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17"/>
  <workbookPr codeName="ThisWorkbook"/>
  <mc:AlternateContent xmlns:mc="http://schemas.openxmlformats.org/markup-compatibility/2006">
    <mc:Choice Requires="x15">
      <x15ac:absPath xmlns:x15ac="http://schemas.microsoft.com/office/spreadsheetml/2010/11/ac" url="https://sightline4.sharepoint.com/Shared Documents/R-Democracy/Articles, Reports &amp; Data/Vote by mail/"/>
    </mc:Choice>
  </mc:AlternateContent>
  <xr:revisionPtr revIDLastSave="0" documentId="8_{9A0ED801-D1E6-47FD-A89B-77DC402188A8}" xr6:coauthVersionLast="47" xr6:coauthVersionMax="47" xr10:uidLastSave="{00000000-0000-0000-0000-000000000000}"/>
  <bookViews>
    <workbookView xWindow="-9300" yWindow="10950" windowWidth="19420" windowHeight="11500" tabRatio="588" xr2:uid="{00000000-000D-0000-FFFF-FFFF00000000}"/>
  </bookViews>
  <sheets>
    <sheet name="README" sheetId="2" r:id="rId1"/>
    <sheet name="Raw data" sheetId="1" r:id="rId2"/>
    <sheet name="Table" sheetId="3" r:id="rId3"/>
    <sheet name="Cts_%type_eltn" sheetId="9" r:id="rId4"/>
    <sheet name="Cts_%type_eltns" sheetId="12" r:id="rId5"/>
    <sheet name="Tlts_eltn" sheetId="10" r:id="rId6"/>
    <sheet name="Tlts_eltn_type" sheetId="15" r:id="rId7"/>
  </sheets>
  <definedNames>
    <definedName name="_xlnm._FilterDatabase" localSheetId="1" hidden="1">'Raw data'!$A$1:$BW$2439</definedName>
    <definedName name="Slicer_Election_Date">#N/A</definedName>
    <definedName name="Slicer_Election_Date2">#N/A</definedName>
    <definedName name="Slicer_Election_Type">#N/A</definedName>
    <definedName name="Slicer_Election_Type2">#N/A</definedName>
  </definedNames>
  <calcPr calcId="191028" iterateDelta="1E-4"/>
  <pivotCaches>
    <pivotCache cacheId="542" r:id="rId8"/>
    <pivotCache cacheId="543" r:id="rId9"/>
  </pivotCaches>
  <extLst>
    <ext xmlns:x14="http://schemas.microsoft.com/office/spreadsheetml/2009/9/main" uri="{BBE1A952-AA13-448e-AADC-164F8A28A991}">
      <x14:slicerCaches>
        <x14:slicerCache r:id="rId10"/>
        <x14:slicerCache r:id="rId11"/>
        <x14:slicerCache r:id="rId12"/>
        <x14:slicerCache r:id="rId13"/>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1798" i="3" l="1"/>
  <c r="R14" i="3"/>
  <c r="R15" i="3"/>
  <c r="R16" i="3"/>
  <c r="R17" i="3"/>
  <c r="R18" i="3"/>
  <c r="R19" i="3"/>
  <c r="R20" i="3"/>
  <c r="R21" i="3"/>
  <c r="R22" i="3"/>
  <c r="R23" i="3"/>
  <c r="R24" i="3"/>
  <c r="R25" i="3"/>
  <c r="R26" i="3"/>
  <c r="R27" i="3"/>
  <c r="R28" i="3"/>
  <c r="R29" i="3"/>
  <c r="R30" i="3"/>
  <c r="R31" i="3"/>
  <c r="R32" i="3"/>
  <c r="R33" i="3"/>
  <c r="R34" i="3"/>
  <c r="R35" i="3"/>
  <c r="R36" i="3"/>
  <c r="R37" i="3"/>
  <c r="R38" i="3"/>
  <c r="R39" i="3"/>
  <c r="R40" i="3"/>
  <c r="R41" i="3"/>
  <c r="R42" i="3"/>
  <c r="R43" i="3"/>
  <c r="R44" i="3"/>
  <c r="R45" i="3"/>
  <c r="R46" i="3"/>
  <c r="R47" i="3"/>
  <c r="R48" i="3"/>
  <c r="R49" i="3"/>
  <c r="R50" i="3"/>
  <c r="R51" i="3"/>
  <c r="R52" i="3"/>
  <c r="R53" i="3"/>
  <c r="R54" i="3"/>
  <c r="R55" i="3"/>
  <c r="R56" i="3"/>
  <c r="R57" i="3"/>
  <c r="R58" i="3"/>
  <c r="R59" i="3"/>
  <c r="R60" i="3"/>
  <c r="R61" i="3"/>
  <c r="R62" i="3"/>
  <c r="R63" i="3"/>
  <c r="R64" i="3"/>
  <c r="R65" i="3"/>
  <c r="R66" i="3"/>
  <c r="R67" i="3"/>
  <c r="R68" i="3"/>
  <c r="R69" i="3"/>
  <c r="R70" i="3"/>
  <c r="R71" i="3"/>
  <c r="R72" i="3"/>
  <c r="R73" i="3"/>
  <c r="R74" i="3"/>
  <c r="R75" i="3"/>
  <c r="R76" i="3"/>
  <c r="R77" i="3"/>
  <c r="R78" i="3"/>
  <c r="R79" i="3"/>
  <c r="R80" i="3"/>
  <c r="R81" i="3"/>
  <c r="R82" i="3"/>
  <c r="R83" i="3"/>
  <c r="R84" i="3"/>
  <c r="R85" i="3"/>
  <c r="R86" i="3"/>
  <c r="R87" i="3"/>
  <c r="R88" i="3"/>
  <c r="R89" i="3"/>
  <c r="R90" i="3"/>
  <c r="R91" i="3"/>
  <c r="R92" i="3"/>
  <c r="R93" i="3"/>
  <c r="R94" i="3"/>
  <c r="R95" i="3"/>
  <c r="R96" i="3"/>
  <c r="R97" i="3"/>
  <c r="R98" i="3"/>
  <c r="R99" i="3"/>
  <c r="R100" i="3"/>
  <c r="R101" i="3"/>
  <c r="R102" i="3"/>
  <c r="R103" i="3"/>
  <c r="R104" i="3"/>
  <c r="R105" i="3"/>
  <c r="R106" i="3"/>
  <c r="R107" i="3"/>
  <c r="R108" i="3"/>
  <c r="R109" i="3"/>
  <c r="R110" i="3"/>
  <c r="R111" i="3"/>
  <c r="R112" i="3"/>
  <c r="R113" i="3"/>
  <c r="R114" i="3"/>
  <c r="R115" i="3"/>
  <c r="R116" i="3"/>
  <c r="R117" i="3"/>
  <c r="R118" i="3"/>
  <c r="R119" i="3"/>
  <c r="R120" i="3"/>
  <c r="R121" i="3"/>
  <c r="R122" i="3"/>
  <c r="R123" i="3"/>
  <c r="R124" i="3"/>
  <c r="R125" i="3"/>
  <c r="R126" i="3"/>
  <c r="R127" i="3"/>
  <c r="R128" i="3"/>
  <c r="R129" i="3"/>
  <c r="R130" i="3"/>
  <c r="R131" i="3"/>
  <c r="R132" i="3"/>
  <c r="R133" i="3"/>
  <c r="R134" i="3"/>
  <c r="R135" i="3"/>
  <c r="R136" i="3"/>
  <c r="R137" i="3"/>
  <c r="R138" i="3"/>
  <c r="R139" i="3"/>
  <c r="R140" i="3"/>
  <c r="R141" i="3"/>
  <c r="R142" i="3"/>
  <c r="R143" i="3"/>
  <c r="R144" i="3"/>
  <c r="R145" i="3"/>
  <c r="R146" i="3"/>
  <c r="R147" i="3"/>
  <c r="R148" i="3"/>
  <c r="R149" i="3"/>
  <c r="R150" i="3"/>
  <c r="R151" i="3"/>
  <c r="R152" i="3"/>
  <c r="R153" i="3"/>
  <c r="R154" i="3"/>
  <c r="R155" i="3"/>
  <c r="R156" i="3"/>
  <c r="R157" i="3"/>
  <c r="R158" i="3"/>
  <c r="R159" i="3"/>
  <c r="R160" i="3"/>
  <c r="R161" i="3"/>
  <c r="R162" i="3"/>
  <c r="R163" i="3"/>
  <c r="R164" i="3"/>
  <c r="R165" i="3"/>
  <c r="R166" i="3"/>
  <c r="R167" i="3"/>
  <c r="R168" i="3"/>
  <c r="R169" i="3"/>
  <c r="R170" i="3"/>
  <c r="R171" i="3"/>
  <c r="R172" i="3"/>
  <c r="R173" i="3"/>
  <c r="R174" i="3"/>
  <c r="R175" i="3"/>
  <c r="R176" i="3"/>
  <c r="R177" i="3"/>
  <c r="R178" i="3"/>
  <c r="R179" i="3"/>
  <c r="R180" i="3"/>
  <c r="R181" i="3"/>
  <c r="R182" i="3"/>
  <c r="R183" i="3"/>
  <c r="R184" i="3"/>
  <c r="R185" i="3"/>
  <c r="R186" i="3"/>
  <c r="R187" i="3"/>
  <c r="R188" i="3"/>
  <c r="R189" i="3"/>
  <c r="R190" i="3"/>
  <c r="R191" i="3"/>
  <c r="R192" i="3"/>
  <c r="R193" i="3"/>
  <c r="R194" i="3"/>
  <c r="R195" i="3"/>
  <c r="R196" i="3"/>
  <c r="R197" i="3"/>
  <c r="R198" i="3"/>
  <c r="R199" i="3"/>
  <c r="R200" i="3"/>
  <c r="R201" i="3"/>
  <c r="R202" i="3"/>
  <c r="R203" i="3"/>
  <c r="R204" i="3"/>
  <c r="R205" i="3"/>
  <c r="R206" i="3"/>
  <c r="R207" i="3"/>
  <c r="R208" i="3"/>
  <c r="R209" i="3"/>
  <c r="R210" i="3"/>
  <c r="R211" i="3"/>
  <c r="R212" i="3"/>
  <c r="R213" i="3"/>
  <c r="R214" i="3"/>
  <c r="R215" i="3"/>
  <c r="R216" i="3"/>
  <c r="R217" i="3"/>
  <c r="R218" i="3"/>
  <c r="R219" i="3"/>
  <c r="R220" i="3"/>
  <c r="R221" i="3"/>
  <c r="R222" i="3"/>
  <c r="R223" i="3"/>
  <c r="R224" i="3"/>
  <c r="R225" i="3"/>
  <c r="R226" i="3"/>
  <c r="R227" i="3"/>
  <c r="R228" i="3"/>
  <c r="R229" i="3"/>
  <c r="R230" i="3"/>
  <c r="R231" i="3"/>
  <c r="R232" i="3"/>
  <c r="R233" i="3"/>
  <c r="R234" i="3"/>
  <c r="R235" i="3"/>
  <c r="R236" i="3"/>
  <c r="R237" i="3"/>
  <c r="R238" i="3"/>
  <c r="R239" i="3"/>
  <c r="R240" i="3"/>
  <c r="R241" i="3"/>
  <c r="R242" i="3"/>
  <c r="R243" i="3"/>
  <c r="R244" i="3"/>
  <c r="R245" i="3"/>
  <c r="R246" i="3"/>
  <c r="R247" i="3"/>
  <c r="R248" i="3"/>
  <c r="R249" i="3"/>
  <c r="R250" i="3"/>
  <c r="R251" i="3"/>
  <c r="R252" i="3"/>
  <c r="R253" i="3"/>
  <c r="R254" i="3"/>
  <c r="R255" i="3"/>
  <c r="R256" i="3"/>
  <c r="R257" i="3"/>
  <c r="R258" i="3"/>
  <c r="R259" i="3"/>
  <c r="R260" i="3"/>
  <c r="R261" i="3"/>
  <c r="R262" i="3"/>
  <c r="R263" i="3"/>
  <c r="R264" i="3"/>
  <c r="R265" i="3"/>
  <c r="R266" i="3"/>
  <c r="R267" i="3"/>
  <c r="R268" i="3"/>
  <c r="R269" i="3"/>
  <c r="R270" i="3"/>
  <c r="R271" i="3"/>
  <c r="R272" i="3"/>
  <c r="R273" i="3"/>
  <c r="R274" i="3"/>
  <c r="R275" i="3"/>
  <c r="R276" i="3"/>
  <c r="R277" i="3"/>
  <c r="R278" i="3"/>
  <c r="R279" i="3"/>
  <c r="R280" i="3"/>
  <c r="R281" i="3"/>
  <c r="R282" i="3"/>
  <c r="R283" i="3"/>
  <c r="R284" i="3"/>
  <c r="R285" i="3"/>
  <c r="R286" i="3"/>
  <c r="R287" i="3"/>
  <c r="R288" i="3"/>
  <c r="R289" i="3"/>
  <c r="R290" i="3"/>
  <c r="R291" i="3"/>
  <c r="R292" i="3"/>
  <c r="R293" i="3"/>
  <c r="R294" i="3"/>
  <c r="R295" i="3"/>
  <c r="R296" i="3"/>
  <c r="R297" i="3"/>
  <c r="R298" i="3"/>
  <c r="R299" i="3"/>
  <c r="R300" i="3"/>
  <c r="R301" i="3"/>
  <c r="R302" i="3"/>
  <c r="R303" i="3"/>
  <c r="R304" i="3"/>
  <c r="R305" i="3"/>
  <c r="R306" i="3"/>
  <c r="R307" i="3"/>
  <c r="R308" i="3"/>
  <c r="R309" i="3"/>
  <c r="R310" i="3"/>
  <c r="R311" i="3"/>
  <c r="R312" i="3"/>
  <c r="R313" i="3"/>
  <c r="R314" i="3"/>
  <c r="R315" i="3"/>
  <c r="R316" i="3"/>
  <c r="R317" i="3"/>
  <c r="R318" i="3"/>
  <c r="R319" i="3"/>
  <c r="R320" i="3"/>
  <c r="R321" i="3"/>
  <c r="R322" i="3"/>
  <c r="R323" i="3"/>
  <c r="R324" i="3"/>
  <c r="R325" i="3"/>
  <c r="R326" i="3"/>
  <c r="R327" i="3"/>
  <c r="R328" i="3"/>
  <c r="R329" i="3"/>
  <c r="R330" i="3"/>
  <c r="R331" i="3"/>
  <c r="R332" i="3"/>
  <c r="R333" i="3"/>
  <c r="R334" i="3"/>
  <c r="R335" i="3"/>
  <c r="R336" i="3"/>
  <c r="R337" i="3"/>
  <c r="R338" i="3"/>
  <c r="R339" i="3"/>
  <c r="R340" i="3"/>
  <c r="R341" i="3"/>
  <c r="R342" i="3"/>
  <c r="R343" i="3"/>
  <c r="R344" i="3"/>
  <c r="R345" i="3"/>
  <c r="R346" i="3"/>
  <c r="R347" i="3"/>
  <c r="R348" i="3"/>
  <c r="R349" i="3"/>
  <c r="R350" i="3"/>
  <c r="R351" i="3"/>
  <c r="R352" i="3"/>
  <c r="R353" i="3"/>
  <c r="R354" i="3"/>
  <c r="R355" i="3"/>
  <c r="R356" i="3"/>
  <c r="R357" i="3"/>
  <c r="R358" i="3"/>
  <c r="R359" i="3"/>
  <c r="R360" i="3"/>
  <c r="R361" i="3"/>
  <c r="R362" i="3"/>
  <c r="R363" i="3"/>
  <c r="R364" i="3"/>
  <c r="R365" i="3"/>
  <c r="R366" i="3"/>
  <c r="R367" i="3"/>
  <c r="R368" i="3"/>
  <c r="R369" i="3"/>
  <c r="R370" i="3"/>
  <c r="R371" i="3"/>
  <c r="R372" i="3"/>
  <c r="R373" i="3"/>
  <c r="R374" i="3"/>
  <c r="R375" i="3"/>
  <c r="R376" i="3"/>
  <c r="R377" i="3"/>
  <c r="R378" i="3"/>
  <c r="R379" i="3"/>
  <c r="R380" i="3"/>
  <c r="R381" i="3"/>
  <c r="R382" i="3"/>
  <c r="R383" i="3"/>
  <c r="R384" i="3"/>
  <c r="R385" i="3"/>
  <c r="R386" i="3"/>
  <c r="R387" i="3"/>
  <c r="R388" i="3"/>
  <c r="R389" i="3"/>
  <c r="R390" i="3"/>
  <c r="R391" i="3"/>
  <c r="R392" i="3"/>
  <c r="R393" i="3"/>
  <c r="R394" i="3"/>
  <c r="R395" i="3"/>
  <c r="R396" i="3"/>
  <c r="R397" i="3"/>
  <c r="R398" i="3"/>
  <c r="R399" i="3"/>
  <c r="R400" i="3"/>
  <c r="R401" i="3"/>
  <c r="R402" i="3"/>
  <c r="R403" i="3"/>
  <c r="R404" i="3"/>
  <c r="R405" i="3"/>
  <c r="R406" i="3"/>
  <c r="R407" i="3"/>
  <c r="R408" i="3"/>
  <c r="R409" i="3"/>
  <c r="R410" i="3"/>
  <c r="R411" i="3"/>
  <c r="R412" i="3"/>
  <c r="R413" i="3"/>
  <c r="R414" i="3"/>
  <c r="R415" i="3"/>
  <c r="R416" i="3"/>
  <c r="R417" i="3"/>
  <c r="R418" i="3"/>
  <c r="R419" i="3"/>
  <c r="R420" i="3"/>
  <c r="R421" i="3"/>
  <c r="R422" i="3"/>
  <c r="R423" i="3"/>
  <c r="R424" i="3"/>
  <c r="R425" i="3"/>
  <c r="R426" i="3"/>
  <c r="R427" i="3"/>
  <c r="R428" i="3"/>
  <c r="R429" i="3"/>
  <c r="R430" i="3"/>
  <c r="R431" i="3"/>
  <c r="R432" i="3"/>
  <c r="R433" i="3"/>
  <c r="R434" i="3"/>
  <c r="R435" i="3"/>
  <c r="R436" i="3"/>
  <c r="R437" i="3"/>
  <c r="R438" i="3"/>
  <c r="R439" i="3"/>
  <c r="R440" i="3"/>
  <c r="R441" i="3"/>
  <c r="R442" i="3"/>
  <c r="R443" i="3"/>
  <c r="R444" i="3"/>
  <c r="R445" i="3"/>
  <c r="R446" i="3"/>
  <c r="R447" i="3"/>
  <c r="R448" i="3"/>
  <c r="R449" i="3"/>
  <c r="R450" i="3"/>
  <c r="R451" i="3"/>
  <c r="R452" i="3"/>
  <c r="R453" i="3"/>
  <c r="R454" i="3"/>
  <c r="R455" i="3"/>
  <c r="R456" i="3"/>
  <c r="R457" i="3"/>
  <c r="R458" i="3"/>
  <c r="R459" i="3"/>
  <c r="R460" i="3"/>
  <c r="R461" i="3"/>
  <c r="R462" i="3"/>
  <c r="R463" i="3"/>
  <c r="R464" i="3"/>
  <c r="R465" i="3"/>
  <c r="R466" i="3"/>
  <c r="R467" i="3"/>
  <c r="R468" i="3"/>
  <c r="R469" i="3"/>
  <c r="R470" i="3"/>
  <c r="R471" i="3"/>
  <c r="R472" i="3"/>
  <c r="R473" i="3"/>
  <c r="R474" i="3"/>
  <c r="R475" i="3"/>
  <c r="R476" i="3"/>
  <c r="R477" i="3"/>
  <c r="R478" i="3"/>
  <c r="R479" i="3"/>
  <c r="R480" i="3"/>
  <c r="R481" i="3"/>
  <c r="R482" i="3"/>
  <c r="R483" i="3"/>
  <c r="R484" i="3"/>
  <c r="R485" i="3"/>
  <c r="R486" i="3"/>
  <c r="R487" i="3"/>
  <c r="R488" i="3"/>
  <c r="R489" i="3"/>
  <c r="R490" i="3"/>
  <c r="R491" i="3"/>
  <c r="R492" i="3"/>
  <c r="R493" i="3"/>
  <c r="R494" i="3"/>
  <c r="R495" i="3"/>
  <c r="R496" i="3"/>
  <c r="R497" i="3"/>
  <c r="R498" i="3"/>
  <c r="R499" i="3"/>
  <c r="R500" i="3"/>
  <c r="R501" i="3"/>
  <c r="R502" i="3"/>
  <c r="R503" i="3"/>
  <c r="R504" i="3"/>
  <c r="R505" i="3"/>
  <c r="R506" i="3"/>
  <c r="R507" i="3"/>
  <c r="R508" i="3"/>
  <c r="R509" i="3"/>
  <c r="R510" i="3"/>
  <c r="R511" i="3"/>
  <c r="R512" i="3"/>
  <c r="R513" i="3"/>
  <c r="R514" i="3"/>
  <c r="R515" i="3"/>
  <c r="R516" i="3"/>
  <c r="R517" i="3"/>
  <c r="R518" i="3"/>
  <c r="R519" i="3"/>
  <c r="R520" i="3"/>
  <c r="R521" i="3"/>
  <c r="R522" i="3"/>
  <c r="R523" i="3"/>
  <c r="R524" i="3"/>
  <c r="R525" i="3"/>
  <c r="R526" i="3"/>
  <c r="R527" i="3"/>
  <c r="R528" i="3"/>
  <c r="R529" i="3"/>
  <c r="R530" i="3"/>
  <c r="R531" i="3"/>
  <c r="R532" i="3"/>
  <c r="R533" i="3"/>
  <c r="R534" i="3"/>
  <c r="R535" i="3"/>
  <c r="R536" i="3"/>
  <c r="R537" i="3"/>
  <c r="R538" i="3"/>
  <c r="R539" i="3"/>
  <c r="R540" i="3"/>
  <c r="R541" i="3"/>
  <c r="R542" i="3"/>
  <c r="R543" i="3"/>
  <c r="R544" i="3"/>
  <c r="R545" i="3"/>
  <c r="R546" i="3"/>
  <c r="R547" i="3"/>
  <c r="R548" i="3"/>
  <c r="R549" i="3"/>
  <c r="R550" i="3"/>
  <c r="R551" i="3"/>
  <c r="R552" i="3"/>
  <c r="R553" i="3"/>
  <c r="R554" i="3"/>
  <c r="R555" i="3"/>
  <c r="R556" i="3"/>
  <c r="R557" i="3"/>
  <c r="R558" i="3"/>
  <c r="R559" i="3"/>
  <c r="R560" i="3"/>
  <c r="R561" i="3"/>
  <c r="R562" i="3"/>
  <c r="R563" i="3"/>
  <c r="R564" i="3"/>
  <c r="R565" i="3"/>
  <c r="R566" i="3"/>
  <c r="R567" i="3"/>
  <c r="R568" i="3"/>
  <c r="R569" i="3"/>
  <c r="R570" i="3"/>
  <c r="R571" i="3"/>
  <c r="R572" i="3"/>
  <c r="R573" i="3"/>
  <c r="R574" i="3"/>
  <c r="R575" i="3"/>
  <c r="R576" i="3"/>
  <c r="R577" i="3"/>
  <c r="R578" i="3"/>
  <c r="R579" i="3"/>
  <c r="R580" i="3"/>
  <c r="R581" i="3"/>
  <c r="R582" i="3"/>
  <c r="R583" i="3"/>
  <c r="R584" i="3"/>
  <c r="R585" i="3"/>
  <c r="R586" i="3"/>
  <c r="R587" i="3"/>
  <c r="R588" i="3"/>
  <c r="R589" i="3"/>
  <c r="R590" i="3"/>
  <c r="R591" i="3"/>
  <c r="R592" i="3"/>
  <c r="R593" i="3"/>
  <c r="R594" i="3"/>
  <c r="R595" i="3"/>
  <c r="R596" i="3"/>
  <c r="R597" i="3"/>
  <c r="R598" i="3"/>
  <c r="R599" i="3"/>
  <c r="R600" i="3"/>
  <c r="R601" i="3"/>
  <c r="R602" i="3"/>
  <c r="R603" i="3"/>
  <c r="R604" i="3"/>
  <c r="R605" i="3"/>
  <c r="R606" i="3"/>
  <c r="R607" i="3"/>
  <c r="R608" i="3"/>
  <c r="R609" i="3"/>
  <c r="R610" i="3"/>
  <c r="R611" i="3"/>
  <c r="R612" i="3"/>
  <c r="R613" i="3"/>
  <c r="R614" i="3"/>
  <c r="R615" i="3"/>
  <c r="R616" i="3"/>
  <c r="R617" i="3"/>
  <c r="R618" i="3"/>
  <c r="R619" i="3"/>
  <c r="R620" i="3"/>
  <c r="R621" i="3"/>
  <c r="R622" i="3"/>
  <c r="R623" i="3"/>
  <c r="R624" i="3"/>
  <c r="R625" i="3"/>
  <c r="R626" i="3"/>
  <c r="R627" i="3"/>
  <c r="R628" i="3"/>
  <c r="R629" i="3"/>
  <c r="R630" i="3"/>
  <c r="R631" i="3"/>
  <c r="R632" i="3"/>
  <c r="R633" i="3"/>
  <c r="R634" i="3"/>
  <c r="R635" i="3"/>
  <c r="R636" i="3"/>
  <c r="R637" i="3"/>
  <c r="R638" i="3"/>
  <c r="R639" i="3"/>
  <c r="R640" i="3"/>
  <c r="R641" i="3"/>
  <c r="R642" i="3"/>
  <c r="R643" i="3"/>
  <c r="R644" i="3"/>
  <c r="R645" i="3"/>
  <c r="R646" i="3"/>
  <c r="R647" i="3"/>
  <c r="R648" i="3"/>
  <c r="R649" i="3"/>
  <c r="R650" i="3"/>
  <c r="R651" i="3"/>
  <c r="R652" i="3"/>
  <c r="R653" i="3"/>
  <c r="R654" i="3"/>
  <c r="R655" i="3"/>
  <c r="R656" i="3"/>
  <c r="R657" i="3"/>
  <c r="R658" i="3"/>
  <c r="R659" i="3"/>
  <c r="R660" i="3"/>
  <c r="R661" i="3"/>
  <c r="R662" i="3"/>
  <c r="R663" i="3"/>
  <c r="R664" i="3"/>
  <c r="R665" i="3"/>
  <c r="R666" i="3"/>
  <c r="R667" i="3"/>
  <c r="R668" i="3"/>
  <c r="R669" i="3"/>
  <c r="R670" i="3"/>
  <c r="R671" i="3"/>
  <c r="R672" i="3"/>
  <c r="R673" i="3"/>
  <c r="R674" i="3"/>
  <c r="R675" i="3"/>
  <c r="R676" i="3"/>
  <c r="R677" i="3"/>
  <c r="R678" i="3"/>
  <c r="R679" i="3"/>
  <c r="R680" i="3"/>
  <c r="R681" i="3"/>
  <c r="R682" i="3"/>
  <c r="R683" i="3"/>
  <c r="R684" i="3"/>
  <c r="R685" i="3"/>
  <c r="R686" i="3"/>
  <c r="R687" i="3"/>
  <c r="R688" i="3"/>
  <c r="R689" i="3"/>
  <c r="R690" i="3"/>
  <c r="R691" i="3"/>
  <c r="R692" i="3"/>
  <c r="R693" i="3"/>
  <c r="R694" i="3"/>
  <c r="R695" i="3"/>
  <c r="R696" i="3"/>
  <c r="R697" i="3"/>
  <c r="R698" i="3"/>
  <c r="R699" i="3"/>
  <c r="R700" i="3"/>
  <c r="R701" i="3"/>
  <c r="R702" i="3"/>
  <c r="R703" i="3"/>
  <c r="R704" i="3"/>
  <c r="R705" i="3"/>
  <c r="R706" i="3"/>
  <c r="R707" i="3"/>
  <c r="R708" i="3"/>
  <c r="R709" i="3"/>
  <c r="R710" i="3"/>
  <c r="R711" i="3"/>
  <c r="R712" i="3"/>
  <c r="R713" i="3"/>
  <c r="R714" i="3"/>
  <c r="R715" i="3"/>
  <c r="R716" i="3"/>
  <c r="R717" i="3"/>
  <c r="R718" i="3"/>
  <c r="R719" i="3"/>
  <c r="R720" i="3"/>
  <c r="R721" i="3"/>
  <c r="R722" i="3"/>
  <c r="R723" i="3"/>
  <c r="R724" i="3"/>
  <c r="R725" i="3"/>
  <c r="R726" i="3"/>
  <c r="R727" i="3"/>
  <c r="R728" i="3"/>
  <c r="R729" i="3"/>
  <c r="R730" i="3"/>
  <c r="R731" i="3"/>
  <c r="R732" i="3"/>
  <c r="R733" i="3"/>
  <c r="R734" i="3"/>
  <c r="R735" i="3"/>
  <c r="R736" i="3"/>
  <c r="R737" i="3"/>
  <c r="R738" i="3"/>
  <c r="R739" i="3"/>
  <c r="R740" i="3"/>
  <c r="R741" i="3"/>
  <c r="R742" i="3"/>
  <c r="R743" i="3"/>
  <c r="R744" i="3"/>
  <c r="R745" i="3"/>
  <c r="R746" i="3"/>
  <c r="R747" i="3"/>
  <c r="R748" i="3"/>
  <c r="R749" i="3"/>
  <c r="R750" i="3"/>
  <c r="R751" i="3"/>
  <c r="R752" i="3"/>
  <c r="R753" i="3"/>
  <c r="R754" i="3"/>
  <c r="R755" i="3"/>
  <c r="R756" i="3"/>
  <c r="R757" i="3"/>
  <c r="R758" i="3"/>
  <c r="R759" i="3"/>
  <c r="R760" i="3"/>
  <c r="R761" i="3"/>
  <c r="R762" i="3"/>
  <c r="R763" i="3"/>
  <c r="R764" i="3"/>
  <c r="R765" i="3"/>
  <c r="R766" i="3"/>
  <c r="R767" i="3"/>
  <c r="R768" i="3"/>
  <c r="R769" i="3"/>
  <c r="R770" i="3"/>
  <c r="R771" i="3"/>
  <c r="R772" i="3"/>
  <c r="R773" i="3"/>
  <c r="R774" i="3"/>
  <c r="R775" i="3"/>
  <c r="R776" i="3"/>
  <c r="R777" i="3"/>
  <c r="R778" i="3"/>
  <c r="R779" i="3"/>
  <c r="R780" i="3"/>
  <c r="R781" i="3"/>
  <c r="R782" i="3"/>
  <c r="R783" i="3"/>
  <c r="R784" i="3"/>
  <c r="R785" i="3"/>
  <c r="R786" i="3"/>
  <c r="R787" i="3"/>
  <c r="R788" i="3"/>
  <c r="R789" i="3"/>
  <c r="R790" i="3"/>
  <c r="R791" i="3"/>
  <c r="R792" i="3"/>
  <c r="R793" i="3"/>
  <c r="R794" i="3"/>
  <c r="R795" i="3"/>
  <c r="R796" i="3"/>
  <c r="R797" i="3"/>
  <c r="R798" i="3"/>
  <c r="R799" i="3"/>
  <c r="R800" i="3"/>
  <c r="R801" i="3"/>
  <c r="R802" i="3"/>
  <c r="R803" i="3"/>
  <c r="R804" i="3"/>
  <c r="R805" i="3"/>
  <c r="R806" i="3"/>
  <c r="R807" i="3"/>
  <c r="R808" i="3"/>
  <c r="R809" i="3"/>
  <c r="R810" i="3"/>
  <c r="R811" i="3"/>
  <c r="R812" i="3"/>
  <c r="R813" i="3"/>
  <c r="R814" i="3"/>
  <c r="R815" i="3"/>
  <c r="R816" i="3"/>
  <c r="R817" i="3"/>
  <c r="R818" i="3"/>
  <c r="R819" i="3"/>
  <c r="R820" i="3"/>
  <c r="R821" i="3"/>
  <c r="R822" i="3"/>
  <c r="R823" i="3"/>
  <c r="R824" i="3"/>
  <c r="R825" i="3"/>
  <c r="R826" i="3"/>
  <c r="R827" i="3"/>
  <c r="R828" i="3"/>
  <c r="R829" i="3"/>
  <c r="R830" i="3"/>
  <c r="R831" i="3"/>
  <c r="R832" i="3"/>
  <c r="R833" i="3"/>
  <c r="R834" i="3"/>
  <c r="R835" i="3"/>
  <c r="R836" i="3"/>
  <c r="R837" i="3"/>
  <c r="R838" i="3"/>
  <c r="R839" i="3"/>
  <c r="R840" i="3"/>
  <c r="R841" i="3"/>
  <c r="R842" i="3"/>
  <c r="R843" i="3"/>
  <c r="R844" i="3"/>
  <c r="R845" i="3"/>
  <c r="R846" i="3"/>
  <c r="R847" i="3"/>
  <c r="R848" i="3"/>
  <c r="R849" i="3"/>
  <c r="R850" i="3"/>
  <c r="R851" i="3"/>
  <c r="R852" i="3"/>
  <c r="R853" i="3"/>
  <c r="R854" i="3"/>
  <c r="R855" i="3"/>
  <c r="R856" i="3"/>
  <c r="R857" i="3"/>
  <c r="R858" i="3"/>
  <c r="R859" i="3"/>
  <c r="R860" i="3"/>
  <c r="R861" i="3"/>
  <c r="R862" i="3"/>
  <c r="R863" i="3"/>
  <c r="R864" i="3"/>
  <c r="R865" i="3"/>
  <c r="R866" i="3"/>
  <c r="R867" i="3"/>
  <c r="R868" i="3"/>
  <c r="R869" i="3"/>
  <c r="R870" i="3"/>
  <c r="R871" i="3"/>
  <c r="R872" i="3"/>
  <c r="R873" i="3"/>
  <c r="R874" i="3"/>
  <c r="R875" i="3"/>
  <c r="R876" i="3"/>
  <c r="R877" i="3"/>
  <c r="R878" i="3"/>
  <c r="R879" i="3"/>
  <c r="R880" i="3"/>
  <c r="R881" i="3"/>
  <c r="R882" i="3"/>
  <c r="R883" i="3"/>
  <c r="R884" i="3"/>
  <c r="R885" i="3"/>
  <c r="R886" i="3"/>
  <c r="R887" i="3"/>
  <c r="R888" i="3"/>
  <c r="R889" i="3"/>
  <c r="R890" i="3"/>
  <c r="R891" i="3"/>
  <c r="R892" i="3"/>
  <c r="R893" i="3"/>
  <c r="R894" i="3"/>
  <c r="R895" i="3"/>
  <c r="R896" i="3"/>
  <c r="R897" i="3"/>
  <c r="R898" i="3"/>
  <c r="R899" i="3"/>
  <c r="R900" i="3"/>
  <c r="R901" i="3"/>
  <c r="R902" i="3"/>
  <c r="R903" i="3"/>
  <c r="R904" i="3"/>
  <c r="R905" i="3"/>
  <c r="R906" i="3"/>
  <c r="R907" i="3"/>
  <c r="R908" i="3"/>
  <c r="R909" i="3"/>
  <c r="R910" i="3"/>
  <c r="R911" i="3"/>
  <c r="R912" i="3"/>
  <c r="R913" i="3"/>
  <c r="R914" i="3"/>
  <c r="R915" i="3"/>
  <c r="R916" i="3"/>
  <c r="R917" i="3"/>
  <c r="R918" i="3"/>
  <c r="R919" i="3"/>
  <c r="R920" i="3"/>
  <c r="R921" i="3"/>
  <c r="R922" i="3"/>
  <c r="R923" i="3"/>
  <c r="R924" i="3"/>
  <c r="R925" i="3"/>
  <c r="R926" i="3"/>
  <c r="R927" i="3"/>
  <c r="R928" i="3"/>
  <c r="R929" i="3"/>
  <c r="R930" i="3"/>
  <c r="R931" i="3"/>
  <c r="R932" i="3"/>
  <c r="R933" i="3"/>
  <c r="R934" i="3"/>
  <c r="R935" i="3"/>
  <c r="R936" i="3"/>
  <c r="R937" i="3"/>
  <c r="R938" i="3"/>
  <c r="R939" i="3"/>
  <c r="R940" i="3"/>
  <c r="R941" i="3"/>
  <c r="R942" i="3"/>
  <c r="R943" i="3"/>
  <c r="R944" i="3"/>
  <c r="R945" i="3"/>
  <c r="R946" i="3"/>
  <c r="R947" i="3"/>
  <c r="R948" i="3"/>
  <c r="R949" i="3"/>
  <c r="R950" i="3"/>
  <c r="R951" i="3"/>
  <c r="R952" i="3"/>
  <c r="R953" i="3"/>
  <c r="R954" i="3"/>
  <c r="R955" i="3"/>
  <c r="R956" i="3"/>
  <c r="R957" i="3"/>
  <c r="R958" i="3"/>
  <c r="R959" i="3"/>
  <c r="R960" i="3"/>
  <c r="R961" i="3"/>
  <c r="R962" i="3"/>
  <c r="R963" i="3"/>
  <c r="R964" i="3"/>
  <c r="R965" i="3"/>
  <c r="R966" i="3"/>
  <c r="R967" i="3"/>
  <c r="R968" i="3"/>
  <c r="R969" i="3"/>
  <c r="R970" i="3"/>
  <c r="R971" i="3"/>
  <c r="R972" i="3"/>
  <c r="R973" i="3"/>
  <c r="R974" i="3"/>
  <c r="R975" i="3"/>
  <c r="R976" i="3"/>
  <c r="R977" i="3"/>
  <c r="R978" i="3"/>
  <c r="R979" i="3"/>
  <c r="R980" i="3"/>
  <c r="R981" i="3"/>
  <c r="R982" i="3"/>
  <c r="R983" i="3"/>
  <c r="R984" i="3"/>
  <c r="R985" i="3"/>
  <c r="R986" i="3"/>
  <c r="R987" i="3"/>
  <c r="R988" i="3"/>
  <c r="R989" i="3"/>
  <c r="R990" i="3"/>
  <c r="R991" i="3"/>
  <c r="R992" i="3"/>
  <c r="R993" i="3"/>
  <c r="R994" i="3"/>
  <c r="R995" i="3"/>
  <c r="R996" i="3"/>
  <c r="R997" i="3"/>
  <c r="R998" i="3"/>
  <c r="R999" i="3"/>
  <c r="R1000" i="3"/>
  <c r="R1001" i="3"/>
  <c r="R1002" i="3"/>
  <c r="R1003" i="3"/>
  <c r="R1004" i="3"/>
  <c r="R1005" i="3"/>
  <c r="R1006" i="3"/>
  <c r="R1007" i="3"/>
  <c r="R1008" i="3"/>
  <c r="R1009" i="3"/>
  <c r="R1010" i="3"/>
  <c r="R1011" i="3"/>
  <c r="R1012" i="3"/>
  <c r="R1013" i="3"/>
  <c r="R1014" i="3"/>
  <c r="R1015" i="3"/>
  <c r="R1016" i="3"/>
  <c r="R1017" i="3"/>
  <c r="R1018" i="3"/>
  <c r="R1019" i="3"/>
  <c r="R1020" i="3"/>
  <c r="R1021" i="3"/>
  <c r="R1022" i="3"/>
  <c r="R1023" i="3"/>
  <c r="R1024" i="3"/>
  <c r="R1025" i="3"/>
  <c r="R1026" i="3"/>
  <c r="R1027" i="3"/>
  <c r="R1028" i="3"/>
  <c r="R1029" i="3"/>
  <c r="R1030" i="3"/>
  <c r="R1031" i="3"/>
  <c r="R1032" i="3"/>
  <c r="R1033" i="3"/>
  <c r="R1034" i="3"/>
  <c r="R1035" i="3"/>
  <c r="R1036" i="3"/>
  <c r="R1037" i="3"/>
  <c r="R1038" i="3"/>
  <c r="R1039" i="3"/>
  <c r="R1040" i="3"/>
  <c r="R1041" i="3"/>
  <c r="R1042" i="3"/>
  <c r="R1043" i="3"/>
  <c r="R1044" i="3"/>
  <c r="R1045" i="3"/>
  <c r="R1046" i="3"/>
  <c r="R1047" i="3"/>
  <c r="R1048" i="3"/>
  <c r="R1049" i="3"/>
  <c r="R1050" i="3"/>
  <c r="R1051" i="3"/>
  <c r="R1052" i="3"/>
  <c r="R1053" i="3"/>
  <c r="R1054" i="3"/>
  <c r="R1055" i="3"/>
  <c r="R1056" i="3"/>
  <c r="R1057" i="3"/>
  <c r="R1058" i="3"/>
  <c r="R1059" i="3"/>
  <c r="R1060" i="3"/>
  <c r="R1061" i="3"/>
  <c r="R1062" i="3"/>
  <c r="R1063" i="3"/>
  <c r="R1064" i="3"/>
  <c r="R1065" i="3"/>
  <c r="R1066" i="3"/>
  <c r="R1067" i="3"/>
  <c r="R1068" i="3"/>
  <c r="R1069" i="3"/>
  <c r="R1070" i="3"/>
  <c r="R1071" i="3"/>
  <c r="R1072" i="3"/>
  <c r="R1073" i="3"/>
  <c r="R1074" i="3"/>
  <c r="R1075" i="3"/>
  <c r="R1076" i="3"/>
  <c r="R1077" i="3"/>
  <c r="R1078" i="3"/>
  <c r="R1079" i="3"/>
  <c r="R1080" i="3"/>
  <c r="R1081" i="3"/>
  <c r="R1082" i="3"/>
  <c r="R1083" i="3"/>
  <c r="R1084" i="3"/>
  <c r="R1085" i="3"/>
  <c r="R1086" i="3"/>
  <c r="R1087" i="3"/>
  <c r="R1088" i="3"/>
  <c r="R1089" i="3"/>
  <c r="R1090" i="3"/>
  <c r="R1091" i="3"/>
  <c r="R1092" i="3"/>
  <c r="R1093" i="3"/>
  <c r="R1094" i="3"/>
  <c r="R1095" i="3"/>
  <c r="R1096" i="3"/>
  <c r="R1097" i="3"/>
  <c r="R1098" i="3"/>
  <c r="R1099" i="3"/>
  <c r="R1100" i="3"/>
  <c r="R1101" i="3"/>
  <c r="R1102" i="3"/>
  <c r="R1103" i="3"/>
  <c r="R1104" i="3"/>
  <c r="R1105" i="3"/>
  <c r="R1106" i="3"/>
  <c r="R1107" i="3"/>
  <c r="R1108" i="3"/>
  <c r="R1109" i="3"/>
  <c r="R1110" i="3"/>
  <c r="R1111" i="3"/>
  <c r="R1112" i="3"/>
  <c r="R1113" i="3"/>
  <c r="R1114" i="3"/>
  <c r="R1115" i="3"/>
  <c r="R1116" i="3"/>
  <c r="R1117" i="3"/>
  <c r="R1118" i="3"/>
  <c r="R1119" i="3"/>
  <c r="R1120" i="3"/>
  <c r="R1121" i="3"/>
  <c r="R1122" i="3"/>
  <c r="R1123" i="3"/>
  <c r="R1124" i="3"/>
  <c r="R1125" i="3"/>
  <c r="R1126" i="3"/>
  <c r="R1127" i="3"/>
  <c r="R1128" i="3"/>
  <c r="R1129" i="3"/>
  <c r="R1130" i="3"/>
  <c r="R1131" i="3"/>
  <c r="R1132" i="3"/>
  <c r="R1133" i="3"/>
  <c r="R1134" i="3"/>
  <c r="R1135" i="3"/>
  <c r="R1136" i="3"/>
  <c r="R1137" i="3"/>
  <c r="R1138" i="3"/>
  <c r="R1139" i="3"/>
  <c r="R1140" i="3"/>
  <c r="R1141" i="3"/>
  <c r="R1142" i="3"/>
  <c r="R1143" i="3"/>
  <c r="R1144" i="3"/>
  <c r="R1145" i="3"/>
  <c r="R1146" i="3"/>
  <c r="R1147" i="3"/>
  <c r="R1148" i="3"/>
  <c r="R1149" i="3"/>
  <c r="R1150" i="3"/>
  <c r="R1151" i="3"/>
  <c r="R1152" i="3"/>
  <c r="R1153" i="3"/>
  <c r="R1154" i="3"/>
  <c r="R1155" i="3"/>
  <c r="R1156" i="3"/>
  <c r="R1157" i="3"/>
  <c r="R1158" i="3"/>
  <c r="R1159" i="3"/>
  <c r="R1160" i="3"/>
  <c r="R1161" i="3"/>
  <c r="R1162" i="3"/>
  <c r="R1163" i="3"/>
  <c r="R1164" i="3"/>
  <c r="R1165" i="3"/>
  <c r="R1166" i="3"/>
  <c r="R1167" i="3"/>
  <c r="R1168" i="3"/>
  <c r="R1169" i="3"/>
  <c r="R1170" i="3"/>
  <c r="R1171" i="3"/>
  <c r="R1172" i="3"/>
  <c r="R1173" i="3"/>
  <c r="R1174" i="3"/>
  <c r="R1175" i="3"/>
  <c r="R1176" i="3"/>
  <c r="R1177" i="3"/>
  <c r="R1178" i="3"/>
  <c r="R1179" i="3"/>
  <c r="R1180" i="3"/>
  <c r="R1181" i="3"/>
  <c r="R1182" i="3"/>
  <c r="R1183" i="3"/>
  <c r="R1184" i="3"/>
  <c r="R1185" i="3"/>
  <c r="R1186" i="3"/>
  <c r="R1187" i="3"/>
  <c r="R1188" i="3"/>
  <c r="R1189" i="3"/>
  <c r="R1190" i="3"/>
  <c r="R1191" i="3"/>
  <c r="R1192" i="3"/>
  <c r="R1193" i="3"/>
  <c r="R1194" i="3"/>
  <c r="R1195" i="3"/>
  <c r="R1196" i="3"/>
  <c r="R1197" i="3"/>
  <c r="R1198" i="3"/>
  <c r="R1199" i="3"/>
  <c r="R1200" i="3"/>
  <c r="R1201" i="3"/>
  <c r="R1202" i="3"/>
  <c r="R1203" i="3"/>
  <c r="R1204" i="3"/>
  <c r="R1205" i="3"/>
  <c r="R1206" i="3"/>
  <c r="R1207" i="3"/>
  <c r="R1208" i="3"/>
  <c r="R1209" i="3"/>
  <c r="R1210" i="3"/>
  <c r="R1211" i="3"/>
  <c r="R1212" i="3"/>
  <c r="R1213" i="3"/>
  <c r="R1214" i="3"/>
  <c r="R1215" i="3"/>
  <c r="R1216" i="3"/>
  <c r="R1217" i="3"/>
  <c r="R1218" i="3"/>
  <c r="R1219" i="3"/>
  <c r="R1220" i="3"/>
  <c r="R1221" i="3"/>
  <c r="R1222" i="3"/>
  <c r="R1223" i="3"/>
  <c r="R1224" i="3"/>
  <c r="R1225" i="3"/>
  <c r="R1226" i="3"/>
  <c r="R1227" i="3"/>
  <c r="R1228" i="3"/>
  <c r="R1229" i="3"/>
  <c r="R1230" i="3"/>
  <c r="R1231" i="3"/>
  <c r="R1232" i="3"/>
  <c r="R1233" i="3"/>
  <c r="R1234" i="3"/>
  <c r="R1235" i="3"/>
  <c r="R1236" i="3"/>
  <c r="R1237" i="3"/>
  <c r="R1238" i="3"/>
  <c r="R1239" i="3"/>
  <c r="R1240" i="3"/>
  <c r="R1241" i="3"/>
  <c r="R1242" i="3"/>
  <c r="R1243" i="3"/>
  <c r="R1244" i="3"/>
  <c r="R1245" i="3"/>
  <c r="R1246" i="3"/>
  <c r="R1247" i="3"/>
  <c r="R1248" i="3"/>
  <c r="R1249" i="3"/>
  <c r="R1250" i="3"/>
  <c r="R1251" i="3"/>
  <c r="R1252" i="3"/>
  <c r="R1253" i="3"/>
  <c r="R1254" i="3"/>
  <c r="R1255" i="3"/>
  <c r="R1256" i="3"/>
  <c r="R1257" i="3"/>
  <c r="R1258" i="3"/>
  <c r="R1259" i="3"/>
  <c r="R1260" i="3"/>
  <c r="R1261" i="3"/>
  <c r="R1262" i="3"/>
  <c r="R1263" i="3"/>
  <c r="R1264" i="3"/>
  <c r="R1265" i="3"/>
  <c r="R1266" i="3"/>
  <c r="R1267" i="3"/>
  <c r="R1268" i="3"/>
  <c r="R1269" i="3"/>
  <c r="R1270" i="3"/>
  <c r="R1271" i="3"/>
  <c r="R1272" i="3"/>
  <c r="R1273" i="3"/>
  <c r="R1274" i="3"/>
  <c r="R1275" i="3"/>
  <c r="R1276" i="3"/>
  <c r="R1277" i="3"/>
  <c r="R1278" i="3"/>
  <c r="R1279" i="3"/>
  <c r="R1280" i="3"/>
  <c r="R1281" i="3"/>
  <c r="R1282" i="3"/>
  <c r="R1283" i="3"/>
  <c r="R1284" i="3"/>
  <c r="R1285" i="3"/>
  <c r="R1286" i="3"/>
  <c r="R1287" i="3"/>
  <c r="R1288" i="3"/>
  <c r="R1289" i="3"/>
  <c r="R1290" i="3"/>
  <c r="R1291" i="3"/>
  <c r="R1292" i="3"/>
  <c r="R1293" i="3"/>
  <c r="R1294" i="3"/>
  <c r="R1295" i="3"/>
  <c r="R1296" i="3"/>
  <c r="R1297" i="3"/>
  <c r="R1298" i="3"/>
  <c r="R1299" i="3"/>
  <c r="R1300" i="3"/>
  <c r="R1301" i="3"/>
  <c r="R1302" i="3"/>
  <c r="R1303" i="3"/>
  <c r="R1304" i="3"/>
  <c r="R1305" i="3"/>
  <c r="R1306" i="3"/>
  <c r="R1307" i="3"/>
  <c r="R1308" i="3"/>
  <c r="R1309" i="3"/>
  <c r="R1310" i="3"/>
  <c r="R1311" i="3"/>
  <c r="R1312" i="3"/>
  <c r="R1313" i="3"/>
  <c r="R1314" i="3"/>
  <c r="R1315" i="3"/>
  <c r="R1316" i="3"/>
  <c r="R1317" i="3"/>
  <c r="R1318" i="3"/>
  <c r="R1319" i="3"/>
  <c r="R1320" i="3"/>
  <c r="R1321" i="3"/>
  <c r="R1322" i="3"/>
  <c r="R1323" i="3"/>
  <c r="R1324" i="3"/>
  <c r="R1325" i="3"/>
  <c r="R1326" i="3"/>
  <c r="R1327" i="3"/>
  <c r="R1328" i="3"/>
  <c r="R1329" i="3"/>
  <c r="R1330" i="3"/>
  <c r="R1331" i="3"/>
  <c r="R1332" i="3"/>
  <c r="R1333" i="3"/>
  <c r="R1334" i="3"/>
  <c r="R1335" i="3"/>
  <c r="R1336" i="3"/>
  <c r="R1337" i="3"/>
  <c r="R1338" i="3"/>
  <c r="R1339" i="3"/>
  <c r="R1340" i="3"/>
  <c r="R1341" i="3"/>
  <c r="R1342" i="3"/>
  <c r="R1343" i="3"/>
  <c r="R1344" i="3"/>
  <c r="R1345" i="3"/>
  <c r="R1346" i="3"/>
  <c r="R1347" i="3"/>
  <c r="R1348" i="3"/>
  <c r="R1349" i="3"/>
  <c r="R1350" i="3"/>
  <c r="R1351" i="3"/>
  <c r="R1352" i="3"/>
  <c r="R1353" i="3"/>
  <c r="R1354" i="3"/>
  <c r="R1355" i="3"/>
  <c r="R1356" i="3"/>
  <c r="R1357" i="3"/>
  <c r="R1358" i="3"/>
  <c r="R1359" i="3"/>
  <c r="R1360" i="3"/>
  <c r="R1361" i="3"/>
  <c r="R1362" i="3"/>
  <c r="R1363" i="3"/>
  <c r="R1364" i="3"/>
  <c r="R1365" i="3"/>
  <c r="R1366" i="3"/>
  <c r="R1367" i="3"/>
  <c r="R1368" i="3"/>
  <c r="R1369" i="3"/>
  <c r="R1370" i="3"/>
  <c r="R1371" i="3"/>
  <c r="R1372" i="3"/>
  <c r="R1373" i="3"/>
  <c r="R1374" i="3"/>
  <c r="R1375" i="3"/>
  <c r="R1376" i="3"/>
  <c r="R1377" i="3"/>
  <c r="R1378" i="3"/>
  <c r="R1379" i="3"/>
  <c r="R1380" i="3"/>
  <c r="R1381" i="3"/>
  <c r="R1382" i="3"/>
  <c r="R1383" i="3"/>
  <c r="R1384" i="3"/>
  <c r="R1385" i="3"/>
  <c r="R1386" i="3"/>
  <c r="R1387" i="3"/>
  <c r="R1388" i="3"/>
  <c r="R1389" i="3"/>
  <c r="R1390" i="3"/>
  <c r="R1391" i="3"/>
  <c r="R1392" i="3"/>
  <c r="R1393" i="3"/>
  <c r="R1394" i="3"/>
  <c r="R1395" i="3"/>
  <c r="R1396" i="3"/>
  <c r="R1397" i="3"/>
  <c r="R1398" i="3"/>
  <c r="R1399" i="3"/>
  <c r="R1400" i="3"/>
  <c r="R1401" i="3"/>
  <c r="R1402" i="3"/>
  <c r="R1403" i="3"/>
  <c r="R1404" i="3"/>
  <c r="R1405" i="3"/>
  <c r="R1406" i="3"/>
  <c r="R1407" i="3"/>
  <c r="R1408" i="3"/>
  <c r="R1409" i="3"/>
  <c r="R1410" i="3"/>
  <c r="R1411" i="3"/>
  <c r="R1412" i="3"/>
  <c r="R1413" i="3"/>
  <c r="R1414" i="3"/>
  <c r="R1415" i="3"/>
  <c r="R1416" i="3"/>
  <c r="R1417" i="3"/>
  <c r="R1418" i="3"/>
  <c r="R1419" i="3"/>
  <c r="R1420" i="3"/>
  <c r="R1421" i="3"/>
  <c r="R1422" i="3"/>
  <c r="R1423" i="3"/>
  <c r="R1424" i="3"/>
  <c r="R1425" i="3"/>
  <c r="R1426" i="3"/>
  <c r="R1427" i="3"/>
  <c r="R1428" i="3"/>
  <c r="R1429" i="3"/>
  <c r="R1430" i="3"/>
  <c r="R1431" i="3"/>
  <c r="R1432" i="3"/>
  <c r="R1433" i="3"/>
  <c r="R1434" i="3"/>
  <c r="R1435" i="3"/>
  <c r="R1436" i="3"/>
  <c r="R1437" i="3"/>
  <c r="R1438" i="3"/>
  <c r="R1439" i="3"/>
  <c r="R1440" i="3"/>
  <c r="R1441" i="3"/>
  <c r="R1442" i="3"/>
  <c r="R1443" i="3"/>
  <c r="R1444" i="3"/>
  <c r="R1445" i="3"/>
  <c r="R1446" i="3"/>
  <c r="R1447" i="3"/>
  <c r="R1448" i="3"/>
  <c r="R1449" i="3"/>
  <c r="R1450" i="3"/>
  <c r="R1451" i="3"/>
  <c r="R1452" i="3"/>
  <c r="R1453" i="3"/>
  <c r="R1454" i="3"/>
  <c r="R1455" i="3"/>
  <c r="R1456" i="3"/>
  <c r="R1457" i="3"/>
  <c r="R1458" i="3"/>
  <c r="R1459" i="3"/>
  <c r="R1460" i="3"/>
  <c r="R1461" i="3"/>
  <c r="R1462" i="3"/>
  <c r="R1463" i="3"/>
  <c r="R1464" i="3"/>
  <c r="R1465" i="3"/>
  <c r="R1466" i="3"/>
  <c r="R1467" i="3"/>
  <c r="R1468" i="3"/>
  <c r="R1469" i="3"/>
  <c r="R1470" i="3"/>
  <c r="R1471" i="3"/>
  <c r="R1472" i="3"/>
  <c r="R1473" i="3"/>
  <c r="R1474" i="3"/>
  <c r="R1475" i="3"/>
  <c r="R1476" i="3"/>
  <c r="R1477" i="3"/>
  <c r="R1478" i="3"/>
  <c r="R1479" i="3"/>
  <c r="R1480" i="3"/>
  <c r="R1481" i="3"/>
  <c r="R1482" i="3"/>
  <c r="R1483" i="3"/>
  <c r="R1484" i="3"/>
  <c r="R1485" i="3"/>
  <c r="R1486" i="3"/>
  <c r="R1487" i="3"/>
  <c r="R1488" i="3"/>
  <c r="R1489" i="3"/>
  <c r="R1490" i="3"/>
  <c r="R1491" i="3"/>
  <c r="R1492" i="3"/>
  <c r="R1493" i="3"/>
  <c r="R1494" i="3"/>
  <c r="R1495" i="3"/>
  <c r="R1496" i="3"/>
  <c r="R1497" i="3"/>
  <c r="R1498" i="3"/>
  <c r="R1499" i="3"/>
  <c r="R1500" i="3"/>
  <c r="R1501" i="3"/>
  <c r="R1502" i="3"/>
  <c r="R1503" i="3"/>
  <c r="R1504" i="3"/>
  <c r="R1505" i="3"/>
  <c r="R1506" i="3"/>
  <c r="R1507" i="3"/>
  <c r="R1508" i="3"/>
  <c r="R1509" i="3"/>
  <c r="R1510" i="3"/>
  <c r="R1511" i="3"/>
  <c r="R1512" i="3"/>
  <c r="R1513" i="3"/>
  <c r="R1514" i="3"/>
  <c r="R1515" i="3"/>
  <c r="R1516" i="3"/>
  <c r="R1517" i="3"/>
  <c r="R1518" i="3"/>
  <c r="R1519" i="3"/>
  <c r="R1520" i="3"/>
  <c r="R1521" i="3"/>
  <c r="R1522" i="3"/>
  <c r="R1523" i="3"/>
  <c r="R1524" i="3"/>
  <c r="R1525" i="3"/>
  <c r="R1526" i="3"/>
  <c r="R1527" i="3"/>
  <c r="R1528" i="3"/>
  <c r="R1529" i="3"/>
  <c r="R1530" i="3"/>
  <c r="R1531" i="3"/>
  <c r="R1532" i="3"/>
  <c r="R1533" i="3"/>
  <c r="R1534" i="3"/>
  <c r="R1535" i="3"/>
  <c r="R1536" i="3"/>
  <c r="R1537" i="3"/>
  <c r="R1538" i="3"/>
  <c r="R1539" i="3"/>
  <c r="R1540" i="3"/>
  <c r="R1541" i="3"/>
  <c r="R1542" i="3"/>
  <c r="R1543" i="3"/>
  <c r="R1544" i="3"/>
  <c r="R1545" i="3"/>
  <c r="R1546" i="3"/>
  <c r="R1547" i="3"/>
  <c r="R1548" i="3"/>
  <c r="R1549" i="3"/>
  <c r="R1550" i="3"/>
  <c r="R1551" i="3"/>
  <c r="R1552" i="3"/>
  <c r="R1553" i="3"/>
  <c r="R1554" i="3"/>
  <c r="R1555" i="3"/>
  <c r="R1556" i="3"/>
  <c r="R1557" i="3"/>
  <c r="R1558" i="3"/>
  <c r="R1559" i="3"/>
  <c r="R1560" i="3"/>
  <c r="R1561" i="3"/>
  <c r="R1562" i="3"/>
  <c r="R1563" i="3"/>
  <c r="R1564" i="3"/>
  <c r="R1565" i="3"/>
  <c r="R1566" i="3"/>
  <c r="R1567" i="3"/>
  <c r="R1568" i="3"/>
  <c r="R1569" i="3"/>
  <c r="R1570" i="3"/>
  <c r="R1571" i="3"/>
  <c r="R1572" i="3"/>
  <c r="R1573" i="3"/>
  <c r="R1574" i="3"/>
  <c r="R1575" i="3"/>
  <c r="R1576" i="3"/>
  <c r="R1577" i="3"/>
  <c r="R1578" i="3"/>
  <c r="R1579" i="3"/>
  <c r="R1580" i="3"/>
  <c r="R1581" i="3"/>
  <c r="R1582" i="3"/>
  <c r="R1583" i="3"/>
  <c r="R1584" i="3"/>
  <c r="R1585" i="3"/>
  <c r="R1586" i="3"/>
  <c r="R1587" i="3"/>
  <c r="R1588" i="3"/>
  <c r="R1589" i="3"/>
  <c r="R1590" i="3"/>
  <c r="R1591" i="3"/>
  <c r="R1592" i="3"/>
  <c r="R1593" i="3"/>
  <c r="R1594" i="3"/>
  <c r="R1595" i="3"/>
  <c r="R1596" i="3"/>
  <c r="R1597" i="3"/>
  <c r="R1598" i="3"/>
  <c r="R1599" i="3"/>
  <c r="R1600" i="3"/>
  <c r="R1601" i="3"/>
  <c r="R1602" i="3"/>
  <c r="R1603" i="3"/>
  <c r="R1604" i="3"/>
  <c r="R1605" i="3"/>
  <c r="R1606" i="3"/>
  <c r="R1607" i="3"/>
  <c r="R1608" i="3"/>
  <c r="R1609" i="3"/>
  <c r="R1610" i="3"/>
  <c r="R1611" i="3"/>
  <c r="R1612" i="3"/>
  <c r="R1613" i="3"/>
  <c r="R1614" i="3"/>
  <c r="R1615" i="3"/>
  <c r="R1616" i="3"/>
  <c r="R1617" i="3"/>
  <c r="R1618" i="3"/>
  <c r="R1619" i="3"/>
  <c r="R1620" i="3"/>
  <c r="R1621" i="3"/>
  <c r="R1622" i="3"/>
  <c r="R1623" i="3"/>
  <c r="R1624" i="3"/>
  <c r="R1625" i="3"/>
  <c r="R1626" i="3"/>
  <c r="R1627" i="3"/>
  <c r="R1628" i="3"/>
  <c r="R1629" i="3"/>
  <c r="R1630" i="3"/>
  <c r="R1631" i="3"/>
  <c r="R1632" i="3"/>
  <c r="R1633" i="3"/>
  <c r="R1634" i="3"/>
  <c r="R1635" i="3"/>
  <c r="R1636" i="3"/>
  <c r="R1637" i="3"/>
  <c r="R1638" i="3"/>
  <c r="R1639" i="3"/>
  <c r="R1640" i="3"/>
  <c r="R1641" i="3"/>
  <c r="R1642" i="3"/>
  <c r="R1643" i="3"/>
  <c r="R1644" i="3"/>
  <c r="R1645" i="3"/>
  <c r="R1646" i="3"/>
  <c r="R1647" i="3"/>
  <c r="R1648" i="3"/>
  <c r="R1649" i="3"/>
  <c r="R1650" i="3"/>
  <c r="R1651" i="3"/>
  <c r="R1652" i="3"/>
  <c r="R1653" i="3"/>
  <c r="R1654" i="3"/>
  <c r="R1655" i="3"/>
  <c r="R1656" i="3"/>
  <c r="R1657" i="3"/>
  <c r="R1658" i="3"/>
  <c r="R1659" i="3"/>
  <c r="R1660" i="3"/>
  <c r="R1661" i="3"/>
  <c r="R1662" i="3"/>
  <c r="R1663" i="3"/>
  <c r="R1664" i="3"/>
  <c r="R1665" i="3"/>
  <c r="R1666" i="3"/>
  <c r="R1667" i="3"/>
  <c r="R1668" i="3"/>
  <c r="R1669" i="3"/>
  <c r="R1670" i="3"/>
  <c r="R1671" i="3"/>
  <c r="R1672" i="3"/>
  <c r="R1673" i="3"/>
  <c r="R1674" i="3"/>
  <c r="R1675" i="3"/>
  <c r="R1676" i="3"/>
  <c r="R1677" i="3"/>
  <c r="R1678" i="3"/>
  <c r="R1679" i="3"/>
  <c r="R1680" i="3"/>
  <c r="R1681" i="3"/>
  <c r="R1682" i="3"/>
  <c r="R1683" i="3"/>
  <c r="R1684" i="3"/>
  <c r="R1685" i="3"/>
  <c r="R1686" i="3"/>
  <c r="R1687" i="3"/>
  <c r="R1688" i="3"/>
  <c r="R1689" i="3"/>
  <c r="R1690" i="3"/>
  <c r="R1691" i="3"/>
  <c r="R1692" i="3"/>
  <c r="R1693" i="3"/>
  <c r="R1694" i="3"/>
  <c r="R1695" i="3"/>
  <c r="R1696" i="3"/>
  <c r="R1697" i="3"/>
  <c r="R1698" i="3"/>
  <c r="R1699" i="3"/>
  <c r="R1700" i="3"/>
  <c r="R1701" i="3"/>
  <c r="R1702" i="3"/>
  <c r="R1703" i="3"/>
  <c r="R1704" i="3"/>
  <c r="R1705" i="3"/>
  <c r="R1706" i="3"/>
  <c r="R1707" i="3"/>
  <c r="R1708" i="3"/>
  <c r="R1709" i="3"/>
  <c r="R1710" i="3"/>
  <c r="R1711" i="3"/>
  <c r="R1712" i="3"/>
  <c r="R1713" i="3"/>
  <c r="R1714" i="3"/>
  <c r="R1715" i="3"/>
  <c r="R1716" i="3"/>
  <c r="R1717" i="3"/>
  <c r="R1718" i="3"/>
  <c r="R1719" i="3"/>
  <c r="R1720" i="3"/>
  <c r="R1721" i="3"/>
  <c r="R1722" i="3"/>
  <c r="R1723" i="3"/>
  <c r="R1724" i="3"/>
  <c r="R1725" i="3"/>
  <c r="R1726" i="3"/>
  <c r="R1727" i="3"/>
  <c r="R1728" i="3"/>
  <c r="R1729" i="3"/>
  <c r="R1730" i="3"/>
  <c r="R1731" i="3"/>
  <c r="R1732" i="3"/>
  <c r="R1733" i="3"/>
  <c r="R1734" i="3"/>
  <c r="R1735" i="3"/>
  <c r="R1736" i="3"/>
  <c r="R1737" i="3"/>
  <c r="R1738" i="3"/>
  <c r="R1739" i="3"/>
  <c r="R1740" i="3"/>
  <c r="R1741" i="3"/>
  <c r="R1742" i="3"/>
  <c r="R1743" i="3"/>
  <c r="R1744" i="3"/>
  <c r="R1745" i="3"/>
  <c r="R1746" i="3"/>
  <c r="R1747" i="3"/>
  <c r="R1748" i="3"/>
  <c r="R1749" i="3"/>
  <c r="R1750" i="3"/>
  <c r="R1751" i="3"/>
  <c r="R1752" i="3"/>
  <c r="R1753" i="3"/>
  <c r="R1754" i="3"/>
  <c r="R1755" i="3"/>
  <c r="R1756" i="3"/>
  <c r="R1757" i="3"/>
  <c r="R1758" i="3"/>
  <c r="R1759" i="3"/>
  <c r="R1760" i="3"/>
  <c r="R1761" i="3"/>
  <c r="R1762" i="3"/>
  <c r="R1763" i="3"/>
  <c r="R1764" i="3"/>
  <c r="R1765" i="3"/>
  <c r="R1766" i="3"/>
  <c r="R1767" i="3"/>
  <c r="R1768" i="3"/>
  <c r="R1769" i="3"/>
  <c r="R1770" i="3"/>
  <c r="R1771" i="3"/>
  <c r="R1772" i="3"/>
  <c r="R1773" i="3"/>
  <c r="R1774" i="3"/>
  <c r="R1775" i="3"/>
  <c r="R1776" i="3"/>
  <c r="R1777" i="3"/>
  <c r="R1778" i="3"/>
  <c r="R1779" i="3"/>
  <c r="R1780" i="3"/>
  <c r="R1781" i="3"/>
  <c r="R1782" i="3"/>
  <c r="R1783" i="3"/>
  <c r="R1784" i="3"/>
  <c r="R1785" i="3"/>
  <c r="R1786" i="3"/>
  <c r="R1787" i="3"/>
  <c r="R1788" i="3"/>
  <c r="R1789" i="3"/>
  <c r="R1790" i="3"/>
  <c r="R1791" i="3"/>
  <c r="R1792" i="3"/>
  <c r="R1793" i="3"/>
  <c r="R1794" i="3"/>
  <c r="R1795" i="3"/>
  <c r="R1796" i="3"/>
  <c r="R1797" i="3"/>
  <c r="R1798" i="3"/>
  <c r="R1799" i="3"/>
  <c r="R3" i="3"/>
  <c r="R4" i="3"/>
  <c r="R5" i="3"/>
  <c r="R6" i="3"/>
  <c r="R7" i="3"/>
  <c r="R8" i="3"/>
  <c r="R9" i="3"/>
  <c r="R10" i="3"/>
  <c r="R11" i="3"/>
  <c r="R12" i="3"/>
  <c r="R13" i="3"/>
  <c r="Q2" i="3"/>
  <c r="R2" i="3"/>
  <c r="AB3" i="3"/>
  <c r="AC3" i="3"/>
  <c r="AD3" i="3"/>
  <c r="AB4" i="3"/>
  <c r="AC4" i="3"/>
  <c r="AD4" i="3"/>
  <c r="AB5" i="3"/>
  <c r="AC5" i="3"/>
  <c r="AD5" i="3"/>
  <c r="AB6" i="3"/>
  <c r="AC6" i="3"/>
  <c r="AD6" i="3"/>
  <c r="AB7" i="3"/>
  <c r="AC7" i="3"/>
  <c r="AD7" i="3"/>
  <c r="AB8" i="3"/>
  <c r="AC8" i="3"/>
  <c r="AD8" i="3"/>
  <c r="AB9" i="3"/>
  <c r="AC9" i="3"/>
  <c r="AD9" i="3"/>
  <c r="AB10" i="3"/>
  <c r="AC10" i="3"/>
  <c r="AD10" i="3"/>
  <c r="AB11" i="3"/>
  <c r="AC11" i="3"/>
  <c r="AD11" i="3"/>
  <c r="AB12" i="3"/>
  <c r="AC12" i="3"/>
  <c r="AD12" i="3"/>
  <c r="AB13" i="3"/>
  <c r="AC13" i="3"/>
  <c r="AD13" i="3"/>
  <c r="AB14" i="3"/>
  <c r="AC14" i="3"/>
  <c r="AD14" i="3"/>
  <c r="AB15" i="3"/>
  <c r="AC15" i="3"/>
  <c r="AD15" i="3"/>
  <c r="AB16" i="3"/>
  <c r="AC16" i="3"/>
  <c r="AD16" i="3"/>
  <c r="AB17" i="3"/>
  <c r="AC17" i="3"/>
  <c r="AD17" i="3"/>
  <c r="AB18" i="3"/>
  <c r="AC18" i="3"/>
  <c r="AD18" i="3"/>
  <c r="AB19" i="3"/>
  <c r="AC19" i="3"/>
  <c r="AD19" i="3"/>
  <c r="AB20" i="3"/>
  <c r="AC20" i="3"/>
  <c r="AD20" i="3"/>
  <c r="AB21" i="3"/>
  <c r="AC21" i="3"/>
  <c r="AD21" i="3"/>
  <c r="AB22" i="3"/>
  <c r="AC22" i="3"/>
  <c r="AD22" i="3"/>
  <c r="AB23" i="3"/>
  <c r="AC23" i="3"/>
  <c r="AD23" i="3"/>
  <c r="AB24" i="3"/>
  <c r="AC24" i="3"/>
  <c r="AD24" i="3"/>
  <c r="AB25" i="3"/>
  <c r="AC25" i="3"/>
  <c r="AD25" i="3"/>
  <c r="AB26" i="3"/>
  <c r="AC26" i="3"/>
  <c r="AD26" i="3"/>
  <c r="AB27" i="3"/>
  <c r="AC27" i="3"/>
  <c r="AD27" i="3"/>
  <c r="AB28" i="3"/>
  <c r="AC28" i="3"/>
  <c r="AD28" i="3"/>
  <c r="AB29" i="3"/>
  <c r="AC29" i="3"/>
  <c r="AD29" i="3"/>
  <c r="AB30" i="3"/>
  <c r="AC30" i="3"/>
  <c r="AD30" i="3"/>
  <c r="AB31" i="3"/>
  <c r="AC31" i="3"/>
  <c r="AD31" i="3"/>
  <c r="AB32" i="3"/>
  <c r="AC32" i="3"/>
  <c r="AD32" i="3"/>
  <c r="AB33" i="3"/>
  <c r="AC33" i="3"/>
  <c r="AD33" i="3"/>
  <c r="AB34" i="3"/>
  <c r="AC34" i="3"/>
  <c r="AD34" i="3"/>
  <c r="AB35" i="3"/>
  <c r="AC35" i="3"/>
  <c r="AD35" i="3"/>
  <c r="AB36" i="3"/>
  <c r="AC36" i="3"/>
  <c r="AD36" i="3"/>
  <c r="AB37" i="3"/>
  <c r="AC37" i="3"/>
  <c r="AD37" i="3"/>
  <c r="AB38" i="3"/>
  <c r="AC38" i="3"/>
  <c r="AD38" i="3"/>
  <c r="AB39" i="3"/>
  <c r="AC39" i="3"/>
  <c r="AD39" i="3"/>
  <c r="AB40" i="3"/>
  <c r="AC40" i="3"/>
  <c r="AD40" i="3"/>
  <c r="AB41" i="3"/>
  <c r="AC41" i="3"/>
  <c r="AD41" i="3"/>
  <c r="AB42" i="3"/>
  <c r="AC42" i="3"/>
  <c r="AD42" i="3"/>
  <c r="AB43" i="3"/>
  <c r="AC43" i="3"/>
  <c r="AD43" i="3"/>
  <c r="AB44" i="3"/>
  <c r="AC44" i="3"/>
  <c r="AD44" i="3"/>
  <c r="AB45" i="3"/>
  <c r="AC45" i="3"/>
  <c r="AD45" i="3"/>
  <c r="AB46" i="3"/>
  <c r="AC46" i="3"/>
  <c r="AD46" i="3"/>
  <c r="AB47" i="3"/>
  <c r="AC47" i="3"/>
  <c r="AD47" i="3"/>
  <c r="AB48" i="3"/>
  <c r="AC48" i="3"/>
  <c r="AD48" i="3"/>
  <c r="AB49" i="3"/>
  <c r="AC49" i="3"/>
  <c r="AD49" i="3"/>
  <c r="AB50" i="3"/>
  <c r="AC50" i="3"/>
  <c r="AD50" i="3"/>
  <c r="AB51" i="3"/>
  <c r="AC51" i="3"/>
  <c r="AD51" i="3"/>
  <c r="AB52" i="3"/>
  <c r="AC52" i="3"/>
  <c r="AD52" i="3"/>
  <c r="AB53" i="3"/>
  <c r="AC53" i="3"/>
  <c r="AD53" i="3"/>
  <c r="AB54" i="3"/>
  <c r="AC54" i="3"/>
  <c r="AD54" i="3"/>
  <c r="AB55" i="3"/>
  <c r="AC55" i="3"/>
  <c r="AD55" i="3"/>
  <c r="AB56" i="3"/>
  <c r="AC56" i="3"/>
  <c r="AD56" i="3"/>
  <c r="AB57" i="3"/>
  <c r="AC57" i="3"/>
  <c r="AD57" i="3"/>
  <c r="AB58" i="3"/>
  <c r="AC58" i="3"/>
  <c r="AD58" i="3"/>
  <c r="AB59" i="3"/>
  <c r="AC59" i="3"/>
  <c r="AD59" i="3"/>
  <c r="AB60" i="3"/>
  <c r="AC60" i="3"/>
  <c r="AD60" i="3"/>
  <c r="AB61" i="3"/>
  <c r="AC61" i="3"/>
  <c r="AD61" i="3"/>
  <c r="AB62" i="3"/>
  <c r="AC62" i="3"/>
  <c r="AD62" i="3"/>
  <c r="AB63" i="3"/>
  <c r="AC63" i="3"/>
  <c r="AD63" i="3"/>
  <c r="AB64" i="3"/>
  <c r="AC64" i="3"/>
  <c r="AD64" i="3"/>
  <c r="AB65" i="3"/>
  <c r="AC65" i="3"/>
  <c r="AD65" i="3"/>
  <c r="AB66" i="3"/>
  <c r="AC66" i="3"/>
  <c r="AD66" i="3"/>
  <c r="AB67" i="3"/>
  <c r="AC67" i="3"/>
  <c r="AD67" i="3"/>
  <c r="AB68" i="3"/>
  <c r="AC68" i="3"/>
  <c r="AD68" i="3"/>
  <c r="AB69" i="3"/>
  <c r="AC69" i="3"/>
  <c r="AD69" i="3"/>
  <c r="AB70" i="3"/>
  <c r="AC70" i="3"/>
  <c r="AD70" i="3"/>
  <c r="AB71" i="3"/>
  <c r="AC71" i="3"/>
  <c r="AD71" i="3"/>
  <c r="AB72" i="3"/>
  <c r="AC72" i="3"/>
  <c r="AD72" i="3"/>
  <c r="AB73" i="3"/>
  <c r="AC73" i="3"/>
  <c r="AD73" i="3"/>
  <c r="AB74" i="3"/>
  <c r="AC74" i="3"/>
  <c r="AD74" i="3"/>
  <c r="AB75" i="3"/>
  <c r="AC75" i="3"/>
  <c r="AD75" i="3"/>
  <c r="AB76" i="3"/>
  <c r="AC76" i="3"/>
  <c r="AD76" i="3"/>
  <c r="AB77" i="3"/>
  <c r="AC77" i="3"/>
  <c r="AD77" i="3"/>
  <c r="AB78" i="3"/>
  <c r="AC78" i="3"/>
  <c r="AD78" i="3"/>
  <c r="AB79" i="3"/>
  <c r="AC79" i="3"/>
  <c r="AD79" i="3"/>
  <c r="AB80" i="3"/>
  <c r="AC80" i="3"/>
  <c r="AD80" i="3"/>
  <c r="AB81" i="3"/>
  <c r="AC81" i="3"/>
  <c r="AD81" i="3"/>
  <c r="AB82" i="3"/>
  <c r="AC82" i="3"/>
  <c r="AD82" i="3"/>
  <c r="AB83" i="3"/>
  <c r="AC83" i="3"/>
  <c r="AD83" i="3"/>
  <c r="AB84" i="3"/>
  <c r="AC84" i="3"/>
  <c r="AD84" i="3"/>
  <c r="AB85" i="3"/>
  <c r="AC85" i="3"/>
  <c r="AD85" i="3"/>
  <c r="AB86" i="3"/>
  <c r="AC86" i="3"/>
  <c r="AD86" i="3"/>
  <c r="AB87" i="3"/>
  <c r="AC87" i="3"/>
  <c r="AD87" i="3"/>
  <c r="AB88" i="3"/>
  <c r="AC88" i="3"/>
  <c r="AD88" i="3"/>
  <c r="AB89" i="3"/>
  <c r="AC89" i="3"/>
  <c r="AD89" i="3"/>
  <c r="AB90" i="3"/>
  <c r="AC90" i="3"/>
  <c r="AD90" i="3"/>
  <c r="AB91" i="3"/>
  <c r="AC91" i="3"/>
  <c r="AD91" i="3"/>
  <c r="AB92" i="3"/>
  <c r="AC92" i="3"/>
  <c r="AD92" i="3"/>
  <c r="AB93" i="3"/>
  <c r="AC93" i="3"/>
  <c r="AD93" i="3"/>
  <c r="AB94" i="3"/>
  <c r="AC94" i="3"/>
  <c r="AD94" i="3"/>
  <c r="AB95" i="3"/>
  <c r="AC95" i="3"/>
  <c r="AD95" i="3"/>
  <c r="AB96" i="3"/>
  <c r="AC96" i="3"/>
  <c r="AD96" i="3"/>
  <c r="AB97" i="3"/>
  <c r="AC97" i="3"/>
  <c r="AD97" i="3"/>
  <c r="AB98" i="3"/>
  <c r="AC98" i="3"/>
  <c r="AD98" i="3"/>
  <c r="AB99" i="3"/>
  <c r="AC99" i="3"/>
  <c r="AD99" i="3"/>
  <c r="AB100" i="3"/>
  <c r="AC100" i="3"/>
  <c r="AD100" i="3"/>
  <c r="AB101" i="3"/>
  <c r="AC101" i="3"/>
  <c r="AD101" i="3"/>
  <c r="AB102" i="3"/>
  <c r="AC102" i="3"/>
  <c r="AD102" i="3"/>
  <c r="AB103" i="3"/>
  <c r="AC103" i="3"/>
  <c r="AD103" i="3"/>
  <c r="AB104" i="3"/>
  <c r="AC104" i="3"/>
  <c r="AD104" i="3"/>
  <c r="AB105" i="3"/>
  <c r="AC105" i="3"/>
  <c r="AD105" i="3"/>
  <c r="AB106" i="3"/>
  <c r="AC106" i="3"/>
  <c r="AD106" i="3"/>
  <c r="AB107" i="3"/>
  <c r="AC107" i="3"/>
  <c r="AD107" i="3"/>
  <c r="AB108" i="3"/>
  <c r="AC108" i="3"/>
  <c r="AD108" i="3"/>
  <c r="AB109" i="3"/>
  <c r="AC109" i="3"/>
  <c r="AD109" i="3"/>
  <c r="AB110" i="3"/>
  <c r="AC110" i="3"/>
  <c r="AD110" i="3"/>
  <c r="AB111" i="3"/>
  <c r="AC111" i="3"/>
  <c r="AD111" i="3"/>
  <c r="AB112" i="3"/>
  <c r="AC112" i="3"/>
  <c r="AD112" i="3"/>
  <c r="AB113" i="3"/>
  <c r="AC113" i="3"/>
  <c r="AD113" i="3"/>
  <c r="AB114" i="3"/>
  <c r="AC114" i="3"/>
  <c r="AD114" i="3"/>
  <c r="AB115" i="3"/>
  <c r="AC115" i="3"/>
  <c r="AD115" i="3"/>
  <c r="AB116" i="3"/>
  <c r="AC116" i="3"/>
  <c r="AD116" i="3"/>
  <c r="AB117" i="3"/>
  <c r="AC117" i="3"/>
  <c r="AD117" i="3"/>
  <c r="AB118" i="3"/>
  <c r="AC118" i="3"/>
  <c r="AD118" i="3"/>
  <c r="AB119" i="3"/>
  <c r="AC119" i="3"/>
  <c r="AD119" i="3"/>
  <c r="AB120" i="3"/>
  <c r="AC120" i="3"/>
  <c r="AD120" i="3"/>
  <c r="AB121" i="3"/>
  <c r="AC121" i="3"/>
  <c r="AD121" i="3"/>
  <c r="AB122" i="3"/>
  <c r="AC122" i="3"/>
  <c r="AD122" i="3"/>
  <c r="AB123" i="3"/>
  <c r="AC123" i="3"/>
  <c r="AD123" i="3"/>
  <c r="AB124" i="3"/>
  <c r="AC124" i="3"/>
  <c r="AD124" i="3"/>
  <c r="AB125" i="3"/>
  <c r="AC125" i="3"/>
  <c r="AD125" i="3"/>
  <c r="AB126" i="3"/>
  <c r="AC126" i="3"/>
  <c r="AD126" i="3"/>
  <c r="AB127" i="3"/>
  <c r="AC127" i="3"/>
  <c r="AD127" i="3"/>
  <c r="AB128" i="3"/>
  <c r="AC128" i="3"/>
  <c r="AD128" i="3"/>
  <c r="AB129" i="3"/>
  <c r="AC129" i="3"/>
  <c r="AD129" i="3"/>
  <c r="AB130" i="3"/>
  <c r="AC130" i="3"/>
  <c r="AD130" i="3"/>
  <c r="AB131" i="3"/>
  <c r="AC131" i="3"/>
  <c r="AD131" i="3"/>
  <c r="AB132" i="3"/>
  <c r="AC132" i="3"/>
  <c r="AD132" i="3"/>
  <c r="AB133" i="3"/>
  <c r="AC133" i="3"/>
  <c r="AD133" i="3"/>
  <c r="AB134" i="3"/>
  <c r="AC134" i="3"/>
  <c r="AD134" i="3"/>
  <c r="AB135" i="3"/>
  <c r="AC135" i="3"/>
  <c r="AD135" i="3"/>
  <c r="AB136" i="3"/>
  <c r="AC136" i="3"/>
  <c r="AD136" i="3"/>
  <c r="AB137" i="3"/>
  <c r="AC137" i="3"/>
  <c r="AD137" i="3"/>
  <c r="AB138" i="3"/>
  <c r="AC138" i="3"/>
  <c r="AD138" i="3"/>
  <c r="AB139" i="3"/>
  <c r="AC139" i="3"/>
  <c r="AD139" i="3"/>
  <c r="AB140" i="3"/>
  <c r="AC140" i="3"/>
  <c r="AD140" i="3"/>
  <c r="AB141" i="3"/>
  <c r="AC141" i="3"/>
  <c r="AD141" i="3"/>
  <c r="AB142" i="3"/>
  <c r="AC142" i="3"/>
  <c r="AD142" i="3"/>
  <c r="AB143" i="3"/>
  <c r="AC143" i="3"/>
  <c r="AD143" i="3"/>
  <c r="AB144" i="3"/>
  <c r="AC144" i="3"/>
  <c r="AD144" i="3"/>
  <c r="AB145" i="3"/>
  <c r="AC145" i="3"/>
  <c r="AD145" i="3"/>
  <c r="AB146" i="3"/>
  <c r="AC146" i="3"/>
  <c r="AD146" i="3"/>
  <c r="AB147" i="3"/>
  <c r="AC147" i="3"/>
  <c r="AD147" i="3"/>
  <c r="AB148" i="3"/>
  <c r="AC148" i="3"/>
  <c r="AD148" i="3"/>
  <c r="AB149" i="3"/>
  <c r="AC149" i="3"/>
  <c r="AD149" i="3"/>
  <c r="AB150" i="3"/>
  <c r="AC150" i="3"/>
  <c r="AD150" i="3"/>
  <c r="AB151" i="3"/>
  <c r="AC151" i="3"/>
  <c r="AD151" i="3"/>
  <c r="AB152" i="3"/>
  <c r="AC152" i="3"/>
  <c r="AD152" i="3"/>
  <c r="AB153" i="3"/>
  <c r="AC153" i="3"/>
  <c r="AD153" i="3"/>
  <c r="AB154" i="3"/>
  <c r="AC154" i="3"/>
  <c r="AD154" i="3"/>
  <c r="AB155" i="3"/>
  <c r="AC155" i="3"/>
  <c r="AD155" i="3"/>
  <c r="AB156" i="3"/>
  <c r="AC156" i="3"/>
  <c r="AD156" i="3"/>
  <c r="AB157" i="3"/>
  <c r="AC157" i="3"/>
  <c r="AD157" i="3"/>
  <c r="AB158" i="3"/>
  <c r="AC158" i="3"/>
  <c r="AD158" i="3"/>
  <c r="AB159" i="3"/>
  <c r="AC159" i="3"/>
  <c r="AD159" i="3"/>
  <c r="AB160" i="3"/>
  <c r="AC160" i="3"/>
  <c r="AD160" i="3"/>
  <c r="AB161" i="3"/>
  <c r="AC161" i="3"/>
  <c r="AD161" i="3"/>
  <c r="AB162" i="3"/>
  <c r="AC162" i="3"/>
  <c r="AD162" i="3"/>
  <c r="AB163" i="3"/>
  <c r="AC163" i="3"/>
  <c r="AD163" i="3"/>
  <c r="AB164" i="3"/>
  <c r="AC164" i="3"/>
  <c r="AD164" i="3"/>
  <c r="AB165" i="3"/>
  <c r="AC165" i="3"/>
  <c r="AD165" i="3"/>
  <c r="AB166" i="3"/>
  <c r="AC166" i="3"/>
  <c r="AD166" i="3"/>
  <c r="AB167" i="3"/>
  <c r="AC167" i="3"/>
  <c r="AD167" i="3"/>
  <c r="AB168" i="3"/>
  <c r="AC168" i="3"/>
  <c r="AD168" i="3"/>
  <c r="AB169" i="3"/>
  <c r="AC169" i="3"/>
  <c r="AD169" i="3"/>
  <c r="AB170" i="3"/>
  <c r="AC170" i="3"/>
  <c r="AD170" i="3"/>
  <c r="AB171" i="3"/>
  <c r="AC171" i="3"/>
  <c r="AD171" i="3"/>
  <c r="AB172" i="3"/>
  <c r="AC172" i="3"/>
  <c r="AD172" i="3"/>
  <c r="AB173" i="3"/>
  <c r="AC173" i="3"/>
  <c r="AD173" i="3"/>
  <c r="AB174" i="3"/>
  <c r="AC174" i="3"/>
  <c r="AD174" i="3"/>
  <c r="AB175" i="3"/>
  <c r="AC175" i="3"/>
  <c r="AD175" i="3"/>
  <c r="AB176" i="3"/>
  <c r="AC176" i="3"/>
  <c r="AD176" i="3"/>
  <c r="AB177" i="3"/>
  <c r="AC177" i="3"/>
  <c r="AD177" i="3"/>
  <c r="AB178" i="3"/>
  <c r="AC178" i="3"/>
  <c r="AD178" i="3"/>
  <c r="AB179" i="3"/>
  <c r="AC179" i="3"/>
  <c r="AD179" i="3"/>
  <c r="AB180" i="3"/>
  <c r="AC180" i="3"/>
  <c r="AD180" i="3"/>
  <c r="AB181" i="3"/>
  <c r="AC181" i="3"/>
  <c r="AD181" i="3"/>
  <c r="AB182" i="3"/>
  <c r="AC182" i="3"/>
  <c r="AD182" i="3"/>
  <c r="AB183" i="3"/>
  <c r="AC183" i="3"/>
  <c r="AD183" i="3"/>
  <c r="AB184" i="3"/>
  <c r="AC184" i="3"/>
  <c r="AD184" i="3"/>
  <c r="AB185" i="3"/>
  <c r="AC185" i="3"/>
  <c r="AD185" i="3"/>
  <c r="AB186" i="3"/>
  <c r="AC186" i="3"/>
  <c r="AD186" i="3"/>
  <c r="AB187" i="3"/>
  <c r="AC187" i="3"/>
  <c r="AD187" i="3"/>
  <c r="AB188" i="3"/>
  <c r="AC188" i="3"/>
  <c r="AD188" i="3"/>
  <c r="AB189" i="3"/>
  <c r="AC189" i="3"/>
  <c r="AD189" i="3"/>
  <c r="AB190" i="3"/>
  <c r="AC190" i="3"/>
  <c r="AD190" i="3"/>
  <c r="AB191" i="3"/>
  <c r="AC191" i="3"/>
  <c r="AD191" i="3"/>
  <c r="AB192" i="3"/>
  <c r="AC192" i="3"/>
  <c r="AD192" i="3"/>
  <c r="AB193" i="3"/>
  <c r="AC193" i="3"/>
  <c r="AD193" i="3"/>
  <c r="AB194" i="3"/>
  <c r="AC194" i="3"/>
  <c r="AD194" i="3"/>
  <c r="AB195" i="3"/>
  <c r="AC195" i="3"/>
  <c r="AD195" i="3"/>
  <c r="AB196" i="3"/>
  <c r="AC196" i="3"/>
  <c r="AD196" i="3"/>
  <c r="AB197" i="3"/>
  <c r="AC197" i="3"/>
  <c r="AD197" i="3"/>
  <c r="AB198" i="3"/>
  <c r="AC198" i="3"/>
  <c r="AD198" i="3"/>
  <c r="AB199" i="3"/>
  <c r="AC199" i="3"/>
  <c r="AD199" i="3"/>
  <c r="AB200" i="3"/>
  <c r="AC200" i="3"/>
  <c r="AD200" i="3"/>
  <c r="AB201" i="3"/>
  <c r="AC201" i="3"/>
  <c r="AD201" i="3"/>
  <c r="AB202" i="3"/>
  <c r="AC202" i="3"/>
  <c r="AD202" i="3"/>
  <c r="AB203" i="3"/>
  <c r="AC203" i="3"/>
  <c r="AD203" i="3"/>
  <c r="AB204" i="3"/>
  <c r="AC204" i="3"/>
  <c r="AD204" i="3"/>
  <c r="AB205" i="3"/>
  <c r="AC205" i="3"/>
  <c r="AD205" i="3"/>
  <c r="AB206" i="3"/>
  <c r="AC206" i="3"/>
  <c r="AD206" i="3"/>
  <c r="AB207" i="3"/>
  <c r="AC207" i="3"/>
  <c r="AD207" i="3"/>
  <c r="AB208" i="3"/>
  <c r="AC208" i="3"/>
  <c r="AD208" i="3"/>
  <c r="AB209" i="3"/>
  <c r="AC209" i="3"/>
  <c r="AD209" i="3"/>
  <c r="AB210" i="3"/>
  <c r="AC210" i="3"/>
  <c r="AD210" i="3"/>
  <c r="AB211" i="3"/>
  <c r="AC211" i="3"/>
  <c r="AD211" i="3"/>
  <c r="AB212" i="3"/>
  <c r="AC212" i="3"/>
  <c r="AD212" i="3"/>
  <c r="AB213" i="3"/>
  <c r="AC213" i="3"/>
  <c r="AD213" i="3"/>
  <c r="AB214" i="3"/>
  <c r="AC214" i="3"/>
  <c r="AD214" i="3"/>
  <c r="AB215" i="3"/>
  <c r="AC215" i="3"/>
  <c r="AD215" i="3"/>
  <c r="AB216" i="3"/>
  <c r="AC216" i="3"/>
  <c r="AD216" i="3"/>
  <c r="AB217" i="3"/>
  <c r="AC217" i="3"/>
  <c r="AD217" i="3"/>
  <c r="AB218" i="3"/>
  <c r="AC218" i="3"/>
  <c r="AD218" i="3"/>
  <c r="AB219" i="3"/>
  <c r="AC219" i="3"/>
  <c r="AD219" i="3"/>
  <c r="AB220" i="3"/>
  <c r="AC220" i="3"/>
  <c r="AD220" i="3"/>
  <c r="AB221" i="3"/>
  <c r="AC221" i="3"/>
  <c r="AD221" i="3"/>
  <c r="AB222" i="3"/>
  <c r="AC222" i="3"/>
  <c r="AD222" i="3"/>
  <c r="AB223" i="3"/>
  <c r="AC223" i="3"/>
  <c r="AD223" i="3"/>
  <c r="AB224" i="3"/>
  <c r="AC224" i="3"/>
  <c r="AD224" i="3"/>
  <c r="AB225" i="3"/>
  <c r="AC225" i="3"/>
  <c r="AD225" i="3"/>
  <c r="AB226" i="3"/>
  <c r="AC226" i="3"/>
  <c r="AD226" i="3"/>
  <c r="AB227" i="3"/>
  <c r="AC227" i="3"/>
  <c r="AD227" i="3"/>
  <c r="AB228" i="3"/>
  <c r="AC228" i="3"/>
  <c r="AD228" i="3"/>
  <c r="AB229" i="3"/>
  <c r="AC229" i="3"/>
  <c r="AD229" i="3"/>
  <c r="AB230" i="3"/>
  <c r="AC230" i="3"/>
  <c r="AD230" i="3"/>
  <c r="AB231" i="3"/>
  <c r="AC231" i="3"/>
  <c r="AD231" i="3"/>
  <c r="AB232" i="3"/>
  <c r="AC232" i="3"/>
  <c r="AD232" i="3"/>
  <c r="AB233" i="3"/>
  <c r="AC233" i="3"/>
  <c r="AD233" i="3"/>
  <c r="AB234" i="3"/>
  <c r="AC234" i="3"/>
  <c r="AD234" i="3"/>
  <c r="AB235" i="3"/>
  <c r="AC235" i="3"/>
  <c r="AD235" i="3"/>
  <c r="AB236" i="3"/>
  <c r="AC236" i="3"/>
  <c r="AD236" i="3"/>
  <c r="AB237" i="3"/>
  <c r="AC237" i="3"/>
  <c r="AD237" i="3"/>
  <c r="AB238" i="3"/>
  <c r="AC238" i="3"/>
  <c r="AD238" i="3"/>
  <c r="AB239" i="3"/>
  <c r="AC239" i="3"/>
  <c r="AD239" i="3"/>
  <c r="AB240" i="3"/>
  <c r="AC240" i="3"/>
  <c r="AD240" i="3"/>
  <c r="AB241" i="3"/>
  <c r="AC241" i="3"/>
  <c r="AD241" i="3"/>
  <c r="AB242" i="3"/>
  <c r="AC242" i="3"/>
  <c r="AD242" i="3"/>
  <c r="AB243" i="3"/>
  <c r="AC243" i="3"/>
  <c r="AD243" i="3"/>
  <c r="AB244" i="3"/>
  <c r="AC244" i="3"/>
  <c r="AD244" i="3"/>
  <c r="AB245" i="3"/>
  <c r="AC245" i="3"/>
  <c r="AD245" i="3"/>
  <c r="AB246" i="3"/>
  <c r="AC246" i="3"/>
  <c r="AD246" i="3"/>
  <c r="AB247" i="3"/>
  <c r="AC247" i="3"/>
  <c r="AD247" i="3"/>
  <c r="AB248" i="3"/>
  <c r="AC248" i="3"/>
  <c r="AD248" i="3"/>
  <c r="AB249" i="3"/>
  <c r="AC249" i="3"/>
  <c r="AD249" i="3"/>
  <c r="AB250" i="3"/>
  <c r="AC250" i="3"/>
  <c r="AD250" i="3"/>
  <c r="AB251" i="3"/>
  <c r="AC251" i="3"/>
  <c r="AD251" i="3"/>
  <c r="AB252" i="3"/>
  <c r="AC252" i="3"/>
  <c r="AD252" i="3"/>
  <c r="AB253" i="3"/>
  <c r="AC253" i="3"/>
  <c r="AD253" i="3"/>
  <c r="AB254" i="3"/>
  <c r="AC254" i="3"/>
  <c r="AD254" i="3"/>
  <c r="AB255" i="3"/>
  <c r="AC255" i="3"/>
  <c r="AD255" i="3"/>
  <c r="AB256" i="3"/>
  <c r="AC256" i="3"/>
  <c r="AD256" i="3"/>
  <c r="AB257" i="3"/>
  <c r="AC257" i="3"/>
  <c r="AD257" i="3"/>
  <c r="AB258" i="3"/>
  <c r="AC258" i="3"/>
  <c r="AD258" i="3"/>
  <c r="AB259" i="3"/>
  <c r="AC259" i="3"/>
  <c r="AD259" i="3"/>
  <c r="AB260" i="3"/>
  <c r="AC260" i="3"/>
  <c r="AD260" i="3"/>
  <c r="AB261" i="3"/>
  <c r="AC261" i="3"/>
  <c r="AD261" i="3"/>
  <c r="AB262" i="3"/>
  <c r="AC262" i="3"/>
  <c r="AD262" i="3"/>
  <c r="AB263" i="3"/>
  <c r="AC263" i="3"/>
  <c r="AD263" i="3"/>
  <c r="AB264" i="3"/>
  <c r="AC264" i="3"/>
  <c r="AD264" i="3"/>
  <c r="AB265" i="3"/>
  <c r="AC265" i="3"/>
  <c r="AD265" i="3"/>
  <c r="AB266" i="3"/>
  <c r="AC266" i="3"/>
  <c r="AD266" i="3"/>
  <c r="AB267" i="3"/>
  <c r="AC267" i="3"/>
  <c r="AD267" i="3"/>
  <c r="AB268" i="3"/>
  <c r="AC268" i="3"/>
  <c r="AD268" i="3"/>
  <c r="AB269" i="3"/>
  <c r="AC269" i="3"/>
  <c r="AD269" i="3"/>
  <c r="AB270" i="3"/>
  <c r="AC270" i="3"/>
  <c r="AD270" i="3"/>
  <c r="AB271" i="3"/>
  <c r="AC271" i="3"/>
  <c r="AD271" i="3"/>
  <c r="AB272" i="3"/>
  <c r="AC272" i="3"/>
  <c r="AD272" i="3"/>
  <c r="AB273" i="3"/>
  <c r="AC273" i="3"/>
  <c r="AD273" i="3"/>
  <c r="AB274" i="3"/>
  <c r="AC274" i="3"/>
  <c r="AD274" i="3"/>
  <c r="AB275" i="3"/>
  <c r="AC275" i="3"/>
  <c r="AD275" i="3"/>
  <c r="AB276" i="3"/>
  <c r="AC276" i="3"/>
  <c r="AD276" i="3"/>
  <c r="AB277" i="3"/>
  <c r="AC277" i="3"/>
  <c r="AD277" i="3"/>
  <c r="AB278" i="3"/>
  <c r="AC278" i="3"/>
  <c r="AD278" i="3"/>
  <c r="AB279" i="3"/>
  <c r="AC279" i="3"/>
  <c r="AD279" i="3"/>
  <c r="AB280" i="3"/>
  <c r="AC280" i="3"/>
  <c r="AD280" i="3"/>
  <c r="AB281" i="3"/>
  <c r="AC281" i="3"/>
  <c r="AD281" i="3"/>
  <c r="AB282" i="3"/>
  <c r="AC282" i="3"/>
  <c r="AD282" i="3"/>
  <c r="AB283" i="3"/>
  <c r="AC283" i="3"/>
  <c r="AD283" i="3"/>
  <c r="AB284" i="3"/>
  <c r="AC284" i="3"/>
  <c r="AD284" i="3"/>
  <c r="AB285" i="3"/>
  <c r="AC285" i="3"/>
  <c r="AD285" i="3"/>
  <c r="AB286" i="3"/>
  <c r="AC286" i="3"/>
  <c r="AD286" i="3"/>
  <c r="AB287" i="3"/>
  <c r="AC287" i="3"/>
  <c r="AD287" i="3"/>
  <c r="AB288" i="3"/>
  <c r="AC288" i="3"/>
  <c r="AD288" i="3"/>
  <c r="AB289" i="3"/>
  <c r="AC289" i="3"/>
  <c r="AD289" i="3"/>
  <c r="AB290" i="3"/>
  <c r="AC290" i="3"/>
  <c r="AD290" i="3"/>
  <c r="AB291" i="3"/>
  <c r="AC291" i="3"/>
  <c r="AD291" i="3"/>
  <c r="AB292" i="3"/>
  <c r="AC292" i="3"/>
  <c r="AD292" i="3"/>
  <c r="AB293" i="3"/>
  <c r="AC293" i="3"/>
  <c r="AD293" i="3"/>
  <c r="AB294" i="3"/>
  <c r="AC294" i="3"/>
  <c r="AD294" i="3"/>
  <c r="AB295" i="3"/>
  <c r="AC295" i="3"/>
  <c r="AD295" i="3"/>
  <c r="AB296" i="3"/>
  <c r="AC296" i="3"/>
  <c r="AD296" i="3"/>
  <c r="AB297" i="3"/>
  <c r="AC297" i="3"/>
  <c r="AD297" i="3"/>
  <c r="AB298" i="3"/>
  <c r="AC298" i="3"/>
  <c r="AD298" i="3"/>
  <c r="AB299" i="3"/>
  <c r="AC299" i="3"/>
  <c r="AD299" i="3"/>
  <c r="AB300" i="3"/>
  <c r="AC300" i="3"/>
  <c r="AD300" i="3"/>
  <c r="AB301" i="3"/>
  <c r="AC301" i="3"/>
  <c r="AD301" i="3"/>
  <c r="AB302" i="3"/>
  <c r="AC302" i="3"/>
  <c r="AD302" i="3"/>
  <c r="AB303" i="3"/>
  <c r="AC303" i="3"/>
  <c r="AD303" i="3"/>
  <c r="AB304" i="3"/>
  <c r="AC304" i="3"/>
  <c r="AD304" i="3"/>
  <c r="AB305" i="3"/>
  <c r="AC305" i="3"/>
  <c r="AD305" i="3"/>
  <c r="AB306" i="3"/>
  <c r="AC306" i="3"/>
  <c r="AD306" i="3"/>
  <c r="AB307" i="3"/>
  <c r="AC307" i="3"/>
  <c r="AD307" i="3"/>
  <c r="AB308" i="3"/>
  <c r="AC308" i="3"/>
  <c r="AD308" i="3"/>
  <c r="AB309" i="3"/>
  <c r="AC309" i="3"/>
  <c r="AD309" i="3"/>
  <c r="AB310" i="3"/>
  <c r="AC310" i="3"/>
  <c r="AD310" i="3"/>
  <c r="AB311" i="3"/>
  <c r="AC311" i="3"/>
  <c r="AD311" i="3"/>
  <c r="AB312" i="3"/>
  <c r="AC312" i="3"/>
  <c r="AD312" i="3"/>
  <c r="AB313" i="3"/>
  <c r="AC313" i="3"/>
  <c r="AD313" i="3"/>
  <c r="AB314" i="3"/>
  <c r="AC314" i="3"/>
  <c r="AD314" i="3"/>
  <c r="AB315" i="3"/>
  <c r="AC315" i="3"/>
  <c r="AD315" i="3"/>
  <c r="AB316" i="3"/>
  <c r="AC316" i="3"/>
  <c r="AD316" i="3"/>
  <c r="AB317" i="3"/>
  <c r="AC317" i="3"/>
  <c r="AD317" i="3"/>
  <c r="AB318" i="3"/>
  <c r="AC318" i="3"/>
  <c r="AD318" i="3"/>
  <c r="AB319" i="3"/>
  <c r="AC319" i="3"/>
  <c r="AD319" i="3"/>
  <c r="AB320" i="3"/>
  <c r="AC320" i="3"/>
  <c r="AD320" i="3"/>
  <c r="AB321" i="3"/>
  <c r="AC321" i="3"/>
  <c r="AD321" i="3"/>
  <c r="AB322" i="3"/>
  <c r="AC322" i="3"/>
  <c r="AD322" i="3"/>
  <c r="AB323" i="3"/>
  <c r="AC323" i="3"/>
  <c r="AD323" i="3"/>
  <c r="AB324" i="3"/>
  <c r="AC324" i="3"/>
  <c r="AD324" i="3"/>
  <c r="AB325" i="3"/>
  <c r="AC325" i="3"/>
  <c r="AD325" i="3"/>
  <c r="AB326" i="3"/>
  <c r="AC326" i="3"/>
  <c r="AD326" i="3"/>
  <c r="AB327" i="3"/>
  <c r="AC327" i="3"/>
  <c r="AD327" i="3"/>
  <c r="AB328" i="3"/>
  <c r="AC328" i="3"/>
  <c r="AD328" i="3"/>
  <c r="AB329" i="3"/>
  <c r="AC329" i="3"/>
  <c r="AD329" i="3"/>
  <c r="AB330" i="3"/>
  <c r="AC330" i="3"/>
  <c r="AD330" i="3"/>
  <c r="AB331" i="3"/>
  <c r="AC331" i="3"/>
  <c r="AD331" i="3"/>
  <c r="AB332" i="3"/>
  <c r="AC332" i="3"/>
  <c r="AD332" i="3"/>
  <c r="AB333" i="3"/>
  <c r="AC333" i="3"/>
  <c r="AD333" i="3"/>
  <c r="AB334" i="3"/>
  <c r="AC334" i="3"/>
  <c r="AD334" i="3"/>
  <c r="AB335" i="3"/>
  <c r="AC335" i="3"/>
  <c r="AD335" i="3"/>
  <c r="AB336" i="3"/>
  <c r="AC336" i="3"/>
  <c r="AD336" i="3"/>
  <c r="AB337" i="3"/>
  <c r="AC337" i="3"/>
  <c r="AD337" i="3"/>
  <c r="AB338" i="3"/>
  <c r="AC338" i="3"/>
  <c r="AD338" i="3"/>
  <c r="AB339" i="3"/>
  <c r="AC339" i="3"/>
  <c r="AD339" i="3"/>
  <c r="AB340" i="3"/>
  <c r="AC340" i="3"/>
  <c r="AD340" i="3"/>
  <c r="AB341" i="3"/>
  <c r="AC341" i="3"/>
  <c r="AD341" i="3"/>
  <c r="AB342" i="3"/>
  <c r="AC342" i="3"/>
  <c r="AD342" i="3"/>
  <c r="AB343" i="3"/>
  <c r="AC343" i="3"/>
  <c r="AD343" i="3"/>
  <c r="AB344" i="3"/>
  <c r="AC344" i="3"/>
  <c r="AD344" i="3"/>
  <c r="AB345" i="3"/>
  <c r="AC345" i="3"/>
  <c r="AD345" i="3"/>
  <c r="AB346" i="3"/>
  <c r="AC346" i="3"/>
  <c r="AD346" i="3"/>
  <c r="AB347" i="3"/>
  <c r="AC347" i="3"/>
  <c r="AD347" i="3"/>
  <c r="AB348" i="3"/>
  <c r="AC348" i="3"/>
  <c r="AD348" i="3"/>
  <c r="AB349" i="3"/>
  <c r="AC349" i="3"/>
  <c r="AD349" i="3"/>
  <c r="AB350" i="3"/>
  <c r="AC350" i="3"/>
  <c r="AD350" i="3"/>
  <c r="AB351" i="3"/>
  <c r="AC351" i="3"/>
  <c r="AD351" i="3"/>
  <c r="AB352" i="3"/>
  <c r="AC352" i="3"/>
  <c r="AD352" i="3"/>
  <c r="AB353" i="3"/>
  <c r="AC353" i="3"/>
  <c r="AD353" i="3"/>
  <c r="AB354" i="3"/>
  <c r="AC354" i="3"/>
  <c r="AD354" i="3"/>
  <c r="AB355" i="3"/>
  <c r="AC355" i="3"/>
  <c r="AD355" i="3"/>
  <c r="AB356" i="3"/>
  <c r="AC356" i="3"/>
  <c r="AD356" i="3"/>
  <c r="AB357" i="3"/>
  <c r="AC357" i="3"/>
  <c r="AD357" i="3"/>
  <c r="AB358" i="3"/>
  <c r="AC358" i="3"/>
  <c r="AD358" i="3"/>
  <c r="AB359" i="3"/>
  <c r="AC359" i="3"/>
  <c r="AD359" i="3"/>
  <c r="AB360" i="3"/>
  <c r="AC360" i="3"/>
  <c r="AD360" i="3"/>
  <c r="AB361" i="3"/>
  <c r="AC361" i="3"/>
  <c r="AD361" i="3"/>
  <c r="AB362" i="3"/>
  <c r="AC362" i="3"/>
  <c r="AD362" i="3"/>
  <c r="AB363" i="3"/>
  <c r="AC363" i="3"/>
  <c r="AD363" i="3"/>
  <c r="AB364" i="3"/>
  <c r="AC364" i="3"/>
  <c r="AD364" i="3"/>
  <c r="AB365" i="3"/>
  <c r="AC365" i="3"/>
  <c r="AD365" i="3"/>
  <c r="AB366" i="3"/>
  <c r="AC366" i="3"/>
  <c r="AD366" i="3"/>
  <c r="AB367" i="3"/>
  <c r="AC367" i="3"/>
  <c r="AD367" i="3"/>
  <c r="AB368" i="3"/>
  <c r="AC368" i="3"/>
  <c r="AD368" i="3"/>
  <c r="AB369" i="3"/>
  <c r="AC369" i="3"/>
  <c r="AD369" i="3"/>
  <c r="AB370" i="3"/>
  <c r="AC370" i="3"/>
  <c r="AD370" i="3"/>
  <c r="AB371" i="3"/>
  <c r="AC371" i="3"/>
  <c r="AD371" i="3"/>
  <c r="AB372" i="3"/>
  <c r="AC372" i="3"/>
  <c r="AD372" i="3"/>
  <c r="AB373" i="3"/>
  <c r="AC373" i="3"/>
  <c r="AD373" i="3"/>
  <c r="AB374" i="3"/>
  <c r="AC374" i="3"/>
  <c r="AD374" i="3"/>
  <c r="AB375" i="3"/>
  <c r="AC375" i="3"/>
  <c r="AD375" i="3"/>
  <c r="AB376" i="3"/>
  <c r="AC376" i="3"/>
  <c r="AD376" i="3"/>
  <c r="AB377" i="3"/>
  <c r="AC377" i="3"/>
  <c r="AD377" i="3"/>
  <c r="AB378" i="3"/>
  <c r="AC378" i="3"/>
  <c r="AD378" i="3"/>
  <c r="AB379" i="3"/>
  <c r="AC379" i="3"/>
  <c r="AD379" i="3"/>
  <c r="AB380" i="3"/>
  <c r="AC380" i="3"/>
  <c r="AD380" i="3"/>
  <c r="AB381" i="3"/>
  <c r="AC381" i="3"/>
  <c r="AD381" i="3"/>
  <c r="AB382" i="3"/>
  <c r="AC382" i="3"/>
  <c r="AD382" i="3"/>
  <c r="AB383" i="3"/>
  <c r="AC383" i="3"/>
  <c r="AD383" i="3"/>
  <c r="AB384" i="3"/>
  <c r="AC384" i="3"/>
  <c r="AD384" i="3"/>
  <c r="AB385" i="3"/>
  <c r="AC385" i="3"/>
  <c r="AD385" i="3"/>
  <c r="AB386" i="3"/>
  <c r="AC386" i="3"/>
  <c r="AD386" i="3"/>
  <c r="AB387" i="3"/>
  <c r="AC387" i="3"/>
  <c r="AD387" i="3"/>
  <c r="AB388" i="3"/>
  <c r="AC388" i="3"/>
  <c r="AD388" i="3"/>
  <c r="AB389" i="3"/>
  <c r="AC389" i="3"/>
  <c r="AD389" i="3"/>
  <c r="AB390" i="3"/>
  <c r="AC390" i="3"/>
  <c r="AD390" i="3"/>
  <c r="AB391" i="3"/>
  <c r="AC391" i="3"/>
  <c r="AD391" i="3"/>
  <c r="AB392" i="3"/>
  <c r="AC392" i="3"/>
  <c r="AD392" i="3"/>
  <c r="AB393" i="3"/>
  <c r="AC393" i="3"/>
  <c r="AD393" i="3"/>
  <c r="AB394" i="3"/>
  <c r="AC394" i="3"/>
  <c r="AD394" i="3"/>
  <c r="AB395" i="3"/>
  <c r="AC395" i="3"/>
  <c r="AD395" i="3"/>
  <c r="AB396" i="3"/>
  <c r="AC396" i="3"/>
  <c r="AD396" i="3"/>
  <c r="AB397" i="3"/>
  <c r="AC397" i="3"/>
  <c r="AD397" i="3"/>
  <c r="AB398" i="3"/>
  <c r="AC398" i="3"/>
  <c r="AD398" i="3"/>
  <c r="AB399" i="3"/>
  <c r="AC399" i="3"/>
  <c r="AD399" i="3"/>
  <c r="AB400" i="3"/>
  <c r="AC400" i="3"/>
  <c r="AD400" i="3"/>
  <c r="AB401" i="3"/>
  <c r="AC401" i="3"/>
  <c r="AD401" i="3"/>
  <c r="AB402" i="3"/>
  <c r="AC402" i="3"/>
  <c r="AD402" i="3"/>
  <c r="AB403" i="3"/>
  <c r="AC403" i="3"/>
  <c r="AD403" i="3"/>
  <c r="AB404" i="3"/>
  <c r="AC404" i="3"/>
  <c r="AD404" i="3"/>
  <c r="AB405" i="3"/>
  <c r="AC405" i="3"/>
  <c r="AD405" i="3"/>
  <c r="AB406" i="3"/>
  <c r="AC406" i="3"/>
  <c r="AD406" i="3"/>
  <c r="AB407" i="3"/>
  <c r="AC407" i="3"/>
  <c r="AD407" i="3"/>
  <c r="AB408" i="3"/>
  <c r="AC408" i="3"/>
  <c r="AD408" i="3"/>
  <c r="AB409" i="3"/>
  <c r="AC409" i="3"/>
  <c r="AD409" i="3"/>
  <c r="AB410" i="3"/>
  <c r="AC410" i="3"/>
  <c r="AD410" i="3"/>
  <c r="AB411" i="3"/>
  <c r="AC411" i="3"/>
  <c r="AD411" i="3"/>
  <c r="AB412" i="3"/>
  <c r="AC412" i="3"/>
  <c r="AD412" i="3"/>
  <c r="AB413" i="3"/>
  <c r="AC413" i="3"/>
  <c r="AD413" i="3"/>
  <c r="AB414" i="3"/>
  <c r="AC414" i="3"/>
  <c r="AD414" i="3"/>
  <c r="AB415" i="3"/>
  <c r="AC415" i="3"/>
  <c r="AD415" i="3"/>
  <c r="AB416" i="3"/>
  <c r="AC416" i="3"/>
  <c r="AD416" i="3"/>
  <c r="AB417" i="3"/>
  <c r="AC417" i="3"/>
  <c r="AD417" i="3"/>
  <c r="AB418" i="3"/>
  <c r="AC418" i="3"/>
  <c r="AD418" i="3"/>
  <c r="AB419" i="3"/>
  <c r="AC419" i="3"/>
  <c r="AD419" i="3"/>
  <c r="AB420" i="3"/>
  <c r="AC420" i="3"/>
  <c r="AD420" i="3"/>
  <c r="AB421" i="3"/>
  <c r="AC421" i="3"/>
  <c r="AD421" i="3"/>
  <c r="AB422" i="3"/>
  <c r="AC422" i="3"/>
  <c r="AD422" i="3"/>
  <c r="AB423" i="3"/>
  <c r="AC423" i="3"/>
  <c r="AD423" i="3"/>
  <c r="AB424" i="3"/>
  <c r="AC424" i="3"/>
  <c r="AD424" i="3"/>
  <c r="AB425" i="3"/>
  <c r="AC425" i="3"/>
  <c r="AD425" i="3"/>
  <c r="AB426" i="3"/>
  <c r="AC426" i="3"/>
  <c r="AD426" i="3"/>
  <c r="AB427" i="3"/>
  <c r="AC427" i="3"/>
  <c r="AD427" i="3"/>
  <c r="AB428" i="3"/>
  <c r="AC428" i="3"/>
  <c r="AD428" i="3"/>
  <c r="AB429" i="3"/>
  <c r="AC429" i="3"/>
  <c r="AD429" i="3"/>
  <c r="AB430" i="3"/>
  <c r="AC430" i="3"/>
  <c r="AD430" i="3"/>
  <c r="AB431" i="3"/>
  <c r="AC431" i="3"/>
  <c r="AD431" i="3"/>
  <c r="AB432" i="3"/>
  <c r="AC432" i="3"/>
  <c r="AD432" i="3"/>
  <c r="AB433" i="3"/>
  <c r="AC433" i="3"/>
  <c r="AD433" i="3"/>
  <c r="AB434" i="3"/>
  <c r="AC434" i="3"/>
  <c r="AD434" i="3"/>
  <c r="AB435" i="3"/>
  <c r="AC435" i="3"/>
  <c r="AD435" i="3"/>
  <c r="AB436" i="3"/>
  <c r="AC436" i="3"/>
  <c r="AD436" i="3"/>
  <c r="AB437" i="3"/>
  <c r="AC437" i="3"/>
  <c r="AD437" i="3"/>
  <c r="AB438" i="3"/>
  <c r="AC438" i="3"/>
  <c r="AD438" i="3"/>
  <c r="AB439" i="3"/>
  <c r="AC439" i="3"/>
  <c r="AD439" i="3"/>
  <c r="AB440" i="3"/>
  <c r="AC440" i="3"/>
  <c r="AD440" i="3"/>
  <c r="AB441" i="3"/>
  <c r="AC441" i="3"/>
  <c r="AD441" i="3"/>
  <c r="AB442" i="3"/>
  <c r="AC442" i="3"/>
  <c r="AD442" i="3"/>
  <c r="AB443" i="3"/>
  <c r="AC443" i="3"/>
  <c r="AD443" i="3"/>
  <c r="AB444" i="3"/>
  <c r="AC444" i="3"/>
  <c r="AD444" i="3"/>
  <c r="AB445" i="3"/>
  <c r="AC445" i="3"/>
  <c r="AD445" i="3"/>
  <c r="AB446" i="3"/>
  <c r="AC446" i="3"/>
  <c r="AD446" i="3"/>
  <c r="AB447" i="3"/>
  <c r="AC447" i="3"/>
  <c r="AD447" i="3"/>
  <c r="AB448" i="3"/>
  <c r="AC448" i="3"/>
  <c r="AD448" i="3"/>
  <c r="AB449" i="3"/>
  <c r="AC449" i="3"/>
  <c r="AD449" i="3"/>
  <c r="AB450" i="3"/>
  <c r="AC450" i="3"/>
  <c r="AD450" i="3"/>
  <c r="AB451" i="3"/>
  <c r="AC451" i="3"/>
  <c r="AD451" i="3"/>
  <c r="AB452" i="3"/>
  <c r="AC452" i="3"/>
  <c r="AD452" i="3"/>
  <c r="AB453" i="3"/>
  <c r="AC453" i="3"/>
  <c r="AD453" i="3"/>
  <c r="AB454" i="3"/>
  <c r="AC454" i="3"/>
  <c r="AD454" i="3"/>
  <c r="AB455" i="3"/>
  <c r="AC455" i="3"/>
  <c r="AD455" i="3"/>
  <c r="AB456" i="3"/>
  <c r="AC456" i="3"/>
  <c r="AD456" i="3"/>
  <c r="AB457" i="3"/>
  <c r="AC457" i="3"/>
  <c r="AD457" i="3"/>
  <c r="AB458" i="3"/>
  <c r="AC458" i="3"/>
  <c r="AD458" i="3"/>
  <c r="AB459" i="3"/>
  <c r="AC459" i="3"/>
  <c r="AD459" i="3"/>
  <c r="AB460" i="3"/>
  <c r="AC460" i="3"/>
  <c r="AD460" i="3"/>
  <c r="AB461" i="3"/>
  <c r="AC461" i="3"/>
  <c r="AD461" i="3"/>
  <c r="AB462" i="3"/>
  <c r="AC462" i="3"/>
  <c r="AD462" i="3"/>
  <c r="AB463" i="3"/>
  <c r="AC463" i="3"/>
  <c r="AD463" i="3"/>
  <c r="AB464" i="3"/>
  <c r="AC464" i="3"/>
  <c r="AD464" i="3"/>
  <c r="AB465" i="3"/>
  <c r="AC465" i="3"/>
  <c r="AD465" i="3"/>
  <c r="AB466" i="3"/>
  <c r="AC466" i="3"/>
  <c r="AD466" i="3"/>
  <c r="AB467" i="3"/>
  <c r="AC467" i="3"/>
  <c r="AD467" i="3"/>
  <c r="AB468" i="3"/>
  <c r="AC468" i="3"/>
  <c r="AD468" i="3"/>
  <c r="AB469" i="3"/>
  <c r="AC469" i="3"/>
  <c r="AD469" i="3"/>
  <c r="AB470" i="3"/>
  <c r="AC470" i="3"/>
  <c r="AD470" i="3"/>
  <c r="AB471" i="3"/>
  <c r="AC471" i="3"/>
  <c r="AD471" i="3"/>
  <c r="AB472" i="3"/>
  <c r="AC472" i="3"/>
  <c r="AD472" i="3"/>
  <c r="AB473" i="3"/>
  <c r="AC473" i="3"/>
  <c r="AD473" i="3"/>
  <c r="AB474" i="3"/>
  <c r="AC474" i="3"/>
  <c r="AD474" i="3"/>
  <c r="AB475" i="3"/>
  <c r="AC475" i="3"/>
  <c r="AD475" i="3"/>
  <c r="AB476" i="3"/>
  <c r="AC476" i="3"/>
  <c r="AD476" i="3"/>
  <c r="AB477" i="3"/>
  <c r="AC477" i="3"/>
  <c r="AD477" i="3"/>
  <c r="AB478" i="3"/>
  <c r="AC478" i="3"/>
  <c r="AD478" i="3"/>
  <c r="AB479" i="3"/>
  <c r="AC479" i="3"/>
  <c r="AD479" i="3"/>
  <c r="AB480" i="3"/>
  <c r="AC480" i="3"/>
  <c r="AD480" i="3"/>
  <c r="AB481" i="3"/>
  <c r="AC481" i="3"/>
  <c r="AD481" i="3"/>
  <c r="AB482" i="3"/>
  <c r="AC482" i="3"/>
  <c r="AD482" i="3"/>
  <c r="AB483" i="3"/>
  <c r="AC483" i="3"/>
  <c r="AD483" i="3"/>
  <c r="AB484" i="3"/>
  <c r="AC484" i="3"/>
  <c r="AD484" i="3"/>
  <c r="AB485" i="3"/>
  <c r="AC485" i="3"/>
  <c r="AD485" i="3"/>
  <c r="AB486" i="3"/>
  <c r="AC486" i="3"/>
  <c r="AD486" i="3"/>
  <c r="AB487" i="3"/>
  <c r="AC487" i="3"/>
  <c r="AD487" i="3"/>
  <c r="AB488" i="3"/>
  <c r="AC488" i="3"/>
  <c r="AD488" i="3"/>
  <c r="AB489" i="3"/>
  <c r="AC489" i="3"/>
  <c r="AD489" i="3"/>
  <c r="AB490" i="3"/>
  <c r="AC490" i="3"/>
  <c r="AD490" i="3"/>
  <c r="AB491" i="3"/>
  <c r="AC491" i="3"/>
  <c r="AD491" i="3"/>
  <c r="AB492" i="3"/>
  <c r="AC492" i="3"/>
  <c r="AD492" i="3"/>
  <c r="AB493" i="3"/>
  <c r="AC493" i="3"/>
  <c r="AD493" i="3"/>
  <c r="AB494" i="3"/>
  <c r="AC494" i="3"/>
  <c r="AD494" i="3"/>
  <c r="AB495" i="3"/>
  <c r="AC495" i="3"/>
  <c r="AD495" i="3"/>
  <c r="AB496" i="3"/>
  <c r="AC496" i="3"/>
  <c r="AD496" i="3"/>
  <c r="AB497" i="3"/>
  <c r="AC497" i="3"/>
  <c r="AD497" i="3"/>
  <c r="AB498" i="3"/>
  <c r="AC498" i="3"/>
  <c r="AD498" i="3"/>
  <c r="AB499" i="3"/>
  <c r="AC499" i="3"/>
  <c r="AD499" i="3"/>
  <c r="AB500" i="3"/>
  <c r="AC500" i="3"/>
  <c r="AD500" i="3"/>
  <c r="AB501" i="3"/>
  <c r="AC501" i="3"/>
  <c r="AD501" i="3"/>
  <c r="AB502" i="3"/>
  <c r="AC502" i="3"/>
  <c r="AD502" i="3"/>
  <c r="AB503" i="3"/>
  <c r="AC503" i="3"/>
  <c r="AD503" i="3"/>
  <c r="AB504" i="3"/>
  <c r="AC504" i="3"/>
  <c r="AD504" i="3"/>
  <c r="AB505" i="3"/>
  <c r="AC505" i="3"/>
  <c r="AD505" i="3"/>
  <c r="AB506" i="3"/>
  <c r="AC506" i="3"/>
  <c r="AD506" i="3"/>
  <c r="AB507" i="3"/>
  <c r="AC507" i="3"/>
  <c r="AD507" i="3"/>
  <c r="AB508" i="3"/>
  <c r="AC508" i="3"/>
  <c r="AD508" i="3"/>
  <c r="AB509" i="3"/>
  <c r="AC509" i="3"/>
  <c r="AD509" i="3"/>
  <c r="AB510" i="3"/>
  <c r="AC510" i="3"/>
  <c r="AD510" i="3"/>
  <c r="AB511" i="3"/>
  <c r="AC511" i="3"/>
  <c r="AD511" i="3"/>
  <c r="AB512" i="3"/>
  <c r="AC512" i="3"/>
  <c r="AD512" i="3"/>
  <c r="AB513" i="3"/>
  <c r="AC513" i="3"/>
  <c r="AD513" i="3"/>
  <c r="AB514" i="3"/>
  <c r="AC514" i="3"/>
  <c r="AD514" i="3"/>
  <c r="AB515" i="3"/>
  <c r="AC515" i="3"/>
  <c r="AD515" i="3"/>
  <c r="AB516" i="3"/>
  <c r="AC516" i="3"/>
  <c r="AD516" i="3"/>
  <c r="AB517" i="3"/>
  <c r="AC517" i="3"/>
  <c r="AD517" i="3"/>
  <c r="AB518" i="3"/>
  <c r="AC518" i="3"/>
  <c r="AD518" i="3"/>
  <c r="AB519" i="3"/>
  <c r="AC519" i="3"/>
  <c r="AD519" i="3"/>
  <c r="AB520" i="3"/>
  <c r="AC520" i="3"/>
  <c r="AD520" i="3"/>
  <c r="AB521" i="3"/>
  <c r="AC521" i="3"/>
  <c r="AD521" i="3"/>
  <c r="AB522" i="3"/>
  <c r="AC522" i="3"/>
  <c r="AD522" i="3"/>
  <c r="AB523" i="3"/>
  <c r="AC523" i="3"/>
  <c r="AD523" i="3"/>
  <c r="AB524" i="3"/>
  <c r="AC524" i="3"/>
  <c r="AD524" i="3"/>
  <c r="AB525" i="3"/>
  <c r="AC525" i="3"/>
  <c r="AD525" i="3"/>
  <c r="AB526" i="3"/>
  <c r="AC526" i="3"/>
  <c r="AD526" i="3"/>
  <c r="AB527" i="3"/>
  <c r="AC527" i="3"/>
  <c r="AD527" i="3"/>
  <c r="AB528" i="3"/>
  <c r="AC528" i="3"/>
  <c r="AD528" i="3"/>
  <c r="AB529" i="3"/>
  <c r="AC529" i="3"/>
  <c r="AD529" i="3"/>
  <c r="AB530" i="3"/>
  <c r="AC530" i="3"/>
  <c r="AD530" i="3"/>
  <c r="AB531" i="3"/>
  <c r="AC531" i="3"/>
  <c r="AD531" i="3"/>
  <c r="AB532" i="3"/>
  <c r="AC532" i="3"/>
  <c r="AD532" i="3"/>
  <c r="AB533" i="3"/>
  <c r="AC533" i="3"/>
  <c r="AD533" i="3"/>
  <c r="AB534" i="3"/>
  <c r="AC534" i="3"/>
  <c r="AD534" i="3"/>
  <c r="AB535" i="3"/>
  <c r="AC535" i="3"/>
  <c r="AD535" i="3"/>
  <c r="AB536" i="3"/>
  <c r="AC536" i="3"/>
  <c r="AD536" i="3"/>
  <c r="AB537" i="3"/>
  <c r="AC537" i="3"/>
  <c r="AD537" i="3"/>
  <c r="AB538" i="3"/>
  <c r="AC538" i="3"/>
  <c r="AD538" i="3"/>
  <c r="AB539" i="3"/>
  <c r="AC539" i="3"/>
  <c r="AD539" i="3"/>
  <c r="AB540" i="3"/>
  <c r="AC540" i="3"/>
  <c r="AD540" i="3"/>
  <c r="AB541" i="3"/>
  <c r="AC541" i="3"/>
  <c r="AD541" i="3"/>
  <c r="AB542" i="3"/>
  <c r="AC542" i="3"/>
  <c r="AD542" i="3"/>
  <c r="AB543" i="3"/>
  <c r="AC543" i="3"/>
  <c r="AD543" i="3"/>
  <c r="AB544" i="3"/>
  <c r="AC544" i="3"/>
  <c r="AD544" i="3"/>
  <c r="AB545" i="3"/>
  <c r="AC545" i="3"/>
  <c r="AD545" i="3"/>
  <c r="AB546" i="3"/>
  <c r="AC546" i="3"/>
  <c r="AD546" i="3"/>
  <c r="AB547" i="3"/>
  <c r="AC547" i="3"/>
  <c r="AD547" i="3"/>
  <c r="AB548" i="3"/>
  <c r="AC548" i="3"/>
  <c r="AD548" i="3"/>
  <c r="AB549" i="3"/>
  <c r="AC549" i="3"/>
  <c r="AD549" i="3"/>
  <c r="AB550" i="3"/>
  <c r="AC550" i="3"/>
  <c r="AD550" i="3"/>
  <c r="AB551" i="3"/>
  <c r="AC551" i="3"/>
  <c r="AD551" i="3"/>
  <c r="AB552" i="3"/>
  <c r="AC552" i="3"/>
  <c r="AD552" i="3"/>
  <c r="AB553" i="3"/>
  <c r="AC553" i="3"/>
  <c r="AD553" i="3"/>
  <c r="AB554" i="3"/>
  <c r="AC554" i="3"/>
  <c r="AD554" i="3"/>
  <c r="AB555" i="3"/>
  <c r="AC555" i="3"/>
  <c r="AD555" i="3"/>
  <c r="AB556" i="3"/>
  <c r="AC556" i="3"/>
  <c r="AD556" i="3"/>
  <c r="AB557" i="3"/>
  <c r="AC557" i="3"/>
  <c r="AD557" i="3"/>
  <c r="AB558" i="3"/>
  <c r="AC558" i="3"/>
  <c r="AD558" i="3"/>
  <c r="AB559" i="3"/>
  <c r="AC559" i="3"/>
  <c r="AD559" i="3"/>
  <c r="AB560" i="3"/>
  <c r="AC560" i="3"/>
  <c r="AD560" i="3"/>
  <c r="AB561" i="3"/>
  <c r="AC561" i="3"/>
  <c r="AD561" i="3"/>
  <c r="AB562" i="3"/>
  <c r="AC562" i="3"/>
  <c r="AD562" i="3"/>
  <c r="AB563" i="3"/>
  <c r="AC563" i="3"/>
  <c r="AD563" i="3"/>
  <c r="AB564" i="3"/>
  <c r="AC564" i="3"/>
  <c r="AD564" i="3"/>
  <c r="AB565" i="3"/>
  <c r="AC565" i="3"/>
  <c r="AD565" i="3"/>
  <c r="AB566" i="3"/>
  <c r="AC566" i="3"/>
  <c r="AD566" i="3"/>
  <c r="AB567" i="3"/>
  <c r="AC567" i="3"/>
  <c r="AD567" i="3"/>
  <c r="AB568" i="3"/>
  <c r="AC568" i="3"/>
  <c r="AD568" i="3"/>
  <c r="AB569" i="3"/>
  <c r="AC569" i="3"/>
  <c r="AD569" i="3"/>
  <c r="AB570" i="3"/>
  <c r="AC570" i="3"/>
  <c r="AD570" i="3"/>
  <c r="AB571" i="3"/>
  <c r="AC571" i="3"/>
  <c r="AD571" i="3"/>
  <c r="AB572" i="3"/>
  <c r="AC572" i="3"/>
  <c r="AD572" i="3"/>
  <c r="AB573" i="3"/>
  <c r="AC573" i="3"/>
  <c r="AD573" i="3"/>
  <c r="AB574" i="3"/>
  <c r="AC574" i="3"/>
  <c r="AD574" i="3"/>
  <c r="AB575" i="3"/>
  <c r="AC575" i="3"/>
  <c r="AD575" i="3"/>
  <c r="AB576" i="3"/>
  <c r="AC576" i="3"/>
  <c r="AD576" i="3"/>
  <c r="AB577" i="3"/>
  <c r="AC577" i="3"/>
  <c r="AD577" i="3"/>
  <c r="AB578" i="3"/>
  <c r="AC578" i="3"/>
  <c r="AD578" i="3"/>
  <c r="AB579" i="3"/>
  <c r="AC579" i="3"/>
  <c r="AD579" i="3"/>
  <c r="AB580" i="3"/>
  <c r="AC580" i="3"/>
  <c r="AD580" i="3"/>
  <c r="AB581" i="3"/>
  <c r="AC581" i="3"/>
  <c r="AD581" i="3"/>
  <c r="AB582" i="3"/>
  <c r="AC582" i="3"/>
  <c r="AD582" i="3"/>
  <c r="AB583" i="3"/>
  <c r="AC583" i="3"/>
  <c r="AD583" i="3"/>
  <c r="AB584" i="3"/>
  <c r="AC584" i="3"/>
  <c r="AD584" i="3"/>
  <c r="AB585" i="3"/>
  <c r="AC585" i="3"/>
  <c r="AD585" i="3"/>
  <c r="AB586" i="3"/>
  <c r="AC586" i="3"/>
  <c r="AD586" i="3"/>
  <c r="AB587" i="3"/>
  <c r="AC587" i="3"/>
  <c r="AD587" i="3"/>
  <c r="AB588" i="3"/>
  <c r="AC588" i="3"/>
  <c r="AD588" i="3"/>
  <c r="AB589" i="3"/>
  <c r="AC589" i="3"/>
  <c r="AD589" i="3"/>
  <c r="AB590" i="3"/>
  <c r="AC590" i="3"/>
  <c r="AD590" i="3"/>
  <c r="AB591" i="3"/>
  <c r="AC591" i="3"/>
  <c r="AD591" i="3"/>
  <c r="AB592" i="3"/>
  <c r="AC592" i="3"/>
  <c r="AD592" i="3"/>
  <c r="AB593" i="3"/>
  <c r="AC593" i="3"/>
  <c r="AD593" i="3"/>
  <c r="AB594" i="3"/>
  <c r="AC594" i="3"/>
  <c r="AD594" i="3"/>
  <c r="AB595" i="3"/>
  <c r="AC595" i="3"/>
  <c r="AD595" i="3"/>
  <c r="AB596" i="3"/>
  <c r="AC596" i="3"/>
  <c r="AD596" i="3"/>
  <c r="AB597" i="3"/>
  <c r="AC597" i="3"/>
  <c r="AD597" i="3"/>
  <c r="AB598" i="3"/>
  <c r="AC598" i="3"/>
  <c r="AD598" i="3"/>
  <c r="AB599" i="3"/>
  <c r="AC599" i="3"/>
  <c r="AD599" i="3"/>
  <c r="AB600" i="3"/>
  <c r="AC600" i="3"/>
  <c r="AD600" i="3"/>
  <c r="AB601" i="3"/>
  <c r="AC601" i="3"/>
  <c r="AD601" i="3"/>
  <c r="AB602" i="3"/>
  <c r="AC602" i="3"/>
  <c r="AD602" i="3"/>
  <c r="AB603" i="3"/>
  <c r="AC603" i="3"/>
  <c r="AD603" i="3"/>
  <c r="AB604" i="3"/>
  <c r="AC604" i="3"/>
  <c r="AD604" i="3"/>
  <c r="AB605" i="3"/>
  <c r="AC605" i="3"/>
  <c r="AD605" i="3"/>
  <c r="AB606" i="3"/>
  <c r="AC606" i="3"/>
  <c r="AD606" i="3"/>
  <c r="AB607" i="3"/>
  <c r="AC607" i="3"/>
  <c r="AD607" i="3"/>
  <c r="AB608" i="3"/>
  <c r="AC608" i="3"/>
  <c r="AD608" i="3"/>
  <c r="AB609" i="3"/>
  <c r="AC609" i="3"/>
  <c r="AD609" i="3"/>
  <c r="AB610" i="3"/>
  <c r="AC610" i="3"/>
  <c r="AD610" i="3"/>
  <c r="AB611" i="3"/>
  <c r="AC611" i="3"/>
  <c r="AD611" i="3"/>
  <c r="AB612" i="3"/>
  <c r="AC612" i="3"/>
  <c r="AD612" i="3"/>
  <c r="AB613" i="3"/>
  <c r="AC613" i="3"/>
  <c r="AD613" i="3"/>
  <c r="AB614" i="3"/>
  <c r="AC614" i="3"/>
  <c r="AD614" i="3"/>
  <c r="AB615" i="3"/>
  <c r="AC615" i="3"/>
  <c r="AD615" i="3"/>
  <c r="AB616" i="3"/>
  <c r="AC616" i="3"/>
  <c r="AD616" i="3"/>
  <c r="AB617" i="3"/>
  <c r="AC617" i="3"/>
  <c r="AD617" i="3"/>
  <c r="AB618" i="3"/>
  <c r="AC618" i="3"/>
  <c r="AD618" i="3"/>
  <c r="AB619" i="3"/>
  <c r="AC619" i="3"/>
  <c r="AD619" i="3"/>
  <c r="AB620" i="3"/>
  <c r="AC620" i="3"/>
  <c r="AD620" i="3"/>
  <c r="AB621" i="3"/>
  <c r="AC621" i="3"/>
  <c r="AD621" i="3"/>
  <c r="AB622" i="3"/>
  <c r="AC622" i="3"/>
  <c r="AD622" i="3"/>
  <c r="AB623" i="3"/>
  <c r="AC623" i="3"/>
  <c r="AD623" i="3"/>
  <c r="AB624" i="3"/>
  <c r="AC624" i="3"/>
  <c r="AD624" i="3"/>
  <c r="AB625" i="3"/>
  <c r="AC625" i="3"/>
  <c r="AD625" i="3"/>
  <c r="AB626" i="3"/>
  <c r="AC626" i="3"/>
  <c r="AD626" i="3"/>
  <c r="AB627" i="3"/>
  <c r="AC627" i="3"/>
  <c r="AD627" i="3"/>
  <c r="AB628" i="3"/>
  <c r="AC628" i="3"/>
  <c r="AD628" i="3"/>
  <c r="AB629" i="3"/>
  <c r="AC629" i="3"/>
  <c r="AD629" i="3"/>
  <c r="AB630" i="3"/>
  <c r="AC630" i="3"/>
  <c r="AD630" i="3"/>
  <c r="AB631" i="3"/>
  <c r="AC631" i="3"/>
  <c r="AD631" i="3"/>
  <c r="AB632" i="3"/>
  <c r="AC632" i="3"/>
  <c r="AD632" i="3"/>
  <c r="AB633" i="3"/>
  <c r="AC633" i="3"/>
  <c r="AD633" i="3"/>
  <c r="AB634" i="3"/>
  <c r="AC634" i="3"/>
  <c r="AD634" i="3"/>
  <c r="AB635" i="3"/>
  <c r="AC635" i="3"/>
  <c r="AD635" i="3"/>
  <c r="AB636" i="3"/>
  <c r="AC636" i="3"/>
  <c r="AD636" i="3"/>
  <c r="AB637" i="3"/>
  <c r="AC637" i="3"/>
  <c r="AD637" i="3"/>
  <c r="AB638" i="3"/>
  <c r="AC638" i="3"/>
  <c r="AD638" i="3"/>
  <c r="AB639" i="3"/>
  <c r="AC639" i="3"/>
  <c r="AD639" i="3"/>
  <c r="AB640" i="3"/>
  <c r="AC640" i="3"/>
  <c r="AD640" i="3"/>
  <c r="AB641" i="3"/>
  <c r="AC641" i="3"/>
  <c r="AD641" i="3"/>
  <c r="AB642" i="3"/>
  <c r="AC642" i="3"/>
  <c r="AD642" i="3"/>
  <c r="AB643" i="3"/>
  <c r="AC643" i="3"/>
  <c r="AD643" i="3"/>
  <c r="AB644" i="3"/>
  <c r="AC644" i="3"/>
  <c r="AD644" i="3"/>
  <c r="AB645" i="3"/>
  <c r="AC645" i="3"/>
  <c r="AD645" i="3"/>
  <c r="AB646" i="3"/>
  <c r="AC646" i="3"/>
  <c r="AD646" i="3"/>
  <c r="AB647" i="3"/>
  <c r="AC647" i="3"/>
  <c r="AD647" i="3"/>
  <c r="AB648" i="3"/>
  <c r="AC648" i="3"/>
  <c r="AD648" i="3"/>
  <c r="AB649" i="3"/>
  <c r="AC649" i="3"/>
  <c r="AD649" i="3"/>
  <c r="AB650" i="3"/>
  <c r="AC650" i="3"/>
  <c r="AD650" i="3"/>
  <c r="AB651" i="3"/>
  <c r="AC651" i="3"/>
  <c r="AD651" i="3"/>
  <c r="AB652" i="3"/>
  <c r="AC652" i="3"/>
  <c r="AD652" i="3"/>
  <c r="AB653" i="3"/>
  <c r="AC653" i="3"/>
  <c r="AD653" i="3"/>
  <c r="AB654" i="3"/>
  <c r="AC654" i="3"/>
  <c r="AD654" i="3"/>
  <c r="AB655" i="3"/>
  <c r="AC655" i="3"/>
  <c r="AD655" i="3"/>
  <c r="AB656" i="3"/>
  <c r="AC656" i="3"/>
  <c r="AD656" i="3"/>
  <c r="AB657" i="3"/>
  <c r="AC657" i="3"/>
  <c r="AD657" i="3"/>
  <c r="AB658" i="3"/>
  <c r="AC658" i="3"/>
  <c r="AD658" i="3"/>
  <c r="AB659" i="3"/>
  <c r="AC659" i="3"/>
  <c r="AD659" i="3"/>
  <c r="AB660" i="3"/>
  <c r="AC660" i="3"/>
  <c r="AD660" i="3"/>
  <c r="AB661" i="3"/>
  <c r="AC661" i="3"/>
  <c r="AD661" i="3"/>
  <c r="AB662" i="3"/>
  <c r="AC662" i="3"/>
  <c r="AD662" i="3"/>
  <c r="AB663" i="3"/>
  <c r="AC663" i="3"/>
  <c r="AD663" i="3"/>
  <c r="AB664" i="3"/>
  <c r="AC664" i="3"/>
  <c r="AD664" i="3"/>
  <c r="AB665" i="3"/>
  <c r="AC665" i="3"/>
  <c r="AD665" i="3"/>
  <c r="AB666" i="3"/>
  <c r="AC666" i="3"/>
  <c r="AD666" i="3"/>
  <c r="AB667" i="3"/>
  <c r="AC667" i="3"/>
  <c r="AD667" i="3"/>
  <c r="AB668" i="3"/>
  <c r="AC668" i="3"/>
  <c r="AD668" i="3"/>
  <c r="AB669" i="3"/>
  <c r="AC669" i="3"/>
  <c r="AD669" i="3"/>
  <c r="AB670" i="3"/>
  <c r="AC670" i="3"/>
  <c r="AD670" i="3"/>
  <c r="AB671" i="3"/>
  <c r="AC671" i="3"/>
  <c r="AD671" i="3"/>
  <c r="AB672" i="3"/>
  <c r="AC672" i="3"/>
  <c r="AD672" i="3"/>
  <c r="AB673" i="3"/>
  <c r="AC673" i="3"/>
  <c r="AD673" i="3"/>
  <c r="AB674" i="3"/>
  <c r="AC674" i="3"/>
  <c r="AD674" i="3"/>
  <c r="AB675" i="3"/>
  <c r="AC675" i="3"/>
  <c r="AD675" i="3"/>
  <c r="AB676" i="3"/>
  <c r="AC676" i="3"/>
  <c r="AD676" i="3"/>
  <c r="AB677" i="3"/>
  <c r="AC677" i="3"/>
  <c r="AD677" i="3"/>
  <c r="AB678" i="3"/>
  <c r="AC678" i="3"/>
  <c r="AD678" i="3"/>
  <c r="AB679" i="3"/>
  <c r="AC679" i="3"/>
  <c r="AD679" i="3"/>
  <c r="AB680" i="3"/>
  <c r="AC680" i="3"/>
  <c r="AD680" i="3"/>
  <c r="AB681" i="3"/>
  <c r="AC681" i="3"/>
  <c r="AD681" i="3"/>
  <c r="AB682" i="3"/>
  <c r="AC682" i="3"/>
  <c r="AD682" i="3"/>
  <c r="AB683" i="3"/>
  <c r="AC683" i="3"/>
  <c r="AD683" i="3"/>
  <c r="AB684" i="3"/>
  <c r="AC684" i="3"/>
  <c r="AD684" i="3"/>
  <c r="AB685" i="3"/>
  <c r="AC685" i="3"/>
  <c r="AD685" i="3"/>
  <c r="AB686" i="3"/>
  <c r="AC686" i="3"/>
  <c r="AD686" i="3"/>
  <c r="AB687" i="3"/>
  <c r="AC687" i="3"/>
  <c r="AD687" i="3"/>
  <c r="AB688" i="3"/>
  <c r="AC688" i="3"/>
  <c r="AD688" i="3"/>
  <c r="AB689" i="3"/>
  <c r="AC689" i="3"/>
  <c r="AD689" i="3"/>
  <c r="AB690" i="3"/>
  <c r="AC690" i="3"/>
  <c r="AD690" i="3"/>
  <c r="AB691" i="3"/>
  <c r="AC691" i="3"/>
  <c r="AD691" i="3"/>
  <c r="AB692" i="3"/>
  <c r="AC692" i="3"/>
  <c r="AD692" i="3"/>
  <c r="AB693" i="3"/>
  <c r="AC693" i="3"/>
  <c r="AD693" i="3"/>
  <c r="AB694" i="3"/>
  <c r="AC694" i="3"/>
  <c r="AD694" i="3"/>
  <c r="AB695" i="3"/>
  <c r="AC695" i="3"/>
  <c r="AD695" i="3"/>
  <c r="AB696" i="3"/>
  <c r="AC696" i="3"/>
  <c r="AD696" i="3"/>
  <c r="AB697" i="3"/>
  <c r="AC697" i="3"/>
  <c r="AD697" i="3"/>
  <c r="AB698" i="3"/>
  <c r="AC698" i="3"/>
  <c r="AD698" i="3"/>
  <c r="AB699" i="3"/>
  <c r="AC699" i="3"/>
  <c r="AD699" i="3"/>
  <c r="AB700" i="3"/>
  <c r="AC700" i="3"/>
  <c r="AD700" i="3"/>
  <c r="AB701" i="3"/>
  <c r="AC701" i="3"/>
  <c r="AD701" i="3"/>
  <c r="AB702" i="3"/>
  <c r="AC702" i="3"/>
  <c r="AD702" i="3"/>
  <c r="AB703" i="3"/>
  <c r="AC703" i="3"/>
  <c r="AD703" i="3"/>
  <c r="AB704" i="3"/>
  <c r="AC704" i="3"/>
  <c r="AD704" i="3"/>
  <c r="AB705" i="3"/>
  <c r="AC705" i="3"/>
  <c r="AD705" i="3"/>
  <c r="AB706" i="3"/>
  <c r="AC706" i="3"/>
  <c r="AD706" i="3"/>
  <c r="AB707" i="3"/>
  <c r="AC707" i="3"/>
  <c r="AD707" i="3"/>
  <c r="AB708" i="3"/>
  <c r="AC708" i="3"/>
  <c r="AD708" i="3"/>
  <c r="AB709" i="3"/>
  <c r="AC709" i="3"/>
  <c r="AD709" i="3"/>
  <c r="AB710" i="3"/>
  <c r="AC710" i="3"/>
  <c r="AD710" i="3"/>
  <c r="AB711" i="3"/>
  <c r="AC711" i="3"/>
  <c r="AD711" i="3"/>
  <c r="AB712" i="3"/>
  <c r="AC712" i="3"/>
  <c r="AD712" i="3"/>
  <c r="AB713" i="3"/>
  <c r="AC713" i="3"/>
  <c r="AD713" i="3"/>
  <c r="AB714" i="3"/>
  <c r="AC714" i="3"/>
  <c r="AD714" i="3"/>
  <c r="AB715" i="3"/>
  <c r="AC715" i="3"/>
  <c r="AD715" i="3"/>
  <c r="AB716" i="3"/>
  <c r="AC716" i="3"/>
  <c r="AD716" i="3"/>
  <c r="AB717" i="3"/>
  <c r="AC717" i="3"/>
  <c r="AD717" i="3"/>
  <c r="AB718" i="3"/>
  <c r="AC718" i="3"/>
  <c r="AD718" i="3"/>
  <c r="AB719" i="3"/>
  <c r="AC719" i="3"/>
  <c r="AD719" i="3"/>
  <c r="AB720" i="3"/>
  <c r="AC720" i="3"/>
  <c r="AD720" i="3"/>
  <c r="AB721" i="3"/>
  <c r="AC721" i="3"/>
  <c r="AD721" i="3"/>
  <c r="AB722" i="3"/>
  <c r="AC722" i="3"/>
  <c r="AD722" i="3"/>
  <c r="AB723" i="3"/>
  <c r="AC723" i="3"/>
  <c r="AD723" i="3"/>
  <c r="AB724" i="3"/>
  <c r="AC724" i="3"/>
  <c r="AD724" i="3"/>
  <c r="AB725" i="3"/>
  <c r="AC725" i="3"/>
  <c r="AD725" i="3"/>
  <c r="AB726" i="3"/>
  <c r="AC726" i="3"/>
  <c r="AD726" i="3"/>
  <c r="AB727" i="3"/>
  <c r="AC727" i="3"/>
  <c r="AD727" i="3"/>
  <c r="AB728" i="3"/>
  <c r="AC728" i="3"/>
  <c r="AD728" i="3"/>
  <c r="AB729" i="3"/>
  <c r="AC729" i="3"/>
  <c r="AD729" i="3"/>
  <c r="AB730" i="3"/>
  <c r="AC730" i="3"/>
  <c r="AD730" i="3"/>
  <c r="AB731" i="3"/>
  <c r="AC731" i="3"/>
  <c r="AD731" i="3"/>
  <c r="AB732" i="3"/>
  <c r="AC732" i="3"/>
  <c r="AD732" i="3"/>
  <c r="AB733" i="3"/>
  <c r="AC733" i="3"/>
  <c r="AD733" i="3"/>
  <c r="AB734" i="3"/>
  <c r="AC734" i="3"/>
  <c r="AD734" i="3"/>
  <c r="AB735" i="3"/>
  <c r="AC735" i="3"/>
  <c r="AD735" i="3"/>
  <c r="AB736" i="3"/>
  <c r="AC736" i="3"/>
  <c r="AD736" i="3"/>
  <c r="AB737" i="3"/>
  <c r="AC737" i="3"/>
  <c r="AD737" i="3"/>
  <c r="AB738" i="3"/>
  <c r="AC738" i="3"/>
  <c r="AD738" i="3"/>
  <c r="AB739" i="3"/>
  <c r="AC739" i="3"/>
  <c r="AD739" i="3"/>
  <c r="AB740" i="3"/>
  <c r="AC740" i="3"/>
  <c r="AD740" i="3"/>
  <c r="AB741" i="3"/>
  <c r="AC741" i="3"/>
  <c r="AD741" i="3"/>
  <c r="AB742" i="3"/>
  <c r="AC742" i="3"/>
  <c r="AD742" i="3"/>
  <c r="AB743" i="3"/>
  <c r="AC743" i="3"/>
  <c r="AD743" i="3"/>
  <c r="AB744" i="3"/>
  <c r="AC744" i="3"/>
  <c r="AD744" i="3"/>
  <c r="AB745" i="3"/>
  <c r="AC745" i="3"/>
  <c r="AD745" i="3"/>
  <c r="AB746" i="3"/>
  <c r="AC746" i="3"/>
  <c r="AD746" i="3"/>
  <c r="AB747" i="3"/>
  <c r="AC747" i="3"/>
  <c r="AD747" i="3"/>
  <c r="AB748" i="3"/>
  <c r="AC748" i="3"/>
  <c r="AD748" i="3"/>
  <c r="AB749" i="3"/>
  <c r="AC749" i="3"/>
  <c r="AD749" i="3"/>
  <c r="AB750" i="3"/>
  <c r="AC750" i="3"/>
  <c r="AD750" i="3"/>
  <c r="AB751" i="3"/>
  <c r="AC751" i="3"/>
  <c r="AD751" i="3"/>
  <c r="AB752" i="3"/>
  <c r="AC752" i="3"/>
  <c r="AD752" i="3"/>
  <c r="AB753" i="3"/>
  <c r="AC753" i="3"/>
  <c r="AD753" i="3"/>
  <c r="AB754" i="3"/>
  <c r="AC754" i="3"/>
  <c r="AD754" i="3"/>
  <c r="AB755" i="3"/>
  <c r="AC755" i="3"/>
  <c r="AD755" i="3"/>
  <c r="AB756" i="3"/>
  <c r="AC756" i="3"/>
  <c r="AD756" i="3"/>
  <c r="AB757" i="3"/>
  <c r="AC757" i="3"/>
  <c r="AD757" i="3"/>
  <c r="AB758" i="3"/>
  <c r="AC758" i="3"/>
  <c r="AD758" i="3"/>
  <c r="AB759" i="3"/>
  <c r="AC759" i="3"/>
  <c r="AD759" i="3"/>
  <c r="AB760" i="3"/>
  <c r="AC760" i="3"/>
  <c r="AD760" i="3"/>
  <c r="AB761" i="3"/>
  <c r="AC761" i="3"/>
  <c r="AD761" i="3"/>
  <c r="AB762" i="3"/>
  <c r="AC762" i="3"/>
  <c r="AD762" i="3"/>
  <c r="AB763" i="3"/>
  <c r="AC763" i="3"/>
  <c r="AD763" i="3"/>
  <c r="AB764" i="3"/>
  <c r="AC764" i="3"/>
  <c r="AD764" i="3"/>
  <c r="AB765" i="3"/>
  <c r="AC765" i="3"/>
  <c r="AD765" i="3"/>
  <c r="AB766" i="3"/>
  <c r="AC766" i="3"/>
  <c r="AD766" i="3"/>
  <c r="AB767" i="3"/>
  <c r="AC767" i="3"/>
  <c r="AD767" i="3"/>
  <c r="AB768" i="3"/>
  <c r="AC768" i="3"/>
  <c r="AD768" i="3"/>
  <c r="AB769" i="3"/>
  <c r="AC769" i="3"/>
  <c r="AD769" i="3"/>
  <c r="AB770" i="3"/>
  <c r="AC770" i="3"/>
  <c r="AD770" i="3"/>
  <c r="AB771" i="3"/>
  <c r="AC771" i="3"/>
  <c r="AD771" i="3"/>
  <c r="AB772" i="3"/>
  <c r="AC772" i="3"/>
  <c r="AD772" i="3"/>
  <c r="AB773" i="3"/>
  <c r="AC773" i="3"/>
  <c r="AD773" i="3"/>
  <c r="AB774" i="3"/>
  <c r="AC774" i="3"/>
  <c r="AD774" i="3"/>
  <c r="AB775" i="3"/>
  <c r="AC775" i="3"/>
  <c r="AD775" i="3"/>
  <c r="AB776" i="3"/>
  <c r="AC776" i="3"/>
  <c r="AD776" i="3"/>
  <c r="AB777" i="3"/>
  <c r="AC777" i="3"/>
  <c r="AD777" i="3"/>
  <c r="AB778" i="3"/>
  <c r="AC778" i="3"/>
  <c r="AD778" i="3"/>
  <c r="AB779" i="3"/>
  <c r="AC779" i="3"/>
  <c r="AD779" i="3"/>
  <c r="AB780" i="3"/>
  <c r="AC780" i="3"/>
  <c r="AD780" i="3"/>
  <c r="AB781" i="3"/>
  <c r="AC781" i="3"/>
  <c r="AD781" i="3"/>
  <c r="AB782" i="3"/>
  <c r="AC782" i="3"/>
  <c r="AD782" i="3"/>
  <c r="AB783" i="3"/>
  <c r="AC783" i="3"/>
  <c r="AD783" i="3"/>
  <c r="AB784" i="3"/>
  <c r="AC784" i="3"/>
  <c r="AD784" i="3"/>
  <c r="AB785" i="3"/>
  <c r="AC785" i="3"/>
  <c r="AD785" i="3"/>
  <c r="AB786" i="3"/>
  <c r="AC786" i="3"/>
  <c r="AD786" i="3"/>
  <c r="AB787" i="3"/>
  <c r="AC787" i="3"/>
  <c r="AD787" i="3"/>
  <c r="AB788" i="3"/>
  <c r="AC788" i="3"/>
  <c r="AD788" i="3"/>
  <c r="AB789" i="3"/>
  <c r="AC789" i="3"/>
  <c r="AD789" i="3"/>
  <c r="AB790" i="3"/>
  <c r="AC790" i="3"/>
  <c r="AD790" i="3"/>
  <c r="AB791" i="3"/>
  <c r="AC791" i="3"/>
  <c r="AD791" i="3"/>
  <c r="AB792" i="3"/>
  <c r="AC792" i="3"/>
  <c r="AD792" i="3"/>
  <c r="AB793" i="3"/>
  <c r="AC793" i="3"/>
  <c r="AD793" i="3"/>
  <c r="AB794" i="3"/>
  <c r="AC794" i="3"/>
  <c r="AD794" i="3"/>
  <c r="AB795" i="3"/>
  <c r="AC795" i="3"/>
  <c r="AD795" i="3"/>
  <c r="AB796" i="3"/>
  <c r="AC796" i="3"/>
  <c r="AD796" i="3"/>
  <c r="AB797" i="3"/>
  <c r="AC797" i="3"/>
  <c r="AD797" i="3"/>
  <c r="AB798" i="3"/>
  <c r="AC798" i="3"/>
  <c r="AD798" i="3"/>
  <c r="AB799" i="3"/>
  <c r="AC799" i="3"/>
  <c r="AD799" i="3"/>
  <c r="AB800" i="3"/>
  <c r="AC800" i="3"/>
  <c r="AD800" i="3"/>
  <c r="AB801" i="3"/>
  <c r="AC801" i="3"/>
  <c r="AD801" i="3"/>
  <c r="AB802" i="3"/>
  <c r="AC802" i="3"/>
  <c r="AD802" i="3"/>
  <c r="AB803" i="3"/>
  <c r="AC803" i="3"/>
  <c r="AD803" i="3"/>
  <c r="AB804" i="3"/>
  <c r="AC804" i="3"/>
  <c r="AD804" i="3"/>
  <c r="AB805" i="3"/>
  <c r="AC805" i="3"/>
  <c r="AD805" i="3"/>
  <c r="AB806" i="3"/>
  <c r="AC806" i="3"/>
  <c r="AD806" i="3"/>
  <c r="AB807" i="3"/>
  <c r="AC807" i="3"/>
  <c r="AD807" i="3"/>
  <c r="AB808" i="3"/>
  <c r="AC808" i="3"/>
  <c r="AD808" i="3"/>
  <c r="AB809" i="3"/>
  <c r="AC809" i="3"/>
  <c r="AD809" i="3"/>
  <c r="AB810" i="3"/>
  <c r="AC810" i="3"/>
  <c r="AD810" i="3"/>
  <c r="AB811" i="3"/>
  <c r="AC811" i="3"/>
  <c r="AD811" i="3"/>
  <c r="AB812" i="3"/>
  <c r="AC812" i="3"/>
  <c r="AD812" i="3"/>
  <c r="AB813" i="3"/>
  <c r="AC813" i="3"/>
  <c r="AD813" i="3"/>
  <c r="AB814" i="3"/>
  <c r="AC814" i="3"/>
  <c r="AD814" i="3"/>
  <c r="AB815" i="3"/>
  <c r="AC815" i="3"/>
  <c r="AD815" i="3"/>
  <c r="AB816" i="3"/>
  <c r="AC816" i="3"/>
  <c r="AD816" i="3"/>
  <c r="AB817" i="3"/>
  <c r="AC817" i="3"/>
  <c r="AD817" i="3"/>
  <c r="AB818" i="3"/>
  <c r="AC818" i="3"/>
  <c r="AD818" i="3"/>
  <c r="AB819" i="3"/>
  <c r="AC819" i="3"/>
  <c r="AD819" i="3"/>
  <c r="AB820" i="3"/>
  <c r="AC820" i="3"/>
  <c r="AD820" i="3"/>
  <c r="AB821" i="3"/>
  <c r="AC821" i="3"/>
  <c r="AD821" i="3"/>
  <c r="AB822" i="3"/>
  <c r="AC822" i="3"/>
  <c r="AD822" i="3"/>
  <c r="AB823" i="3"/>
  <c r="AC823" i="3"/>
  <c r="AD823" i="3"/>
  <c r="AB824" i="3"/>
  <c r="AC824" i="3"/>
  <c r="AD824" i="3"/>
  <c r="AB825" i="3"/>
  <c r="AC825" i="3"/>
  <c r="AD825" i="3"/>
  <c r="AB826" i="3"/>
  <c r="AC826" i="3"/>
  <c r="AD826" i="3"/>
  <c r="AB827" i="3"/>
  <c r="AC827" i="3"/>
  <c r="AD827" i="3"/>
  <c r="AB828" i="3"/>
  <c r="AC828" i="3"/>
  <c r="AD828" i="3"/>
  <c r="AB829" i="3"/>
  <c r="AC829" i="3"/>
  <c r="AD829" i="3"/>
  <c r="AB830" i="3"/>
  <c r="AC830" i="3"/>
  <c r="AD830" i="3"/>
  <c r="AB831" i="3"/>
  <c r="AC831" i="3"/>
  <c r="AD831" i="3"/>
  <c r="AB832" i="3"/>
  <c r="AC832" i="3"/>
  <c r="AD832" i="3"/>
  <c r="AB833" i="3"/>
  <c r="AC833" i="3"/>
  <c r="AD833" i="3"/>
  <c r="AB834" i="3"/>
  <c r="AC834" i="3"/>
  <c r="AD834" i="3"/>
  <c r="AB835" i="3"/>
  <c r="AC835" i="3"/>
  <c r="AD835" i="3"/>
  <c r="AB836" i="3"/>
  <c r="AC836" i="3"/>
  <c r="AD836" i="3"/>
  <c r="AB837" i="3"/>
  <c r="AC837" i="3"/>
  <c r="AD837" i="3"/>
  <c r="AB838" i="3"/>
  <c r="AC838" i="3"/>
  <c r="AD838" i="3"/>
  <c r="AB839" i="3"/>
  <c r="AC839" i="3"/>
  <c r="AD839" i="3"/>
  <c r="AB840" i="3"/>
  <c r="AC840" i="3"/>
  <c r="AD840" i="3"/>
  <c r="AB841" i="3"/>
  <c r="AC841" i="3"/>
  <c r="AD841" i="3"/>
  <c r="AB842" i="3"/>
  <c r="AC842" i="3"/>
  <c r="AD842" i="3"/>
  <c r="AB843" i="3"/>
  <c r="AC843" i="3"/>
  <c r="AD843" i="3"/>
  <c r="AB844" i="3"/>
  <c r="AC844" i="3"/>
  <c r="AD844" i="3"/>
  <c r="AB845" i="3"/>
  <c r="AC845" i="3"/>
  <c r="AD845" i="3"/>
  <c r="AB846" i="3"/>
  <c r="AC846" i="3"/>
  <c r="AD846" i="3"/>
  <c r="AB847" i="3"/>
  <c r="AC847" i="3"/>
  <c r="AD847" i="3"/>
  <c r="AB848" i="3"/>
  <c r="AC848" i="3"/>
  <c r="AD848" i="3"/>
  <c r="AB849" i="3"/>
  <c r="AC849" i="3"/>
  <c r="AD849" i="3"/>
  <c r="AB850" i="3"/>
  <c r="AC850" i="3"/>
  <c r="AD850" i="3"/>
  <c r="AB851" i="3"/>
  <c r="AC851" i="3"/>
  <c r="AD851" i="3"/>
  <c r="AB852" i="3"/>
  <c r="AC852" i="3"/>
  <c r="AD852" i="3"/>
  <c r="AB853" i="3"/>
  <c r="AC853" i="3"/>
  <c r="AD853" i="3"/>
  <c r="AB854" i="3"/>
  <c r="AC854" i="3"/>
  <c r="AD854" i="3"/>
  <c r="AB855" i="3"/>
  <c r="AC855" i="3"/>
  <c r="AD855" i="3"/>
  <c r="AB856" i="3"/>
  <c r="AC856" i="3"/>
  <c r="AD856" i="3"/>
  <c r="AB857" i="3"/>
  <c r="AC857" i="3"/>
  <c r="AD857" i="3"/>
  <c r="AB858" i="3"/>
  <c r="AC858" i="3"/>
  <c r="AD858" i="3"/>
  <c r="AB859" i="3"/>
  <c r="AC859" i="3"/>
  <c r="AD859" i="3"/>
  <c r="AB860" i="3"/>
  <c r="AC860" i="3"/>
  <c r="AD860" i="3"/>
  <c r="AB861" i="3"/>
  <c r="AC861" i="3"/>
  <c r="AD861" i="3"/>
  <c r="AB862" i="3"/>
  <c r="AC862" i="3"/>
  <c r="AD862" i="3"/>
  <c r="AB863" i="3"/>
  <c r="AC863" i="3"/>
  <c r="AD863" i="3"/>
  <c r="AB864" i="3"/>
  <c r="AC864" i="3"/>
  <c r="AD864" i="3"/>
  <c r="AB865" i="3"/>
  <c r="AC865" i="3"/>
  <c r="AD865" i="3"/>
  <c r="AB866" i="3"/>
  <c r="AC866" i="3"/>
  <c r="AD866" i="3"/>
  <c r="AB867" i="3"/>
  <c r="AC867" i="3"/>
  <c r="AD867" i="3"/>
  <c r="AB868" i="3"/>
  <c r="AC868" i="3"/>
  <c r="AD868" i="3"/>
  <c r="AB869" i="3"/>
  <c r="AC869" i="3"/>
  <c r="AD869" i="3"/>
  <c r="AB870" i="3"/>
  <c r="AC870" i="3"/>
  <c r="AD870" i="3"/>
  <c r="AB871" i="3"/>
  <c r="AC871" i="3"/>
  <c r="AD871" i="3"/>
  <c r="AB872" i="3"/>
  <c r="AC872" i="3"/>
  <c r="AD872" i="3"/>
  <c r="AB873" i="3"/>
  <c r="AC873" i="3"/>
  <c r="AD873" i="3"/>
  <c r="AB874" i="3"/>
  <c r="AC874" i="3"/>
  <c r="AD874" i="3"/>
  <c r="AB875" i="3"/>
  <c r="AC875" i="3"/>
  <c r="AD875" i="3"/>
  <c r="AB876" i="3"/>
  <c r="AC876" i="3"/>
  <c r="AD876" i="3"/>
  <c r="AB877" i="3"/>
  <c r="AC877" i="3"/>
  <c r="AD877" i="3"/>
  <c r="AB878" i="3"/>
  <c r="AC878" i="3"/>
  <c r="AD878" i="3"/>
  <c r="AB879" i="3"/>
  <c r="AC879" i="3"/>
  <c r="AD879" i="3"/>
  <c r="AB880" i="3"/>
  <c r="AC880" i="3"/>
  <c r="AD880" i="3"/>
  <c r="AB881" i="3"/>
  <c r="AC881" i="3"/>
  <c r="AD881" i="3"/>
  <c r="AB882" i="3"/>
  <c r="AC882" i="3"/>
  <c r="AD882" i="3"/>
  <c r="AB883" i="3"/>
  <c r="AC883" i="3"/>
  <c r="AD883" i="3"/>
  <c r="AB884" i="3"/>
  <c r="AC884" i="3"/>
  <c r="AD884" i="3"/>
  <c r="AB885" i="3"/>
  <c r="AC885" i="3"/>
  <c r="AD885" i="3"/>
  <c r="AB886" i="3"/>
  <c r="AC886" i="3"/>
  <c r="AD886" i="3"/>
  <c r="AB887" i="3"/>
  <c r="AC887" i="3"/>
  <c r="AD887" i="3"/>
  <c r="AB888" i="3"/>
  <c r="AC888" i="3"/>
  <c r="AD888" i="3"/>
  <c r="AB889" i="3"/>
  <c r="AC889" i="3"/>
  <c r="AD889" i="3"/>
  <c r="AB890" i="3"/>
  <c r="AC890" i="3"/>
  <c r="AD890" i="3"/>
  <c r="AB891" i="3"/>
  <c r="AC891" i="3"/>
  <c r="AD891" i="3"/>
  <c r="AB892" i="3"/>
  <c r="AC892" i="3"/>
  <c r="AD892" i="3"/>
  <c r="AB893" i="3"/>
  <c r="AC893" i="3"/>
  <c r="AD893" i="3"/>
  <c r="AB894" i="3"/>
  <c r="AC894" i="3"/>
  <c r="AD894" i="3"/>
  <c r="AB895" i="3"/>
  <c r="AC895" i="3"/>
  <c r="AD895" i="3"/>
  <c r="AB896" i="3"/>
  <c r="AC896" i="3"/>
  <c r="AD896" i="3"/>
  <c r="AB897" i="3"/>
  <c r="AC897" i="3"/>
  <c r="AD897" i="3"/>
  <c r="AB898" i="3"/>
  <c r="AC898" i="3"/>
  <c r="AD898" i="3"/>
  <c r="AB899" i="3"/>
  <c r="AC899" i="3"/>
  <c r="AD899" i="3"/>
  <c r="AB900" i="3"/>
  <c r="AC900" i="3"/>
  <c r="AD900" i="3"/>
  <c r="AB901" i="3"/>
  <c r="AC901" i="3"/>
  <c r="AD901" i="3"/>
  <c r="AB902" i="3"/>
  <c r="AC902" i="3"/>
  <c r="AD902" i="3"/>
  <c r="AB903" i="3"/>
  <c r="AC903" i="3"/>
  <c r="AD903" i="3"/>
  <c r="AB904" i="3"/>
  <c r="AC904" i="3"/>
  <c r="AD904" i="3"/>
  <c r="AB905" i="3"/>
  <c r="AC905" i="3"/>
  <c r="AD905" i="3"/>
  <c r="AB906" i="3"/>
  <c r="AC906" i="3"/>
  <c r="AD906" i="3"/>
  <c r="AB907" i="3"/>
  <c r="AC907" i="3"/>
  <c r="AD907" i="3"/>
  <c r="AB908" i="3"/>
  <c r="AC908" i="3"/>
  <c r="AD908" i="3"/>
  <c r="AB909" i="3"/>
  <c r="AC909" i="3"/>
  <c r="AD909" i="3"/>
  <c r="AB910" i="3"/>
  <c r="AC910" i="3"/>
  <c r="AD910" i="3"/>
  <c r="AB911" i="3"/>
  <c r="AC911" i="3"/>
  <c r="AD911" i="3"/>
  <c r="AB912" i="3"/>
  <c r="AC912" i="3"/>
  <c r="AD912" i="3"/>
  <c r="AB913" i="3"/>
  <c r="AC913" i="3"/>
  <c r="AD913" i="3"/>
  <c r="AB914" i="3"/>
  <c r="AC914" i="3"/>
  <c r="AD914" i="3"/>
  <c r="AB915" i="3"/>
  <c r="AC915" i="3"/>
  <c r="AD915" i="3"/>
  <c r="AB916" i="3"/>
  <c r="AC916" i="3"/>
  <c r="AD916" i="3"/>
  <c r="AB917" i="3"/>
  <c r="AC917" i="3"/>
  <c r="AD917" i="3"/>
  <c r="AB918" i="3"/>
  <c r="AC918" i="3"/>
  <c r="AD918" i="3"/>
  <c r="AB919" i="3"/>
  <c r="AC919" i="3"/>
  <c r="AD919" i="3"/>
  <c r="AB920" i="3"/>
  <c r="AC920" i="3"/>
  <c r="AD920" i="3"/>
  <c r="AB921" i="3"/>
  <c r="AC921" i="3"/>
  <c r="AD921" i="3"/>
  <c r="AB922" i="3"/>
  <c r="AC922" i="3"/>
  <c r="AD922" i="3"/>
  <c r="AB923" i="3"/>
  <c r="AC923" i="3"/>
  <c r="AD923" i="3"/>
  <c r="AB924" i="3"/>
  <c r="AC924" i="3"/>
  <c r="AD924" i="3"/>
  <c r="AB925" i="3"/>
  <c r="AC925" i="3"/>
  <c r="AD925" i="3"/>
  <c r="AB926" i="3"/>
  <c r="AC926" i="3"/>
  <c r="AD926" i="3"/>
  <c r="AB927" i="3"/>
  <c r="AC927" i="3"/>
  <c r="AD927" i="3"/>
  <c r="AB928" i="3"/>
  <c r="AC928" i="3"/>
  <c r="AD928" i="3"/>
  <c r="AB929" i="3"/>
  <c r="AC929" i="3"/>
  <c r="AD929" i="3"/>
  <c r="AB930" i="3"/>
  <c r="AC930" i="3"/>
  <c r="AD930" i="3"/>
  <c r="AB931" i="3"/>
  <c r="AC931" i="3"/>
  <c r="AD931" i="3"/>
  <c r="AB932" i="3"/>
  <c r="AC932" i="3"/>
  <c r="AD932" i="3"/>
  <c r="AB933" i="3"/>
  <c r="AC933" i="3"/>
  <c r="AD933" i="3"/>
  <c r="AB934" i="3"/>
  <c r="AC934" i="3"/>
  <c r="AD934" i="3"/>
  <c r="AB935" i="3"/>
  <c r="AC935" i="3"/>
  <c r="AD935" i="3"/>
  <c r="AB936" i="3"/>
  <c r="AC936" i="3"/>
  <c r="AD936" i="3"/>
  <c r="AB937" i="3"/>
  <c r="AC937" i="3"/>
  <c r="AD937" i="3"/>
  <c r="AB938" i="3"/>
  <c r="AC938" i="3"/>
  <c r="AD938" i="3"/>
  <c r="AB939" i="3"/>
  <c r="AC939" i="3"/>
  <c r="AD939" i="3"/>
  <c r="AB940" i="3"/>
  <c r="AC940" i="3"/>
  <c r="AD940" i="3"/>
  <c r="AB941" i="3"/>
  <c r="AC941" i="3"/>
  <c r="AD941" i="3"/>
  <c r="AB942" i="3"/>
  <c r="AC942" i="3"/>
  <c r="AD942" i="3"/>
  <c r="AB943" i="3"/>
  <c r="AC943" i="3"/>
  <c r="AD943" i="3"/>
  <c r="AB944" i="3"/>
  <c r="AC944" i="3"/>
  <c r="AD944" i="3"/>
  <c r="AB945" i="3"/>
  <c r="AC945" i="3"/>
  <c r="AD945" i="3"/>
  <c r="AB946" i="3"/>
  <c r="AC946" i="3"/>
  <c r="AD946" i="3"/>
  <c r="AB947" i="3"/>
  <c r="AC947" i="3"/>
  <c r="AD947" i="3"/>
  <c r="AB948" i="3"/>
  <c r="AC948" i="3"/>
  <c r="AD948" i="3"/>
  <c r="AB949" i="3"/>
  <c r="AC949" i="3"/>
  <c r="AD949" i="3"/>
  <c r="AB950" i="3"/>
  <c r="AC950" i="3"/>
  <c r="AD950" i="3"/>
  <c r="AB951" i="3"/>
  <c r="AC951" i="3"/>
  <c r="AD951" i="3"/>
  <c r="AB952" i="3"/>
  <c r="AC952" i="3"/>
  <c r="AD952" i="3"/>
  <c r="AB953" i="3"/>
  <c r="AC953" i="3"/>
  <c r="AD953" i="3"/>
  <c r="AB954" i="3"/>
  <c r="AC954" i="3"/>
  <c r="AD954" i="3"/>
  <c r="AB955" i="3"/>
  <c r="AC955" i="3"/>
  <c r="AD955" i="3"/>
  <c r="AB956" i="3"/>
  <c r="AC956" i="3"/>
  <c r="AD956" i="3"/>
  <c r="AB957" i="3"/>
  <c r="AC957" i="3"/>
  <c r="AD957" i="3"/>
  <c r="AB958" i="3"/>
  <c r="AC958" i="3"/>
  <c r="AD958" i="3"/>
  <c r="AB959" i="3"/>
  <c r="AC959" i="3"/>
  <c r="AD959" i="3"/>
  <c r="AB960" i="3"/>
  <c r="AC960" i="3"/>
  <c r="AD960" i="3"/>
  <c r="AB961" i="3"/>
  <c r="AC961" i="3"/>
  <c r="AD961" i="3"/>
  <c r="AB962" i="3"/>
  <c r="AC962" i="3"/>
  <c r="AD962" i="3"/>
  <c r="AB963" i="3"/>
  <c r="AC963" i="3"/>
  <c r="AD963" i="3"/>
  <c r="AB964" i="3"/>
  <c r="AC964" i="3"/>
  <c r="AD964" i="3"/>
  <c r="AB965" i="3"/>
  <c r="AC965" i="3"/>
  <c r="AD965" i="3"/>
  <c r="AB966" i="3"/>
  <c r="AC966" i="3"/>
  <c r="AD966" i="3"/>
  <c r="AB967" i="3"/>
  <c r="AC967" i="3"/>
  <c r="AD967" i="3"/>
  <c r="AB968" i="3"/>
  <c r="AC968" i="3"/>
  <c r="AD968" i="3"/>
  <c r="AB969" i="3"/>
  <c r="AC969" i="3"/>
  <c r="AD969" i="3"/>
  <c r="AB970" i="3"/>
  <c r="AC970" i="3"/>
  <c r="AD970" i="3"/>
  <c r="AB971" i="3"/>
  <c r="AC971" i="3"/>
  <c r="AD971" i="3"/>
  <c r="AB972" i="3"/>
  <c r="AC972" i="3"/>
  <c r="AD972" i="3"/>
  <c r="AB973" i="3"/>
  <c r="AC973" i="3"/>
  <c r="AD973" i="3"/>
  <c r="AB974" i="3"/>
  <c r="AC974" i="3"/>
  <c r="AD974" i="3"/>
  <c r="AB975" i="3"/>
  <c r="AC975" i="3"/>
  <c r="AD975" i="3"/>
  <c r="AB976" i="3"/>
  <c r="AC976" i="3"/>
  <c r="AD976" i="3"/>
  <c r="AB977" i="3"/>
  <c r="AC977" i="3"/>
  <c r="AD977" i="3"/>
  <c r="AB978" i="3"/>
  <c r="AC978" i="3"/>
  <c r="AD978" i="3"/>
  <c r="AB979" i="3"/>
  <c r="AC979" i="3"/>
  <c r="AD979" i="3"/>
  <c r="AB980" i="3"/>
  <c r="AC980" i="3"/>
  <c r="AD980" i="3"/>
  <c r="AB981" i="3"/>
  <c r="AC981" i="3"/>
  <c r="AD981" i="3"/>
  <c r="AB982" i="3"/>
  <c r="AC982" i="3"/>
  <c r="AD982" i="3"/>
  <c r="AB983" i="3"/>
  <c r="AC983" i="3"/>
  <c r="AD983" i="3"/>
  <c r="AB984" i="3"/>
  <c r="AC984" i="3"/>
  <c r="AD984" i="3"/>
  <c r="AB985" i="3"/>
  <c r="AC985" i="3"/>
  <c r="AD985" i="3"/>
  <c r="AB986" i="3"/>
  <c r="AC986" i="3"/>
  <c r="AD986" i="3"/>
  <c r="AB987" i="3"/>
  <c r="AC987" i="3"/>
  <c r="AD987" i="3"/>
  <c r="AB988" i="3"/>
  <c r="AC988" i="3"/>
  <c r="AD988" i="3"/>
  <c r="AB989" i="3"/>
  <c r="AC989" i="3"/>
  <c r="AD989" i="3"/>
  <c r="AB990" i="3"/>
  <c r="AC990" i="3"/>
  <c r="AD990" i="3"/>
  <c r="AB991" i="3"/>
  <c r="AC991" i="3"/>
  <c r="AD991" i="3"/>
  <c r="AB992" i="3"/>
  <c r="AC992" i="3"/>
  <c r="AD992" i="3"/>
  <c r="AB993" i="3"/>
  <c r="AC993" i="3"/>
  <c r="AD993" i="3"/>
  <c r="AB994" i="3"/>
  <c r="AC994" i="3"/>
  <c r="AD994" i="3"/>
  <c r="AB995" i="3"/>
  <c r="AC995" i="3"/>
  <c r="AD995" i="3"/>
  <c r="AB996" i="3"/>
  <c r="AC996" i="3"/>
  <c r="AD996" i="3"/>
  <c r="AB997" i="3"/>
  <c r="AC997" i="3"/>
  <c r="AD997" i="3"/>
  <c r="AB998" i="3"/>
  <c r="AC998" i="3"/>
  <c r="AD998" i="3"/>
  <c r="AB999" i="3"/>
  <c r="AC999" i="3"/>
  <c r="AD999" i="3"/>
  <c r="AB1000" i="3"/>
  <c r="AC1000" i="3"/>
  <c r="AD1000" i="3"/>
  <c r="AB1001" i="3"/>
  <c r="AC1001" i="3"/>
  <c r="AD1001" i="3"/>
  <c r="AB1002" i="3"/>
  <c r="AC1002" i="3"/>
  <c r="AD1002" i="3"/>
  <c r="AB1003" i="3"/>
  <c r="AC1003" i="3"/>
  <c r="AD1003" i="3"/>
  <c r="AB1004" i="3"/>
  <c r="AC1004" i="3"/>
  <c r="AD1004" i="3"/>
  <c r="AB1005" i="3"/>
  <c r="AC1005" i="3"/>
  <c r="AD1005" i="3"/>
  <c r="AB1006" i="3"/>
  <c r="AC1006" i="3"/>
  <c r="AD1006" i="3"/>
  <c r="AB1007" i="3"/>
  <c r="AC1007" i="3"/>
  <c r="AD1007" i="3"/>
  <c r="AB1008" i="3"/>
  <c r="AC1008" i="3"/>
  <c r="AD1008" i="3"/>
  <c r="AB1009" i="3"/>
  <c r="AC1009" i="3"/>
  <c r="AD1009" i="3"/>
  <c r="AB1010" i="3"/>
  <c r="AC1010" i="3"/>
  <c r="AD1010" i="3"/>
  <c r="AB1011" i="3"/>
  <c r="AC1011" i="3"/>
  <c r="AD1011" i="3"/>
  <c r="AB1012" i="3"/>
  <c r="AC1012" i="3"/>
  <c r="AD1012" i="3"/>
  <c r="AB1013" i="3"/>
  <c r="AC1013" i="3"/>
  <c r="AD1013" i="3"/>
  <c r="AB1014" i="3"/>
  <c r="AC1014" i="3"/>
  <c r="AD1014" i="3"/>
  <c r="AB1015" i="3"/>
  <c r="AC1015" i="3"/>
  <c r="AD1015" i="3"/>
  <c r="AB1016" i="3"/>
  <c r="AC1016" i="3"/>
  <c r="AD1016" i="3"/>
  <c r="AB1017" i="3"/>
  <c r="AC1017" i="3"/>
  <c r="AD1017" i="3"/>
  <c r="AB1018" i="3"/>
  <c r="AC1018" i="3"/>
  <c r="AD1018" i="3"/>
  <c r="AB1019" i="3"/>
  <c r="AC1019" i="3"/>
  <c r="AD1019" i="3"/>
  <c r="AB1020" i="3"/>
  <c r="AC1020" i="3"/>
  <c r="AD1020" i="3"/>
  <c r="AB1021" i="3"/>
  <c r="AC1021" i="3"/>
  <c r="AD1021" i="3"/>
  <c r="AB1022" i="3"/>
  <c r="AC1022" i="3"/>
  <c r="AD1022" i="3"/>
  <c r="AB1023" i="3"/>
  <c r="AC1023" i="3"/>
  <c r="AD1023" i="3"/>
  <c r="AB1024" i="3"/>
  <c r="AC1024" i="3"/>
  <c r="AD1024" i="3"/>
  <c r="AB1025" i="3"/>
  <c r="AC1025" i="3"/>
  <c r="AD1025" i="3"/>
  <c r="AB1026" i="3"/>
  <c r="AC1026" i="3"/>
  <c r="AD1026" i="3"/>
  <c r="AB1027" i="3"/>
  <c r="AC1027" i="3"/>
  <c r="AD1027" i="3"/>
  <c r="AB1028" i="3"/>
  <c r="AC1028" i="3"/>
  <c r="AD1028" i="3"/>
  <c r="AB1029" i="3"/>
  <c r="AC1029" i="3"/>
  <c r="AD1029" i="3"/>
  <c r="AB1030" i="3"/>
  <c r="AC1030" i="3"/>
  <c r="AD1030" i="3"/>
  <c r="AB1031" i="3"/>
  <c r="AC1031" i="3"/>
  <c r="AD1031" i="3"/>
  <c r="AB1032" i="3"/>
  <c r="AC1032" i="3"/>
  <c r="AD1032" i="3"/>
  <c r="AB1033" i="3"/>
  <c r="AC1033" i="3"/>
  <c r="AD1033" i="3"/>
  <c r="AB1034" i="3"/>
  <c r="AC1034" i="3"/>
  <c r="AD1034" i="3"/>
  <c r="AB1035" i="3"/>
  <c r="AC1035" i="3"/>
  <c r="AD1035" i="3"/>
  <c r="AB1036" i="3"/>
  <c r="AC1036" i="3"/>
  <c r="AD1036" i="3"/>
  <c r="AB1037" i="3"/>
  <c r="AC1037" i="3"/>
  <c r="AD1037" i="3"/>
  <c r="AB1038" i="3"/>
  <c r="AC1038" i="3"/>
  <c r="AD1038" i="3"/>
  <c r="AB1039" i="3"/>
  <c r="AC1039" i="3"/>
  <c r="AD1039" i="3"/>
  <c r="AB1040" i="3"/>
  <c r="AC1040" i="3"/>
  <c r="AD1040" i="3"/>
  <c r="AB1041" i="3"/>
  <c r="AC1041" i="3"/>
  <c r="AD1041" i="3"/>
  <c r="AB1042" i="3"/>
  <c r="AC1042" i="3"/>
  <c r="AD1042" i="3"/>
  <c r="AB1043" i="3"/>
  <c r="AC1043" i="3"/>
  <c r="AD1043" i="3"/>
  <c r="AB1044" i="3"/>
  <c r="AC1044" i="3"/>
  <c r="AD1044" i="3"/>
  <c r="AB1045" i="3"/>
  <c r="AC1045" i="3"/>
  <c r="AD1045" i="3"/>
  <c r="AB1046" i="3"/>
  <c r="AC1046" i="3"/>
  <c r="AD1046" i="3"/>
  <c r="AB1047" i="3"/>
  <c r="AC1047" i="3"/>
  <c r="AD1047" i="3"/>
  <c r="AB1048" i="3"/>
  <c r="AC1048" i="3"/>
  <c r="AD1048" i="3"/>
  <c r="AB1049" i="3"/>
  <c r="AC1049" i="3"/>
  <c r="AD1049" i="3"/>
  <c r="AB1050" i="3"/>
  <c r="AC1050" i="3"/>
  <c r="AD1050" i="3"/>
  <c r="AB1051" i="3"/>
  <c r="AC1051" i="3"/>
  <c r="AD1051" i="3"/>
  <c r="AB1052" i="3"/>
  <c r="AC1052" i="3"/>
  <c r="AD1052" i="3"/>
  <c r="AB1053" i="3"/>
  <c r="AC1053" i="3"/>
  <c r="AD1053" i="3"/>
  <c r="AB1054" i="3"/>
  <c r="AC1054" i="3"/>
  <c r="AD1054" i="3"/>
  <c r="AB1055" i="3"/>
  <c r="AC1055" i="3"/>
  <c r="AD1055" i="3"/>
  <c r="AB1056" i="3"/>
  <c r="AC1056" i="3"/>
  <c r="AD1056" i="3"/>
  <c r="AB1057" i="3"/>
  <c r="AC1057" i="3"/>
  <c r="AD1057" i="3"/>
  <c r="AB1058" i="3"/>
  <c r="AC1058" i="3"/>
  <c r="AD1058" i="3"/>
  <c r="AB1059" i="3"/>
  <c r="AC1059" i="3"/>
  <c r="AD1059" i="3"/>
  <c r="AB1060" i="3"/>
  <c r="AC1060" i="3"/>
  <c r="AD1060" i="3"/>
  <c r="AB1061" i="3"/>
  <c r="AC1061" i="3"/>
  <c r="AD1061" i="3"/>
  <c r="AB1062" i="3"/>
  <c r="AC1062" i="3"/>
  <c r="AD1062" i="3"/>
  <c r="AB1063" i="3"/>
  <c r="AC1063" i="3"/>
  <c r="AD1063" i="3"/>
  <c r="AB1064" i="3"/>
  <c r="AC1064" i="3"/>
  <c r="AD1064" i="3"/>
  <c r="AB1065" i="3"/>
  <c r="AC1065" i="3"/>
  <c r="AD1065" i="3"/>
  <c r="AB1066" i="3"/>
  <c r="AC1066" i="3"/>
  <c r="AD1066" i="3"/>
  <c r="AB1067" i="3"/>
  <c r="AC1067" i="3"/>
  <c r="AD1067" i="3"/>
  <c r="AB1068" i="3"/>
  <c r="AC1068" i="3"/>
  <c r="AD1068" i="3"/>
  <c r="AB1069" i="3"/>
  <c r="AC1069" i="3"/>
  <c r="AD1069" i="3"/>
  <c r="AB1070" i="3"/>
  <c r="AC1070" i="3"/>
  <c r="AD1070" i="3"/>
  <c r="AB1071" i="3"/>
  <c r="AC1071" i="3"/>
  <c r="AD1071" i="3"/>
  <c r="AB1072" i="3"/>
  <c r="AC1072" i="3"/>
  <c r="AD1072" i="3"/>
  <c r="AB1073" i="3"/>
  <c r="AC1073" i="3"/>
  <c r="AD1073" i="3"/>
  <c r="AB1074" i="3"/>
  <c r="AC1074" i="3"/>
  <c r="AD1074" i="3"/>
  <c r="AB1075" i="3"/>
  <c r="AC1075" i="3"/>
  <c r="AD1075" i="3"/>
  <c r="AB1076" i="3"/>
  <c r="AC1076" i="3"/>
  <c r="AD1076" i="3"/>
  <c r="AB1077" i="3"/>
  <c r="AC1077" i="3"/>
  <c r="AD1077" i="3"/>
  <c r="AB1078" i="3"/>
  <c r="AC1078" i="3"/>
  <c r="AD1078" i="3"/>
  <c r="AB1079" i="3"/>
  <c r="AC1079" i="3"/>
  <c r="AD1079" i="3"/>
  <c r="AB1080" i="3"/>
  <c r="AC1080" i="3"/>
  <c r="AD1080" i="3"/>
  <c r="AB1081" i="3"/>
  <c r="AC1081" i="3"/>
  <c r="AD1081" i="3"/>
  <c r="AB1082" i="3"/>
  <c r="AC1082" i="3"/>
  <c r="AD1082" i="3"/>
  <c r="AB1083" i="3"/>
  <c r="AC1083" i="3"/>
  <c r="AD1083" i="3"/>
  <c r="AB1084" i="3"/>
  <c r="AC1084" i="3"/>
  <c r="AD1084" i="3"/>
  <c r="AB1085" i="3"/>
  <c r="AC1085" i="3"/>
  <c r="AD1085" i="3"/>
  <c r="AB1086" i="3"/>
  <c r="AC1086" i="3"/>
  <c r="AD1086" i="3"/>
  <c r="AB1087" i="3"/>
  <c r="AC1087" i="3"/>
  <c r="AD1087" i="3"/>
  <c r="AB1088" i="3"/>
  <c r="AC1088" i="3"/>
  <c r="AD1088" i="3"/>
  <c r="AB1089" i="3"/>
  <c r="AC1089" i="3"/>
  <c r="AD1089" i="3"/>
  <c r="AB1090" i="3"/>
  <c r="AC1090" i="3"/>
  <c r="AD1090" i="3"/>
  <c r="AB1091" i="3"/>
  <c r="AC1091" i="3"/>
  <c r="AD1091" i="3"/>
  <c r="AB1092" i="3"/>
  <c r="AC1092" i="3"/>
  <c r="AD1092" i="3"/>
  <c r="AB1093" i="3"/>
  <c r="AC1093" i="3"/>
  <c r="AD1093" i="3"/>
  <c r="AB1094" i="3"/>
  <c r="AC1094" i="3"/>
  <c r="AD1094" i="3"/>
  <c r="AB1095" i="3"/>
  <c r="AC1095" i="3"/>
  <c r="AD1095" i="3"/>
  <c r="AB1096" i="3"/>
  <c r="AC1096" i="3"/>
  <c r="AD1096" i="3"/>
  <c r="AB1097" i="3"/>
  <c r="AC1097" i="3"/>
  <c r="AD1097" i="3"/>
  <c r="AB1098" i="3"/>
  <c r="AC1098" i="3"/>
  <c r="AD1098" i="3"/>
  <c r="AB1099" i="3"/>
  <c r="AC1099" i="3"/>
  <c r="AD1099" i="3"/>
  <c r="AB1100" i="3"/>
  <c r="AC1100" i="3"/>
  <c r="AD1100" i="3"/>
  <c r="AB1101" i="3"/>
  <c r="AC1101" i="3"/>
  <c r="AD1101" i="3"/>
  <c r="AB1102" i="3"/>
  <c r="AC1102" i="3"/>
  <c r="AD1102" i="3"/>
  <c r="AB1103" i="3"/>
  <c r="AC1103" i="3"/>
  <c r="AD1103" i="3"/>
  <c r="AB1104" i="3"/>
  <c r="AC1104" i="3"/>
  <c r="AD1104" i="3"/>
  <c r="AB1105" i="3"/>
  <c r="AC1105" i="3"/>
  <c r="AD1105" i="3"/>
  <c r="AB1106" i="3"/>
  <c r="AC1106" i="3"/>
  <c r="AD1106" i="3"/>
  <c r="AB1107" i="3"/>
  <c r="AC1107" i="3"/>
  <c r="AD1107" i="3"/>
  <c r="AB1108" i="3"/>
  <c r="AC1108" i="3"/>
  <c r="AD1108" i="3"/>
  <c r="AB1109" i="3"/>
  <c r="AC1109" i="3"/>
  <c r="AD1109" i="3"/>
  <c r="AB1110" i="3"/>
  <c r="AC1110" i="3"/>
  <c r="AD1110" i="3"/>
  <c r="AB1111" i="3"/>
  <c r="AC1111" i="3"/>
  <c r="AD1111" i="3"/>
  <c r="AB1112" i="3"/>
  <c r="AC1112" i="3"/>
  <c r="AD1112" i="3"/>
  <c r="AB1113" i="3"/>
  <c r="AC1113" i="3"/>
  <c r="AD1113" i="3"/>
  <c r="AB1114" i="3"/>
  <c r="AC1114" i="3"/>
  <c r="AD1114" i="3"/>
  <c r="AB1115" i="3"/>
  <c r="AC1115" i="3"/>
  <c r="AD1115" i="3"/>
  <c r="AB1116" i="3"/>
  <c r="AC1116" i="3"/>
  <c r="AD1116" i="3"/>
  <c r="AB1117" i="3"/>
  <c r="AC1117" i="3"/>
  <c r="AD1117" i="3"/>
  <c r="AB1118" i="3"/>
  <c r="AC1118" i="3"/>
  <c r="AD1118" i="3"/>
  <c r="AB1119" i="3"/>
  <c r="AC1119" i="3"/>
  <c r="AD1119" i="3"/>
  <c r="AB1120" i="3"/>
  <c r="AC1120" i="3"/>
  <c r="AD1120" i="3"/>
  <c r="AB1121" i="3"/>
  <c r="AC1121" i="3"/>
  <c r="AD1121" i="3"/>
  <c r="AB1122" i="3"/>
  <c r="AC1122" i="3"/>
  <c r="AD1122" i="3"/>
  <c r="AB1123" i="3"/>
  <c r="AC1123" i="3"/>
  <c r="AD1123" i="3"/>
  <c r="AB1124" i="3"/>
  <c r="AC1124" i="3"/>
  <c r="AD1124" i="3"/>
  <c r="AB1125" i="3"/>
  <c r="AC1125" i="3"/>
  <c r="AD1125" i="3"/>
  <c r="AB1126" i="3"/>
  <c r="AC1126" i="3"/>
  <c r="AD1126" i="3"/>
  <c r="AB1127" i="3"/>
  <c r="AC1127" i="3"/>
  <c r="AD1127" i="3"/>
  <c r="AB1128" i="3"/>
  <c r="AC1128" i="3"/>
  <c r="AD1128" i="3"/>
  <c r="AB1129" i="3"/>
  <c r="AC1129" i="3"/>
  <c r="AD1129" i="3"/>
  <c r="AB1130" i="3"/>
  <c r="AC1130" i="3"/>
  <c r="AD1130" i="3"/>
  <c r="AB1131" i="3"/>
  <c r="AC1131" i="3"/>
  <c r="AD1131" i="3"/>
  <c r="AB1132" i="3"/>
  <c r="AC1132" i="3"/>
  <c r="AD1132" i="3"/>
  <c r="AB1133" i="3"/>
  <c r="AC1133" i="3"/>
  <c r="AD1133" i="3"/>
  <c r="AB1134" i="3"/>
  <c r="AC1134" i="3"/>
  <c r="AD1134" i="3"/>
  <c r="AB1135" i="3"/>
  <c r="AC1135" i="3"/>
  <c r="AD1135" i="3"/>
  <c r="AB1136" i="3"/>
  <c r="AC1136" i="3"/>
  <c r="AD1136" i="3"/>
  <c r="AB1137" i="3"/>
  <c r="AC1137" i="3"/>
  <c r="AD1137" i="3"/>
  <c r="AB1138" i="3"/>
  <c r="AC1138" i="3"/>
  <c r="AD1138" i="3"/>
  <c r="AB1139" i="3"/>
  <c r="AC1139" i="3"/>
  <c r="AD1139" i="3"/>
  <c r="AB1140" i="3"/>
  <c r="AC1140" i="3"/>
  <c r="AD1140" i="3"/>
  <c r="AB1141" i="3"/>
  <c r="AC1141" i="3"/>
  <c r="AD1141" i="3"/>
  <c r="AB1142" i="3"/>
  <c r="AC1142" i="3"/>
  <c r="AD1142" i="3"/>
  <c r="AB1143" i="3"/>
  <c r="AC1143" i="3"/>
  <c r="AD1143" i="3"/>
  <c r="AB1144" i="3"/>
  <c r="AC1144" i="3"/>
  <c r="AD1144" i="3"/>
  <c r="AB1145" i="3"/>
  <c r="AC1145" i="3"/>
  <c r="AD1145" i="3"/>
  <c r="AB1146" i="3"/>
  <c r="AC1146" i="3"/>
  <c r="AD1146" i="3"/>
  <c r="AB1147" i="3"/>
  <c r="AC1147" i="3"/>
  <c r="AD1147" i="3"/>
  <c r="AB1148" i="3"/>
  <c r="AC1148" i="3"/>
  <c r="AD1148" i="3"/>
  <c r="AB1149" i="3"/>
  <c r="AC1149" i="3"/>
  <c r="AD1149" i="3"/>
  <c r="AB1150" i="3"/>
  <c r="AC1150" i="3"/>
  <c r="AD1150" i="3"/>
  <c r="AB1151" i="3"/>
  <c r="AC1151" i="3"/>
  <c r="AD1151" i="3"/>
  <c r="AB1152" i="3"/>
  <c r="AC1152" i="3"/>
  <c r="AD1152" i="3"/>
  <c r="AB1153" i="3"/>
  <c r="AC1153" i="3"/>
  <c r="AD1153" i="3"/>
  <c r="AB1154" i="3"/>
  <c r="AC1154" i="3"/>
  <c r="AD1154" i="3"/>
  <c r="AB1155" i="3"/>
  <c r="AC1155" i="3"/>
  <c r="AD1155" i="3"/>
  <c r="AB1156" i="3"/>
  <c r="AC1156" i="3"/>
  <c r="AD1156" i="3"/>
  <c r="AB1157" i="3"/>
  <c r="AC1157" i="3"/>
  <c r="AD1157" i="3"/>
  <c r="AB1158" i="3"/>
  <c r="AC1158" i="3"/>
  <c r="AD1158" i="3"/>
  <c r="AB1159" i="3"/>
  <c r="AC1159" i="3"/>
  <c r="AD1159" i="3"/>
  <c r="AB1160" i="3"/>
  <c r="AC1160" i="3"/>
  <c r="AD1160" i="3"/>
  <c r="AB1161" i="3"/>
  <c r="AC1161" i="3"/>
  <c r="AD1161" i="3"/>
  <c r="AB1162" i="3"/>
  <c r="AC1162" i="3"/>
  <c r="AD1162" i="3"/>
  <c r="AB1163" i="3"/>
  <c r="AC1163" i="3"/>
  <c r="AD1163" i="3"/>
  <c r="AB1164" i="3"/>
  <c r="AC1164" i="3"/>
  <c r="AD1164" i="3"/>
  <c r="AB1165" i="3"/>
  <c r="AC1165" i="3"/>
  <c r="AD1165" i="3"/>
  <c r="AB1166" i="3"/>
  <c r="AC1166" i="3"/>
  <c r="AD1166" i="3"/>
  <c r="AB1167" i="3"/>
  <c r="AC1167" i="3"/>
  <c r="AD1167" i="3"/>
  <c r="AB1168" i="3"/>
  <c r="AC1168" i="3"/>
  <c r="AD1168" i="3"/>
  <c r="AB1169" i="3"/>
  <c r="AC1169" i="3"/>
  <c r="AD1169" i="3"/>
  <c r="AB1170" i="3"/>
  <c r="AC1170" i="3"/>
  <c r="AD1170" i="3"/>
  <c r="AB1171" i="3"/>
  <c r="AC1171" i="3"/>
  <c r="AD1171" i="3"/>
  <c r="AB1172" i="3"/>
  <c r="AC1172" i="3"/>
  <c r="AD1172" i="3"/>
  <c r="AB1173" i="3"/>
  <c r="AC1173" i="3"/>
  <c r="AD1173" i="3"/>
  <c r="AB1174" i="3"/>
  <c r="AC1174" i="3"/>
  <c r="AD1174" i="3"/>
  <c r="AB1175" i="3"/>
  <c r="AC1175" i="3"/>
  <c r="AD1175" i="3"/>
  <c r="AB1176" i="3"/>
  <c r="AC1176" i="3"/>
  <c r="AD1176" i="3"/>
  <c r="AB1177" i="3"/>
  <c r="AC1177" i="3"/>
  <c r="AD1177" i="3"/>
  <c r="AB1178" i="3"/>
  <c r="AC1178" i="3"/>
  <c r="AD1178" i="3"/>
  <c r="AB1179" i="3"/>
  <c r="AC1179" i="3"/>
  <c r="AD1179" i="3"/>
  <c r="AB1180" i="3"/>
  <c r="AC1180" i="3"/>
  <c r="AD1180" i="3"/>
  <c r="AB1181" i="3"/>
  <c r="AC1181" i="3"/>
  <c r="AD1181" i="3"/>
  <c r="AB1182" i="3"/>
  <c r="AC1182" i="3"/>
  <c r="AD1182" i="3"/>
  <c r="AB1183" i="3"/>
  <c r="AC1183" i="3"/>
  <c r="AD1183" i="3"/>
  <c r="AB1184" i="3"/>
  <c r="AC1184" i="3"/>
  <c r="AD1184" i="3"/>
  <c r="AB1185" i="3"/>
  <c r="AC1185" i="3"/>
  <c r="AD1185" i="3"/>
  <c r="AB1186" i="3"/>
  <c r="AC1186" i="3"/>
  <c r="AD1186" i="3"/>
  <c r="AB1187" i="3"/>
  <c r="AC1187" i="3"/>
  <c r="AD1187" i="3"/>
  <c r="AB1188" i="3"/>
  <c r="AC1188" i="3"/>
  <c r="AD1188" i="3"/>
  <c r="AB1189" i="3"/>
  <c r="AC1189" i="3"/>
  <c r="AD1189" i="3"/>
  <c r="AB1190" i="3"/>
  <c r="AC1190" i="3"/>
  <c r="AD1190" i="3"/>
  <c r="AB1191" i="3"/>
  <c r="AC1191" i="3"/>
  <c r="AD1191" i="3"/>
  <c r="AB1192" i="3"/>
  <c r="AC1192" i="3"/>
  <c r="AD1192" i="3"/>
  <c r="AB1193" i="3"/>
  <c r="AC1193" i="3"/>
  <c r="AD1193" i="3"/>
  <c r="AB1194" i="3"/>
  <c r="AC1194" i="3"/>
  <c r="AD1194" i="3"/>
  <c r="AB1195" i="3"/>
  <c r="AC1195" i="3"/>
  <c r="AD1195" i="3"/>
  <c r="AB1196" i="3"/>
  <c r="AC1196" i="3"/>
  <c r="AD1196" i="3"/>
  <c r="AB1197" i="3"/>
  <c r="AC1197" i="3"/>
  <c r="AD1197" i="3"/>
  <c r="AB1198" i="3"/>
  <c r="AC1198" i="3"/>
  <c r="AD1198" i="3"/>
  <c r="AB1199" i="3"/>
  <c r="AC1199" i="3"/>
  <c r="AD1199" i="3"/>
  <c r="AB1200" i="3"/>
  <c r="AC1200" i="3"/>
  <c r="AD1200" i="3"/>
  <c r="AB1201" i="3"/>
  <c r="AC1201" i="3"/>
  <c r="AD1201" i="3"/>
  <c r="AB1202" i="3"/>
  <c r="AC1202" i="3"/>
  <c r="AD1202" i="3"/>
  <c r="AB1203" i="3"/>
  <c r="AC1203" i="3"/>
  <c r="AD1203" i="3"/>
  <c r="AB1204" i="3"/>
  <c r="AC1204" i="3"/>
  <c r="AD1204" i="3"/>
  <c r="AB1205" i="3"/>
  <c r="AC1205" i="3"/>
  <c r="AD1205" i="3"/>
  <c r="AB1206" i="3"/>
  <c r="AC1206" i="3"/>
  <c r="AD1206" i="3"/>
  <c r="AB1207" i="3"/>
  <c r="AC1207" i="3"/>
  <c r="AD1207" i="3"/>
  <c r="AB1208" i="3"/>
  <c r="AC1208" i="3"/>
  <c r="AD1208" i="3"/>
  <c r="AB1209" i="3"/>
  <c r="AC1209" i="3"/>
  <c r="AD1209" i="3"/>
  <c r="AB1210" i="3"/>
  <c r="AC1210" i="3"/>
  <c r="AD1210" i="3"/>
  <c r="AB1211" i="3"/>
  <c r="AC1211" i="3"/>
  <c r="AD1211" i="3"/>
  <c r="AB1212" i="3"/>
  <c r="AC1212" i="3"/>
  <c r="AD1212" i="3"/>
  <c r="AB1213" i="3"/>
  <c r="AC1213" i="3"/>
  <c r="AD1213" i="3"/>
  <c r="AB1214" i="3"/>
  <c r="AC1214" i="3"/>
  <c r="AD1214" i="3"/>
  <c r="AB1215" i="3"/>
  <c r="AC1215" i="3"/>
  <c r="AD1215" i="3"/>
  <c r="AB1216" i="3"/>
  <c r="AC1216" i="3"/>
  <c r="AD1216" i="3"/>
  <c r="AB1217" i="3"/>
  <c r="AC1217" i="3"/>
  <c r="AD1217" i="3"/>
  <c r="AB1218" i="3"/>
  <c r="AC1218" i="3"/>
  <c r="AD1218" i="3"/>
  <c r="AB1219" i="3"/>
  <c r="AC1219" i="3"/>
  <c r="AD1219" i="3"/>
  <c r="AB1220" i="3"/>
  <c r="AC1220" i="3"/>
  <c r="AD1220" i="3"/>
  <c r="AB1221" i="3"/>
  <c r="AC1221" i="3"/>
  <c r="AD1221" i="3"/>
  <c r="AB1222" i="3"/>
  <c r="AC1222" i="3"/>
  <c r="AD1222" i="3"/>
  <c r="AB1223" i="3"/>
  <c r="AC1223" i="3"/>
  <c r="AD1223" i="3"/>
  <c r="AB1224" i="3"/>
  <c r="AC1224" i="3"/>
  <c r="AD1224" i="3"/>
  <c r="AB1225" i="3"/>
  <c r="AC1225" i="3"/>
  <c r="AD1225" i="3"/>
  <c r="AB1226" i="3"/>
  <c r="AC1226" i="3"/>
  <c r="AD1226" i="3"/>
  <c r="AB1227" i="3"/>
  <c r="AC1227" i="3"/>
  <c r="AD1227" i="3"/>
  <c r="AB1228" i="3"/>
  <c r="AC1228" i="3"/>
  <c r="AD1228" i="3"/>
  <c r="AB1229" i="3"/>
  <c r="AC1229" i="3"/>
  <c r="AD1229" i="3"/>
  <c r="AB1230" i="3"/>
  <c r="AC1230" i="3"/>
  <c r="AD1230" i="3"/>
  <c r="AB1231" i="3"/>
  <c r="AC1231" i="3"/>
  <c r="AD1231" i="3"/>
  <c r="AB1232" i="3"/>
  <c r="AC1232" i="3"/>
  <c r="AD1232" i="3"/>
  <c r="AB1233" i="3"/>
  <c r="AC1233" i="3"/>
  <c r="AD1233" i="3"/>
  <c r="AB1234" i="3"/>
  <c r="AC1234" i="3"/>
  <c r="AD1234" i="3"/>
  <c r="AB1235" i="3"/>
  <c r="AC1235" i="3"/>
  <c r="AD1235" i="3"/>
  <c r="AB1236" i="3"/>
  <c r="AC1236" i="3"/>
  <c r="AD1236" i="3"/>
  <c r="AB1237" i="3"/>
  <c r="AC1237" i="3"/>
  <c r="AD1237" i="3"/>
  <c r="AB1238" i="3"/>
  <c r="AC1238" i="3"/>
  <c r="AD1238" i="3"/>
  <c r="AB1239" i="3"/>
  <c r="AC1239" i="3"/>
  <c r="AD1239" i="3"/>
  <c r="AB1240" i="3"/>
  <c r="AC1240" i="3"/>
  <c r="AD1240" i="3"/>
  <c r="AB1241" i="3"/>
  <c r="AC1241" i="3"/>
  <c r="AD1241" i="3"/>
  <c r="AB1242" i="3"/>
  <c r="AC1242" i="3"/>
  <c r="AD1242" i="3"/>
  <c r="AB1243" i="3"/>
  <c r="AC1243" i="3"/>
  <c r="AD1243" i="3"/>
  <c r="AB1244" i="3"/>
  <c r="AC1244" i="3"/>
  <c r="AD1244" i="3"/>
  <c r="AB1245" i="3"/>
  <c r="AC1245" i="3"/>
  <c r="AD1245" i="3"/>
  <c r="AB1246" i="3"/>
  <c r="AC1246" i="3"/>
  <c r="AD1246" i="3"/>
  <c r="AB1247" i="3"/>
  <c r="AC1247" i="3"/>
  <c r="AD1247" i="3"/>
  <c r="AB1248" i="3"/>
  <c r="AC1248" i="3"/>
  <c r="AD1248" i="3"/>
  <c r="AB1249" i="3"/>
  <c r="AC1249" i="3"/>
  <c r="AD1249" i="3"/>
  <c r="AB1250" i="3"/>
  <c r="AC1250" i="3"/>
  <c r="AD1250" i="3"/>
  <c r="AB1251" i="3"/>
  <c r="AC1251" i="3"/>
  <c r="AD1251" i="3"/>
  <c r="AB1252" i="3"/>
  <c r="AC1252" i="3"/>
  <c r="AD1252" i="3"/>
  <c r="AB1253" i="3"/>
  <c r="AC1253" i="3"/>
  <c r="AD1253" i="3"/>
  <c r="AB1254" i="3"/>
  <c r="AC1254" i="3"/>
  <c r="AD1254" i="3"/>
  <c r="AB1255" i="3"/>
  <c r="AC1255" i="3"/>
  <c r="AD1255" i="3"/>
  <c r="AB1256" i="3"/>
  <c r="AC1256" i="3"/>
  <c r="AD1256" i="3"/>
  <c r="AB1257" i="3"/>
  <c r="AC1257" i="3"/>
  <c r="AD1257" i="3"/>
  <c r="AB1258" i="3"/>
  <c r="AC1258" i="3"/>
  <c r="AD1258" i="3"/>
  <c r="AB1259" i="3"/>
  <c r="AC1259" i="3"/>
  <c r="AD1259" i="3"/>
  <c r="AB1260" i="3"/>
  <c r="AC1260" i="3"/>
  <c r="AD1260" i="3"/>
  <c r="AB1261" i="3"/>
  <c r="AC1261" i="3"/>
  <c r="AD1261" i="3"/>
  <c r="AB1262" i="3"/>
  <c r="AC1262" i="3"/>
  <c r="AD1262" i="3"/>
  <c r="AB1263" i="3"/>
  <c r="AC1263" i="3"/>
  <c r="AD1263" i="3"/>
  <c r="AB1264" i="3"/>
  <c r="AC1264" i="3"/>
  <c r="AD1264" i="3"/>
  <c r="AB1265" i="3"/>
  <c r="AC1265" i="3"/>
  <c r="AD1265" i="3"/>
  <c r="AB1266" i="3"/>
  <c r="AC1266" i="3"/>
  <c r="AD1266" i="3"/>
  <c r="AB1267" i="3"/>
  <c r="AC1267" i="3"/>
  <c r="AD1267" i="3"/>
  <c r="AB1268" i="3"/>
  <c r="AC1268" i="3"/>
  <c r="AD1268" i="3"/>
  <c r="AB1269" i="3"/>
  <c r="AC1269" i="3"/>
  <c r="AD1269" i="3"/>
  <c r="AB1270" i="3"/>
  <c r="AC1270" i="3"/>
  <c r="AD1270" i="3"/>
  <c r="AB1271" i="3"/>
  <c r="AC1271" i="3"/>
  <c r="AD1271" i="3"/>
  <c r="AB1272" i="3"/>
  <c r="AC1272" i="3"/>
  <c r="AD1272" i="3"/>
  <c r="AB1273" i="3"/>
  <c r="AC1273" i="3"/>
  <c r="AD1273" i="3"/>
  <c r="AB1274" i="3"/>
  <c r="AC1274" i="3"/>
  <c r="AD1274" i="3"/>
  <c r="AB1275" i="3"/>
  <c r="AC1275" i="3"/>
  <c r="AD1275" i="3"/>
  <c r="AB1276" i="3"/>
  <c r="AC1276" i="3"/>
  <c r="AD1276" i="3"/>
  <c r="AB1277" i="3"/>
  <c r="AC1277" i="3"/>
  <c r="AD1277" i="3"/>
  <c r="AB1278" i="3"/>
  <c r="AC1278" i="3"/>
  <c r="AD1278" i="3"/>
  <c r="AB1279" i="3"/>
  <c r="AC1279" i="3"/>
  <c r="AD1279" i="3"/>
  <c r="AB1280" i="3"/>
  <c r="AC1280" i="3"/>
  <c r="AD1280" i="3"/>
  <c r="AB1281" i="3"/>
  <c r="AC1281" i="3"/>
  <c r="AD1281" i="3"/>
  <c r="AB1282" i="3"/>
  <c r="AC1282" i="3"/>
  <c r="AD1282" i="3"/>
  <c r="AB1283" i="3"/>
  <c r="AC1283" i="3"/>
  <c r="AD1283" i="3"/>
  <c r="AB1284" i="3"/>
  <c r="AC1284" i="3"/>
  <c r="AD1284" i="3"/>
  <c r="AB1285" i="3"/>
  <c r="AC1285" i="3"/>
  <c r="AD1285" i="3"/>
  <c r="AB1286" i="3"/>
  <c r="AC1286" i="3"/>
  <c r="AD1286" i="3"/>
  <c r="AB1287" i="3"/>
  <c r="AC1287" i="3"/>
  <c r="AD1287" i="3"/>
  <c r="AB1288" i="3"/>
  <c r="AC1288" i="3"/>
  <c r="AD1288" i="3"/>
  <c r="AB1289" i="3"/>
  <c r="AC1289" i="3"/>
  <c r="AD1289" i="3"/>
  <c r="AB1290" i="3"/>
  <c r="AC1290" i="3"/>
  <c r="AD1290" i="3"/>
  <c r="AB1291" i="3"/>
  <c r="AC1291" i="3"/>
  <c r="AD1291" i="3"/>
  <c r="AB1292" i="3"/>
  <c r="AC1292" i="3"/>
  <c r="AD1292" i="3"/>
  <c r="AB1293" i="3"/>
  <c r="AC1293" i="3"/>
  <c r="AD1293" i="3"/>
  <c r="AB1294" i="3"/>
  <c r="AC1294" i="3"/>
  <c r="AD1294" i="3"/>
  <c r="AB1295" i="3"/>
  <c r="AC1295" i="3"/>
  <c r="AD1295" i="3"/>
  <c r="AB1296" i="3"/>
  <c r="AC1296" i="3"/>
  <c r="AD1296" i="3"/>
  <c r="AB1297" i="3"/>
  <c r="AC1297" i="3"/>
  <c r="AD1297" i="3"/>
  <c r="AB1298" i="3"/>
  <c r="AC1298" i="3"/>
  <c r="AD1298" i="3"/>
  <c r="AB1299" i="3"/>
  <c r="AC1299" i="3"/>
  <c r="AD1299" i="3"/>
  <c r="AB1300" i="3"/>
  <c r="AC1300" i="3"/>
  <c r="AD1300" i="3"/>
  <c r="AB1301" i="3"/>
  <c r="AC1301" i="3"/>
  <c r="AD1301" i="3"/>
  <c r="AB1302" i="3"/>
  <c r="AC1302" i="3"/>
  <c r="AD1302" i="3"/>
  <c r="AB1303" i="3"/>
  <c r="AC1303" i="3"/>
  <c r="AD1303" i="3"/>
  <c r="AB1304" i="3"/>
  <c r="AC1304" i="3"/>
  <c r="AD1304" i="3"/>
  <c r="AB1305" i="3"/>
  <c r="AC1305" i="3"/>
  <c r="AD1305" i="3"/>
  <c r="AB1306" i="3"/>
  <c r="AC1306" i="3"/>
  <c r="AD1306" i="3"/>
  <c r="AB1307" i="3"/>
  <c r="AC1307" i="3"/>
  <c r="AD1307" i="3"/>
  <c r="AB1308" i="3"/>
  <c r="AC1308" i="3"/>
  <c r="AD1308" i="3"/>
  <c r="AB1309" i="3"/>
  <c r="AC1309" i="3"/>
  <c r="AD1309" i="3"/>
  <c r="AB1310" i="3"/>
  <c r="AC1310" i="3"/>
  <c r="AD1310" i="3"/>
  <c r="AB1311" i="3"/>
  <c r="AC1311" i="3"/>
  <c r="AD1311" i="3"/>
  <c r="AB1312" i="3"/>
  <c r="AC1312" i="3"/>
  <c r="AD1312" i="3"/>
  <c r="AB1313" i="3"/>
  <c r="AC1313" i="3"/>
  <c r="AD1313" i="3"/>
  <c r="AB1314" i="3"/>
  <c r="AC1314" i="3"/>
  <c r="AD1314" i="3"/>
  <c r="AB1315" i="3"/>
  <c r="AC1315" i="3"/>
  <c r="AD1315" i="3"/>
  <c r="AB1316" i="3"/>
  <c r="AC1316" i="3"/>
  <c r="AD1316" i="3"/>
  <c r="AB1317" i="3"/>
  <c r="AC1317" i="3"/>
  <c r="AD1317" i="3"/>
  <c r="AB1318" i="3"/>
  <c r="AC1318" i="3"/>
  <c r="AD1318" i="3"/>
  <c r="AB1319" i="3"/>
  <c r="AC1319" i="3"/>
  <c r="AD1319" i="3"/>
  <c r="AB1320" i="3"/>
  <c r="AC1320" i="3"/>
  <c r="AD1320" i="3"/>
  <c r="AB1321" i="3"/>
  <c r="AC1321" i="3"/>
  <c r="AD1321" i="3"/>
  <c r="AB1322" i="3"/>
  <c r="AC1322" i="3"/>
  <c r="AD1322" i="3"/>
  <c r="AB1323" i="3"/>
  <c r="AC1323" i="3"/>
  <c r="AD1323" i="3"/>
  <c r="AB1324" i="3"/>
  <c r="AC1324" i="3"/>
  <c r="AD1324" i="3"/>
  <c r="AB1325" i="3"/>
  <c r="AC1325" i="3"/>
  <c r="AD1325" i="3"/>
  <c r="AB1326" i="3"/>
  <c r="AC1326" i="3"/>
  <c r="AD1326" i="3"/>
  <c r="AB1327" i="3"/>
  <c r="AC1327" i="3"/>
  <c r="AD1327" i="3"/>
  <c r="AB1328" i="3"/>
  <c r="AC1328" i="3"/>
  <c r="AD1328" i="3"/>
  <c r="AB1329" i="3"/>
  <c r="AC1329" i="3"/>
  <c r="AD1329" i="3"/>
  <c r="AB1330" i="3"/>
  <c r="AC1330" i="3"/>
  <c r="AD1330" i="3"/>
  <c r="AB1331" i="3"/>
  <c r="AC1331" i="3"/>
  <c r="AD1331" i="3"/>
  <c r="AB1332" i="3"/>
  <c r="AC1332" i="3"/>
  <c r="AD1332" i="3"/>
  <c r="AB1333" i="3"/>
  <c r="AC1333" i="3"/>
  <c r="AD1333" i="3"/>
  <c r="AB1334" i="3"/>
  <c r="AC1334" i="3"/>
  <c r="AD1334" i="3"/>
  <c r="AB1335" i="3"/>
  <c r="AC1335" i="3"/>
  <c r="AD1335" i="3"/>
  <c r="AB1336" i="3"/>
  <c r="AC1336" i="3"/>
  <c r="AD1336" i="3"/>
  <c r="AB1337" i="3"/>
  <c r="AC1337" i="3"/>
  <c r="AD1337" i="3"/>
  <c r="AB1338" i="3"/>
  <c r="AC1338" i="3"/>
  <c r="AD1338" i="3"/>
  <c r="AB1339" i="3"/>
  <c r="AC1339" i="3"/>
  <c r="AD1339" i="3"/>
  <c r="AB1340" i="3"/>
  <c r="AC1340" i="3"/>
  <c r="AD1340" i="3"/>
  <c r="AB1341" i="3"/>
  <c r="AC1341" i="3"/>
  <c r="AD1341" i="3"/>
  <c r="AB1342" i="3"/>
  <c r="AC1342" i="3"/>
  <c r="AD1342" i="3"/>
  <c r="AB1343" i="3"/>
  <c r="AC1343" i="3"/>
  <c r="AD1343" i="3"/>
  <c r="AB1344" i="3"/>
  <c r="AC1344" i="3"/>
  <c r="AD1344" i="3"/>
  <c r="AB1345" i="3"/>
  <c r="AC1345" i="3"/>
  <c r="AD1345" i="3"/>
  <c r="AB1346" i="3"/>
  <c r="AC1346" i="3"/>
  <c r="AD1346" i="3"/>
  <c r="AB1347" i="3"/>
  <c r="AC1347" i="3"/>
  <c r="AD1347" i="3"/>
  <c r="AB1348" i="3"/>
  <c r="AC1348" i="3"/>
  <c r="AD1348" i="3"/>
  <c r="AB1349" i="3"/>
  <c r="AC1349" i="3"/>
  <c r="AD1349" i="3"/>
  <c r="AB1350" i="3"/>
  <c r="AC1350" i="3"/>
  <c r="AD1350" i="3"/>
  <c r="AB1351" i="3"/>
  <c r="AC1351" i="3"/>
  <c r="AD1351" i="3"/>
  <c r="AB1352" i="3"/>
  <c r="AC1352" i="3"/>
  <c r="AD1352" i="3"/>
  <c r="AB1353" i="3"/>
  <c r="AC1353" i="3"/>
  <c r="AD1353" i="3"/>
  <c r="AB1354" i="3"/>
  <c r="AC1354" i="3"/>
  <c r="AD1354" i="3"/>
  <c r="AB1355" i="3"/>
  <c r="AC1355" i="3"/>
  <c r="AD1355" i="3"/>
  <c r="AB1356" i="3"/>
  <c r="AC1356" i="3"/>
  <c r="AD1356" i="3"/>
  <c r="AB1357" i="3"/>
  <c r="AC1357" i="3"/>
  <c r="AD1357" i="3"/>
  <c r="AB1358" i="3"/>
  <c r="AC1358" i="3"/>
  <c r="AD1358" i="3"/>
  <c r="AB1359" i="3"/>
  <c r="AC1359" i="3"/>
  <c r="AD1359" i="3"/>
  <c r="AB1360" i="3"/>
  <c r="AC1360" i="3"/>
  <c r="AD1360" i="3"/>
  <c r="AB1361" i="3"/>
  <c r="AC1361" i="3"/>
  <c r="AD1361" i="3"/>
  <c r="AB1362" i="3"/>
  <c r="AC1362" i="3"/>
  <c r="AD1362" i="3"/>
  <c r="AB1363" i="3"/>
  <c r="AC1363" i="3"/>
  <c r="AD1363" i="3"/>
  <c r="AB1364" i="3"/>
  <c r="AC1364" i="3"/>
  <c r="AD1364" i="3"/>
  <c r="AB1365" i="3"/>
  <c r="AC1365" i="3"/>
  <c r="AD1365" i="3"/>
  <c r="AB1366" i="3"/>
  <c r="AC1366" i="3"/>
  <c r="AD1366" i="3"/>
  <c r="AB1367" i="3"/>
  <c r="AC1367" i="3"/>
  <c r="AD1367" i="3"/>
  <c r="AB1368" i="3"/>
  <c r="AC1368" i="3"/>
  <c r="AD1368" i="3"/>
  <c r="AB1369" i="3"/>
  <c r="AC1369" i="3"/>
  <c r="AD1369" i="3"/>
  <c r="AB1370" i="3"/>
  <c r="AC1370" i="3"/>
  <c r="AD1370" i="3"/>
  <c r="AB1371" i="3"/>
  <c r="AC1371" i="3"/>
  <c r="AD1371" i="3"/>
  <c r="AB1372" i="3"/>
  <c r="AC1372" i="3"/>
  <c r="AD1372" i="3"/>
  <c r="AB1373" i="3"/>
  <c r="AC1373" i="3"/>
  <c r="AD1373" i="3"/>
  <c r="AB1374" i="3"/>
  <c r="AC1374" i="3"/>
  <c r="AD1374" i="3"/>
  <c r="AB1375" i="3"/>
  <c r="AC1375" i="3"/>
  <c r="AD1375" i="3"/>
  <c r="AB1376" i="3"/>
  <c r="AC1376" i="3"/>
  <c r="AD1376" i="3"/>
  <c r="AB1377" i="3"/>
  <c r="AC1377" i="3"/>
  <c r="AD1377" i="3"/>
  <c r="AB1378" i="3"/>
  <c r="AC1378" i="3"/>
  <c r="AD1378" i="3"/>
  <c r="AB1379" i="3"/>
  <c r="AC1379" i="3"/>
  <c r="AD1379" i="3"/>
  <c r="AB1380" i="3"/>
  <c r="AC1380" i="3"/>
  <c r="AD1380" i="3"/>
  <c r="AB1381" i="3"/>
  <c r="AC1381" i="3"/>
  <c r="AD1381" i="3"/>
  <c r="AB1382" i="3"/>
  <c r="AC1382" i="3"/>
  <c r="AD1382" i="3"/>
  <c r="AB1383" i="3"/>
  <c r="AC1383" i="3"/>
  <c r="AD1383" i="3"/>
  <c r="AB1384" i="3"/>
  <c r="AC1384" i="3"/>
  <c r="AD1384" i="3"/>
  <c r="AB1385" i="3"/>
  <c r="AC1385" i="3"/>
  <c r="AD1385" i="3"/>
  <c r="AB1386" i="3"/>
  <c r="AC1386" i="3"/>
  <c r="AD1386" i="3"/>
  <c r="AB1387" i="3"/>
  <c r="AC1387" i="3"/>
  <c r="AD1387" i="3"/>
  <c r="AB1388" i="3"/>
  <c r="AC1388" i="3"/>
  <c r="AD1388" i="3"/>
  <c r="AB1389" i="3"/>
  <c r="AC1389" i="3"/>
  <c r="AD1389" i="3"/>
  <c r="AB1390" i="3"/>
  <c r="AC1390" i="3"/>
  <c r="AD1390" i="3"/>
  <c r="AB1391" i="3"/>
  <c r="AC1391" i="3"/>
  <c r="AD1391" i="3"/>
  <c r="AB1392" i="3"/>
  <c r="AC1392" i="3"/>
  <c r="AD1392" i="3"/>
  <c r="AB1393" i="3"/>
  <c r="AC1393" i="3"/>
  <c r="AD1393" i="3"/>
  <c r="AB1394" i="3"/>
  <c r="AC1394" i="3"/>
  <c r="AD1394" i="3"/>
  <c r="AB1395" i="3"/>
  <c r="AC1395" i="3"/>
  <c r="AD1395" i="3"/>
  <c r="AB1396" i="3"/>
  <c r="AC1396" i="3"/>
  <c r="AD1396" i="3"/>
  <c r="AB1397" i="3"/>
  <c r="AC1397" i="3"/>
  <c r="AD1397" i="3"/>
  <c r="AB1398" i="3"/>
  <c r="AC1398" i="3"/>
  <c r="AD1398" i="3"/>
  <c r="AB1399" i="3"/>
  <c r="AC1399" i="3"/>
  <c r="AD1399" i="3"/>
  <c r="AB1400" i="3"/>
  <c r="AC1400" i="3"/>
  <c r="AD1400" i="3"/>
  <c r="AB1401" i="3"/>
  <c r="AC1401" i="3"/>
  <c r="AD1401" i="3"/>
  <c r="AB1402" i="3"/>
  <c r="AC1402" i="3"/>
  <c r="AD1402" i="3"/>
  <c r="AB1403" i="3"/>
  <c r="AC1403" i="3"/>
  <c r="AD1403" i="3"/>
  <c r="AB1404" i="3"/>
  <c r="AC1404" i="3"/>
  <c r="AD1404" i="3"/>
  <c r="AB1405" i="3"/>
  <c r="AC1405" i="3"/>
  <c r="AD1405" i="3"/>
  <c r="AB1406" i="3"/>
  <c r="AC1406" i="3"/>
  <c r="AD1406" i="3"/>
  <c r="AB1407" i="3"/>
  <c r="AC1407" i="3"/>
  <c r="AD1407" i="3"/>
  <c r="AB1408" i="3"/>
  <c r="AC1408" i="3"/>
  <c r="AD1408" i="3"/>
  <c r="AB1409" i="3"/>
  <c r="AC1409" i="3"/>
  <c r="AD1409" i="3"/>
  <c r="AB1410" i="3"/>
  <c r="AC1410" i="3"/>
  <c r="AD1410" i="3"/>
  <c r="AB1411" i="3"/>
  <c r="AC1411" i="3"/>
  <c r="AD1411" i="3"/>
  <c r="AB1412" i="3"/>
  <c r="AC1412" i="3"/>
  <c r="AD1412" i="3"/>
  <c r="AB1413" i="3"/>
  <c r="AC1413" i="3"/>
  <c r="AD1413" i="3"/>
  <c r="AB1414" i="3"/>
  <c r="AC1414" i="3"/>
  <c r="AD1414" i="3"/>
  <c r="AB1415" i="3"/>
  <c r="AC1415" i="3"/>
  <c r="AD1415" i="3"/>
  <c r="AB1416" i="3"/>
  <c r="AC1416" i="3"/>
  <c r="AD1416" i="3"/>
  <c r="AB1417" i="3"/>
  <c r="AC1417" i="3"/>
  <c r="AD1417" i="3"/>
  <c r="AB1418" i="3"/>
  <c r="AC1418" i="3"/>
  <c r="AD1418" i="3"/>
  <c r="AB1419" i="3"/>
  <c r="AC1419" i="3"/>
  <c r="AD1419" i="3"/>
  <c r="AB1420" i="3"/>
  <c r="AC1420" i="3"/>
  <c r="AD1420" i="3"/>
  <c r="AB1421" i="3"/>
  <c r="AC1421" i="3"/>
  <c r="AD1421" i="3"/>
  <c r="AB1422" i="3"/>
  <c r="AC1422" i="3"/>
  <c r="AD1422" i="3"/>
  <c r="AB1423" i="3"/>
  <c r="AC1423" i="3"/>
  <c r="AD1423" i="3"/>
  <c r="AB1424" i="3"/>
  <c r="AC1424" i="3"/>
  <c r="AD1424" i="3"/>
  <c r="AB1425" i="3"/>
  <c r="AC1425" i="3"/>
  <c r="AD1425" i="3"/>
  <c r="AB1426" i="3"/>
  <c r="AC1426" i="3"/>
  <c r="AD1426" i="3"/>
  <c r="AB1427" i="3"/>
  <c r="AC1427" i="3"/>
  <c r="AD1427" i="3"/>
  <c r="AB1428" i="3"/>
  <c r="AC1428" i="3"/>
  <c r="AD1428" i="3"/>
  <c r="AB1429" i="3"/>
  <c r="AC1429" i="3"/>
  <c r="AD1429" i="3"/>
  <c r="AB1430" i="3"/>
  <c r="AC1430" i="3"/>
  <c r="AD1430" i="3"/>
  <c r="AB1431" i="3"/>
  <c r="AC1431" i="3"/>
  <c r="AD1431" i="3"/>
  <c r="AB1432" i="3"/>
  <c r="AC1432" i="3"/>
  <c r="AD1432" i="3"/>
  <c r="AB1433" i="3"/>
  <c r="AC1433" i="3"/>
  <c r="AD1433" i="3"/>
  <c r="AB1434" i="3"/>
  <c r="AC1434" i="3"/>
  <c r="AD1434" i="3"/>
  <c r="AB1435" i="3"/>
  <c r="AC1435" i="3"/>
  <c r="AD1435" i="3"/>
  <c r="AB1436" i="3"/>
  <c r="AC1436" i="3"/>
  <c r="AD1436" i="3"/>
  <c r="AB1437" i="3"/>
  <c r="AC1437" i="3"/>
  <c r="AD1437" i="3"/>
  <c r="AB1438" i="3"/>
  <c r="AC1438" i="3"/>
  <c r="AD1438" i="3"/>
  <c r="AB1439" i="3"/>
  <c r="AC1439" i="3"/>
  <c r="AD1439" i="3"/>
  <c r="AB1440" i="3"/>
  <c r="AC1440" i="3"/>
  <c r="AD1440" i="3"/>
  <c r="AB1441" i="3"/>
  <c r="AC1441" i="3"/>
  <c r="AD1441" i="3"/>
  <c r="AB1442" i="3"/>
  <c r="AC1442" i="3"/>
  <c r="AD1442" i="3"/>
  <c r="AB1443" i="3"/>
  <c r="AC1443" i="3"/>
  <c r="AD1443" i="3"/>
  <c r="AB1444" i="3"/>
  <c r="AC1444" i="3"/>
  <c r="AD1444" i="3"/>
  <c r="AB1445" i="3"/>
  <c r="AC1445" i="3"/>
  <c r="AD1445" i="3"/>
  <c r="AB1446" i="3"/>
  <c r="AC1446" i="3"/>
  <c r="AD1446" i="3"/>
  <c r="AB1447" i="3"/>
  <c r="AC1447" i="3"/>
  <c r="AD1447" i="3"/>
  <c r="AB1448" i="3"/>
  <c r="AC1448" i="3"/>
  <c r="AD1448" i="3"/>
  <c r="AB1449" i="3"/>
  <c r="AC1449" i="3"/>
  <c r="AD1449" i="3"/>
  <c r="AB1450" i="3"/>
  <c r="AC1450" i="3"/>
  <c r="AD1450" i="3"/>
  <c r="AB1451" i="3"/>
  <c r="AC1451" i="3"/>
  <c r="AD1451" i="3"/>
  <c r="AB1452" i="3"/>
  <c r="AC1452" i="3"/>
  <c r="AD1452" i="3"/>
  <c r="AB1453" i="3"/>
  <c r="AC1453" i="3"/>
  <c r="AD1453" i="3"/>
  <c r="AB1454" i="3"/>
  <c r="AC1454" i="3"/>
  <c r="AD1454" i="3"/>
  <c r="AB1455" i="3"/>
  <c r="AC1455" i="3"/>
  <c r="AD1455" i="3"/>
  <c r="AB1456" i="3"/>
  <c r="AC1456" i="3"/>
  <c r="AD1456" i="3"/>
  <c r="AB1457" i="3"/>
  <c r="AC1457" i="3"/>
  <c r="AD1457" i="3"/>
  <c r="AB1458" i="3"/>
  <c r="AC1458" i="3"/>
  <c r="AD1458" i="3"/>
  <c r="AB1459" i="3"/>
  <c r="AC1459" i="3"/>
  <c r="AD1459" i="3"/>
  <c r="AB1460" i="3"/>
  <c r="AC1460" i="3"/>
  <c r="AD1460" i="3"/>
  <c r="AB1461" i="3"/>
  <c r="AC1461" i="3"/>
  <c r="AD1461" i="3"/>
  <c r="AB1462" i="3"/>
  <c r="AC1462" i="3"/>
  <c r="AD1462" i="3"/>
  <c r="AB1463" i="3"/>
  <c r="AC1463" i="3"/>
  <c r="AD1463" i="3"/>
  <c r="AB1464" i="3"/>
  <c r="AC1464" i="3"/>
  <c r="AD1464" i="3"/>
  <c r="AB1465" i="3"/>
  <c r="AC1465" i="3"/>
  <c r="AD1465" i="3"/>
  <c r="AB1466" i="3"/>
  <c r="AC1466" i="3"/>
  <c r="AD1466" i="3"/>
  <c r="AB1467" i="3"/>
  <c r="AC1467" i="3"/>
  <c r="AD1467" i="3"/>
  <c r="AB1468" i="3"/>
  <c r="AC1468" i="3"/>
  <c r="AD1468" i="3"/>
  <c r="AB1469" i="3"/>
  <c r="AC1469" i="3"/>
  <c r="AD1469" i="3"/>
  <c r="AB1470" i="3"/>
  <c r="AC1470" i="3"/>
  <c r="AD1470" i="3"/>
  <c r="AB1471" i="3"/>
  <c r="AC1471" i="3"/>
  <c r="AD1471" i="3"/>
  <c r="AB1472" i="3"/>
  <c r="AC1472" i="3"/>
  <c r="AD1472" i="3"/>
  <c r="AB1473" i="3"/>
  <c r="AC1473" i="3"/>
  <c r="AD1473" i="3"/>
  <c r="AB1474" i="3"/>
  <c r="AC1474" i="3"/>
  <c r="AD1474" i="3"/>
  <c r="AB1475" i="3"/>
  <c r="AC1475" i="3"/>
  <c r="AD1475" i="3"/>
  <c r="AB1476" i="3"/>
  <c r="AC1476" i="3"/>
  <c r="AD1476" i="3"/>
  <c r="AB1477" i="3"/>
  <c r="AC1477" i="3"/>
  <c r="AD1477" i="3"/>
  <c r="AB1478" i="3"/>
  <c r="AC1478" i="3"/>
  <c r="AD1478" i="3"/>
  <c r="AB1479" i="3"/>
  <c r="AC1479" i="3"/>
  <c r="AD1479" i="3"/>
  <c r="AB1480" i="3"/>
  <c r="AC1480" i="3"/>
  <c r="AD1480" i="3"/>
  <c r="AB1481" i="3"/>
  <c r="AC1481" i="3"/>
  <c r="AD1481" i="3"/>
  <c r="AB1482" i="3"/>
  <c r="AC1482" i="3"/>
  <c r="AD1482" i="3"/>
  <c r="AB1483" i="3"/>
  <c r="AC1483" i="3"/>
  <c r="AD1483" i="3"/>
  <c r="AB1484" i="3"/>
  <c r="AC1484" i="3"/>
  <c r="AD1484" i="3"/>
  <c r="AB1485" i="3"/>
  <c r="AC1485" i="3"/>
  <c r="AD1485" i="3"/>
  <c r="AB1486" i="3"/>
  <c r="AC1486" i="3"/>
  <c r="AD1486" i="3"/>
  <c r="AB1487" i="3"/>
  <c r="AC1487" i="3"/>
  <c r="AD1487" i="3"/>
  <c r="AB1488" i="3"/>
  <c r="AC1488" i="3"/>
  <c r="AD1488" i="3"/>
  <c r="AB1489" i="3"/>
  <c r="AC1489" i="3"/>
  <c r="AD1489" i="3"/>
  <c r="AB1490" i="3"/>
  <c r="AC1490" i="3"/>
  <c r="AD1490" i="3"/>
  <c r="AB1491" i="3"/>
  <c r="AC1491" i="3"/>
  <c r="AD1491" i="3"/>
  <c r="AB1492" i="3"/>
  <c r="AC1492" i="3"/>
  <c r="AD1492" i="3"/>
  <c r="AB1493" i="3"/>
  <c r="AC1493" i="3"/>
  <c r="AD1493" i="3"/>
  <c r="AB1494" i="3"/>
  <c r="AC1494" i="3"/>
  <c r="AD1494" i="3"/>
  <c r="AB1495" i="3"/>
  <c r="AC1495" i="3"/>
  <c r="AD1495" i="3"/>
  <c r="AB1496" i="3"/>
  <c r="AC1496" i="3"/>
  <c r="AD1496" i="3"/>
  <c r="AB1497" i="3"/>
  <c r="AC1497" i="3"/>
  <c r="AD1497" i="3"/>
  <c r="AB1498" i="3"/>
  <c r="AC1498" i="3"/>
  <c r="AD1498" i="3"/>
  <c r="AB1499" i="3"/>
  <c r="AC1499" i="3"/>
  <c r="AD1499" i="3"/>
  <c r="AB1500" i="3"/>
  <c r="AC1500" i="3"/>
  <c r="AD1500" i="3"/>
  <c r="AB1501" i="3"/>
  <c r="AC1501" i="3"/>
  <c r="AD1501" i="3"/>
  <c r="AB1502" i="3"/>
  <c r="AC1502" i="3"/>
  <c r="AD1502" i="3"/>
  <c r="AB1503" i="3"/>
  <c r="AC1503" i="3"/>
  <c r="AD1503" i="3"/>
  <c r="AB1504" i="3"/>
  <c r="AC1504" i="3"/>
  <c r="AD1504" i="3"/>
  <c r="AB1505" i="3"/>
  <c r="AC1505" i="3"/>
  <c r="AD1505" i="3"/>
  <c r="AB1506" i="3"/>
  <c r="AC1506" i="3"/>
  <c r="AD1506" i="3"/>
  <c r="AB1507" i="3"/>
  <c r="AC1507" i="3"/>
  <c r="AD1507" i="3"/>
  <c r="AB1508" i="3"/>
  <c r="AC1508" i="3"/>
  <c r="AD1508" i="3"/>
  <c r="AB1509" i="3"/>
  <c r="AC1509" i="3"/>
  <c r="AD1509" i="3"/>
  <c r="AB1510" i="3"/>
  <c r="AC1510" i="3"/>
  <c r="AD1510" i="3"/>
  <c r="AB1511" i="3"/>
  <c r="AC1511" i="3"/>
  <c r="AD1511" i="3"/>
  <c r="AB1512" i="3"/>
  <c r="AC1512" i="3"/>
  <c r="AD1512" i="3"/>
  <c r="AB1513" i="3"/>
  <c r="AC1513" i="3"/>
  <c r="AD1513" i="3"/>
  <c r="AB1514" i="3"/>
  <c r="AC1514" i="3"/>
  <c r="AD1514" i="3"/>
  <c r="AB1515" i="3"/>
  <c r="AC1515" i="3"/>
  <c r="AD1515" i="3"/>
  <c r="AB1516" i="3"/>
  <c r="AC1516" i="3"/>
  <c r="AD1516" i="3"/>
  <c r="AB1517" i="3"/>
  <c r="AC1517" i="3"/>
  <c r="AD1517" i="3"/>
  <c r="AB1518" i="3"/>
  <c r="AC1518" i="3"/>
  <c r="AD1518" i="3"/>
  <c r="AB1519" i="3"/>
  <c r="AC1519" i="3"/>
  <c r="AD1519" i="3"/>
  <c r="AB1520" i="3"/>
  <c r="AC1520" i="3"/>
  <c r="AD1520" i="3"/>
  <c r="AB1521" i="3"/>
  <c r="AC1521" i="3"/>
  <c r="AD1521" i="3"/>
  <c r="AB1522" i="3"/>
  <c r="AC1522" i="3"/>
  <c r="AD1522" i="3"/>
  <c r="AB1523" i="3"/>
  <c r="AC1523" i="3"/>
  <c r="AD1523" i="3"/>
  <c r="AB1524" i="3"/>
  <c r="AC1524" i="3"/>
  <c r="AD1524" i="3"/>
  <c r="AB1525" i="3"/>
  <c r="AC1525" i="3"/>
  <c r="AD1525" i="3"/>
  <c r="AB1526" i="3"/>
  <c r="AC1526" i="3"/>
  <c r="AD1526" i="3"/>
  <c r="AB1527" i="3"/>
  <c r="AC1527" i="3"/>
  <c r="AD1527" i="3"/>
  <c r="AB1528" i="3"/>
  <c r="AC1528" i="3"/>
  <c r="AD1528" i="3"/>
  <c r="AB1529" i="3"/>
  <c r="AC1529" i="3"/>
  <c r="AD1529" i="3"/>
  <c r="AB1530" i="3"/>
  <c r="AC1530" i="3"/>
  <c r="AD1530" i="3"/>
  <c r="AB1531" i="3"/>
  <c r="AC1531" i="3"/>
  <c r="AD1531" i="3"/>
  <c r="AB1532" i="3"/>
  <c r="AC1532" i="3"/>
  <c r="AD1532" i="3"/>
  <c r="AB1533" i="3"/>
  <c r="AC1533" i="3"/>
  <c r="AD1533" i="3"/>
  <c r="AB1534" i="3"/>
  <c r="AC1534" i="3"/>
  <c r="AD1534" i="3"/>
  <c r="AB1535" i="3"/>
  <c r="AC1535" i="3"/>
  <c r="AD1535" i="3"/>
  <c r="AB1536" i="3"/>
  <c r="AC1536" i="3"/>
  <c r="AD1536" i="3"/>
  <c r="AB1537" i="3"/>
  <c r="AC1537" i="3"/>
  <c r="AD1537" i="3"/>
  <c r="AB1538" i="3"/>
  <c r="AC1538" i="3"/>
  <c r="AD1538" i="3"/>
  <c r="AB1539" i="3"/>
  <c r="AC1539" i="3"/>
  <c r="AD1539" i="3"/>
  <c r="AB1540" i="3"/>
  <c r="AC1540" i="3"/>
  <c r="AD1540" i="3"/>
  <c r="AB1541" i="3"/>
  <c r="AC1541" i="3"/>
  <c r="AD1541" i="3"/>
  <c r="AB1542" i="3"/>
  <c r="AC1542" i="3"/>
  <c r="AD1542" i="3"/>
  <c r="AB1543" i="3"/>
  <c r="AC1543" i="3"/>
  <c r="AD1543" i="3"/>
  <c r="AB1544" i="3"/>
  <c r="AC1544" i="3"/>
  <c r="AD1544" i="3"/>
  <c r="AB1545" i="3"/>
  <c r="AC1545" i="3"/>
  <c r="AD1545" i="3"/>
  <c r="AB1546" i="3"/>
  <c r="AC1546" i="3"/>
  <c r="AD1546" i="3"/>
  <c r="AB1547" i="3"/>
  <c r="AC1547" i="3"/>
  <c r="AD1547" i="3"/>
  <c r="AB1548" i="3"/>
  <c r="AC1548" i="3"/>
  <c r="AD1548" i="3"/>
  <c r="AB1549" i="3"/>
  <c r="AC1549" i="3"/>
  <c r="AD1549" i="3"/>
  <c r="AB1550" i="3"/>
  <c r="AC1550" i="3"/>
  <c r="AD1550" i="3"/>
  <c r="AB1551" i="3"/>
  <c r="AC1551" i="3"/>
  <c r="AD1551" i="3"/>
  <c r="AB1552" i="3"/>
  <c r="AC1552" i="3"/>
  <c r="AD1552" i="3"/>
  <c r="AB1553" i="3"/>
  <c r="AC1553" i="3"/>
  <c r="AD1553" i="3"/>
  <c r="AB1554" i="3"/>
  <c r="AC1554" i="3"/>
  <c r="AD1554" i="3"/>
  <c r="AB1555" i="3"/>
  <c r="AC1555" i="3"/>
  <c r="AD1555" i="3"/>
  <c r="AB1556" i="3"/>
  <c r="AC1556" i="3"/>
  <c r="AD1556" i="3"/>
  <c r="AB1557" i="3"/>
  <c r="AC1557" i="3"/>
  <c r="AD1557" i="3"/>
  <c r="AB1558" i="3"/>
  <c r="AC1558" i="3"/>
  <c r="AD1558" i="3"/>
  <c r="AB1559" i="3"/>
  <c r="AC1559" i="3"/>
  <c r="AD1559" i="3"/>
  <c r="AB1560" i="3"/>
  <c r="AC1560" i="3"/>
  <c r="AD1560" i="3"/>
  <c r="AB1561" i="3"/>
  <c r="AC1561" i="3"/>
  <c r="AD1561" i="3"/>
  <c r="AB1562" i="3"/>
  <c r="AC1562" i="3"/>
  <c r="AD1562" i="3"/>
  <c r="AB1563" i="3"/>
  <c r="AC1563" i="3"/>
  <c r="AD1563" i="3"/>
  <c r="AB1564" i="3"/>
  <c r="AC1564" i="3"/>
  <c r="AD1564" i="3"/>
  <c r="AB1565" i="3"/>
  <c r="AC1565" i="3"/>
  <c r="AD1565" i="3"/>
  <c r="AB1566" i="3"/>
  <c r="AC1566" i="3"/>
  <c r="AD1566" i="3"/>
  <c r="AB1567" i="3"/>
  <c r="AC1567" i="3"/>
  <c r="AD1567" i="3"/>
  <c r="AB1568" i="3"/>
  <c r="AC1568" i="3"/>
  <c r="AD1568" i="3"/>
  <c r="AB1569" i="3"/>
  <c r="AC1569" i="3"/>
  <c r="AD1569" i="3"/>
  <c r="AB1570" i="3"/>
  <c r="AC1570" i="3"/>
  <c r="AD1570" i="3"/>
  <c r="AB1571" i="3"/>
  <c r="AC1571" i="3"/>
  <c r="AD1571" i="3"/>
  <c r="AB1572" i="3"/>
  <c r="AC1572" i="3"/>
  <c r="AD1572" i="3"/>
  <c r="AB1573" i="3"/>
  <c r="AC1573" i="3"/>
  <c r="AD1573" i="3"/>
  <c r="AB1574" i="3"/>
  <c r="AC1574" i="3"/>
  <c r="AD1574" i="3"/>
  <c r="AB1575" i="3"/>
  <c r="AC1575" i="3"/>
  <c r="AD1575" i="3"/>
  <c r="AB1576" i="3"/>
  <c r="AC1576" i="3"/>
  <c r="AD1576" i="3"/>
  <c r="AB1577" i="3"/>
  <c r="AC1577" i="3"/>
  <c r="AD1577" i="3"/>
  <c r="AB1578" i="3"/>
  <c r="AC1578" i="3"/>
  <c r="AD1578" i="3"/>
  <c r="AB1579" i="3"/>
  <c r="AC1579" i="3"/>
  <c r="AD1579" i="3"/>
  <c r="AB1580" i="3"/>
  <c r="AC1580" i="3"/>
  <c r="AD1580" i="3"/>
  <c r="AB1581" i="3"/>
  <c r="AC1581" i="3"/>
  <c r="AD1581" i="3"/>
  <c r="AB1582" i="3"/>
  <c r="AC1582" i="3"/>
  <c r="AD1582" i="3"/>
  <c r="AB1583" i="3"/>
  <c r="AC1583" i="3"/>
  <c r="AD1583" i="3"/>
  <c r="AB1584" i="3"/>
  <c r="AC1584" i="3"/>
  <c r="AD1584" i="3"/>
  <c r="AB1585" i="3"/>
  <c r="AC1585" i="3"/>
  <c r="AD1585" i="3"/>
  <c r="AB1586" i="3"/>
  <c r="AC1586" i="3"/>
  <c r="AD1586" i="3"/>
  <c r="AB1587" i="3"/>
  <c r="AC1587" i="3"/>
  <c r="AD1587" i="3"/>
  <c r="AB1588" i="3"/>
  <c r="AC1588" i="3"/>
  <c r="AD1588" i="3"/>
  <c r="AB1589" i="3"/>
  <c r="AC1589" i="3"/>
  <c r="AD1589" i="3"/>
  <c r="AB1590" i="3"/>
  <c r="AC1590" i="3"/>
  <c r="AD1590" i="3"/>
  <c r="AB1591" i="3"/>
  <c r="AC1591" i="3"/>
  <c r="AD1591" i="3"/>
  <c r="AB1592" i="3"/>
  <c r="AC1592" i="3"/>
  <c r="AD1592" i="3"/>
  <c r="AB1593" i="3"/>
  <c r="AC1593" i="3"/>
  <c r="AD1593" i="3"/>
  <c r="AB1594" i="3"/>
  <c r="AC1594" i="3"/>
  <c r="AD1594" i="3"/>
  <c r="AB1595" i="3"/>
  <c r="AC1595" i="3"/>
  <c r="AD1595" i="3"/>
  <c r="AB1596" i="3"/>
  <c r="AC1596" i="3"/>
  <c r="AD1596" i="3"/>
  <c r="AB1597" i="3"/>
  <c r="AC1597" i="3"/>
  <c r="AD1597" i="3"/>
  <c r="AB1598" i="3"/>
  <c r="AC1598" i="3"/>
  <c r="AD1598" i="3"/>
  <c r="AB1599" i="3"/>
  <c r="AC1599" i="3"/>
  <c r="AD1599" i="3"/>
  <c r="AB1600" i="3"/>
  <c r="AC1600" i="3"/>
  <c r="AD1600" i="3"/>
  <c r="AB1601" i="3"/>
  <c r="AC1601" i="3"/>
  <c r="AD1601" i="3"/>
  <c r="AB1602" i="3"/>
  <c r="AC1602" i="3"/>
  <c r="AD1602" i="3"/>
  <c r="AB1603" i="3"/>
  <c r="AC1603" i="3"/>
  <c r="AD1603" i="3"/>
  <c r="AB1604" i="3"/>
  <c r="AC1604" i="3"/>
  <c r="AD1604" i="3"/>
  <c r="AB1605" i="3"/>
  <c r="AC1605" i="3"/>
  <c r="AD1605" i="3"/>
  <c r="AB1606" i="3"/>
  <c r="AC1606" i="3"/>
  <c r="AD1606" i="3"/>
  <c r="AB1607" i="3"/>
  <c r="AC1607" i="3"/>
  <c r="AD1607" i="3"/>
  <c r="AB1608" i="3"/>
  <c r="AC1608" i="3"/>
  <c r="AD1608" i="3"/>
  <c r="AB1609" i="3"/>
  <c r="AC1609" i="3"/>
  <c r="AD1609" i="3"/>
  <c r="AB1610" i="3"/>
  <c r="AC1610" i="3"/>
  <c r="AD1610" i="3"/>
  <c r="AB1611" i="3"/>
  <c r="AC1611" i="3"/>
  <c r="AD1611" i="3"/>
  <c r="AB1612" i="3"/>
  <c r="AC1612" i="3"/>
  <c r="AD1612" i="3"/>
  <c r="AB1613" i="3"/>
  <c r="AC1613" i="3"/>
  <c r="AD1613" i="3"/>
  <c r="AB1614" i="3"/>
  <c r="AC1614" i="3"/>
  <c r="AD1614" i="3"/>
  <c r="AB1615" i="3"/>
  <c r="AC1615" i="3"/>
  <c r="AD1615" i="3"/>
  <c r="AB1616" i="3"/>
  <c r="AC1616" i="3"/>
  <c r="AD1616" i="3"/>
  <c r="AB1617" i="3"/>
  <c r="AC1617" i="3"/>
  <c r="AD1617" i="3"/>
  <c r="AB1618" i="3"/>
  <c r="AC1618" i="3"/>
  <c r="AD1618" i="3"/>
  <c r="AB1619" i="3"/>
  <c r="AC1619" i="3"/>
  <c r="AD1619" i="3"/>
  <c r="AB1620" i="3"/>
  <c r="AC1620" i="3"/>
  <c r="AD1620" i="3"/>
  <c r="AB1621" i="3"/>
  <c r="AC1621" i="3"/>
  <c r="AD1621" i="3"/>
  <c r="AB1622" i="3"/>
  <c r="AC1622" i="3"/>
  <c r="AD1622" i="3"/>
  <c r="AB1623" i="3"/>
  <c r="AC1623" i="3"/>
  <c r="AD1623" i="3"/>
  <c r="AB1624" i="3"/>
  <c r="AC1624" i="3"/>
  <c r="AD1624" i="3"/>
  <c r="AB1625" i="3"/>
  <c r="AC1625" i="3"/>
  <c r="AD1625" i="3"/>
  <c r="AB1626" i="3"/>
  <c r="AC1626" i="3"/>
  <c r="AD1626" i="3"/>
  <c r="AB1627" i="3"/>
  <c r="AC1627" i="3"/>
  <c r="AD1627" i="3"/>
  <c r="AB1628" i="3"/>
  <c r="AC1628" i="3"/>
  <c r="AD1628" i="3"/>
  <c r="AB1629" i="3"/>
  <c r="AC1629" i="3"/>
  <c r="AD1629" i="3"/>
  <c r="AB1630" i="3"/>
  <c r="AC1630" i="3"/>
  <c r="AD1630" i="3"/>
  <c r="AB1631" i="3"/>
  <c r="AC1631" i="3"/>
  <c r="AD1631" i="3"/>
  <c r="AB1632" i="3"/>
  <c r="AC1632" i="3"/>
  <c r="AD1632" i="3"/>
  <c r="AB1633" i="3"/>
  <c r="AC1633" i="3"/>
  <c r="AD1633" i="3"/>
  <c r="AB1634" i="3"/>
  <c r="AC1634" i="3"/>
  <c r="AD1634" i="3"/>
  <c r="AB1635" i="3"/>
  <c r="AC1635" i="3"/>
  <c r="AD1635" i="3"/>
  <c r="AB1636" i="3"/>
  <c r="AC1636" i="3"/>
  <c r="AD1636" i="3"/>
  <c r="AB1637" i="3"/>
  <c r="AC1637" i="3"/>
  <c r="AD1637" i="3"/>
  <c r="AB1638" i="3"/>
  <c r="AC1638" i="3"/>
  <c r="AD1638" i="3"/>
  <c r="AB1639" i="3"/>
  <c r="AC1639" i="3"/>
  <c r="AD1639" i="3"/>
  <c r="AB1640" i="3"/>
  <c r="AC1640" i="3"/>
  <c r="AD1640" i="3"/>
  <c r="AB1641" i="3"/>
  <c r="AC1641" i="3"/>
  <c r="AD1641" i="3"/>
  <c r="AB1642" i="3"/>
  <c r="AC1642" i="3"/>
  <c r="AD1642" i="3"/>
  <c r="AB1643" i="3"/>
  <c r="AC1643" i="3"/>
  <c r="AD1643" i="3"/>
  <c r="AB1644" i="3"/>
  <c r="AC1644" i="3"/>
  <c r="AD1644" i="3"/>
  <c r="AB1645" i="3"/>
  <c r="AC1645" i="3"/>
  <c r="AD1645" i="3"/>
  <c r="AB1646" i="3"/>
  <c r="AC1646" i="3"/>
  <c r="AD1646" i="3"/>
  <c r="AB1647" i="3"/>
  <c r="AC1647" i="3"/>
  <c r="AD1647" i="3"/>
  <c r="AB1648" i="3"/>
  <c r="AC1648" i="3"/>
  <c r="AD1648" i="3"/>
  <c r="AB1649" i="3"/>
  <c r="AC1649" i="3"/>
  <c r="AD1649" i="3"/>
  <c r="AB1650" i="3"/>
  <c r="AC1650" i="3"/>
  <c r="AD1650" i="3"/>
  <c r="AB1651" i="3"/>
  <c r="AC1651" i="3"/>
  <c r="AD1651" i="3"/>
  <c r="AB1652" i="3"/>
  <c r="AC1652" i="3"/>
  <c r="AD1652" i="3"/>
  <c r="AB1653" i="3"/>
  <c r="AC1653" i="3"/>
  <c r="AD1653" i="3"/>
  <c r="AB1654" i="3"/>
  <c r="AC1654" i="3"/>
  <c r="AD1654" i="3"/>
  <c r="AB1655" i="3"/>
  <c r="AC1655" i="3"/>
  <c r="AD1655" i="3"/>
  <c r="AB1656" i="3"/>
  <c r="AC1656" i="3"/>
  <c r="AD1656" i="3"/>
  <c r="AB1657" i="3"/>
  <c r="AC1657" i="3"/>
  <c r="AD1657" i="3"/>
  <c r="AB1658" i="3"/>
  <c r="AC1658" i="3"/>
  <c r="AD1658" i="3"/>
  <c r="AB1659" i="3"/>
  <c r="AC1659" i="3"/>
  <c r="AD1659" i="3"/>
  <c r="AB1660" i="3"/>
  <c r="AC1660" i="3"/>
  <c r="AD1660" i="3"/>
  <c r="AB1661" i="3"/>
  <c r="AC1661" i="3"/>
  <c r="AD1661" i="3"/>
  <c r="AB1662" i="3"/>
  <c r="AC1662" i="3"/>
  <c r="AD1662" i="3"/>
  <c r="AB1663" i="3"/>
  <c r="AC1663" i="3"/>
  <c r="AD1663" i="3"/>
  <c r="AB1664" i="3"/>
  <c r="AC1664" i="3"/>
  <c r="AD1664" i="3"/>
  <c r="AB1665" i="3"/>
  <c r="AC1665" i="3"/>
  <c r="AD1665" i="3"/>
  <c r="AB1666" i="3"/>
  <c r="AC1666" i="3"/>
  <c r="AD1666" i="3"/>
  <c r="AB1667" i="3"/>
  <c r="AC1667" i="3"/>
  <c r="AD1667" i="3"/>
  <c r="AB1668" i="3"/>
  <c r="AC1668" i="3"/>
  <c r="AD1668" i="3"/>
  <c r="AB1669" i="3"/>
  <c r="AC1669" i="3"/>
  <c r="AD1669" i="3"/>
  <c r="AB1670" i="3"/>
  <c r="AC1670" i="3"/>
  <c r="AD1670" i="3"/>
  <c r="AB1671" i="3"/>
  <c r="AC1671" i="3"/>
  <c r="AD1671" i="3"/>
  <c r="AB1672" i="3"/>
  <c r="AC1672" i="3"/>
  <c r="AD1672" i="3"/>
  <c r="AB1673" i="3"/>
  <c r="AC1673" i="3"/>
  <c r="AD1673" i="3"/>
  <c r="AB1674" i="3"/>
  <c r="AC1674" i="3"/>
  <c r="AD1674" i="3"/>
  <c r="AB1675" i="3"/>
  <c r="AC1675" i="3"/>
  <c r="AD1675" i="3"/>
  <c r="AB1676" i="3"/>
  <c r="AC1676" i="3"/>
  <c r="AD1676" i="3"/>
  <c r="AB1677" i="3"/>
  <c r="AC1677" i="3"/>
  <c r="AD1677" i="3"/>
  <c r="AB1678" i="3"/>
  <c r="AC1678" i="3"/>
  <c r="AD1678" i="3"/>
  <c r="AB1679" i="3"/>
  <c r="AC1679" i="3"/>
  <c r="AD1679" i="3"/>
  <c r="AB1680" i="3"/>
  <c r="AC1680" i="3"/>
  <c r="AD1680" i="3"/>
  <c r="AB1681" i="3"/>
  <c r="AC1681" i="3"/>
  <c r="AD1681" i="3"/>
  <c r="AB1682" i="3"/>
  <c r="AC1682" i="3"/>
  <c r="AD1682" i="3"/>
  <c r="AB1683" i="3"/>
  <c r="AC1683" i="3"/>
  <c r="AD1683" i="3"/>
  <c r="AB1684" i="3"/>
  <c r="AC1684" i="3"/>
  <c r="AD1684" i="3"/>
  <c r="AB1685" i="3"/>
  <c r="AC1685" i="3"/>
  <c r="AD1685" i="3"/>
  <c r="AB1686" i="3"/>
  <c r="AC1686" i="3"/>
  <c r="AD1686" i="3"/>
  <c r="AB1687" i="3"/>
  <c r="AC1687" i="3"/>
  <c r="AD1687" i="3"/>
  <c r="AB1688" i="3"/>
  <c r="AC1688" i="3"/>
  <c r="AD1688" i="3"/>
  <c r="AB1689" i="3"/>
  <c r="AC1689" i="3"/>
  <c r="AD1689" i="3"/>
  <c r="AB1690" i="3"/>
  <c r="AC1690" i="3"/>
  <c r="AD1690" i="3"/>
  <c r="AB1691" i="3"/>
  <c r="AC1691" i="3"/>
  <c r="AD1691" i="3"/>
  <c r="AB1692" i="3"/>
  <c r="AC1692" i="3"/>
  <c r="AD1692" i="3"/>
  <c r="AB1693" i="3"/>
  <c r="AC1693" i="3"/>
  <c r="AD1693" i="3"/>
  <c r="AB1694" i="3"/>
  <c r="AC1694" i="3"/>
  <c r="AD1694" i="3"/>
  <c r="AB1695" i="3"/>
  <c r="AC1695" i="3"/>
  <c r="AD1695" i="3"/>
  <c r="AB1696" i="3"/>
  <c r="AC1696" i="3"/>
  <c r="AD1696" i="3"/>
  <c r="AB1697" i="3"/>
  <c r="AC1697" i="3"/>
  <c r="AD1697" i="3"/>
  <c r="AB1698" i="3"/>
  <c r="AC1698" i="3"/>
  <c r="AD1698" i="3"/>
  <c r="AB1699" i="3"/>
  <c r="AC1699" i="3"/>
  <c r="AD1699" i="3"/>
  <c r="AB1700" i="3"/>
  <c r="AC1700" i="3"/>
  <c r="AD1700" i="3"/>
  <c r="AB1701" i="3"/>
  <c r="AC1701" i="3"/>
  <c r="AD1701" i="3"/>
  <c r="AB1702" i="3"/>
  <c r="AC1702" i="3"/>
  <c r="AD1702" i="3"/>
  <c r="AB1703" i="3"/>
  <c r="AC1703" i="3"/>
  <c r="AD1703" i="3"/>
  <c r="AB1704" i="3"/>
  <c r="AC1704" i="3"/>
  <c r="AD1704" i="3"/>
  <c r="AB1705" i="3"/>
  <c r="AC1705" i="3"/>
  <c r="AD1705" i="3"/>
  <c r="AB1706" i="3"/>
  <c r="AC1706" i="3"/>
  <c r="AD1706" i="3"/>
  <c r="AB1707" i="3"/>
  <c r="AC1707" i="3"/>
  <c r="AD1707" i="3"/>
  <c r="AB1708" i="3"/>
  <c r="AC1708" i="3"/>
  <c r="AD1708" i="3"/>
  <c r="AB1709" i="3"/>
  <c r="AC1709" i="3"/>
  <c r="AD1709" i="3"/>
  <c r="AB1710" i="3"/>
  <c r="AC1710" i="3"/>
  <c r="AD1710" i="3"/>
  <c r="AB1711" i="3"/>
  <c r="AC1711" i="3"/>
  <c r="AD1711" i="3"/>
  <c r="AB1712" i="3"/>
  <c r="AC1712" i="3"/>
  <c r="AD1712" i="3"/>
  <c r="AB1713" i="3"/>
  <c r="AC1713" i="3"/>
  <c r="AD1713" i="3"/>
  <c r="AB1714" i="3"/>
  <c r="AC1714" i="3"/>
  <c r="AD1714" i="3"/>
  <c r="AB1715" i="3"/>
  <c r="AC1715" i="3"/>
  <c r="AD1715" i="3"/>
  <c r="AB1716" i="3"/>
  <c r="AC1716" i="3"/>
  <c r="AD1716" i="3"/>
  <c r="AB1717" i="3"/>
  <c r="AC1717" i="3"/>
  <c r="AD1717" i="3"/>
  <c r="AB1718" i="3"/>
  <c r="AC1718" i="3"/>
  <c r="AD1718" i="3"/>
  <c r="AB1719" i="3"/>
  <c r="AC1719" i="3"/>
  <c r="AD1719" i="3"/>
  <c r="AB1720" i="3"/>
  <c r="AC1720" i="3"/>
  <c r="AD1720" i="3"/>
  <c r="AB1721" i="3"/>
  <c r="AC1721" i="3"/>
  <c r="AD1721" i="3"/>
  <c r="AB1722" i="3"/>
  <c r="AC1722" i="3"/>
  <c r="AD1722" i="3"/>
  <c r="AB1723" i="3"/>
  <c r="AC1723" i="3"/>
  <c r="AD1723" i="3"/>
  <c r="AB1724" i="3"/>
  <c r="AC1724" i="3"/>
  <c r="AD1724" i="3"/>
  <c r="AB1725" i="3"/>
  <c r="AC1725" i="3"/>
  <c r="AD1725" i="3"/>
  <c r="AB1726" i="3"/>
  <c r="AC1726" i="3"/>
  <c r="AD1726" i="3"/>
  <c r="AB1727" i="3"/>
  <c r="AC1727" i="3"/>
  <c r="AD1727" i="3"/>
  <c r="AB1728" i="3"/>
  <c r="AC1728" i="3"/>
  <c r="AD1728" i="3"/>
  <c r="AB1729" i="3"/>
  <c r="AC1729" i="3"/>
  <c r="AD1729" i="3"/>
  <c r="AB1730" i="3"/>
  <c r="AC1730" i="3"/>
  <c r="AD1730" i="3"/>
  <c r="AB1731" i="3"/>
  <c r="AC1731" i="3"/>
  <c r="AD1731" i="3"/>
  <c r="AB1732" i="3"/>
  <c r="AC1732" i="3"/>
  <c r="AD1732" i="3"/>
  <c r="AB1733" i="3"/>
  <c r="AC1733" i="3"/>
  <c r="AD1733" i="3"/>
  <c r="AB1734" i="3"/>
  <c r="AC1734" i="3"/>
  <c r="AD1734" i="3"/>
  <c r="AB1735" i="3"/>
  <c r="AC1735" i="3"/>
  <c r="AD1735" i="3"/>
  <c r="AB1736" i="3"/>
  <c r="AC1736" i="3"/>
  <c r="AD1736" i="3"/>
  <c r="AB1737" i="3"/>
  <c r="AC1737" i="3"/>
  <c r="AD1737" i="3"/>
  <c r="AB1738" i="3"/>
  <c r="AC1738" i="3"/>
  <c r="AD1738" i="3"/>
  <c r="AB1739" i="3"/>
  <c r="AC1739" i="3"/>
  <c r="AD1739" i="3"/>
  <c r="AB1740" i="3"/>
  <c r="AC1740" i="3"/>
  <c r="AD1740" i="3"/>
  <c r="AB1741" i="3"/>
  <c r="AC1741" i="3"/>
  <c r="AD1741" i="3"/>
  <c r="AB1742" i="3"/>
  <c r="AC1742" i="3"/>
  <c r="AD1742" i="3"/>
  <c r="AB1743" i="3"/>
  <c r="AC1743" i="3"/>
  <c r="AD1743" i="3"/>
  <c r="AB1744" i="3"/>
  <c r="AC1744" i="3"/>
  <c r="AD1744" i="3"/>
  <c r="AB1745" i="3"/>
  <c r="AC1745" i="3"/>
  <c r="AD1745" i="3"/>
  <c r="AB1746" i="3"/>
  <c r="AC1746" i="3"/>
  <c r="AD1746" i="3"/>
  <c r="AB1747" i="3"/>
  <c r="AC1747" i="3"/>
  <c r="AD1747" i="3"/>
  <c r="AB1748" i="3"/>
  <c r="AC1748" i="3"/>
  <c r="AD1748" i="3"/>
  <c r="AB1749" i="3"/>
  <c r="AC1749" i="3"/>
  <c r="AD1749" i="3"/>
  <c r="AB1750" i="3"/>
  <c r="AC1750" i="3"/>
  <c r="AD1750" i="3"/>
  <c r="AB1751" i="3"/>
  <c r="AC1751" i="3"/>
  <c r="AD1751" i="3"/>
  <c r="AB1752" i="3"/>
  <c r="AC1752" i="3"/>
  <c r="AD1752" i="3"/>
  <c r="AB1753" i="3"/>
  <c r="AC1753" i="3"/>
  <c r="AD1753" i="3"/>
  <c r="AB1754" i="3"/>
  <c r="AC1754" i="3"/>
  <c r="AD1754" i="3"/>
  <c r="AB1755" i="3"/>
  <c r="AC1755" i="3"/>
  <c r="AD1755" i="3"/>
  <c r="AB1756" i="3"/>
  <c r="AC1756" i="3"/>
  <c r="AD1756" i="3"/>
  <c r="AB1757" i="3"/>
  <c r="AC1757" i="3"/>
  <c r="AD1757" i="3"/>
  <c r="AB1758" i="3"/>
  <c r="AC1758" i="3"/>
  <c r="AD1758" i="3"/>
  <c r="AB1759" i="3"/>
  <c r="AC1759" i="3"/>
  <c r="AD1759" i="3"/>
  <c r="AB1760" i="3"/>
  <c r="AC1760" i="3"/>
  <c r="AD1760" i="3"/>
  <c r="AB1761" i="3"/>
  <c r="AC1761" i="3"/>
  <c r="AD1761" i="3"/>
  <c r="AB1762" i="3"/>
  <c r="AC1762" i="3"/>
  <c r="AD1762" i="3"/>
  <c r="AB1763" i="3"/>
  <c r="AC1763" i="3"/>
  <c r="AD1763" i="3"/>
  <c r="AB1764" i="3"/>
  <c r="AC1764" i="3"/>
  <c r="AD1764" i="3"/>
  <c r="AB1765" i="3"/>
  <c r="AC1765" i="3"/>
  <c r="AD1765" i="3"/>
  <c r="AB1766" i="3"/>
  <c r="AC1766" i="3"/>
  <c r="AD1766" i="3"/>
  <c r="AB1767" i="3"/>
  <c r="AC1767" i="3"/>
  <c r="AD1767" i="3"/>
  <c r="AB1768" i="3"/>
  <c r="AC1768" i="3"/>
  <c r="AD1768" i="3"/>
  <c r="AB1769" i="3"/>
  <c r="AC1769" i="3"/>
  <c r="AD1769" i="3"/>
  <c r="AB1770" i="3"/>
  <c r="AC1770" i="3"/>
  <c r="AD1770" i="3"/>
  <c r="AB1771" i="3"/>
  <c r="AC1771" i="3"/>
  <c r="AD1771" i="3"/>
  <c r="AB1772" i="3"/>
  <c r="AC1772" i="3"/>
  <c r="AD1772" i="3"/>
  <c r="AB1773" i="3"/>
  <c r="AC1773" i="3"/>
  <c r="AD1773" i="3"/>
  <c r="AB1774" i="3"/>
  <c r="AC1774" i="3"/>
  <c r="AD1774" i="3"/>
  <c r="AB1775" i="3"/>
  <c r="AC1775" i="3"/>
  <c r="AD1775" i="3"/>
  <c r="AB1776" i="3"/>
  <c r="AC1776" i="3"/>
  <c r="AD1776" i="3"/>
  <c r="AB1777" i="3"/>
  <c r="AC1777" i="3"/>
  <c r="AD1777" i="3"/>
  <c r="AB1778" i="3"/>
  <c r="AC1778" i="3"/>
  <c r="AD1778" i="3"/>
  <c r="AB1779" i="3"/>
  <c r="AC1779" i="3"/>
  <c r="AD1779" i="3"/>
  <c r="AB1780" i="3"/>
  <c r="AC1780" i="3"/>
  <c r="AD1780" i="3"/>
  <c r="AB1781" i="3"/>
  <c r="AC1781" i="3"/>
  <c r="AD1781" i="3"/>
  <c r="AB1782" i="3"/>
  <c r="AC1782" i="3"/>
  <c r="AD1782" i="3"/>
  <c r="AB1783" i="3"/>
  <c r="AC1783" i="3"/>
  <c r="AD1783" i="3"/>
  <c r="AB1784" i="3"/>
  <c r="AC1784" i="3"/>
  <c r="AD1784" i="3"/>
  <c r="AB1785" i="3"/>
  <c r="AC1785" i="3"/>
  <c r="AD1785" i="3"/>
  <c r="AB1786" i="3"/>
  <c r="AC1786" i="3"/>
  <c r="AD1786" i="3"/>
  <c r="AB1787" i="3"/>
  <c r="AC1787" i="3"/>
  <c r="AD1787" i="3"/>
  <c r="AB1788" i="3"/>
  <c r="AC1788" i="3"/>
  <c r="AD1788" i="3"/>
  <c r="AB1789" i="3"/>
  <c r="AC1789" i="3"/>
  <c r="AD1789" i="3"/>
  <c r="AB1790" i="3"/>
  <c r="AC1790" i="3"/>
  <c r="AD1790" i="3"/>
  <c r="AB1791" i="3"/>
  <c r="AC1791" i="3"/>
  <c r="AD1791" i="3"/>
  <c r="AB1792" i="3"/>
  <c r="AC1792" i="3"/>
  <c r="AD1792" i="3"/>
  <c r="AB1793" i="3"/>
  <c r="AC1793" i="3"/>
  <c r="AD1793" i="3"/>
  <c r="AB1794" i="3"/>
  <c r="AC1794" i="3"/>
  <c r="AD1794" i="3"/>
  <c r="AB1795" i="3"/>
  <c r="AC1795" i="3"/>
  <c r="AD1795" i="3"/>
  <c r="AB1796" i="3"/>
  <c r="AC1796" i="3"/>
  <c r="AD1796" i="3"/>
  <c r="AB1797" i="3"/>
  <c r="AC1797" i="3"/>
  <c r="AD1797" i="3"/>
  <c r="AB1798" i="3"/>
  <c r="AC1798" i="3"/>
  <c r="AD1798" i="3"/>
  <c r="AB1799" i="3"/>
  <c r="AC1799" i="3"/>
  <c r="AD1799" i="3"/>
  <c r="AD2" i="3"/>
  <c r="AC2" i="3"/>
  <c r="AB2" i="3"/>
  <c r="Q1799" i="3"/>
  <c r="Q1797" i="3"/>
  <c r="Q1796" i="3"/>
  <c r="Q1795" i="3"/>
  <c r="Q1794" i="3"/>
  <c r="Q1793" i="3"/>
  <c r="Q1792" i="3"/>
  <c r="Q1791" i="3"/>
  <c r="Q1790" i="3"/>
  <c r="Q1789" i="3"/>
  <c r="Q1788" i="3"/>
  <c r="Q1787" i="3"/>
  <c r="Q1786" i="3"/>
  <c r="Q1785" i="3"/>
  <c r="Q1784" i="3"/>
  <c r="Q1783" i="3"/>
  <c r="Q1782" i="3"/>
  <c r="Q1781" i="3"/>
  <c r="Q1780" i="3"/>
  <c r="Q1779" i="3"/>
  <c r="Q1778" i="3"/>
  <c r="Q1777" i="3"/>
  <c r="Q1776" i="3"/>
  <c r="Q1775" i="3"/>
  <c r="Q1774" i="3"/>
  <c r="Q1773" i="3"/>
  <c r="Q1772" i="3"/>
  <c r="Q1771" i="3"/>
  <c r="Q1770" i="3"/>
  <c r="Q1769" i="3"/>
  <c r="Q1768" i="3"/>
  <c r="Q1767" i="3"/>
  <c r="Q1766" i="3"/>
  <c r="Q1765" i="3"/>
  <c r="Q1764" i="3"/>
  <c r="Q1763" i="3"/>
  <c r="Q1762" i="3"/>
  <c r="Q1761" i="3"/>
  <c r="Q1760" i="3"/>
  <c r="Q1759" i="3"/>
  <c r="Q1758" i="3"/>
  <c r="Q1757" i="3"/>
  <c r="Q1756" i="3"/>
  <c r="Q1755" i="3"/>
  <c r="Q1754" i="3"/>
  <c r="Q1753" i="3"/>
  <c r="Q1752" i="3"/>
  <c r="Q1751" i="3"/>
  <c r="Q1750" i="3"/>
  <c r="Q1749" i="3"/>
  <c r="Q1748" i="3"/>
  <c r="Q1747" i="3"/>
  <c r="Q1746" i="3"/>
  <c r="Q1745" i="3"/>
  <c r="Q1744" i="3"/>
  <c r="Q1743" i="3"/>
  <c r="Q1742" i="3"/>
  <c r="Q1741" i="3"/>
  <c r="Q1740" i="3"/>
  <c r="Q1739" i="3"/>
  <c r="Q1738" i="3"/>
  <c r="Q1737" i="3"/>
  <c r="Q1736" i="3"/>
  <c r="Q1735" i="3"/>
  <c r="Q1734" i="3"/>
  <c r="Q1733" i="3"/>
  <c r="Q1732" i="3"/>
  <c r="Q1730" i="3"/>
  <c r="Q1729" i="3"/>
  <c r="Q1728" i="3"/>
  <c r="Q1727" i="3"/>
  <c r="Q1725" i="3"/>
  <c r="Q1724" i="3"/>
  <c r="Q1723" i="3"/>
  <c r="Q1722" i="3"/>
  <c r="Q1720" i="3"/>
  <c r="Q1719" i="3"/>
  <c r="Q1718" i="3"/>
  <c r="Q1717" i="3"/>
  <c r="Q1716" i="3"/>
  <c r="Q1715" i="3"/>
  <c r="Q1714" i="3"/>
  <c r="Q1713" i="3"/>
  <c r="Q1712" i="3"/>
  <c r="Q1711" i="3"/>
  <c r="Q1710" i="3"/>
  <c r="Q1709" i="3"/>
  <c r="Q1708" i="3"/>
  <c r="Q1707" i="3"/>
  <c r="Q1706" i="3"/>
  <c r="Q1705" i="3"/>
  <c r="Q1704" i="3"/>
  <c r="Q1703" i="3"/>
  <c r="Q1702" i="3"/>
  <c r="Q1701" i="3"/>
  <c r="Q1700" i="3"/>
  <c r="Q1699" i="3"/>
  <c r="Q1698" i="3"/>
  <c r="Q1697" i="3"/>
  <c r="Q1696" i="3"/>
  <c r="Q1695" i="3"/>
  <c r="Q1694" i="3"/>
  <c r="Q1693" i="3"/>
  <c r="Q1692" i="3"/>
  <c r="Q1691" i="3"/>
  <c r="Q1690" i="3"/>
  <c r="Q1689" i="3"/>
  <c r="Q1688" i="3"/>
  <c r="Q1687" i="3"/>
  <c r="Q1686" i="3"/>
  <c r="Q1685" i="3"/>
  <c r="Q1684" i="3"/>
  <c r="Q1683" i="3"/>
  <c r="Q1682" i="3"/>
  <c r="Q1681" i="3"/>
  <c r="Q1680" i="3"/>
  <c r="Q1679" i="3"/>
  <c r="Q1678" i="3"/>
  <c r="Q1677" i="3"/>
  <c r="Q1676" i="3"/>
  <c r="Q1675" i="3"/>
  <c r="Q1674" i="3"/>
  <c r="Q1673" i="3"/>
  <c r="Q1672" i="3"/>
  <c r="Q1671" i="3"/>
  <c r="Q1670" i="3"/>
  <c r="Q1669" i="3"/>
  <c r="Q1668" i="3"/>
  <c r="Q1667" i="3"/>
  <c r="Q1666" i="3"/>
  <c r="Q1665" i="3"/>
  <c r="Q1664" i="3"/>
  <c r="Q1663" i="3"/>
  <c r="Q1662" i="3"/>
  <c r="Q1661" i="3"/>
  <c r="Q1660" i="3"/>
  <c r="Q1659" i="3"/>
  <c r="Q1658" i="3"/>
  <c r="Q1657" i="3"/>
  <c r="Q1656" i="3"/>
  <c r="Q1655" i="3"/>
  <c r="Q1654" i="3"/>
  <c r="Q1653" i="3"/>
  <c r="Q1652" i="3"/>
  <c r="Q1651" i="3"/>
  <c r="Q1650" i="3"/>
  <c r="Q1649" i="3"/>
  <c r="Q1648" i="3"/>
  <c r="Q1647" i="3"/>
  <c r="Q1646" i="3"/>
  <c r="Q1645" i="3"/>
  <c r="Q1644" i="3"/>
  <c r="Q1643" i="3"/>
  <c r="Q1642" i="3"/>
  <c r="Q1641" i="3"/>
  <c r="Q1640" i="3"/>
  <c r="Q1639" i="3"/>
  <c r="Q1638" i="3"/>
  <c r="Q1637" i="3"/>
  <c r="Q1636" i="3"/>
  <c r="Q1635" i="3"/>
  <c r="Q1634" i="3"/>
  <c r="Q1633" i="3"/>
  <c r="Q1632" i="3"/>
  <c r="Q1631" i="3"/>
  <c r="Q1630" i="3"/>
  <c r="Q1629" i="3"/>
  <c r="Q1628" i="3"/>
  <c r="Q1627" i="3"/>
  <c r="Q1626" i="3"/>
  <c r="Q1625" i="3"/>
  <c r="Q1624" i="3"/>
  <c r="Q1623" i="3"/>
  <c r="Q1622" i="3"/>
  <c r="Q1621" i="3"/>
  <c r="Q1620" i="3"/>
  <c r="Q1619" i="3"/>
  <c r="Q1618" i="3"/>
  <c r="Q1617" i="3"/>
  <c r="Q1616" i="3"/>
  <c r="Q1615" i="3"/>
  <c r="Q1614" i="3"/>
  <c r="Q1613" i="3"/>
  <c r="Q1612" i="3"/>
  <c r="Q1611" i="3"/>
  <c r="Q1610" i="3"/>
  <c r="Q1609" i="3"/>
  <c r="Q1608" i="3"/>
  <c r="Q1607" i="3"/>
  <c r="Q1606" i="3"/>
  <c r="Q1605" i="3"/>
  <c r="Q1604" i="3"/>
  <c r="Q1603" i="3"/>
  <c r="Q1602" i="3"/>
  <c r="Q1601" i="3"/>
  <c r="Q1600" i="3"/>
  <c r="Q1599" i="3"/>
  <c r="Q1597" i="3"/>
  <c r="Q1596" i="3"/>
  <c r="Q1595" i="3"/>
  <c r="Q1591" i="3"/>
  <c r="Q1587" i="3"/>
  <c r="Q1586" i="3"/>
  <c r="Q1581" i="3"/>
  <c r="Q1576" i="3"/>
  <c r="Q1575" i="3"/>
  <c r="Q1574" i="3"/>
  <c r="Q1572" i="3"/>
  <c r="Q1571" i="3"/>
  <c r="Q1570" i="3"/>
  <c r="Q1567" i="3"/>
  <c r="Q1565" i="3"/>
  <c r="Q1561" i="3"/>
  <c r="Q1560" i="3"/>
  <c r="Q1559" i="3"/>
  <c r="Q1558" i="3"/>
  <c r="Q1557" i="3"/>
  <c r="Q1556" i="3"/>
  <c r="Q1555" i="3"/>
  <c r="Q1554" i="3"/>
  <c r="Q1553" i="3"/>
  <c r="Q1552" i="3"/>
  <c r="Q1551" i="3"/>
  <c r="Q1550" i="3"/>
  <c r="Q1549" i="3"/>
  <c r="Q1548" i="3"/>
  <c r="Q1547" i="3"/>
  <c r="Q1546" i="3"/>
  <c r="Q1545" i="3"/>
  <c r="Q1544" i="3"/>
  <c r="Q1543" i="3"/>
  <c r="Q1542" i="3"/>
  <c r="Q1541" i="3"/>
  <c r="Q1540" i="3"/>
  <c r="Q1539" i="3"/>
  <c r="Q1538" i="3"/>
  <c r="Q1537" i="3"/>
  <c r="Q1536" i="3"/>
  <c r="Q1535" i="3"/>
  <c r="Q1534" i="3"/>
  <c r="Q1533" i="3"/>
  <c r="Q1532" i="3"/>
  <c r="Q1531" i="3"/>
  <c r="Q1530" i="3"/>
  <c r="Q1529" i="3"/>
  <c r="Q1528" i="3"/>
  <c r="Q1527" i="3"/>
  <c r="Q1526" i="3"/>
  <c r="Q1525" i="3"/>
  <c r="Q1524" i="3"/>
  <c r="Q1523" i="3"/>
  <c r="Q1522" i="3"/>
  <c r="Q1521" i="3"/>
  <c r="Q1520" i="3"/>
  <c r="Q1519" i="3"/>
  <c r="Q1518" i="3"/>
  <c r="Q1517" i="3"/>
  <c r="Q1516" i="3"/>
  <c r="Q1515" i="3"/>
  <c r="Q1514" i="3"/>
  <c r="Q1513" i="3"/>
  <c r="Q1512" i="3"/>
  <c r="Q1511" i="3"/>
  <c r="Q1510" i="3"/>
  <c r="Q1509" i="3"/>
  <c r="Q1508" i="3"/>
  <c r="Q1507" i="3"/>
  <c r="Q1506" i="3"/>
  <c r="Q1505" i="3"/>
  <c r="Q1504" i="3"/>
  <c r="Q1503" i="3"/>
  <c r="Q1502" i="3"/>
  <c r="Q1501" i="3"/>
  <c r="Q1500" i="3"/>
  <c r="Q1499" i="3"/>
  <c r="Q1498" i="3"/>
  <c r="Q1497" i="3"/>
  <c r="Q1496" i="3"/>
  <c r="Q1495" i="3"/>
  <c r="Q1494" i="3"/>
  <c r="Q1493" i="3"/>
  <c r="Q1492" i="3"/>
  <c r="Q1491" i="3"/>
  <c r="Q1490" i="3"/>
  <c r="Q1489" i="3"/>
  <c r="Q1488" i="3"/>
  <c r="Q1487" i="3"/>
  <c r="Q1486" i="3"/>
  <c r="Q1485" i="3"/>
  <c r="Q1484" i="3"/>
  <c r="Q1483" i="3"/>
  <c r="Q1482" i="3"/>
  <c r="Q1481" i="3"/>
  <c r="Q1480" i="3"/>
  <c r="Q1479" i="3"/>
  <c r="Q1478" i="3"/>
  <c r="Q1477" i="3"/>
  <c r="Q1476" i="3"/>
  <c r="Q1475" i="3"/>
  <c r="Q1474" i="3"/>
  <c r="Q1473" i="3"/>
  <c r="Q1472" i="3"/>
  <c r="Q1471" i="3"/>
  <c r="Q1470" i="3"/>
  <c r="Q1469" i="3"/>
  <c r="Q1468" i="3"/>
  <c r="Q1467" i="3"/>
  <c r="Q1466" i="3"/>
  <c r="Q1465" i="3"/>
  <c r="Q1464" i="3"/>
  <c r="Q1463" i="3"/>
  <c r="Q1462" i="3"/>
  <c r="Q1461" i="3"/>
  <c r="Q1460" i="3"/>
  <c r="Q1459" i="3"/>
  <c r="Q1458" i="3"/>
  <c r="Q1457" i="3"/>
  <c r="Q1456" i="3"/>
  <c r="Q1455" i="3"/>
  <c r="Q1454" i="3"/>
  <c r="Q1453" i="3"/>
  <c r="Q1452" i="3"/>
  <c r="Q1451" i="3"/>
  <c r="Q1450" i="3"/>
  <c r="Q1449" i="3"/>
  <c r="Q1448" i="3"/>
  <c r="Q1447" i="3"/>
  <c r="Q1446" i="3"/>
  <c r="Q1445" i="3"/>
  <c r="Q1444" i="3"/>
  <c r="Q1443" i="3"/>
  <c r="Q1442" i="3"/>
  <c r="Q1441" i="3"/>
  <c r="Q1440" i="3"/>
  <c r="Q1439" i="3"/>
  <c r="Q1438" i="3"/>
  <c r="Q1437" i="3"/>
  <c r="Q1436" i="3"/>
  <c r="Q1435" i="3"/>
  <c r="Q1434" i="3"/>
  <c r="Q1433" i="3"/>
  <c r="Q1432" i="3"/>
  <c r="Q1431" i="3"/>
  <c r="Q1430" i="3"/>
  <c r="Q1429" i="3"/>
  <c r="Q1428" i="3"/>
  <c r="Q1427" i="3"/>
  <c r="Q1426" i="3"/>
  <c r="Q1425" i="3"/>
  <c r="Q1424" i="3"/>
  <c r="Q1423" i="3"/>
  <c r="Q1422" i="3"/>
  <c r="Q1421" i="3"/>
  <c r="Q1420" i="3"/>
  <c r="Q1419" i="3"/>
  <c r="Q1418" i="3"/>
  <c r="Q1417" i="3"/>
  <c r="Q1416" i="3"/>
  <c r="Q1415" i="3"/>
  <c r="Q1414" i="3"/>
  <c r="Q1413" i="3"/>
  <c r="Q1412" i="3"/>
  <c r="Q1411" i="3"/>
  <c r="Q1410" i="3"/>
  <c r="Q1409" i="3"/>
  <c r="Q1408" i="3"/>
  <c r="Q1407" i="3"/>
  <c r="Q1406" i="3"/>
  <c r="Q1405" i="3"/>
  <c r="Q1404" i="3"/>
  <c r="Q1403" i="3"/>
  <c r="Q1402" i="3"/>
  <c r="Q1401" i="3"/>
  <c r="Q1400" i="3"/>
  <c r="Q1399" i="3"/>
  <c r="Q1398" i="3"/>
  <c r="Q1397" i="3"/>
  <c r="Q1396" i="3"/>
  <c r="Q1395" i="3"/>
  <c r="Q1393" i="3"/>
  <c r="Q1392" i="3"/>
  <c r="Q1391" i="3"/>
  <c r="Q1390" i="3"/>
  <c r="Q1389" i="3"/>
  <c r="Q1388" i="3"/>
  <c r="Q1387" i="3"/>
  <c r="Q1386" i="3"/>
  <c r="Q1385" i="3"/>
  <c r="Q1384" i="3"/>
  <c r="Q1383" i="3"/>
  <c r="Q1382" i="3"/>
  <c r="Q1381" i="3"/>
  <c r="Q1380" i="3"/>
  <c r="Q1379" i="3"/>
  <c r="Q1378" i="3"/>
  <c r="Q1377" i="3"/>
  <c r="Q1376" i="3"/>
  <c r="Q1375" i="3"/>
  <c r="Q1374" i="3"/>
  <c r="Q1373" i="3"/>
  <c r="Q1372" i="3"/>
  <c r="Q1371" i="3"/>
  <c r="Q1370" i="3"/>
  <c r="Q1369" i="3"/>
  <c r="Q1368" i="3"/>
  <c r="Q1367" i="3"/>
  <c r="Q1365" i="3"/>
  <c r="Q1364" i="3"/>
  <c r="Q1363" i="3"/>
  <c r="Q1362" i="3"/>
  <c r="Q1360" i="3"/>
  <c r="Q1359" i="3"/>
  <c r="Q1358" i="3"/>
  <c r="Q1357" i="3"/>
  <c r="Q1356" i="3"/>
  <c r="Q1355" i="3"/>
  <c r="Q1354" i="3"/>
  <c r="Q1353" i="3"/>
  <c r="Q1352" i="3"/>
  <c r="Q1351" i="3"/>
  <c r="Q1350" i="3"/>
  <c r="Q1349" i="3"/>
  <c r="Q1348" i="3"/>
  <c r="Q1347" i="3"/>
  <c r="Q1346" i="3"/>
  <c r="Q1345" i="3"/>
  <c r="Q1344" i="3"/>
  <c r="Q1343" i="3"/>
  <c r="Q1342" i="3"/>
  <c r="Q1341" i="3"/>
  <c r="Q1340" i="3"/>
  <c r="Q1339" i="3"/>
  <c r="Q1338" i="3"/>
  <c r="Q1337" i="3"/>
  <c r="Q1336" i="3"/>
  <c r="Q1335" i="3"/>
  <c r="Q1334" i="3"/>
  <c r="Q1333" i="3"/>
  <c r="Q1332" i="3"/>
  <c r="Q1331" i="3"/>
  <c r="Q1330" i="3"/>
  <c r="Q1329" i="3"/>
  <c r="Q1328" i="3"/>
  <c r="Q1327" i="3"/>
  <c r="Q1326" i="3"/>
  <c r="Q1325" i="3"/>
  <c r="Q1324" i="3"/>
  <c r="Q1323" i="3"/>
  <c r="Q1322" i="3"/>
  <c r="Q1321" i="3"/>
  <c r="Q1320" i="3"/>
  <c r="Q1319" i="3"/>
  <c r="Q1318" i="3"/>
  <c r="Q1317" i="3"/>
  <c r="Q1316" i="3"/>
  <c r="Q1315" i="3"/>
  <c r="Q1314" i="3"/>
  <c r="Q1313" i="3"/>
  <c r="Q1312" i="3"/>
  <c r="Q1311" i="3"/>
  <c r="Q1310" i="3"/>
  <c r="Q1308" i="3"/>
  <c r="Q1306" i="3"/>
  <c r="Q1305" i="3"/>
  <c r="Q1304" i="3"/>
  <c r="Q1303" i="3"/>
  <c r="Q1302" i="3"/>
  <c r="Q1301" i="3"/>
  <c r="Q1300" i="3"/>
  <c r="Q1299" i="3"/>
  <c r="Q1298" i="3"/>
  <c r="Q1297" i="3"/>
  <c r="Q1296" i="3"/>
  <c r="Q1295" i="3"/>
  <c r="Q1294" i="3"/>
  <c r="Q1293" i="3"/>
  <c r="Q1292" i="3"/>
  <c r="Q1290" i="3"/>
  <c r="Q1289" i="3"/>
  <c r="Q1288" i="3"/>
  <c r="Q1287" i="3"/>
  <c r="Q1286" i="3"/>
  <c r="Q1285" i="3"/>
  <c r="Q1284" i="3"/>
  <c r="Q1283" i="3"/>
  <c r="Q1282" i="3"/>
  <c r="Q1281" i="3"/>
  <c r="Q1280" i="3"/>
  <c r="Q1279" i="3"/>
  <c r="Q1278" i="3"/>
  <c r="Q1277" i="3"/>
  <c r="Q1276" i="3"/>
  <c r="Q1275" i="3"/>
  <c r="Q1274" i="3"/>
  <c r="Q1273" i="3"/>
  <c r="Q1272" i="3"/>
  <c r="Q1271" i="3"/>
  <c r="Q1270" i="3"/>
  <c r="Q1269" i="3"/>
  <c r="Q1268" i="3"/>
  <c r="Q1267" i="3"/>
  <c r="Q1266" i="3"/>
  <c r="Q1265" i="3"/>
  <c r="Q1264" i="3"/>
  <c r="Q1263" i="3"/>
  <c r="Q1262" i="3"/>
  <c r="Q1261" i="3"/>
  <c r="Q1260" i="3"/>
  <c r="Q1259" i="3"/>
  <c r="Q1258" i="3"/>
  <c r="Q1257" i="3"/>
  <c r="Q1256" i="3"/>
  <c r="Q1255" i="3"/>
  <c r="Q1254" i="3"/>
  <c r="Q1253" i="3"/>
  <c r="Q1252" i="3"/>
  <c r="Q1251" i="3"/>
  <c r="Q1250" i="3"/>
  <c r="Q1249" i="3"/>
  <c r="Q1248" i="3"/>
  <c r="Q1247" i="3"/>
  <c r="Q1246" i="3"/>
  <c r="Q1245" i="3"/>
  <c r="Q1244" i="3"/>
  <c r="Q1243" i="3"/>
  <c r="Q1242" i="3"/>
  <c r="Q1241" i="3"/>
  <c r="Q1240" i="3"/>
  <c r="Q1239" i="3"/>
  <c r="Q1238" i="3"/>
  <c r="Q1237" i="3"/>
  <c r="Q1236" i="3"/>
  <c r="Q1235" i="3"/>
  <c r="Q1234" i="3"/>
  <c r="Q1233" i="3"/>
  <c r="Q1232" i="3"/>
  <c r="Q1231" i="3"/>
  <c r="Q1230" i="3"/>
  <c r="Q1229" i="3"/>
  <c r="Q1228" i="3"/>
  <c r="Q1227" i="3"/>
  <c r="Q1226" i="3"/>
  <c r="Q1225" i="3"/>
  <c r="Q1224" i="3"/>
  <c r="Q1223" i="3"/>
  <c r="Q1222" i="3"/>
  <c r="Q1221" i="3"/>
  <c r="Q1220" i="3"/>
  <c r="Q1219" i="3"/>
  <c r="Q1218" i="3"/>
  <c r="Q1217" i="3"/>
  <c r="Q1216" i="3"/>
  <c r="Q1215" i="3"/>
  <c r="Q1214" i="3"/>
  <c r="Q1213" i="3"/>
  <c r="Q1212" i="3"/>
  <c r="Q1211" i="3"/>
  <c r="Q1210" i="3"/>
  <c r="Q1209" i="3"/>
  <c r="Q1208" i="3"/>
  <c r="Q1207" i="3"/>
  <c r="Q1206" i="3"/>
  <c r="Q1205" i="3"/>
  <c r="Q1204" i="3"/>
  <c r="Q1203" i="3"/>
  <c r="Q1202" i="3"/>
  <c r="Q1201" i="3"/>
  <c r="Q1200" i="3"/>
  <c r="Q1199" i="3"/>
  <c r="Q1198" i="3"/>
  <c r="Q1197" i="3"/>
  <c r="Q1196" i="3"/>
  <c r="Q1195" i="3"/>
  <c r="Q1193" i="3"/>
  <c r="Q1192" i="3"/>
  <c r="Q1191" i="3"/>
  <c r="Q1190" i="3"/>
  <c r="Q1188" i="3"/>
  <c r="Q1186" i="3"/>
  <c r="Q1184" i="3"/>
  <c r="Q1183" i="3"/>
  <c r="Q1182" i="3"/>
  <c r="Q1181" i="3"/>
  <c r="Q1180" i="3"/>
  <c r="Q1179" i="3"/>
  <c r="Q1178" i="3"/>
  <c r="Q1177" i="3"/>
  <c r="Q1176" i="3"/>
  <c r="Q1175" i="3"/>
  <c r="Q1174" i="3"/>
  <c r="Q1173" i="3"/>
  <c r="Q1172" i="3"/>
  <c r="Q1171" i="3"/>
  <c r="Q1170" i="3"/>
  <c r="Q1169" i="3"/>
  <c r="Q1168" i="3"/>
  <c r="Q1165" i="3"/>
  <c r="Q1163" i="3"/>
  <c r="Q1162" i="3"/>
  <c r="Q1161" i="3"/>
  <c r="Q1160" i="3"/>
  <c r="Q1159" i="3"/>
  <c r="Q1158" i="3"/>
  <c r="Q1157" i="3"/>
  <c r="Q1156" i="3"/>
  <c r="Q1155" i="3"/>
  <c r="Q1153" i="3"/>
  <c r="Q1152" i="3"/>
  <c r="Q1151" i="3"/>
  <c r="Q1150" i="3"/>
  <c r="Q1148" i="3"/>
  <c r="Q1147" i="3"/>
  <c r="Q1146" i="3"/>
  <c r="Q1145" i="3"/>
  <c r="Q1144" i="3"/>
  <c r="Q1143" i="3"/>
  <c r="Q1142" i="3"/>
  <c r="Q1141" i="3"/>
  <c r="Q1140" i="3"/>
  <c r="Q1139" i="3"/>
  <c r="Q1138" i="3"/>
  <c r="Q1137" i="3"/>
  <c r="Q1136" i="3"/>
  <c r="Q1135" i="3"/>
  <c r="Q1134" i="3"/>
  <c r="Q1133" i="3"/>
  <c r="Q1132" i="3"/>
  <c r="Q1130" i="3"/>
  <c r="Q1129" i="3"/>
  <c r="Q1128" i="3"/>
  <c r="Q1127" i="3"/>
  <c r="Q1126" i="3"/>
  <c r="Q1125" i="3"/>
  <c r="Q1124" i="3"/>
  <c r="Q1123" i="3"/>
  <c r="Q1122" i="3"/>
  <c r="Q1120" i="3"/>
  <c r="Q1119" i="3"/>
  <c r="Q1118" i="3"/>
  <c r="Q1117" i="3"/>
  <c r="Q1116" i="3"/>
  <c r="Q1115" i="3"/>
  <c r="Q1114" i="3"/>
  <c r="Q1113" i="3"/>
  <c r="Q1112" i="3"/>
  <c r="Q1111" i="3"/>
  <c r="Q1110" i="3"/>
  <c r="Q1109" i="3"/>
  <c r="Q1108" i="3"/>
  <c r="Q1107" i="3"/>
  <c r="Q1106" i="3"/>
  <c r="Q1105" i="3"/>
  <c r="Q1104" i="3"/>
  <c r="Q1103" i="3"/>
  <c r="Q1102" i="3"/>
  <c r="Q1101" i="3"/>
  <c r="Q1100" i="3"/>
  <c r="Q1099" i="3"/>
  <c r="Q1098" i="3"/>
  <c r="Q1097" i="3"/>
  <c r="Q1096" i="3"/>
  <c r="Q1095" i="3"/>
  <c r="Q1094" i="3"/>
  <c r="Q1093" i="3"/>
  <c r="Q1092" i="3"/>
  <c r="Q1091" i="3"/>
  <c r="Q1090" i="3"/>
  <c r="Q1089" i="3"/>
  <c r="Q1088" i="3"/>
  <c r="Q1087" i="3"/>
  <c r="Q1086" i="3"/>
  <c r="Q1085" i="3"/>
  <c r="Q1084" i="3"/>
  <c r="Q1083" i="3"/>
  <c r="Q1082" i="3"/>
  <c r="Q1081" i="3"/>
  <c r="Q1080" i="3"/>
  <c r="Q1079" i="3"/>
  <c r="Q1078" i="3"/>
  <c r="Q1077" i="3"/>
  <c r="Q1076" i="3"/>
  <c r="Q1075" i="3"/>
  <c r="Q1074" i="3"/>
  <c r="Q1073" i="3"/>
  <c r="Q1072" i="3"/>
  <c r="Q1071" i="3"/>
  <c r="Q1070" i="3"/>
  <c r="Q1069" i="3"/>
  <c r="Q1068" i="3"/>
  <c r="Q1067" i="3"/>
  <c r="Q1066" i="3"/>
  <c r="Q1065" i="3"/>
  <c r="Q1064" i="3"/>
  <c r="Q1063" i="3"/>
  <c r="Q1062" i="3"/>
  <c r="Q1061" i="3"/>
  <c r="Q1060" i="3"/>
  <c r="Q1059" i="3"/>
  <c r="Q1058" i="3"/>
  <c r="Q1057" i="3"/>
  <c r="Q1056" i="3"/>
  <c r="Q1055" i="3"/>
  <c r="Q1054" i="3"/>
  <c r="Q1053" i="3"/>
  <c r="Q1052" i="3"/>
  <c r="Q1050" i="3"/>
  <c r="Q1049" i="3"/>
  <c r="Q1048" i="3"/>
  <c r="Q1047" i="3"/>
  <c r="Q1045" i="3"/>
  <c r="Q1044" i="3"/>
  <c r="Q1043" i="3"/>
  <c r="Q1042" i="3"/>
  <c r="Q1041" i="3"/>
  <c r="Q1040" i="3"/>
  <c r="Q1039" i="3"/>
  <c r="Q1038" i="3"/>
  <c r="Q1037" i="3"/>
  <c r="Q1036" i="3"/>
  <c r="Q1035" i="3"/>
  <c r="Q1034" i="3"/>
  <c r="Q1033" i="3"/>
  <c r="Q1032" i="3"/>
  <c r="Q1031" i="3"/>
  <c r="Q1030" i="3"/>
  <c r="Q1029" i="3"/>
  <c r="Q1028" i="3"/>
  <c r="Q1027" i="3"/>
  <c r="Q1026" i="3"/>
  <c r="Q1025" i="3"/>
  <c r="Q1024" i="3"/>
  <c r="Q1023" i="3"/>
  <c r="Q1022" i="3"/>
  <c r="Q1021" i="3"/>
  <c r="Q1020" i="3"/>
  <c r="Q1019" i="3"/>
  <c r="Q1018" i="3"/>
  <c r="Q1017" i="3"/>
  <c r="Q1016" i="3"/>
  <c r="Q1015" i="3"/>
  <c r="Q1014" i="3"/>
  <c r="Q1013" i="3"/>
  <c r="Q1012" i="3"/>
  <c r="Q1011" i="3"/>
  <c r="Q1010" i="3"/>
  <c r="Q1009" i="3"/>
  <c r="Q1008" i="3"/>
  <c r="Q1007" i="3"/>
  <c r="Q1006" i="3"/>
  <c r="Q1005" i="3"/>
  <c r="Q1004" i="3"/>
  <c r="Q1003" i="3"/>
  <c r="Q1002" i="3"/>
  <c r="Q1001" i="3"/>
  <c r="Q1000" i="3"/>
  <c r="Q999" i="3"/>
  <c r="Q986" i="3"/>
  <c r="Q983" i="3"/>
  <c r="Q982" i="3"/>
  <c r="Q978" i="3"/>
  <c r="Q977" i="3"/>
  <c r="Q972" i="3"/>
  <c r="Q971" i="3"/>
  <c r="Q968" i="3"/>
  <c r="Q967" i="3"/>
  <c r="Q965" i="3"/>
  <c r="Q959" i="3"/>
  <c r="Q958" i="3"/>
  <c r="Q957" i="3"/>
  <c r="Q956" i="3"/>
  <c r="Q955" i="3"/>
  <c r="Q954" i="3"/>
  <c r="Q953" i="3"/>
  <c r="Q952" i="3"/>
  <c r="Q951" i="3"/>
  <c r="Q950" i="3"/>
  <c r="Q949" i="3"/>
  <c r="Q948" i="3"/>
  <c r="Q947" i="3"/>
  <c r="Q946" i="3"/>
  <c r="Q945" i="3"/>
  <c r="Q944" i="3"/>
  <c r="Q943" i="3"/>
  <c r="Q942" i="3"/>
  <c r="Q941" i="3"/>
  <c r="Q940" i="3"/>
  <c r="Q939" i="3"/>
  <c r="Q938" i="3"/>
  <c r="Q937" i="3"/>
  <c r="Q936" i="3"/>
  <c r="Q935" i="3"/>
  <c r="Q934" i="3"/>
  <c r="Q933" i="3"/>
  <c r="Q932" i="3"/>
  <c r="Q931" i="3"/>
  <c r="Q930" i="3"/>
  <c r="Q929" i="3"/>
  <c r="Q928" i="3"/>
  <c r="Q927" i="3"/>
  <c r="Q926" i="3"/>
  <c r="Q925" i="3"/>
  <c r="Q924" i="3"/>
  <c r="Q923" i="3"/>
  <c r="Q922" i="3"/>
  <c r="Q921" i="3"/>
  <c r="Q920" i="3"/>
  <c r="Q919" i="3"/>
  <c r="Q918" i="3"/>
  <c r="Q917" i="3"/>
  <c r="Q916" i="3"/>
  <c r="Q915" i="3"/>
  <c r="Q914" i="3"/>
  <c r="Q913" i="3"/>
  <c r="Q912" i="3"/>
  <c r="Q911" i="3"/>
  <c r="Q910" i="3"/>
  <c r="Q909" i="3"/>
  <c r="Q908" i="3"/>
  <c r="Q907" i="3"/>
  <c r="Q906" i="3"/>
  <c r="Q905" i="3"/>
  <c r="Q904" i="3"/>
  <c r="Q903" i="3"/>
  <c r="Q902" i="3"/>
  <c r="Q901" i="3"/>
  <c r="Q900" i="3"/>
  <c r="Q899" i="3"/>
  <c r="Q898" i="3"/>
  <c r="Q897" i="3"/>
  <c r="Q896" i="3"/>
  <c r="Q895" i="3"/>
  <c r="Q894" i="3"/>
  <c r="Q893" i="3"/>
  <c r="Q892" i="3"/>
  <c r="Q891" i="3"/>
  <c r="Q890" i="3"/>
  <c r="Q889" i="3"/>
  <c r="Q888" i="3"/>
  <c r="Q887" i="3"/>
  <c r="Q886" i="3"/>
  <c r="Q885" i="3"/>
  <c r="Q884" i="3"/>
  <c r="Q883" i="3"/>
  <c r="Q882" i="3"/>
  <c r="Q881" i="3"/>
  <c r="Q880" i="3"/>
  <c r="Q879" i="3"/>
  <c r="Q878" i="3"/>
  <c r="Q877" i="3"/>
  <c r="Q876" i="3"/>
  <c r="Q874" i="3"/>
  <c r="Q872" i="3"/>
  <c r="Q871" i="3"/>
  <c r="Q870" i="3"/>
  <c r="Q869" i="3"/>
  <c r="Q868" i="3"/>
  <c r="Q864" i="3"/>
  <c r="Q862" i="3"/>
  <c r="Q861" i="3"/>
  <c r="Q860" i="3"/>
  <c r="Q859" i="3"/>
  <c r="Q857" i="3"/>
  <c r="Q855" i="3"/>
  <c r="Q854" i="3"/>
  <c r="Q853" i="3"/>
  <c r="Q852" i="3"/>
  <c r="Q848" i="3"/>
  <c r="Q847" i="3"/>
  <c r="Q845" i="3"/>
  <c r="Q844" i="3"/>
  <c r="Q843" i="3"/>
  <c r="Q840" i="3"/>
  <c r="Q839" i="3"/>
  <c r="Q838" i="3"/>
  <c r="Q837" i="3"/>
  <c r="Q832" i="3"/>
  <c r="Q831" i="3"/>
  <c r="Q830" i="3"/>
  <c r="Q827" i="3"/>
  <c r="Q826" i="3"/>
  <c r="Q824" i="3"/>
  <c r="Q823" i="3"/>
  <c r="Q822" i="3"/>
  <c r="Q820" i="3"/>
  <c r="Q819" i="3"/>
  <c r="Q818" i="3"/>
  <c r="Q816" i="3"/>
  <c r="Q813" i="3"/>
  <c r="Q803" i="3"/>
  <c r="Q802" i="3"/>
  <c r="Q799" i="3"/>
  <c r="Q798" i="3"/>
  <c r="Q797" i="3"/>
  <c r="Q796" i="3"/>
  <c r="Q795" i="3"/>
  <c r="Q794" i="3"/>
  <c r="Q793" i="3"/>
  <c r="Q792" i="3"/>
  <c r="Q791" i="3"/>
  <c r="Q790" i="3"/>
  <c r="Q789" i="3"/>
  <c r="Q788" i="3"/>
  <c r="Q787" i="3"/>
  <c r="Q786" i="3"/>
  <c r="Q785" i="3"/>
  <c r="Q784" i="3"/>
  <c r="Q783" i="3"/>
  <c r="Q782" i="3"/>
  <c r="Q781" i="3"/>
  <c r="Q780" i="3"/>
  <c r="Q779" i="3"/>
  <c r="Q778" i="3"/>
  <c r="Q777" i="3"/>
  <c r="Q776" i="3"/>
  <c r="Q775" i="3"/>
  <c r="Q774" i="3"/>
  <c r="Q773" i="3"/>
  <c r="Q772" i="3"/>
  <c r="Q770" i="3"/>
  <c r="Q769" i="3"/>
  <c r="Q768" i="3"/>
  <c r="Q767" i="3"/>
  <c r="Q766" i="3"/>
  <c r="Q765" i="3"/>
  <c r="Q764" i="3"/>
  <c r="Q763" i="3"/>
  <c r="Q762" i="3"/>
  <c r="Q760" i="3"/>
  <c r="Q759" i="3"/>
  <c r="Q758" i="3"/>
  <c r="Q757" i="3"/>
  <c r="Q756" i="3"/>
  <c r="Q755" i="3"/>
  <c r="Q754" i="3"/>
  <c r="Q753" i="3"/>
  <c r="Q752" i="3"/>
  <c r="Q751" i="3"/>
  <c r="Q750" i="3"/>
  <c r="Q749" i="3"/>
  <c r="Q748" i="3"/>
  <c r="Q747" i="3"/>
  <c r="Q746" i="3"/>
  <c r="Q745" i="3"/>
  <c r="Q744" i="3"/>
  <c r="Q743" i="3"/>
  <c r="Q742" i="3"/>
  <c r="Q741" i="3"/>
  <c r="Q740" i="3"/>
  <c r="Q739" i="3"/>
  <c r="Q738" i="3"/>
  <c r="Q737" i="3"/>
  <c r="Q736" i="3"/>
  <c r="Q735" i="3"/>
  <c r="Q734" i="3"/>
  <c r="Q733" i="3"/>
  <c r="Q732" i="3"/>
  <c r="Q731" i="3"/>
  <c r="Q730" i="3"/>
  <c r="Q729" i="3"/>
  <c r="Q728" i="3"/>
  <c r="Q727" i="3"/>
  <c r="Q726" i="3"/>
  <c r="Q725" i="3"/>
  <c r="Q724" i="3"/>
  <c r="Q723" i="3"/>
  <c r="Q722" i="3"/>
  <c r="Q721" i="3"/>
  <c r="Q720" i="3"/>
  <c r="Q719" i="3"/>
  <c r="Q718" i="3"/>
  <c r="Q717" i="3"/>
  <c r="Q716" i="3"/>
  <c r="Q715" i="3"/>
  <c r="Q714" i="3"/>
  <c r="Q713" i="3"/>
  <c r="Q712" i="3"/>
  <c r="Q711" i="3"/>
  <c r="Q710" i="3"/>
  <c r="Q709" i="3"/>
  <c r="Q708" i="3"/>
  <c r="Q707" i="3"/>
  <c r="Q706" i="3"/>
  <c r="Q703" i="3"/>
  <c r="Q702" i="3"/>
  <c r="Q701" i="3"/>
  <c r="Q700" i="3"/>
  <c r="Q699" i="3"/>
  <c r="Q698" i="3"/>
  <c r="Q697" i="3"/>
  <c r="Q696" i="3"/>
  <c r="Q695" i="3"/>
  <c r="Q694" i="3"/>
  <c r="Q693" i="3"/>
  <c r="Q692" i="3"/>
  <c r="Q691" i="3"/>
  <c r="Q690" i="3"/>
  <c r="Q689" i="3"/>
  <c r="Q688" i="3"/>
  <c r="Q687" i="3"/>
  <c r="Q686" i="3"/>
  <c r="Q685" i="3"/>
  <c r="Q683" i="3"/>
  <c r="Q682" i="3"/>
  <c r="Q681" i="3"/>
  <c r="Q680" i="3"/>
  <c r="Q679" i="3"/>
  <c r="Q678" i="3"/>
  <c r="Q673" i="3"/>
  <c r="Q671" i="3"/>
  <c r="Q670" i="3"/>
  <c r="Q666" i="3"/>
  <c r="Q664" i="3"/>
  <c r="Q663" i="3"/>
  <c r="Q662" i="3"/>
  <c r="Q659" i="3"/>
  <c r="Q657" i="3"/>
  <c r="Q656" i="3"/>
  <c r="Q655" i="3"/>
  <c r="Q654" i="3"/>
  <c r="Q652" i="3"/>
  <c r="Q650" i="3"/>
  <c r="Q649" i="3"/>
  <c r="Q647" i="3"/>
  <c r="Q645" i="3"/>
  <c r="Q642" i="3"/>
  <c r="Q639" i="3"/>
  <c r="Q638" i="3"/>
  <c r="Q637" i="3"/>
  <c r="Q636" i="3"/>
  <c r="Q635" i="3"/>
  <c r="Q634" i="3"/>
  <c r="Q633" i="3"/>
  <c r="Q632" i="3"/>
  <c r="Q631" i="3"/>
  <c r="Q630" i="3"/>
  <c r="Q629" i="3"/>
  <c r="Q628" i="3"/>
  <c r="Q627" i="3"/>
  <c r="Q626" i="3"/>
  <c r="Q625" i="3"/>
  <c r="Q624" i="3"/>
  <c r="Q623" i="3"/>
  <c r="Q622" i="3"/>
  <c r="Q621" i="3"/>
  <c r="Q620" i="3"/>
  <c r="Q619" i="3"/>
  <c r="Q618" i="3"/>
  <c r="Q617" i="3"/>
  <c r="Q616" i="3"/>
  <c r="Q615" i="3"/>
  <c r="Q614" i="3"/>
  <c r="Q613" i="3"/>
  <c r="Q612" i="3"/>
  <c r="Q611" i="3"/>
  <c r="Q610" i="3"/>
  <c r="Q609" i="3"/>
  <c r="Q608" i="3"/>
  <c r="Q607" i="3"/>
  <c r="Q606" i="3"/>
  <c r="Q605" i="3"/>
  <c r="Q604" i="3"/>
  <c r="Q603" i="3"/>
  <c r="Q602" i="3"/>
  <c r="Q601" i="3"/>
  <c r="Q600" i="3"/>
  <c r="Q599" i="3"/>
  <c r="Q598" i="3"/>
  <c r="Q597" i="3"/>
  <c r="Q596" i="3"/>
  <c r="Q595" i="3"/>
  <c r="Q594" i="3"/>
  <c r="Q593" i="3"/>
  <c r="Q592" i="3"/>
  <c r="Q591" i="3"/>
  <c r="Q590" i="3"/>
  <c r="Q589" i="3"/>
  <c r="Q588" i="3"/>
  <c r="Q587" i="3"/>
  <c r="Q586" i="3"/>
  <c r="Q585" i="3"/>
  <c r="Q584" i="3"/>
  <c r="Q583" i="3"/>
  <c r="Q582" i="3"/>
  <c r="Q581" i="3"/>
  <c r="Q580" i="3"/>
  <c r="Q579" i="3"/>
  <c r="Q578" i="3"/>
  <c r="Q577" i="3"/>
  <c r="Q576" i="3"/>
  <c r="Q575" i="3"/>
  <c r="Q574" i="3"/>
  <c r="Q573" i="3"/>
  <c r="Q572" i="3"/>
  <c r="Q571" i="3"/>
  <c r="Q570" i="3"/>
  <c r="Q569" i="3"/>
  <c r="Q568" i="3"/>
  <c r="Q567" i="3"/>
  <c r="Q566" i="3"/>
  <c r="Q565" i="3"/>
  <c r="Q564" i="3"/>
  <c r="Q563" i="3"/>
  <c r="Q562" i="3"/>
  <c r="Q561" i="3"/>
  <c r="Q560" i="3"/>
  <c r="Q559" i="3"/>
  <c r="Q558" i="3"/>
  <c r="Q557" i="3"/>
  <c r="Q552" i="3"/>
  <c r="Q551" i="3"/>
  <c r="Q550" i="3"/>
  <c r="Q549" i="3"/>
  <c r="Q546" i="3"/>
  <c r="Q545" i="3"/>
  <c r="Q544" i="3"/>
  <c r="Q543" i="3"/>
  <c r="Q542" i="3"/>
  <c r="Q541" i="3"/>
  <c r="Q540" i="3"/>
  <c r="Q539" i="3"/>
  <c r="Q538" i="3"/>
  <c r="Q536" i="3"/>
  <c r="Q535" i="3"/>
  <c r="Q534" i="3"/>
  <c r="Q533" i="3"/>
  <c r="Q532" i="3"/>
  <c r="Q531" i="3"/>
  <c r="Q530" i="3"/>
  <c r="Q529" i="3"/>
  <c r="Q527" i="3"/>
  <c r="Q525" i="3"/>
  <c r="Q523" i="3"/>
  <c r="Q522" i="3"/>
  <c r="Q520" i="3"/>
  <c r="Q519" i="3"/>
  <c r="Q513" i="3"/>
  <c r="Q511" i="3"/>
  <c r="Q510" i="3"/>
  <c r="Q509" i="3"/>
  <c r="Q508" i="3"/>
  <c r="Q506" i="3"/>
  <c r="Q504" i="3"/>
  <c r="Q502" i="3"/>
  <c r="Q500" i="3"/>
  <c r="Q499" i="3"/>
  <c r="Q496" i="3"/>
  <c r="Q494" i="3"/>
  <c r="Q493" i="3"/>
  <c r="Q492" i="3"/>
  <c r="Q491" i="3"/>
  <c r="Q487" i="3"/>
  <c r="Q485" i="3"/>
  <c r="Q481" i="3"/>
  <c r="Q479" i="3"/>
  <c r="Q478" i="3"/>
  <c r="Q477" i="3"/>
  <c r="Q476" i="3"/>
  <c r="Q475" i="3"/>
  <c r="Q473" i="3"/>
  <c r="Q472" i="3"/>
  <c r="Q471" i="3"/>
  <c r="Q470" i="3"/>
  <c r="Q468" i="3"/>
  <c r="Q467" i="3"/>
  <c r="Q466" i="3"/>
  <c r="Q465" i="3"/>
  <c r="Q464" i="3"/>
  <c r="Q463" i="3"/>
  <c r="Q462" i="3"/>
  <c r="Q461" i="3"/>
  <c r="Q460" i="3"/>
  <c r="Q459" i="3"/>
  <c r="Q458" i="3"/>
  <c r="Q457" i="3"/>
  <c r="Q456" i="3"/>
  <c r="Q455" i="3"/>
  <c r="Q454" i="3"/>
  <c r="Q453" i="3"/>
  <c r="Q452" i="3"/>
  <c r="Q451" i="3"/>
  <c r="Q450" i="3"/>
  <c r="Q449" i="3"/>
  <c r="Q448" i="3"/>
  <c r="Q447" i="3"/>
  <c r="Q445" i="3"/>
  <c r="Q444" i="3"/>
  <c r="Q443" i="3"/>
  <c r="Q442" i="3"/>
  <c r="Q441" i="3"/>
  <c r="Q440" i="3"/>
  <c r="Q439" i="3"/>
  <c r="Q438" i="3"/>
  <c r="Q437" i="3"/>
  <c r="Q436" i="3"/>
  <c r="Q435" i="3"/>
  <c r="Q434" i="3"/>
  <c r="Q433" i="3"/>
  <c r="Q432" i="3"/>
  <c r="Q431" i="3"/>
  <c r="Q430" i="3"/>
  <c r="Q429" i="3"/>
  <c r="Q428" i="3"/>
  <c r="Q427" i="3"/>
  <c r="Q426" i="3"/>
  <c r="Q425" i="3"/>
  <c r="Q424" i="3"/>
  <c r="Q423" i="3"/>
  <c r="Q422" i="3"/>
  <c r="Q421" i="3"/>
  <c r="Q420" i="3"/>
  <c r="Q419" i="3"/>
  <c r="Q418" i="3"/>
  <c r="Q417" i="3"/>
  <c r="Q416" i="3"/>
  <c r="Q415" i="3"/>
  <c r="Q414" i="3"/>
  <c r="Q413" i="3"/>
  <c r="Q412" i="3"/>
  <c r="Q411" i="3"/>
  <c r="Q410" i="3"/>
  <c r="Q409" i="3"/>
  <c r="Q408" i="3"/>
  <c r="Q407" i="3"/>
  <c r="Q406" i="3"/>
  <c r="Q405" i="3"/>
  <c r="Q404" i="3"/>
  <c r="Q403" i="3"/>
  <c r="Q402" i="3"/>
  <c r="Q401" i="3"/>
  <c r="Q400" i="3"/>
  <c r="Q399" i="3"/>
  <c r="Q398" i="3"/>
  <c r="Q397" i="3"/>
  <c r="Q396" i="3"/>
  <c r="Q395" i="3"/>
  <c r="Q394" i="3"/>
  <c r="Q393" i="3"/>
  <c r="Q392" i="3"/>
  <c r="Q391" i="3"/>
  <c r="Q390" i="3"/>
  <c r="Q388" i="3"/>
  <c r="Q387" i="3"/>
  <c r="Q386" i="3"/>
  <c r="Q385" i="3"/>
  <c r="Q384" i="3"/>
  <c r="Q383" i="3"/>
  <c r="Q382" i="3"/>
  <c r="Q381" i="3"/>
  <c r="Q380" i="3"/>
  <c r="Q379" i="3"/>
  <c r="Q377" i="3"/>
  <c r="Q376" i="3"/>
  <c r="Q375" i="3"/>
  <c r="Q374" i="3"/>
  <c r="Q373" i="3"/>
  <c r="Q372" i="3"/>
  <c r="Q370" i="3"/>
  <c r="Q369" i="3"/>
  <c r="Q368" i="3"/>
  <c r="Q367" i="3"/>
  <c r="Q366" i="3"/>
  <c r="Q365" i="3"/>
  <c r="Q364" i="3"/>
  <c r="Q363" i="3"/>
  <c r="Q362" i="3"/>
  <c r="Q360" i="3"/>
  <c r="Q359" i="3"/>
  <c r="Q358" i="3"/>
  <c r="Q357" i="3"/>
  <c r="Q356" i="3"/>
  <c r="Q355" i="3"/>
  <c r="Q354" i="3"/>
  <c r="Q353" i="3"/>
  <c r="Q352" i="3"/>
  <c r="Q351" i="3"/>
  <c r="Q350" i="3"/>
  <c r="Q349" i="3"/>
  <c r="Q348" i="3"/>
  <c r="Q347" i="3"/>
  <c r="Q346" i="3"/>
  <c r="Q345" i="3"/>
  <c r="Q344" i="3"/>
  <c r="Q343" i="3"/>
  <c r="Q342" i="3"/>
  <c r="Q341" i="3"/>
  <c r="Q340" i="3"/>
  <c r="Q339" i="3"/>
  <c r="Q338" i="3"/>
  <c r="Q337" i="3"/>
  <c r="Q336" i="3"/>
  <c r="Q335" i="3"/>
  <c r="Q334" i="3"/>
  <c r="Q333" i="3"/>
  <c r="Q332" i="3"/>
  <c r="Q331" i="3"/>
  <c r="Q330" i="3"/>
  <c r="Q329" i="3"/>
  <c r="Q328" i="3"/>
  <c r="Q327" i="3"/>
  <c r="Q326" i="3"/>
  <c r="Q325" i="3"/>
  <c r="Q324" i="3"/>
  <c r="Q323" i="3"/>
  <c r="Q322" i="3"/>
  <c r="Q321" i="3"/>
  <c r="Q320" i="3"/>
  <c r="Q319" i="3"/>
  <c r="Q318" i="3"/>
  <c r="Q316" i="3"/>
  <c r="Q315" i="3"/>
  <c r="Q313" i="3"/>
  <c r="Q311" i="3"/>
  <c r="Q310" i="3"/>
  <c r="Q308" i="3"/>
  <c r="Q307" i="3"/>
  <c r="Q306" i="3"/>
  <c r="Q303" i="3"/>
  <c r="Q302" i="3"/>
  <c r="Q300" i="3"/>
  <c r="Q299" i="3"/>
  <c r="Q298" i="3"/>
  <c r="Q297" i="3"/>
  <c r="Q296" i="3"/>
  <c r="Q295" i="3"/>
  <c r="Q292" i="3"/>
  <c r="Q291" i="3"/>
  <c r="Q288" i="3"/>
  <c r="Q285" i="3"/>
  <c r="Q284" i="3"/>
  <c r="Q283" i="3"/>
  <c r="Q281" i="3"/>
  <c r="Q279" i="3"/>
  <c r="Q278" i="3"/>
  <c r="Q277" i="3"/>
  <c r="Q276" i="3"/>
  <c r="Q275" i="3"/>
  <c r="Q274" i="3"/>
  <c r="Q273" i="3"/>
  <c r="Q272" i="3"/>
  <c r="Q271" i="3"/>
  <c r="Q270" i="3"/>
  <c r="Q269" i="3"/>
  <c r="Q268" i="3"/>
  <c r="Q267" i="3"/>
  <c r="Q266" i="3"/>
  <c r="Q265" i="3"/>
  <c r="Q264" i="3"/>
  <c r="Q263" i="3"/>
  <c r="Q262" i="3"/>
  <c r="Q261" i="3"/>
  <c r="Q260" i="3"/>
  <c r="Q259" i="3"/>
  <c r="Q258" i="3"/>
  <c r="Q257" i="3"/>
  <c r="Q256" i="3"/>
  <c r="Q255" i="3"/>
  <c r="Q254" i="3"/>
  <c r="Q253" i="3"/>
  <c r="Q252" i="3"/>
  <c r="Q251" i="3"/>
  <c r="Q250" i="3"/>
  <c r="Q249" i="3"/>
  <c r="Q248" i="3"/>
  <c r="Q247" i="3"/>
  <c r="Q246" i="3"/>
  <c r="Q245" i="3"/>
  <c r="Q244" i="3"/>
  <c r="Q243" i="3"/>
  <c r="Q242" i="3"/>
  <c r="Q241" i="3"/>
  <c r="Q240" i="3"/>
  <c r="Q239" i="3"/>
  <c r="Q238" i="3"/>
  <c r="Q237" i="3"/>
  <c r="Q236" i="3"/>
  <c r="Q235" i="3"/>
  <c r="Q234" i="3"/>
  <c r="Q233" i="3"/>
  <c r="Q232" i="3"/>
  <c r="Q231" i="3"/>
  <c r="Q230" i="3"/>
  <c r="Q229" i="3"/>
  <c r="Q228" i="3"/>
  <c r="Q227" i="3"/>
  <c r="Q226" i="3"/>
  <c r="Q225" i="3"/>
  <c r="Q224" i="3"/>
  <c r="Q223" i="3"/>
  <c r="Q222" i="3"/>
  <c r="Q221" i="3"/>
  <c r="Q220" i="3"/>
  <c r="Q219" i="3"/>
  <c r="Q218" i="3"/>
  <c r="Q217" i="3"/>
  <c r="Q216" i="3"/>
  <c r="Q215" i="3"/>
  <c r="Q214" i="3"/>
  <c r="Q213" i="3"/>
  <c r="Q212" i="3"/>
  <c r="Q211" i="3"/>
  <c r="Q210" i="3"/>
  <c r="Q209" i="3"/>
  <c r="Q208" i="3"/>
  <c r="Q207" i="3"/>
  <c r="Q206" i="3"/>
  <c r="Q205" i="3"/>
  <c r="Q204" i="3"/>
  <c r="Q203" i="3"/>
  <c r="Q202" i="3"/>
  <c r="Q201" i="3"/>
  <c r="Q200" i="3"/>
  <c r="Q199" i="3"/>
  <c r="Q198" i="3"/>
  <c r="Q197" i="3"/>
  <c r="Q195" i="3"/>
  <c r="Q192" i="3"/>
  <c r="Q191" i="3"/>
  <c r="Q190" i="3"/>
  <c r="Q189" i="3"/>
  <c r="Q188" i="3"/>
  <c r="Q186" i="3"/>
  <c r="Q183" i="3"/>
  <c r="Q182" i="3"/>
  <c r="Q181" i="3"/>
  <c r="Q180" i="3"/>
  <c r="Q178" i="3"/>
  <c r="Q177" i="3"/>
  <c r="Q176" i="3"/>
  <c r="Q175" i="3"/>
  <c r="Q174" i="3"/>
  <c r="Q173" i="3"/>
  <c r="Q172" i="3"/>
  <c r="Q169" i="3"/>
  <c r="Q168" i="3"/>
  <c r="Q167" i="3"/>
  <c r="Q165" i="3"/>
  <c r="Q164" i="3"/>
  <c r="Q163" i="3"/>
  <c r="Q162" i="3"/>
  <c r="Q161" i="3"/>
  <c r="Q160" i="3"/>
  <c r="Q159" i="3"/>
  <c r="Q158" i="3"/>
  <c r="Q155" i="3"/>
  <c r="Q153" i="3"/>
  <c r="Q152" i="3"/>
  <c r="Q151" i="3"/>
  <c r="Q150" i="3"/>
  <c r="Q149" i="3"/>
  <c r="Q148" i="3"/>
  <c r="Q147" i="3"/>
  <c r="Q146" i="3"/>
  <c r="Q144" i="3"/>
  <c r="Q143" i="3"/>
  <c r="Q142" i="3"/>
  <c r="Q140" i="3"/>
  <c r="Q136" i="3"/>
  <c r="Q134" i="3"/>
  <c r="Q133" i="3"/>
  <c r="Q129" i="3"/>
  <c r="Q126" i="3"/>
  <c r="Q125" i="3"/>
  <c r="Q123" i="3"/>
  <c r="Q122" i="3"/>
  <c r="Q119" i="3"/>
  <c r="Q118" i="3"/>
  <c r="Q117" i="3"/>
  <c r="Q116" i="3"/>
  <c r="Q115" i="3"/>
  <c r="Q114" i="3"/>
  <c r="Q113" i="3"/>
  <c r="Q112" i="3"/>
  <c r="Q111" i="3"/>
  <c r="Q110" i="3"/>
  <c r="Q109" i="3"/>
  <c r="Q108" i="3"/>
  <c r="Q107" i="3"/>
  <c r="Q106" i="3"/>
  <c r="Q105" i="3"/>
  <c r="Q104" i="3"/>
  <c r="Q103" i="3"/>
  <c r="Q102" i="3"/>
  <c r="Q101" i="3"/>
  <c r="Q100" i="3"/>
  <c r="Q99" i="3"/>
  <c r="Q98" i="3"/>
  <c r="Q97" i="3"/>
  <c r="Q96" i="3"/>
  <c r="Q95" i="3"/>
  <c r="Q94" i="3"/>
  <c r="Q93" i="3"/>
  <c r="Q92" i="3"/>
  <c r="Q91" i="3"/>
  <c r="Q90" i="3"/>
  <c r="Q89" i="3"/>
  <c r="Q88" i="3"/>
  <c r="Q87" i="3"/>
  <c r="Q86" i="3"/>
  <c r="Q85" i="3"/>
  <c r="Q84" i="3"/>
  <c r="Q83" i="3"/>
  <c r="Q82" i="3"/>
  <c r="Q81" i="3"/>
  <c r="Q80" i="3"/>
  <c r="Q79" i="3"/>
  <c r="Q78" i="3"/>
  <c r="Q77" i="3"/>
  <c r="Q76" i="3"/>
  <c r="Q75" i="3"/>
  <c r="Q74" i="3"/>
  <c r="Q73" i="3"/>
  <c r="Q72" i="3"/>
  <c r="Q71" i="3"/>
  <c r="Q70" i="3"/>
  <c r="Q69" i="3"/>
  <c r="Q68" i="3"/>
  <c r="Q67" i="3"/>
  <c r="Q66" i="3"/>
  <c r="Q65" i="3"/>
  <c r="Q64" i="3"/>
  <c r="Q63" i="3"/>
  <c r="Q62" i="3"/>
  <c r="Q61" i="3"/>
  <c r="Q60" i="3"/>
  <c r="Q59" i="3"/>
  <c r="Q58" i="3"/>
  <c r="Q57" i="3"/>
  <c r="Q56" i="3"/>
  <c r="Q55" i="3"/>
  <c r="Q54" i="3"/>
  <c r="Q53" i="3"/>
  <c r="Q52" i="3"/>
  <c r="Q51" i="3"/>
  <c r="Q50" i="3"/>
  <c r="Q49" i="3"/>
  <c r="Q48" i="3"/>
  <c r="Q47" i="3"/>
  <c r="Q46" i="3"/>
  <c r="Q45" i="3"/>
  <c r="Q44" i="3"/>
  <c r="Q43" i="3"/>
  <c r="Q42" i="3"/>
  <c r="Q41" i="3"/>
  <c r="Q40" i="3"/>
  <c r="Q39" i="3"/>
  <c r="Q37" i="3"/>
  <c r="Q36" i="3"/>
  <c r="Q35" i="3"/>
  <c r="Q34" i="3"/>
  <c r="Q33" i="3"/>
  <c r="Q32" i="3"/>
  <c r="Q31" i="3"/>
  <c r="Q30" i="3"/>
  <c r="Q29" i="3"/>
  <c r="Q28" i="3"/>
  <c r="Q27" i="3"/>
  <c r="Q26" i="3"/>
  <c r="Q25" i="3"/>
  <c r="Q24" i="3"/>
  <c r="Q23" i="3"/>
  <c r="Q22" i="3"/>
  <c r="Q21" i="3"/>
  <c r="Q20" i="3"/>
  <c r="Q19" i="3"/>
  <c r="Q18" i="3"/>
  <c r="Q17" i="3"/>
  <c r="Q16" i="3"/>
  <c r="Q15" i="3"/>
  <c r="Q14" i="3"/>
  <c r="Q13" i="3"/>
  <c r="Q12" i="3"/>
  <c r="Q11" i="3"/>
  <c r="Q10" i="3"/>
  <c r="Q9" i="3"/>
  <c r="Q8" i="3"/>
  <c r="Q7" i="3"/>
  <c r="Q5" i="3"/>
  <c r="Q4" i="3"/>
  <c r="Q3" i="3"/>
  <c r="L2" i="1" l="1"/>
  <c r="L3" i="1"/>
  <c r="L4" i="1"/>
  <c r="L5" i="1"/>
  <c r="L6" i="1"/>
  <c r="L7" i="1"/>
  <c r="L8" i="1"/>
  <c r="L9" i="1"/>
  <c r="L10" i="1"/>
  <c r="L11" i="1"/>
  <c r="L12" i="1"/>
  <c r="L13" i="1"/>
  <c r="L14" i="1"/>
  <c r="L15" i="1"/>
  <c r="L16" i="1"/>
  <c r="L17" i="1"/>
  <c r="L18" i="1"/>
  <c r="L19" i="1"/>
  <c r="L20" i="1"/>
  <c r="L21" i="1"/>
  <c r="L22" i="1"/>
  <c r="L23" i="1"/>
  <c r="L24" i="1"/>
  <c r="L25" i="1"/>
  <c r="L26" i="1"/>
  <c r="L27" i="1"/>
  <c r="L28" i="1"/>
  <c r="L29" i="1"/>
  <c r="L30" i="1"/>
  <c r="L31" i="1"/>
  <c r="L32" i="1"/>
  <c r="L33" i="1"/>
  <c r="L34" i="1"/>
  <c r="L35" i="1"/>
  <c r="L36" i="1"/>
  <c r="L37" i="1"/>
  <c r="L38" i="1"/>
  <c r="L39" i="1"/>
  <c r="L40" i="1"/>
  <c r="L42" i="1"/>
  <c r="L43" i="1"/>
  <c r="L44" i="1"/>
  <c r="L45" i="1"/>
  <c r="L46" i="1"/>
  <c r="L47"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20" i="1"/>
  <c r="L121" i="1"/>
  <c r="L122" i="1"/>
  <c r="L123" i="1"/>
  <c r="L124" i="1"/>
  <c r="L125" i="1"/>
  <c r="L126" i="1"/>
  <c r="L127" i="1"/>
  <c r="L128" i="1"/>
  <c r="L129" i="1"/>
  <c r="L130" i="1"/>
  <c r="L131" i="1"/>
  <c r="L132" i="1"/>
  <c r="L133" i="1"/>
  <c r="L134" i="1"/>
  <c r="L135" i="1"/>
  <c r="L136" i="1"/>
  <c r="L137" i="1"/>
  <c r="L138" i="1"/>
  <c r="L139" i="1"/>
  <c r="L140" i="1"/>
  <c r="L141" i="1"/>
  <c r="L142" i="1"/>
  <c r="L143" i="1"/>
  <c r="L144" i="1"/>
  <c r="L145" i="1"/>
  <c r="L146" i="1"/>
  <c r="L147" i="1"/>
  <c r="L148" i="1"/>
  <c r="L149" i="1"/>
  <c r="L150" i="1"/>
  <c r="L151" i="1"/>
  <c r="L152" i="1"/>
  <c r="L153" i="1"/>
  <c r="L154" i="1"/>
  <c r="L155" i="1"/>
  <c r="L156" i="1"/>
  <c r="L157" i="1"/>
  <c r="L158" i="1"/>
  <c r="L186" i="1"/>
  <c r="L160" i="1"/>
  <c r="L161" i="1"/>
  <c r="L162" i="1"/>
  <c r="L163" i="1"/>
  <c r="L164" i="1"/>
  <c r="L165" i="1"/>
  <c r="L166" i="1"/>
  <c r="L167" i="1"/>
  <c r="L168" i="1"/>
  <c r="L169" i="1"/>
  <c r="L170" i="1"/>
  <c r="L171" i="1"/>
  <c r="L172" i="1"/>
  <c r="L173" i="1"/>
  <c r="L174" i="1"/>
  <c r="L175" i="1"/>
  <c r="L176" i="1"/>
  <c r="L177" i="1"/>
  <c r="L178" i="1"/>
  <c r="L179" i="1"/>
  <c r="L180" i="1"/>
  <c r="L181" i="1"/>
  <c r="L182" i="1"/>
  <c r="L183" i="1"/>
  <c r="L184" i="1"/>
  <c r="L185" i="1"/>
  <c r="L187" i="1"/>
  <c r="L188" i="1"/>
  <c r="L189" i="1"/>
  <c r="L190" i="1"/>
  <c r="L191" i="1"/>
  <c r="L192" i="1"/>
  <c r="L193" i="1"/>
  <c r="L194" i="1"/>
  <c r="L195" i="1"/>
  <c r="L196" i="1"/>
  <c r="L197" i="1"/>
  <c r="L198" i="1"/>
  <c r="L205" i="1"/>
  <c r="L203" i="1"/>
  <c r="L200" i="1"/>
  <c r="L201" i="1"/>
  <c r="L202" i="1"/>
  <c r="L204" i="1"/>
  <c r="L206" i="1"/>
  <c r="L207" i="1"/>
  <c r="L208" i="1"/>
  <c r="L209" i="1"/>
  <c r="L210" i="1"/>
  <c r="L211" i="1"/>
  <c r="L212" i="1"/>
  <c r="L213" i="1"/>
  <c r="L214" i="1"/>
  <c r="L215" i="1"/>
  <c r="L216" i="1"/>
  <c r="L217" i="1"/>
  <c r="L218" i="1"/>
  <c r="L219" i="1"/>
  <c r="L220" i="1"/>
  <c r="L221" i="1"/>
  <c r="L222" i="1"/>
  <c r="L223" i="1"/>
  <c r="L224" i="1"/>
  <c r="L225" i="1"/>
  <c r="L226" i="1"/>
  <c r="L227" i="1"/>
  <c r="L228" i="1"/>
  <c r="L229" i="1"/>
  <c r="L230" i="1"/>
  <c r="L231" i="1"/>
  <c r="L232" i="1"/>
  <c r="L233" i="1"/>
  <c r="L234" i="1"/>
  <c r="L235" i="1"/>
  <c r="L236" i="1"/>
  <c r="L237" i="1"/>
  <c r="L238" i="1"/>
  <c r="E41" i="1"/>
  <c r="BW41" i="1"/>
  <c r="BV41" i="1"/>
  <c r="BU41" i="1"/>
  <c r="BT41" i="1"/>
  <c r="BS41" i="1"/>
  <c r="BR41" i="1"/>
  <c r="BQ41" i="1"/>
  <c r="BP41" i="1"/>
  <c r="BO41" i="1"/>
  <c r="BN41" i="1"/>
  <c r="BM41" i="1"/>
  <c r="BL41" i="1"/>
  <c r="BK41" i="1"/>
  <c r="BJ41" i="1"/>
  <c r="BI41" i="1"/>
  <c r="BH41" i="1"/>
  <c r="BG41" i="1"/>
  <c r="BF41" i="1"/>
  <c r="BE41" i="1"/>
  <c r="BD41" i="1"/>
  <c r="BC41" i="1"/>
  <c r="BB41" i="1"/>
  <c r="BA41" i="1"/>
  <c r="AZ41" i="1"/>
  <c r="AY41" i="1"/>
  <c r="AX41" i="1"/>
  <c r="AW41" i="1"/>
  <c r="AV41" i="1"/>
  <c r="AU41" i="1"/>
  <c r="AT41" i="1"/>
  <c r="AS41" i="1"/>
  <c r="AR41" i="1"/>
  <c r="AQ41" i="1"/>
  <c r="AP41" i="1"/>
  <c r="AO41" i="1"/>
  <c r="AN41" i="1"/>
  <c r="AM41" i="1"/>
  <c r="AL41" i="1"/>
  <c r="AK41" i="1"/>
  <c r="AJ41" i="1"/>
  <c r="AI41" i="1"/>
  <c r="AH41" i="1"/>
  <c r="AG41" i="1"/>
  <c r="AF41" i="1"/>
  <c r="AE41" i="1"/>
  <c r="AD41" i="1"/>
  <c r="AC41" i="1"/>
  <c r="AB41" i="1"/>
  <c r="AA41" i="1"/>
  <c r="Z41" i="1"/>
  <c r="Y41" i="1"/>
  <c r="X41" i="1"/>
  <c r="W41" i="1"/>
  <c r="V41" i="1"/>
  <c r="U41" i="1"/>
  <c r="T41" i="1"/>
  <c r="S41" i="1"/>
  <c r="R41" i="1"/>
  <c r="Q41" i="1"/>
  <c r="P41" i="1"/>
  <c r="O41" i="1"/>
  <c r="N41" i="1"/>
  <c r="M41" i="1"/>
  <c r="K41" i="1"/>
  <c r="J41" i="1"/>
  <c r="I41" i="1"/>
  <c r="H41" i="1"/>
  <c r="L41" i="1" s="1"/>
  <c r="G41" i="1"/>
  <c r="F41" i="1"/>
  <c r="G81" i="1"/>
  <c r="H81" i="1"/>
  <c r="I81" i="1"/>
  <c r="L81" i="1" s="1"/>
  <c r="J81" i="1"/>
  <c r="K81" i="1"/>
  <c r="M81" i="1"/>
  <c r="N81" i="1"/>
  <c r="O81" i="1"/>
  <c r="P81" i="1"/>
  <c r="Q81" i="1"/>
  <c r="R81" i="1"/>
  <c r="S81" i="1"/>
  <c r="T81" i="1"/>
  <c r="U81" i="1"/>
  <c r="V81" i="1"/>
  <c r="W81" i="1"/>
  <c r="X81" i="1"/>
  <c r="Y81" i="1"/>
  <c r="Z81" i="1"/>
  <c r="AA81" i="1"/>
  <c r="AB81" i="1"/>
  <c r="AC81" i="1"/>
  <c r="AD81" i="1"/>
  <c r="AE81" i="1"/>
  <c r="AF81" i="1"/>
  <c r="AG81"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BH81" i="1"/>
  <c r="BI81" i="1"/>
  <c r="BJ81" i="1"/>
  <c r="BK81" i="1"/>
  <c r="BL81" i="1"/>
  <c r="BM81" i="1"/>
  <c r="BN81" i="1"/>
  <c r="BO81" i="1"/>
  <c r="BP81" i="1"/>
  <c r="BQ81" i="1"/>
  <c r="BR81" i="1"/>
  <c r="F81" i="1"/>
  <c r="BW81" i="1"/>
  <c r="BV81" i="1"/>
  <c r="BU81" i="1"/>
  <c r="BT81" i="1"/>
  <c r="BS81" i="1"/>
  <c r="E81" i="1"/>
  <c r="F119" i="1"/>
  <c r="E119" i="1"/>
  <c r="G119" i="1"/>
  <c r="H119" i="1"/>
  <c r="I119" i="1"/>
  <c r="L119" i="1" s="1"/>
  <c r="J119" i="1"/>
  <c r="K119" i="1"/>
  <c r="M119" i="1"/>
  <c r="N119" i="1"/>
  <c r="O119" i="1"/>
  <c r="P119" i="1"/>
  <c r="Q119" i="1"/>
  <c r="R119" i="1"/>
  <c r="S119" i="1"/>
  <c r="T119" i="1"/>
  <c r="U119" i="1"/>
  <c r="V119" i="1"/>
  <c r="W119" i="1"/>
  <c r="X119" i="1"/>
  <c r="Y119" i="1"/>
  <c r="Z119" i="1"/>
  <c r="AA119" i="1"/>
  <c r="AB119" i="1"/>
  <c r="AC119" i="1"/>
  <c r="AD119" i="1"/>
  <c r="AE119" i="1"/>
  <c r="AF119" i="1"/>
  <c r="AG119"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BH119" i="1"/>
  <c r="BI119" i="1"/>
  <c r="BJ119" i="1"/>
  <c r="BK119" i="1"/>
  <c r="BL119" i="1"/>
  <c r="BM119" i="1"/>
  <c r="BN119" i="1"/>
  <c r="BO119" i="1"/>
  <c r="BP119" i="1"/>
  <c r="BQ119" i="1"/>
  <c r="BR119" i="1"/>
  <c r="BS119" i="1"/>
  <c r="BT119" i="1"/>
  <c r="BU119" i="1"/>
  <c r="BV119" i="1"/>
  <c r="BW119" i="1"/>
  <c r="BE159" i="1"/>
  <c r="BW159" i="1"/>
  <c r="BQ159" i="1"/>
  <c r="BP159" i="1"/>
  <c r="BO159" i="1"/>
  <c r="BN159" i="1"/>
  <c r="BK159" i="1"/>
  <c r="BJ159" i="1"/>
  <c r="BI159" i="1"/>
  <c r="BH159" i="1"/>
  <c r="BF159" i="1"/>
  <c r="BD159" i="1"/>
  <c r="BC159" i="1"/>
  <c r="BB159" i="1"/>
  <c r="BA159" i="1"/>
  <c r="AZ159" i="1"/>
  <c r="AY159" i="1"/>
  <c r="AV159" i="1"/>
  <c r="AU159" i="1"/>
  <c r="AT159" i="1"/>
  <c r="AS159" i="1"/>
  <c r="AR159" i="1"/>
  <c r="AQ159" i="1"/>
  <c r="AP159" i="1"/>
  <c r="AO159" i="1"/>
  <c r="AN159" i="1"/>
  <c r="AM159" i="1"/>
  <c r="AL159" i="1"/>
  <c r="AK159" i="1"/>
  <c r="AJ159" i="1"/>
  <c r="AI159" i="1"/>
  <c r="AH159" i="1"/>
  <c r="AG159" i="1"/>
  <c r="AF159" i="1"/>
  <c r="AE159" i="1"/>
  <c r="AD159" i="1"/>
  <c r="AC159" i="1"/>
  <c r="AB159" i="1"/>
  <c r="AA159" i="1"/>
  <c r="Z159" i="1"/>
  <c r="W159" i="1"/>
  <c r="V159" i="1"/>
  <c r="U159" i="1"/>
  <c r="T159" i="1"/>
  <c r="S159" i="1"/>
  <c r="R159" i="1"/>
  <c r="Q159" i="1"/>
  <c r="P159" i="1"/>
  <c r="O159" i="1"/>
  <c r="N159" i="1"/>
  <c r="M159" i="1"/>
  <c r="J159" i="1"/>
  <c r="I159" i="1"/>
  <c r="H159" i="1"/>
  <c r="L159" i="1" s="1"/>
  <c r="G159" i="1"/>
  <c r="F159" i="1"/>
  <c r="E159" i="1"/>
  <c r="F199" i="1"/>
  <c r="BW199" i="1"/>
  <c r="BQ199" i="1"/>
  <c r="BP199" i="1"/>
  <c r="BO199" i="1"/>
  <c r="BN199" i="1"/>
  <c r="BK199" i="1"/>
  <c r="BJ199" i="1"/>
  <c r="BI199" i="1"/>
  <c r="BH199" i="1"/>
  <c r="BF199" i="1"/>
  <c r="BE199" i="1"/>
  <c r="BD199" i="1"/>
  <c r="BC199" i="1"/>
  <c r="BB199" i="1"/>
  <c r="BA199" i="1"/>
  <c r="AZ199" i="1"/>
  <c r="AY199" i="1"/>
  <c r="AV199" i="1"/>
  <c r="AU199" i="1"/>
  <c r="AT199" i="1"/>
  <c r="AS199" i="1"/>
  <c r="AR199" i="1"/>
  <c r="AQ199" i="1"/>
  <c r="AP199" i="1"/>
  <c r="AO199" i="1"/>
  <c r="AN199" i="1"/>
  <c r="AM199" i="1"/>
  <c r="AL199" i="1"/>
  <c r="AK199" i="1"/>
  <c r="AJ199" i="1"/>
  <c r="AI199" i="1"/>
  <c r="AH199" i="1"/>
  <c r="AG199" i="1"/>
  <c r="AF199" i="1"/>
  <c r="AE199" i="1"/>
  <c r="AD199" i="1"/>
  <c r="AC199" i="1"/>
  <c r="AB199" i="1"/>
  <c r="AA199" i="1"/>
  <c r="Z199" i="1"/>
  <c r="W199" i="1"/>
  <c r="V199" i="1"/>
  <c r="U199" i="1"/>
  <c r="T199" i="1"/>
  <c r="S199" i="1"/>
  <c r="R199" i="1"/>
  <c r="Q199" i="1"/>
  <c r="P199" i="1"/>
  <c r="O199" i="1"/>
  <c r="N199" i="1"/>
  <c r="M199" i="1"/>
  <c r="J199" i="1"/>
  <c r="I199" i="1"/>
  <c r="H199" i="1"/>
  <c r="L199" i="1" s="1"/>
  <c r="G199" i="1"/>
  <c r="E199" i="1"/>
  <c r="BF239" i="1"/>
  <c r="F239" i="1"/>
  <c r="BW239" i="1"/>
  <c r="BQ239" i="1"/>
  <c r="BP239" i="1"/>
  <c r="BO239" i="1"/>
  <c r="BN239" i="1"/>
  <c r="BK239" i="1"/>
  <c r="BJ239" i="1"/>
  <c r="BI239" i="1"/>
  <c r="BH239" i="1"/>
  <c r="BE239" i="1"/>
  <c r="BD239" i="1"/>
  <c r="BC239" i="1"/>
  <c r="BB239" i="1"/>
  <c r="BA239" i="1"/>
  <c r="AZ239" i="1"/>
  <c r="AY239" i="1"/>
  <c r="AV239" i="1"/>
  <c r="AU239" i="1"/>
  <c r="AT239" i="1"/>
  <c r="AS239" i="1"/>
  <c r="AR239" i="1"/>
  <c r="AQ239" i="1"/>
  <c r="AP239" i="1"/>
  <c r="AO239" i="1"/>
  <c r="AN239" i="1"/>
  <c r="AM239" i="1"/>
  <c r="AL239" i="1"/>
  <c r="AK239" i="1"/>
  <c r="AJ239" i="1"/>
  <c r="AI239" i="1"/>
  <c r="AH239" i="1"/>
  <c r="AG239" i="1"/>
  <c r="AF239" i="1"/>
  <c r="AE239" i="1"/>
  <c r="AD239" i="1"/>
  <c r="AC239" i="1"/>
  <c r="AB239" i="1"/>
  <c r="AA239" i="1"/>
  <c r="Z239" i="1"/>
  <c r="W239" i="1"/>
  <c r="V239" i="1"/>
  <c r="U239" i="1"/>
  <c r="T239" i="1"/>
  <c r="S239" i="1"/>
  <c r="R239" i="1"/>
  <c r="Q239" i="1"/>
  <c r="P239" i="1"/>
  <c r="O239" i="1"/>
  <c r="N239" i="1"/>
  <c r="M239" i="1"/>
  <c r="J239" i="1"/>
  <c r="I239" i="1"/>
  <c r="H239" i="1"/>
  <c r="G239" i="1"/>
  <c r="E239" i="1"/>
  <c r="AA279" i="1"/>
  <c r="AB279" i="1"/>
  <c r="AC279" i="1"/>
  <c r="AD279" i="1"/>
  <c r="AE279" i="1"/>
  <c r="AF279" i="1"/>
  <c r="AG279" i="1"/>
  <c r="AH279" i="1"/>
  <c r="AI279" i="1"/>
  <c r="AJ279" i="1"/>
  <c r="AK279" i="1"/>
  <c r="AL279" i="1"/>
  <c r="AM279" i="1"/>
  <c r="AN279" i="1"/>
  <c r="AO279" i="1"/>
  <c r="AP279" i="1"/>
  <c r="AQ279" i="1"/>
  <c r="AR279" i="1"/>
  <c r="AS279" i="1"/>
  <c r="AT279" i="1"/>
  <c r="AU279" i="1"/>
  <c r="AV279" i="1"/>
  <c r="Z279" i="1"/>
  <c r="BW279" i="1"/>
  <c r="BO279" i="1"/>
  <c r="BP279" i="1"/>
  <c r="BQ279" i="1"/>
  <c r="BN279" i="1"/>
  <c r="BI279" i="1"/>
  <c r="BJ279" i="1"/>
  <c r="BK279" i="1"/>
  <c r="BH279" i="1"/>
  <c r="AZ279" i="1"/>
  <c r="BA279" i="1"/>
  <c r="BB279" i="1"/>
  <c r="BC279" i="1"/>
  <c r="BD279" i="1"/>
  <c r="BE279" i="1"/>
  <c r="BF279" i="1"/>
  <c r="AY279" i="1"/>
  <c r="N279" i="1"/>
  <c r="O279" i="1"/>
  <c r="P279" i="1"/>
  <c r="Q279" i="1"/>
  <c r="R279" i="1"/>
  <c r="S279" i="1"/>
  <c r="T279" i="1"/>
  <c r="U279" i="1"/>
  <c r="V279" i="1"/>
  <c r="W279" i="1"/>
  <c r="M279" i="1"/>
  <c r="G279" i="1"/>
  <c r="H279" i="1"/>
  <c r="I279" i="1"/>
  <c r="J279" i="1"/>
  <c r="F279" i="1"/>
  <c r="BU240" i="1"/>
  <c r="BU241" i="1"/>
  <c r="BU242" i="1"/>
  <c r="BU243" i="1"/>
  <c r="BU244" i="1"/>
  <c r="BU245" i="1"/>
  <c r="BU246" i="1"/>
  <c r="BU247" i="1"/>
  <c r="BU248" i="1"/>
  <c r="BU249" i="1"/>
  <c r="BU250" i="1"/>
  <c r="BU251" i="1"/>
  <c r="BU252" i="1"/>
  <c r="BU253" i="1"/>
  <c r="BU254" i="1"/>
  <c r="BU255" i="1"/>
  <c r="BU256" i="1"/>
  <c r="BU257" i="1"/>
  <c r="BU258" i="1"/>
  <c r="BU259" i="1"/>
  <c r="BU260" i="1"/>
  <c r="BU261" i="1"/>
  <c r="BU262" i="1"/>
  <c r="BU263" i="1"/>
  <c r="BU264" i="1"/>
  <c r="BU265" i="1"/>
  <c r="BU266" i="1"/>
  <c r="BU267" i="1"/>
  <c r="BU268" i="1"/>
  <c r="BU269" i="1"/>
  <c r="BU270" i="1"/>
  <c r="BU271" i="1"/>
  <c r="BU272" i="1"/>
  <c r="BU273" i="1"/>
  <c r="BU274" i="1"/>
  <c r="BU275" i="1"/>
  <c r="BU276" i="1"/>
  <c r="BU277" i="1"/>
  <c r="BU278" i="1"/>
  <c r="BT240" i="1"/>
  <c r="BT241" i="1"/>
  <c r="BT242" i="1"/>
  <c r="BT243" i="1"/>
  <c r="BT244" i="1"/>
  <c r="BT245" i="1"/>
  <c r="BT246" i="1"/>
  <c r="BT247" i="1"/>
  <c r="BT248" i="1"/>
  <c r="BT249" i="1"/>
  <c r="BT250" i="1"/>
  <c r="BT251" i="1"/>
  <c r="BT252" i="1"/>
  <c r="BT253" i="1"/>
  <c r="BT254" i="1"/>
  <c r="BT255" i="1"/>
  <c r="BT256" i="1"/>
  <c r="BT257" i="1"/>
  <c r="BT258" i="1"/>
  <c r="BT259" i="1"/>
  <c r="BT260" i="1"/>
  <c r="BT261" i="1"/>
  <c r="BT262" i="1"/>
  <c r="BT263" i="1"/>
  <c r="BT264" i="1"/>
  <c r="BT265" i="1"/>
  <c r="BT266" i="1"/>
  <c r="BT267" i="1"/>
  <c r="BT268" i="1"/>
  <c r="BT269" i="1"/>
  <c r="BT270" i="1"/>
  <c r="BT271" i="1"/>
  <c r="BT272" i="1"/>
  <c r="BT273" i="1"/>
  <c r="BT274" i="1"/>
  <c r="BT275" i="1"/>
  <c r="BT276" i="1"/>
  <c r="BT277" i="1"/>
  <c r="BT278" i="1"/>
  <c r="BS240" i="1"/>
  <c r="BS241" i="1"/>
  <c r="BS242" i="1"/>
  <c r="BS243" i="1"/>
  <c r="BS244" i="1"/>
  <c r="BS245" i="1"/>
  <c r="BS246" i="1"/>
  <c r="BS247" i="1"/>
  <c r="BS248" i="1"/>
  <c r="BS249" i="1"/>
  <c r="BS250" i="1"/>
  <c r="BS251" i="1"/>
  <c r="BS252" i="1"/>
  <c r="BS253" i="1"/>
  <c r="BS254" i="1"/>
  <c r="BS255" i="1"/>
  <c r="BS256" i="1"/>
  <c r="BS257" i="1"/>
  <c r="BS258" i="1"/>
  <c r="BS259" i="1"/>
  <c r="BS260" i="1"/>
  <c r="BS261" i="1"/>
  <c r="BS262" i="1"/>
  <c r="BS263" i="1"/>
  <c r="BS264" i="1"/>
  <c r="BS265" i="1"/>
  <c r="BS266" i="1"/>
  <c r="BS267" i="1"/>
  <c r="BS268" i="1"/>
  <c r="BS269" i="1"/>
  <c r="BS270" i="1"/>
  <c r="BS271" i="1"/>
  <c r="BS272" i="1"/>
  <c r="BS273" i="1"/>
  <c r="BS274" i="1"/>
  <c r="BS275" i="1"/>
  <c r="BS276" i="1"/>
  <c r="BS277" i="1"/>
  <c r="BS278" i="1"/>
  <c r="BR240" i="1"/>
  <c r="BR241" i="1"/>
  <c r="BR242" i="1"/>
  <c r="BR243" i="1"/>
  <c r="BR244" i="1"/>
  <c r="BR245" i="1"/>
  <c r="BR246" i="1"/>
  <c r="BR247" i="1"/>
  <c r="BR248" i="1"/>
  <c r="BR249" i="1"/>
  <c r="BR250" i="1"/>
  <c r="BR251" i="1"/>
  <c r="BR252" i="1"/>
  <c r="BR253" i="1"/>
  <c r="BR254" i="1"/>
  <c r="BR255" i="1"/>
  <c r="BR256" i="1"/>
  <c r="BR257" i="1"/>
  <c r="BR258" i="1"/>
  <c r="BR259" i="1"/>
  <c r="BR260" i="1"/>
  <c r="BR261" i="1"/>
  <c r="BR262" i="1"/>
  <c r="BR263" i="1"/>
  <c r="BR264" i="1"/>
  <c r="BR265" i="1"/>
  <c r="BR266" i="1"/>
  <c r="BR267" i="1"/>
  <c r="BR268" i="1"/>
  <c r="BR269" i="1"/>
  <c r="BR270" i="1"/>
  <c r="BR271" i="1"/>
  <c r="BR272" i="1"/>
  <c r="BR273" i="1"/>
  <c r="BR274" i="1"/>
  <c r="BR275" i="1"/>
  <c r="BR276" i="1"/>
  <c r="BR277" i="1"/>
  <c r="BR278" i="1"/>
  <c r="BN319" i="1"/>
  <c r="BO319" i="1"/>
  <c r="BG240" i="1"/>
  <c r="BL240" i="1" s="1"/>
  <c r="BG241" i="1"/>
  <c r="BL241" i="1" s="1"/>
  <c r="BG242" i="1"/>
  <c r="BL242" i="1" s="1"/>
  <c r="BG243" i="1"/>
  <c r="BL243" i="1" s="1"/>
  <c r="BG244" i="1"/>
  <c r="BL244" i="1" s="1"/>
  <c r="BG245" i="1"/>
  <c r="BL245" i="1" s="1"/>
  <c r="BG246" i="1"/>
  <c r="BL246" i="1" s="1"/>
  <c r="BG247" i="1"/>
  <c r="BL247" i="1" s="1"/>
  <c r="BG248" i="1"/>
  <c r="BL248" i="1" s="1"/>
  <c r="BG249" i="1"/>
  <c r="BL249" i="1" s="1"/>
  <c r="BG250" i="1"/>
  <c r="BL250" i="1" s="1"/>
  <c r="BG251" i="1"/>
  <c r="BL251" i="1" s="1"/>
  <c r="BG252" i="1"/>
  <c r="BL252" i="1" s="1"/>
  <c r="BG253" i="1"/>
  <c r="BL253" i="1" s="1"/>
  <c r="BG254" i="1"/>
  <c r="BL254" i="1" s="1"/>
  <c r="BG255" i="1"/>
  <c r="BL255" i="1" s="1"/>
  <c r="BG256" i="1"/>
  <c r="BL256" i="1" s="1"/>
  <c r="BG257" i="1"/>
  <c r="BL257" i="1" s="1"/>
  <c r="BG258" i="1"/>
  <c r="BL258" i="1" s="1"/>
  <c r="BG259" i="1"/>
  <c r="BL259" i="1" s="1"/>
  <c r="BG260" i="1"/>
  <c r="BL260" i="1" s="1"/>
  <c r="BG261" i="1"/>
  <c r="BL261" i="1" s="1"/>
  <c r="BG262" i="1"/>
  <c r="BL262" i="1" s="1"/>
  <c r="BG263" i="1"/>
  <c r="BL263" i="1" s="1"/>
  <c r="BG264" i="1"/>
  <c r="BL264" i="1" s="1"/>
  <c r="BG265" i="1"/>
  <c r="BL265" i="1" s="1"/>
  <c r="BG266" i="1"/>
  <c r="BL266" i="1" s="1"/>
  <c r="BG267" i="1"/>
  <c r="BL267" i="1" s="1"/>
  <c r="BG268" i="1"/>
  <c r="BL268" i="1" s="1"/>
  <c r="BG269" i="1"/>
  <c r="BL269" i="1" s="1"/>
  <c r="BG270" i="1"/>
  <c r="BL270" i="1" s="1"/>
  <c r="BG271" i="1"/>
  <c r="BL271" i="1" s="1"/>
  <c r="BG272" i="1"/>
  <c r="BL272" i="1" s="1"/>
  <c r="BG273" i="1"/>
  <c r="BL273" i="1" s="1"/>
  <c r="BG274" i="1"/>
  <c r="BL274" i="1" s="1"/>
  <c r="BG275" i="1"/>
  <c r="BL275" i="1" s="1"/>
  <c r="BG276" i="1"/>
  <c r="BL276" i="1" s="1"/>
  <c r="BG277" i="1"/>
  <c r="BL277" i="1" s="1"/>
  <c r="BG278" i="1"/>
  <c r="BL278" i="1" s="1"/>
  <c r="AX240" i="1"/>
  <c r="AX241" i="1"/>
  <c r="AX242" i="1"/>
  <c r="AX243" i="1"/>
  <c r="AX244" i="1"/>
  <c r="AX245" i="1"/>
  <c r="AX246" i="1"/>
  <c r="AX247" i="1"/>
  <c r="AX248" i="1"/>
  <c r="AX249" i="1"/>
  <c r="AX250" i="1"/>
  <c r="AX251" i="1"/>
  <c r="AX252" i="1"/>
  <c r="AX253" i="1"/>
  <c r="AX254" i="1"/>
  <c r="AX255" i="1"/>
  <c r="AX256" i="1"/>
  <c r="AX257" i="1"/>
  <c r="AX258" i="1"/>
  <c r="AX259" i="1"/>
  <c r="AX260" i="1"/>
  <c r="AX261" i="1"/>
  <c r="AX262" i="1"/>
  <c r="AX263" i="1"/>
  <c r="AX264" i="1"/>
  <c r="AX265" i="1"/>
  <c r="AX266" i="1"/>
  <c r="AX267" i="1"/>
  <c r="AX268" i="1"/>
  <c r="AX269" i="1"/>
  <c r="AX270" i="1"/>
  <c r="AX271" i="1"/>
  <c r="AX272" i="1"/>
  <c r="AX273" i="1"/>
  <c r="AX274" i="1"/>
  <c r="AX275" i="1"/>
  <c r="AX276" i="1"/>
  <c r="AX277" i="1"/>
  <c r="AX278" i="1"/>
  <c r="AW240" i="1"/>
  <c r="AW241" i="1"/>
  <c r="AW242" i="1"/>
  <c r="AW243" i="1"/>
  <c r="AW244" i="1"/>
  <c r="AW245" i="1"/>
  <c r="AW246" i="1"/>
  <c r="AW247" i="1"/>
  <c r="AW248" i="1"/>
  <c r="AW249" i="1"/>
  <c r="AW250" i="1"/>
  <c r="AW251" i="1"/>
  <c r="AW252" i="1"/>
  <c r="AW253" i="1"/>
  <c r="AW254" i="1"/>
  <c r="AW255" i="1"/>
  <c r="AW256" i="1"/>
  <c r="AW257" i="1"/>
  <c r="AW258" i="1"/>
  <c r="AW259" i="1"/>
  <c r="AW260" i="1"/>
  <c r="AW261" i="1"/>
  <c r="AW262" i="1"/>
  <c r="AW263" i="1"/>
  <c r="AW264" i="1"/>
  <c r="AW265" i="1"/>
  <c r="AW266" i="1"/>
  <c r="AW267" i="1"/>
  <c r="AW268" i="1"/>
  <c r="AW269" i="1"/>
  <c r="AW270" i="1"/>
  <c r="AW271" i="1"/>
  <c r="AW272" i="1"/>
  <c r="AW273" i="1"/>
  <c r="AW274" i="1"/>
  <c r="AW275" i="1"/>
  <c r="AW276" i="1"/>
  <c r="AW277" i="1"/>
  <c r="AW278" i="1"/>
  <c r="X240" i="1"/>
  <c r="X241" i="1"/>
  <c r="X242" i="1"/>
  <c r="X243" i="1"/>
  <c r="X244" i="1"/>
  <c r="X245" i="1"/>
  <c r="X246" i="1"/>
  <c r="X247" i="1"/>
  <c r="X248" i="1"/>
  <c r="X249" i="1"/>
  <c r="X250" i="1"/>
  <c r="X251" i="1"/>
  <c r="X252" i="1"/>
  <c r="X253" i="1"/>
  <c r="X254" i="1"/>
  <c r="X255" i="1"/>
  <c r="X256" i="1"/>
  <c r="X257" i="1"/>
  <c r="X258" i="1"/>
  <c r="X259" i="1"/>
  <c r="X260" i="1"/>
  <c r="X261" i="1"/>
  <c r="X262" i="1"/>
  <c r="X263" i="1"/>
  <c r="X264" i="1"/>
  <c r="X265" i="1"/>
  <c r="X266" i="1"/>
  <c r="X267" i="1"/>
  <c r="X268" i="1"/>
  <c r="X269" i="1"/>
  <c r="X270" i="1"/>
  <c r="X271" i="1"/>
  <c r="X272" i="1"/>
  <c r="X273" i="1"/>
  <c r="X274" i="1"/>
  <c r="X275" i="1"/>
  <c r="X276" i="1"/>
  <c r="X277" i="1"/>
  <c r="X278" i="1"/>
  <c r="L240" i="1"/>
  <c r="L241" i="1"/>
  <c r="L242" i="1"/>
  <c r="L243" i="1"/>
  <c r="L244" i="1"/>
  <c r="L245" i="1"/>
  <c r="L246" i="1"/>
  <c r="L247" i="1"/>
  <c r="L248" i="1"/>
  <c r="L249" i="1"/>
  <c r="L250" i="1"/>
  <c r="L251" i="1"/>
  <c r="L252" i="1"/>
  <c r="L253" i="1"/>
  <c r="L254" i="1"/>
  <c r="L255" i="1"/>
  <c r="L256" i="1"/>
  <c r="L257" i="1"/>
  <c r="L258" i="1"/>
  <c r="L259" i="1"/>
  <c r="L260" i="1"/>
  <c r="L261" i="1"/>
  <c r="L262" i="1"/>
  <c r="L263" i="1"/>
  <c r="L264" i="1"/>
  <c r="L265" i="1"/>
  <c r="L266" i="1"/>
  <c r="L267" i="1"/>
  <c r="L268" i="1"/>
  <c r="L269" i="1"/>
  <c r="L270" i="1"/>
  <c r="L271" i="1"/>
  <c r="L272" i="1"/>
  <c r="L273" i="1"/>
  <c r="L274" i="1"/>
  <c r="L275" i="1"/>
  <c r="L276" i="1"/>
  <c r="L277" i="1"/>
  <c r="L278" i="1"/>
  <c r="K240" i="1"/>
  <c r="K241" i="1"/>
  <c r="K242" i="1"/>
  <c r="K243" i="1"/>
  <c r="K244" i="1"/>
  <c r="K245" i="1"/>
  <c r="K246" i="1"/>
  <c r="K247" i="1"/>
  <c r="K248" i="1"/>
  <c r="K249" i="1"/>
  <c r="K250" i="1"/>
  <c r="K251" i="1"/>
  <c r="K252" i="1"/>
  <c r="K253" i="1"/>
  <c r="K254" i="1"/>
  <c r="K255" i="1"/>
  <c r="K256" i="1"/>
  <c r="K257" i="1"/>
  <c r="K258" i="1"/>
  <c r="K259" i="1"/>
  <c r="K260" i="1"/>
  <c r="K261" i="1"/>
  <c r="K262" i="1"/>
  <c r="K263" i="1"/>
  <c r="K264" i="1"/>
  <c r="K265" i="1"/>
  <c r="K266" i="1"/>
  <c r="K267" i="1"/>
  <c r="K268" i="1"/>
  <c r="K269" i="1"/>
  <c r="K270" i="1"/>
  <c r="K271" i="1"/>
  <c r="K272" i="1"/>
  <c r="K273" i="1"/>
  <c r="K274" i="1"/>
  <c r="K275" i="1"/>
  <c r="K276" i="1"/>
  <c r="K277" i="1"/>
  <c r="K278" i="1"/>
  <c r="BW319" i="1"/>
  <c r="BP319" i="1"/>
  <c r="BQ319" i="1"/>
  <c r="BM280" i="1"/>
  <c r="BM281" i="1"/>
  <c r="BM282" i="1"/>
  <c r="BM283" i="1"/>
  <c r="BM284" i="1"/>
  <c r="BM285" i="1"/>
  <c r="BM286" i="1"/>
  <c r="BM287" i="1"/>
  <c r="BM288" i="1"/>
  <c r="BM289" i="1"/>
  <c r="BM290" i="1"/>
  <c r="BM291" i="1"/>
  <c r="BM292" i="1"/>
  <c r="BM293" i="1"/>
  <c r="BM294" i="1"/>
  <c r="BM295" i="1"/>
  <c r="BM296" i="1"/>
  <c r="BM297" i="1"/>
  <c r="BM298" i="1"/>
  <c r="BM299" i="1"/>
  <c r="BM300" i="1"/>
  <c r="BM301" i="1"/>
  <c r="BM302" i="1"/>
  <c r="BM303" i="1"/>
  <c r="BM304" i="1"/>
  <c r="BM305" i="1"/>
  <c r="BM306" i="1"/>
  <c r="BM307" i="1"/>
  <c r="BM308" i="1"/>
  <c r="BM309" i="1"/>
  <c r="BM310" i="1"/>
  <c r="BM311" i="1"/>
  <c r="BM312" i="1"/>
  <c r="BM313" i="1"/>
  <c r="BM314" i="1"/>
  <c r="BM315" i="1"/>
  <c r="BM316" i="1"/>
  <c r="BM317" i="1"/>
  <c r="BM318" i="1"/>
  <c r="BM240" i="1"/>
  <c r="BM241" i="1"/>
  <c r="BM242" i="1"/>
  <c r="BM243" i="1"/>
  <c r="BM244" i="1"/>
  <c r="BM245" i="1"/>
  <c r="BM246" i="1"/>
  <c r="BM247" i="1"/>
  <c r="BM248" i="1"/>
  <c r="BM249" i="1"/>
  <c r="BM250" i="1"/>
  <c r="BM251" i="1"/>
  <c r="BM252" i="1"/>
  <c r="BM253" i="1"/>
  <c r="BM254" i="1"/>
  <c r="BM255" i="1"/>
  <c r="BM256" i="1"/>
  <c r="BM257" i="1"/>
  <c r="BM258" i="1"/>
  <c r="BM259" i="1"/>
  <c r="BM260" i="1"/>
  <c r="BM261" i="1"/>
  <c r="BM262" i="1"/>
  <c r="BM263" i="1"/>
  <c r="BM264" i="1"/>
  <c r="BM265" i="1"/>
  <c r="BM266" i="1"/>
  <c r="BM267" i="1"/>
  <c r="BM268" i="1"/>
  <c r="BM269" i="1"/>
  <c r="BM270" i="1"/>
  <c r="BM271" i="1"/>
  <c r="BM272" i="1"/>
  <c r="BM273" i="1"/>
  <c r="BM274" i="1"/>
  <c r="BM275" i="1"/>
  <c r="BM276" i="1"/>
  <c r="BM277" i="1"/>
  <c r="BM278" i="1"/>
  <c r="BI319" i="1"/>
  <c r="BJ319" i="1"/>
  <c r="BK319" i="1"/>
  <c r="BH319" i="1"/>
  <c r="BF319" i="1"/>
  <c r="BE319" i="1"/>
  <c r="BD319" i="1"/>
  <c r="BC319" i="1"/>
  <c r="BB319" i="1"/>
  <c r="BA319" i="1"/>
  <c r="AZ319" i="1"/>
  <c r="AY319" i="1"/>
  <c r="AA319" i="1"/>
  <c r="AB319" i="1"/>
  <c r="AC319" i="1"/>
  <c r="AD319" i="1"/>
  <c r="AE319" i="1"/>
  <c r="AF319" i="1"/>
  <c r="AG319" i="1"/>
  <c r="AH319" i="1"/>
  <c r="AI319" i="1"/>
  <c r="AJ319" i="1"/>
  <c r="AK319" i="1"/>
  <c r="AL319" i="1"/>
  <c r="AM319" i="1"/>
  <c r="AN319" i="1"/>
  <c r="AO319" i="1"/>
  <c r="AP319" i="1"/>
  <c r="AQ319" i="1"/>
  <c r="AR319" i="1"/>
  <c r="AS319" i="1"/>
  <c r="AT319" i="1"/>
  <c r="AU319" i="1"/>
  <c r="AV319" i="1"/>
  <c r="Z319" i="1"/>
  <c r="N319" i="1"/>
  <c r="O319" i="1"/>
  <c r="P319" i="1"/>
  <c r="Q319" i="1"/>
  <c r="R319" i="1"/>
  <c r="S319" i="1"/>
  <c r="T319" i="1"/>
  <c r="U319" i="1"/>
  <c r="V319" i="1"/>
  <c r="W319" i="1"/>
  <c r="M319" i="1"/>
  <c r="J319" i="1"/>
  <c r="I319" i="1"/>
  <c r="H319" i="1"/>
  <c r="G319" i="1"/>
  <c r="F319"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268" i="1"/>
  <c r="E269" i="1"/>
  <c r="E270" i="1"/>
  <c r="E271" i="1"/>
  <c r="E272" i="1"/>
  <c r="E273" i="1"/>
  <c r="E274" i="1"/>
  <c r="E275" i="1"/>
  <c r="E276" i="1"/>
  <c r="E277" i="1"/>
  <c r="E278" i="1"/>
  <c r="E279" i="1"/>
  <c r="E240" i="1"/>
  <c r="BU280" i="1"/>
  <c r="BU281" i="1"/>
  <c r="BU282" i="1"/>
  <c r="BU283" i="1"/>
  <c r="BU284" i="1"/>
  <c r="BU285" i="1"/>
  <c r="BU286" i="1"/>
  <c r="BU287" i="1"/>
  <c r="BU288" i="1"/>
  <c r="BU289" i="1"/>
  <c r="BU290" i="1"/>
  <c r="BU291" i="1"/>
  <c r="BU292" i="1"/>
  <c r="BU293" i="1"/>
  <c r="BU294" i="1"/>
  <c r="BU295" i="1"/>
  <c r="BU296" i="1"/>
  <c r="BU297" i="1"/>
  <c r="BU298" i="1"/>
  <c r="BU299" i="1"/>
  <c r="BU300" i="1"/>
  <c r="BU301" i="1"/>
  <c r="BU302" i="1"/>
  <c r="BU303" i="1"/>
  <c r="BU304" i="1"/>
  <c r="BU305" i="1"/>
  <c r="BU306" i="1"/>
  <c r="BU307" i="1"/>
  <c r="BU308" i="1"/>
  <c r="BU309" i="1"/>
  <c r="BU310" i="1"/>
  <c r="BU311" i="1"/>
  <c r="BU312" i="1"/>
  <c r="BU313" i="1"/>
  <c r="BU314" i="1"/>
  <c r="BU315" i="1"/>
  <c r="BU316" i="1"/>
  <c r="BU317" i="1"/>
  <c r="BU318" i="1"/>
  <c r="BT280" i="1"/>
  <c r="BT281" i="1"/>
  <c r="BT282" i="1"/>
  <c r="BT283" i="1"/>
  <c r="BT284" i="1"/>
  <c r="BT285" i="1"/>
  <c r="BT286" i="1"/>
  <c r="BT287" i="1"/>
  <c r="BT288" i="1"/>
  <c r="BT289" i="1"/>
  <c r="BT290" i="1"/>
  <c r="BT291" i="1"/>
  <c r="BT292" i="1"/>
  <c r="BT293" i="1"/>
  <c r="BT294" i="1"/>
  <c r="BT295" i="1"/>
  <c r="BT296" i="1"/>
  <c r="BT297" i="1"/>
  <c r="BT298" i="1"/>
  <c r="BT299" i="1"/>
  <c r="BT300" i="1"/>
  <c r="BT301" i="1"/>
  <c r="BT302" i="1"/>
  <c r="BT303" i="1"/>
  <c r="BT304" i="1"/>
  <c r="BT305" i="1"/>
  <c r="BT306" i="1"/>
  <c r="BT307" i="1"/>
  <c r="BT308" i="1"/>
  <c r="BT309" i="1"/>
  <c r="BT310" i="1"/>
  <c r="BT311" i="1"/>
  <c r="BT312" i="1"/>
  <c r="BT313" i="1"/>
  <c r="BT314" i="1"/>
  <c r="BT315" i="1"/>
  <c r="BT316" i="1"/>
  <c r="BT317" i="1"/>
  <c r="BT318" i="1"/>
  <c r="BS280" i="1"/>
  <c r="BS281" i="1"/>
  <c r="BS282" i="1"/>
  <c r="BS283" i="1"/>
  <c r="BS284" i="1"/>
  <c r="BS285" i="1"/>
  <c r="BS286" i="1"/>
  <c r="BS287" i="1"/>
  <c r="BS288" i="1"/>
  <c r="BS289" i="1"/>
  <c r="BS290" i="1"/>
  <c r="BS291" i="1"/>
  <c r="BS292" i="1"/>
  <c r="BS293" i="1"/>
  <c r="BS294" i="1"/>
  <c r="BS295" i="1"/>
  <c r="BS296" i="1"/>
  <c r="BS297" i="1"/>
  <c r="BS298" i="1"/>
  <c r="BS299" i="1"/>
  <c r="BS300" i="1"/>
  <c r="BS301" i="1"/>
  <c r="BS302" i="1"/>
  <c r="BS303" i="1"/>
  <c r="BS304" i="1"/>
  <c r="BS305" i="1"/>
  <c r="BS306" i="1"/>
  <c r="BS307" i="1"/>
  <c r="BS308" i="1"/>
  <c r="BS309" i="1"/>
  <c r="BS310" i="1"/>
  <c r="BS311" i="1"/>
  <c r="BS312" i="1"/>
  <c r="BS313" i="1"/>
  <c r="BS314" i="1"/>
  <c r="BS315" i="1"/>
  <c r="BS316" i="1"/>
  <c r="BS317" i="1"/>
  <c r="BS318" i="1"/>
  <c r="BR280" i="1"/>
  <c r="BR281" i="1"/>
  <c r="BR282" i="1"/>
  <c r="BR283" i="1"/>
  <c r="BR284" i="1"/>
  <c r="BR285" i="1"/>
  <c r="BR286" i="1"/>
  <c r="BR287" i="1"/>
  <c r="BR288" i="1"/>
  <c r="BR289" i="1"/>
  <c r="BR290" i="1"/>
  <c r="BR291" i="1"/>
  <c r="BR292" i="1"/>
  <c r="BR293" i="1"/>
  <c r="BR294" i="1"/>
  <c r="BR295" i="1"/>
  <c r="BR296" i="1"/>
  <c r="BR297" i="1"/>
  <c r="BR298" i="1"/>
  <c r="BR299" i="1"/>
  <c r="BR300" i="1"/>
  <c r="BR301" i="1"/>
  <c r="BR302" i="1"/>
  <c r="BR303" i="1"/>
  <c r="BR304" i="1"/>
  <c r="BR305" i="1"/>
  <c r="BR306" i="1"/>
  <c r="BR307" i="1"/>
  <c r="BR308" i="1"/>
  <c r="BR309" i="1"/>
  <c r="BR310" i="1"/>
  <c r="BR311" i="1"/>
  <c r="BR312" i="1"/>
  <c r="BR313" i="1"/>
  <c r="BR314" i="1"/>
  <c r="BR315" i="1"/>
  <c r="BR316" i="1"/>
  <c r="BR317" i="1"/>
  <c r="BR318" i="1"/>
  <c r="BQ359" i="1"/>
  <c r="BG280" i="1"/>
  <c r="BL280" i="1" s="1"/>
  <c r="BG281" i="1"/>
  <c r="BL281" i="1" s="1"/>
  <c r="BG282" i="1"/>
  <c r="BL282" i="1" s="1"/>
  <c r="BG283" i="1"/>
  <c r="BL283" i="1" s="1"/>
  <c r="BG284" i="1"/>
  <c r="BL284" i="1" s="1"/>
  <c r="BG285" i="1"/>
  <c r="BL285" i="1" s="1"/>
  <c r="BG286" i="1"/>
  <c r="BL286" i="1" s="1"/>
  <c r="BG287" i="1"/>
  <c r="BL287" i="1" s="1"/>
  <c r="BG288" i="1"/>
  <c r="BL288" i="1" s="1"/>
  <c r="BG289" i="1"/>
  <c r="BL289" i="1" s="1"/>
  <c r="BG290" i="1"/>
  <c r="BL290" i="1" s="1"/>
  <c r="BG291" i="1"/>
  <c r="BL291" i="1" s="1"/>
  <c r="BG292" i="1"/>
  <c r="BL292" i="1" s="1"/>
  <c r="BG293" i="1"/>
  <c r="BL293" i="1" s="1"/>
  <c r="BG294" i="1"/>
  <c r="BL294" i="1" s="1"/>
  <c r="BG295" i="1"/>
  <c r="BL295" i="1" s="1"/>
  <c r="BG296" i="1"/>
  <c r="BL296" i="1" s="1"/>
  <c r="BG297" i="1"/>
  <c r="BL297" i="1" s="1"/>
  <c r="BG298" i="1"/>
  <c r="BL298" i="1" s="1"/>
  <c r="BG299" i="1"/>
  <c r="BL299" i="1" s="1"/>
  <c r="BG300" i="1"/>
  <c r="BL300" i="1" s="1"/>
  <c r="BG301" i="1"/>
  <c r="BL301" i="1" s="1"/>
  <c r="BG302" i="1"/>
  <c r="BL302" i="1" s="1"/>
  <c r="BG303" i="1"/>
  <c r="BL303" i="1" s="1"/>
  <c r="BG304" i="1"/>
  <c r="BL304" i="1" s="1"/>
  <c r="BG305" i="1"/>
  <c r="BL305" i="1" s="1"/>
  <c r="BG306" i="1"/>
  <c r="BL306" i="1" s="1"/>
  <c r="BG307" i="1"/>
  <c r="BL307" i="1" s="1"/>
  <c r="BG308" i="1"/>
  <c r="BL308" i="1" s="1"/>
  <c r="BG309" i="1"/>
  <c r="BL309" i="1" s="1"/>
  <c r="BG310" i="1"/>
  <c r="BL310" i="1" s="1"/>
  <c r="BG311" i="1"/>
  <c r="BL311" i="1" s="1"/>
  <c r="BG312" i="1"/>
  <c r="BL312" i="1" s="1"/>
  <c r="BG313" i="1"/>
  <c r="BL313" i="1" s="1"/>
  <c r="BG314" i="1"/>
  <c r="BL314" i="1" s="1"/>
  <c r="BG315" i="1"/>
  <c r="BL315" i="1" s="1"/>
  <c r="BG316" i="1"/>
  <c r="BL316" i="1" s="1"/>
  <c r="BG317" i="1"/>
  <c r="BL317" i="1" s="1"/>
  <c r="BG318" i="1"/>
  <c r="BL318" i="1" s="1"/>
  <c r="X280" i="1"/>
  <c r="X281" i="1"/>
  <c r="X282" i="1"/>
  <c r="X283" i="1"/>
  <c r="X284" i="1"/>
  <c r="X285" i="1"/>
  <c r="X286" i="1"/>
  <c r="X287" i="1"/>
  <c r="X288" i="1"/>
  <c r="X289" i="1"/>
  <c r="X290" i="1"/>
  <c r="X291" i="1"/>
  <c r="X292" i="1"/>
  <c r="X293" i="1"/>
  <c r="X294" i="1"/>
  <c r="X295" i="1"/>
  <c r="X296" i="1"/>
  <c r="X297" i="1"/>
  <c r="X298" i="1"/>
  <c r="X299" i="1"/>
  <c r="X300" i="1"/>
  <c r="X301" i="1"/>
  <c r="X302" i="1"/>
  <c r="X303" i="1"/>
  <c r="X304" i="1"/>
  <c r="X305" i="1"/>
  <c r="X306" i="1"/>
  <c r="X307" i="1"/>
  <c r="X308" i="1"/>
  <c r="X309" i="1"/>
  <c r="X310" i="1"/>
  <c r="X311" i="1"/>
  <c r="X312" i="1"/>
  <c r="X313" i="1"/>
  <c r="X314" i="1"/>
  <c r="X315" i="1"/>
  <c r="X316" i="1"/>
  <c r="X317" i="1"/>
  <c r="X318" i="1"/>
  <c r="L280" i="1"/>
  <c r="L281" i="1"/>
  <c r="L282" i="1"/>
  <c r="L283" i="1"/>
  <c r="L284" i="1"/>
  <c r="L285" i="1"/>
  <c r="L286" i="1"/>
  <c r="L287" i="1"/>
  <c r="L288" i="1"/>
  <c r="L289" i="1"/>
  <c r="L290" i="1"/>
  <c r="L291" i="1"/>
  <c r="L292" i="1"/>
  <c r="L293" i="1"/>
  <c r="L294" i="1"/>
  <c r="L295" i="1"/>
  <c r="L296" i="1"/>
  <c r="L297" i="1"/>
  <c r="L298" i="1"/>
  <c r="L299" i="1"/>
  <c r="L300" i="1"/>
  <c r="L301" i="1"/>
  <c r="L302" i="1"/>
  <c r="L303" i="1"/>
  <c r="L304" i="1"/>
  <c r="L305" i="1"/>
  <c r="L306" i="1"/>
  <c r="L307" i="1"/>
  <c r="L308" i="1"/>
  <c r="L309" i="1"/>
  <c r="L310" i="1"/>
  <c r="L311" i="1"/>
  <c r="L312" i="1"/>
  <c r="L313" i="1"/>
  <c r="L314" i="1"/>
  <c r="L315" i="1"/>
  <c r="L316" i="1"/>
  <c r="L317" i="1"/>
  <c r="L318" i="1"/>
  <c r="K280" i="1"/>
  <c r="K281" i="1"/>
  <c r="K282" i="1"/>
  <c r="K283" i="1"/>
  <c r="K284" i="1"/>
  <c r="K285" i="1"/>
  <c r="K286" i="1"/>
  <c r="K287" i="1"/>
  <c r="K288" i="1"/>
  <c r="K289" i="1"/>
  <c r="K290" i="1"/>
  <c r="K291" i="1"/>
  <c r="K292" i="1"/>
  <c r="K293" i="1"/>
  <c r="K294" i="1"/>
  <c r="K295" i="1"/>
  <c r="K296" i="1"/>
  <c r="K297" i="1"/>
  <c r="K298" i="1"/>
  <c r="K299" i="1"/>
  <c r="K300" i="1"/>
  <c r="K301" i="1"/>
  <c r="K302" i="1"/>
  <c r="K303" i="1"/>
  <c r="K304" i="1"/>
  <c r="K305" i="1"/>
  <c r="K306" i="1"/>
  <c r="K307" i="1"/>
  <c r="K308" i="1"/>
  <c r="K309" i="1"/>
  <c r="K310" i="1"/>
  <c r="K311" i="1"/>
  <c r="K312" i="1"/>
  <c r="K313" i="1"/>
  <c r="K314" i="1"/>
  <c r="K315" i="1"/>
  <c r="K316" i="1"/>
  <c r="K317" i="1"/>
  <c r="K318" i="1"/>
  <c r="AX280" i="1"/>
  <c r="AX281" i="1"/>
  <c r="AX282" i="1"/>
  <c r="AX283" i="1"/>
  <c r="AX284" i="1"/>
  <c r="AX285" i="1"/>
  <c r="AX286" i="1"/>
  <c r="AX287" i="1"/>
  <c r="AX288" i="1"/>
  <c r="AX289" i="1"/>
  <c r="AX290" i="1"/>
  <c r="AX291" i="1"/>
  <c r="AX292" i="1"/>
  <c r="AX293" i="1"/>
  <c r="AX294" i="1"/>
  <c r="AX295" i="1"/>
  <c r="AX296" i="1"/>
  <c r="AX297" i="1"/>
  <c r="AX298" i="1"/>
  <c r="AX299" i="1"/>
  <c r="AX300" i="1"/>
  <c r="AX301" i="1"/>
  <c r="AX302" i="1"/>
  <c r="AX303" i="1"/>
  <c r="AX304" i="1"/>
  <c r="AX305" i="1"/>
  <c r="AX306" i="1"/>
  <c r="AX307" i="1"/>
  <c r="AX308" i="1"/>
  <c r="AX309" i="1"/>
  <c r="AX310" i="1"/>
  <c r="AX311" i="1"/>
  <c r="AX312" i="1"/>
  <c r="AX313" i="1"/>
  <c r="AX314" i="1"/>
  <c r="AX315" i="1"/>
  <c r="AX316" i="1"/>
  <c r="AX317" i="1"/>
  <c r="AX318" i="1"/>
  <c r="AW280" i="1"/>
  <c r="AW281" i="1"/>
  <c r="AW282" i="1"/>
  <c r="AW283" i="1"/>
  <c r="AW284" i="1"/>
  <c r="AW285" i="1"/>
  <c r="AW286" i="1"/>
  <c r="AW287" i="1"/>
  <c r="AW288" i="1"/>
  <c r="AW289" i="1"/>
  <c r="AW290" i="1"/>
  <c r="AW291" i="1"/>
  <c r="AW292" i="1"/>
  <c r="AW293" i="1"/>
  <c r="AW294" i="1"/>
  <c r="AW295" i="1"/>
  <c r="AW296" i="1"/>
  <c r="AW297" i="1"/>
  <c r="AW298" i="1"/>
  <c r="AW299" i="1"/>
  <c r="AW300" i="1"/>
  <c r="AW301" i="1"/>
  <c r="AW302" i="1"/>
  <c r="AW303" i="1"/>
  <c r="AW304" i="1"/>
  <c r="AW305" i="1"/>
  <c r="AW306" i="1"/>
  <c r="AW307" i="1"/>
  <c r="AW308" i="1"/>
  <c r="AW309" i="1"/>
  <c r="AW310" i="1"/>
  <c r="AW311" i="1"/>
  <c r="AW312" i="1"/>
  <c r="AW313" i="1"/>
  <c r="AW314" i="1"/>
  <c r="AW315" i="1"/>
  <c r="AW316" i="1"/>
  <c r="AW317" i="1"/>
  <c r="AW318" i="1"/>
  <c r="E280" i="1"/>
  <c r="E281" i="1"/>
  <c r="E282" i="1"/>
  <c r="E283" i="1"/>
  <c r="E284" i="1"/>
  <c r="E285" i="1"/>
  <c r="E286" i="1"/>
  <c r="E287" i="1"/>
  <c r="E288" i="1"/>
  <c r="E289" i="1"/>
  <c r="E290" i="1"/>
  <c r="E291" i="1"/>
  <c r="E292" i="1"/>
  <c r="E293" i="1"/>
  <c r="E294" i="1"/>
  <c r="E295" i="1"/>
  <c r="E296" i="1"/>
  <c r="E297" i="1"/>
  <c r="E298" i="1"/>
  <c r="E299" i="1"/>
  <c r="E300" i="1"/>
  <c r="E301" i="1"/>
  <c r="E302" i="1"/>
  <c r="E303" i="1"/>
  <c r="E304" i="1"/>
  <c r="E305" i="1"/>
  <c r="E306" i="1"/>
  <c r="E307" i="1"/>
  <c r="E308" i="1"/>
  <c r="E309" i="1"/>
  <c r="E310" i="1"/>
  <c r="E311" i="1"/>
  <c r="E312" i="1"/>
  <c r="E313" i="1"/>
  <c r="E314" i="1"/>
  <c r="E315" i="1"/>
  <c r="E316" i="1"/>
  <c r="E317" i="1"/>
  <c r="E318" i="1"/>
  <c r="E319" i="1"/>
  <c r="AW320" i="1"/>
  <c r="AW321" i="1"/>
  <c r="AW322" i="1"/>
  <c r="AW323" i="1"/>
  <c r="AW324" i="1"/>
  <c r="AW325" i="1"/>
  <c r="AW326" i="1"/>
  <c r="AW327" i="1"/>
  <c r="AW328" i="1"/>
  <c r="AW329" i="1"/>
  <c r="AW330" i="1"/>
  <c r="AW331" i="1"/>
  <c r="AW332" i="1"/>
  <c r="AW333" i="1"/>
  <c r="AW334" i="1"/>
  <c r="AW335" i="1"/>
  <c r="AW336" i="1"/>
  <c r="AW337" i="1"/>
  <c r="AW338" i="1"/>
  <c r="AW339" i="1"/>
  <c r="AW340" i="1"/>
  <c r="AW341" i="1"/>
  <c r="AW342" i="1"/>
  <c r="AW343" i="1"/>
  <c r="AW344" i="1"/>
  <c r="AW345" i="1"/>
  <c r="AW346" i="1"/>
  <c r="AW347" i="1"/>
  <c r="AW348" i="1"/>
  <c r="AW349" i="1"/>
  <c r="AW350" i="1"/>
  <c r="AW351" i="1"/>
  <c r="AW352" i="1"/>
  <c r="AW353" i="1"/>
  <c r="AW354" i="1"/>
  <c r="AW355" i="1"/>
  <c r="AW356" i="1"/>
  <c r="AW357" i="1"/>
  <c r="AW358" i="1"/>
  <c r="AX320" i="1"/>
  <c r="AX321" i="1"/>
  <c r="AX322" i="1"/>
  <c r="AX323" i="1"/>
  <c r="AX324" i="1"/>
  <c r="AX325" i="1"/>
  <c r="AX326" i="1"/>
  <c r="AX327" i="1"/>
  <c r="AX328" i="1"/>
  <c r="AX329" i="1"/>
  <c r="AX330" i="1"/>
  <c r="AX331" i="1"/>
  <c r="AX332" i="1"/>
  <c r="AX333" i="1"/>
  <c r="AX334" i="1"/>
  <c r="AX335" i="1"/>
  <c r="AX336" i="1"/>
  <c r="AX337" i="1"/>
  <c r="AX338" i="1"/>
  <c r="AX339" i="1"/>
  <c r="AX340" i="1"/>
  <c r="AX341" i="1"/>
  <c r="AX342" i="1"/>
  <c r="AX343" i="1"/>
  <c r="AX344" i="1"/>
  <c r="AX345" i="1"/>
  <c r="AX346" i="1"/>
  <c r="AX347" i="1"/>
  <c r="AX348" i="1"/>
  <c r="AX349" i="1"/>
  <c r="AX350" i="1"/>
  <c r="AX351" i="1"/>
  <c r="AX352" i="1"/>
  <c r="AX353" i="1"/>
  <c r="AX354" i="1"/>
  <c r="AX355" i="1"/>
  <c r="AX356" i="1"/>
  <c r="AX357" i="1"/>
  <c r="AX358" i="1"/>
  <c r="BG320" i="1"/>
  <c r="BG321" i="1"/>
  <c r="BL321" i="1" s="1"/>
  <c r="BG322" i="1"/>
  <c r="BL322" i="1" s="1"/>
  <c r="BG323" i="1"/>
  <c r="BL323" i="1" s="1"/>
  <c r="BG324" i="1"/>
  <c r="BL324" i="1" s="1"/>
  <c r="BG325" i="1"/>
  <c r="BL325" i="1" s="1"/>
  <c r="BG326" i="1"/>
  <c r="BL326" i="1" s="1"/>
  <c r="BG327" i="1"/>
  <c r="BL327" i="1" s="1"/>
  <c r="BG328" i="1"/>
  <c r="BL328" i="1" s="1"/>
  <c r="BG329" i="1"/>
  <c r="BL329" i="1" s="1"/>
  <c r="BG330" i="1"/>
  <c r="BL330" i="1" s="1"/>
  <c r="BG331" i="1"/>
  <c r="BL331" i="1" s="1"/>
  <c r="BG332" i="1"/>
  <c r="BL332" i="1" s="1"/>
  <c r="BG333" i="1"/>
  <c r="BL333" i="1" s="1"/>
  <c r="BG334" i="1"/>
  <c r="BL334" i="1" s="1"/>
  <c r="BG335" i="1"/>
  <c r="BL335" i="1" s="1"/>
  <c r="BG336" i="1"/>
  <c r="BL336" i="1" s="1"/>
  <c r="BG337" i="1"/>
  <c r="BL337" i="1" s="1"/>
  <c r="BG338" i="1"/>
  <c r="BL338" i="1" s="1"/>
  <c r="BG339" i="1"/>
  <c r="BL339" i="1" s="1"/>
  <c r="BG340" i="1"/>
  <c r="BL340" i="1" s="1"/>
  <c r="BG341" i="1"/>
  <c r="BL341" i="1" s="1"/>
  <c r="BG342" i="1"/>
  <c r="BL342" i="1" s="1"/>
  <c r="BG343" i="1"/>
  <c r="BL343" i="1" s="1"/>
  <c r="BG344" i="1"/>
  <c r="BL344" i="1" s="1"/>
  <c r="BG345" i="1"/>
  <c r="BL345" i="1" s="1"/>
  <c r="BG346" i="1"/>
  <c r="BL346" i="1" s="1"/>
  <c r="BG347" i="1"/>
  <c r="BL347" i="1" s="1"/>
  <c r="BG348" i="1"/>
  <c r="BL348" i="1" s="1"/>
  <c r="BG349" i="1"/>
  <c r="BL349" i="1" s="1"/>
  <c r="BG350" i="1"/>
  <c r="BL350" i="1" s="1"/>
  <c r="BG351" i="1"/>
  <c r="BL351" i="1" s="1"/>
  <c r="BG352" i="1"/>
  <c r="BL352" i="1" s="1"/>
  <c r="BG353" i="1"/>
  <c r="BL353" i="1" s="1"/>
  <c r="BG354" i="1"/>
  <c r="BL354" i="1" s="1"/>
  <c r="BG355" i="1"/>
  <c r="BL355" i="1" s="1"/>
  <c r="BG356" i="1"/>
  <c r="BL356" i="1" s="1"/>
  <c r="BG357" i="1"/>
  <c r="BL357" i="1" s="1"/>
  <c r="BG358" i="1"/>
  <c r="BL358" i="1" s="1"/>
  <c r="BM320" i="1"/>
  <c r="BM321" i="1"/>
  <c r="BM322" i="1"/>
  <c r="BM323" i="1"/>
  <c r="BM324" i="1"/>
  <c r="BM325" i="1"/>
  <c r="BM326" i="1"/>
  <c r="BM327" i="1"/>
  <c r="BM328" i="1"/>
  <c r="BM329" i="1"/>
  <c r="BM330" i="1"/>
  <c r="BM331" i="1"/>
  <c r="BM332" i="1"/>
  <c r="BM333" i="1"/>
  <c r="BM334" i="1"/>
  <c r="BM335" i="1"/>
  <c r="BM336" i="1"/>
  <c r="BM337" i="1"/>
  <c r="BM338" i="1"/>
  <c r="BM339" i="1"/>
  <c r="BM340" i="1"/>
  <c r="BM341" i="1"/>
  <c r="BM342" i="1"/>
  <c r="BM343" i="1"/>
  <c r="BM344" i="1"/>
  <c r="BM345" i="1"/>
  <c r="BM346" i="1"/>
  <c r="BM347" i="1"/>
  <c r="BM348" i="1"/>
  <c r="BM349" i="1"/>
  <c r="BM350" i="1"/>
  <c r="BM351" i="1"/>
  <c r="BM352" i="1"/>
  <c r="BM353" i="1"/>
  <c r="BM354" i="1"/>
  <c r="BM355" i="1"/>
  <c r="BM356" i="1"/>
  <c r="BM357" i="1"/>
  <c r="BM358" i="1"/>
  <c r="BU320" i="1"/>
  <c r="BU321" i="1"/>
  <c r="BU322" i="1"/>
  <c r="BU323" i="1"/>
  <c r="BU324" i="1"/>
  <c r="BU325" i="1"/>
  <c r="BU326" i="1"/>
  <c r="BU327" i="1"/>
  <c r="BU328" i="1"/>
  <c r="BU329" i="1"/>
  <c r="BU330" i="1"/>
  <c r="BU331" i="1"/>
  <c r="BU332" i="1"/>
  <c r="BU333" i="1"/>
  <c r="BU334" i="1"/>
  <c r="BU335" i="1"/>
  <c r="BU336" i="1"/>
  <c r="BU337" i="1"/>
  <c r="BU338" i="1"/>
  <c r="BU339" i="1"/>
  <c r="BU340" i="1"/>
  <c r="BU341" i="1"/>
  <c r="BU342" i="1"/>
  <c r="BU343" i="1"/>
  <c r="BU344" i="1"/>
  <c r="BU345" i="1"/>
  <c r="BU346" i="1"/>
  <c r="BU347" i="1"/>
  <c r="BU348" i="1"/>
  <c r="BU349" i="1"/>
  <c r="BU350" i="1"/>
  <c r="BU351" i="1"/>
  <c r="BU352" i="1"/>
  <c r="BU353" i="1"/>
  <c r="BU354" i="1"/>
  <c r="BU355" i="1"/>
  <c r="BU356" i="1"/>
  <c r="BU357" i="1"/>
  <c r="BU358" i="1"/>
  <c r="BT320" i="1"/>
  <c r="BT321" i="1"/>
  <c r="BT322" i="1"/>
  <c r="BT323" i="1"/>
  <c r="BT324" i="1"/>
  <c r="BT325" i="1"/>
  <c r="BT326" i="1"/>
  <c r="BT327" i="1"/>
  <c r="BT328" i="1"/>
  <c r="BT329" i="1"/>
  <c r="BT330" i="1"/>
  <c r="BT331" i="1"/>
  <c r="BT332" i="1"/>
  <c r="BT333" i="1"/>
  <c r="BT334" i="1"/>
  <c r="BT335" i="1"/>
  <c r="BT336" i="1"/>
  <c r="BT337" i="1"/>
  <c r="BT338" i="1"/>
  <c r="BT339" i="1"/>
  <c r="BT340" i="1"/>
  <c r="BT341" i="1"/>
  <c r="BT342" i="1"/>
  <c r="BT343" i="1"/>
  <c r="BT344" i="1"/>
  <c r="BT345" i="1"/>
  <c r="BT346" i="1"/>
  <c r="BT347" i="1"/>
  <c r="BT348" i="1"/>
  <c r="BT349" i="1"/>
  <c r="BT350" i="1"/>
  <c r="BT351" i="1"/>
  <c r="BT352" i="1"/>
  <c r="BT353" i="1"/>
  <c r="BT354" i="1"/>
  <c r="BT355" i="1"/>
  <c r="BT356" i="1"/>
  <c r="BT357" i="1"/>
  <c r="BT358" i="1"/>
  <c r="BS320" i="1"/>
  <c r="BS321" i="1"/>
  <c r="BS322" i="1"/>
  <c r="BS323" i="1"/>
  <c r="BS324" i="1"/>
  <c r="BS325" i="1"/>
  <c r="BS326" i="1"/>
  <c r="BS327" i="1"/>
  <c r="BS328" i="1"/>
  <c r="BS329" i="1"/>
  <c r="BS330" i="1"/>
  <c r="BS331" i="1"/>
  <c r="BS332" i="1"/>
  <c r="BS333" i="1"/>
  <c r="BS334" i="1"/>
  <c r="BS335" i="1"/>
  <c r="BS336" i="1"/>
  <c r="BS337" i="1"/>
  <c r="BS338" i="1"/>
  <c r="BS339" i="1"/>
  <c r="BS340" i="1"/>
  <c r="BS341" i="1"/>
  <c r="BS342" i="1"/>
  <c r="BS343" i="1"/>
  <c r="BS344" i="1"/>
  <c r="BS345" i="1"/>
  <c r="BS346" i="1"/>
  <c r="BS347" i="1"/>
  <c r="BS348" i="1"/>
  <c r="BS349" i="1"/>
  <c r="BS350" i="1"/>
  <c r="BS351" i="1"/>
  <c r="BS352" i="1"/>
  <c r="BS353" i="1"/>
  <c r="BS354" i="1"/>
  <c r="BS355" i="1"/>
  <c r="BS356" i="1"/>
  <c r="BS357" i="1"/>
  <c r="BS358" i="1"/>
  <c r="BR320" i="1"/>
  <c r="BR321" i="1"/>
  <c r="BR322" i="1"/>
  <c r="BR323" i="1"/>
  <c r="BR324" i="1"/>
  <c r="BR325" i="1"/>
  <c r="BR326" i="1"/>
  <c r="BR327" i="1"/>
  <c r="BR328" i="1"/>
  <c r="BR329" i="1"/>
  <c r="BR330" i="1"/>
  <c r="BR331" i="1"/>
  <c r="BR332" i="1"/>
  <c r="BR333" i="1"/>
  <c r="BR334" i="1"/>
  <c r="BR335" i="1"/>
  <c r="BR336" i="1"/>
  <c r="BR337" i="1"/>
  <c r="BR338" i="1"/>
  <c r="BR339" i="1"/>
  <c r="BR340" i="1"/>
  <c r="BR341" i="1"/>
  <c r="BR342" i="1"/>
  <c r="BR343" i="1"/>
  <c r="BR344" i="1"/>
  <c r="BR345" i="1"/>
  <c r="BR346" i="1"/>
  <c r="BR347" i="1"/>
  <c r="BR348" i="1"/>
  <c r="BR349" i="1"/>
  <c r="BR350" i="1"/>
  <c r="BR351" i="1"/>
  <c r="BR352" i="1"/>
  <c r="BR353" i="1"/>
  <c r="BR354" i="1"/>
  <c r="BR355" i="1"/>
  <c r="BR356" i="1"/>
  <c r="BR357" i="1"/>
  <c r="BR358" i="1"/>
  <c r="BW359" i="1"/>
  <c r="BO359" i="1"/>
  <c r="BP359" i="1"/>
  <c r="BN359" i="1"/>
  <c r="BI359" i="1"/>
  <c r="BJ359" i="1"/>
  <c r="BK359" i="1"/>
  <c r="BH359" i="1"/>
  <c r="AZ359" i="1"/>
  <c r="BA359" i="1"/>
  <c r="BB359" i="1"/>
  <c r="BC359" i="1"/>
  <c r="BD359" i="1"/>
  <c r="BE359" i="1"/>
  <c r="BF359" i="1"/>
  <c r="AY359" i="1"/>
  <c r="AR359" i="1"/>
  <c r="AS359" i="1"/>
  <c r="AT359" i="1"/>
  <c r="AU359" i="1"/>
  <c r="AV359" i="1"/>
  <c r="AA359" i="1"/>
  <c r="AB359" i="1"/>
  <c r="AC359" i="1"/>
  <c r="AD359" i="1"/>
  <c r="AE359" i="1"/>
  <c r="AF359" i="1"/>
  <c r="AG359" i="1"/>
  <c r="AH359" i="1"/>
  <c r="AI359" i="1"/>
  <c r="AJ359" i="1"/>
  <c r="AK359" i="1"/>
  <c r="AL359" i="1"/>
  <c r="AM359" i="1"/>
  <c r="AN359" i="1"/>
  <c r="AO359" i="1"/>
  <c r="AP359" i="1"/>
  <c r="AQ359" i="1"/>
  <c r="Z359" i="1"/>
  <c r="X320" i="1"/>
  <c r="X321" i="1"/>
  <c r="X322" i="1"/>
  <c r="X323" i="1"/>
  <c r="X324" i="1"/>
  <c r="X325" i="1"/>
  <c r="X326" i="1"/>
  <c r="X327" i="1"/>
  <c r="X328" i="1"/>
  <c r="X329" i="1"/>
  <c r="X330" i="1"/>
  <c r="X331" i="1"/>
  <c r="X332" i="1"/>
  <c r="X333" i="1"/>
  <c r="X334" i="1"/>
  <c r="X335" i="1"/>
  <c r="X336" i="1"/>
  <c r="X337" i="1"/>
  <c r="X338" i="1"/>
  <c r="X339" i="1"/>
  <c r="X340" i="1"/>
  <c r="X341" i="1"/>
  <c r="X342" i="1"/>
  <c r="X343" i="1"/>
  <c r="X344" i="1"/>
  <c r="X345" i="1"/>
  <c r="X346" i="1"/>
  <c r="X347" i="1"/>
  <c r="X348" i="1"/>
  <c r="X349" i="1"/>
  <c r="X350" i="1"/>
  <c r="X351" i="1"/>
  <c r="X352" i="1"/>
  <c r="X353" i="1"/>
  <c r="X354" i="1"/>
  <c r="X355" i="1"/>
  <c r="X356" i="1"/>
  <c r="X357" i="1"/>
  <c r="X358" i="1"/>
  <c r="N359" i="1"/>
  <c r="O359" i="1"/>
  <c r="P359" i="1"/>
  <c r="Q359" i="1"/>
  <c r="R359" i="1"/>
  <c r="S359" i="1"/>
  <c r="T359" i="1"/>
  <c r="U359" i="1"/>
  <c r="V359" i="1"/>
  <c r="W359" i="1"/>
  <c r="M359" i="1"/>
  <c r="L320" i="1"/>
  <c r="L321" i="1"/>
  <c r="L322" i="1"/>
  <c r="L323" i="1"/>
  <c r="L324" i="1"/>
  <c r="L325" i="1"/>
  <c r="L326" i="1"/>
  <c r="L327" i="1"/>
  <c r="L328" i="1"/>
  <c r="L329" i="1"/>
  <c r="L330" i="1"/>
  <c r="L331" i="1"/>
  <c r="L332" i="1"/>
  <c r="L333" i="1"/>
  <c r="L334" i="1"/>
  <c r="L335" i="1"/>
  <c r="L336" i="1"/>
  <c r="L337" i="1"/>
  <c r="L338" i="1"/>
  <c r="L339" i="1"/>
  <c r="L340" i="1"/>
  <c r="L341" i="1"/>
  <c r="L342" i="1"/>
  <c r="L343" i="1"/>
  <c r="L344" i="1"/>
  <c r="L345" i="1"/>
  <c r="L346" i="1"/>
  <c r="L347" i="1"/>
  <c r="L348" i="1"/>
  <c r="L349" i="1"/>
  <c r="L350" i="1"/>
  <c r="L351" i="1"/>
  <c r="L352" i="1"/>
  <c r="L353" i="1"/>
  <c r="L354" i="1"/>
  <c r="L355" i="1"/>
  <c r="L356" i="1"/>
  <c r="L357" i="1"/>
  <c r="L358" i="1"/>
  <c r="K320" i="1"/>
  <c r="K321" i="1"/>
  <c r="K322" i="1"/>
  <c r="K323" i="1"/>
  <c r="K324" i="1"/>
  <c r="K325" i="1"/>
  <c r="K326" i="1"/>
  <c r="K327" i="1"/>
  <c r="K328" i="1"/>
  <c r="K329" i="1"/>
  <c r="K330" i="1"/>
  <c r="K331" i="1"/>
  <c r="K332" i="1"/>
  <c r="K333" i="1"/>
  <c r="K334" i="1"/>
  <c r="K335" i="1"/>
  <c r="K336" i="1"/>
  <c r="K337" i="1"/>
  <c r="K338" i="1"/>
  <c r="K339" i="1"/>
  <c r="K340" i="1"/>
  <c r="K341" i="1"/>
  <c r="K342" i="1"/>
  <c r="K343" i="1"/>
  <c r="K344" i="1"/>
  <c r="K345" i="1"/>
  <c r="K346" i="1"/>
  <c r="K347" i="1"/>
  <c r="K348" i="1"/>
  <c r="K349" i="1"/>
  <c r="K350" i="1"/>
  <c r="K351" i="1"/>
  <c r="K352" i="1"/>
  <c r="K353" i="1"/>
  <c r="K354" i="1"/>
  <c r="K355" i="1"/>
  <c r="K356" i="1"/>
  <c r="K357" i="1"/>
  <c r="K358" i="1"/>
  <c r="J359" i="1"/>
  <c r="G359" i="1"/>
  <c r="H359" i="1"/>
  <c r="I359" i="1"/>
  <c r="F359" i="1"/>
  <c r="E320" i="1"/>
  <c r="E321" i="1"/>
  <c r="E322" i="1"/>
  <c r="E323" i="1"/>
  <c r="E324" i="1"/>
  <c r="E325" i="1"/>
  <c r="E326" i="1"/>
  <c r="E327" i="1"/>
  <c r="E328" i="1"/>
  <c r="E329" i="1"/>
  <c r="E330" i="1"/>
  <c r="E331" i="1"/>
  <c r="E332" i="1"/>
  <c r="E333" i="1"/>
  <c r="E334" i="1"/>
  <c r="E335" i="1"/>
  <c r="E336" i="1"/>
  <c r="E337" i="1"/>
  <c r="E338" i="1"/>
  <c r="E339" i="1"/>
  <c r="E340" i="1"/>
  <c r="E341" i="1"/>
  <c r="E342" i="1"/>
  <c r="E343" i="1"/>
  <c r="E344" i="1"/>
  <c r="E345" i="1"/>
  <c r="E346" i="1"/>
  <c r="E347" i="1"/>
  <c r="E348" i="1"/>
  <c r="E349" i="1"/>
  <c r="E350" i="1"/>
  <c r="E351" i="1"/>
  <c r="E352" i="1"/>
  <c r="E353" i="1"/>
  <c r="E354" i="1"/>
  <c r="E355" i="1"/>
  <c r="E356" i="1"/>
  <c r="E357" i="1"/>
  <c r="E358" i="1"/>
  <c r="E359" i="1"/>
  <c r="BW399" i="1"/>
  <c r="BO399" i="1"/>
  <c r="BP399" i="1"/>
  <c r="BQ399" i="1"/>
  <c r="BN399" i="1"/>
  <c r="BJ399" i="1"/>
  <c r="BK399" i="1"/>
  <c r="BI399" i="1"/>
  <c r="BH399" i="1"/>
  <c r="AZ399" i="1"/>
  <c r="BA399" i="1"/>
  <c r="BB399" i="1"/>
  <c r="BC399" i="1"/>
  <c r="BD399" i="1"/>
  <c r="BE399" i="1"/>
  <c r="BF399" i="1"/>
  <c r="AY399" i="1"/>
  <c r="AL399" i="1"/>
  <c r="AM399" i="1"/>
  <c r="AN399" i="1"/>
  <c r="AO399" i="1"/>
  <c r="AP399" i="1"/>
  <c r="AQ399" i="1"/>
  <c r="AR399" i="1"/>
  <c r="AS399" i="1"/>
  <c r="AT399" i="1"/>
  <c r="AU399" i="1"/>
  <c r="AV399" i="1"/>
  <c r="AA399" i="1"/>
  <c r="AB399" i="1"/>
  <c r="AC399" i="1"/>
  <c r="AD399" i="1"/>
  <c r="AE399" i="1"/>
  <c r="AF399" i="1"/>
  <c r="AG399" i="1"/>
  <c r="AH399" i="1"/>
  <c r="AI399" i="1"/>
  <c r="AJ399" i="1"/>
  <c r="AK399" i="1"/>
  <c r="Z399" i="1"/>
  <c r="N399" i="1"/>
  <c r="O399" i="1"/>
  <c r="P399" i="1"/>
  <c r="Q399" i="1"/>
  <c r="R399" i="1"/>
  <c r="S399" i="1"/>
  <c r="T399" i="1"/>
  <c r="U399" i="1"/>
  <c r="V399" i="1"/>
  <c r="W399" i="1"/>
  <c r="M399" i="1"/>
  <c r="H399" i="1"/>
  <c r="I399" i="1"/>
  <c r="J399" i="1"/>
  <c r="G399" i="1"/>
  <c r="F399" i="1"/>
  <c r="BU360" i="1"/>
  <c r="BU361" i="1"/>
  <c r="BU362" i="1"/>
  <c r="BU363" i="1"/>
  <c r="BU364" i="1"/>
  <c r="BU365" i="1"/>
  <c r="BU366" i="1"/>
  <c r="BU367" i="1"/>
  <c r="BU368" i="1"/>
  <c r="BU369" i="1"/>
  <c r="BU370" i="1"/>
  <c r="BU371" i="1"/>
  <c r="BU372" i="1"/>
  <c r="BU373" i="1"/>
  <c r="BU374" i="1"/>
  <c r="BU375" i="1"/>
  <c r="BU376" i="1"/>
  <c r="BU377" i="1"/>
  <c r="BU378" i="1"/>
  <c r="BU379" i="1"/>
  <c r="BU380" i="1"/>
  <c r="BU381" i="1"/>
  <c r="BU382" i="1"/>
  <c r="BU383" i="1"/>
  <c r="BU384" i="1"/>
  <c r="BU385" i="1"/>
  <c r="BU386" i="1"/>
  <c r="BU387" i="1"/>
  <c r="BU388" i="1"/>
  <c r="BU389" i="1"/>
  <c r="BU390" i="1"/>
  <c r="BU391" i="1"/>
  <c r="BU392" i="1"/>
  <c r="BU393" i="1"/>
  <c r="BU394" i="1"/>
  <c r="BU395" i="1"/>
  <c r="BU396" i="1"/>
  <c r="BU397" i="1"/>
  <c r="BU398" i="1"/>
  <c r="BT360" i="1"/>
  <c r="BT361" i="1"/>
  <c r="BT362" i="1"/>
  <c r="BT363" i="1"/>
  <c r="BT364" i="1"/>
  <c r="BT365" i="1"/>
  <c r="BT366" i="1"/>
  <c r="BT367" i="1"/>
  <c r="BT368" i="1"/>
  <c r="BT369" i="1"/>
  <c r="BT370" i="1"/>
  <c r="BT371" i="1"/>
  <c r="BT372" i="1"/>
  <c r="BT373" i="1"/>
  <c r="BT374" i="1"/>
  <c r="BT375" i="1"/>
  <c r="BT376" i="1"/>
  <c r="BT377" i="1"/>
  <c r="BT378" i="1"/>
  <c r="BT379" i="1"/>
  <c r="BT380" i="1"/>
  <c r="BT381" i="1"/>
  <c r="BT382" i="1"/>
  <c r="BT383" i="1"/>
  <c r="BT384" i="1"/>
  <c r="BT385" i="1"/>
  <c r="BT386" i="1"/>
  <c r="BT387" i="1"/>
  <c r="BT388" i="1"/>
  <c r="BT389" i="1"/>
  <c r="BT390" i="1"/>
  <c r="BT391" i="1"/>
  <c r="BT392" i="1"/>
  <c r="BT393" i="1"/>
  <c r="BT394" i="1"/>
  <c r="BT395" i="1"/>
  <c r="BT396" i="1"/>
  <c r="BT397" i="1"/>
  <c r="BT398" i="1"/>
  <c r="BS360" i="1"/>
  <c r="BS361" i="1"/>
  <c r="BS362" i="1"/>
  <c r="BS363" i="1"/>
  <c r="BS364" i="1"/>
  <c r="BS365" i="1"/>
  <c r="BS366" i="1"/>
  <c r="BS367" i="1"/>
  <c r="BS368" i="1"/>
  <c r="BS369" i="1"/>
  <c r="BS370" i="1"/>
  <c r="BS371" i="1"/>
  <c r="BS372" i="1"/>
  <c r="BS373" i="1"/>
  <c r="BS374" i="1"/>
  <c r="BS375" i="1"/>
  <c r="BS376" i="1"/>
  <c r="BS377" i="1"/>
  <c r="BS378" i="1"/>
  <c r="BS379" i="1"/>
  <c r="BS380" i="1"/>
  <c r="BS381" i="1"/>
  <c r="BS382" i="1"/>
  <c r="BS383" i="1"/>
  <c r="BS384" i="1"/>
  <c r="BS385" i="1"/>
  <c r="BS386" i="1"/>
  <c r="BS387" i="1"/>
  <c r="BS388" i="1"/>
  <c r="BS389" i="1"/>
  <c r="BS390" i="1"/>
  <c r="BS391" i="1"/>
  <c r="BS392" i="1"/>
  <c r="BS393" i="1"/>
  <c r="BS394" i="1"/>
  <c r="BS395" i="1"/>
  <c r="BS396" i="1"/>
  <c r="BS397" i="1"/>
  <c r="BS398" i="1"/>
  <c r="BR360" i="1"/>
  <c r="BR361" i="1"/>
  <c r="BR362" i="1"/>
  <c r="BR363" i="1"/>
  <c r="BR364" i="1"/>
  <c r="BR365" i="1"/>
  <c r="BR366" i="1"/>
  <c r="BR367" i="1"/>
  <c r="BR368" i="1"/>
  <c r="BR369" i="1"/>
  <c r="BR370" i="1"/>
  <c r="BR371" i="1"/>
  <c r="BR372" i="1"/>
  <c r="BR373" i="1"/>
  <c r="BR374" i="1"/>
  <c r="BR375" i="1"/>
  <c r="BR376" i="1"/>
  <c r="BR377" i="1"/>
  <c r="BR378" i="1"/>
  <c r="BR379" i="1"/>
  <c r="BR380" i="1"/>
  <c r="BR381" i="1"/>
  <c r="BR382" i="1"/>
  <c r="BR383" i="1"/>
  <c r="BR384" i="1"/>
  <c r="BR385" i="1"/>
  <c r="BR386" i="1"/>
  <c r="BR387" i="1"/>
  <c r="BR388" i="1"/>
  <c r="BR389" i="1"/>
  <c r="BR390" i="1"/>
  <c r="BR391" i="1"/>
  <c r="BR392" i="1"/>
  <c r="BR393" i="1"/>
  <c r="BR394" i="1"/>
  <c r="BR395" i="1"/>
  <c r="BR396" i="1"/>
  <c r="BR397" i="1"/>
  <c r="BR398" i="1"/>
  <c r="BM360" i="1"/>
  <c r="BM361" i="1"/>
  <c r="BM362" i="1"/>
  <c r="BM363" i="1"/>
  <c r="BM364" i="1"/>
  <c r="BM365" i="1"/>
  <c r="BM366" i="1"/>
  <c r="BM367" i="1"/>
  <c r="BM368" i="1"/>
  <c r="BM369" i="1"/>
  <c r="BM370" i="1"/>
  <c r="BM371" i="1"/>
  <c r="BM372" i="1"/>
  <c r="BM373" i="1"/>
  <c r="BM374" i="1"/>
  <c r="BM375" i="1"/>
  <c r="BM376" i="1"/>
  <c r="BM377" i="1"/>
  <c r="BM378" i="1"/>
  <c r="BM379" i="1"/>
  <c r="BM380" i="1"/>
  <c r="BM381" i="1"/>
  <c r="BM382" i="1"/>
  <c r="BM383" i="1"/>
  <c r="BM384" i="1"/>
  <c r="BM385" i="1"/>
  <c r="BM386" i="1"/>
  <c r="BM387" i="1"/>
  <c r="BM388" i="1"/>
  <c r="BM389" i="1"/>
  <c r="BM390" i="1"/>
  <c r="BM391" i="1"/>
  <c r="BM392" i="1"/>
  <c r="BM393" i="1"/>
  <c r="BM394" i="1"/>
  <c r="BM395" i="1"/>
  <c r="BM396" i="1"/>
  <c r="BM397" i="1"/>
  <c r="BM398" i="1"/>
  <c r="BG361" i="1"/>
  <c r="BL361" i="1" s="1"/>
  <c r="BG362" i="1"/>
  <c r="BL362" i="1" s="1"/>
  <c r="BG363" i="1"/>
  <c r="BL363" i="1" s="1"/>
  <c r="BG364" i="1"/>
  <c r="BL364" i="1" s="1"/>
  <c r="BG365" i="1"/>
  <c r="BL365" i="1" s="1"/>
  <c r="BG366" i="1"/>
  <c r="BL366" i="1" s="1"/>
  <c r="BG367" i="1"/>
  <c r="BL367" i="1" s="1"/>
  <c r="BG368" i="1"/>
  <c r="BL368" i="1" s="1"/>
  <c r="BG369" i="1"/>
  <c r="BL369" i="1" s="1"/>
  <c r="BG370" i="1"/>
  <c r="BL370" i="1" s="1"/>
  <c r="BG371" i="1"/>
  <c r="BL371" i="1" s="1"/>
  <c r="BG372" i="1"/>
  <c r="BL372" i="1" s="1"/>
  <c r="BG373" i="1"/>
  <c r="BL373" i="1" s="1"/>
  <c r="BG374" i="1"/>
  <c r="BL374" i="1" s="1"/>
  <c r="BG375" i="1"/>
  <c r="BL375" i="1" s="1"/>
  <c r="BG376" i="1"/>
  <c r="BL376" i="1" s="1"/>
  <c r="BG377" i="1"/>
  <c r="BL377" i="1" s="1"/>
  <c r="BG378" i="1"/>
  <c r="BL378" i="1" s="1"/>
  <c r="BG379" i="1"/>
  <c r="BL379" i="1" s="1"/>
  <c r="BG380" i="1"/>
  <c r="BL380" i="1" s="1"/>
  <c r="BG381" i="1"/>
  <c r="BL381" i="1" s="1"/>
  <c r="BG382" i="1"/>
  <c r="BL382" i="1" s="1"/>
  <c r="BG383" i="1"/>
  <c r="BL383" i="1" s="1"/>
  <c r="BG384" i="1"/>
  <c r="BL384" i="1" s="1"/>
  <c r="BG385" i="1"/>
  <c r="BL385" i="1" s="1"/>
  <c r="BG386" i="1"/>
  <c r="BL386" i="1" s="1"/>
  <c r="BG387" i="1"/>
  <c r="BL387" i="1" s="1"/>
  <c r="BG388" i="1"/>
  <c r="BL388" i="1" s="1"/>
  <c r="BG389" i="1"/>
  <c r="BL389" i="1" s="1"/>
  <c r="BG390" i="1"/>
  <c r="BL390" i="1" s="1"/>
  <c r="BG391" i="1"/>
  <c r="BL391" i="1" s="1"/>
  <c r="BG392" i="1"/>
  <c r="BL392" i="1" s="1"/>
  <c r="BG393" i="1"/>
  <c r="BL393" i="1" s="1"/>
  <c r="BG394" i="1"/>
  <c r="BL394" i="1" s="1"/>
  <c r="BG395" i="1"/>
  <c r="BL395" i="1" s="1"/>
  <c r="BG396" i="1"/>
  <c r="BL396" i="1" s="1"/>
  <c r="BG397" i="1"/>
  <c r="BL397" i="1" s="1"/>
  <c r="BG398" i="1"/>
  <c r="BL398" i="1" s="1"/>
  <c r="BG360" i="1"/>
  <c r="BL360" i="1" s="1"/>
  <c r="AX360" i="1"/>
  <c r="AX361" i="1"/>
  <c r="AX362" i="1"/>
  <c r="AX363" i="1"/>
  <c r="AX364" i="1"/>
  <c r="AX365" i="1"/>
  <c r="AX366" i="1"/>
  <c r="AX367" i="1"/>
  <c r="AX368" i="1"/>
  <c r="AX369" i="1"/>
  <c r="AX370" i="1"/>
  <c r="AX371" i="1"/>
  <c r="AX372" i="1"/>
  <c r="AX373" i="1"/>
  <c r="AX374" i="1"/>
  <c r="AX375" i="1"/>
  <c r="AX376" i="1"/>
  <c r="AX377" i="1"/>
  <c r="AX378" i="1"/>
  <c r="AX379" i="1"/>
  <c r="AX380" i="1"/>
  <c r="AX381" i="1"/>
  <c r="AX382" i="1"/>
  <c r="AX383" i="1"/>
  <c r="AX384" i="1"/>
  <c r="AX385" i="1"/>
  <c r="AX386" i="1"/>
  <c r="AX387" i="1"/>
  <c r="AX388" i="1"/>
  <c r="AX389" i="1"/>
  <c r="AX390" i="1"/>
  <c r="AX391" i="1"/>
  <c r="AX392" i="1"/>
  <c r="AX393" i="1"/>
  <c r="AX394" i="1"/>
  <c r="AX395" i="1"/>
  <c r="AX396" i="1"/>
  <c r="AX397" i="1"/>
  <c r="AX398" i="1"/>
  <c r="AW360" i="1"/>
  <c r="AW361" i="1"/>
  <c r="AW362" i="1"/>
  <c r="AW363" i="1"/>
  <c r="AW364" i="1"/>
  <c r="AW365" i="1"/>
  <c r="AW366" i="1"/>
  <c r="AW367" i="1"/>
  <c r="AW368" i="1"/>
  <c r="AW369" i="1"/>
  <c r="AW370" i="1"/>
  <c r="AW371" i="1"/>
  <c r="AW372" i="1"/>
  <c r="AW373" i="1"/>
  <c r="AW374" i="1"/>
  <c r="AW375" i="1"/>
  <c r="AW376" i="1"/>
  <c r="AW377" i="1"/>
  <c r="AW378" i="1"/>
  <c r="AW379" i="1"/>
  <c r="AW380" i="1"/>
  <c r="AW381" i="1"/>
  <c r="AW382" i="1"/>
  <c r="AW383" i="1"/>
  <c r="AW384" i="1"/>
  <c r="AW385" i="1"/>
  <c r="AW386" i="1"/>
  <c r="AW387" i="1"/>
  <c r="AW388" i="1"/>
  <c r="AW389" i="1"/>
  <c r="AW390" i="1"/>
  <c r="AW391" i="1"/>
  <c r="AW392" i="1"/>
  <c r="AW393" i="1"/>
  <c r="AW394" i="1"/>
  <c r="AW395" i="1"/>
  <c r="AW396" i="1"/>
  <c r="AW397" i="1"/>
  <c r="AW398" i="1"/>
  <c r="X360" i="1"/>
  <c r="X361" i="1"/>
  <c r="X362" i="1"/>
  <c r="X363" i="1"/>
  <c r="X364" i="1"/>
  <c r="X365" i="1"/>
  <c r="X366" i="1"/>
  <c r="X367" i="1"/>
  <c r="X368" i="1"/>
  <c r="X369" i="1"/>
  <c r="X370" i="1"/>
  <c r="X371" i="1"/>
  <c r="X372" i="1"/>
  <c r="X373" i="1"/>
  <c r="X374" i="1"/>
  <c r="X375" i="1"/>
  <c r="X376" i="1"/>
  <c r="X377" i="1"/>
  <c r="X378" i="1"/>
  <c r="X379" i="1"/>
  <c r="X380" i="1"/>
  <c r="X381" i="1"/>
  <c r="X382" i="1"/>
  <c r="X383" i="1"/>
  <c r="X384" i="1"/>
  <c r="X385" i="1"/>
  <c r="X386" i="1"/>
  <c r="X387" i="1"/>
  <c r="X388" i="1"/>
  <c r="X389" i="1"/>
  <c r="X390" i="1"/>
  <c r="X391" i="1"/>
  <c r="X392" i="1"/>
  <c r="X393" i="1"/>
  <c r="X394" i="1"/>
  <c r="X395" i="1"/>
  <c r="X396" i="1"/>
  <c r="X397" i="1"/>
  <c r="X398" i="1"/>
  <c r="L360" i="1"/>
  <c r="L361" i="1"/>
  <c r="L362" i="1"/>
  <c r="L363" i="1"/>
  <c r="L364" i="1"/>
  <c r="L365" i="1"/>
  <c r="L366" i="1"/>
  <c r="L367" i="1"/>
  <c r="L368" i="1"/>
  <c r="L369" i="1"/>
  <c r="L370" i="1"/>
  <c r="L371" i="1"/>
  <c r="L372" i="1"/>
  <c r="L373" i="1"/>
  <c r="L374" i="1"/>
  <c r="L375" i="1"/>
  <c r="L376" i="1"/>
  <c r="L377" i="1"/>
  <c r="L378" i="1"/>
  <c r="L379" i="1"/>
  <c r="L380" i="1"/>
  <c r="L381" i="1"/>
  <c r="L382" i="1"/>
  <c r="L383" i="1"/>
  <c r="L384" i="1"/>
  <c r="L385" i="1"/>
  <c r="L386" i="1"/>
  <c r="L387" i="1"/>
  <c r="L388" i="1"/>
  <c r="L389" i="1"/>
  <c r="L390" i="1"/>
  <c r="L391" i="1"/>
  <c r="L392" i="1"/>
  <c r="L393" i="1"/>
  <c r="L394" i="1"/>
  <c r="L395" i="1"/>
  <c r="L396" i="1"/>
  <c r="L397" i="1"/>
  <c r="L398" i="1"/>
  <c r="K360" i="1"/>
  <c r="K361" i="1"/>
  <c r="K362" i="1"/>
  <c r="K363" i="1"/>
  <c r="K364" i="1"/>
  <c r="K365" i="1"/>
  <c r="K366" i="1"/>
  <c r="K367" i="1"/>
  <c r="K368" i="1"/>
  <c r="K369" i="1"/>
  <c r="K370" i="1"/>
  <c r="K371" i="1"/>
  <c r="K372" i="1"/>
  <c r="K373" i="1"/>
  <c r="K374" i="1"/>
  <c r="K375" i="1"/>
  <c r="K376" i="1"/>
  <c r="K377" i="1"/>
  <c r="K378" i="1"/>
  <c r="K379" i="1"/>
  <c r="K380" i="1"/>
  <c r="K381" i="1"/>
  <c r="K382" i="1"/>
  <c r="K383" i="1"/>
  <c r="K384" i="1"/>
  <c r="K385" i="1"/>
  <c r="K386" i="1"/>
  <c r="K387" i="1"/>
  <c r="K388" i="1"/>
  <c r="K389" i="1"/>
  <c r="K390" i="1"/>
  <c r="K391" i="1"/>
  <c r="K392" i="1"/>
  <c r="K393" i="1"/>
  <c r="K394" i="1"/>
  <c r="K395" i="1"/>
  <c r="K396" i="1"/>
  <c r="K397" i="1"/>
  <c r="K398" i="1"/>
  <c r="E361" i="1"/>
  <c r="E362" i="1"/>
  <c r="E363" i="1"/>
  <c r="E364" i="1"/>
  <c r="E365" i="1"/>
  <c r="E366" i="1"/>
  <c r="E367" i="1"/>
  <c r="E368" i="1"/>
  <c r="E369" i="1"/>
  <c r="E370" i="1"/>
  <c r="E371" i="1"/>
  <c r="E372" i="1"/>
  <c r="E373" i="1"/>
  <c r="E374" i="1"/>
  <c r="E375" i="1"/>
  <c r="E376" i="1"/>
  <c r="E377" i="1"/>
  <c r="E378" i="1"/>
  <c r="E379" i="1"/>
  <c r="E380" i="1"/>
  <c r="E381" i="1"/>
  <c r="E382" i="1"/>
  <c r="E383" i="1"/>
  <c r="E384" i="1"/>
  <c r="E385" i="1"/>
  <c r="E386" i="1"/>
  <c r="E387" i="1"/>
  <c r="E388" i="1"/>
  <c r="E389" i="1"/>
  <c r="E390" i="1"/>
  <c r="E391" i="1"/>
  <c r="E392" i="1"/>
  <c r="E393" i="1"/>
  <c r="E394" i="1"/>
  <c r="E395" i="1"/>
  <c r="E396" i="1"/>
  <c r="E397" i="1"/>
  <c r="E398" i="1"/>
  <c r="E399" i="1"/>
  <c r="E360" i="1"/>
  <c r="BW439" i="1"/>
  <c r="BO439" i="1"/>
  <c r="BP439" i="1"/>
  <c r="BQ439" i="1"/>
  <c r="BN439" i="1"/>
  <c r="BM400" i="1"/>
  <c r="BM401" i="1"/>
  <c r="BM402" i="1"/>
  <c r="BM403" i="1"/>
  <c r="BM404" i="1"/>
  <c r="BM405" i="1"/>
  <c r="BM406" i="1"/>
  <c r="BM407" i="1"/>
  <c r="BM408" i="1"/>
  <c r="BM409" i="1"/>
  <c r="BM410" i="1"/>
  <c r="BM411" i="1"/>
  <c r="BM412" i="1"/>
  <c r="BM413" i="1"/>
  <c r="BM414" i="1"/>
  <c r="BM415" i="1"/>
  <c r="BM416" i="1"/>
  <c r="BM417" i="1"/>
  <c r="BM418" i="1"/>
  <c r="BM419" i="1"/>
  <c r="BM420" i="1"/>
  <c r="BM421" i="1"/>
  <c r="BM422" i="1"/>
  <c r="BM423" i="1"/>
  <c r="BM424" i="1"/>
  <c r="BM425" i="1"/>
  <c r="BM426" i="1"/>
  <c r="BM427" i="1"/>
  <c r="BM428" i="1"/>
  <c r="BM429" i="1"/>
  <c r="BM430" i="1"/>
  <c r="BM431" i="1"/>
  <c r="BM432" i="1"/>
  <c r="BM433" i="1"/>
  <c r="BM434" i="1"/>
  <c r="BM435" i="1"/>
  <c r="BM436" i="1"/>
  <c r="BM437" i="1"/>
  <c r="BM438" i="1"/>
  <c r="AZ439" i="1"/>
  <c r="BA439" i="1"/>
  <c r="BB439" i="1"/>
  <c r="BC439" i="1"/>
  <c r="BD439" i="1"/>
  <c r="BE439" i="1"/>
  <c r="BF439" i="1"/>
  <c r="BH439" i="1"/>
  <c r="BI439" i="1"/>
  <c r="BJ439" i="1"/>
  <c r="BK439" i="1"/>
  <c r="AY439" i="1"/>
  <c r="AA439" i="1"/>
  <c r="AB439" i="1"/>
  <c r="AC439" i="1"/>
  <c r="AD439" i="1"/>
  <c r="AE439" i="1"/>
  <c r="AF439" i="1"/>
  <c r="AG439" i="1"/>
  <c r="AH439" i="1"/>
  <c r="AI439" i="1"/>
  <c r="AJ439" i="1"/>
  <c r="AK439" i="1"/>
  <c r="AL439" i="1"/>
  <c r="AM439" i="1"/>
  <c r="AN439" i="1"/>
  <c r="AO439" i="1"/>
  <c r="AP439" i="1"/>
  <c r="AQ439" i="1"/>
  <c r="AR439" i="1"/>
  <c r="AS439" i="1"/>
  <c r="AT439" i="1"/>
  <c r="AU439" i="1"/>
  <c r="AV439" i="1"/>
  <c r="Z439" i="1"/>
  <c r="P439" i="1"/>
  <c r="Q439" i="1"/>
  <c r="R439" i="1"/>
  <c r="S439" i="1"/>
  <c r="T439" i="1"/>
  <c r="U439" i="1"/>
  <c r="V439" i="1"/>
  <c r="W439" i="1"/>
  <c r="N439" i="1"/>
  <c r="O439" i="1"/>
  <c r="M439" i="1"/>
  <c r="H439" i="1"/>
  <c r="I439" i="1"/>
  <c r="J439" i="1"/>
  <c r="G439" i="1"/>
  <c r="F439" i="1"/>
  <c r="BU400" i="1"/>
  <c r="BU401" i="1"/>
  <c r="BU402" i="1"/>
  <c r="BU403" i="1"/>
  <c r="BU404" i="1"/>
  <c r="BU405" i="1"/>
  <c r="BU406" i="1"/>
  <c r="BU407" i="1"/>
  <c r="BU408" i="1"/>
  <c r="BU409" i="1"/>
  <c r="BU410" i="1"/>
  <c r="BU411" i="1"/>
  <c r="BU412" i="1"/>
  <c r="BU413" i="1"/>
  <c r="BU414" i="1"/>
  <c r="BU415" i="1"/>
  <c r="BU416" i="1"/>
  <c r="BU417" i="1"/>
  <c r="BU418" i="1"/>
  <c r="BU419" i="1"/>
  <c r="BU420" i="1"/>
  <c r="BU421" i="1"/>
  <c r="BU422" i="1"/>
  <c r="BU423" i="1"/>
  <c r="BU424" i="1"/>
  <c r="BU425" i="1"/>
  <c r="BU426" i="1"/>
  <c r="BU427" i="1"/>
  <c r="BU428" i="1"/>
  <c r="BU429" i="1"/>
  <c r="BU430" i="1"/>
  <c r="BU431" i="1"/>
  <c r="BU432" i="1"/>
  <c r="BU433" i="1"/>
  <c r="BU434" i="1"/>
  <c r="BU435" i="1"/>
  <c r="BU436" i="1"/>
  <c r="BU437" i="1"/>
  <c r="BU438" i="1"/>
  <c r="BT400" i="1"/>
  <c r="BT401" i="1"/>
  <c r="BT402" i="1"/>
  <c r="BT403" i="1"/>
  <c r="BT404" i="1"/>
  <c r="BT405" i="1"/>
  <c r="BT406" i="1"/>
  <c r="BT407" i="1"/>
  <c r="BT408" i="1"/>
  <c r="BT409" i="1"/>
  <c r="BT410" i="1"/>
  <c r="BT411" i="1"/>
  <c r="BT412" i="1"/>
  <c r="BT413" i="1"/>
  <c r="BT414" i="1"/>
  <c r="BT415" i="1"/>
  <c r="BT416" i="1"/>
  <c r="BT417" i="1"/>
  <c r="BT418" i="1"/>
  <c r="BT419" i="1"/>
  <c r="BT420" i="1"/>
  <c r="BT421" i="1"/>
  <c r="BT422" i="1"/>
  <c r="BT423" i="1"/>
  <c r="BT424" i="1"/>
  <c r="BT425" i="1"/>
  <c r="BT426" i="1"/>
  <c r="BT427" i="1"/>
  <c r="BT428" i="1"/>
  <c r="BT429" i="1"/>
  <c r="BT430" i="1"/>
  <c r="BT431" i="1"/>
  <c r="BT432" i="1"/>
  <c r="BT433" i="1"/>
  <c r="BT434" i="1"/>
  <c r="BT435" i="1"/>
  <c r="BT436" i="1"/>
  <c r="BT437" i="1"/>
  <c r="BT438" i="1"/>
  <c r="BS400" i="1"/>
  <c r="BS401" i="1"/>
  <c r="BS402" i="1"/>
  <c r="BS403" i="1"/>
  <c r="BS404" i="1"/>
  <c r="BS405" i="1"/>
  <c r="BS406" i="1"/>
  <c r="BS407" i="1"/>
  <c r="BS408" i="1"/>
  <c r="BS409" i="1"/>
  <c r="BS410" i="1"/>
  <c r="BS411" i="1"/>
  <c r="BS412" i="1"/>
  <c r="BS413" i="1"/>
  <c r="BS414" i="1"/>
  <c r="BS415" i="1"/>
  <c r="BS416" i="1"/>
  <c r="BS417" i="1"/>
  <c r="BS418" i="1"/>
  <c r="BS419" i="1"/>
  <c r="BS420" i="1"/>
  <c r="BS421" i="1"/>
  <c r="BS422" i="1"/>
  <c r="BS423" i="1"/>
  <c r="BS424" i="1"/>
  <c r="BS425" i="1"/>
  <c r="BS426" i="1"/>
  <c r="BS427" i="1"/>
  <c r="BS428" i="1"/>
  <c r="BS429" i="1"/>
  <c r="BS430" i="1"/>
  <c r="BS431" i="1"/>
  <c r="BS432" i="1"/>
  <c r="BS433" i="1"/>
  <c r="BS434" i="1"/>
  <c r="BS435" i="1"/>
  <c r="BS436" i="1"/>
  <c r="BS437" i="1"/>
  <c r="BS438" i="1"/>
  <c r="BR400" i="1"/>
  <c r="BR401" i="1"/>
  <c r="BR402" i="1"/>
  <c r="BR403" i="1"/>
  <c r="BR404" i="1"/>
  <c r="BR405" i="1"/>
  <c r="BR406" i="1"/>
  <c r="BR407" i="1"/>
  <c r="BR408" i="1"/>
  <c r="BR409" i="1"/>
  <c r="BR410" i="1"/>
  <c r="BR411" i="1"/>
  <c r="BR412" i="1"/>
  <c r="BR413" i="1"/>
  <c r="BR414" i="1"/>
  <c r="BR415" i="1"/>
  <c r="BR416" i="1"/>
  <c r="BR417" i="1"/>
  <c r="BR418" i="1"/>
  <c r="BR419" i="1"/>
  <c r="BR420" i="1"/>
  <c r="BR421" i="1"/>
  <c r="BR422" i="1"/>
  <c r="BR423" i="1"/>
  <c r="BR424" i="1"/>
  <c r="BR425" i="1"/>
  <c r="BR426" i="1"/>
  <c r="BR427" i="1"/>
  <c r="BR428" i="1"/>
  <c r="BR429" i="1"/>
  <c r="BR430" i="1"/>
  <c r="BR431" i="1"/>
  <c r="BR432" i="1"/>
  <c r="BR433" i="1"/>
  <c r="BR434" i="1"/>
  <c r="BR435" i="1"/>
  <c r="BR436" i="1"/>
  <c r="BR437" i="1"/>
  <c r="BR438" i="1"/>
  <c r="BG400" i="1"/>
  <c r="BL400" i="1" s="1"/>
  <c r="BG401" i="1"/>
  <c r="BL401" i="1" s="1"/>
  <c r="BG402" i="1"/>
  <c r="BL402" i="1" s="1"/>
  <c r="BG403" i="1"/>
  <c r="BL403" i="1" s="1"/>
  <c r="BG404" i="1"/>
  <c r="BL404" i="1" s="1"/>
  <c r="BG405" i="1"/>
  <c r="BL405" i="1" s="1"/>
  <c r="BG406" i="1"/>
  <c r="BL406" i="1" s="1"/>
  <c r="BG407" i="1"/>
  <c r="BL407" i="1" s="1"/>
  <c r="BG408" i="1"/>
  <c r="BL408" i="1" s="1"/>
  <c r="BG409" i="1"/>
  <c r="BL409" i="1" s="1"/>
  <c r="BG410" i="1"/>
  <c r="BL410" i="1" s="1"/>
  <c r="BG411" i="1"/>
  <c r="BL411" i="1" s="1"/>
  <c r="BG412" i="1"/>
  <c r="BL412" i="1" s="1"/>
  <c r="BG413" i="1"/>
  <c r="BL413" i="1" s="1"/>
  <c r="BG414" i="1"/>
  <c r="BL414" i="1" s="1"/>
  <c r="BG415" i="1"/>
  <c r="BL415" i="1" s="1"/>
  <c r="BG416" i="1"/>
  <c r="BL416" i="1" s="1"/>
  <c r="BG417" i="1"/>
  <c r="BL417" i="1" s="1"/>
  <c r="BG418" i="1"/>
  <c r="BL418" i="1" s="1"/>
  <c r="BG419" i="1"/>
  <c r="BL419" i="1" s="1"/>
  <c r="BG420" i="1"/>
  <c r="BL420" i="1" s="1"/>
  <c r="BG421" i="1"/>
  <c r="BL421" i="1" s="1"/>
  <c r="BG422" i="1"/>
  <c r="BL422" i="1" s="1"/>
  <c r="BG423" i="1"/>
  <c r="BL423" i="1" s="1"/>
  <c r="BG424" i="1"/>
  <c r="BL424" i="1" s="1"/>
  <c r="BG425" i="1"/>
  <c r="BL425" i="1" s="1"/>
  <c r="BG426" i="1"/>
  <c r="BL426" i="1" s="1"/>
  <c r="BG427" i="1"/>
  <c r="BL427" i="1" s="1"/>
  <c r="BG428" i="1"/>
  <c r="BL428" i="1" s="1"/>
  <c r="BG429" i="1"/>
  <c r="BL429" i="1" s="1"/>
  <c r="BG430" i="1"/>
  <c r="BL430" i="1" s="1"/>
  <c r="BG431" i="1"/>
  <c r="BL431" i="1" s="1"/>
  <c r="BG432" i="1"/>
  <c r="BL432" i="1" s="1"/>
  <c r="BG433" i="1"/>
  <c r="BL433" i="1" s="1"/>
  <c r="BG434" i="1"/>
  <c r="BL434" i="1" s="1"/>
  <c r="BG435" i="1"/>
  <c r="BL435" i="1" s="1"/>
  <c r="BG436" i="1"/>
  <c r="BL436" i="1" s="1"/>
  <c r="BG437" i="1"/>
  <c r="BL437" i="1" s="1"/>
  <c r="BG438" i="1"/>
  <c r="BL438" i="1" s="1"/>
  <c r="BG440" i="1"/>
  <c r="BL440" i="1" s="1"/>
  <c r="BG441" i="1"/>
  <c r="BL441" i="1" s="1"/>
  <c r="BG442" i="1"/>
  <c r="BL442" i="1" s="1"/>
  <c r="BG443" i="1"/>
  <c r="BL443" i="1" s="1"/>
  <c r="BG444" i="1"/>
  <c r="BL444" i="1" s="1"/>
  <c r="BG445" i="1"/>
  <c r="BL445" i="1" s="1"/>
  <c r="BG446" i="1"/>
  <c r="BL446" i="1" s="1"/>
  <c r="BG447" i="1"/>
  <c r="BL447" i="1" s="1"/>
  <c r="BG448" i="1"/>
  <c r="BL448" i="1" s="1"/>
  <c r="BG449" i="1"/>
  <c r="BL449" i="1" s="1"/>
  <c r="BG450" i="1"/>
  <c r="BL450" i="1" s="1"/>
  <c r="BG451" i="1"/>
  <c r="BL451" i="1" s="1"/>
  <c r="BG452" i="1"/>
  <c r="BL452" i="1" s="1"/>
  <c r="BG453" i="1"/>
  <c r="BL453" i="1" s="1"/>
  <c r="BG454" i="1"/>
  <c r="BL454" i="1" s="1"/>
  <c r="BG455" i="1"/>
  <c r="BL455" i="1" s="1"/>
  <c r="BG456" i="1"/>
  <c r="BL456" i="1" s="1"/>
  <c r="BG457" i="1"/>
  <c r="BL457" i="1" s="1"/>
  <c r="BG458" i="1"/>
  <c r="BL458" i="1" s="1"/>
  <c r="BG459" i="1"/>
  <c r="BL459" i="1" s="1"/>
  <c r="BG460" i="1"/>
  <c r="BL460" i="1" s="1"/>
  <c r="BG461" i="1"/>
  <c r="BL461" i="1" s="1"/>
  <c r="BG462" i="1"/>
  <c r="BL462" i="1" s="1"/>
  <c r="BG463" i="1"/>
  <c r="BL463" i="1" s="1"/>
  <c r="BG464" i="1"/>
  <c r="BL464" i="1" s="1"/>
  <c r="BG465" i="1"/>
  <c r="BL465" i="1" s="1"/>
  <c r="BG466" i="1"/>
  <c r="BL466" i="1" s="1"/>
  <c r="BG467" i="1"/>
  <c r="BL467" i="1" s="1"/>
  <c r="BG468" i="1"/>
  <c r="BL468" i="1" s="1"/>
  <c r="BG469" i="1"/>
  <c r="BL469" i="1" s="1"/>
  <c r="BG470" i="1"/>
  <c r="BL470" i="1" s="1"/>
  <c r="BG471" i="1"/>
  <c r="BL471" i="1" s="1"/>
  <c r="BG472" i="1"/>
  <c r="BL472" i="1" s="1"/>
  <c r="BG473" i="1"/>
  <c r="BL473" i="1" s="1"/>
  <c r="BG474" i="1"/>
  <c r="BL474" i="1" s="1"/>
  <c r="BG475" i="1"/>
  <c r="BL475" i="1" s="1"/>
  <c r="BG476" i="1"/>
  <c r="BL476" i="1" s="1"/>
  <c r="BG477" i="1"/>
  <c r="BL477" i="1" s="1"/>
  <c r="BG478" i="1"/>
  <c r="BL478" i="1" s="1"/>
  <c r="AX400" i="1"/>
  <c r="AX401" i="1"/>
  <c r="AX402" i="1"/>
  <c r="AX403" i="1"/>
  <c r="AX404" i="1"/>
  <c r="AX405" i="1"/>
  <c r="AX406" i="1"/>
  <c r="AX407" i="1"/>
  <c r="AX408" i="1"/>
  <c r="AX409" i="1"/>
  <c r="AX410" i="1"/>
  <c r="AX411" i="1"/>
  <c r="AX412" i="1"/>
  <c r="AX413" i="1"/>
  <c r="AX414" i="1"/>
  <c r="AX415" i="1"/>
  <c r="AX416" i="1"/>
  <c r="AX417" i="1"/>
  <c r="AX418" i="1"/>
  <c r="AX419" i="1"/>
  <c r="AX420" i="1"/>
  <c r="AX421" i="1"/>
  <c r="AX422" i="1"/>
  <c r="AX423" i="1"/>
  <c r="AX424" i="1"/>
  <c r="AX425" i="1"/>
  <c r="AX426" i="1"/>
  <c r="AX427" i="1"/>
  <c r="AX428" i="1"/>
  <c r="AX429" i="1"/>
  <c r="AX430" i="1"/>
  <c r="AX431" i="1"/>
  <c r="AX432" i="1"/>
  <c r="AX433" i="1"/>
  <c r="AX434" i="1"/>
  <c r="AX435" i="1"/>
  <c r="AX436" i="1"/>
  <c r="AX437" i="1"/>
  <c r="AX438" i="1"/>
  <c r="AW400" i="1"/>
  <c r="AW401" i="1"/>
  <c r="AW402" i="1"/>
  <c r="AW403" i="1"/>
  <c r="AW404" i="1"/>
  <c r="AW405" i="1"/>
  <c r="AW406" i="1"/>
  <c r="AW407" i="1"/>
  <c r="AW408" i="1"/>
  <c r="AW409" i="1"/>
  <c r="AW410" i="1"/>
  <c r="AW411" i="1"/>
  <c r="AW412" i="1"/>
  <c r="AW413" i="1"/>
  <c r="AW414" i="1"/>
  <c r="AW415" i="1"/>
  <c r="AW416" i="1"/>
  <c r="AW417" i="1"/>
  <c r="AW418" i="1"/>
  <c r="AW419" i="1"/>
  <c r="AW420" i="1"/>
  <c r="AW421" i="1"/>
  <c r="AW422" i="1"/>
  <c r="AW423" i="1"/>
  <c r="AW424" i="1"/>
  <c r="AW425" i="1"/>
  <c r="AW426" i="1"/>
  <c r="AW427" i="1"/>
  <c r="AW428" i="1"/>
  <c r="AW429" i="1"/>
  <c r="AW430" i="1"/>
  <c r="AW431" i="1"/>
  <c r="AW432" i="1"/>
  <c r="AW433" i="1"/>
  <c r="AW434" i="1"/>
  <c r="AW435" i="1"/>
  <c r="AW436" i="1"/>
  <c r="AW437" i="1"/>
  <c r="AW438" i="1"/>
  <c r="X400" i="1"/>
  <c r="X401" i="1"/>
  <c r="X402" i="1"/>
  <c r="X403" i="1"/>
  <c r="X404" i="1"/>
  <c r="X405" i="1"/>
  <c r="X406" i="1"/>
  <c r="X407" i="1"/>
  <c r="X408" i="1"/>
  <c r="X409" i="1"/>
  <c r="X410" i="1"/>
  <c r="X411" i="1"/>
  <c r="X412" i="1"/>
  <c r="X413" i="1"/>
  <c r="X414" i="1"/>
  <c r="X415" i="1"/>
  <c r="X416" i="1"/>
  <c r="X417" i="1"/>
  <c r="X418" i="1"/>
  <c r="X419" i="1"/>
  <c r="X420" i="1"/>
  <c r="X421" i="1"/>
  <c r="X422" i="1"/>
  <c r="X423" i="1"/>
  <c r="X424" i="1"/>
  <c r="X425" i="1"/>
  <c r="X426" i="1"/>
  <c r="X427" i="1"/>
  <c r="X428" i="1"/>
  <c r="X429" i="1"/>
  <c r="X430" i="1"/>
  <c r="X431" i="1"/>
  <c r="X432" i="1"/>
  <c r="X433" i="1"/>
  <c r="X434" i="1"/>
  <c r="X435" i="1"/>
  <c r="X436" i="1"/>
  <c r="X437" i="1"/>
  <c r="X438" i="1"/>
  <c r="L400" i="1"/>
  <c r="L401" i="1"/>
  <c r="L402" i="1"/>
  <c r="L403" i="1"/>
  <c r="L404" i="1"/>
  <c r="L405" i="1"/>
  <c r="L406" i="1"/>
  <c r="L407" i="1"/>
  <c r="L408" i="1"/>
  <c r="L409" i="1"/>
  <c r="L410" i="1"/>
  <c r="L411" i="1"/>
  <c r="L412" i="1"/>
  <c r="L413" i="1"/>
  <c r="L414" i="1"/>
  <c r="L415" i="1"/>
  <c r="L416" i="1"/>
  <c r="L417" i="1"/>
  <c r="L418" i="1"/>
  <c r="L419" i="1"/>
  <c r="L420" i="1"/>
  <c r="L421" i="1"/>
  <c r="L422" i="1"/>
  <c r="L423" i="1"/>
  <c r="L424" i="1"/>
  <c r="L425" i="1"/>
  <c r="L426" i="1"/>
  <c r="L427" i="1"/>
  <c r="L428" i="1"/>
  <c r="L429" i="1"/>
  <c r="L430" i="1"/>
  <c r="L431" i="1"/>
  <c r="L432" i="1"/>
  <c r="L433" i="1"/>
  <c r="L434" i="1"/>
  <c r="L435" i="1"/>
  <c r="L436" i="1"/>
  <c r="L437" i="1"/>
  <c r="L438" i="1"/>
  <c r="K400" i="1"/>
  <c r="K401" i="1"/>
  <c r="K402" i="1"/>
  <c r="K403" i="1"/>
  <c r="K404" i="1"/>
  <c r="K405" i="1"/>
  <c r="K406" i="1"/>
  <c r="K407" i="1"/>
  <c r="K408" i="1"/>
  <c r="K409" i="1"/>
  <c r="K410" i="1"/>
  <c r="K411" i="1"/>
  <c r="K412" i="1"/>
  <c r="K413" i="1"/>
  <c r="K414" i="1"/>
  <c r="K415" i="1"/>
  <c r="K416" i="1"/>
  <c r="K417" i="1"/>
  <c r="K418" i="1"/>
  <c r="K419" i="1"/>
  <c r="K420" i="1"/>
  <c r="K421" i="1"/>
  <c r="K422" i="1"/>
  <c r="K423" i="1"/>
  <c r="K424" i="1"/>
  <c r="K425" i="1"/>
  <c r="K426" i="1"/>
  <c r="K427" i="1"/>
  <c r="K428" i="1"/>
  <c r="K429" i="1"/>
  <c r="K430" i="1"/>
  <c r="K431" i="1"/>
  <c r="K432" i="1"/>
  <c r="K433" i="1"/>
  <c r="K434" i="1"/>
  <c r="K435" i="1"/>
  <c r="K436" i="1"/>
  <c r="K437" i="1"/>
  <c r="K438" i="1"/>
  <c r="E401" i="1"/>
  <c r="E402" i="1"/>
  <c r="E403" i="1"/>
  <c r="E404" i="1"/>
  <c r="E405" i="1"/>
  <c r="E406" i="1"/>
  <c r="E407" i="1"/>
  <c r="E408" i="1"/>
  <c r="E409" i="1"/>
  <c r="E410" i="1"/>
  <c r="E411" i="1"/>
  <c r="E412" i="1"/>
  <c r="E413" i="1"/>
  <c r="E414" i="1"/>
  <c r="E415" i="1"/>
  <c r="E416" i="1"/>
  <c r="E417" i="1"/>
  <c r="E418" i="1"/>
  <c r="E419" i="1"/>
  <c r="E420" i="1"/>
  <c r="E421" i="1"/>
  <c r="E422" i="1"/>
  <c r="E423" i="1"/>
  <c r="E424" i="1"/>
  <c r="E425" i="1"/>
  <c r="E426" i="1"/>
  <c r="E427" i="1"/>
  <c r="E428" i="1"/>
  <c r="E429" i="1"/>
  <c r="E430" i="1"/>
  <c r="E431" i="1"/>
  <c r="E432" i="1"/>
  <c r="E433" i="1"/>
  <c r="E434" i="1"/>
  <c r="E435" i="1"/>
  <c r="E436" i="1"/>
  <c r="E437" i="1"/>
  <c r="E438" i="1"/>
  <c r="E439" i="1"/>
  <c r="E400" i="1"/>
  <c r="BW479" i="1"/>
  <c r="BQ479" i="1"/>
  <c r="BP479" i="1"/>
  <c r="BO479" i="1"/>
  <c r="BN479" i="1"/>
  <c r="BK479" i="1"/>
  <c r="BJ479" i="1"/>
  <c r="BI479" i="1"/>
  <c r="BH479" i="1"/>
  <c r="BF479" i="1"/>
  <c r="BE479" i="1"/>
  <c r="BD479" i="1"/>
  <c r="BC479" i="1"/>
  <c r="BB479" i="1"/>
  <c r="BA479" i="1"/>
  <c r="AZ479" i="1"/>
  <c r="AY479" i="1"/>
  <c r="AV479" i="1"/>
  <c r="AU479" i="1"/>
  <c r="AT479" i="1"/>
  <c r="AS479" i="1"/>
  <c r="AR479" i="1"/>
  <c r="AQ479" i="1"/>
  <c r="AP479" i="1"/>
  <c r="AO479" i="1"/>
  <c r="AN479" i="1"/>
  <c r="AM479" i="1"/>
  <c r="AL479" i="1"/>
  <c r="AK479" i="1"/>
  <c r="AJ479" i="1"/>
  <c r="AI479" i="1"/>
  <c r="AH479" i="1"/>
  <c r="V479" i="1"/>
  <c r="AG479" i="1"/>
  <c r="AF479" i="1"/>
  <c r="AE479" i="1"/>
  <c r="AD479" i="1"/>
  <c r="AC479" i="1"/>
  <c r="AB479" i="1"/>
  <c r="AA479" i="1"/>
  <c r="Z479" i="1"/>
  <c r="W479" i="1"/>
  <c r="U479" i="1"/>
  <c r="T479" i="1"/>
  <c r="S479" i="1"/>
  <c r="R479" i="1"/>
  <c r="Q479" i="1"/>
  <c r="P479" i="1"/>
  <c r="O479" i="1"/>
  <c r="N479" i="1"/>
  <c r="M479" i="1"/>
  <c r="J479" i="1"/>
  <c r="I479" i="1"/>
  <c r="H479" i="1"/>
  <c r="G479" i="1"/>
  <c r="F479" i="1"/>
  <c r="L440" i="1"/>
  <c r="L441" i="1"/>
  <c r="L442" i="1"/>
  <c r="L443" i="1"/>
  <c r="L444" i="1"/>
  <c r="L445" i="1"/>
  <c r="L446" i="1"/>
  <c r="L447" i="1"/>
  <c r="L448" i="1"/>
  <c r="L449" i="1"/>
  <c r="L450" i="1"/>
  <c r="L451" i="1"/>
  <c r="L452" i="1"/>
  <c r="L453" i="1"/>
  <c r="L454" i="1"/>
  <c r="L455" i="1"/>
  <c r="L456" i="1"/>
  <c r="L457" i="1"/>
  <c r="L458" i="1"/>
  <c r="L459" i="1"/>
  <c r="L460" i="1"/>
  <c r="L461" i="1"/>
  <c r="L462" i="1"/>
  <c r="L463" i="1"/>
  <c r="L464" i="1"/>
  <c r="L465" i="1"/>
  <c r="L466" i="1"/>
  <c r="L467" i="1"/>
  <c r="L468" i="1"/>
  <c r="L469" i="1"/>
  <c r="L470" i="1"/>
  <c r="L471" i="1"/>
  <c r="L472" i="1"/>
  <c r="L473" i="1"/>
  <c r="L474" i="1"/>
  <c r="L475" i="1"/>
  <c r="L476" i="1"/>
  <c r="L477" i="1"/>
  <c r="L478" i="1"/>
  <c r="K440" i="1"/>
  <c r="K441" i="1"/>
  <c r="K442" i="1"/>
  <c r="K443" i="1"/>
  <c r="K444" i="1"/>
  <c r="K445" i="1"/>
  <c r="K446" i="1"/>
  <c r="K447" i="1"/>
  <c r="K448" i="1"/>
  <c r="K449" i="1"/>
  <c r="K450" i="1"/>
  <c r="K451" i="1"/>
  <c r="K452" i="1"/>
  <c r="K453" i="1"/>
  <c r="K454" i="1"/>
  <c r="K455" i="1"/>
  <c r="K456" i="1"/>
  <c r="K457" i="1"/>
  <c r="K458" i="1"/>
  <c r="K459" i="1"/>
  <c r="K460" i="1"/>
  <c r="K461" i="1"/>
  <c r="K462" i="1"/>
  <c r="K463" i="1"/>
  <c r="K464" i="1"/>
  <c r="K465" i="1"/>
  <c r="K466" i="1"/>
  <c r="K467" i="1"/>
  <c r="K468" i="1"/>
  <c r="K469" i="1"/>
  <c r="K470" i="1"/>
  <c r="K471" i="1"/>
  <c r="K472" i="1"/>
  <c r="K473" i="1"/>
  <c r="K474" i="1"/>
  <c r="K475" i="1"/>
  <c r="K476" i="1"/>
  <c r="K477" i="1"/>
  <c r="K478" i="1"/>
  <c r="X440" i="1"/>
  <c r="X441" i="1"/>
  <c r="X442" i="1"/>
  <c r="X443" i="1"/>
  <c r="X444" i="1"/>
  <c r="X445" i="1"/>
  <c r="X446" i="1"/>
  <c r="X447" i="1"/>
  <c r="X448" i="1"/>
  <c r="X449" i="1"/>
  <c r="X450" i="1"/>
  <c r="X451" i="1"/>
  <c r="X452" i="1"/>
  <c r="X453" i="1"/>
  <c r="X454" i="1"/>
  <c r="X455" i="1"/>
  <c r="X456" i="1"/>
  <c r="X457" i="1"/>
  <c r="X458" i="1"/>
  <c r="X459" i="1"/>
  <c r="X460" i="1"/>
  <c r="X461" i="1"/>
  <c r="X462" i="1"/>
  <c r="X463" i="1"/>
  <c r="X464" i="1"/>
  <c r="X465" i="1"/>
  <c r="X466" i="1"/>
  <c r="X467" i="1"/>
  <c r="X468" i="1"/>
  <c r="X469" i="1"/>
  <c r="X470" i="1"/>
  <c r="X471" i="1"/>
  <c r="X472" i="1"/>
  <c r="X473" i="1"/>
  <c r="X474" i="1"/>
  <c r="X475" i="1"/>
  <c r="X476" i="1"/>
  <c r="X477" i="1"/>
  <c r="X478" i="1"/>
  <c r="AW440" i="1"/>
  <c r="AW441" i="1"/>
  <c r="AW442" i="1"/>
  <c r="AW443" i="1"/>
  <c r="AW444" i="1"/>
  <c r="AW445" i="1"/>
  <c r="AW446" i="1"/>
  <c r="AW447" i="1"/>
  <c r="AW448" i="1"/>
  <c r="AW449" i="1"/>
  <c r="AW450" i="1"/>
  <c r="AW451" i="1"/>
  <c r="AW452" i="1"/>
  <c r="AW453" i="1"/>
  <c r="AW454" i="1"/>
  <c r="AW455" i="1"/>
  <c r="AW456" i="1"/>
  <c r="AW457" i="1"/>
  <c r="AW458" i="1"/>
  <c r="AW459" i="1"/>
  <c r="AW460" i="1"/>
  <c r="AW461" i="1"/>
  <c r="AW462" i="1"/>
  <c r="AW463" i="1"/>
  <c r="AW464" i="1"/>
  <c r="AW465" i="1"/>
  <c r="AW466" i="1"/>
  <c r="AW467" i="1"/>
  <c r="AW468" i="1"/>
  <c r="AW469" i="1"/>
  <c r="AW470" i="1"/>
  <c r="AW471" i="1"/>
  <c r="AW472" i="1"/>
  <c r="AW473" i="1"/>
  <c r="AW474" i="1"/>
  <c r="AW475" i="1"/>
  <c r="AW476" i="1"/>
  <c r="AW477" i="1"/>
  <c r="AW478" i="1"/>
  <c r="AX440" i="1"/>
  <c r="AX441" i="1"/>
  <c r="AX442" i="1"/>
  <c r="AX443" i="1"/>
  <c r="AX444" i="1"/>
  <c r="AX445" i="1"/>
  <c r="AX446" i="1"/>
  <c r="AX447" i="1"/>
  <c r="AX448" i="1"/>
  <c r="AX449" i="1"/>
  <c r="AX450" i="1"/>
  <c r="AX451" i="1"/>
  <c r="AX452" i="1"/>
  <c r="AX453" i="1"/>
  <c r="AX454" i="1"/>
  <c r="AX455" i="1"/>
  <c r="AX456" i="1"/>
  <c r="AX457" i="1"/>
  <c r="AX458" i="1"/>
  <c r="AX459" i="1"/>
  <c r="AX460" i="1"/>
  <c r="AX461" i="1"/>
  <c r="AX462" i="1"/>
  <c r="AX463" i="1"/>
  <c r="AX464" i="1"/>
  <c r="AX465" i="1"/>
  <c r="AX466" i="1"/>
  <c r="AX467" i="1"/>
  <c r="AX468" i="1"/>
  <c r="AX469" i="1"/>
  <c r="AX470" i="1"/>
  <c r="AX471" i="1"/>
  <c r="AX472" i="1"/>
  <c r="AX473" i="1"/>
  <c r="AX474" i="1"/>
  <c r="AX475" i="1"/>
  <c r="AX476" i="1"/>
  <c r="AX477" i="1"/>
  <c r="AX478" i="1"/>
  <c r="BM440" i="1"/>
  <c r="BM441" i="1"/>
  <c r="BM442" i="1"/>
  <c r="BM443" i="1"/>
  <c r="BM444" i="1"/>
  <c r="BM445" i="1"/>
  <c r="BM446" i="1"/>
  <c r="BM447" i="1"/>
  <c r="BM448" i="1"/>
  <c r="BM449" i="1"/>
  <c r="BM450" i="1"/>
  <c r="BM451" i="1"/>
  <c r="BM452" i="1"/>
  <c r="BM453" i="1"/>
  <c r="BM454" i="1"/>
  <c r="BM455" i="1"/>
  <c r="BM456" i="1"/>
  <c r="BM457" i="1"/>
  <c r="BM458" i="1"/>
  <c r="BM459" i="1"/>
  <c r="BM460" i="1"/>
  <c r="BM461" i="1"/>
  <c r="BM462" i="1"/>
  <c r="BM463" i="1"/>
  <c r="BM464" i="1"/>
  <c r="BM465" i="1"/>
  <c r="BM466" i="1"/>
  <c r="BM467" i="1"/>
  <c r="BM468" i="1"/>
  <c r="BM469" i="1"/>
  <c r="BM470" i="1"/>
  <c r="BM471" i="1"/>
  <c r="BM472" i="1"/>
  <c r="BM473" i="1"/>
  <c r="BM474" i="1"/>
  <c r="BM475" i="1"/>
  <c r="BM476" i="1"/>
  <c r="BM477" i="1"/>
  <c r="BM478" i="1"/>
  <c r="BR440" i="1"/>
  <c r="BR441" i="1"/>
  <c r="BR442" i="1"/>
  <c r="BR443" i="1"/>
  <c r="BR444" i="1"/>
  <c r="BR445" i="1"/>
  <c r="BR446" i="1"/>
  <c r="BR447" i="1"/>
  <c r="BR448" i="1"/>
  <c r="BR449" i="1"/>
  <c r="BR450" i="1"/>
  <c r="BR451" i="1"/>
  <c r="BR452" i="1"/>
  <c r="BR453" i="1"/>
  <c r="BR454" i="1"/>
  <c r="BR455" i="1"/>
  <c r="BR456" i="1"/>
  <c r="BR457" i="1"/>
  <c r="BR458" i="1"/>
  <c r="BR459" i="1"/>
  <c r="BR460" i="1"/>
  <c r="BR461" i="1"/>
  <c r="BR462" i="1"/>
  <c r="BR463" i="1"/>
  <c r="BR464" i="1"/>
  <c r="BR465" i="1"/>
  <c r="BR466" i="1"/>
  <c r="BR467" i="1"/>
  <c r="BR468" i="1"/>
  <c r="BR469" i="1"/>
  <c r="BR470" i="1"/>
  <c r="BR471" i="1"/>
  <c r="BR472" i="1"/>
  <c r="BR473" i="1"/>
  <c r="BR474" i="1"/>
  <c r="BR475" i="1"/>
  <c r="BR476" i="1"/>
  <c r="BR477" i="1"/>
  <c r="BR478" i="1"/>
  <c r="BS440" i="1"/>
  <c r="BS441" i="1"/>
  <c r="BS442" i="1"/>
  <c r="BS443" i="1"/>
  <c r="BS444" i="1"/>
  <c r="BS445" i="1"/>
  <c r="BS446" i="1"/>
  <c r="BS447" i="1"/>
  <c r="BS448" i="1"/>
  <c r="BS449" i="1"/>
  <c r="BS450" i="1"/>
  <c r="BS451" i="1"/>
  <c r="BS452" i="1"/>
  <c r="BS453" i="1"/>
  <c r="BS454" i="1"/>
  <c r="BS455" i="1"/>
  <c r="BS456" i="1"/>
  <c r="BS457" i="1"/>
  <c r="BS458" i="1"/>
  <c r="BS459" i="1"/>
  <c r="BS460" i="1"/>
  <c r="BS461" i="1"/>
  <c r="BS462" i="1"/>
  <c r="BS463" i="1"/>
  <c r="BS464" i="1"/>
  <c r="BS465" i="1"/>
  <c r="BS466" i="1"/>
  <c r="BS467" i="1"/>
  <c r="BS468" i="1"/>
  <c r="BS469" i="1"/>
  <c r="BS470" i="1"/>
  <c r="BS471" i="1"/>
  <c r="BS472" i="1"/>
  <c r="BS473" i="1"/>
  <c r="BS474" i="1"/>
  <c r="BS475" i="1"/>
  <c r="BS476" i="1"/>
  <c r="BS477" i="1"/>
  <c r="BS478" i="1"/>
  <c r="BT440" i="1"/>
  <c r="BT441" i="1"/>
  <c r="BT442" i="1"/>
  <c r="BT443" i="1"/>
  <c r="BT444" i="1"/>
  <c r="BT445" i="1"/>
  <c r="BT446" i="1"/>
  <c r="BT447" i="1"/>
  <c r="BT448" i="1"/>
  <c r="BT449" i="1"/>
  <c r="BT450" i="1"/>
  <c r="BT451" i="1"/>
  <c r="BT452" i="1"/>
  <c r="BT453" i="1"/>
  <c r="BT454" i="1"/>
  <c r="BT455" i="1"/>
  <c r="BT456" i="1"/>
  <c r="BT457" i="1"/>
  <c r="BT458" i="1"/>
  <c r="BT459" i="1"/>
  <c r="BT460" i="1"/>
  <c r="BT461" i="1"/>
  <c r="BT462" i="1"/>
  <c r="BT463" i="1"/>
  <c r="BT464" i="1"/>
  <c r="BT465" i="1"/>
  <c r="BT466" i="1"/>
  <c r="BT467" i="1"/>
  <c r="BT468" i="1"/>
  <c r="BT469" i="1"/>
  <c r="BT470" i="1"/>
  <c r="BT471" i="1"/>
  <c r="BT472" i="1"/>
  <c r="BT473" i="1"/>
  <c r="BT474" i="1"/>
  <c r="BT475" i="1"/>
  <c r="BT476" i="1"/>
  <c r="BT477" i="1"/>
  <c r="BT478" i="1"/>
  <c r="BU440" i="1"/>
  <c r="BU441" i="1"/>
  <c r="BU442" i="1"/>
  <c r="BU443" i="1"/>
  <c r="BU444" i="1"/>
  <c r="BU445" i="1"/>
  <c r="BU446" i="1"/>
  <c r="BU447" i="1"/>
  <c r="BU448" i="1"/>
  <c r="BU449" i="1"/>
  <c r="BU450" i="1"/>
  <c r="BU451" i="1"/>
  <c r="BU452" i="1"/>
  <c r="BU453" i="1"/>
  <c r="BU454" i="1"/>
  <c r="BU455" i="1"/>
  <c r="BU456" i="1"/>
  <c r="BU457" i="1"/>
  <c r="BU458" i="1"/>
  <c r="BU459" i="1"/>
  <c r="BU460" i="1"/>
  <c r="BU461" i="1"/>
  <c r="BU462" i="1"/>
  <c r="BU463" i="1"/>
  <c r="BU464" i="1"/>
  <c r="BU465" i="1"/>
  <c r="BU466" i="1"/>
  <c r="BU467" i="1"/>
  <c r="BU468" i="1"/>
  <c r="BU469" i="1"/>
  <c r="BU470" i="1"/>
  <c r="BU471" i="1"/>
  <c r="BU472" i="1"/>
  <c r="BU473" i="1"/>
  <c r="BU474" i="1"/>
  <c r="BU475" i="1"/>
  <c r="BU476" i="1"/>
  <c r="BU477" i="1"/>
  <c r="BU478" i="1"/>
  <c r="E441" i="1"/>
  <c r="E442" i="1"/>
  <c r="E443" i="1"/>
  <c r="E444" i="1"/>
  <c r="E445" i="1"/>
  <c r="E446" i="1"/>
  <c r="E447" i="1"/>
  <c r="E448" i="1"/>
  <c r="E449" i="1"/>
  <c r="E450" i="1"/>
  <c r="E451" i="1"/>
  <c r="E452" i="1"/>
  <c r="E453" i="1"/>
  <c r="E454" i="1"/>
  <c r="E455" i="1"/>
  <c r="E456" i="1"/>
  <c r="E457" i="1"/>
  <c r="E458" i="1"/>
  <c r="E459" i="1"/>
  <c r="E460" i="1"/>
  <c r="E461" i="1"/>
  <c r="E462" i="1"/>
  <c r="E463" i="1"/>
  <c r="E464" i="1"/>
  <c r="E465" i="1"/>
  <c r="E466" i="1"/>
  <c r="E467" i="1"/>
  <c r="E468" i="1"/>
  <c r="E469" i="1"/>
  <c r="E470" i="1"/>
  <c r="E471" i="1"/>
  <c r="E472" i="1"/>
  <c r="E473" i="1"/>
  <c r="E474" i="1"/>
  <c r="E475" i="1"/>
  <c r="E476" i="1"/>
  <c r="E477" i="1"/>
  <c r="E478" i="1"/>
  <c r="E479" i="1"/>
  <c r="E440" i="1"/>
  <c r="BW519" i="1"/>
  <c r="BO519" i="1"/>
  <c r="BP519" i="1"/>
  <c r="BQ519" i="1"/>
  <c r="BN519" i="1"/>
  <c r="BI519" i="1"/>
  <c r="BJ519" i="1"/>
  <c r="BK519" i="1"/>
  <c r="BH519" i="1"/>
  <c r="AZ519" i="1"/>
  <c r="BA519" i="1"/>
  <c r="BB519" i="1"/>
  <c r="BC519" i="1"/>
  <c r="BD519" i="1"/>
  <c r="BE519" i="1"/>
  <c r="BF519" i="1"/>
  <c r="AY519" i="1"/>
  <c r="AH519" i="1"/>
  <c r="AI519" i="1"/>
  <c r="AJ519" i="1"/>
  <c r="AK519" i="1"/>
  <c r="AL519" i="1"/>
  <c r="AM519" i="1"/>
  <c r="AN519" i="1"/>
  <c r="AO519" i="1"/>
  <c r="AP519" i="1"/>
  <c r="AQ519" i="1"/>
  <c r="AR519" i="1"/>
  <c r="AS519" i="1"/>
  <c r="AT519" i="1"/>
  <c r="AU519" i="1"/>
  <c r="AV519" i="1"/>
  <c r="AA519" i="1"/>
  <c r="AB519" i="1"/>
  <c r="AC519" i="1"/>
  <c r="AD519" i="1"/>
  <c r="AE519" i="1"/>
  <c r="AF519" i="1"/>
  <c r="AG519" i="1"/>
  <c r="Z519" i="1"/>
  <c r="M519" i="1"/>
  <c r="N519" i="1"/>
  <c r="O519" i="1"/>
  <c r="P519" i="1"/>
  <c r="Q519" i="1"/>
  <c r="R519" i="1"/>
  <c r="S519" i="1"/>
  <c r="T519" i="1"/>
  <c r="U519" i="1"/>
  <c r="V519" i="1"/>
  <c r="W519" i="1"/>
  <c r="L481" i="1"/>
  <c r="L482" i="1"/>
  <c r="L483" i="1"/>
  <c r="L484" i="1"/>
  <c r="L485" i="1"/>
  <c r="L486" i="1"/>
  <c r="L487" i="1"/>
  <c r="L488" i="1"/>
  <c r="L489" i="1"/>
  <c r="L490" i="1"/>
  <c r="L491" i="1"/>
  <c r="L492" i="1"/>
  <c r="L493" i="1"/>
  <c r="L494" i="1"/>
  <c r="L495" i="1"/>
  <c r="L496" i="1"/>
  <c r="L497" i="1"/>
  <c r="L498" i="1"/>
  <c r="L499" i="1"/>
  <c r="L500" i="1"/>
  <c r="L501" i="1"/>
  <c r="L502" i="1"/>
  <c r="L503" i="1"/>
  <c r="L504" i="1"/>
  <c r="L505" i="1"/>
  <c r="L506" i="1"/>
  <c r="L507" i="1"/>
  <c r="L508" i="1"/>
  <c r="L509" i="1"/>
  <c r="L510" i="1"/>
  <c r="L511" i="1"/>
  <c r="L512" i="1"/>
  <c r="L513" i="1"/>
  <c r="L514" i="1"/>
  <c r="L515" i="1"/>
  <c r="L516" i="1"/>
  <c r="L517" i="1"/>
  <c r="L518" i="1"/>
  <c r="L480" i="1"/>
  <c r="G519" i="1"/>
  <c r="H519" i="1"/>
  <c r="I519" i="1"/>
  <c r="J519" i="1"/>
  <c r="X559" i="1"/>
  <c r="X480" i="1"/>
  <c r="X482" i="1"/>
  <c r="X483" i="1"/>
  <c r="X484" i="1"/>
  <c r="X485" i="1"/>
  <c r="X486" i="1"/>
  <c r="X487" i="1"/>
  <c r="X488" i="1"/>
  <c r="X489" i="1"/>
  <c r="X490" i="1"/>
  <c r="X491" i="1"/>
  <c r="X492" i="1"/>
  <c r="X493" i="1"/>
  <c r="X494" i="1"/>
  <c r="X495" i="1"/>
  <c r="X496" i="1"/>
  <c r="X497" i="1"/>
  <c r="X498" i="1"/>
  <c r="X499" i="1"/>
  <c r="X500" i="1"/>
  <c r="X501" i="1"/>
  <c r="X502" i="1"/>
  <c r="X503" i="1"/>
  <c r="X504" i="1"/>
  <c r="X505" i="1"/>
  <c r="X506" i="1"/>
  <c r="X507" i="1"/>
  <c r="X508" i="1"/>
  <c r="X509" i="1"/>
  <c r="X510" i="1"/>
  <c r="X511" i="1"/>
  <c r="X512" i="1"/>
  <c r="X513" i="1"/>
  <c r="X514" i="1"/>
  <c r="X515" i="1"/>
  <c r="X516" i="1"/>
  <c r="X517" i="1"/>
  <c r="X518" i="1"/>
  <c r="X481" i="1"/>
  <c r="K480" i="1"/>
  <c r="K481" i="1"/>
  <c r="K482" i="1"/>
  <c r="K483" i="1"/>
  <c r="K484" i="1"/>
  <c r="K485" i="1"/>
  <c r="K486" i="1"/>
  <c r="K487" i="1"/>
  <c r="K488" i="1"/>
  <c r="K489" i="1"/>
  <c r="K490" i="1"/>
  <c r="K491" i="1"/>
  <c r="K492" i="1"/>
  <c r="K493" i="1"/>
  <c r="K494" i="1"/>
  <c r="K495" i="1"/>
  <c r="K496" i="1"/>
  <c r="K497" i="1"/>
  <c r="K498" i="1"/>
  <c r="K499" i="1"/>
  <c r="K500" i="1"/>
  <c r="K501" i="1"/>
  <c r="K502" i="1"/>
  <c r="K503" i="1"/>
  <c r="K504" i="1"/>
  <c r="K505" i="1"/>
  <c r="K506" i="1"/>
  <c r="K507" i="1"/>
  <c r="K508" i="1"/>
  <c r="K509" i="1"/>
  <c r="K510" i="1"/>
  <c r="K511" i="1"/>
  <c r="K512" i="1"/>
  <c r="K513" i="1"/>
  <c r="K514" i="1"/>
  <c r="K515" i="1"/>
  <c r="K516" i="1"/>
  <c r="K517" i="1"/>
  <c r="K518" i="1"/>
  <c r="F519" i="1"/>
  <c r="BM480" i="1"/>
  <c r="BM481" i="1"/>
  <c r="BM482" i="1"/>
  <c r="BM483" i="1"/>
  <c r="BM484" i="1"/>
  <c r="BM485" i="1"/>
  <c r="BM486" i="1"/>
  <c r="BM487" i="1"/>
  <c r="BM488" i="1"/>
  <c r="BM489" i="1"/>
  <c r="BM490" i="1"/>
  <c r="BM491" i="1"/>
  <c r="BM492" i="1"/>
  <c r="BM493" i="1"/>
  <c r="BM494" i="1"/>
  <c r="BM495" i="1"/>
  <c r="BM496" i="1"/>
  <c r="BM497" i="1"/>
  <c r="BM498" i="1"/>
  <c r="BM499" i="1"/>
  <c r="BM500" i="1"/>
  <c r="BM501" i="1"/>
  <c r="BM502" i="1"/>
  <c r="BM503" i="1"/>
  <c r="BM504" i="1"/>
  <c r="BM505" i="1"/>
  <c r="BM506" i="1"/>
  <c r="BM507" i="1"/>
  <c r="BM508" i="1"/>
  <c r="BM509" i="1"/>
  <c r="BM510" i="1"/>
  <c r="BM511" i="1"/>
  <c r="BM512" i="1"/>
  <c r="BM513" i="1"/>
  <c r="BM514" i="1"/>
  <c r="BM515" i="1"/>
  <c r="BM516" i="1"/>
  <c r="BM517" i="1"/>
  <c r="BM518" i="1"/>
  <c r="BR480" i="1"/>
  <c r="BR481" i="1"/>
  <c r="BR482" i="1"/>
  <c r="BR483" i="1"/>
  <c r="BR484" i="1"/>
  <c r="BR485" i="1"/>
  <c r="BR486" i="1"/>
  <c r="BR487" i="1"/>
  <c r="BR488" i="1"/>
  <c r="BR489" i="1"/>
  <c r="BR490" i="1"/>
  <c r="BR491" i="1"/>
  <c r="BR492" i="1"/>
  <c r="BR493" i="1"/>
  <c r="BR494" i="1"/>
  <c r="BR495" i="1"/>
  <c r="BR496" i="1"/>
  <c r="BR497" i="1"/>
  <c r="BR498" i="1"/>
  <c r="BR499" i="1"/>
  <c r="BR500" i="1"/>
  <c r="BR501" i="1"/>
  <c r="BR502" i="1"/>
  <c r="BR503" i="1"/>
  <c r="BR504" i="1"/>
  <c r="BR505" i="1"/>
  <c r="BR506" i="1"/>
  <c r="BR507" i="1"/>
  <c r="BR508" i="1"/>
  <c r="BR509" i="1"/>
  <c r="BR510" i="1"/>
  <c r="BR511" i="1"/>
  <c r="BR512" i="1"/>
  <c r="BR513" i="1"/>
  <c r="BR514" i="1"/>
  <c r="BR515" i="1"/>
  <c r="BR516" i="1"/>
  <c r="BR517" i="1"/>
  <c r="BR518" i="1"/>
  <c r="BS480" i="1"/>
  <c r="BS481" i="1"/>
  <c r="BS482" i="1"/>
  <c r="BS483" i="1"/>
  <c r="BS484" i="1"/>
  <c r="BS485" i="1"/>
  <c r="BS486" i="1"/>
  <c r="BS487" i="1"/>
  <c r="BS488" i="1"/>
  <c r="BS489" i="1"/>
  <c r="BS490" i="1"/>
  <c r="BS491" i="1"/>
  <c r="BS492" i="1"/>
  <c r="BS493" i="1"/>
  <c r="BS494" i="1"/>
  <c r="BS495" i="1"/>
  <c r="BS496" i="1"/>
  <c r="BS497" i="1"/>
  <c r="BS498" i="1"/>
  <c r="BS499" i="1"/>
  <c r="BS500" i="1"/>
  <c r="BS501" i="1"/>
  <c r="BS502" i="1"/>
  <c r="BS503" i="1"/>
  <c r="BS504" i="1"/>
  <c r="BS505" i="1"/>
  <c r="BS506" i="1"/>
  <c r="BS507" i="1"/>
  <c r="BS508" i="1"/>
  <c r="BS509" i="1"/>
  <c r="BS510" i="1"/>
  <c r="BS511" i="1"/>
  <c r="BS512" i="1"/>
  <c r="BS513" i="1"/>
  <c r="BS514" i="1"/>
  <c r="BS515" i="1"/>
  <c r="BS516" i="1"/>
  <c r="BS517" i="1"/>
  <c r="BS518" i="1"/>
  <c r="BT480" i="1"/>
  <c r="BT481" i="1"/>
  <c r="BT482" i="1"/>
  <c r="BT483" i="1"/>
  <c r="BT484" i="1"/>
  <c r="BT485" i="1"/>
  <c r="BT486" i="1"/>
  <c r="BT487" i="1"/>
  <c r="BT488" i="1"/>
  <c r="BT489" i="1"/>
  <c r="BT490" i="1"/>
  <c r="BT491" i="1"/>
  <c r="BT492" i="1"/>
  <c r="BT493" i="1"/>
  <c r="BT494" i="1"/>
  <c r="BT495" i="1"/>
  <c r="BT496" i="1"/>
  <c r="BT497" i="1"/>
  <c r="BT498" i="1"/>
  <c r="BT499" i="1"/>
  <c r="BT500" i="1"/>
  <c r="BT501" i="1"/>
  <c r="BT502" i="1"/>
  <c r="BT503" i="1"/>
  <c r="BT504" i="1"/>
  <c r="BT505" i="1"/>
  <c r="BT506" i="1"/>
  <c r="BT507" i="1"/>
  <c r="BT508" i="1"/>
  <c r="BT509" i="1"/>
  <c r="BT510" i="1"/>
  <c r="BT511" i="1"/>
  <c r="BT512" i="1"/>
  <c r="BT513" i="1"/>
  <c r="BT514" i="1"/>
  <c r="BT515" i="1"/>
  <c r="BT516" i="1"/>
  <c r="BT517" i="1"/>
  <c r="BT518" i="1"/>
  <c r="BU480" i="1"/>
  <c r="BU481" i="1"/>
  <c r="BU482" i="1"/>
  <c r="BU483" i="1"/>
  <c r="BU484" i="1"/>
  <c r="BU485" i="1"/>
  <c r="BU486" i="1"/>
  <c r="BU487" i="1"/>
  <c r="BU488" i="1"/>
  <c r="BU489" i="1"/>
  <c r="BU490" i="1"/>
  <c r="BU491" i="1"/>
  <c r="BU492" i="1"/>
  <c r="BU493" i="1"/>
  <c r="BU494" i="1"/>
  <c r="BU495" i="1"/>
  <c r="BU496" i="1"/>
  <c r="BU497" i="1"/>
  <c r="BU498" i="1"/>
  <c r="BU499" i="1"/>
  <c r="BU500" i="1"/>
  <c r="BU501" i="1"/>
  <c r="BU502" i="1"/>
  <c r="BU503" i="1"/>
  <c r="BU504" i="1"/>
  <c r="BU505" i="1"/>
  <c r="BU506" i="1"/>
  <c r="BU507" i="1"/>
  <c r="BU508" i="1"/>
  <c r="BU509" i="1"/>
  <c r="BU510" i="1"/>
  <c r="BU511" i="1"/>
  <c r="BU512" i="1"/>
  <c r="BU513" i="1"/>
  <c r="BU514" i="1"/>
  <c r="BU515" i="1"/>
  <c r="BU516" i="1"/>
  <c r="BU517" i="1"/>
  <c r="BU518" i="1"/>
  <c r="BG480" i="1"/>
  <c r="BL480" i="1" s="1"/>
  <c r="BG481" i="1"/>
  <c r="BL481" i="1" s="1"/>
  <c r="BG482" i="1"/>
  <c r="BL482" i="1" s="1"/>
  <c r="BG483" i="1"/>
  <c r="BL483" i="1" s="1"/>
  <c r="BG484" i="1"/>
  <c r="BL484" i="1" s="1"/>
  <c r="BG485" i="1"/>
  <c r="BL485" i="1" s="1"/>
  <c r="BG486" i="1"/>
  <c r="BL486" i="1" s="1"/>
  <c r="BG487" i="1"/>
  <c r="BL487" i="1" s="1"/>
  <c r="BG488" i="1"/>
  <c r="BL488" i="1" s="1"/>
  <c r="BG489" i="1"/>
  <c r="BL489" i="1" s="1"/>
  <c r="BG490" i="1"/>
  <c r="BL490" i="1" s="1"/>
  <c r="BG491" i="1"/>
  <c r="BL491" i="1" s="1"/>
  <c r="BG492" i="1"/>
  <c r="BL492" i="1" s="1"/>
  <c r="BG493" i="1"/>
  <c r="BL493" i="1" s="1"/>
  <c r="BG494" i="1"/>
  <c r="BL494" i="1" s="1"/>
  <c r="BG495" i="1"/>
  <c r="BL495" i="1" s="1"/>
  <c r="BG496" i="1"/>
  <c r="BL496" i="1" s="1"/>
  <c r="BG497" i="1"/>
  <c r="BL497" i="1" s="1"/>
  <c r="BG498" i="1"/>
  <c r="BL498" i="1" s="1"/>
  <c r="BG499" i="1"/>
  <c r="BL499" i="1" s="1"/>
  <c r="BG500" i="1"/>
  <c r="BL500" i="1" s="1"/>
  <c r="BG501" i="1"/>
  <c r="BL501" i="1" s="1"/>
  <c r="BG502" i="1"/>
  <c r="BL502" i="1" s="1"/>
  <c r="BG503" i="1"/>
  <c r="BL503" i="1" s="1"/>
  <c r="BG504" i="1"/>
  <c r="BL504" i="1" s="1"/>
  <c r="BG505" i="1"/>
  <c r="BL505" i="1" s="1"/>
  <c r="BG506" i="1"/>
  <c r="BL506" i="1" s="1"/>
  <c r="BG507" i="1"/>
  <c r="BL507" i="1" s="1"/>
  <c r="BG508" i="1"/>
  <c r="BL508" i="1" s="1"/>
  <c r="BG509" i="1"/>
  <c r="BL509" i="1" s="1"/>
  <c r="BG510" i="1"/>
  <c r="BL510" i="1" s="1"/>
  <c r="BG511" i="1"/>
  <c r="BL511" i="1" s="1"/>
  <c r="BG512" i="1"/>
  <c r="BL512" i="1" s="1"/>
  <c r="BG513" i="1"/>
  <c r="BL513" i="1" s="1"/>
  <c r="BG514" i="1"/>
  <c r="BL514" i="1" s="1"/>
  <c r="BG515" i="1"/>
  <c r="BL515" i="1" s="1"/>
  <c r="BG516" i="1"/>
  <c r="BL516" i="1" s="1"/>
  <c r="BG517" i="1"/>
  <c r="BL517" i="1" s="1"/>
  <c r="BG518" i="1"/>
  <c r="BL518" i="1" s="1"/>
  <c r="AX480" i="1"/>
  <c r="AX481" i="1"/>
  <c r="AX482" i="1"/>
  <c r="AX483" i="1"/>
  <c r="AX484" i="1"/>
  <c r="AX485" i="1"/>
  <c r="AX486" i="1"/>
  <c r="AX487" i="1"/>
  <c r="AX488" i="1"/>
  <c r="AX489" i="1"/>
  <c r="AX490" i="1"/>
  <c r="AX491" i="1"/>
  <c r="AX492" i="1"/>
  <c r="AX493" i="1"/>
  <c r="AX494" i="1"/>
  <c r="AX495" i="1"/>
  <c r="AX496" i="1"/>
  <c r="AX497" i="1"/>
  <c r="AX498" i="1"/>
  <c r="AX499" i="1"/>
  <c r="AX500" i="1"/>
  <c r="AX501" i="1"/>
  <c r="AX502" i="1"/>
  <c r="AX503" i="1"/>
  <c r="AX504" i="1"/>
  <c r="AX505" i="1"/>
  <c r="AX506" i="1"/>
  <c r="AX507" i="1"/>
  <c r="AX508" i="1"/>
  <c r="AX509" i="1"/>
  <c r="AX510" i="1"/>
  <c r="AX511" i="1"/>
  <c r="AX512" i="1"/>
  <c r="AX513" i="1"/>
  <c r="AX514" i="1"/>
  <c r="AX515" i="1"/>
  <c r="AX516" i="1"/>
  <c r="AX517" i="1"/>
  <c r="AX518" i="1"/>
  <c r="AW480" i="1"/>
  <c r="AW481" i="1"/>
  <c r="AW482" i="1"/>
  <c r="AW483" i="1"/>
  <c r="AW484" i="1"/>
  <c r="AW485" i="1"/>
  <c r="AW486" i="1"/>
  <c r="AW487" i="1"/>
  <c r="AW488" i="1"/>
  <c r="AW489" i="1"/>
  <c r="AW490" i="1"/>
  <c r="AW491" i="1"/>
  <c r="AW492" i="1"/>
  <c r="AW493" i="1"/>
  <c r="AW494" i="1"/>
  <c r="AW495" i="1"/>
  <c r="AW496" i="1"/>
  <c r="AW497" i="1"/>
  <c r="AW498" i="1"/>
  <c r="AW499" i="1"/>
  <c r="AW500" i="1"/>
  <c r="AW501" i="1"/>
  <c r="AW502" i="1"/>
  <c r="AW503" i="1"/>
  <c r="AW504" i="1"/>
  <c r="AW505" i="1"/>
  <c r="AW506" i="1"/>
  <c r="AW507" i="1"/>
  <c r="AW508" i="1"/>
  <c r="AW509" i="1"/>
  <c r="AW510" i="1"/>
  <c r="AW511" i="1"/>
  <c r="AW512" i="1"/>
  <c r="AW513" i="1"/>
  <c r="AW514" i="1"/>
  <c r="AW515" i="1"/>
  <c r="AW516" i="1"/>
  <c r="AW517" i="1"/>
  <c r="AW518" i="1"/>
  <c r="E481" i="1"/>
  <c r="E482" i="1"/>
  <c r="E483" i="1"/>
  <c r="E484" i="1"/>
  <c r="E485" i="1"/>
  <c r="E486" i="1"/>
  <c r="E487" i="1"/>
  <c r="E488" i="1"/>
  <c r="E489" i="1"/>
  <c r="E490" i="1"/>
  <c r="E491" i="1"/>
  <c r="E492" i="1"/>
  <c r="E493" i="1"/>
  <c r="E494" i="1"/>
  <c r="E495" i="1"/>
  <c r="E496" i="1"/>
  <c r="E497" i="1"/>
  <c r="E498" i="1"/>
  <c r="E499" i="1"/>
  <c r="E500" i="1"/>
  <c r="E501" i="1"/>
  <c r="E502" i="1"/>
  <c r="E503" i="1"/>
  <c r="E504" i="1"/>
  <c r="E505" i="1"/>
  <c r="E506" i="1"/>
  <c r="E507" i="1"/>
  <c r="E508" i="1"/>
  <c r="E509" i="1"/>
  <c r="E510" i="1"/>
  <c r="E511" i="1"/>
  <c r="E512" i="1"/>
  <c r="E513" i="1"/>
  <c r="E514" i="1"/>
  <c r="E515" i="1"/>
  <c r="E516" i="1"/>
  <c r="E517" i="1"/>
  <c r="E518" i="1"/>
  <c r="E519" i="1"/>
  <c r="E480" i="1"/>
  <c r="BW559" i="1"/>
  <c r="BO559" i="1"/>
  <c r="BP559" i="1"/>
  <c r="BQ559" i="1"/>
  <c r="BN559" i="1"/>
  <c r="BI559" i="1"/>
  <c r="BJ559" i="1"/>
  <c r="BK559" i="1"/>
  <c r="BH559" i="1"/>
  <c r="AZ559" i="1"/>
  <c r="BA559" i="1"/>
  <c r="BB559" i="1"/>
  <c r="BC559" i="1"/>
  <c r="BD559" i="1"/>
  <c r="BE559" i="1"/>
  <c r="BF559" i="1"/>
  <c r="AY559" i="1"/>
  <c r="AS559" i="1"/>
  <c r="AT559" i="1"/>
  <c r="AU559" i="1"/>
  <c r="AV559" i="1"/>
  <c r="AE559" i="1"/>
  <c r="AF559" i="1"/>
  <c r="AG559" i="1"/>
  <c r="AH559" i="1"/>
  <c r="AI559" i="1"/>
  <c r="AJ559" i="1"/>
  <c r="AK559" i="1"/>
  <c r="AL559" i="1"/>
  <c r="AM559" i="1"/>
  <c r="AN559" i="1"/>
  <c r="AO559" i="1"/>
  <c r="AP559" i="1"/>
  <c r="AQ559" i="1"/>
  <c r="AR559" i="1"/>
  <c r="Z559" i="1"/>
  <c r="AA559" i="1"/>
  <c r="AB559" i="1"/>
  <c r="AC559" i="1"/>
  <c r="AD559" i="1"/>
  <c r="M559" i="1"/>
  <c r="N559" i="1"/>
  <c r="O559" i="1"/>
  <c r="P559" i="1"/>
  <c r="Q559" i="1"/>
  <c r="R559" i="1"/>
  <c r="S559" i="1"/>
  <c r="T559" i="1"/>
  <c r="U559" i="1"/>
  <c r="V559" i="1"/>
  <c r="W559" i="1"/>
  <c r="G559" i="1"/>
  <c r="H559" i="1"/>
  <c r="I559" i="1"/>
  <c r="J559" i="1"/>
  <c r="F559" i="1"/>
  <c r="E559" i="1"/>
  <c r="BG519" i="1" l="1"/>
  <c r="BL519" i="1" s="1"/>
  <c r="BG159" i="1"/>
  <c r="BL159" i="1" s="1"/>
  <c r="AW279" i="1"/>
  <c r="BG199" i="1"/>
  <c r="BL199" i="1" s="1"/>
  <c r="AX199" i="1"/>
  <c r="BG239" i="1"/>
  <c r="BL239" i="1" s="1"/>
  <c r="BM159" i="1"/>
  <c r="AX399" i="1"/>
  <c r="BM199" i="1"/>
  <c r="AX159" i="1"/>
  <c r="AW199" i="1"/>
  <c r="X279" i="1"/>
  <c r="K359" i="1"/>
  <c r="BT359" i="1"/>
  <c r="BG279" i="1"/>
  <c r="BL279" i="1" s="1"/>
  <c r="BS199" i="1"/>
  <c r="AW159" i="1"/>
  <c r="BG359" i="1"/>
  <c r="BL359" i="1" s="1"/>
  <c r="BT199" i="1"/>
  <c r="X159" i="1"/>
  <c r="BT159" i="1"/>
  <c r="BU159" i="1"/>
  <c r="K159" i="1"/>
  <c r="BR159" i="1"/>
  <c r="BS159" i="1"/>
  <c r="BS519" i="1"/>
  <c r="K199" i="1"/>
  <c r="BU199" i="1"/>
  <c r="X199" i="1"/>
  <c r="L239" i="1"/>
  <c r="BT239" i="1"/>
  <c r="BR199" i="1"/>
  <c r="AW399" i="1"/>
  <c r="BG319" i="1"/>
  <c r="BL319" i="1" s="1"/>
  <c r="AW519" i="1"/>
  <c r="BM319" i="1"/>
  <c r="BS319" i="1"/>
  <c r="BT279" i="1"/>
  <c r="BU239" i="1"/>
  <c r="BS279" i="1"/>
  <c r="BG479" i="1"/>
  <c r="BL479" i="1" s="1"/>
  <c r="L279" i="1"/>
  <c r="BM359" i="1"/>
  <c r="BM239" i="1"/>
  <c r="L319" i="1"/>
  <c r="BM439" i="1"/>
  <c r="AX279" i="1"/>
  <c r="X239" i="1"/>
  <c r="AX519" i="1"/>
  <c r="K479" i="1"/>
  <c r="AX359" i="1"/>
  <c r="AX319" i="1"/>
  <c r="BM279" i="1"/>
  <c r="BS239" i="1"/>
  <c r="BR319" i="1"/>
  <c r="AW319" i="1"/>
  <c r="AW239" i="1"/>
  <c r="AX239" i="1"/>
  <c r="K239" i="1"/>
  <c r="BR239" i="1"/>
  <c r="BR279" i="1"/>
  <c r="BU279" i="1"/>
  <c r="K279" i="1"/>
  <c r="BT319" i="1"/>
  <c r="BU319" i="1"/>
  <c r="X319" i="1"/>
  <c r="K319" i="1"/>
  <c r="AX439" i="1"/>
  <c r="AW439" i="1"/>
  <c r="AW359" i="1"/>
  <c r="BL320" i="1"/>
  <c r="BG399" i="1"/>
  <c r="BL399" i="1" s="1"/>
  <c r="X519" i="1"/>
  <c r="L519" i="1"/>
  <c r="BU519" i="1"/>
  <c r="BU359" i="1"/>
  <c r="L479" i="1"/>
  <c r="BS359" i="1"/>
  <c r="X359" i="1"/>
  <c r="L359" i="1"/>
  <c r="BR359" i="1"/>
  <c r="K519" i="1"/>
  <c r="BG439" i="1"/>
  <c r="BL439" i="1" s="1"/>
  <c r="BU439" i="1"/>
  <c r="BM399" i="1"/>
  <c r="BU399" i="1"/>
  <c r="BT399" i="1"/>
  <c r="BS399" i="1"/>
  <c r="BR399" i="1"/>
  <c r="X399" i="1"/>
  <c r="L399" i="1"/>
  <c r="K399" i="1"/>
  <c r="BT439" i="1"/>
  <c r="BS439" i="1"/>
  <c r="BR439" i="1"/>
  <c r="X439" i="1"/>
  <c r="L439" i="1"/>
  <c r="K439" i="1"/>
  <c r="AX479" i="1"/>
  <c r="AW479" i="1"/>
  <c r="BT479" i="1"/>
  <c r="BM479" i="1"/>
  <c r="BS479" i="1"/>
  <c r="BU479" i="1"/>
  <c r="X479" i="1"/>
  <c r="BR479" i="1"/>
  <c r="BM519" i="1"/>
  <c r="BT519" i="1"/>
  <c r="BR519" i="1"/>
  <c r="K520" i="1"/>
  <c r="K521" i="1"/>
  <c r="K522" i="1"/>
  <c r="K523" i="1"/>
  <c r="K524" i="1"/>
  <c r="K525" i="1"/>
  <c r="K526" i="1"/>
  <c r="K527" i="1"/>
  <c r="K528" i="1"/>
  <c r="K529" i="1"/>
  <c r="K530" i="1"/>
  <c r="K531" i="1"/>
  <c r="K532" i="1"/>
  <c r="K533" i="1"/>
  <c r="K534" i="1"/>
  <c r="K535" i="1"/>
  <c r="K536" i="1"/>
  <c r="K537" i="1"/>
  <c r="K538" i="1"/>
  <c r="K539" i="1"/>
  <c r="K540" i="1"/>
  <c r="K541" i="1"/>
  <c r="K542" i="1"/>
  <c r="K543" i="1"/>
  <c r="K544" i="1"/>
  <c r="K545" i="1"/>
  <c r="K546" i="1"/>
  <c r="K547" i="1"/>
  <c r="K548" i="1"/>
  <c r="K549" i="1"/>
  <c r="K550" i="1"/>
  <c r="K551" i="1"/>
  <c r="K552" i="1"/>
  <c r="K553" i="1"/>
  <c r="K554" i="1"/>
  <c r="K555" i="1"/>
  <c r="K556" i="1"/>
  <c r="K557" i="1"/>
  <c r="K558" i="1"/>
  <c r="K559" i="1"/>
  <c r="BR520" i="1"/>
  <c r="BR521" i="1"/>
  <c r="BR522" i="1"/>
  <c r="BR523" i="1"/>
  <c r="BR524" i="1"/>
  <c r="BR525" i="1"/>
  <c r="BR526" i="1"/>
  <c r="BR527" i="1"/>
  <c r="BR528" i="1"/>
  <c r="BR529" i="1"/>
  <c r="BR530" i="1"/>
  <c r="BR531" i="1"/>
  <c r="BR532" i="1"/>
  <c r="BR533" i="1"/>
  <c r="BR534" i="1"/>
  <c r="BR535" i="1"/>
  <c r="BR536" i="1"/>
  <c r="BR537" i="1"/>
  <c r="BR538" i="1"/>
  <c r="BR539" i="1"/>
  <c r="BR540" i="1"/>
  <c r="BR541" i="1"/>
  <c r="BR542" i="1"/>
  <c r="BR543" i="1"/>
  <c r="BR544" i="1"/>
  <c r="BR545" i="1"/>
  <c r="BR546" i="1"/>
  <c r="BR547" i="1"/>
  <c r="BR548" i="1"/>
  <c r="BR549" i="1"/>
  <c r="BR550" i="1"/>
  <c r="BR551" i="1"/>
  <c r="BR552" i="1"/>
  <c r="BR553" i="1"/>
  <c r="BR554" i="1"/>
  <c r="BR555" i="1"/>
  <c r="BR556" i="1"/>
  <c r="BR557" i="1"/>
  <c r="BR558" i="1"/>
  <c r="BR559" i="1"/>
  <c r="BS520" i="1"/>
  <c r="BS521" i="1"/>
  <c r="BS522" i="1"/>
  <c r="BS523" i="1"/>
  <c r="BS524" i="1"/>
  <c r="BS525" i="1"/>
  <c r="BS526" i="1"/>
  <c r="BS527" i="1"/>
  <c r="BS528" i="1"/>
  <c r="BS529" i="1"/>
  <c r="BS530" i="1"/>
  <c r="BS531" i="1"/>
  <c r="BS532" i="1"/>
  <c r="BS533" i="1"/>
  <c r="BS534" i="1"/>
  <c r="BS535" i="1"/>
  <c r="BS536" i="1"/>
  <c r="BS537" i="1"/>
  <c r="BS538" i="1"/>
  <c r="BS539" i="1"/>
  <c r="BS540" i="1"/>
  <c r="BS541" i="1"/>
  <c r="BS542" i="1"/>
  <c r="BS543" i="1"/>
  <c r="BS544" i="1"/>
  <c r="BS545" i="1"/>
  <c r="BS546" i="1"/>
  <c r="BS547" i="1"/>
  <c r="BS548" i="1"/>
  <c r="BS549" i="1"/>
  <c r="BS550" i="1"/>
  <c r="BS551" i="1"/>
  <c r="BS552" i="1"/>
  <c r="BS553" i="1"/>
  <c r="BS554" i="1"/>
  <c r="BS555" i="1"/>
  <c r="BS556" i="1"/>
  <c r="BS557" i="1"/>
  <c r="BS558" i="1"/>
  <c r="BS559" i="1"/>
  <c r="BT520" i="1"/>
  <c r="BT521" i="1"/>
  <c r="BT522" i="1"/>
  <c r="BT523" i="1"/>
  <c r="BT524" i="1"/>
  <c r="BT525" i="1"/>
  <c r="BT526" i="1"/>
  <c r="BT527" i="1"/>
  <c r="BT528" i="1"/>
  <c r="BT529" i="1"/>
  <c r="BT530" i="1"/>
  <c r="BT531" i="1"/>
  <c r="BT532" i="1"/>
  <c r="BT533" i="1"/>
  <c r="BT534" i="1"/>
  <c r="BT535" i="1"/>
  <c r="BT536" i="1"/>
  <c r="BT537" i="1"/>
  <c r="BT538" i="1"/>
  <c r="BT539" i="1"/>
  <c r="BT540" i="1"/>
  <c r="BT541" i="1"/>
  <c r="BT542" i="1"/>
  <c r="BT543" i="1"/>
  <c r="BT544" i="1"/>
  <c r="BT545" i="1"/>
  <c r="BT546" i="1"/>
  <c r="BT547" i="1"/>
  <c r="BT548" i="1"/>
  <c r="BT549" i="1"/>
  <c r="BT550" i="1"/>
  <c r="BT551" i="1"/>
  <c r="BT552" i="1"/>
  <c r="BT553" i="1"/>
  <c r="BT554" i="1"/>
  <c r="BT555" i="1"/>
  <c r="BT556" i="1"/>
  <c r="BT557" i="1"/>
  <c r="BT558" i="1"/>
  <c r="BT559" i="1"/>
  <c r="BU520" i="1"/>
  <c r="BU521" i="1"/>
  <c r="BU522" i="1"/>
  <c r="BU523" i="1"/>
  <c r="BU524" i="1"/>
  <c r="BU525" i="1"/>
  <c r="BU526" i="1"/>
  <c r="BU527" i="1"/>
  <c r="BU528" i="1"/>
  <c r="BU529" i="1"/>
  <c r="BU530" i="1"/>
  <c r="BU531" i="1"/>
  <c r="BU532" i="1"/>
  <c r="BU533" i="1"/>
  <c r="BU534" i="1"/>
  <c r="BU535" i="1"/>
  <c r="BU536" i="1"/>
  <c r="BU537" i="1"/>
  <c r="BU538" i="1"/>
  <c r="BU539" i="1"/>
  <c r="BU540" i="1"/>
  <c r="BU541" i="1"/>
  <c r="BU542" i="1"/>
  <c r="BU543" i="1"/>
  <c r="BU544" i="1"/>
  <c r="BU545" i="1"/>
  <c r="BU546" i="1"/>
  <c r="BU547" i="1"/>
  <c r="BU548" i="1"/>
  <c r="BU549" i="1"/>
  <c r="BU550" i="1"/>
  <c r="BU551" i="1"/>
  <c r="BU552" i="1"/>
  <c r="BU553" i="1"/>
  <c r="BU554" i="1"/>
  <c r="BU555" i="1"/>
  <c r="BU556" i="1"/>
  <c r="BU557" i="1"/>
  <c r="BU558" i="1"/>
  <c r="BU559" i="1"/>
  <c r="BM520" i="1"/>
  <c r="BM521" i="1"/>
  <c r="BM522" i="1"/>
  <c r="BM523" i="1"/>
  <c r="BM524" i="1"/>
  <c r="BM525" i="1"/>
  <c r="BM526" i="1"/>
  <c r="BM527" i="1"/>
  <c r="BM528" i="1"/>
  <c r="BM529" i="1"/>
  <c r="BM530" i="1"/>
  <c r="BM531" i="1"/>
  <c r="BM532" i="1"/>
  <c r="BM533" i="1"/>
  <c r="BM534" i="1"/>
  <c r="BM535" i="1"/>
  <c r="BM536" i="1"/>
  <c r="BM537" i="1"/>
  <c r="BM538" i="1"/>
  <c r="BM539" i="1"/>
  <c r="BM540" i="1"/>
  <c r="BM541" i="1"/>
  <c r="BM542" i="1"/>
  <c r="BM543" i="1"/>
  <c r="BM544" i="1"/>
  <c r="BM545" i="1"/>
  <c r="BM546" i="1"/>
  <c r="BM547" i="1"/>
  <c r="BM548" i="1"/>
  <c r="BM549" i="1"/>
  <c r="BM550" i="1"/>
  <c r="BM551" i="1"/>
  <c r="BM552" i="1"/>
  <c r="BM553" i="1"/>
  <c r="BM554" i="1"/>
  <c r="BM555" i="1"/>
  <c r="BM556" i="1"/>
  <c r="BM557" i="1"/>
  <c r="BM558" i="1"/>
  <c r="BM559" i="1"/>
  <c r="BG520" i="1"/>
  <c r="BL520" i="1" s="1"/>
  <c r="BG521" i="1"/>
  <c r="BL521" i="1" s="1"/>
  <c r="BG522" i="1"/>
  <c r="BL522" i="1" s="1"/>
  <c r="BG523" i="1"/>
  <c r="BL523" i="1" s="1"/>
  <c r="BG524" i="1"/>
  <c r="BL524" i="1" s="1"/>
  <c r="BG525" i="1"/>
  <c r="BL525" i="1" s="1"/>
  <c r="BG526" i="1"/>
  <c r="BL526" i="1" s="1"/>
  <c r="BG527" i="1"/>
  <c r="BL527" i="1" s="1"/>
  <c r="BG528" i="1"/>
  <c r="BL528" i="1" s="1"/>
  <c r="BG529" i="1"/>
  <c r="BL529" i="1" s="1"/>
  <c r="BG530" i="1"/>
  <c r="BL530" i="1" s="1"/>
  <c r="BG531" i="1"/>
  <c r="BL531" i="1" s="1"/>
  <c r="BG532" i="1"/>
  <c r="BL532" i="1" s="1"/>
  <c r="BG533" i="1"/>
  <c r="BL533" i="1" s="1"/>
  <c r="BG534" i="1"/>
  <c r="BL534" i="1" s="1"/>
  <c r="BG535" i="1"/>
  <c r="BL535" i="1" s="1"/>
  <c r="BG536" i="1"/>
  <c r="BL536" i="1" s="1"/>
  <c r="BG537" i="1"/>
  <c r="BL537" i="1" s="1"/>
  <c r="BG538" i="1"/>
  <c r="BL538" i="1" s="1"/>
  <c r="BG539" i="1"/>
  <c r="BL539" i="1" s="1"/>
  <c r="BG540" i="1"/>
  <c r="BL540" i="1" s="1"/>
  <c r="BG541" i="1"/>
  <c r="BL541" i="1" s="1"/>
  <c r="BG542" i="1"/>
  <c r="BL542" i="1" s="1"/>
  <c r="BG543" i="1"/>
  <c r="BL543" i="1" s="1"/>
  <c r="BG544" i="1"/>
  <c r="BL544" i="1" s="1"/>
  <c r="BG545" i="1"/>
  <c r="BL545" i="1" s="1"/>
  <c r="BG546" i="1"/>
  <c r="BL546" i="1" s="1"/>
  <c r="BG547" i="1"/>
  <c r="BL547" i="1" s="1"/>
  <c r="BG548" i="1"/>
  <c r="BL548" i="1" s="1"/>
  <c r="BG549" i="1"/>
  <c r="BL549" i="1" s="1"/>
  <c r="BG550" i="1"/>
  <c r="BL550" i="1" s="1"/>
  <c r="BG551" i="1"/>
  <c r="BL551" i="1" s="1"/>
  <c r="BG552" i="1"/>
  <c r="BL552" i="1" s="1"/>
  <c r="BG553" i="1"/>
  <c r="BL553" i="1" s="1"/>
  <c r="BG554" i="1"/>
  <c r="BL554" i="1" s="1"/>
  <c r="BG555" i="1"/>
  <c r="BL555" i="1" s="1"/>
  <c r="BG556" i="1"/>
  <c r="BL556" i="1" s="1"/>
  <c r="BG557" i="1"/>
  <c r="BL557" i="1" s="1"/>
  <c r="BG558" i="1"/>
  <c r="BL558" i="1" s="1"/>
  <c r="BG559" i="1"/>
  <c r="BL559" i="1" s="1"/>
  <c r="AX520" i="1"/>
  <c r="AX521" i="1"/>
  <c r="AX522" i="1"/>
  <c r="AX523" i="1"/>
  <c r="AX524" i="1"/>
  <c r="AX525" i="1"/>
  <c r="AX526" i="1"/>
  <c r="AX527" i="1"/>
  <c r="AX528" i="1"/>
  <c r="AX529" i="1"/>
  <c r="AX530" i="1"/>
  <c r="AX531" i="1"/>
  <c r="AX532" i="1"/>
  <c r="AX533" i="1"/>
  <c r="AX534" i="1"/>
  <c r="AX535" i="1"/>
  <c r="AX536" i="1"/>
  <c r="AX537" i="1"/>
  <c r="AX538" i="1"/>
  <c r="AX539" i="1"/>
  <c r="AX540" i="1"/>
  <c r="AX541" i="1"/>
  <c r="AX542" i="1"/>
  <c r="AX543" i="1"/>
  <c r="AX544" i="1"/>
  <c r="AX545" i="1"/>
  <c r="AX546" i="1"/>
  <c r="AX547" i="1"/>
  <c r="AX548" i="1"/>
  <c r="AX549" i="1"/>
  <c r="AX550" i="1"/>
  <c r="AX551" i="1"/>
  <c r="AX552" i="1"/>
  <c r="AX553" i="1"/>
  <c r="AX554" i="1"/>
  <c r="AX555" i="1"/>
  <c r="AX556" i="1"/>
  <c r="AX557" i="1"/>
  <c r="AX558" i="1"/>
  <c r="AX559" i="1"/>
  <c r="AW520" i="1"/>
  <c r="AW521" i="1"/>
  <c r="AW522" i="1"/>
  <c r="AW523" i="1"/>
  <c r="AW524" i="1"/>
  <c r="AW525" i="1"/>
  <c r="AW526" i="1"/>
  <c r="AW527" i="1"/>
  <c r="AW528" i="1"/>
  <c r="AW529" i="1"/>
  <c r="AW530" i="1"/>
  <c r="AW531" i="1"/>
  <c r="AW532" i="1"/>
  <c r="AW533" i="1"/>
  <c r="AW534" i="1"/>
  <c r="AW535" i="1"/>
  <c r="AW536" i="1"/>
  <c r="AW537" i="1"/>
  <c r="AW538" i="1"/>
  <c r="AW539" i="1"/>
  <c r="AW540" i="1"/>
  <c r="AW541" i="1"/>
  <c r="AW542" i="1"/>
  <c r="AW543" i="1"/>
  <c r="AW544" i="1"/>
  <c r="AW545" i="1"/>
  <c r="AW546" i="1"/>
  <c r="AW547" i="1"/>
  <c r="AW548" i="1"/>
  <c r="AW549" i="1"/>
  <c r="AW550" i="1"/>
  <c r="AW551" i="1"/>
  <c r="AW552" i="1"/>
  <c r="AW553" i="1"/>
  <c r="AW554" i="1"/>
  <c r="AW555" i="1"/>
  <c r="AW556" i="1"/>
  <c r="AW557" i="1"/>
  <c r="AW558" i="1"/>
  <c r="AW559" i="1"/>
  <c r="E521" i="1"/>
  <c r="E522" i="1"/>
  <c r="E523" i="1"/>
  <c r="E524" i="1"/>
  <c r="E525" i="1"/>
  <c r="E526" i="1"/>
  <c r="E527" i="1"/>
  <c r="E528" i="1"/>
  <c r="E529" i="1"/>
  <c r="E530" i="1"/>
  <c r="E531" i="1"/>
  <c r="E532" i="1"/>
  <c r="E533" i="1"/>
  <c r="E534" i="1"/>
  <c r="E535" i="1"/>
  <c r="E536" i="1"/>
  <c r="E537" i="1"/>
  <c r="E538" i="1"/>
  <c r="E539" i="1"/>
  <c r="E540" i="1"/>
  <c r="E541" i="1"/>
  <c r="E542" i="1"/>
  <c r="E543" i="1"/>
  <c r="E544" i="1"/>
  <c r="E545" i="1"/>
  <c r="E546" i="1"/>
  <c r="E547" i="1"/>
  <c r="E548" i="1"/>
  <c r="E549" i="1"/>
  <c r="E550" i="1"/>
  <c r="E551" i="1"/>
  <c r="E552" i="1"/>
  <c r="E553" i="1"/>
  <c r="E554" i="1"/>
  <c r="E555" i="1"/>
  <c r="E556" i="1"/>
  <c r="E557" i="1"/>
  <c r="E558" i="1"/>
  <c r="E520" i="1"/>
  <c r="K560" i="1" l="1"/>
  <c r="K561" i="1"/>
  <c r="K562" i="1"/>
  <c r="K563" i="1"/>
  <c r="K564" i="1"/>
  <c r="K565" i="1"/>
  <c r="K566" i="1"/>
  <c r="K567" i="1"/>
  <c r="K568" i="1"/>
  <c r="K569" i="1"/>
  <c r="K570" i="1"/>
  <c r="K571" i="1"/>
  <c r="K572" i="1"/>
  <c r="K573" i="1"/>
  <c r="K574" i="1"/>
  <c r="K575" i="1"/>
  <c r="K576" i="1"/>
  <c r="K577" i="1"/>
  <c r="K578" i="1"/>
  <c r="K579" i="1"/>
  <c r="K580" i="1"/>
  <c r="K581" i="1"/>
  <c r="K582" i="1"/>
  <c r="K583" i="1"/>
  <c r="K584" i="1"/>
  <c r="K585" i="1"/>
  <c r="K586" i="1"/>
  <c r="K587" i="1"/>
  <c r="K588" i="1"/>
  <c r="K589" i="1"/>
  <c r="K590" i="1"/>
  <c r="K591" i="1"/>
  <c r="K592" i="1"/>
  <c r="K593" i="1"/>
  <c r="K594" i="1"/>
  <c r="K595" i="1"/>
  <c r="K596" i="1"/>
  <c r="K597" i="1"/>
  <c r="K598" i="1"/>
  <c r="L599" i="1"/>
  <c r="BU560" i="1" l="1"/>
  <c r="BU561" i="1"/>
  <c r="BU562" i="1"/>
  <c r="BU563" i="1"/>
  <c r="BU564" i="1"/>
  <c r="BU565" i="1"/>
  <c r="BU566" i="1"/>
  <c r="BU567" i="1"/>
  <c r="BU568" i="1"/>
  <c r="BU569" i="1"/>
  <c r="BU570" i="1"/>
  <c r="BU571" i="1"/>
  <c r="BU572" i="1"/>
  <c r="BU573" i="1"/>
  <c r="BU574" i="1"/>
  <c r="BU575" i="1"/>
  <c r="BU576" i="1"/>
  <c r="BU577" i="1"/>
  <c r="BU578" i="1"/>
  <c r="BU579" i="1"/>
  <c r="BU580" i="1"/>
  <c r="BU581" i="1"/>
  <c r="BU582" i="1"/>
  <c r="BU583" i="1"/>
  <c r="BU584" i="1"/>
  <c r="BU585" i="1"/>
  <c r="BU586" i="1"/>
  <c r="BU587" i="1"/>
  <c r="BU588" i="1"/>
  <c r="BU589" i="1"/>
  <c r="BU590" i="1"/>
  <c r="BU591" i="1"/>
  <c r="BU592" i="1"/>
  <c r="BU593" i="1"/>
  <c r="BU594" i="1"/>
  <c r="BU595" i="1"/>
  <c r="BU596" i="1"/>
  <c r="BU597" i="1"/>
  <c r="BU598" i="1"/>
  <c r="BT560" i="1"/>
  <c r="BT561" i="1"/>
  <c r="BT562" i="1"/>
  <c r="BT563" i="1"/>
  <c r="BT564" i="1"/>
  <c r="BT565" i="1"/>
  <c r="BT566" i="1"/>
  <c r="BT567" i="1"/>
  <c r="BT568" i="1"/>
  <c r="BT569" i="1"/>
  <c r="BT570" i="1"/>
  <c r="BT571" i="1"/>
  <c r="BT572" i="1"/>
  <c r="BT573" i="1"/>
  <c r="BT574" i="1"/>
  <c r="BT575" i="1"/>
  <c r="BT576" i="1"/>
  <c r="BT577" i="1"/>
  <c r="BT578" i="1"/>
  <c r="BT579" i="1"/>
  <c r="BT580" i="1"/>
  <c r="BT581" i="1"/>
  <c r="BT582" i="1"/>
  <c r="BT583" i="1"/>
  <c r="BT584" i="1"/>
  <c r="BT585" i="1"/>
  <c r="BT586" i="1"/>
  <c r="BT587" i="1"/>
  <c r="BT588" i="1"/>
  <c r="BT589" i="1"/>
  <c r="BT590" i="1"/>
  <c r="BT591" i="1"/>
  <c r="BT592" i="1"/>
  <c r="BT593" i="1"/>
  <c r="BT594" i="1"/>
  <c r="BT595" i="1"/>
  <c r="BT596" i="1"/>
  <c r="BT597" i="1"/>
  <c r="BT598" i="1"/>
  <c r="BS560" i="1"/>
  <c r="BS561" i="1"/>
  <c r="BS562" i="1"/>
  <c r="BS563" i="1"/>
  <c r="BS564" i="1"/>
  <c r="BS565" i="1"/>
  <c r="BS566" i="1"/>
  <c r="BS567" i="1"/>
  <c r="BS568" i="1"/>
  <c r="BS569" i="1"/>
  <c r="BS570" i="1"/>
  <c r="BS571" i="1"/>
  <c r="BS572" i="1"/>
  <c r="BS573" i="1"/>
  <c r="BS574" i="1"/>
  <c r="BS575" i="1"/>
  <c r="BS576" i="1"/>
  <c r="BS577" i="1"/>
  <c r="BS578" i="1"/>
  <c r="BS579" i="1"/>
  <c r="BS580" i="1"/>
  <c r="BS581" i="1"/>
  <c r="BS582" i="1"/>
  <c r="BS583" i="1"/>
  <c r="BS584" i="1"/>
  <c r="BS585" i="1"/>
  <c r="BS586" i="1"/>
  <c r="BS587" i="1"/>
  <c r="BS588" i="1"/>
  <c r="BS589" i="1"/>
  <c r="BS590" i="1"/>
  <c r="BS591" i="1"/>
  <c r="BS592" i="1"/>
  <c r="BS593" i="1"/>
  <c r="BS594" i="1"/>
  <c r="BS595" i="1"/>
  <c r="BS596" i="1"/>
  <c r="BS597" i="1"/>
  <c r="BS598" i="1"/>
  <c r="BR560" i="1"/>
  <c r="BR561" i="1"/>
  <c r="BR562" i="1"/>
  <c r="BR563" i="1"/>
  <c r="BR564" i="1"/>
  <c r="BR565" i="1"/>
  <c r="BR566" i="1"/>
  <c r="BR567" i="1"/>
  <c r="BR568" i="1"/>
  <c r="BR569" i="1"/>
  <c r="BR570" i="1"/>
  <c r="BR571" i="1"/>
  <c r="BR572" i="1"/>
  <c r="BR573" i="1"/>
  <c r="BR574" i="1"/>
  <c r="BR575" i="1"/>
  <c r="BR576" i="1"/>
  <c r="BR577" i="1"/>
  <c r="BR578" i="1"/>
  <c r="BR579" i="1"/>
  <c r="BR580" i="1"/>
  <c r="BR581" i="1"/>
  <c r="BR582" i="1"/>
  <c r="BR583" i="1"/>
  <c r="BR584" i="1"/>
  <c r="BR585" i="1"/>
  <c r="BR586" i="1"/>
  <c r="BR587" i="1"/>
  <c r="BR588" i="1"/>
  <c r="BR589" i="1"/>
  <c r="BR590" i="1"/>
  <c r="BR591" i="1"/>
  <c r="BR592" i="1"/>
  <c r="BR593" i="1"/>
  <c r="BR594" i="1"/>
  <c r="BR595" i="1"/>
  <c r="BR596" i="1"/>
  <c r="BR597" i="1"/>
  <c r="BR598" i="1"/>
  <c r="BW599" i="1"/>
  <c r="BQ599" i="1"/>
  <c r="BM639" i="1"/>
  <c r="BM560" i="1"/>
  <c r="BM561" i="1"/>
  <c r="BM562" i="1"/>
  <c r="BM563" i="1"/>
  <c r="BM564" i="1"/>
  <c r="BM565" i="1"/>
  <c r="BM566" i="1"/>
  <c r="BM567" i="1"/>
  <c r="BM568" i="1"/>
  <c r="BM569" i="1"/>
  <c r="BM570" i="1"/>
  <c r="BM571" i="1"/>
  <c r="BM572" i="1"/>
  <c r="BM573" i="1"/>
  <c r="BM574" i="1"/>
  <c r="BM575" i="1"/>
  <c r="BM576" i="1"/>
  <c r="BM577" i="1"/>
  <c r="BM578" i="1"/>
  <c r="BM579" i="1"/>
  <c r="BM580" i="1"/>
  <c r="BM581" i="1"/>
  <c r="BM582" i="1"/>
  <c r="BM583" i="1"/>
  <c r="BM584" i="1"/>
  <c r="BM585" i="1"/>
  <c r="BM586" i="1"/>
  <c r="BM587" i="1"/>
  <c r="BM588" i="1"/>
  <c r="BM589" i="1"/>
  <c r="BM590" i="1"/>
  <c r="BM591" i="1"/>
  <c r="BM592" i="1"/>
  <c r="BM593" i="1"/>
  <c r="BM594" i="1"/>
  <c r="BM595" i="1"/>
  <c r="BM596" i="1"/>
  <c r="BM597" i="1"/>
  <c r="BM598" i="1"/>
  <c r="BG637" i="1"/>
  <c r="BG638" i="1"/>
  <c r="BG639" i="1"/>
  <c r="BG560" i="1"/>
  <c r="BL560" i="1" s="1"/>
  <c r="BG561" i="1"/>
  <c r="BL561" i="1" s="1"/>
  <c r="BG562" i="1"/>
  <c r="BL562" i="1" s="1"/>
  <c r="BG563" i="1"/>
  <c r="BL563" i="1" s="1"/>
  <c r="BG564" i="1"/>
  <c r="BL564" i="1" s="1"/>
  <c r="BG565" i="1"/>
  <c r="BL565" i="1" s="1"/>
  <c r="BG566" i="1"/>
  <c r="BL566" i="1" s="1"/>
  <c r="BG567" i="1"/>
  <c r="BL567" i="1" s="1"/>
  <c r="BG568" i="1"/>
  <c r="BL568" i="1" s="1"/>
  <c r="BG569" i="1"/>
  <c r="BL569" i="1" s="1"/>
  <c r="BG570" i="1"/>
  <c r="BL570" i="1" s="1"/>
  <c r="BG571" i="1"/>
  <c r="BL571" i="1" s="1"/>
  <c r="BG572" i="1"/>
  <c r="BL572" i="1" s="1"/>
  <c r="BG573" i="1"/>
  <c r="BL573" i="1" s="1"/>
  <c r="BG574" i="1"/>
  <c r="BL574" i="1" s="1"/>
  <c r="BG575" i="1"/>
  <c r="BL575" i="1" s="1"/>
  <c r="BG576" i="1"/>
  <c r="BL576" i="1" s="1"/>
  <c r="BG577" i="1"/>
  <c r="BL577" i="1" s="1"/>
  <c r="BG578" i="1"/>
  <c r="BL578" i="1" s="1"/>
  <c r="BG579" i="1"/>
  <c r="BL579" i="1" s="1"/>
  <c r="BG580" i="1"/>
  <c r="BL580" i="1" s="1"/>
  <c r="BG581" i="1"/>
  <c r="BL581" i="1" s="1"/>
  <c r="BG582" i="1"/>
  <c r="BL582" i="1" s="1"/>
  <c r="BG583" i="1"/>
  <c r="BL583" i="1" s="1"/>
  <c r="BG584" i="1"/>
  <c r="BL584" i="1" s="1"/>
  <c r="BG585" i="1"/>
  <c r="BL585" i="1" s="1"/>
  <c r="BG586" i="1"/>
  <c r="BL586" i="1" s="1"/>
  <c r="BG587" i="1"/>
  <c r="BL587" i="1" s="1"/>
  <c r="BG588" i="1"/>
  <c r="BL588" i="1" s="1"/>
  <c r="BG589" i="1"/>
  <c r="BL589" i="1" s="1"/>
  <c r="BG590" i="1"/>
  <c r="BL590" i="1" s="1"/>
  <c r="BG591" i="1"/>
  <c r="BL591" i="1" s="1"/>
  <c r="BG592" i="1"/>
  <c r="BL592" i="1" s="1"/>
  <c r="BG593" i="1"/>
  <c r="BL593" i="1" s="1"/>
  <c r="BG594" i="1"/>
  <c r="BL594" i="1" s="1"/>
  <c r="BG595" i="1"/>
  <c r="BL595" i="1" s="1"/>
  <c r="BG596" i="1"/>
  <c r="BL596" i="1" s="1"/>
  <c r="BG597" i="1"/>
  <c r="BL597" i="1" s="1"/>
  <c r="BG598" i="1"/>
  <c r="BL598" i="1" s="1"/>
  <c r="BK599" i="1"/>
  <c r="BJ599" i="1"/>
  <c r="BI599" i="1"/>
  <c r="BH599" i="1"/>
  <c r="BP599" i="1"/>
  <c r="BO599" i="1"/>
  <c r="BN599" i="1"/>
  <c r="BF599" i="1"/>
  <c r="BE599" i="1"/>
  <c r="BD599" i="1"/>
  <c r="BC599" i="1"/>
  <c r="BB599" i="1"/>
  <c r="BA599" i="1"/>
  <c r="AZ599" i="1"/>
  <c r="AY599" i="1"/>
  <c r="AX560" i="1"/>
  <c r="AX561" i="1"/>
  <c r="AX562" i="1"/>
  <c r="AX563" i="1"/>
  <c r="AX564" i="1"/>
  <c r="AX565" i="1"/>
  <c r="AX566" i="1"/>
  <c r="AX567" i="1"/>
  <c r="AX568" i="1"/>
  <c r="AX569" i="1"/>
  <c r="AX570" i="1"/>
  <c r="AX571" i="1"/>
  <c r="AX572" i="1"/>
  <c r="AX573" i="1"/>
  <c r="AX574" i="1"/>
  <c r="AX575" i="1"/>
  <c r="AX576" i="1"/>
  <c r="AX577" i="1"/>
  <c r="AX578" i="1"/>
  <c r="AX579" i="1"/>
  <c r="AX580" i="1"/>
  <c r="AX581" i="1"/>
  <c r="AX582" i="1"/>
  <c r="AX583" i="1"/>
  <c r="AX584" i="1"/>
  <c r="AX585" i="1"/>
  <c r="AX586" i="1"/>
  <c r="AX587" i="1"/>
  <c r="AX588" i="1"/>
  <c r="AX589" i="1"/>
  <c r="AX590" i="1"/>
  <c r="AX591" i="1"/>
  <c r="AX592" i="1"/>
  <c r="AX593" i="1"/>
  <c r="AX594" i="1"/>
  <c r="AX595" i="1"/>
  <c r="AX596" i="1"/>
  <c r="AX597" i="1"/>
  <c r="AX598" i="1"/>
  <c r="AW560" i="1"/>
  <c r="AW561" i="1"/>
  <c r="AW562" i="1"/>
  <c r="AW563" i="1"/>
  <c r="AW564" i="1"/>
  <c r="AW565" i="1"/>
  <c r="AW566" i="1"/>
  <c r="AW567" i="1"/>
  <c r="AW568" i="1"/>
  <c r="AW569" i="1"/>
  <c r="AW570" i="1"/>
  <c r="AW571" i="1"/>
  <c r="AW572" i="1"/>
  <c r="AW573" i="1"/>
  <c r="AW574" i="1"/>
  <c r="AW575" i="1"/>
  <c r="AW576" i="1"/>
  <c r="AW577" i="1"/>
  <c r="AW578" i="1"/>
  <c r="AW579" i="1"/>
  <c r="AW580" i="1"/>
  <c r="AW581" i="1"/>
  <c r="AW582" i="1"/>
  <c r="AW583" i="1"/>
  <c r="AW584" i="1"/>
  <c r="AW585" i="1"/>
  <c r="AW586" i="1"/>
  <c r="AW587" i="1"/>
  <c r="AW588" i="1"/>
  <c r="AW589" i="1"/>
  <c r="AW590" i="1"/>
  <c r="AW591" i="1"/>
  <c r="AW592" i="1"/>
  <c r="AW593" i="1"/>
  <c r="AW594" i="1"/>
  <c r="AW595" i="1"/>
  <c r="AW596" i="1"/>
  <c r="AW597" i="1"/>
  <c r="AW598" i="1"/>
  <c r="AV599" i="1"/>
  <c r="AU599" i="1"/>
  <c r="AT599" i="1"/>
  <c r="AS599" i="1"/>
  <c r="AR599" i="1"/>
  <c r="AQ599" i="1"/>
  <c r="AP599" i="1"/>
  <c r="AO599" i="1"/>
  <c r="AN599" i="1"/>
  <c r="AM599" i="1"/>
  <c r="AL599" i="1"/>
  <c r="AK599" i="1"/>
  <c r="AJ599" i="1"/>
  <c r="AI599" i="1"/>
  <c r="AH599" i="1"/>
  <c r="AG599" i="1"/>
  <c r="AF599" i="1"/>
  <c r="AE599" i="1"/>
  <c r="AD599" i="1"/>
  <c r="AC599" i="1"/>
  <c r="AB599" i="1"/>
  <c r="AA599" i="1"/>
  <c r="Z599" i="1"/>
  <c r="W599" i="1"/>
  <c r="V599" i="1"/>
  <c r="U599" i="1"/>
  <c r="T599" i="1"/>
  <c r="S599" i="1"/>
  <c r="R599" i="1"/>
  <c r="Q599" i="1"/>
  <c r="P599" i="1"/>
  <c r="O599" i="1"/>
  <c r="N599" i="1"/>
  <c r="M599" i="1"/>
  <c r="J599" i="1"/>
  <c r="I599" i="1"/>
  <c r="H599" i="1"/>
  <c r="G599" i="1"/>
  <c r="F599" i="1"/>
  <c r="E1481" i="1"/>
  <c r="K1481" i="1"/>
  <c r="L1481" i="1"/>
  <c r="BG599" i="1" l="1"/>
  <c r="BL599" i="1" s="1"/>
  <c r="BS599" i="1"/>
  <c r="BM599" i="1"/>
  <c r="K599" i="1"/>
  <c r="BT599" i="1"/>
  <c r="AX599" i="1"/>
  <c r="AW599" i="1"/>
  <c r="BU599" i="1"/>
  <c r="BR599" i="1"/>
  <c r="L1559" i="1"/>
  <c r="AX716" i="1" l="1"/>
  <c r="AX717" i="1"/>
  <c r="AX718" i="1"/>
  <c r="AX719" i="1"/>
  <c r="AX640" i="1"/>
  <c r="AX641" i="1"/>
  <c r="AX642" i="1"/>
  <c r="AX643" i="1"/>
  <c r="AX644" i="1"/>
  <c r="AX645" i="1"/>
  <c r="AX646" i="1"/>
  <c r="AX647" i="1"/>
  <c r="AX648" i="1"/>
  <c r="AX649" i="1"/>
  <c r="AX650" i="1"/>
  <c r="AX651" i="1"/>
  <c r="AX652" i="1"/>
  <c r="AX653" i="1"/>
  <c r="AX654" i="1"/>
  <c r="AX655" i="1"/>
  <c r="AX656" i="1"/>
  <c r="AX657" i="1"/>
  <c r="AX658" i="1"/>
  <c r="AX659" i="1"/>
  <c r="AX660" i="1"/>
  <c r="AX661" i="1"/>
  <c r="AX662" i="1"/>
  <c r="AX663" i="1"/>
  <c r="AX664" i="1"/>
  <c r="AX665" i="1"/>
  <c r="AX666" i="1"/>
  <c r="AX667" i="1"/>
  <c r="AX668" i="1"/>
  <c r="AX669" i="1"/>
  <c r="AX670" i="1"/>
  <c r="AX671" i="1"/>
  <c r="AX672" i="1"/>
  <c r="AX673" i="1"/>
  <c r="AX674" i="1"/>
  <c r="AX675" i="1"/>
  <c r="AX676" i="1"/>
  <c r="AX677" i="1"/>
  <c r="AX678" i="1"/>
  <c r="AX679" i="1"/>
  <c r="AX600" i="1"/>
  <c r="AX601" i="1"/>
  <c r="AX602" i="1"/>
  <c r="AX603" i="1"/>
  <c r="AX604" i="1"/>
  <c r="AX605" i="1"/>
  <c r="AX606" i="1"/>
  <c r="AX607" i="1"/>
  <c r="AX608" i="1"/>
  <c r="AX609" i="1"/>
  <c r="AX610" i="1"/>
  <c r="AX611" i="1"/>
  <c r="AX612" i="1"/>
  <c r="AX613" i="1"/>
  <c r="AX614" i="1"/>
  <c r="AX615" i="1"/>
  <c r="AX616" i="1"/>
  <c r="AX617" i="1"/>
  <c r="AX618" i="1"/>
  <c r="AX619" i="1"/>
  <c r="AX620" i="1"/>
  <c r="AX621" i="1"/>
  <c r="AX622" i="1"/>
  <c r="AX623" i="1"/>
  <c r="AX624" i="1"/>
  <c r="AX625" i="1"/>
  <c r="AX626" i="1"/>
  <c r="AX627" i="1"/>
  <c r="AX628" i="1"/>
  <c r="AX629" i="1"/>
  <c r="AX630" i="1"/>
  <c r="AX631" i="1"/>
  <c r="AX632" i="1"/>
  <c r="AX633" i="1"/>
  <c r="AX634" i="1"/>
  <c r="AX635" i="1"/>
  <c r="AX636" i="1"/>
  <c r="AX637" i="1"/>
  <c r="AX638" i="1"/>
  <c r="AX639" i="1"/>
  <c r="AW716" i="1"/>
  <c r="AW717" i="1"/>
  <c r="AW718" i="1"/>
  <c r="AW719" i="1"/>
  <c r="AW640" i="1"/>
  <c r="AW641" i="1"/>
  <c r="AW642" i="1"/>
  <c r="AW643" i="1"/>
  <c r="AW644" i="1"/>
  <c r="AW645" i="1"/>
  <c r="AW646" i="1"/>
  <c r="AW647" i="1"/>
  <c r="AW648" i="1"/>
  <c r="AW649" i="1"/>
  <c r="AW650" i="1"/>
  <c r="AW651" i="1"/>
  <c r="AW652" i="1"/>
  <c r="AW653" i="1"/>
  <c r="AW654" i="1"/>
  <c r="AW655" i="1"/>
  <c r="AW656" i="1"/>
  <c r="AW657" i="1"/>
  <c r="AW658" i="1"/>
  <c r="AW659" i="1"/>
  <c r="AW660" i="1"/>
  <c r="AW661" i="1"/>
  <c r="AW662" i="1"/>
  <c r="AW663" i="1"/>
  <c r="AW664" i="1"/>
  <c r="AW665" i="1"/>
  <c r="AW666" i="1"/>
  <c r="AW667" i="1"/>
  <c r="AW668" i="1"/>
  <c r="AW669" i="1"/>
  <c r="AW670" i="1"/>
  <c r="AW671" i="1"/>
  <c r="AW672" i="1"/>
  <c r="AW673" i="1"/>
  <c r="AW674" i="1"/>
  <c r="AW675" i="1"/>
  <c r="AW676" i="1"/>
  <c r="AW677" i="1"/>
  <c r="AW678" i="1"/>
  <c r="AW679" i="1"/>
  <c r="AW600" i="1"/>
  <c r="AW601" i="1"/>
  <c r="AW602" i="1"/>
  <c r="AW603" i="1"/>
  <c r="AW604" i="1"/>
  <c r="AW605" i="1"/>
  <c r="AW606" i="1"/>
  <c r="AW607" i="1"/>
  <c r="AW608" i="1"/>
  <c r="AW609" i="1"/>
  <c r="AW610" i="1"/>
  <c r="AW611" i="1"/>
  <c r="AW612" i="1"/>
  <c r="AW613" i="1"/>
  <c r="AW614" i="1"/>
  <c r="AW615" i="1"/>
  <c r="AW616" i="1"/>
  <c r="AW617" i="1"/>
  <c r="AW618" i="1"/>
  <c r="AW619" i="1"/>
  <c r="AW620" i="1"/>
  <c r="AW621" i="1"/>
  <c r="AW622" i="1"/>
  <c r="AW623" i="1"/>
  <c r="AW624" i="1"/>
  <c r="AW625" i="1"/>
  <c r="AW626" i="1"/>
  <c r="AW627" i="1"/>
  <c r="AW628" i="1"/>
  <c r="AW629" i="1"/>
  <c r="AW630" i="1"/>
  <c r="AW631" i="1"/>
  <c r="AW632" i="1"/>
  <c r="AW633" i="1"/>
  <c r="AW634" i="1"/>
  <c r="AW635" i="1"/>
  <c r="AW636" i="1"/>
  <c r="AW637" i="1"/>
  <c r="AW638" i="1"/>
  <c r="AW639" i="1"/>
  <c r="BM718" i="1"/>
  <c r="BM719" i="1"/>
  <c r="BM640" i="1"/>
  <c r="BM641" i="1"/>
  <c r="BM642" i="1"/>
  <c r="BM643" i="1"/>
  <c r="BM644" i="1"/>
  <c r="BM645" i="1"/>
  <c r="BM646" i="1"/>
  <c r="BM647" i="1"/>
  <c r="BM648" i="1"/>
  <c r="BM649" i="1"/>
  <c r="BM650" i="1"/>
  <c r="BM651" i="1"/>
  <c r="BM652" i="1"/>
  <c r="BM653" i="1"/>
  <c r="BM654" i="1"/>
  <c r="BM655" i="1"/>
  <c r="BM656" i="1"/>
  <c r="BM657" i="1"/>
  <c r="BM658" i="1"/>
  <c r="BM659" i="1"/>
  <c r="BM660" i="1"/>
  <c r="BM661" i="1"/>
  <c r="BM662" i="1"/>
  <c r="BM663" i="1"/>
  <c r="BM664" i="1"/>
  <c r="BM665" i="1"/>
  <c r="BM666" i="1"/>
  <c r="BM667" i="1"/>
  <c r="BM668" i="1"/>
  <c r="BM669" i="1"/>
  <c r="BM670" i="1"/>
  <c r="BM671" i="1"/>
  <c r="BM672" i="1"/>
  <c r="BM673" i="1"/>
  <c r="BM674" i="1"/>
  <c r="BM675" i="1"/>
  <c r="BM676" i="1"/>
  <c r="BM677" i="1"/>
  <c r="BM678" i="1"/>
  <c r="BM679" i="1"/>
  <c r="BM600" i="1"/>
  <c r="BM601" i="1"/>
  <c r="BM602" i="1"/>
  <c r="BM603" i="1"/>
  <c r="BM604" i="1"/>
  <c r="BM605" i="1"/>
  <c r="BM606" i="1"/>
  <c r="BM607" i="1"/>
  <c r="BM608" i="1"/>
  <c r="BM609" i="1"/>
  <c r="BM610" i="1"/>
  <c r="BM611" i="1"/>
  <c r="BM612" i="1"/>
  <c r="BM613" i="1"/>
  <c r="BM614" i="1"/>
  <c r="BM615" i="1"/>
  <c r="BM616" i="1"/>
  <c r="BM617" i="1"/>
  <c r="BM618" i="1"/>
  <c r="BM619" i="1"/>
  <c r="BM620" i="1"/>
  <c r="BM621" i="1"/>
  <c r="BM622" i="1"/>
  <c r="BM623" i="1"/>
  <c r="BM624" i="1"/>
  <c r="BM625" i="1"/>
  <c r="BM626" i="1"/>
  <c r="BM627" i="1"/>
  <c r="BM628" i="1"/>
  <c r="BM629" i="1"/>
  <c r="BM630" i="1"/>
  <c r="BM631" i="1"/>
  <c r="BM632" i="1"/>
  <c r="BM633" i="1"/>
  <c r="BM634" i="1"/>
  <c r="BM635" i="1"/>
  <c r="BM636" i="1"/>
  <c r="BM637" i="1"/>
  <c r="BM638" i="1"/>
  <c r="BL719" i="1"/>
  <c r="BL640" i="1"/>
  <c r="BL641" i="1"/>
  <c r="BL642" i="1"/>
  <c r="BL643" i="1"/>
  <c r="BL644" i="1"/>
  <c r="BL645" i="1"/>
  <c r="BL646" i="1"/>
  <c r="BL647" i="1"/>
  <c r="BL648" i="1"/>
  <c r="BL649" i="1"/>
  <c r="BL650" i="1"/>
  <c r="BL651" i="1"/>
  <c r="BL652" i="1"/>
  <c r="BL653" i="1"/>
  <c r="BL654" i="1"/>
  <c r="BL655" i="1"/>
  <c r="BL656" i="1"/>
  <c r="BL657" i="1"/>
  <c r="BL658" i="1"/>
  <c r="BL659" i="1"/>
  <c r="BL660" i="1"/>
  <c r="BL661" i="1"/>
  <c r="BL662" i="1"/>
  <c r="BL663" i="1"/>
  <c r="BL664" i="1"/>
  <c r="BL665" i="1"/>
  <c r="BL666" i="1"/>
  <c r="BL667" i="1"/>
  <c r="BL668" i="1"/>
  <c r="BL669" i="1"/>
  <c r="BL670" i="1"/>
  <c r="BL671" i="1"/>
  <c r="BL672" i="1"/>
  <c r="BL673" i="1"/>
  <c r="BL674" i="1"/>
  <c r="BL675" i="1"/>
  <c r="BL676" i="1"/>
  <c r="BL677" i="1"/>
  <c r="BL678" i="1"/>
  <c r="BL679" i="1"/>
  <c r="BL637" i="1"/>
  <c r="BL638" i="1"/>
  <c r="BU717" i="1"/>
  <c r="BU718" i="1"/>
  <c r="BU719" i="1"/>
  <c r="BU640" i="1"/>
  <c r="BU641" i="1"/>
  <c r="BU642" i="1"/>
  <c r="BU643" i="1"/>
  <c r="BU644" i="1"/>
  <c r="BU645" i="1"/>
  <c r="BU646" i="1"/>
  <c r="BU647" i="1"/>
  <c r="BU648" i="1"/>
  <c r="BU649" i="1"/>
  <c r="BU650" i="1"/>
  <c r="BU651" i="1"/>
  <c r="BU652" i="1"/>
  <c r="BU653" i="1"/>
  <c r="BU654" i="1"/>
  <c r="BU655" i="1"/>
  <c r="BU656" i="1"/>
  <c r="BU657" i="1"/>
  <c r="BU658" i="1"/>
  <c r="BU659" i="1"/>
  <c r="BU660" i="1"/>
  <c r="BU661" i="1"/>
  <c r="BU662" i="1"/>
  <c r="BU663" i="1"/>
  <c r="BU664" i="1"/>
  <c r="BU665" i="1"/>
  <c r="BU666" i="1"/>
  <c r="BU667" i="1"/>
  <c r="BU668" i="1"/>
  <c r="BU669" i="1"/>
  <c r="BU670" i="1"/>
  <c r="BU671" i="1"/>
  <c r="BU672" i="1"/>
  <c r="BU673" i="1"/>
  <c r="BU674" i="1"/>
  <c r="BU675" i="1"/>
  <c r="BU676" i="1"/>
  <c r="BU677" i="1"/>
  <c r="BU678" i="1"/>
  <c r="BU679" i="1"/>
  <c r="BU600" i="1"/>
  <c r="BU601" i="1"/>
  <c r="BU602" i="1"/>
  <c r="BU603" i="1"/>
  <c r="BU604" i="1"/>
  <c r="BU605" i="1"/>
  <c r="BU606" i="1"/>
  <c r="BU607" i="1"/>
  <c r="BU608" i="1"/>
  <c r="BU609" i="1"/>
  <c r="BU610" i="1"/>
  <c r="BU611" i="1"/>
  <c r="BU612" i="1"/>
  <c r="BU613" i="1"/>
  <c r="BU614" i="1"/>
  <c r="BU615" i="1"/>
  <c r="BU616" i="1"/>
  <c r="BU617" i="1"/>
  <c r="BU618" i="1"/>
  <c r="BU619" i="1"/>
  <c r="BU620" i="1"/>
  <c r="BU621" i="1"/>
  <c r="BU622" i="1"/>
  <c r="BU623" i="1"/>
  <c r="BU624" i="1"/>
  <c r="BU625" i="1"/>
  <c r="BU626" i="1"/>
  <c r="BU627" i="1"/>
  <c r="BU628" i="1"/>
  <c r="BU629" i="1"/>
  <c r="BU630" i="1"/>
  <c r="BU631" i="1"/>
  <c r="BU632" i="1"/>
  <c r="BU633" i="1"/>
  <c r="BU634" i="1"/>
  <c r="BU635" i="1"/>
  <c r="BU636" i="1"/>
  <c r="BU637" i="1"/>
  <c r="BU638" i="1"/>
  <c r="BT717" i="1"/>
  <c r="BT718" i="1"/>
  <c r="BT719" i="1"/>
  <c r="BT640" i="1"/>
  <c r="BT641" i="1"/>
  <c r="BT642" i="1"/>
  <c r="BT643" i="1"/>
  <c r="BT644" i="1"/>
  <c r="BT645" i="1"/>
  <c r="BT646" i="1"/>
  <c r="BT647" i="1"/>
  <c r="BT648" i="1"/>
  <c r="BT649" i="1"/>
  <c r="BT650" i="1"/>
  <c r="BT651" i="1"/>
  <c r="BT652" i="1"/>
  <c r="BT653" i="1"/>
  <c r="BT654" i="1"/>
  <c r="BT655" i="1"/>
  <c r="BT656" i="1"/>
  <c r="BT657" i="1"/>
  <c r="BT658" i="1"/>
  <c r="BT659" i="1"/>
  <c r="BT660" i="1"/>
  <c r="BT661" i="1"/>
  <c r="BT662" i="1"/>
  <c r="BT663" i="1"/>
  <c r="BT664" i="1"/>
  <c r="BT665" i="1"/>
  <c r="BT666" i="1"/>
  <c r="BT667" i="1"/>
  <c r="BT668" i="1"/>
  <c r="BT669" i="1"/>
  <c r="BT670" i="1"/>
  <c r="BT671" i="1"/>
  <c r="BT672" i="1"/>
  <c r="BT673" i="1"/>
  <c r="BT674" i="1"/>
  <c r="BT675" i="1"/>
  <c r="BT676" i="1"/>
  <c r="BT677" i="1"/>
  <c r="BT678" i="1"/>
  <c r="BT679" i="1"/>
  <c r="BT600" i="1"/>
  <c r="BT601" i="1"/>
  <c r="BT602" i="1"/>
  <c r="BT603" i="1"/>
  <c r="BT604" i="1"/>
  <c r="BT605" i="1"/>
  <c r="BT606" i="1"/>
  <c r="BT607" i="1"/>
  <c r="BT608" i="1"/>
  <c r="BT609" i="1"/>
  <c r="BT610" i="1"/>
  <c r="BT611" i="1"/>
  <c r="BT612" i="1"/>
  <c r="BT613" i="1"/>
  <c r="BT614" i="1"/>
  <c r="BT615" i="1"/>
  <c r="BT616" i="1"/>
  <c r="BT617" i="1"/>
  <c r="BT618" i="1"/>
  <c r="BT619" i="1"/>
  <c r="BT620" i="1"/>
  <c r="BT621" i="1"/>
  <c r="BT622" i="1"/>
  <c r="BT623" i="1"/>
  <c r="BT624" i="1"/>
  <c r="BT625" i="1"/>
  <c r="BT626" i="1"/>
  <c r="BT627" i="1"/>
  <c r="BT628" i="1"/>
  <c r="BT629" i="1"/>
  <c r="BT630" i="1"/>
  <c r="BT631" i="1"/>
  <c r="BT632" i="1"/>
  <c r="BT633" i="1"/>
  <c r="BT634" i="1"/>
  <c r="BT635" i="1"/>
  <c r="BT636" i="1"/>
  <c r="BT637" i="1"/>
  <c r="BT638" i="1"/>
  <c r="BS606" i="1"/>
  <c r="BS607" i="1"/>
  <c r="BS608" i="1"/>
  <c r="BS609" i="1"/>
  <c r="BS610" i="1"/>
  <c r="BS611" i="1"/>
  <c r="BS612" i="1"/>
  <c r="BS613" i="1"/>
  <c r="BS614" i="1"/>
  <c r="BS615" i="1"/>
  <c r="BS616" i="1"/>
  <c r="BS617" i="1"/>
  <c r="BS618" i="1"/>
  <c r="BS619" i="1"/>
  <c r="BS620" i="1"/>
  <c r="BS621" i="1"/>
  <c r="BS622" i="1"/>
  <c r="BS623" i="1"/>
  <c r="BS624" i="1"/>
  <c r="BS625" i="1"/>
  <c r="BS626" i="1"/>
  <c r="BS627" i="1"/>
  <c r="BS628" i="1"/>
  <c r="BS629" i="1"/>
  <c r="BS630" i="1"/>
  <c r="BS631" i="1"/>
  <c r="BS632" i="1"/>
  <c r="BS633" i="1"/>
  <c r="BS634" i="1"/>
  <c r="BS635" i="1"/>
  <c r="BS636" i="1"/>
  <c r="BS637" i="1"/>
  <c r="BS638" i="1"/>
  <c r="BS717" i="1"/>
  <c r="BS718" i="1"/>
  <c r="BS719" i="1"/>
  <c r="BS640" i="1"/>
  <c r="BS641" i="1"/>
  <c r="BS642" i="1"/>
  <c r="BS643" i="1"/>
  <c r="BS644" i="1"/>
  <c r="BS645" i="1"/>
  <c r="BS646" i="1"/>
  <c r="BS647" i="1"/>
  <c r="BS648" i="1"/>
  <c r="BS649" i="1"/>
  <c r="BS650" i="1"/>
  <c r="BS651" i="1"/>
  <c r="BS652" i="1"/>
  <c r="BS653" i="1"/>
  <c r="BS654" i="1"/>
  <c r="BS655" i="1"/>
  <c r="BS656" i="1"/>
  <c r="BS657" i="1"/>
  <c r="BS658" i="1"/>
  <c r="BS659" i="1"/>
  <c r="BS660" i="1"/>
  <c r="BS661" i="1"/>
  <c r="BS662" i="1"/>
  <c r="BS663" i="1"/>
  <c r="BS664" i="1"/>
  <c r="BS665" i="1"/>
  <c r="BS666" i="1"/>
  <c r="BS667" i="1"/>
  <c r="BS668" i="1"/>
  <c r="BS669" i="1"/>
  <c r="BS670" i="1"/>
  <c r="BS671" i="1"/>
  <c r="BS672" i="1"/>
  <c r="BS673" i="1"/>
  <c r="BS674" i="1"/>
  <c r="BS675" i="1"/>
  <c r="BS676" i="1"/>
  <c r="BS677" i="1"/>
  <c r="BS678" i="1"/>
  <c r="BS679" i="1"/>
  <c r="BS600" i="1"/>
  <c r="BS601" i="1"/>
  <c r="BS602" i="1"/>
  <c r="BS603" i="1"/>
  <c r="BS604" i="1"/>
  <c r="BS605" i="1"/>
  <c r="BR634" i="1"/>
  <c r="BR635" i="1"/>
  <c r="BR636" i="1"/>
  <c r="BR637" i="1"/>
  <c r="BR638" i="1"/>
  <c r="BR717" i="1"/>
  <c r="BR718" i="1"/>
  <c r="BR719" i="1"/>
  <c r="BR640" i="1"/>
  <c r="BR641" i="1"/>
  <c r="BR642" i="1"/>
  <c r="BR643" i="1"/>
  <c r="BR644" i="1"/>
  <c r="BR645" i="1"/>
  <c r="BR646" i="1"/>
  <c r="BR647" i="1"/>
  <c r="BR648" i="1"/>
  <c r="BR649" i="1"/>
  <c r="BR650" i="1"/>
  <c r="BR651" i="1"/>
  <c r="BR652" i="1"/>
  <c r="BR653" i="1"/>
  <c r="BR654" i="1"/>
  <c r="BR655" i="1"/>
  <c r="BR656" i="1"/>
  <c r="BR657" i="1"/>
  <c r="BR658" i="1"/>
  <c r="BR659" i="1"/>
  <c r="BR660" i="1"/>
  <c r="BR661" i="1"/>
  <c r="BR662" i="1"/>
  <c r="BR663" i="1"/>
  <c r="BR664" i="1"/>
  <c r="BR665" i="1"/>
  <c r="BR666" i="1"/>
  <c r="BR667" i="1"/>
  <c r="BR668" i="1"/>
  <c r="BR669" i="1"/>
  <c r="BR670" i="1"/>
  <c r="BR671" i="1"/>
  <c r="BR672" i="1"/>
  <c r="BR673" i="1"/>
  <c r="BR674" i="1"/>
  <c r="BR675" i="1"/>
  <c r="BR676" i="1"/>
  <c r="BR677" i="1"/>
  <c r="BR678" i="1"/>
  <c r="BR679" i="1"/>
  <c r="BR600" i="1"/>
  <c r="BR601" i="1"/>
  <c r="BR602" i="1"/>
  <c r="BR603" i="1"/>
  <c r="BR604" i="1"/>
  <c r="BR605" i="1"/>
  <c r="BR606" i="1"/>
  <c r="BR607" i="1"/>
  <c r="BR608" i="1"/>
  <c r="BR609" i="1"/>
  <c r="BR610" i="1"/>
  <c r="BR611" i="1"/>
  <c r="BR612" i="1"/>
  <c r="BR613" i="1"/>
  <c r="BR614" i="1"/>
  <c r="BR615" i="1"/>
  <c r="BR616" i="1"/>
  <c r="BR617" i="1"/>
  <c r="BR618" i="1"/>
  <c r="BR619" i="1"/>
  <c r="BR620" i="1"/>
  <c r="BR621" i="1"/>
  <c r="BR622" i="1"/>
  <c r="BR623" i="1"/>
  <c r="BR624" i="1"/>
  <c r="BR625" i="1"/>
  <c r="BR626" i="1"/>
  <c r="BR627" i="1"/>
  <c r="BR628" i="1"/>
  <c r="BR629" i="1"/>
  <c r="BR630" i="1"/>
  <c r="BR631" i="1"/>
  <c r="BR632" i="1"/>
  <c r="BR633" i="1"/>
  <c r="BG601" i="1"/>
  <c r="BL601" i="1" s="1"/>
  <c r="BG602" i="1"/>
  <c r="BL602" i="1" s="1"/>
  <c r="BG603" i="1"/>
  <c r="BL603" i="1" s="1"/>
  <c r="BG604" i="1"/>
  <c r="BL604" i="1" s="1"/>
  <c r="BG605" i="1"/>
  <c r="BL605" i="1" s="1"/>
  <c r="BG606" i="1"/>
  <c r="BL606" i="1" s="1"/>
  <c r="BG607" i="1"/>
  <c r="BL607" i="1" s="1"/>
  <c r="BG608" i="1"/>
  <c r="BL608" i="1" s="1"/>
  <c r="BG609" i="1"/>
  <c r="BL609" i="1" s="1"/>
  <c r="BG610" i="1"/>
  <c r="BL610" i="1" s="1"/>
  <c r="BG611" i="1"/>
  <c r="BL611" i="1" s="1"/>
  <c r="BG612" i="1"/>
  <c r="BL612" i="1" s="1"/>
  <c r="BG613" i="1"/>
  <c r="BL613" i="1" s="1"/>
  <c r="BG614" i="1"/>
  <c r="BL614" i="1" s="1"/>
  <c r="BG615" i="1"/>
  <c r="BL615" i="1" s="1"/>
  <c r="BG616" i="1"/>
  <c r="BL616" i="1" s="1"/>
  <c r="BG617" i="1"/>
  <c r="BL617" i="1" s="1"/>
  <c r="BG618" i="1"/>
  <c r="BL618" i="1" s="1"/>
  <c r="BG619" i="1"/>
  <c r="BL619" i="1" s="1"/>
  <c r="BG620" i="1"/>
  <c r="BL620" i="1" s="1"/>
  <c r="BG621" i="1"/>
  <c r="BL621" i="1" s="1"/>
  <c r="BG622" i="1"/>
  <c r="BL622" i="1" s="1"/>
  <c r="BG623" i="1"/>
  <c r="BL623" i="1" s="1"/>
  <c r="BG624" i="1"/>
  <c r="BL624" i="1" s="1"/>
  <c r="BG625" i="1"/>
  <c r="BL625" i="1" s="1"/>
  <c r="BG626" i="1"/>
  <c r="BL626" i="1" s="1"/>
  <c r="BG627" i="1"/>
  <c r="BL627" i="1" s="1"/>
  <c r="BG628" i="1"/>
  <c r="BL628" i="1" s="1"/>
  <c r="BG629" i="1"/>
  <c r="BL629" i="1" s="1"/>
  <c r="BG630" i="1"/>
  <c r="BL630" i="1" s="1"/>
  <c r="BG631" i="1"/>
  <c r="BL631" i="1" s="1"/>
  <c r="BG632" i="1"/>
  <c r="BL632" i="1" s="1"/>
  <c r="BG633" i="1"/>
  <c r="BL633" i="1" s="1"/>
  <c r="BG634" i="1"/>
  <c r="BL634" i="1" s="1"/>
  <c r="BG635" i="1"/>
  <c r="BL635" i="1" s="1"/>
  <c r="BG636" i="1"/>
  <c r="BL636" i="1" s="1"/>
  <c r="BG600" i="1"/>
  <c r="BL600" i="1" s="1"/>
  <c r="L559" i="1" l="1"/>
  <c r="G639" i="1"/>
  <c r="H639" i="1"/>
  <c r="I639" i="1"/>
  <c r="J639" i="1"/>
  <c r="L639" i="1"/>
  <c r="M639" i="1"/>
  <c r="BU639" i="1" s="1"/>
  <c r="N639" i="1"/>
  <c r="O639" i="1"/>
  <c r="BS639" i="1" s="1"/>
  <c r="P639" i="1"/>
  <c r="Q639" i="1"/>
  <c r="R639" i="1"/>
  <c r="BT639" i="1" s="1"/>
  <c r="S639" i="1"/>
  <c r="T639" i="1"/>
  <c r="U639" i="1"/>
  <c r="V639" i="1"/>
  <c r="W639" i="1"/>
  <c r="F639" i="1"/>
  <c r="K601" i="1"/>
  <c r="K602" i="1"/>
  <c r="K603" i="1"/>
  <c r="K604" i="1"/>
  <c r="K605" i="1"/>
  <c r="K606" i="1"/>
  <c r="K607" i="1"/>
  <c r="K608" i="1"/>
  <c r="K609" i="1"/>
  <c r="K610" i="1"/>
  <c r="K611" i="1"/>
  <c r="K612" i="1"/>
  <c r="K613" i="1"/>
  <c r="K614" i="1"/>
  <c r="K615" i="1"/>
  <c r="K616" i="1"/>
  <c r="K617" i="1"/>
  <c r="K618" i="1"/>
  <c r="K619" i="1"/>
  <c r="K620" i="1"/>
  <c r="K621" i="1"/>
  <c r="K622" i="1"/>
  <c r="K623" i="1"/>
  <c r="K624" i="1"/>
  <c r="K625" i="1"/>
  <c r="K626" i="1"/>
  <c r="K627" i="1"/>
  <c r="K628" i="1"/>
  <c r="K629" i="1"/>
  <c r="K630" i="1"/>
  <c r="K631" i="1"/>
  <c r="K632" i="1"/>
  <c r="K633" i="1"/>
  <c r="K634" i="1"/>
  <c r="K635" i="1"/>
  <c r="K636" i="1"/>
  <c r="K637" i="1"/>
  <c r="K638" i="1"/>
  <c r="K600" i="1"/>
  <c r="BG718" i="1"/>
  <c r="BL718" i="1" s="1"/>
  <c r="X718" i="1"/>
  <c r="L718" i="1"/>
  <c r="K718" i="1"/>
  <c r="BM717" i="1"/>
  <c r="BG717" i="1"/>
  <c r="BL717" i="1" s="1"/>
  <c r="X717" i="1"/>
  <c r="L717" i="1"/>
  <c r="K717" i="1"/>
  <c r="BU716" i="1"/>
  <c r="BT716" i="1"/>
  <c r="BS716" i="1"/>
  <c r="BR716" i="1"/>
  <c r="BM716" i="1"/>
  <c r="BG716" i="1"/>
  <c r="BL716" i="1" s="1"/>
  <c r="X716" i="1"/>
  <c r="L716" i="1"/>
  <c r="K716" i="1"/>
  <c r="BU715" i="1"/>
  <c r="BT715" i="1"/>
  <c r="BS715" i="1"/>
  <c r="BR715" i="1"/>
  <c r="BM715" i="1"/>
  <c r="BG715" i="1"/>
  <c r="BL715" i="1" s="1"/>
  <c r="AX715" i="1"/>
  <c r="AW715" i="1"/>
  <c r="X715" i="1"/>
  <c r="L715" i="1"/>
  <c r="K715" i="1"/>
  <c r="BU714" i="1"/>
  <c r="BT714" i="1"/>
  <c r="BS714" i="1"/>
  <c r="BR714" i="1"/>
  <c r="BM714" i="1"/>
  <c r="BG714" i="1"/>
  <c r="BL714" i="1" s="1"/>
  <c r="AX714" i="1"/>
  <c r="AW714" i="1"/>
  <c r="X714" i="1"/>
  <c r="L714" i="1"/>
  <c r="K714" i="1"/>
  <c r="BU713" i="1"/>
  <c r="BT713" i="1"/>
  <c r="BS713" i="1"/>
  <c r="BR713" i="1"/>
  <c r="BM713" i="1"/>
  <c r="BG713" i="1"/>
  <c r="BL713" i="1" s="1"/>
  <c r="AX713" i="1"/>
  <c r="AW713" i="1"/>
  <c r="X713" i="1"/>
  <c r="L713" i="1"/>
  <c r="K713" i="1"/>
  <c r="BU712" i="1"/>
  <c r="BT712" i="1"/>
  <c r="BS712" i="1"/>
  <c r="BR712" i="1"/>
  <c r="BM712" i="1"/>
  <c r="BG712" i="1"/>
  <c r="BL712" i="1" s="1"/>
  <c r="AX712" i="1"/>
  <c r="AW712" i="1"/>
  <c r="X712" i="1"/>
  <c r="L712" i="1"/>
  <c r="K712" i="1"/>
  <c r="BU711" i="1"/>
  <c r="BT711" i="1"/>
  <c r="BS711" i="1"/>
  <c r="BR711" i="1"/>
  <c r="BM711" i="1"/>
  <c r="BG711" i="1"/>
  <c r="BL711" i="1" s="1"/>
  <c r="AX711" i="1"/>
  <c r="AW711" i="1"/>
  <c r="X711" i="1"/>
  <c r="L711" i="1"/>
  <c r="K711" i="1"/>
  <c r="BU710" i="1"/>
  <c r="BT710" i="1"/>
  <c r="BS710" i="1"/>
  <c r="BR710" i="1"/>
  <c r="BM710" i="1"/>
  <c r="BG710" i="1"/>
  <c r="BL710" i="1" s="1"/>
  <c r="AX710" i="1"/>
  <c r="AW710" i="1"/>
  <c r="X710" i="1"/>
  <c r="L710" i="1"/>
  <c r="K710" i="1"/>
  <c r="BU709" i="1"/>
  <c r="BT709" i="1"/>
  <c r="BS709" i="1"/>
  <c r="BR709" i="1"/>
  <c r="BM709" i="1"/>
  <c r="BG709" i="1"/>
  <c r="BL709" i="1" s="1"/>
  <c r="AX709" i="1"/>
  <c r="AW709" i="1"/>
  <c r="X709" i="1"/>
  <c r="L709" i="1"/>
  <c r="K709" i="1"/>
  <c r="BU708" i="1"/>
  <c r="BT708" i="1"/>
  <c r="BS708" i="1"/>
  <c r="BR708" i="1"/>
  <c r="BM708" i="1"/>
  <c r="BG708" i="1"/>
  <c r="BL708" i="1" s="1"/>
  <c r="AX708" i="1"/>
  <c r="AW708" i="1"/>
  <c r="X708" i="1"/>
  <c r="L708" i="1"/>
  <c r="K708" i="1"/>
  <c r="BU707" i="1"/>
  <c r="BT707" i="1"/>
  <c r="BS707" i="1"/>
  <c r="BR707" i="1"/>
  <c r="BM707" i="1"/>
  <c r="BG707" i="1"/>
  <c r="BL707" i="1" s="1"/>
  <c r="AX707" i="1"/>
  <c r="AW707" i="1"/>
  <c r="X707" i="1"/>
  <c r="L707" i="1"/>
  <c r="K707" i="1"/>
  <c r="BU706" i="1"/>
  <c r="BT706" i="1"/>
  <c r="BS706" i="1"/>
  <c r="BR706" i="1"/>
  <c r="BM706" i="1"/>
  <c r="BG706" i="1"/>
  <c r="BL706" i="1" s="1"/>
  <c r="AX706" i="1"/>
  <c r="AW706" i="1"/>
  <c r="X706" i="1"/>
  <c r="L706" i="1"/>
  <c r="K706" i="1"/>
  <c r="BU703" i="1"/>
  <c r="BT703" i="1"/>
  <c r="BS703" i="1"/>
  <c r="BR703" i="1"/>
  <c r="BM703" i="1"/>
  <c r="BG703" i="1"/>
  <c r="BL703" i="1" s="1"/>
  <c r="AX703" i="1"/>
  <c r="AW703" i="1"/>
  <c r="X703" i="1"/>
  <c r="L703" i="1"/>
  <c r="K703" i="1"/>
  <c r="BU702" i="1"/>
  <c r="BT702" i="1"/>
  <c r="BS702" i="1"/>
  <c r="BR702" i="1"/>
  <c r="BM702" i="1"/>
  <c r="BG702" i="1"/>
  <c r="BL702" i="1" s="1"/>
  <c r="AX702" i="1"/>
  <c r="AW702" i="1"/>
  <c r="X702" i="1"/>
  <c r="L702" i="1"/>
  <c r="K702" i="1"/>
  <c r="BU701" i="1"/>
  <c r="BT701" i="1"/>
  <c r="BS701" i="1"/>
  <c r="BR701" i="1"/>
  <c r="BM701" i="1"/>
  <c r="BG701" i="1"/>
  <c r="BL701" i="1" s="1"/>
  <c r="AX701" i="1"/>
  <c r="AW701" i="1"/>
  <c r="X701" i="1"/>
  <c r="L701" i="1"/>
  <c r="K701" i="1"/>
  <c r="BU700" i="1"/>
  <c r="BT700" i="1"/>
  <c r="BS700" i="1"/>
  <c r="BR700" i="1"/>
  <c r="BM700" i="1"/>
  <c r="BG700" i="1"/>
  <c r="BL700" i="1" s="1"/>
  <c r="AX700" i="1"/>
  <c r="AW700" i="1"/>
  <c r="X700" i="1"/>
  <c r="L700" i="1"/>
  <c r="K700" i="1"/>
  <c r="BU699" i="1"/>
  <c r="BT699" i="1"/>
  <c r="BS699" i="1"/>
  <c r="BR699" i="1"/>
  <c r="BM699" i="1"/>
  <c r="BG699" i="1"/>
  <c r="BL699" i="1" s="1"/>
  <c r="AX699" i="1"/>
  <c r="AW699" i="1"/>
  <c r="X699" i="1"/>
  <c r="L699" i="1"/>
  <c r="K699" i="1"/>
  <c r="BU698" i="1"/>
  <c r="BT698" i="1"/>
  <c r="BS698" i="1"/>
  <c r="BR698" i="1"/>
  <c r="BM698" i="1"/>
  <c r="BG698" i="1"/>
  <c r="BL698" i="1" s="1"/>
  <c r="AX698" i="1"/>
  <c r="AW698" i="1"/>
  <c r="X698" i="1"/>
  <c r="L698" i="1"/>
  <c r="K698" i="1"/>
  <c r="BU697" i="1"/>
  <c r="BT697" i="1"/>
  <c r="BS697" i="1"/>
  <c r="BR697" i="1"/>
  <c r="BM697" i="1"/>
  <c r="BG697" i="1"/>
  <c r="BL697" i="1" s="1"/>
  <c r="AX697" i="1"/>
  <c r="AW697" i="1"/>
  <c r="X697" i="1"/>
  <c r="L697" i="1"/>
  <c r="K697" i="1"/>
  <c r="BU696" i="1"/>
  <c r="BT696" i="1"/>
  <c r="BS696" i="1"/>
  <c r="BR696" i="1"/>
  <c r="BM696" i="1"/>
  <c r="BG696" i="1"/>
  <c r="BL696" i="1" s="1"/>
  <c r="AX696" i="1"/>
  <c r="AW696" i="1"/>
  <c r="X696" i="1"/>
  <c r="L696" i="1"/>
  <c r="K696" i="1"/>
  <c r="BU695" i="1"/>
  <c r="BT695" i="1"/>
  <c r="BS695" i="1"/>
  <c r="BR695" i="1"/>
  <c r="BM695" i="1"/>
  <c r="BG695" i="1"/>
  <c r="BL695" i="1" s="1"/>
  <c r="AX695" i="1"/>
  <c r="AW695" i="1"/>
  <c r="X695" i="1"/>
  <c r="L695" i="1"/>
  <c r="K695" i="1"/>
  <c r="BU694" i="1"/>
  <c r="BT694" i="1"/>
  <c r="BS694" i="1"/>
  <c r="BR694" i="1"/>
  <c r="BM694" i="1"/>
  <c r="BG694" i="1"/>
  <c r="BL694" i="1" s="1"/>
  <c r="AX694" i="1"/>
  <c r="AW694" i="1"/>
  <c r="X694" i="1"/>
  <c r="L694" i="1"/>
  <c r="K694" i="1"/>
  <c r="BU693" i="1"/>
  <c r="BT693" i="1"/>
  <c r="BS693" i="1"/>
  <c r="BR693" i="1"/>
  <c r="BM693" i="1"/>
  <c r="BG693" i="1"/>
  <c r="BL693" i="1" s="1"/>
  <c r="AX693" i="1"/>
  <c r="AW693" i="1"/>
  <c r="X693" i="1"/>
  <c r="L693" i="1"/>
  <c r="K693" i="1"/>
  <c r="BU692" i="1"/>
  <c r="BT692" i="1"/>
  <c r="BS692" i="1"/>
  <c r="BR692" i="1"/>
  <c r="BM692" i="1"/>
  <c r="BG692" i="1"/>
  <c r="BL692" i="1" s="1"/>
  <c r="AX692" i="1"/>
  <c r="AW692" i="1"/>
  <c r="X692" i="1"/>
  <c r="L692" i="1"/>
  <c r="K692" i="1"/>
  <c r="BU691" i="1"/>
  <c r="BT691" i="1"/>
  <c r="BS691" i="1"/>
  <c r="BR691" i="1"/>
  <c r="BM691" i="1"/>
  <c r="BG691" i="1"/>
  <c r="BL691" i="1" s="1"/>
  <c r="AX691" i="1"/>
  <c r="AW691" i="1"/>
  <c r="X691" i="1"/>
  <c r="L691" i="1"/>
  <c r="K691" i="1"/>
  <c r="BU690" i="1"/>
  <c r="BT690" i="1"/>
  <c r="BS690" i="1"/>
  <c r="BR690" i="1"/>
  <c r="BM690" i="1"/>
  <c r="BG690" i="1"/>
  <c r="BL690" i="1" s="1"/>
  <c r="AX690" i="1"/>
  <c r="AW690" i="1"/>
  <c r="X690" i="1"/>
  <c r="L690" i="1"/>
  <c r="K690" i="1"/>
  <c r="BU689" i="1"/>
  <c r="BT689" i="1"/>
  <c r="BS689" i="1"/>
  <c r="BR689" i="1"/>
  <c r="BM689" i="1"/>
  <c r="BG689" i="1"/>
  <c r="BL689" i="1" s="1"/>
  <c r="AX689" i="1"/>
  <c r="AW689" i="1"/>
  <c r="X689" i="1"/>
  <c r="L689" i="1"/>
  <c r="K689" i="1"/>
  <c r="BU688" i="1"/>
  <c r="BT688" i="1"/>
  <c r="BS688" i="1"/>
  <c r="BR688" i="1"/>
  <c r="BM688" i="1"/>
  <c r="BG688" i="1"/>
  <c r="BL688" i="1" s="1"/>
  <c r="AX688" i="1"/>
  <c r="AW688" i="1"/>
  <c r="X688" i="1"/>
  <c r="L688" i="1"/>
  <c r="K688" i="1"/>
  <c r="BU687" i="1"/>
  <c r="BT687" i="1"/>
  <c r="BS687" i="1"/>
  <c r="BR687" i="1"/>
  <c r="BM687" i="1"/>
  <c r="BG687" i="1"/>
  <c r="BL687" i="1" s="1"/>
  <c r="AX687" i="1"/>
  <c r="AW687" i="1"/>
  <c r="X687" i="1"/>
  <c r="L687" i="1"/>
  <c r="K687" i="1"/>
  <c r="BU686" i="1"/>
  <c r="BT686" i="1"/>
  <c r="BS686" i="1"/>
  <c r="BR686" i="1"/>
  <c r="BM686" i="1"/>
  <c r="BG686" i="1"/>
  <c r="BL686" i="1" s="1"/>
  <c r="AX686" i="1"/>
  <c r="AW686" i="1"/>
  <c r="X686" i="1"/>
  <c r="L686" i="1"/>
  <c r="K686" i="1"/>
  <c r="BU685" i="1"/>
  <c r="BT685" i="1"/>
  <c r="BS685" i="1"/>
  <c r="BR685" i="1"/>
  <c r="BM685" i="1"/>
  <c r="BG685" i="1"/>
  <c r="BL685" i="1" s="1"/>
  <c r="AX685" i="1"/>
  <c r="AW685" i="1"/>
  <c r="X685" i="1"/>
  <c r="L685" i="1"/>
  <c r="K685" i="1"/>
  <c r="BU683" i="1"/>
  <c r="BT683" i="1"/>
  <c r="BS683" i="1"/>
  <c r="BR683" i="1"/>
  <c r="BM683" i="1"/>
  <c r="BG683" i="1"/>
  <c r="BL683" i="1" s="1"/>
  <c r="AX683" i="1"/>
  <c r="AW683" i="1"/>
  <c r="X683" i="1"/>
  <c r="L683" i="1"/>
  <c r="K683" i="1"/>
  <c r="BU682" i="1"/>
  <c r="BT682" i="1"/>
  <c r="BS682" i="1"/>
  <c r="BR682" i="1"/>
  <c r="BM682" i="1"/>
  <c r="BG682" i="1"/>
  <c r="BL682" i="1" s="1"/>
  <c r="AX682" i="1"/>
  <c r="AW682" i="1"/>
  <c r="X682" i="1"/>
  <c r="L682" i="1"/>
  <c r="K682" i="1"/>
  <c r="BU681" i="1"/>
  <c r="BT681" i="1"/>
  <c r="BS681" i="1"/>
  <c r="BR681" i="1"/>
  <c r="BM681" i="1"/>
  <c r="BG681" i="1"/>
  <c r="BL681" i="1" s="1"/>
  <c r="AX681" i="1"/>
  <c r="AW681" i="1"/>
  <c r="X681" i="1"/>
  <c r="L681" i="1"/>
  <c r="K681" i="1"/>
  <c r="BU680" i="1"/>
  <c r="BT680" i="1"/>
  <c r="BS680" i="1"/>
  <c r="BR680" i="1"/>
  <c r="BM680" i="1"/>
  <c r="BG680" i="1"/>
  <c r="BL680" i="1" s="1"/>
  <c r="AX680" i="1"/>
  <c r="AW680" i="1"/>
  <c r="X680" i="1"/>
  <c r="L680" i="1"/>
  <c r="K680" i="1"/>
  <c r="BG1241" i="1"/>
  <c r="BG1242" i="1"/>
  <c r="BG1243" i="1"/>
  <c r="BG1244" i="1"/>
  <c r="BG1245" i="1"/>
  <c r="BG1246" i="1"/>
  <c r="BG1247" i="1"/>
  <c r="BG1248" i="1"/>
  <c r="BG1249" i="1"/>
  <c r="BG1250" i="1"/>
  <c r="BG1251" i="1"/>
  <c r="BG1252" i="1"/>
  <c r="BG1253" i="1"/>
  <c r="BG1254" i="1"/>
  <c r="BG1255" i="1"/>
  <c r="BG1256" i="1"/>
  <c r="BG1257" i="1"/>
  <c r="BG1258" i="1"/>
  <c r="BG1259" i="1"/>
  <c r="BG1260" i="1"/>
  <c r="BG1261" i="1"/>
  <c r="BG1262" i="1"/>
  <c r="BG1263" i="1"/>
  <c r="BG1264" i="1"/>
  <c r="BG1265" i="1"/>
  <c r="BG1266" i="1"/>
  <c r="BG1267" i="1"/>
  <c r="BG1268" i="1"/>
  <c r="BG1269" i="1"/>
  <c r="BG1270" i="1"/>
  <c r="BG1271" i="1"/>
  <c r="BG1272" i="1"/>
  <c r="BG1273" i="1"/>
  <c r="BG1274" i="1"/>
  <c r="BG1275" i="1"/>
  <c r="BG1276" i="1"/>
  <c r="BG1277" i="1"/>
  <c r="BG1278" i="1"/>
  <c r="BG1240" i="1"/>
  <c r="BU758" i="1"/>
  <c r="BT758" i="1"/>
  <c r="BS758" i="1"/>
  <c r="BR758" i="1"/>
  <c r="BM758" i="1"/>
  <c r="BG758" i="1"/>
  <c r="BL758" i="1" s="1"/>
  <c r="AX758" i="1"/>
  <c r="AW758" i="1"/>
  <c r="X758" i="1"/>
  <c r="L758" i="1"/>
  <c r="K758" i="1"/>
  <c r="BU757" i="1"/>
  <c r="BT757" i="1"/>
  <c r="BS757" i="1"/>
  <c r="BR757" i="1"/>
  <c r="BM757" i="1"/>
  <c r="BG757" i="1"/>
  <c r="BL757" i="1" s="1"/>
  <c r="AX757" i="1"/>
  <c r="AW757" i="1"/>
  <c r="X757" i="1"/>
  <c r="L757" i="1"/>
  <c r="K757" i="1"/>
  <c r="BU756" i="1"/>
  <c r="BT756" i="1"/>
  <c r="BS756" i="1"/>
  <c r="BR756" i="1"/>
  <c r="BM756" i="1"/>
  <c r="BG756" i="1"/>
  <c r="BL756" i="1" s="1"/>
  <c r="AX756" i="1"/>
  <c r="AW756" i="1"/>
  <c r="X756" i="1"/>
  <c r="L756" i="1"/>
  <c r="K756" i="1"/>
  <c r="BU755" i="1"/>
  <c r="BT755" i="1"/>
  <c r="BS755" i="1"/>
  <c r="BR755" i="1"/>
  <c r="BM755" i="1"/>
  <c r="BG755" i="1"/>
  <c r="BL755" i="1" s="1"/>
  <c r="AX755" i="1"/>
  <c r="AW755" i="1"/>
  <c r="X755" i="1"/>
  <c r="L755" i="1"/>
  <c r="K755" i="1"/>
  <c r="BU754" i="1"/>
  <c r="BT754" i="1"/>
  <c r="BS754" i="1"/>
  <c r="BR754" i="1"/>
  <c r="BM754" i="1"/>
  <c r="BG754" i="1"/>
  <c r="BL754" i="1" s="1"/>
  <c r="AX754" i="1"/>
  <c r="AW754" i="1"/>
  <c r="X754" i="1"/>
  <c r="L754" i="1"/>
  <c r="K754" i="1"/>
  <c r="BU753" i="1"/>
  <c r="BT753" i="1"/>
  <c r="BS753" i="1"/>
  <c r="BR753" i="1"/>
  <c r="BM753" i="1"/>
  <c r="BG753" i="1"/>
  <c r="BL753" i="1" s="1"/>
  <c r="AX753" i="1"/>
  <c r="AW753" i="1"/>
  <c r="X753" i="1"/>
  <c r="L753" i="1"/>
  <c r="K753" i="1"/>
  <c r="BU752" i="1"/>
  <c r="BT752" i="1"/>
  <c r="BS752" i="1"/>
  <c r="BR752" i="1"/>
  <c r="BM752" i="1"/>
  <c r="BG752" i="1"/>
  <c r="BL752" i="1" s="1"/>
  <c r="AX752" i="1"/>
  <c r="AW752" i="1"/>
  <c r="X752" i="1"/>
  <c r="L752" i="1"/>
  <c r="K752" i="1"/>
  <c r="BU751" i="1"/>
  <c r="BT751" i="1"/>
  <c r="BS751" i="1"/>
  <c r="BR751" i="1"/>
  <c r="BM751" i="1"/>
  <c r="BG751" i="1"/>
  <c r="BL751" i="1" s="1"/>
  <c r="AX751" i="1"/>
  <c r="AW751" i="1"/>
  <c r="X751" i="1"/>
  <c r="L751" i="1"/>
  <c r="K751" i="1"/>
  <c r="BU750" i="1"/>
  <c r="BT750" i="1"/>
  <c r="BS750" i="1"/>
  <c r="BR750" i="1"/>
  <c r="BM750" i="1"/>
  <c r="BG750" i="1"/>
  <c r="BL750" i="1" s="1"/>
  <c r="AX750" i="1"/>
  <c r="AW750" i="1"/>
  <c r="X750" i="1"/>
  <c r="L750" i="1"/>
  <c r="K750" i="1"/>
  <c r="BU749" i="1"/>
  <c r="BT749" i="1"/>
  <c r="BS749" i="1"/>
  <c r="BR749" i="1"/>
  <c r="BM749" i="1"/>
  <c r="BG749" i="1"/>
  <c r="BL749" i="1" s="1"/>
  <c r="AX749" i="1"/>
  <c r="AW749" i="1"/>
  <c r="X749" i="1"/>
  <c r="L749" i="1"/>
  <c r="K749" i="1"/>
  <c r="BU748" i="1"/>
  <c r="BT748" i="1"/>
  <c r="BS748" i="1"/>
  <c r="BR748" i="1"/>
  <c r="BM748" i="1"/>
  <c r="BG748" i="1"/>
  <c r="BL748" i="1" s="1"/>
  <c r="AX748" i="1"/>
  <c r="AW748" i="1"/>
  <c r="X748" i="1"/>
  <c r="L748" i="1"/>
  <c r="K748" i="1"/>
  <c r="BU747" i="1"/>
  <c r="BT747" i="1"/>
  <c r="BS747" i="1"/>
  <c r="BR747" i="1"/>
  <c r="BM747" i="1"/>
  <c r="BG747" i="1"/>
  <c r="BL747" i="1" s="1"/>
  <c r="AX747" i="1"/>
  <c r="AW747" i="1"/>
  <c r="X747" i="1"/>
  <c r="L747" i="1"/>
  <c r="K747" i="1"/>
  <c r="BU746" i="1"/>
  <c r="BT746" i="1"/>
  <c r="BS746" i="1"/>
  <c r="BR746" i="1"/>
  <c r="BM746" i="1"/>
  <c r="BG746" i="1"/>
  <c r="BL746" i="1" s="1"/>
  <c r="AX746" i="1"/>
  <c r="AW746" i="1"/>
  <c r="X746" i="1"/>
  <c r="L746" i="1"/>
  <c r="K746" i="1"/>
  <c r="BU745" i="1"/>
  <c r="BT745" i="1"/>
  <c r="BS745" i="1"/>
  <c r="BR745" i="1"/>
  <c r="BM745" i="1"/>
  <c r="BG745" i="1"/>
  <c r="BL745" i="1" s="1"/>
  <c r="AX745" i="1"/>
  <c r="AW745" i="1"/>
  <c r="X745" i="1"/>
  <c r="L745" i="1"/>
  <c r="K745" i="1"/>
  <c r="BU744" i="1"/>
  <c r="BT744" i="1"/>
  <c r="BS744" i="1"/>
  <c r="BR744" i="1"/>
  <c r="BM744" i="1"/>
  <c r="BG744" i="1"/>
  <c r="BL744" i="1" s="1"/>
  <c r="AX744" i="1"/>
  <c r="AW744" i="1"/>
  <c r="X744" i="1"/>
  <c r="L744" i="1"/>
  <c r="K744" i="1"/>
  <c r="BU743" i="1"/>
  <c r="BT743" i="1"/>
  <c r="BS743" i="1"/>
  <c r="BR743" i="1"/>
  <c r="BM743" i="1"/>
  <c r="BG743" i="1"/>
  <c r="BL743" i="1" s="1"/>
  <c r="AX743" i="1"/>
  <c r="AW743" i="1"/>
  <c r="X743" i="1"/>
  <c r="L743" i="1"/>
  <c r="K743" i="1"/>
  <c r="BU742" i="1"/>
  <c r="BT742" i="1"/>
  <c r="BS742" i="1"/>
  <c r="BR742" i="1"/>
  <c r="BM742" i="1"/>
  <c r="BG742" i="1"/>
  <c r="BL742" i="1" s="1"/>
  <c r="AX742" i="1"/>
  <c r="AW742" i="1"/>
  <c r="X742" i="1"/>
  <c r="L742" i="1"/>
  <c r="K742" i="1"/>
  <c r="BU741" i="1"/>
  <c r="BT741" i="1"/>
  <c r="BS741" i="1"/>
  <c r="BR741" i="1"/>
  <c r="BM741" i="1"/>
  <c r="BG741" i="1"/>
  <c r="BL741" i="1" s="1"/>
  <c r="AX741" i="1"/>
  <c r="AW741" i="1"/>
  <c r="X741" i="1"/>
  <c r="L741" i="1"/>
  <c r="K741" i="1"/>
  <c r="BU740" i="1"/>
  <c r="BT740" i="1"/>
  <c r="BS740" i="1"/>
  <c r="BR740" i="1"/>
  <c r="BM740" i="1"/>
  <c r="BG740" i="1"/>
  <c r="BL740" i="1" s="1"/>
  <c r="AX740" i="1"/>
  <c r="AW740" i="1"/>
  <c r="X740" i="1"/>
  <c r="L740" i="1"/>
  <c r="K740" i="1"/>
  <c r="BU739" i="1"/>
  <c r="BT739" i="1"/>
  <c r="BS739" i="1"/>
  <c r="BR739" i="1"/>
  <c r="BM739" i="1"/>
  <c r="BG739" i="1"/>
  <c r="BL739" i="1" s="1"/>
  <c r="AX739" i="1"/>
  <c r="AW739" i="1"/>
  <c r="X739" i="1"/>
  <c r="L739" i="1"/>
  <c r="K739" i="1"/>
  <c r="BU738" i="1"/>
  <c r="BT738" i="1"/>
  <c r="BS738" i="1"/>
  <c r="BR738" i="1"/>
  <c r="BM738" i="1"/>
  <c r="BG738" i="1"/>
  <c r="BL738" i="1" s="1"/>
  <c r="AX738" i="1"/>
  <c r="AW738" i="1"/>
  <c r="X738" i="1"/>
  <c r="L738" i="1"/>
  <c r="K738" i="1"/>
  <c r="BU737" i="1"/>
  <c r="BT737" i="1"/>
  <c r="BS737" i="1"/>
  <c r="BR737" i="1"/>
  <c r="BM737" i="1"/>
  <c r="BG737" i="1"/>
  <c r="BL737" i="1" s="1"/>
  <c r="AX737" i="1"/>
  <c r="AW737" i="1"/>
  <c r="X737" i="1"/>
  <c r="L737" i="1"/>
  <c r="K737" i="1"/>
  <c r="BU736" i="1"/>
  <c r="BT736" i="1"/>
  <c r="BS736" i="1"/>
  <c r="BR736" i="1"/>
  <c r="BM736" i="1"/>
  <c r="BG736" i="1"/>
  <c r="BL736" i="1" s="1"/>
  <c r="AX736" i="1"/>
  <c r="AW736" i="1"/>
  <c r="X736" i="1"/>
  <c r="L736" i="1"/>
  <c r="K736" i="1"/>
  <c r="BU735" i="1"/>
  <c r="BT735" i="1"/>
  <c r="BS735" i="1"/>
  <c r="BR735" i="1"/>
  <c r="BM735" i="1"/>
  <c r="BG735" i="1"/>
  <c r="BL735" i="1" s="1"/>
  <c r="AX735" i="1"/>
  <c r="AW735" i="1"/>
  <c r="X735" i="1"/>
  <c r="L735" i="1"/>
  <c r="K735" i="1"/>
  <c r="BU734" i="1"/>
  <c r="BT734" i="1"/>
  <c r="BS734" i="1"/>
  <c r="BR734" i="1"/>
  <c r="BM734" i="1"/>
  <c r="BG734" i="1"/>
  <c r="BL734" i="1" s="1"/>
  <c r="AX734" i="1"/>
  <c r="AW734" i="1"/>
  <c r="X734" i="1"/>
  <c r="L734" i="1"/>
  <c r="K734" i="1"/>
  <c r="BU733" i="1"/>
  <c r="BT733" i="1"/>
  <c r="BS733" i="1"/>
  <c r="BR733" i="1"/>
  <c r="BM733" i="1"/>
  <c r="BG733" i="1"/>
  <c r="BL733" i="1" s="1"/>
  <c r="AX733" i="1"/>
  <c r="AW733" i="1"/>
  <c r="X733" i="1"/>
  <c r="L733" i="1"/>
  <c r="K733" i="1"/>
  <c r="BU732" i="1"/>
  <c r="BT732" i="1"/>
  <c r="BS732" i="1"/>
  <c r="BR732" i="1"/>
  <c r="BM732" i="1"/>
  <c r="BG732" i="1"/>
  <c r="BL732" i="1" s="1"/>
  <c r="AX732" i="1"/>
  <c r="AW732" i="1"/>
  <c r="X732" i="1"/>
  <c r="L732" i="1"/>
  <c r="K732" i="1"/>
  <c r="BU731" i="1"/>
  <c r="BT731" i="1"/>
  <c r="BS731" i="1"/>
  <c r="BR731" i="1"/>
  <c r="BM731" i="1"/>
  <c r="BG731" i="1"/>
  <c r="BL731" i="1" s="1"/>
  <c r="AX731" i="1"/>
  <c r="AW731" i="1"/>
  <c r="X731" i="1"/>
  <c r="L731" i="1"/>
  <c r="K731" i="1"/>
  <c r="BU730" i="1"/>
  <c r="BT730" i="1"/>
  <c r="BS730" i="1"/>
  <c r="BR730" i="1"/>
  <c r="BM730" i="1"/>
  <c r="BG730" i="1"/>
  <c r="BL730" i="1" s="1"/>
  <c r="AX730" i="1"/>
  <c r="AW730" i="1"/>
  <c r="X730" i="1"/>
  <c r="L730" i="1"/>
  <c r="K730" i="1"/>
  <c r="BU729" i="1"/>
  <c r="BT729" i="1"/>
  <c r="BS729" i="1"/>
  <c r="BR729" i="1"/>
  <c r="BM729" i="1"/>
  <c r="BG729" i="1"/>
  <c r="BL729" i="1" s="1"/>
  <c r="AX729" i="1"/>
  <c r="AW729" i="1"/>
  <c r="X729" i="1"/>
  <c r="L729" i="1"/>
  <c r="K729" i="1"/>
  <c r="BU728" i="1"/>
  <c r="BT728" i="1"/>
  <c r="BS728" i="1"/>
  <c r="BR728" i="1"/>
  <c r="BM728" i="1"/>
  <c r="BG728" i="1"/>
  <c r="BL728" i="1" s="1"/>
  <c r="AX728" i="1"/>
  <c r="AW728" i="1"/>
  <c r="X728" i="1"/>
  <c r="L728" i="1"/>
  <c r="K728" i="1"/>
  <c r="BU727" i="1"/>
  <c r="BT727" i="1"/>
  <c r="BS727" i="1"/>
  <c r="BR727" i="1"/>
  <c r="BM727" i="1"/>
  <c r="BG727" i="1"/>
  <c r="BL727" i="1" s="1"/>
  <c r="AX727" i="1"/>
  <c r="AW727" i="1"/>
  <c r="X727" i="1"/>
  <c r="L727" i="1"/>
  <c r="K727" i="1"/>
  <c r="BU726" i="1"/>
  <c r="BT726" i="1"/>
  <c r="BS726" i="1"/>
  <c r="BR726" i="1"/>
  <c r="BM726" i="1"/>
  <c r="BG726" i="1"/>
  <c r="BL726" i="1" s="1"/>
  <c r="AX726" i="1"/>
  <c r="AW726" i="1"/>
  <c r="X726" i="1"/>
  <c r="L726" i="1"/>
  <c r="K726" i="1"/>
  <c r="BU725" i="1"/>
  <c r="BT725" i="1"/>
  <c r="BS725" i="1"/>
  <c r="BR725" i="1"/>
  <c r="BM725" i="1"/>
  <c r="BG725" i="1"/>
  <c r="BL725" i="1" s="1"/>
  <c r="AX725" i="1"/>
  <c r="AW725" i="1"/>
  <c r="X725" i="1"/>
  <c r="L725" i="1"/>
  <c r="K725" i="1"/>
  <c r="BU724" i="1"/>
  <c r="BT724" i="1"/>
  <c r="BS724" i="1"/>
  <c r="BR724" i="1"/>
  <c r="BM724" i="1"/>
  <c r="BG724" i="1"/>
  <c r="BL724" i="1" s="1"/>
  <c r="AX724" i="1"/>
  <c r="AW724" i="1"/>
  <c r="X724" i="1"/>
  <c r="L724" i="1"/>
  <c r="K724" i="1"/>
  <c r="BU723" i="1"/>
  <c r="BT723" i="1"/>
  <c r="BS723" i="1"/>
  <c r="BR723" i="1"/>
  <c r="BM723" i="1"/>
  <c r="BG723" i="1"/>
  <c r="BL723" i="1" s="1"/>
  <c r="AX723" i="1"/>
  <c r="AW723" i="1"/>
  <c r="X723" i="1"/>
  <c r="L723" i="1"/>
  <c r="K723" i="1"/>
  <c r="BU722" i="1"/>
  <c r="BT722" i="1"/>
  <c r="BS722" i="1"/>
  <c r="BR722" i="1"/>
  <c r="BM722" i="1"/>
  <c r="BG722" i="1"/>
  <c r="BL722" i="1" s="1"/>
  <c r="AX722" i="1"/>
  <c r="AW722" i="1"/>
  <c r="X722" i="1"/>
  <c r="L722" i="1"/>
  <c r="K722" i="1"/>
  <c r="BU721" i="1"/>
  <c r="BT721" i="1"/>
  <c r="BS721" i="1"/>
  <c r="BR721" i="1"/>
  <c r="BM721" i="1"/>
  <c r="BG721" i="1"/>
  <c r="BL721" i="1" s="1"/>
  <c r="AX721" i="1"/>
  <c r="AW721" i="1"/>
  <c r="X721" i="1"/>
  <c r="L721" i="1"/>
  <c r="K721" i="1"/>
  <c r="BU720" i="1"/>
  <c r="BT720" i="1"/>
  <c r="BS720" i="1"/>
  <c r="BR720" i="1"/>
  <c r="BM720" i="1"/>
  <c r="BG720" i="1"/>
  <c r="BL720" i="1" s="1"/>
  <c r="AX720" i="1"/>
  <c r="AW720" i="1"/>
  <c r="X720" i="1"/>
  <c r="L720" i="1"/>
  <c r="K720" i="1"/>
  <c r="BU798" i="1"/>
  <c r="BT798" i="1"/>
  <c r="BS798" i="1"/>
  <c r="BR798" i="1"/>
  <c r="BM798" i="1"/>
  <c r="BG798" i="1"/>
  <c r="BL798" i="1" s="1"/>
  <c r="AX798" i="1"/>
  <c r="AW798" i="1"/>
  <c r="X798" i="1"/>
  <c r="L798" i="1"/>
  <c r="K798" i="1"/>
  <c r="BU797" i="1"/>
  <c r="BT797" i="1"/>
  <c r="BS797" i="1"/>
  <c r="BR797" i="1"/>
  <c r="BM797" i="1"/>
  <c r="BG797" i="1"/>
  <c r="BL797" i="1" s="1"/>
  <c r="AX797" i="1"/>
  <c r="AW797" i="1"/>
  <c r="X797" i="1"/>
  <c r="L797" i="1"/>
  <c r="K797" i="1"/>
  <c r="BU796" i="1"/>
  <c r="BT796" i="1"/>
  <c r="BS796" i="1"/>
  <c r="BR796" i="1"/>
  <c r="BM796" i="1"/>
  <c r="BG796" i="1"/>
  <c r="BL796" i="1" s="1"/>
  <c r="AX796" i="1"/>
  <c r="AW796" i="1"/>
  <c r="X796" i="1"/>
  <c r="L796" i="1"/>
  <c r="K796" i="1"/>
  <c r="BU795" i="1"/>
  <c r="BT795" i="1"/>
  <c r="BS795" i="1"/>
  <c r="BR795" i="1"/>
  <c r="BM795" i="1"/>
  <c r="BG795" i="1"/>
  <c r="BL795" i="1" s="1"/>
  <c r="AX795" i="1"/>
  <c r="AW795" i="1"/>
  <c r="X795" i="1"/>
  <c r="L795" i="1"/>
  <c r="K795" i="1"/>
  <c r="BU794" i="1"/>
  <c r="BT794" i="1"/>
  <c r="BS794" i="1"/>
  <c r="BR794" i="1"/>
  <c r="BM794" i="1"/>
  <c r="BG794" i="1"/>
  <c r="BL794" i="1" s="1"/>
  <c r="AX794" i="1"/>
  <c r="AW794" i="1"/>
  <c r="X794" i="1"/>
  <c r="L794" i="1"/>
  <c r="K794" i="1"/>
  <c r="BU793" i="1"/>
  <c r="BT793" i="1"/>
  <c r="BS793" i="1"/>
  <c r="BR793" i="1"/>
  <c r="BM793" i="1"/>
  <c r="BG793" i="1"/>
  <c r="BL793" i="1" s="1"/>
  <c r="AX793" i="1"/>
  <c r="AW793" i="1"/>
  <c r="X793" i="1"/>
  <c r="L793" i="1"/>
  <c r="K793" i="1"/>
  <c r="BU792" i="1"/>
  <c r="BT792" i="1"/>
  <c r="BS792" i="1"/>
  <c r="BR792" i="1"/>
  <c r="BM792" i="1"/>
  <c r="BG792" i="1"/>
  <c r="BL792" i="1" s="1"/>
  <c r="AX792" i="1"/>
  <c r="AW792" i="1"/>
  <c r="X792" i="1"/>
  <c r="L792" i="1"/>
  <c r="K792" i="1"/>
  <c r="BU791" i="1"/>
  <c r="BT791" i="1"/>
  <c r="BS791" i="1"/>
  <c r="BR791" i="1"/>
  <c r="BM791" i="1"/>
  <c r="BG791" i="1"/>
  <c r="BL791" i="1" s="1"/>
  <c r="AX791" i="1"/>
  <c r="AW791" i="1"/>
  <c r="X791" i="1"/>
  <c r="L791" i="1"/>
  <c r="K791" i="1"/>
  <c r="BU790" i="1"/>
  <c r="BT790" i="1"/>
  <c r="BS790" i="1"/>
  <c r="BR790" i="1"/>
  <c r="BM790" i="1"/>
  <c r="BG790" i="1"/>
  <c r="BL790" i="1" s="1"/>
  <c r="AX790" i="1"/>
  <c r="AW790" i="1"/>
  <c r="X790" i="1"/>
  <c r="L790" i="1"/>
  <c r="K790" i="1"/>
  <c r="BU789" i="1"/>
  <c r="BT789" i="1"/>
  <c r="BS789" i="1"/>
  <c r="BR789" i="1"/>
  <c r="BM789" i="1"/>
  <c r="BG789" i="1"/>
  <c r="BL789" i="1" s="1"/>
  <c r="AX789" i="1"/>
  <c r="AW789" i="1"/>
  <c r="X789" i="1"/>
  <c r="L789" i="1"/>
  <c r="K789" i="1"/>
  <c r="BU788" i="1"/>
  <c r="BT788" i="1"/>
  <c r="BS788" i="1"/>
  <c r="BR788" i="1"/>
  <c r="BM788" i="1"/>
  <c r="BG788" i="1"/>
  <c r="BL788" i="1" s="1"/>
  <c r="AX788" i="1"/>
  <c r="AW788" i="1"/>
  <c r="X788" i="1"/>
  <c r="L788" i="1"/>
  <c r="K788" i="1"/>
  <c r="BU787" i="1"/>
  <c r="BT787" i="1"/>
  <c r="BS787" i="1"/>
  <c r="BR787" i="1"/>
  <c r="BM787" i="1"/>
  <c r="BG787" i="1"/>
  <c r="BL787" i="1" s="1"/>
  <c r="AX787" i="1"/>
  <c r="AW787" i="1"/>
  <c r="X787" i="1"/>
  <c r="L787" i="1"/>
  <c r="K787" i="1"/>
  <c r="BU786" i="1"/>
  <c r="BT786" i="1"/>
  <c r="BS786" i="1"/>
  <c r="BR786" i="1"/>
  <c r="BM786" i="1"/>
  <c r="BG786" i="1"/>
  <c r="BL786" i="1" s="1"/>
  <c r="AX786" i="1"/>
  <c r="AW786" i="1"/>
  <c r="X786" i="1"/>
  <c r="L786" i="1"/>
  <c r="K786" i="1"/>
  <c r="BU785" i="1"/>
  <c r="BT785" i="1"/>
  <c r="BS785" i="1"/>
  <c r="BR785" i="1"/>
  <c r="BM785" i="1"/>
  <c r="BG785" i="1"/>
  <c r="BL785" i="1" s="1"/>
  <c r="AX785" i="1"/>
  <c r="AW785" i="1"/>
  <c r="X785" i="1"/>
  <c r="L785" i="1"/>
  <c r="K785" i="1"/>
  <c r="BU784" i="1"/>
  <c r="BT784" i="1"/>
  <c r="BS784" i="1"/>
  <c r="BR784" i="1"/>
  <c r="BM784" i="1"/>
  <c r="BG784" i="1"/>
  <c r="BL784" i="1" s="1"/>
  <c r="AX784" i="1"/>
  <c r="AW784" i="1"/>
  <c r="X784" i="1"/>
  <c r="L784" i="1"/>
  <c r="K784" i="1"/>
  <c r="BU783" i="1"/>
  <c r="BT783" i="1"/>
  <c r="BS783" i="1"/>
  <c r="BR783" i="1"/>
  <c r="BM783" i="1"/>
  <c r="BG783" i="1"/>
  <c r="BL783" i="1" s="1"/>
  <c r="AX783" i="1"/>
  <c r="AW783" i="1"/>
  <c r="X783" i="1"/>
  <c r="L783" i="1"/>
  <c r="K783" i="1"/>
  <c r="BU782" i="1"/>
  <c r="BT782" i="1"/>
  <c r="BS782" i="1"/>
  <c r="BR782" i="1"/>
  <c r="BM782" i="1"/>
  <c r="BG782" i="1"/>
  <c r="BL782" i="1" s="1"/>
  <c r="AX782" i="1"/>
  <c r="AW782" i="1"/>
  <c r="X782" i="1"/>
  <c r="L782" i="1"/>
  <c r="K782" i="1"/>
  <c r="BU781" i="1"/>
  <c r="BT781" i="1"/>
  <c r="BS781" i="1"/>
  <c r="BR781" i="1"/>
  <c r="BM781" i="1"/>
  <c r="BG781" i="1"/>
  <c r="BL781" i="1" s="1"/>
  <c r="AX781" i="1"/>
  <c r="AW781" i="1"/>
  <c r="X781" i="1"/>
  <c r="L781" i="1"/>
  <c r="K781" i="1"/>
  <c r="BU780" i="1"/>
  <c r="BT780" i="1"/>
  <c r="BS780" i="1"/>
  <c r="BR780" i="1"/>
  <c r="BM780" i="1"/>
  <c r="BG780" i="1"/>
  <c r="BL780" i="1" s="1"/>
  <c r="AX780" i="1"/>
  <c r="AW780" i="1"/>
  <c r="X780" i="1"/>
  <c r="L780" i="1"/>
  <c r="K780" i="1"/>
  <c r="BU779" i="1"/>
  <c r="BT779" i="1"/>
  <c r="BS779" i="1"/>
  <c r="BR779" i="1"/>
  <c r="BM779" i="1"/>
  <c r="BG779" i="1"/>
  <c r="BL779" i="1" s="1"/>
  <c r="AX779" i="1"/>
  <c r="AW779" i="1"/>
  <c r="X779" i="1"/>
  <c r="L779" i="1"/>
  <c r="K779" i="1"/>
  <c r="BU778" i="1"/>
  <c r="BT778" i="1"/>
  <c r="BS778" i="1"/>
  <c r="BR778" i="1"/>
  <c r="BM778" i="1"/>
  <c r="BG778" i="1"/>
  <c r="BL778" i="1" s="1"/>
  <c r="AX778" i="1"/>
  <c r="AW778" i="1"/>
  <c r="X778" i="1"/>
  <c r="L778" i="1"/>
  <c r="K778" i="1"/>
  <c r="BU777" i="1"/>
  <c r="BT777" i="1"/>
  <c r="BS777" i="1"/>
  <c r="BR777" i="1"/>
  <c r="BM777" i="1"/>
  <c r="BG777" i="1"/>
  <c r="BL777" i="1" s="1"/>
  <c r="AX777" i="1"/>
  <c r="AW777" i="1"/>
  <c r="X777" i="1"/>
  <c r="L777" i="1"/>
  <c r="K777" i="1"/>
  <c r="BU776" i="1"/>
  <c r="BT776" i="1"/>
  <c r="BS776" i="1"/>
  <c r="BR776" i="1"/>
  <c r="BM776" i="1"/>
  <c r="BG776" i="1"/>
  <c r="BL776" i="1" s="1"/>
  <c r="AX776" i="1"/>
  <c r="AW776" i="1"/>
  <c r="X776" i="1"/>
  <c r="L776" i="1"/>
  <c r="K776" i="1"/>
  <c r="BU775" i="1"/>
  <c r="BT775" i="1"/>
  <c r="BS775" i="1"/>
  <c r="BR775" i="1"/>
  <c r="BM775" i="1"/>
  <c r="BG775" i="1"/>
  <c r="BL775" i="1" s="1"/>
  <c r="AX775" i="1"/>
  <c r="AW775" i="1"/>
  <c r="X775" i="1"/>
  <c r="L775" i="1"/>
  <c r="K775" i="1"/>
  <c r="BU774" i="1"/>
  <c r="BT774" i="1"/>
  <c r="BS774" i="1"/>
  <c r="BR774" i="1"/>
  <c r="BM774" i="1"/>
  <c r="BG774" i="1"/>
  <c r="BL774" i="1" s="1"/>
  <c r="AX774" i="1"/>
  <c r="AW774" i="1"/>
  <c r="X774" i="1"/>
  <c r="L774" i="1"/>
  <c r="K774" i="1"/>
  <c r="BU773" i="1"/>
  <c r="BT773" i="1"/>
  <c r="BS773" i="1"/>
  <c r="BR773" i="1"/>
  <c r="BM773" i="1"/>
  <c r="BG773" i="1"/>
  <c r="BL773" i="1" s="1"/>
  <c r="AX773" i="1"/>
  <c r="AW773" i="1"/>
  <c r="X773" i="1"/>
  <c r="L773" i="1"/>
  <c r="K773" i="1"/>
  <c r="BU772" i="1"/>
  <c r="BT772" i="1"/>
  <c r="BS772" i="1"/>
  <c r="BR772" i="1"/>
  <c r="BM772" i="1"/>
  <c r="BG772" i="1"/>
  <c r="BL772" i="1" s="1"/>
  <c r="AX772" i="1"/>
  <c r="AW772" i="1"/>
  <c r="X772" i="1"/>
  <c r="L772" i="1"/>
  <c r="K772" i="1"/>
  <c r="BU770" i="1"/>
  <c r="BT770" i="1"/>
  <c r="BS770" i="1"/>
  <c r="BR770" i="1"/>
  <c r="BM770" i="1"/>
  <c r="BG770" i="1"/>
  <c r="BL770" i="1" s="1"/>
  <c r="AX770" i="1"/>
  <c r="AW770" i="1"/>
  <c r="X770" i="1"/>
  <c r="L770" i="1"/>
  <c r="K770" i="1"/>
  <c r="BU769" i="1"/>
  <c r="BT769" i="1"/>
  <c r="BS769" i="1"/>
  <c r="BR769" i="1"/>
  <c r="BM769" i="1"/>
  <c r="BG769" i="1"/>
  <c r="BL769" i="1" s="1"/>
  <c r="AX769" i="1"/>
  <c r="AW769" i="1"/>
  <c r="X769" i="1"/>
  <c r="L769" i="1"/>
  <c r="K769" i="1"/>
  <c r="BU768" i="1"/>
  <c r="BT768" i="1"/>
  <c r="BS768" i="1"/>
  <c r="BR768" i="1"/>
  <c r="BM768" i="1"/>
  <c r="BG768" i="1"/>
  <c r="BL768" i="1" s="1"/>
  <c r="AX768" i="1"/>
  <c r="AW768" i="1"/>
  <c r="X768" i="1"/>
  <c r="L768" i="1"/>
  <c r="K768" i="1"/>
  <c r="BU767" i="1"/>
  <c r="BT767" i="1"/>
  <c r="BS767" i="1"/>
  <c r="BR767" i="1"/>
  <c r="BM767" i="1"/>
  <c r="BG767" i="1"/>
  <c r="BL767" i="1" s="1"/>
  <c r="AX767" i="1"/>
  <c r="AW767" i="1"/>
  <c r="X767" i="1"/>
  <c r="L767" i="1"/>
  <c r="K767" i="1"/>
  <c r="BU766" i="1"/>
  <c r="BT766" i="1"/>
  <c r="BS766" i="1"/>
  <c r="BR766" i="1"/>
  <c r="BM766" i="1"/>
  <c r="BG766" i="1"/>
  <c r="BL766" i="1" s="1"/>
  <c r="AX766" i="1"/>
  <c r="AW766" i="1"/>
  <c r="X766" i="1"/>
  <c r="L766" i="1"/>
  <c r="K766" i="1"/>
  <c r="BU765" i="1"/>
  <c r="BT765" i="1"/>
  <c r="BS765" i="1"/>
  <c r="BR765" i="1"/>
  <c r="BM765" i="1"/>
  <c r="BG765" i="1"/>
  <c r="BL765" i="1" s="1"/>
  <c r="AX765" i="1"/>
  <c r="AW765" i="1"/>
  <c r="X765" i="1"/>
  <c r="L765" i="1"/>
  <c r="K765" i="1"/>
  <c r="BU764" i="1"/>
  <c r="BT764" i="1"/>
  <c r="BS764" i="1"/>
  <c r="BR764" i="1"/>
  <c r="BM764" i="1"/>
  <c r="BG764" i="1"/>
  <c r="BL764" i="1" s="1"/>
  <c r="AX764" i="1"/>
  <c r="AW764" i="1"/>
  <c r="X764" i="1"/>
  <c r="L764" i="1"/>
  <c r="K764" i="1"/>
  <c r="BU763" i="1"/>
  <c r="BT763" i="1"/>
  <c r="BS763" i="1"/>
  <c r="BR763" i="1"/>
  <c r="BM763" i="1"/>
  <c r="BG763" i="1"/>
  <c r="BL763" i="1" s="1"/>
  <c r="AX763" i="1"/>
  <c r="AW763" i="1"/>
  <c r="X763" i="1"/>
  <c r="L763" i="1"/>
  <c r="K763" i="1"/>
  <c r="BU762" i="1"/>
  <c r="BT762" i="1"/>
  <c r="BS762" i="1"/>
  <c r="BR762" i="1"/>
  <c r="BM762" i="1"/>
  <c r="BG762" i="1"/>
  <c r="BL762" i="1" s="1"/>
  <c r="AX762" i="1"/>
  <c r="AW762" i="1"/>
  <c r="X762" i="1"/>
  <c r="L762" i="1"/>
  <c r="K762" i="1"/>
  <c r="BU760" i="1"/>
  <c r="BT760" i="1"/>
  <c r="BS760" i="1"/>
  <c r="BR760" i="1"/>
  <c r="BM760" i="1"/>
  <c r="BG760" i="1"/>
  <c r="BL760" i="1" s="1"/>
  <c r="AX760" i="1"/>
  <c r="AW760" i="1"/>
  <c r="X760" i="1"/>
  <c r="L760" i="1"/>
  <c r="K760" i="1"/>
  <c r="K639" i="1" l="1"/>
  <c r="BR639" i="1"/>
  <c r="BL639" i="1"/>
  <c r="BU838" i="1"/>
  <c r="BT838" i="1"/>
  <c r="BS838" i="1"/>
  <c r="BR838" i="1"/>
  <c r="BM838" i="1"/>
  <c r="BG838" i="1"/>
  <c r="BL838" i="1" s="1"/>
  <c r="AX838" i="1"/>
  <c r="AW838" i="1"/>
  <c r="X838" i="1"/>
  <c r="L838" i="1"/>
  <c r="K838" i="1"/>
  <c r="BU837" i="1"/>
  <c r="BT837" i="1"/>
  <c r="BS837" i="1"/>
  <c r="BR837" i="1"/>
  <c r="BM837" i="1"/>
  <c r="BG837" i="1"/>
  <c r="BL837" i="1" s="1"/>
  <c r="AX837" i="1"/>
  <c r="AW837" i="1"/>
  <c r="X837" i="1"/>
  <c r="L837" i="1"/>
  <c r="K837" i="1"/>
  <c r="BG836" i="1"/>
  <c r="AX836" i="1"/>
  <c r="AW836" i="1"/>
  <c r="BG835" i="1"/>
  <c r="AX835" i="1"/>
  <c r="AW835" i="1"/>
  <c r="BG834" i="1"/>
  <c r="AX834" i="1"/>
  <c r="AW834" i="1"/>
  <c r="BG833" i="1"/>
  <c r="AX833" i="1"/>
  <c r="AW833" i="1"/>
  <c r="BU832" i="1"/>
  <c r="BT832" i="1"/>
  <c r="BS832" i="1"/>
  <c r="BR832" i="1"/>
  <c r="BM832" i="1"/>
  <c r="BG832" i="1"/>
  <c r="BL832" i="1" s="1"/>
  <c r="AX832" i="1"/>
  <c r="AW832" i="1"/>
  <c r="X832" i="1"/>
  <c r="L832" i="1"/>
  <c r="K832" i="1"/>
  <c r="BU831" i="1"/>
  <c r="BT831" i="1"/>
  <c r="BS831" i="1"/>
  <c r="BR831" i="1"/>
  <c r="BM831" i="1"/>
  <c r="BG831" i="1"/>
  <c r="BL831" i="1" s="1"/>
  <c r="AX831" i="1"/>
  <c r="AW831" i="1"/>
  <c r="X831" i="1"/>
  <c r="L831" i="1"/>
  <c r="K831" i="1"/>
  <c r="BU830" i="1"/>
  <c r="BT830" i="1"/>
  <c r="BS830" i="1"/>
  <c r="BR830" i="1"/>
  <c r="BM830" i="1"/>
  <c r="BG830" i="1"/>
  <c r="BL830" i="1" s="1"/>
  <c r="AX830" i="1"/>
  <c r="AW830" i="1"/>
  <c r="X830" i="1"/>
  <c r="L830" i="1"/>
  <c r="K830" i="1"/>
  <c r="BG829" i="1"/>
  <c r="AX829" i="1"/>
  <c r="AW829" i="1"/>
  <c r="BG828" i="1"/>
  <c r="AX828" i="1"/>
  <c r="AW828" i="1"/>
  <c r="BU827" i="1"/>
  <c r="BT827" i="1"/>
  <c r="BS827" i="1"/>
  <c r="BR827" i="1"/>
  <c r="BM827" i="1"/>
  <c r="BG827" i="1"/>
  <c r="BL827" i="1" s="1"/>
  <c r="AX827" i="1"/>
  <c r="AW827" i="1"/>
  <c r="X827" i="1"/>
  <c r="L827" i="1"/>
  <c r="K827" i="1"/>
  <c r="BU826" i="1"/>
  <c r="BT826" i="1"/>
  <c r="BS826" i="1"/>
  <c r="BR826" i="1"/>
  <c r="BM826" i="1"/>
  <c r="BG826" i="1"/>
  <c r="BL826" i="1" s="1"/>
  <c r="AX826" i="1"/>
  <c r="AW826" i="1"/>
  <c r="X826" i="1"/>
  <c r="L826" i="1"/>
  <c r="K826" i="1"/>
  <c r="BG825" i="1"/>
  <c r="AX825" i="1"/>
  <c r="AW825" i="1"/>
  <c r="BU824" i="1"/>
  <c r="BT824" i="1"/>
  <c r="BS824" i="1"/>
  <c r="BR824" i="1"/>
  <c r="BM824" i="1"/>
  <c r="BG824" i="1"/>
  <c r="BL824" i="1" s="1"/>
  <c r="AX824" i="1"/>
  <c r="AW824" i="1"/>
  <c r="X824" i="1"/>
  <c r="L824" i="1"/>
  <c r="K824" i="1"/>
  <c r="BU823" i="1"/>
  <c r="BT823" i="1"/>
  <c r="BS823" i="1"/>
  <c r="BR823" i="1"/>
  <c r="BM823" i="1"/>
  <c r="BG823" i="1"/>
  <c r="BL823" i="1" s="1"/>
  <c r="AX823" i="1"/>
  <c r="AW823" i="1"/>
  <c r="X823" i="1"/>
  <c r="L823" i="1"/>
  <c r="K823" i="1"/>
  <c r="BU822" i="1"/>
  <c r="BT822" i="1"/>
  <c r="BS822" i="1"/>
  <c r="BR822" i="1"/>
  <c r="BM822" i="1"/>
  <c r="BG822" i="1"/>
  <c r="BL822" i="1" s="1"/>
  <c r="AX822" i="1"/>
  <c r="AW822" i="1"/>
  <c r="X822" i="1"/>
  <c r="L822" i="1"/>
  <c r="K822" i="1"/>
  <c r="BG821" i="1"/>
  <c r="AX821" i="1"/>
  <c r="AW821" i="1"/>
  <c r="BU820" i="1"/>
  <c r="BT820" i="1"/>
  <c r="BS820" i="1"/>
  <c r="BR820" i="1"/>
  <c r="BM820" i="1"/>
  <c r="BG820" i="1"/>
  <c r="BL820" i="1" s="1"/>
  <c r="AX820" i="1"/>
  <c r="AW820" i="1"/>
  <c r="X820" i="1"/>
  <c r="L820" i="1"/>
  <c r="K820" i="1"/>
  <c r="BU819" i="1"/>
  <c r="BT819" i="1"/>
  <c r="BS819" i="1"/>
  <c r="BR819" i="1"/>
  <c r="BM819" i="1"/>
  <c r="BG819" i="1"/>
  <c r="BL819" i="1" s="1"/>
  <c r="AX819" i="1"/>
  <c r="AW819" i="1"/>
  <c r="X819" i="1"/>
  <c r="L819" i="1"/>
  <c r="K819" i="1"/>
  <c r="BU818" i="1"/>
  <c r="BT818" i="1"/>
  <c r="BS818" i="1"/>
  <c r="BR818" i="1"/>
  <c r="BM818" i="1"/>
  <c r="BG818" i="1"/>
  <c r="BL818" i="1" s="1"/>
  <c r="AX818" i="1"/>
  <c r="AW818" i="1"/>
  <c r="X818" i="1"/>
  <c r="L818" i="1"/>
  <c r="K818" i="1"/>
  <c r="BG817" i="1"/>
  <c r="AX817" i="1"/>
  <c r="AW817" i="1"/>
  <c r="BU816" i="1"/>
  <c r="BT816" i="1"/>
  <c r="BS816" i="1"/>
  <c r="BR816" i="1"/>
  <c r="BM816" i="1"/>
  <c r="BG816" i="1"/>
  <c r="BL816" i="1" s="1"/>
  <c r="AX816" i="1"/>
  <c r="AW816" i="1"/>
  <c r="X816" i="1"/>
  <c r="L816" i="1"/>
  <c r="K816" i="1"/>
  <c r="BG815" i="1"/>
  <c r="AX815" i="1"/>
  <c r="AW815" i="1"/>
  <c r="BG814" i="1"/>
  <c r="AX814" i="1"/>
  <c r="AW814" i="1"/>
  <c r="BU813" i="1"/>
  <c r="BT813" i="1"/>
  <c r="BS813" i="1"/>
  <c r="BR813" i="1"/>
  <c r="BM813" i="1"/>
  <c r="BG813" i="1"/>
  <c r="BL813" i="1" s="1"/>
  <c r="AX813" i="1"/>
  <c r="AW813" i="1"/>
  <c r="X813" i="1"/>
  <c r="L813" i="1"/>
  <c r="K813" i="1"/>
  <c r="BG812" i="1"/>
  <c r="AX812" i="1"/>
  <c r="AW812" i="1"/>
  <c r="BG811" i="1"/>
  <c r="AX811" i="1"/>
  <c r="AW811" i="1"/>
  <c r="BG810" i="1"/>
  <c r="AX810" i="1"/>
  <c r="AW810" i="1"/>
  <c r="BG809" i="1"/>
  <c r="AX809" i="1"/>
  <c r="AW809" i="1"/>
  <c r="BG808" i="1"/>
  <c r="AX808" i="1"/>
  <c r="AW808" i="1"/>
  <c r="BG807" i="1"/>
  <c r="AX807" i="1"/>
  <c r="AW807" i="1"/>
  <c r="BG806" i="1"/>
  <c r="AX806" i="1"/>
  <c r="AW806" i="1"/>
  <c r="BG805" i="1"/>
  <c r="AX805" i="1"/>
  <c r="AW805" i="1"/>
  <c r="BG804" i="1"/>
  <c r="AX804" i="1"/>
  <c r="AW804" i="1"/>
  <c r="BU803" i="1"/>
  <c r="BT803" i="1"/>
  <c r="BS803" i="1"/>
  <c r="BR803" i="1"/>
  <c r="BM803" i="1"/>
  <c r="BG803" i="1"/>
  <c r="BL803" i="1" s="1"/>
  <c r="AX803" i="1"/>
  <c r="AW803" i="1"/>
  <c r="X803" i="1"/>
  <c r="L803" i="1"/>
  <c r="K803" i="1"/>
  <c r="BU802" i="1"/>
  <c r="BT802" i="1"/>
  <c r="BS802" i="1"/>
  <c r="BR802" i="1"/>
  <c r="BM802" i="1"/>
  <c r="BG802" i="1"/>
  <c r="BL802" i="1" s="1"/>
  <c r="AX802" i="1"/>
  <c r="AW802" i="1"/>
  <c r="X802" i="1"/>
  <c r="L802" i="1"/>
  <c r="K802" i="1"/>
  <c r="BG801" i="1"/>
  <c r="AX801" i="1"/>
  <c r="AW801" i="1"/>
  <c r="BG800" i="1"/>
  <c r="AX800" i="1"/>
  <c r="AW800" i="1"/>
  <c r="BU878" i="1" l="1"/>
  <c r="BT878" i="1"/>
  <c r="BS878" i="1"/>
  <c r="BR878" i="1"/>
  <c r="BM878" i="1"/>
  <c r="BG878" i="1"/>
  <c r="BL878" i="1" s="1"/>
  <c r="AX878" i="1"/>
  <c r="AW878" i="1"/>
  <c r="X878" i="1"/>
  <c r="L878" i="1"/>
  <c r="K878" i="1"/>
  <c r="BU877" i="1"/>
  <c r="BT877" i="1"/>
  <c r="BS877" i="1"/>
  <c r="BR877" i="1"/>
  <c r="BM877" i="1"/>
  <c r="BG877" i="1"/>
  <c r="BL877" i="1" s="1"/>
  <c r="AX877" i="1"/>
  <c r="AW877" i="1"/>
  <c r="X877" i="1"/>
  <c r="L877" i="1"/>
  <c r="K877" i="1"/>
  <c r="BU876" i="1"/>
  <c r="BT876" i="1"/>
  <c r="BS876" i="1"/>
  <c r="BR876" i="1"/>
  <c r="BM876" i="1"/>
  <c r="BG876" i="1"/>
  <c r="BL876" i="1" s="1"/>
  <c r="AX876" i="1"/>
  <c r="AW876" i="1"/>
  <c r="X876" i="1"/>
  <c r="L876" i="1"/>
  <c r="K876" i="1"/>
  <c r="BU875" i="1"/>
  <c r="BT875" i="1"/>
  <c r="BS875" i="1"/>
  <c r="BR875" i="1"/>
  <c r="BM875" i="1"/>
  <c r="BG875" i="1"/>
  <c r="BL875" i="1" s="1"/>
  <c r="AX875" i="1"/>
  <c r="AW875" i="1"/>
  <c r="X875" i="1"/>
  <c r="L875" i="1"/>
  <c r="K875" i="1"/>
  <c r="BU874" i="1"/>
  <c r="BT874" i="1"/>
  <c r="BS874" i="1"/>
  <c r="BR874" i="1"/>
  <c r="BM874" i="1"/>
  <c r="BG874" i="1"/>
  <c r="BL874" i="1" s="1"/>
  <c r="AX874" i="1"/>
  <c r="AW874" i="1"/>
  <c r="X874" i="1"/>
  <c r="L874" i="1"/>
  <c r="K874" i="1"/>
  <c r="BU873" i="1"/>
  <c r="BT873" i="1"/>
  <c r="BS873" i="1"/>
  <c r="BR873" i="1"/>
  <c r="BM873" i="1"/>
  <c r="BG873" i="1"/>
  <c r="BL873" i="1" s="1"/>
  <c r="AX873" i="1"/>
  <c r="AW873" i="1"/>
  <c r="X873" i="1"/>
  <c r="L873" i="1"/>
  <c r="K873" i="1"/>
  <c r="BU872" i="1"/>
  <c r="BT872" i="1"/>
  <c r="BS872" i="1"/>
  <c r="BR872" i="1"/>
  <c r="BM872" i="1"/>
  <c r="BG872" i="1"/>
  <c r="BL872" i="1" s="1"/>
  <c r="AX872" i="1"/>
  <c r="AW872" i="1"/>
  <c r="X872" i="1"/>
  <c r="L872" i="1"/>
  <c r="K872" i="1"/>
  <c r="BU871" i="1"/>
  <c r="BT871" i="1"/>
  <c r="BS871" i="1"/>
  <c r="BR871" i="1"/>
  <c r="BM871" i="1"/>
  <c r="BG871" i="1"/>
  <c r="BL871" i="1" s="1"/>
  <c r="AX871" i="1"/>
  <c r="AW871" i="1"/>
  <c r="X871" i="1"/>
  <c r="L871" i="1"/>
  <c r="K871" i="1"/>
  <c r="BU870" i="1"/>
  <c r="BT870" i="1"/>
  <c r="BS870" i="1"/>
  <c r="BR870" i="1"/>
  <c r="BM870" i="1"/>
  <c r="BG870" i="1"/>
  <c r="BL870" i="1" s="1"/>
  <c r="AX870" i="1"/>
  <c r="AW870" i="1"/>
  <c r="X870" i="1"/>
  <c r="L870" i="1"/>
  <c r="K870" i="1"/>
  <c r="BU869" i="1"/>
  <c r="BT869" i="1"/>
  <c r="BS869" i="1"/>
  <c r="BR869" i="1"/>
  <c r="BM869" i="1"/>
  <c r="BG869" i="1"/>
  <c r="BL869" i="1" s="1"/>
  <c r="AX869" i="1"/>
  <c r="AW869" i="1"/>
  <c r="X869" i="1"/>
  <c r="L869" i="1"/>
  <c r="K869" i="1"/>
  <c r="BU868" i="1"/>
  <c r="BT868" i="1"/>
  <c r="BS868" i="1"/>
  <c r="BR868" i="1"/>
  <c r="BM868" i="1"/>
  <c r="BG868" i="1"/>
  <c r="BL868" i="1" s="1"/>
  <c r="AX868" i="1"/>
  <c r="AW868" i="1"/>
  <c r="X868" i="1"/>
  <c r="L868" i="1"/>
  <c r="K868" i="1"/>
  <c r="BU867" i="1"/>
  <c r="BT867" i="1"/>
  <c r="BS867" i="1"/>
  <c r="BR867" i="1"/>
  <c r="BM867" i="1"/>
  <c r="BG867" i="1"/>
  <c r="BL867" i="1" s="1"/>
  <c r="AX867" i="1"/>
  <c r="AW867" i="1"/>
  <c r="X867" i="1"/>
  <c r="L867" i="1"/>
  <c r="K867" i="1"/>
  <c r="BU866" i="1"/>
  <c r="BT866" i="1"/>
  <c r="BS866" i="1"/>
  <c r="BR866" i="1"/>
  <c r="BM866" i="1"/>
  <c r="BG866" i="1"/>
  <c r="BL866" i="1" s="1"/>
  <c r="AX866" i="1"/>
  <c r="AW866" i="1"/>
  <c r="X866" i="1"/>
  <c r="L866" i="1"/>
  <c r="K866" i="1"/>
  <c r="BU865" i="1"/>
  <c r="BT865" i="1"/>
  <c r="BS865" i="1"/>
  <c r="BR865" i="1"/>
  <c r="BM865" i="1"/>
  <c r="BG865" i="1"/>
  <c r="BL865" i="1" s="1"/>
  <c r="AX865" i="1"/>
  <c r="AW865" i="1"/>
  <c r="X865" i="1"/>
  <c r="L865" i="1"/>
  <c r="K865" i="1"/>
  <c r="BU864" i="1"/>
  <c r="BT864" i="1"/>
  <c r="BS864" i="1"/>
  <c r="BR864" i="1"/>
  <c r="BM864" i="1"/>
  <c r="BG864" i="1"/>
  <c r="BL864" i="1" s="1"/>
  <c r="AX864" i="1"/>
  <c r="AW864" i="1"/>
  <c r="X864" i="1"/>
  <c r="L864" i="1"/>
  <c r="K864" i="1"/>
  <c r="BU863" i="1"/>
  <c r="BT863" i="1"/>
  <c r="BS863" i="1"/>
  <c r="BR863" i="1"/>
  <c r="BM863" i="1"/>
  <c r="BG863" i="1"/>
  <c r="BL863" i="1" s="1"/>
  <c r="AX863" i="1"/>
  <c r="AW863" i="1"/>
  <c r="X863" i="1"/>
  <c r="L863" i="1"/>
  <c r="K863" i="1"/>
  <c r="BU862" i="1"/>
  <c r="BT862" i="1"/>
  <c r="BS862" i="1"/>
  <c r="BR862" i="1"/>
  <c r="BM862" i="1"/>
  <c r="BG862" i="1"/>
  <c r="BL862" i="1" s="1"/>
  <c r="AX862" i="1"/>
  <c r="AW862" i="1"/>
  <c r="X862" i="1"/>
  <c r="L862" i="1"/>
  <c r="K862" i="1"/>
  <c r="BU861" i="1"/>
  <c r="BT861" i="1"/>
  <c r="BS861" i="1"/>
  <c r="BR861" i="1"/>
  <c r="BM861" i="1"/>
  <c r="BG861" i="1"/>
  <c r="BL861" i="1" s="1"/>
  <c r="AX861" i="1"/>
  <c r="AW861" i="1"/>
  <c r="X861" i="1"/>
  <c r="L861" i="1"/>
  <c r="K861" i="1"/>
  <c r="BU860" i="1"/>
  <c r="BT860" i="1"/>
  <c r="BS860" i="1"/>
  <c r="BR860" i="1"/>
  <c r="BM860" i="1"/>
  <c r="BG860" i="1"/>
  <c r="BL860" i="1" s="1"/>
  <c r="AX860" i="1"/>
  <c r="AW860" i="1"/>
  <c r="X860" i="1"/>
  <c r="L860" i="1"/>
  <c r="K860" i="1"/>
  <c r="BU859" i="1"/>
  <c r="BT859" i="1"/>
  <c r="BS859" i="1"/>
  <c r="BR859" i="1"/>
  <c r="BM859" i="1"/>
  <c r="BG859" i="1"/>
  <c r="BL859" i="1" s="1"/>
  <c r="AX859" i="1"/>
  <c r="AW859" i="1"/>
  <c r="X859" i="1"/>
  <c r="L859" i="1"/>
  <c r="K859" i="1"/>
  <c r="BU858" i="1"/>
  <c r="BT858" i="1"/>
  <c r="BS858" i="1"/>
  <c r="BR858" i="1"/>
  <c r="BM858" i="1"/>
  <c r="BG858" i="1"/>
  <c r="BL858" i="1" s="1"/>
  <c r="AX858" i="1"/>
  <c r="AW858" i="1"/>
  <c r="X858" i="1"/>
  <c r="L858" i="1"/>
  <c r="K858" i="1"/>
  <c r="BU857" i="1"/>
  <c r="BT857" i="1"/>
  <c r="BS857" i="1"/>
  <c r="BR857" i="1"/>
  <c r="BM857" i="1"/>
  <c r="BG857" i="1"/>
  <c r="BL857" i="1" s="1"/>
  <c r="AX857" i="1"/>
  <c r="AW857" i="1"/>
  <c r="X857" i="1"/>
  <c r="L857" i="1"/>
  <c r="K857" i="1"/>
  <c r="BU856" i="1"/>
  <c r="BT856" i="1"/>
  <c r="BS856" i="1"/>
  <c r="BR856" i="1"/>
  <c r="BM856" i="1"/>
  <c r="BG856" i="1"/>
  <c r="BL856" i="1" s="1"/>
  <c r="AX856" i="1"/>
  <c r="AW856" i="1"/>
  <c r="X856" i="1"/>
  <c r="L856" i="1"/>
  <c r="K856" i="1"/>
  <c r="BU855" i="1"/>
  <c r="BT855" i="1"/>
  <c r="BS855" i="1"/>
  <c r="BR855" i="1"/>
  <c r="BM855" i="1"/>
  <c r="BG855" i="1"/>
  <c r="BL855" i="1" s="1"/>
  <c r="AX855" i="1"/>
  <c r="AW855" i="1"/>
  <c r="X855" i="1"/>
  <c r="L855" i="1"/>
  <c r="K855" i="1"/>
  <c r="BU854" i="1"/>
  <c r="BT854" i="1"/>
  <c r="BS854" i="1"/>
  <c r="BR854" i="1"/>
  <c r="BM854" i="1"/>
  <c r="BG854" i="1"/>
  <c r="BL854" i="1" s="1"/>
  <c r="AX854" i="1"/>
  <c r="AW854" i="1"/>
  <c r="X854" i="1"/>
  <c r="L854" i="1"/>
  <c r="K854" i="1"/>
  <c r="BU853" i="1"/>
  <c r="BT853" i="1"/>
  <c r="BS853" i="1"/>
  <c r="BR853" i="1"/>
  <c r="BM853" i="1"/>
  <c r="BG853" i="1"/>
  <c r="BL853" i="1" s="1"/>
  <c r="AX853" i="1"/>
  <c r="AW853" i="1"/>
  <c r="X853" i="1"/>
  <c r="L853" i="1"/>
  <c r="K853" i="1"/>
  <c r="BU852" i="1"/>
  <c r="BT852" i="1"/>
  <c r="BS852" i="1"/>
  <c r="BR852" i="1"/>
  <c r="BM852" i="1"/>
  <c r="BG852" i="1"/>
  <c r="BL852" i="1" s="1"/>
  <c r="AX852" i="1"/>
  <c r="AW852" i="1"/>
  <c r="X852" i="1"/>
  <c r="L852" i="1"/>
  <c r="K852" i="1"/>
  <c r="BU851" i="1"/>
  <c r="BT851" i="1"/>
  <c r="BS851" i="1"/>
  <c r="BR851" i="1"/>
  <c r="BM851" i="1"/>
  <c r="BG851" i="1"/>
  <c r="BL851" i="1" s="1"/>
  <c r="AX851" i="1"/>
  <c r="AW851" i="1"/>
  <c r="X851" i="1"/>
  <c r="L851" i="1"/>
  <c r="K851" i="1"/>
  <c r="BU850" i="1"/>
  <c r="BT850" i="1"/>
  <c r="BS850" i="1"/>
  <c r="BR850" i="1"/>
  <c r="BM850" i="1"/>
  <c r="BG850" i="1"/>
  <c r="BL850" i="1" s="1"/>
  <c r="AX850" i="1"/>
  <c r="AW850" i="1"/>
  <c r="X850" i="1"/>
  <c r="L850" i="1"/>
  <c r="K850" i="1"/>
  <c r="BU849" i="1"/>
  <c r="BT849" i="1"/>
  <c r="BS849" i="1"/>
  <c r="BR849" i="1"/>
  <c r="BM849" i="1"/>
  <c r="BG849" i="1"/>
  <c r="BL849" i="1" s="1"/>
  <c r="AX849" i="1"/>
  <c r="AW849" i="1"/>
  <c r="X849" i="1"/>
  <c r="L849" i="1"/>
  <c r="K849" i="1"/>
  <c r="BU848" i="1"/>
  <c r="BT848" i="1"/>
  <c r="BS848" i="1"/>
  <c r="BR848" i="1"/>
  <c r="BM848" i="1"/>
  <c r="BG848" i="1"/>
  <c r="BL848" i="1" s="1"/>
  <c r="AX848" i="1"/>
  <c r="AW848" i="1"/>
  <c r="X848" i="1"/>
  <c r="L848" i="1"/>
  <c r="K848" i="1"/>
  <c r="BU847" i="1"/>
  <c r="BT847" i="1"/>
  <c r="BS847" i="1"/>
  <c r="BR847" i="1"/>
  <c r="BM847" i="1"/>
  <c r="BG847" i="1"/>
  <c r="BL847" i="1" s="1"/>
  <c r="AX847" i="1"/>
  <c r="AW847" i="1"/>
  <c r="X847" i="1"/>
  <c r="L847" i="1"/>
  <c r="K847" i="1"/>
  <c r="BU846" i="1"/>
  <c r="BT846" i="1"/>
  <c r="BS846" i="1"/>
  <c r="BR846" i="1"/>
  <c r="BM846" i="1"/>
  <c r="BG846" i="1"/>
  <c r="BL846" i="1" s="1"/>
  <c r="AX846" i="1"/>
  <c r="AW846" i="1"/>
  <c r="X846" i="1"/>
  <c r="L846" i="1"/>
  <c r="K846" i="1"/>
  <c r="BU845" i="1"/>
  <c r="BT845" i="1"/>
  <c r="BS845" i="1"/>
  <c r="BR845" i="1"/>
  <c r="BM845" i="1"/>
  <c r="BG845" i="1"/>
  <c r="BL845" i="1" s="1"/>
  <c r="AX845" i="1"/>
  <c r="AW845" i="1"/>
  <c r="X845" i="1"/>
  <c r="L845" i="1"/>
  <c r="K845" i="1"/>
  <c r="BU844" i="1"/>
  <c r="BT844" i="1"/>
  <c r="BS844" i="1"/>
  <c r="BR844" i="1"/>
  <c r="BM844" i="1"/>
  <c r="BG844" i="1"/>
  <c r="BL844" i="1" s="1"/>
  <c r="AX844" i="1"/>
  <c r="AW844" i="1"/>
  <c r="X844" i="1"/>
  <c r="L844" i="1"/>
  <c r="K844" i="1"/>
  <c r="BU843" i="1"/>
  <c r="BT843" i="1"/>
  <c r="BS843" i="1"/>
  <c r="BR843" i="1"/>
  <c r="BM843" i="1"/>
  <c r="BG843" i="1"/>
  <c r="BL843" i="1" s="1"/>
  <c r="AX843" i="1"/>
  <c r="AW843" i="1"/>
  <c r="X843" i="1"/>
  <c r="L843" i="1"/>
  <c r="K843" i="1"/>
  <c r="BU842" i="1"/>
  <c r="BT842" i="1"/>
  <c r="BS842" i="1"/>
  <c r="BR842" i="1"/>
  <c r="BM842" i="1"/>
  <c r="BG842" i="1"/>
  <c r="BL842" i="1" s="1"/>
  <c r="AX842" i="1"/>
  <c r="AW842" i="1"/>
  <c r="X842" i="1"/>
  <c r="L842" i="1"/>
  <c r="K842" i="1"/>
  <c r="BU841" i="1"/>
  <c r="BT841" i="1"/>
  <c r="BS841" i="1"/>
  <c r="BR841" i="1"/>
  <c r="BM841" i="1"/>
  <c r="BG841" i="1"/>
  <c r="AX841" i="1"/>
  <c r="AW841" i="1"/>
  <c r="X841" i="1"/>
  <c r="L841" i="1"/>
  <c r="K841" i="1"/>
  <c r="BU840" i="1"/>
  <c r="BT840" i="1"/>
  <c r="BS840" i="1"/>
  <c r="BR840" i="1"/>
  <c r="BM840" i="1"/>
  <c r="BG840" i="1"/>
  <c r="BL840" i="1" s="1"/>
  <c r="AX840" i="1"/>
  <c r="AW840" i="1"/>
  <c r="X840" i="1"/>
  <c r="L840" i="1"/>
  <c r="K840" i="1"/>
  <c r="BL841" i="1" l="1"/>
  <c r="BL881" i="1"/>
  <c r="BL882" i="1"/>
  <c r="BL883" i="1"/>
  <c r="BL884" i="1"/>
  <c r="BL885" i="1"/>
  <c r="BL886" i="1"/>
  <c r="BL887" i="1"/>
  <c r="BL888" i="1"/>
  <c r="BL889" i="1"/>
  <c r="BL890" i="1"/>
  <c r="BL891" i="1"/>
  <c r="BL892" i="1"/>
  <c r="BL893" i="1"/>
  <c r="BL894" i="1"/>
  <c r="BL895" i="1"/>
  <c r="BL896" i="1"/>
  <c r="BL897" i="1"/>
  <c r="BL898" i="1"/>
  <c r="BL899" i="1"/>
  <c r="BL900" i="1"/>
  <c r="BL901" i="1"/>
  <c r="BL902" i="1"/>
  <c r="BL903" i="1"/>
  <c r="BL904" i="1"/>
  <c r="BL905" i="1"/>
  <c r="BL906" i="1"/>
  <c r="BL907" i="1"/>
  <c r="BL908" i="1"/>
  <c r="BL909" i="1"/>
  <c r="BL910" i="1"/>
  <c r="BL911" i="1"/>
  <c r="BL912" i="1"/>
  <c r="BL913" i="1"/>
  <c r="BL914" i="1"/>
  <c r="BL915" i="1"/>
  <c r="BL916" i="1"/>
  <c r="BL917" i="1"/>
  <c r="BL918" i="1"/>
  <c r="BL959" i="1"/>
  <c r="BL880" i="1"/>
  <c r="K951" i="1" l="1"/>
  <c r="BU986" i="1" l="1"/>
  <c r="BT986" i="1"/>
  <c r="BS986" i="1"/>
  <c r="BR986" i="1"/>
  <c r="BM986" i="1"/>
  <c r="BG986" i="1"/>
  <c r="BL986" i="1" s="1"/>
  <c r="AX986" i="1"/>
  <c r="AW986" i="1"/>
  <c r="X986" i="1"/>
  <c r="L986" i="1"/>
  <c r="K986" i="1"/>
  <c r="BU983" i="1"/>
  <c r="BT983" i="1"/>
  <c r="BS983" i="1"/>
  <c r="BR983" i="1"/>
  <c r="BM983" i="1"/>
  <c r="BG983" i="1"/>
  <c r="BL983" i="1" s="1"/>
  <c r="AX983" i="1"/>
  <c r="AW983" i="1"/>
  <c r="X983" i="1"/>
  <c r="L983" i="1"/>
  <c r="K983" i="1"/>
  <c r="BU982" i="1"/>
  <c r="BT982" i="1"/>
  <c r="BS982" i="1"/>
  <c r="BR982" i="1"/>
  <c r="BM982" i="1"/>
  <c r="BG982" i="1"/>
  <c r="BL982" i="1" s="1"/>
  <c r="AX982" i="1"/>
  <c r="AW982" i="1"/>
  <c r="X982" i="1"/>
  <c r="L982" i="1"/>
  <c r="K982" i="1"/>
  <c r="BU978" i="1"/>
  <c r="BT978" i="1"/>
  <c r="BS978" i="1"/>
  <c r="BR978" i="1"/>
  <c r="BM978" i="1"/>
  <c r="BG978" i="1"/>
  <c r="BL978" i="1" s="1"/>
  <c r="AX978" i="1"/>
  <c r="AW978" i="1"/>
  <c r="X978" i="1"/>
  <c r="L978" i="1"/>
  <c r="K978" i="1"/>
  <c r="BU977" i="1"/>
  <c r="BT977" i="1"/>
  <c r="BS977" i="1"/>
  <c r="BR977" i="1"/>
  <c r="BM977" i="1"/>
  <c r="BG977" i="1"/>
  <c r="BL977" i="1" s="1"/>
  <c r="AX977" i="1"/>
  <c r="AW977" i="1"/>
  <c r="X977" i="1"/>
  <c r="L977" i="1"/>
  <c r="K977" i="1"/>
  <c r="BU972" i="1"/>
  <c r="BT972" i="1"/>
  <c r="BS972" i="1"/>
  <c r="BR972" i="1"/>
  <c r="BM972" i="1"/>
  <c r="BG972" i="1"/>
  <c r="BL972" i="1" s="1"/>
  <c r="AX972" i="1"/>
  <c r="AW972" i="1"/>
  <c r="X972" i="1"/>
  <c r="L972" i="1"/>
  <c r="K972" i="1"/>
  <c r="BU971" i="1"/>
  <c r="BT971" i="1"/>
  <c r="BS971" i="1"/>
  <c r="BR971" i="1"/>
  <c r="BM971" i="1"/>
  <c r="BG971" i="1"/>
  <c r="BL971" i="1" s="1"/>
  <c r="AX971" i="1"/>
  <c r="AW971" i="1"/>
  <c r="X971" i="1"/>
  <c r="L971" i="1"/>
  <c r="K971" i="1"/>
  <c r="BU968" i="1"/>
  <c r="BT968" i="1"/>
  <c r="BS968" i="1"/>
  <c r="BR968" i="1"/>
  <c r="BM968" i="1"/>
  <c r="BG968" i="1"/>
  <c r="BL968" i="1" s="1"/>
  <c r="AX968" i="1"/>
  <c r="AW968" i="1"/>
  <c r="X968" i="1"/>
  <c r="L968" i="1"/>
  <c r="K968" i="1"/>
  <c r="BU967" i="1"/>
  <c r="BT967" i="1"/>
  <c r="BS967" i="1"/>
  <c r="BR967" i="1"/>
  <c r="BM967" i="1"/>
  <c r="BG967" i="1"/>
  <c r="BL967" i="1" s="1"/>
  <c r="AX967" i="1"/>
  <c r="AW967" i="1"/>
  <c r="X967" i="1"/>
  <c r="L967" i="1"/>
  <c r="K967" i="1"/>
  <c r="BU965" i="1"/>
  <c r="BT965" i="1"/>
  <c r="BS965" i="1"/>
  <c r="BR965" i="1"/>
  <c r="BM965" i="1"/>
  <c r="BG965" i="1"/>
  <c r="BL965" i="1" s="1"/>
  <c r="AX965" i="1"/>
  <c r="AW965" i="1"/>
  <c r="X965" i="1"/>
  <c r="L965" i="1"/>
  <c r="K965" i="1"/>
  <c r="BU958" i="1" l="1"/>
  <c r="BT958" i="1"/>
  <c r="BS958" i="1"/>
  <c r="BR958" i="1"/>
  <c r="BM958" i="1"/>
  <c r="BG958" i="1"/>
  <c r="BL958" i="1" s="1"/>
  <c r="AX958" i="1"/>
  <c r="AW958" i="1"/>
  <c r="X958" i="1"/>
  <c r="L958" i="1"/>
  <c r="K958" i="1"/>
  <c r="BU957" i="1"/>
  <c r="BT957" i="1"/>
  <c r="BS957" i="1"/>
  <c r="BR957" i="1"/>
  <c r="BM957" i="1"/>
  <c r="BG957" i="1"/>
  <c r="BL957" i="1" s="1"/>
  <c r="AX957" i="1"/>
  <c r="AW957" i="1"/>
  <c r="X957" i="1"/>
  <c r="L957" i="1"/>
  <c r="K957" i="1"/>
  <c r="BU956" i="1"/>
  <c r="BT956" i="1"/>
  <c r="BS956" i="1"/>
  <c r="BR956" i="1"/>
  <c r="BM956" i="1"/>
  <c r="BG956" i="1"/>
  <c r="BL956" i="1" s="1"/>
  <c r="AX956" i="1"/>
  <c r="AW956" i="1"/>
  <c r="X956" i="1"/>
  <c r="L956" i="1"/>
  <c r="K956" i="1"/>
  <c r="BU955" i="1"/>
  <c r="BT955" i="1"/>
  <c r="BS955" i="1"/>
  <c r="BR955" i="1"/>
  <c r="BM955" i="1"/>
  <c r="BG955" i="1"/>
  <c r="BL955" i="1" s="1"/>
  <c r="AX955" i="1"/>
  <c r="AW955" i="1"/>
  <c r="X955" i="1"/>
  <c r="L955" i="1"/>
  <c r="K955" i="1"/>
  <c r="BU954" i="1"/>
  <c r="BT954" i="1"/>
  <c r="BS954" i="1"/>
  <c r="BR954" i="1"/>
  <c r="BM954" i="1"/>
  <c r="BG954" i="1"/>
  <c r="BL954" i="1" s="1"/>
  <c r="AX954" i="1"/>
  <c r="AW954" i="1"/>
  <c r="X954" i="1"/>
  <c r="L954" i="1"/>
  <c r="K954" i="1"/>
  <c r="BU953" i="1"/>
  <c r="BT953" i="1"/>
  <c r="BS953" i="1"/>
  <c r="BR953" i="1"/>
  <c r="BM953" i="1"/>
  <c r="BG953" i="1"/>
  <c r="BL953" i="1" s="1"/>
  <c r="AX953" i="1"/>
  <c r="AW953" i="1"/>
  <c r="X953" i="1"/>
  <c r="L953" i="1"/>
  <c r="K953" i="1"/>
  <c r="BU952" i="1"/>
  <c r="BT952" i="1"/>
  <c r="BS952" i="1"/>
  <c r="BR952" i="1"/>
  <c r="BM952" i="1"/>
  <c r="BG952" i="1"/>
  <c r="BL952" i="1" s="1"/>
  <c r="AX952" i="1"/>
  <c r="AW952" i="1"/>
  <c r="X952" i="1"/>
  <c r="L952" i="1"/>
  <c r="K952" i="1"/>
  <c r="BU951" i="1"/>
  <c r="BT951" i="1"/>
  <c r="BS951" i="1"/>
  <c r="BR951" i="1"/>
  <c r="BM951" i="1"/>
  <c r="BG951" i="1"/>
  <c r="BL951" i="1" s="1"/>
  <c r="AX951" i="1"/>
  <c r="AW951" i="1"/>
  <c r="X951" i="1"/>
  <c r="L951" i="1"/>
  <c r="BU950" i="1"/>
  <c r="BT950" i="1"/>
  <c r="BS950" i="1"/>
  <c r="BR950" i="1"/>
  <c r="BM950" i="1"/>
  <c r="BG950" i="1"/>
  <c r="BL950" i="1" s="1"/>
  <c r="AX950" i="1"/>
  <c r="AW950" i="1"/>
  <c r="X950" i="1"/>
  <c r="L950" i="1"/>
  <c r="K950" i="1"/>
  <c r="BU949" i="1"/>
  <c r="BT949" i="1"/>
  <c r="BS949" i="1"/>
  <c r="BR949" i="1"/>
  <c r="BM949" i="1"/>
  <c r="BG949" i="1"/>
  <c r="BL949" i="1" s="1"/>
  <c r="AX949" i="1"/>
  <c r="AW949" i="1"/>
  <c r="X949" i="1"/>
  <c r="L949" i="1"/>
  <c r="K949" i="1"/>
  <c r="BU948" i="1"/>
  <c r="BT948" i="1"/>
  <c r="BS948" i="1"/>
  <c r="BR948" i="1"/>
  <c r="BM948" i="1"/>
  <c r="BG948" i="1"/>
  <c r="BL948" i="1" s="1"/>
  <c r="AX948" i="1"/>
  <c r="AW948" i="1"/>
  <c r="X948" i="1"/>
  <c r="L948" i="1"/>
  <c r="K948" i="1"/>
  <c r="BU947" i="1"/>
  <c r="BT947" i="1"/>
  <c r="BS947" i="1"/>
  <c r="BR947" i="1"/>
  <c r="BM947" i="1"/>
  <c r="BG947" i="1"/>
  <c r="BL947" i="1" s="1"/>
  <c r="AX947" i="1"/>
  <c r="AW947" i="1"/>
  <c r="X947" i="1"/>
  <c r="L947" i="1"/>
  <c r="K947" i="1"/>
  <c r="BU946" i="1"/>
  <c r="BT946" i="1"/>
  <c r="BS946" i="1"/>
  <c r="BR946" i="1"/>
  <c r="BM946" i="1"/>
  <c r="BG946" i="1"/>
  <c r="BL946" i="1" s="1"/>
  <c r="AX946" i="1"/>
  <c r="AW946" i="1"/>
  <c r="X946" i="1"/>
  <c r="L946" i="1"/>
  <c r="K946" i="1"/>
  <c r="BU945" i="1"/>
  <c r="BT945" i="1"/>
  <c r="BS945" i="1"/>
  <c r="BR945" i="1"/>
  <c r="BM945" i="1"/>
  <c r="BG945" i="1"/>
  <c r="BL945" i="1" s="1"/>
  <c r="AX945" i="1"/>
  <c r="AW945" i="1"/>
  <c r="X945" i="1"/>
  <c r="L945" i="1"/>
  <c r="K945" i="1"/>
  <c r="BU944" i="1"/>
  <c r="BT944" i="1"/>
  <c r="BS944" i="1"/>
  <c r="BR944" i="1"/>
  <c r="BM944" i="1"/>
  <c r="BG944" i="1"/>
  <c r="BL944" i="1" s="1"/>
  <c r="AX944" i="1"/>
  <c r="AW944" i="1"/>
  <c r="X944" i="1"/>
  <c r="L944" i="1"/>
  <c r="K944" i="1"/>
  <c r="BU943" i="1"/>
  <c r="BT943" i="1"/>
  <c r="BS943" i="1"/>
  <c r="BR943" i="1"/>
  <c r="BM943" i="1"/>
  <c r="BG943" i="1"/>
  <c r="BL943" i="1" s="1"/>
  <c r="AX943" i="1"/>
  <c r="AW943" i="1"/>
  <c r="X943" i="1"/>
  <c r="L943" i="1"/>
  <c r="K943" i="1"/>
  <c r="BU942" i="1"/>
  <c r="BT942" i="1"/>
  <c r="BS942" i="1"/>
  <c r="BR942" i="1"/>
  <c r="BM942" i="1"/>
  <c r="BG942" i="1"/>
  <c r="BL942" i="1" s="1"/>
  <c r="AX942" i="1"/>
  <c r="AW942" i="1"/>
  <c r="X942" i="1"/>
  <c r="L942" i="1"/>
  <c r="K942" i="1"/>
  <c r="BU941" i="1"/>
  <c r="BT941" i="1"/>
  <c r="BS941" i="1"/>
  <c r="BR941" i="1"/>
  <c r="BM941" i="1"/>
  <c r="BG941" i="1"/>
  <c r="BL941" i="1" s="1"/>
  <c r="AX941" i="1"/>
  <c r="AW941" i="1"/>
  <c r="X941" i="1"/>
  <c r="L941" i="1"/>
  <c r="K941" i="1"/>
  <c r="BU940" i="1"/>
  <c r="BT940" i="1"/>
  <c r="BS940" i="1"/>
  <c r="BR940" i="1"/>
  <c r="BM940" i="1"/>
  <c r="BG940" i="1"/>
  <c r="BL940" i="1" s="1"/>
  <c r="AX940" i="1"/>
  <c r="AW940" i="1"/>
  <c r="X940" i="1"/>
  <c r="L940" i="1"/>
  <c r="K940" i="1"/>
  <c r="BU939" i="1"/>
  <c r="BT939" i="1"/>
  <c r="BS939" i="1"/>
  <c r="BR939" i="1"/>
  <c r="BM939" i="1"/>
  <c r="BG939" i="1"/>
  <c r="BL939" i="1" s="1"/>
  <c r="AX939" i="1"/>
  <c r="AW939" i="1"/>
  <c r="X939" i="1"/>
  <c r="L939" i="1"/>
  <c r="K939" i="1"/>
  <c r="BU938" i="1"/>
  <c r="BT938" i="1"/>
  <c r="BS938" i="1"/>
  <c r="BR938" i="1"/>
  <c r="BM938" i="1"/>
  <c r="BG938" i="1"/>
  <c r="BL938" i="1" s="1"/>
  <c r="AX938" i="1"/>
  <c r="AW938" i="1"/>
  <c r="X938" i="1"/>
  <c r="L938" i="1"/>
  <c r="K938" i="1"/>
  <c r="BU937" i="1"/>
  <c r="BT937" i="1"/>
  <c r="BS937" i="1"/>
  <c r="BR937" i="1"/>
  <c r="BM937" i="1"/>
  <c r="BG937" i="1"/>
  <c r="BL937" i="1" s="1"/>
  <c r="AX937" i="1"/>
  <c r="AW937" i="1"/>
  <c r="X937" i="1"/>
  <c r="L937" i="1"/>
  <c r="K937" i="1"/>
  <c r="BU936" i="1"/>
  <c r="BT936" i="1"/>
  <c r="BS936" i="1"/>
  <c r="BR936" i="1"/>
  <c r="BM936" i="1"/>
  <c r="BG936" i="1"/>
  <c r="BL936" i="1" s="1"/>
  <c r="AX936" i="1"/>
  <c r="AW936" i="1"/>
  <c r="X936" i="1"/>
  <c r="L936" i="1"/>
  <c r="K936" i="1"/>
  <c r="BU935" i="1"/>
  <c r="BT935" i="1"/>
  <c r="BS935" i="1"/>
  <c r="BR935" i="1"/>
  <c r="BM935" i="1"/>
  <c r="BG935" i="1"/>
  <c r="BL935" i="1" s="1"/>
  <c r="AX935" i="1"/>
  <c r="AW935" i="1"/>
  <c r="X935" i="1"/>
  <c r="L935" i="1"/>
  <c r="K935" i="1"/>
  <c r="BU934" i="1"/>
  <c r="BT934" i="1"/>
  <c r="BS934" i="1"/>
  <c r="BR934" i="1"/>
  <c r="BM934" i="1"/>
  <c r="BG934" i="1"/>
  <c r="BL934" i="1" s="1"/>
  <c r="AX934" i="1"/>
  <c r="AW934" i="1"/>
  <c r="X934" i="1"/>
  <c r="L934" i="1"/>
  <c r="K934" i="1"/>
  <c r="BU933" i="1"/>
  <c r="BT933" i="1"/>
  <c r="BS933" i="1"/>
  <c r="BR933" i="1"/>
  <c r="BM933" i="1"/>
  <c r="BG933" i="1"/>
  <c r="BL933" i="1" s="1"/>
  <c r="AX933" i="1"/>
  <c r="AW933" i="1"/>
  <c r="X933" i="1"/>
  <c r="L933" i="1"/>
  <c r="K933" i="1"/>
  <c r="BU932" i="1"/>
  <c r="BT932" i="1"/>
  <c r="BS932" i="1"/>
  <c r="BR932" i="1"/>
  <c r="BM932" i="1"/>
  <c r="BG932" i="1"/>
  <c r="BL932" i="1" s="1"/>
  <c r="AX932" i="1"/>
  <c r="AW932" i="1"/>
  <c r="X932" i="1"/>
  <c r="L932" i="1"/>
  <c r="K932" i="1"/>
  <c r="BU931" i="1"/>
  <c r="BT931" i="1"/>
  <c r="BS931" i="1"/>
  <c r="BR931" i="1"/>
  <c r="BM931" i="1"/>
  <c r="BG931" i="1"/>
  <c r="BL931" i="1" s="1"/>
  <c r="AX931" i="1"/>
  <c r="AW931" i="1"/>
  <c r="X931" i="1"/>
  <c r="L931" i="1"/>
  <c r="K931" i="1"/>
  <c r="BU930" i="1"/>
  <c r="BT930" i="1"/>
  <c r="BS930" i="1"/>
  <c r="BR930" i="1"/>
  <c r="BM930" i="1"/>
  <c r="BG930" i="1"/>
  <c r="BL930" i="1" s="1"/>
  <c r="AX930" i="1"/>
  <c r="AW930" i="1"/>
  <c r="X930" i="1"/>
  <c r="L930" i="1"/>
  <c r="K930" i="1"/>
  <c r="BU929" i="1"/>
  <c r="BT929" i="1"/>
  <c r="BS929" i="1"/>
  <c r="BR929" i="1"/>
  <c r="BM929" i="1"/>
  <c r="BG929" i="1"/>
  <c r="BL929" i="1" s="1"/>
  <c r="AX929" i="1"/>
  <c r="AW929" i="1"/>
  <c r="X929" i="1"/>
  <c r="L929" i="1"/>
  <c r="K929" i="1"/>
  <c r="BU928" i="1"/>
  <c r="BT928" i="1"/>
  <c r="BS928" i="1"/>
  <c r="BR928" i="1"/>
  <c r="BM928" i="1"/>
  <c r="BG928" i="1"/>
  <c r="BL928" i="1" s="1"/>
  <c r="AX928" i="1"/>
  <c r="AW928" i="1"/>
  <c r="X928" i="1"/>
  <c r="L928" i="1"/>
  <c r="K928" i="1"/>
  <c r="BU927" i="1"/>
  <c r="BT927" i="1"/>
  <c r="BS927" i="1"/>
  <c r="BR927" i="1"/>
  <c r="BM927" i="1"/>
  <c r="BG927" i="1"/>
  <c r="BL927" i="1" s="1"/>
  <c r="AX927" i="1"/>
  <c r="AW927" i="1"/>
  <c r="X927" i="1"/>
  <c r="L927" i="1"/>
  <c r="K927" i="1"/>
  <c r="BU926" i="1"/>
  <c r="BT926" i="1"/>
  <c r="BS926" i="1"/>
  <c r="BR926" i="1"/>
  <c r="BM926" i="1"/>
  <c r="BG926" i="1"/>
  <c r="BL926" i="1" s="1"/>
  <c r="AX926" i="1"/>
  <c r="AW926" i="1"/>
  <c r="X926" i="1"/>
  <c r="L926" i="1"/>
  <c r="K926" i="1"/>
  <c r="BU925" i="1"/>
  <c r="BT925" i="1"/>
  <c r="BS925" i="1"/>
  <c r="BR925" i="1"/>
  <c r="BM925" i="1"/>
  <c r="BG925" i="1"/>
  <c r="BL925" i="1" s="1"/>
  <c r="AX925" i="1"/>
  <c r="AW925" i="1"/>
  <c r="X925" i="1"/>
  <c r="L925" i="1"/>
  <c r="K925" i="1"/>
  <c r="BU924" i="1"/>
  <c r="BT924" i="1"/>
  <c r="BS924" i="1"/>
  <c r="BR924" i="1"/>
  <c r="BM924" i="1"/>
  <c r="BG924" i="1"/>
  <c r="BL924" i="1" s="1"/>
  <c r="AX924" i="1"/>
  <c r="AW924" i="1"/>
  <c r="X924" i="1"/>
  <c r="L924" i="1"/>
  <c r="K924" i="1"/>
  <c r="BU923" i="1"/>
  <c r="BT923" i="1"/>
  <c r="BS923" i="1"/>
  <c r="BR923" i="1"/>
  <c r="BM923" i="1"/>
  <c r="BG923" i="1"/>
  <c r="BL923" i="1" s="1"/>
  <c r="AX923" i="1"/>
  <c r="AW923" i="1"/>
  <c r="X923" i="1"/>
  <c r="L923" i="1"/>
  <c r="K923" i="1"/>
  <c r="BU922" i="1"/>
  <c r="BT922" i="1"/>
  <c r="BS922" i="1"/>
  <c r="BR922" i="1"/>
  <c r="BM922" i="1"/>
  <c r="BG922" i="1"/>
  <c r="BL922" i="1" s="1"/>
  <c r="AX922" i="1"/>
  <c r="AW922" i="1"/>
  <c r="X922" i="1"/>
  <c r="L922" i="1"/>
  <c r="K922" i="1"/>
  <c r="BU921" i="1"/>
  <c r="BT921" i="1"/>
  <c r="BS921" i="1"/>
  <c r="BR921" i="1"/>
  <c r="BM921" i="1"/>
  <c r="BG921" i="1"/>
  <c r="BL921" i="1" s="1"/>
  <c r="AX921" i="1"/>
  <c r="AW921" i="1"/>
  <c r="X921" i="1"/>
  <c r="L921" i="1"/>
  <c r="K921" i="1"/>
  <c r="BU920" i="1"/>
  <c r="BT920" i="1"/>
  <c r="BS920" i="1"/>
  <c r="BR920" i="1"/>
  <c r="BM920" i="1"/>
  <c r="BG920" i="1"/>
  <c r="BL920" i="1" s="1"/>
  <c r="AX920" i="1"/>
  <c r="AW920" i="1"/>
  <c r="X920" i="1"/>
  <c r="L920" i="1"/>
  <c r="K920" i="1"/>
  <c r="BR1001" i="1" l="1"/>
  <c r="BS1001" i="1"/>
  <c r="BT1001" i="1"/>
  <c r="BU1001" i="1"/>
  <c r="BR1002" i="1"/>
  <c r="BS1002" i="1"/>
  <c r="BT1002" i="1"/>
  <c r="BU1002" i="1"/>
  <c r="BR1003" i="1"/>
  <c r="BS1003" i="1"/>
  <c r="BT1003" i="1"/>
  <c r="BU1003" i="1"/>
  <c r="BR1004" i="1"/>
  <c r="BS1004" i="1"/>
  <c r="BT1004" i="1"/>
  <c r="BU1004" i="1"/>
  <c r="BR1005" i="1"/>
  <c r="BS1005" i="1"/>
  <c r="BT1005" i="1"/>
  <c r="BU1005" i="1"/>
  <c r="BR1006" i="1"/>
  <c r="BS1006" i="1"/>
  <c r="BT1006" i="1"/>
  <c r="BU1006" i="1"/>
  <c r="BR1007" i="1"/>
  <c r="BS1007" i="1"/>
  <c r="BT1007" i="1"/>
  <c r="BU1007" i="1"/>
  <c r="BR1008" i="1"/>
  <c r="BS1008" i="1"/>
  <c r="BT1008" i="1"/>
  <c r="BU1008" i="1"/>
  <c r="BR1009" i="1"/>
  <c r="BS1009" i="1"/>
  <c r="BT1009" i="1"/>
  <c r="BU1009" i="1"/>
  <c r="BR1010" i="1"/>
  <c r="BS1010" i="1"/>
  <c r="BT1010" i="1"/>
  <c r="BU1010" i="1"/>
  <c r="BR1011" i="1"/>
  <c r="BS1011" i="1"/>
  <c r="BT1011" i="1"/>
  <c r="BU1011" i="1"/>
  <c r="BR1012" i="1"/>
  <c r="BS1012" i="1"/>
  <c r="BT1012" i="1"/>
  <c r="BU1012" i="1"/>
  <c r="BR1013" i="1"/>
  <c r="BS1013" i="1"/>
  <c r="BT1013" i="1"/>
  <c r="BU1013" i="1"/>
  <c r="BR1014" i="1"/>
  <c r="BS1014" i="1"/>
  <c r="BT1014" i="1"/>
  <c r="BU1014" i="1"/>
  <c r="BR1015" i="1"/>
  <c r="BS1015" i="1"/>
  <c r="BT1015" i="1"/>
  <c r="BU1015" i="1"/>
  <c r="BR1016" i="1"/>
  <c r="BS1016" i="1"/>
  <c r="BT1016" i="1"/>
  <c r="BU1016" i="1"/>
  <c r="BR1017" i="1"/>
  <c r="BS1017" i="1"/>
  <c r="BT1017" i="1"/>
  <c r="BU1017" i="1"/>
  <c r="BR1018" i="1"/>
  <c r="BS1018" i="1"/>
  <c r="BT1018" i="1"/>
  <c r="BU1018" i="1"/>
  <c r="BR1019" i="1"/>
  <c r="BS1019" i="1"/>
  <c r="BT1019" i="1"/>
  <c r="BU1019" i="1"/>
  <c r="BR1020" i="1"/>
  <c r="BS1020" i="1"/>
  <c r="BT1020" i="1"/>
  <c r="BU1020" i="1"/>
  <c r="BR1021" i="1"/>
  <c r="BS1021" i="1"/>
  <c r="BT1021" i="1"/>
  <c r="BU1021" i="1"/>
  <c r="BR1022" i="1"/>
  <c r="BS1022" i="1"/>
  <c r="BT1022" i="1"/>
  <c r="BU1022" i="1"/>
  <c r="BR1023" i="1"/>
  <c r="BS1023" i="1"/>
  <c r="BT1023" i="1"/>
  <c r="BU1023" i="1"/>
  <c r="BR1024" i="1"/>
  <c r="BS1024" i="1"/>
  <c r="BT1024" i="1"/>
  <c r="BU1024" i="1"/>
  <c r="BR1025" i="1"/>
  <c r="BS1025" i="1"/>
  <c r="BT1025" i="1"/>
  <c r="BU1025" i="1"/>
  <c r="BR1026" i="1"/>
  <c r="BS1026" i="1"/>
  <c r="BT1026" i="1"/>
  <c r="BU1026" i="1"/>
  <c r="BR1027" i="1"/>
  <c r="BS1027" i="1"/>
  <c r="BT1027" i="1"/>
  <c r="BU1027" i="1"/>
  <c r="BR1028" i="1"/>
  <c r="BS1028" i="1"/>
  <c r="BT1028" i="1"/>
  <c r="BU1028" i="1"/>
  <c r="BR1029" i="1"/>
  <c r="BS1029" i="1"/>
  <c r="BT1029" i="1"/>
  <c r="BU1029" i="1"/>
  <c r="BR1030" i="1"/>
  <c r="BS1030" i="1"/>
  <c r="BT1030" i="1"/>
  <c r="BU1030" i="1"/>
  <c r="BR1031" i="1"/>
  <c r="BS1031" i="1"/>
  <c r="BT1031" i="1"/>
  <c r="BU1031" i="1"/>
  <c r="BR1032" i="1"/>
  <c r="BS1032" i="1"/>
  <c r="BT1032" i="1"/>
  <c r="BU1032" i="1"/>
  <c r="BR1033" i="1"/>
  <c r="BS1033" i="1"/>
  <c r="BT1033" i="1"/>
  <c r="BU1033" i="1"/>
  <c r="BR1034" i="1"/>
  <c r="BS1034" i="1"/>
  <c r="BT1034" i="1"/>
  <c r="BU1034" i="1"/>
  <c r="BR1035" i="1"/>
  <c r="BS1035" i="1"/>
  <c r="BT1035" i="1"/>
  <c r="BU1035" i="1"/>
  <c r="BR1036" i="1"/>
  <c r="BS1036" i="1"/>
  <c r="BT1036" i="1"/>
  <c r="BU1036" i="1"/>
  <c r="BR1037" i="1"/>
  <c r="BS1037" i="1"/>
  <c r="BT1037" i="1"/>
  <c r="BU1037" i="1"/>
  <c r="BR1038" i="1"/>
  <c r="BS1038" i="1"/>
  <c r="BT1038" i="1"/>
  <c r="BU1038" i="1"/>
  <c r="BU1000" i="1"/>
  <c r="BT1000" i="1"/>
  <c r="BS1000" i="1"/>
  <c r="BR1000" i="1"/>
  <c r="BM1001" i="1"/>
  <c r="BM1002" i="1"/>
  <c r="BM1003" i="1"/>
  <c r="BM1004" i="1"/>
  <c r="BM1005" i="1"/>
  <c r="BM1006" i="1"/>
  <c r="BM1007" i="1"/>
  <c r="BM1008" i="1"/>
  <c r="BM1009" i="1"/>
  <c r="BM1010" i="1"/>
  <c r="BM1011" i="1"/>
  <c r="BM1012" i="1"/>
  <c r="BM1013" i="1"/>
  <c r="BM1014" i="1"/>
  <c r="BM1015" i="1"/>
  <c r="BM1016" i="1"/>
  <c r="BM1017" i="1"/>
  <c r="BM1018" i="1"/>
  <c r="BM1019" i="1"/>
  <c r="BM1020" i="1"/>
  <c r="BM1021" i="1"/>
  <c r="BM1022" i="1"/>
  <c r="BM1023" i="1"/>
  <c r="BM1024" i="1"/>
  <c r="BM1025" i="1"/>
  <c r="BM1026" i="1"/>
  <c r="BM1027" i="1"/>
  <c r="BM1028" i="1"/>
  <c r="BM1029" i="1"/>
  <c r="BM1030" i="1"/>
  <c r="BM1031" i="1"/>
  <c r="BM1032" i="1"/>
  <c r="BM1033" i="1"/>
  <c r="BM1034" i="1"/>
  <c r="BM1035" i="1"/>
  <c r="BM1036" i="1"/>
  <c r="BM1037" i="1"/>
  <c r="BM1038" i="1"/>
  <c r="BM1000" i="1"/>
  <c r="BG1001" i="1"/>
  <c r="BL1001" i="1" s="1"/>
  <c r="BG1002" i="1"/>
  <c r="BL1002" i="1" s="1"/>
  <c r="BG1003" i="1"/>
  <c r="BL1003" i="1" s="1"/>
  <c r="BG1004" i="1"/>
  <c r="BL1004" i="1" s="1"/>
  <c r="BG1005" i="1"/>
  <c r="BL1005" i="1" s="1"/>
  <c r="BG1006" i="1"/>
  <c r="BL1006" i="1" s="1"/>
  <c r="BG1007" i="1"/>
  <c r="BL1007" i="1" s="1"/>
  <c r="BG1008" i="1"/>
  <c r="BL1008" i="1" s="1"/>
  <c r="BG1009" i="1"/>
  <c r="BL1009" i="1" s="1"/>
  <c r="BG1010" i="1"/>
  <c r="BL1010" i="1" s="1"/>
  <c r="BG1011" i="1"/>
  <c r="BL1011" i="1" s="1"/>
  <c r="BG1012" i="1"/>
  <c r="BL1012" i="1" s="1"/>
  <c r="BG1013" i="1"/>
  <c r="BL1013" i="1" s="1"/>
  <c r="BG1014" i="1"/>
  <c r="BL1014" i="1" s="1"/>
  <c r="BG1015" i="1"/>
  <c r="BL1015" i="1" s="1"/>
  <c r="BG1016" i="1"/>
  <c r="BL1016" i="1" s="1"/>
  <c r="BG1017" i="1"/>
  <c r="BL1017" i="1" s="1"/>
  <c r="BG1018" i="1"/>
  <c r="BL1018" i="1" s="1"/>
  <c r="BG1019" i="1"/>
  <c r="BL1019" i="1" s="1"/>
  <c r="BG1020" i="1"/>
  <c r="BL1020" i="1" s="1"/>
  <c r="BG1021" i="1"/>
  <c r="BL1021" i="1" s="1"/>
  <c r="BG1022" i="1"/>
  <c r="BL1022" i="1" s="1"/>
  <c r="BG1023" i="1"/>
  <c r="BL1023" i="1" s="1"/>
  <c r="BG1024" i="1"/>
  <c r="BL1024" i="1" s="1"/>
  <c r="BG1025" i="1"/>
  <c r="BL1025" i="1" s="1"/>
  <c r="BG1026" i="1"/>
  <c r="BL1026" i="1" s="1"/>
  <c r="BG1027" i="1"/>
  <c r="BL1027" i="1" s="1"/>
  <c r="BG1028" i="1"/>
  <c r="BL1028" i="1" s="1"/>
  <c r="BG1029" i="1"/>
  <c r="BL1029" i="1" s="1"/>
  <c r="BG1030" i="1"/>
  <c r="BL1030" i="1" s="1"/>
  <c r="BG1031" i="1"/>
  <c r="BL1031" i="1" s="1"/>
  <c r="BG1032" i="1"/>
  <c r="BL1032" i="1" s="1"/>
  <c r="BG1033" i="1"/>
  <c r="BL1033" i="1" s="1"/>
  <c r="BG1034" i="1"/>
  <c r="BL1034" i="1" s="1"/>
  <c r="BG1035" i="1"/>
  <c r="BL1035" i="1" s="1"/>
  <c r="BG1036" i="1"/>
  <c r="BL1036" i="1" s="1"/>
  <c r="BG1037" i="1"/>
  <c r="BL1037" i="1" s="1"/>
  <c r="BG1038" i="1"/>
  <c r="BL1038" i="1" s="1"/>
  <c r="BG1000" i="1"/>
  <c r="BL1000" i="1" s="1"/>
  <c r="AW1001" i="1"/>
  <c r="AX1001" i="1"/>
  <c r="AW1002" i="1"/>
  <c r="AX1002" i="1"/>
  <c r="AW1003" i="1"/>
  <c r="AX1003" i="1"/>
  <c r="AW1004" i="1"/>
  <c r="AX1004" i="1"/>
  <c r="AW1005" i="1"/>
  <c r="AX1005" i="1"/>
  <c r="AW1006" i="1"/>
  <c r="AX1006" i="1"/>
  <c r="AW1007" i="1"/>
  <c r="AX1007" i="1"/>
  <c r="AW1008" i="1"/>
  <c r="AX1008" i="1"/>
  <c r="AW1009" i="1"/>
  <c r="AX1009" i="1"/>
  <c r="AW1010" i="1"/>
  <c r="AX1010" i="1"/>
  <c r="AW1011" i="1"/>
  <c r="AX1011" i="1"/>
  <c r="AW1012" i="1"/>
  <c r="AX1012" i="1"/>
  <c r="AW1013" i="1"/>
  <c r="AX1013" i="1"/>
  <c r="AW1014" i="1"/>
  <c r="AX1014" i="1"/>
  <c r="AW1015" i="1"/>
  <c r="AX1015" i="1"/>
  <c r="AW1016" i="1"/>
  <c r="AX1016" i="1"/>
  <c r="AW1017" i="1"/>
  <c r="AX1017" i="1"/>
  <c r="AW1018" i="1"/>
  <c r="AX1018" i="1"/>
  <c r="AW1019" i="1"/>
  <c r="AX1019" i="1"/>
  <c r="AW1020" i="1"/>
  <c r="AX1020" i="1"/>
  <c r="AW1021" i="1"/>
  <c r="AX1021" i="1"/>
  <c r="AW1022" i="1"/>
  <c r="AX1022" i="1"/>
  <c r="AW1023" i="1"/>
  <c r="AX1023" i="1"/>
  <c r="AW1024" i="1"/>
  <c r="AX1024" i="1"/>
  <c r="AW1025" i="1"/>
  <c r="AX1025" i="1"/>
  <c r="AW1026" i="1"/>
  <c r="AX1026" i="1"/>
  <c r="AW1027" i="1"/>
  <c r="AX1027" i="1"/>
  <c r="AW1028" i="1"/>
  <c r="AX1028" i="1"/>
  <c r="AW1029" i="1"/>
  <c r="AX1029" i="1"/>
  <c r="AW1030" i="1"/>
  <c r="AX1030" i="1"/>
  <c r="AW1031" i="1"/>
  <c r="AX1031" i="1"/>
  <c r="AW1032" i="1"/>
  <c r="AX1032" i="1"/>
  <c r="AW1033" i="1"/>
  <c r="AX1033" i="1"/>
  <c r="AW1034" i="1"/>
  <c r="AX1034" i="1"/>
  <c r="AW1035" i="1"/>
  <c r="AX1035" i="1"/>
  <c r="AW1036" i="1"/>
  <c r="AX1036" i="1"/>
  <c r="AW1037" i="1"/>
  <c r="AX1037" i="1"/>
  <c r="AW1038" i="1"/>
  <c r="AX1038" i="1"/>
  <c r="AX1000" i="1"/>
  <c r="AW1000" i="1"/>
  <c r="X1001" i="1"/>
  <c r="X1002" i="1"/>
  <c r="X1003" i="1"/>
  <c r="X1004" i="1"/>
  <c r="X1005" i="1"/>
  <c r="X1006" i="1"/>
  <c r="X1007" i="1"/>
  <c r="X1008" i="1"/>
  <c r="X1009" i="1"/>
  <c r="X1010" i="1"/>
  <c r="X1011" i="1"/>
  <c r="X1012" i="1"/>
  <c r="X1013" i="1"/>
  <c r="X1014" i="1"/>
  <c r="X1015" i="1"/>
  <c r="X1016" i="1"/>
  <c r="X1017" i="1"/>
  <c r="X1018" i="1"/>
  <c r="X1019" i="1"/>
  <c r="X1020" i="1"/>
  <c r="X1021" i="1"/>
  <c r="X1022" i="1"/>
  <c r="X1023" i="1"/>
  <c r="X1024" i="1"/>
  <c r="X1025" i="1"/>
  <c r="X1026" i="1"/>
  <c r="X1027" i="1"/>
  <c r="X1028" i="1"/>
  <c r="X1029" i="1"/>
  <c r="X1030" i="1"/>
  <c r="X1031" i="1"/>
  <c r="X1032" i="1"/>
  <c r="X1033" i="1"/>
  <c r="X1034" i="1"/>
  <c r="X1035" i="1"/>
  <c r="X1036" i="1"/>
  <c r="X1037" i="1"/>
  <c r="X1038" i="1"/>
  <c r="X1000" i="1"/>
  <c r="K1001" i="1"/>
  <c r="L1001" i="1"/>
  <c r="K1002" i="1"/>
  <c r="L1002" i="1"/>
  <c r="K1003" i="1"/>
  <c r="L1003" i="1"/>
  <c r="K1004" i="1"/>
  <c r="L1004" i="1"/>
  <c r="K1005" i="1"/>
  <c r="L1005" i="1"/>
  <c r="K1006" i="1"/>
  <c r="L1006" i="1"/>
  <c r="K1007" i="1"/>
  <c r="L1007" i="1"/>
  <c r="K1008" i="1"/>
  <c r="L1008" i="1"/>
  <c r="K1009" i="1"/>
  <c r="L1009" i="1"/>
  <c r="K1010" i="1"/>
  <c r="L1010" i="1"/>
  <c r="K1011" i="1"/>
  <c r="L1011" i="1"/>
  <c r="K1012" i="1"/>
  <c r="L1012" i="1"/>
  <c r="K1013" i="1"/>
  <c r="L1013" i="1"/>
  <c r="K1014" i="1"/>
  <c r="L1014" i="1"/>
  <c r="K1015" i="1"/>
  <c r="L1015" i="1"/>
  <c r="K1016" i="1"/>
  <c r="L1016" i="1"/>
  <c r="K1017" i="1"/>
  <c r="L1017" i="1"/>
  <c r="K1018" i="1"/>
  <c r="L1018" i="1"/>
  <c r="K1019" i="1"/>
  <c r="L1019" i="1"/>
  <c r="K1020" i="1"/>
  <c r="L1020" i="1"/>
  <c r="K1021" i="1"/>
  <c r="L1021" i="1"/>
  <c r="K1022" i="1"/>
  <c r="L1022" i="1"/>
  <c r="K1023" i="1"/>
  <c r="L1023" i="1"/>
  <c r="K1024" i="1"/>
  <c r="L1024" i="1"/>
  <c r="K1025" i="1"/>
  <c r="L1025" i="1"/>
  <c r="K1026" i="1"/>
  <c r="L1026" i="1"/>
  <c r="K1027" i="1"/>
  <c r="L1027" i="1"/>
  <c r="K1028" i="1"/>
  <c r="L1028" i="1"/>
  <c r="K1029" i="1"/>
  <c r="L1029" i="1"/>
  <c r="K1030" i="1"/>
  <c r="L1030" i="1"/>
  <c r="K1031" i="1"/>
  <c r="L1031" i="1"/>
  <c r="K1032" i="1"/>
  <c r="L1032" i="1"/>
  <c r="K1033" i="1"/>
  <c r="L1033" i="1"/>
  <c r="K1034" i="1"/>
  <c r="L1034" i="1"/>
  <c r="K1035" i="1"/>
  <c r="L1035" i="1"/>
  <c r="K1036" i="1"/>
  <c r="L1036" i="1"/>
  <c r="K1037" i="1"/>
  <c r="L1037" i="1"/>
  <c r="K1038" i="1"/>
  <c r="L1038" i="1"/>
  <c r="L1000" i="1"/>
  <c r="K1000" i="1"/>
  <c r="BR1041" i="1" l="1"/>
  <c r="BS1041" i="1"/>
  <c r="BT1041" i="1"/>
  <c r="BU1041" i="1"/>
  <c r="BR1042" i="1"/>
  <c r="BS1042" i="1"/>
  <c r="BT1042" i="1"/>
  <c r="BU1042" i="1"/>
  <c r="BR1043" i="1"/>
  <c r="BS1043" i="1"/>
  <c r="BT1043" i="1"/>
  <c r="BU1043" i="1"/>
  <c r="BR1044" i="1"/>
  <c r="BS1044" i="1"/>
  <c r="BT1044" i="1"/>
  <c r="BU1044" i="1"/>
  <c r="BR1045" i="1"/>
  <c r="BS1045" i="1"/>
  <c r="BT1045" i="1"/>
  <c r="BU1045" i="1"/>
  <c r="BR1046" i="1"/>
  <c r="BS1046" i="1"/>
  <c r="BT1046" i="1"/>
  <c r="BU1046" i="1"/>
  <c r="BR1047" i="1"/>
  <c r="BS1047" i="1"/>
  <c r="BT1047" i="1"/>
  <c r="BU1047" i="1"/>
  <c r="BR1048" i="1"/>
  <c r="BS1048" i="1"/>
  <c r="BT1048" i="1"/>
  <c r="BU1048" i="1"/>
  <c r="BR1049" i="1"/>
  <c r="BS1049" i="1"/>
  <c r="BT1049" i="1"/>
  <c r="BU1049" i="1"/>
  <c r="BR1050" i="1"/>
  <c r="BS1050" i="1"/>
  <c r="BT1050" i="1"/>
  <c r="BU1050" i="1"/>
  <c r="BR1051" i="1"/>
  <c r="BS1051" i="1"/>
  <c r="BT1051" i="1"/>
  <c r="BU1051" i="1"/>
  <c r="BR1052" i="1"/>
  <c r="BS1052" i="1"/>
  <c r="BT1052" i="1"/>
  <c r="BU1052" i="1"/>
  <c r="BR1053" i="1"/>
  <c r="BS1053" i="1"/>
  <c r="BT1053" i="1"/>
  <c r="BU1053" i="1"/>
  <c r="BR1054" i="1"/>
  <c r="BS1054" i="1"/>
  <c r="BT1054" i="1"/>
  <c r="BU1054" i="1"/>
  <c r="BR1055" i="1"/>
  <c r="BS1055" i="1"/>
  <c r="BT1055" i="1"/>
  <c r="BU1055" i="1"/>
  <c r="BR1056" i="1"/>
  <c r="BS1056" i="1"/>
  <c r="BT1056" i="1"/>
  <c r="BU1056" i="1"/>
  <c r="BR1057" i="1"/>
  <c r="BS1057" i="1"/>
  <c r="BT1057" i="1"/>
  <c r="BU1057" i="1"/>
  <c r="BR1058" i="1"/>
  <c r="BS1058" i="1"/>
  <c r="BT1058" i="1"/>
  <c r="BU1058" i="1"/>
  <c r="BR1059" i="1"/>
  <c r="BS1059" i="1"/>
  <c r="BT1059" i="1"/>
  <c r="BU1059" i="1"/>
  <c r="BR1060" i="1"/>
  <c r="BS1060" i="1"/>
  <c r="BT1060" i="1"/>
  <c r="BU1060" i="1"/>
  <c r="BR1061" i="1"/>
  <c r="BS1061" i="1"/>
  <c r="BT1061" i="1"/>
  <c r="BU1061" i="1"/>
  <c r="BR1062" i="1"/>
  <c r="BS1062" i="1"/>
  <c r="BT1062" i="1"/>
  <c r="BU1062" i="1"/>
  <c r="BR1063" i="1"/>
  <c r="BS1063" i="1"/>
  <c r="BT1063" i="1"/>
  <c r="BU1063" i="1"/>
  <c r="BR1064" i="1"/>
  <c r="BS1064" i="1"/>
  <c r="BT1064" i="1"/>
  <c r="BU1064" i="1"/>
  <c r="BR1065" i="1"/>
  <c r="BS1065" i="1"/>
  <c r="BT1065" i="1"/>
  <c r="BU1065" i="1"/>
  <c r="BR1066" i="1"/>
  <c r="BS1066" i="1"/>
  <c r="BT1066" i="1"/>
  <c r="BU1066" i="1"/>
  <c r="BR1067" i="1"/>
  <c r="BS1067" i="1"/>
  <c r="BT1067" i="1"/>
  <c r="BU1067" i="1"/>
  <c r="BR1068" i="1"/>
  <c r="BS1068" i="1"/>
  <c r="BT1068" i="1"/>
  <c r="BU1068" i="1"/>
  <c r="BR1069" i="1"/>
  <c r="BS1069" i="1"/>
  <c r="BT1069" i="1"/>
  <c r="BU1069" i="1"/>
  <c r="BR1070" i="1"/>
  <c r="BS1070" i="1"/>
  <c r="BT1070" i="1"/>
  <c r="BU1070" i="1"/>
  <c r="BR1071" i="1"/>
  <c r="BS1071" i="1"/>
  <c r="BT1071" i="1"/>
  <c r="BU1071" i="1"/>
  <c r="BR1072" i="1"/>
  <c r="BS1072" i="1"/>
  <c r="BT1072" i="1"/>
  <c r="BU1072" i="1"/>
  <c r="BR1073" i="1"/>
  <c r="BS1073" i="1"/>
  <c r="BT1073" i="1"/>
  <c r="BU1073" i="1"/>
  <c r="BR1074" i="1"/>
  <c r="BS1074" i="1"/>
  <c r="BT1074" i="1"/>
  <c r="BU1074" i="1"/>
  <c r="BR1075" i="1"/>
  <c r="BS1075" i="1"/>
  <c r="BT1075" i="1"/>
  <c r="BU1075" i="1"/>
  <c r="BR1076" i="1"/>
  <c r="BS1076" i="1"/>
  <c r="BT1076" i="1"/>
  <c r="BU1076" i="1"/>
  <c r="BR1077" i="1"/>
  <c r="BS1077" i="1"/>
  <c r="BT1077" i="1"/>
  <c r="BU1077" i="1"/>
  <c r="BR1078" i="1"/>
  <c r="BS1078" i="1"/>
  <c r="BT1078" i="1"/>
  <c r="BU1078" i="1"/>
  <c r="BU1040" i="1"/>
  <c r="BT1040" i="1"/>
  <c r="BS1040" i="1"/>
  <c r="BR1040" i="1"/>
  <c r="BM1041" i="1"/>
  <c r="BM1042" i="1"/>
  <c r="BM1043" i="1"/>
  <c r="BM1044" i="1"/>
  <c r="BM1045" i="1"/>
  <c r="BM1046" i="1"/>
  <c r="BM1047" i="1"/>
  <c r="BM1048" i="1"/>
  <c r="BM1049" i="1"/>
  <c r="BM1050" i="1"/>
  <c r="BM1051" i="1"/>
  <c r="BM1052" i="1"/>
  <c r="BM1053" i="1"/>
  <c r="BM1054" i="1"/>
  <c r="BM1055" i="1"/>
  <c r="BM1056" i="1"/>
  <c r="BM1057" i="1"/>
  <c r="BM1058" i="1"/>
  <c r="BM1059" i="1"/>
  <c r="BM1060" i="1"/>
  <c r="BM1061" i="1"/>
  <c r="BM1062" i="1"/>
  <c r="BM1063" i="1"/>
  <c r="BM1064" i="1"/>
  <c r="BM1065" i="1"/>
  <c r="BM1066" i="1"/>
  <c r="BM1067" i="1"/>
  <c r="BM1068" i="1"/>
  <c r="BM1069" i="1"/>
  <c r="BM1070" i="1"/>
  <c r="BM1071" i="1"/>
  <c r="BM1072" i="1"/>
  <c r="BM1073" i="1"/>
  <c r="BM1074" i="1"/>
  <c r="BM1075" i="1"/>
  <c r="BM1076" i="1"/>
  <c r="BM1077" i="1"/>
  <c r="BM1078" i="1"/>
  <c r="BM1040" i="1"/>
  <c r="BG1041" i="1"/>
  <c r="BL1041" i="1" s="1"/>
  <c r="BG1042" i="1"/>
  <c r="BL1042" i="1" s="1"/>
  <c r="BG1043" i="1"/>
  <c r="BL1043" i="1" s="1"/>
  <c r="BG1044" i="1"/>
  <c r="BL1044" i="1" s="1"/>
  <c r="BG1045" i="1"/>
  <c r="BL1045" i="1" s="1"/>
  <c r="BG1046" i="1"/>
  <c r="BL1046" i="1" s="1"/>
  <c r="BG1047" i="1"/>
  <c r="BL1047" i="1" s="1"/>
  <c r="BG1048" i="1"/>
  <c r="BL1048" i="1" s="1"/>
  <c r="BG1049" i="1"/>
  <c r="BL1049" i="1" s="1"/>
  <c r="BG1050" i="1"/>
  <c r="BL1050" i="1" s="1"/>
  <c r="BG1051" i="1"/>
  <c r="BL1051" i="1" s="1"/>
  <c r="BG1052" i="1"/>
  <c r="BL1052" i="1" s="1"/>
  <c r="BG1053" i="1"/>
  <c r="BL1053" i="1" s="1"/>
  <c r="BG1054" i="1"/>
  <c r="BL1054" i="1" s="1"/>
  <c r="BG1055" i="1"/>
  <c r="BL1055" i="1" s="1"/>
  <c r="BG1056" i="1"/>
  <c r="BL1056" i="1" s="1"/>
  <c r="BG1057" i="1"/>
  <c r="BL1057" i="1" s="1"/>
  <c r="BG1058" i="1"/>
  <c r="BL1058" i="1" s="1"/>
  <c r="BG1059" i="1"/>
  <c r="BL1059" i="1" s="1"/>
  <c r="BG1060" i="1"/>
  <c r="BL1060" i="1" s="1"/>
  <c r="BG1061" i="1"/>
  <c r="BL1061" i="1" s="1"/>
  <c r="BG1062" i="1"/>
  <c r="BL1062" i="1" s="1"/>
  <c r="BG1063" i="1"/>
  <c r="BL1063" i="1" s="1"/>
  <c r="BG1064" i="1"/>
  <c r="BL1064" i="1" s="1"/>
  <c r="BG1065" i="1"/>
  <c r="BL1065" i="1" s="1"/>
  <c r="BG1066" i="1"/>
  <c r="BL1066" i="1" s="1"/>
  <c r="BG1067" i="1"/>
  <c r="BL1067" i="1" s="1"/>
  <c r="BG1068" i="1"/>
  <c r="BL1068" i="1" s="1"/>
  <c r="BG1069" i="1"/>
  <c r="BL1069" i="1" s="1"/>
  <c r="BG1070" i="1"/>
  <c r="BL1070" i="1" s="1"/>
  <c r="BG1071" i="1"/>
  <c r="BL1071" i="1" s="1"/>
  <c r="BG1072" i="1"/>
  <c r="BL1072" i="1" s="1"/>
  <c r="BG1073" i="1"/>
  <c r="BL1073" i="1" s="1"/>
  <c r="BG1074" i="1"/>
  <c r="BL1074" i="1" s="1"/>
  <c r="BG1075" i="1"/>
  <c r="BL1075" i="1" s="1"/>
  <c r="BG1076" i="1"/>
  <c r="BL1076" i="1" s="1"/>
  <c r="BG1077" i="1"/>
  <c r="BL1077" i="1" s="1"/>
  <c r="BG1078" i="1"/>
  <c r="BL1078" i="1" s="1"/>
  <c r="BG1040" i="1"/>
  <c r="AW1041" i="1"/>
  <c r="AX1041" i="1"/>
  <c r="AW1042" i="1"/>
  <c r="AX1042" i="1"/>
  <c r="AW1043" i="1"/>
  <c r="AX1043" i="1"/>
  <c r="AW1044" i="1"/>
  <c r="AX1044" i="1"/>
  <c r="AW1045" i="1"/>
  <c r="AX1045" i="1"/>
  <c r="AW1046" i="1"/>
  <c r="AX1046" i="1"/>
  <c r="AW1047" i="1"/>
  <c r="AX1047" i="1"/>
  <c r="AW1048" i="1"/>
  <c r="AX1048" i="1"/>
  <c r="AW1049" i="1"/>
  <c r="AX1049" i="1"/>
  <c r="AW1050" i="1"/>
  <c r="AX1050" i="1"/>
  <c r="AW1051" i="1"/>
  <c r="AX1051" i="1"/>
  <c r="AW1052" i="1"/>
  <c r="AX1052" i="1"/>
  <c r="AW1053" i="1"/>
  <c r="AX1053" i="1"/>
  <c r="AW1054" i="1"/>
  <c r="AX1054" i="1"/>
  <c r="AW1055" i="1"/>
  <c r="AX1055" i="1"/>
  <c r="AW1056" i="1"/>
  <c r="AX1056" i="1"/>
  <c r="AW1057" i="1"/>
  <c r="AX1057" i="1"/>
  <c r="AW1058" i="1"/>
  <c r="AX1058" i="1"/>
  <c r="AW1059" i="1"/>
  <c r="AX1059" i="1"/>
  <c r="AW1060" i="1"/>
  <c r="AX1060" i="1"/>
  <c r="AW1061" i="1"/>
  <c r="AX1061" i="1"/>
  <c r="AW1062" i="1"/>
  <c r="AX1062" i="1"/>
  <c r="AW1063" i="1"/>
  <c r="AX1063" i="1"/>
  <c r="AW1064" i="1"/>
  <c r="AX1064" i="1"/>
  <c r="AW1065" i="1"/>
  <c r="AX1065" i="1"/>
  <c r="AW1066" i="1"/>
  <c r="AX1066" i="1"/>
  <c r="AW1067" i="1"/>
  <c r="AX1067" i="1"/>
  <c r="AW1068" i="1"/>
  <c r="AX1068" i="1"/>
  <c r="AW1069" i="1"/>
  <c r="AX1069" i="1"/>
  <c r="AW1070" i="1"/>
  <c r="AX1070" i="1"/>
  <c r="AW1071" i="1"/>
  <c r="AX1071" i="1"/>
  <c r="AW1072" i="1"/>
  <c r="AX1072" i="1"/>
  <c r="AW1073" i="1"/>
  <c r="AX1073" i="1"/>
  <c r="AW1074" i="1"/>
  <c r="AX1074" i="1"/>
  <c r="AW1075" i="1"/>
  <c r="AX1075" i="1"/>
  <c r="AW1076" i="1"/>
  <c r="AX1076" i="1"/>
  <c r="AW1077" i="1"/>
  <c r="AX1077" i="1"/>
  <c r="AW1078" i="1"/>
  <c r="AX1078" i="1"/>
  <c r="AX1040" i="1"/>
  <c r="AW1040" i="1"/>
  <c r="X1041" i="1"/>
  <c r="X1042" i="1"/>
  <c r="X1043" i="1"/>
  <c r="X1044" i="1"/>
  <c r="X1045" i="1"/>
  <c r="X1046" i="1"/>
  <c r="X1047" i="1"/>
  <c r="X1048" i="1"/>
  <c r="X1049" i="1"/>
  <c r="X1050" i="1"/>
  <c r="X1051" i="1"/>
  <c r="X1052" i="1"/>
  <c r="X1053" i="1"/>
  <c r="X1054" i="1"/>
  <c r="X1055" i="1"/>
  <c r="X1056" i="1"/>
  <c r="X1057" i="1"/>
  <c r="X1058" i="1"/>
  <c r="X1059" i="1"/>
  <c r="X1060" i="1"/>
  <c r="X1061" i="1"/>
  <c r="X1062" i="1"/>
  <c r="X1063" i="1"/>
  <c r="X1064" i="1"/>
  <c r="X1065" i="1"/>
  <c r="X1066" i="1"/>
  <c r="X1067" i="1"/>
  <c r="X1068" i="1"/>
  <c r="X1069" i="1"/>
  <c r="X1070" i="1"/>
  <c r="X1071" i="1"/>
  <c r="X1072" i="1"/>
  <c r="X1073" i="1"/>
  <c r="X1074" i="1"/>
  <c r="X1075" i="1"/>
  <c r="X1076" i="1"/>
  <c r="X1077" i="1"/>
  <c r="X1078" i="1"/>
  <c r="X1040" i="1"/>
  <c r="L1041" i="1"/>
  <c r="L1042" i="1"/>
  <c r="L1043" i="1"/>
  <c r="L1044" i="1"/>
  <c r="L1045" i="1"/>
  <c r="L1046" i="1"/>
  <c r="L1047" i="1"/>
  <c r="L1048" i="1"/>
  <c r="L1049" i="1"/>
  <c r="L1050" i="1"/>
  <c r="L1051" i="1"/>
  <c r="L1052" i="1"/>
  <c r="L1053" i="1"/>
  <c r="L1054" i="1"/>
  <c r="L1055" i="1"/>
  <c r="L1056" i="1"/>
  <c r="L1057" i="1"/>
  <c r="L1058" i="1"/>
  <c r="L1059" i="1"/>
  <c r="L1060" i="1"/>
  <c r="L1061" i="1"/>
  <c r="L1062" i="1"/>
  <c r="L1063" i="1"/>
  <c r="L1064" i="1"/>
  <c r="L1065" i="1"/>
  <c r="L1066" i="1"/>
  <c r="L1067" i="1"/>
  <c r="L1068" i="1"/>
  <c r="L1069" i="1"/>
  <c r="L1070" i="1"/>
  <c r="L1071" i="1"/>
  <c r="L1072" i="1"/>
  <c r="L1073" i="1"/>
  <c r="L1074" i="1"/>
  <c r="L1075" i="1"/>
  <c r="L1076" i="1"/>
  <c r="L1077" i="1"/>
  <c r="L1078" i="1"/>
  <c r="L1040" i="1"/>
  <c r="K1041" i="1"/>
  <c r="K1042" i="1"/>
  <c r="K1043" i="1"/>
  <c r="K1044" i="1"/>
  <c r="K1045" i="1"/>
  <c r="K1046" i="1"/>
  <c r="K1047" i="1"/>
  <c r="K1048" i="1"/>
  <c r="K1049" i="1"/>
  <c r="K1050" i="1"/>
  <c r="K1051" i="1"/>
  <c r="K1052" i="1"/>
  <c r="K1053" i="1"/>
  <c r="K1054" i="1"/>
  <c r="K1055" i="1"/>
  <c r="K1056" i="1"/>
  <c r="K1057" i="1"/>
  <c r="K1058" i="1"/>
  <c r="K1059" i="1"/>
  <c r="K1060" i="1"/>
  <c r="K1061" i="1"/>
  <c r="K1062" i="1"/>
  <c r="K1063" i="1"/>
  <c r="K1064" i="1"/>
  <c r="K1065" i="1"/>
  <c r="K1066" i="1"/>
  <c r="K1067" i="1"/>
  <c r="K1068" i="1"/>
  <c r="K1069" i="1"/>
  <c r="K1070" i="1"/>
  <c r="K1071" i="1"/>
  <c r="K1072" i="1"/>
  <c r="K1073" i="1"/>
  <c r="K1074" i="1"/>
  <c r="K1075" i="1"/>
  <c r="K1076" i="1"/>
  <c r="K1077" i="1"/>
  <c r="K1078" i="1"/>
  <c r="K1040" i="1"/>
  <c r="BL1040" i="1" l="1"/>
  <c r="AW1081" i="1"/>
  <c r="AX1081" i="1"/>
  <c r="AW1082" i="1"/>
  <c r="AX1082" i="1"/>
  <c r="AW1083" i="1"/>
  <c r="AX1083" i="1"/>
  <c r="AW1084" i="1"/>
  <c r="AX1084" i="1"/>
  <c r="AW1085" i="1"/>
  <c r="AX1085" i="1"/>
  <c r="AW1086" i="1"/>
  <c r="AX1086" i="1"/>
  <c r="AW1087" i="1"/>
  <c r="AX1087" i="1"/>
  <c r="AW1088" i="1"/>
  <c r="AX1088" i="1"/>
  <c r="AW1089" i="1"/>
  <c r="AX1089" i="1"/>
  <c r="AW1090" i="1"/>
  <c r="AX1090" i="1"/>
  <c r="AW1091" i="1"/>
  <c r="AX1091" i="1"/>
  <c r="AW1092" i="1"/>
  <c r="AX1092" i="1"/>
  <c r="AW1093" i="1"/>
  <c r="AX1093" i="1"/>
  <c r="AW1094" i="1"/>
  <c r="AX1094" i="1"/>
  <c r="AW1095" i="1"/>
  <c r="AX1095" i="1"/>
  <c r="AW1096" i="1"/>
  <c r="AX1096" i="1"/>
  <c r="AW1097" i="1"/>
  <c r="AX1097" i="1"/>
  <c r="AW1098" i="1"/>
  <c r="AX1098" i="1"/>
  <c r="AW1099" i="1"/>
  <c r="AX1099" i="1"/>
  <c r="AW1100" i="1"/>
  <c r="AX1100" i="1"/>
  <c r="AW1101" i="1"/>
  <c r="AX1101" i="1"/>
  <c r="AW1102" i="1"/>
  <c r="AX1102" i="1"/>
  <c r="AW1103" i="1"/>
  <c r="AX1103" i="1"/>
  <c r="AW1104" i="1"/>
  <c r="AX1104" i="1"/>
  <c r="AW1105" i="1"/>
  <c r="AX1105" i="1"/>
  <c r="AW1106" i="1"/>
  <c r="AX1106" i="1"/>
  <c r="AW1107" i="1"/>
  <c r="AX1107" i="1"/>
  <c r="AW1108" i="1"/>
  <c r="AX1108" i="1"/>
  <c r="AW1109" i="1"/>
  <c r="AX1109" i="1"/>
  <c r="AW1110" i="1"/>
  <c r="AX1110" i="1"/>
  <c r="AW1111" i="1"/>
  <c r="AX1111" i="1"/>
  <c r="AW1112" i="1"/>
  <c r="AX1112" i="1"/>
  <c r="AW1113" i="1"/>
  <c r="AX1113" i="1"/>
  <c r="AW1114" i="1"/>
  <c r="AX1114" i="1"/>
  <c r="AW1115" i="1"/>
  <c r="AX1115" i="1"/>
  <c r="AW1116" i="1"/>
  <c r="AX1116" i="1"/>
  <c r="AW1117" i="1"/>
  <c r="AX1117" i="1"/>
  <c r="AW1118" i="1"/>
  <c r="AX1118" i="1"/>
  <c r="AX1080" i="1"/>
  <c r="AW1080" i="1"/>
  <c r="BU1081" i="1"/>
  <c r="BU1082" i="1"/>
  <c r="BU1083" i="1"/>
  <c r="BU1084" i="1"/>
  <c r="BU1085" i="1"/>
  <c r="BU1086" i="1"/>
  <c r="BU1087" i="1"/>
  <c r="BU1088" i="1"/>
  <c r="BU1089" i="1"/>
  <c r="BU1090" i="1"/>
  <c r="BU1091" i="1"/>
  <c r="BU1092" i="1"/>
  <c r="BU1093" i="1"/>
  <c r="BU1094" i="1"/>
  <c r="BU1095" i="1"/>
  <c r="BU1096" i="1"/>
  <c r="BU1097" i="1"/>
  <c r="BU1098" i="1"/>
  <c r="BU1099" i="1"/>
  <c r="BU1100" i="1"/>
  <c r="BU1101" i="1"/>
  <c r="BU1102" i="1"/>
  <c r="BU1103" i="1"/>
  <c r="BU1104" i="1"/>
  <c r="BU1105" i="1"/>
  <c r="BU1106" i="1"/>
  <c r="BU1107" i="1"/>
  <c r="BU1108" i="1"/>
  <c r="BU1109" i="1"/>
  <c r="BU1110" i="1"/>
  <c r="BU1111" i="1"/>
  <c r="BU1112" i="1"/>
  <c r="BU1113" i="1"/>
  <c r="BU1114" i="1"/>
  <c r="BU1115" i="1"/>
  <c r="BU1116" i="1"/>
  <c r="BU1117" i="1"/>
  <c r="BU1118" i="1"/>
  <c r="BU1080" i="1"/>
  <c r="BT1081" i="1"/>
  <c r="BT1082" i="1"/>
  <c r="BT1083" i="1"/>
  <c r="BT1084" i="1"/>
  <c r="BT1085" i="1"/>
  <c r="BT1086" i="1"/>
  <c r="BT1087" i="1"/>
  <c r="BT1088" i="1"/>
  <c r="BT1089" i="1"/>
  <c r="BT1090" i="1"/>
  <c r="BT1091" i="1"/>
  <c r="BT1092" i="1"/>
  <c r="BT1093" i="1"/>
  <c r="BT1094" i="1"/>
  <c r="BT1095" i="1"/>
  <c r="BT1096" i="1"/>
  <c r="BT1097" i="1"/>
  <c r="BT1098" i="1"/>
  <c r="BT1099" i="1"/>
  <c r="BT1100" i="1"/>
  <c r="BT1101" i="1"/>
  <c r="BT1102" i="1"/>
  <c r="BT1103" i="1"/>
  <c r="BT1104" i="1"/>
  <c r="BT1105" i="1"/>
  <c r="BT1106" i="1"/>
  <c r="BT1107" i="1"/>
  <c r="BT1108" i="1"/>
  <c r="BT1109" i="1"/>
  <c r="BT1110" i="1"/>
  <c r="BT1111" i="1"/>
  <c r="BT1112" i="1"/>
  <c r="BT1113" i="1"/>
  <c r="BT1114" i="1"/>
  <c r="BT1115" i="1"/>
  <c r="BT1116" i="1"/>
  <c r="BT1117" i="1"/>
  <c r="BT1118" i="1"/>
  <c r="BT1080" i="1"/>
  <c r="BS1081" i="1"/>
  <c r="BS1082" i="1"/>
  <c r="BS1083" i="1"/>
  <c r="BS1084" i="1"/>
  <c r="BS1085" i="1"/>
  <c r="BS1086" i="1"/>
  <c r="BS1087" i="1"/>
  <c r="BS1088" i="1"/>
  <c r="BS1089" i="1"/>
  <c r="BS1090" i="1"/>
  <c r="BS1091" i="1"/>
  <c r="BS1092" i="1"/>
  <c r="BS1093" i="1"/>
  <c r="BS1094" i="1"/>
  <c r="BS1095" i="1"/>
  <c r="BS1096" i="1"/>
  <c r="BS1097" i="1"/>
  <c r="BS1098" i="1"/>
  <c r="BS1099" i="1"/>
  <c r="BS1100" i="1"/>
  <c r="BS1101" i="1"/>
  <c r="BS1102" i="1"/>
  <c r="BS1103" i="1"/>
  <c r="BS1104" i="1"/>
  <c r="BS1105" i="1"/>
  <c r="BS1106" i="1"/>
  <c r="BS1107" i="1"/>
  <c r="BS1108" i="1"/>
  <c r="BS1109" i="1"/>
  <c r="BS1110" i="1"/>
  <c r="BS1111" i="1"/>
  <c r="BS1112" i="1"/>
  <c r="BS1113" i="1"/>
  <c r="BS1114" i="1"/>
  <c r="BS1115" i="1"/>
  <c r="BS1116" i="1"/>
  <c r="BS1117" i="1"/>
  <c r="BS1118" i="1"/>
  <c r="BS1080" i="1"/>
  <c r="BR1081" i="1"/>
  <c r="BR1082" i="1"/>
  <c r="BR1083" i="1"/>
  <c r="BR1084" i="1"/>
  <c r="BR1085" i="1"/>
  <c r="BR1086" i="1"/>
  <c r="BR1087" i="1"/>
  <c r="BR1088" i="1"/>
  <c r="BR1089" i="1"/>
  <c r="BR1090" i="1"/>
  <c r="BR1091" i="1"/>
  <c r="BR1092" i="1"/>
  <c r="BR1093" i="1"/>
  <c r="BR1094" i="1"/>
  <c r="BR1095" i="1"/>
  <c r="BR1096" i="1"/>
  <c r="BR1097" i="1"/>
  <c r="BR1098" i="1"/>
  <c r="BR1099" i="1"/>
  <c r="BR1100" i="1"/>
  <c r="BR1101" i="1"/>
  <c r="BR1102" i="1"/>
  <c r="BR1103" i="1"/>
  <c r="BR1104" i="1"/>
  <c r="BR1105" i="1"/>
  <c r="BR1106" i="1"/>
  <c r="BR1107" i="1"/>
  <c r="BR1108" i="1"/>
  <c r="BR1109" i="1"/>
  <c r="BR1110" i="1"/>
  <c r="BR1111" i="1"/>
  <c r="BR1112" i="1"/>
  <c r="BR1113" i="1"/>
  <c r="BR1114" i="1"/>
  <c r="BR1115" i="1"/>
  <c r="BR1116" i="1"/>
  <c r="BR1117" i="1"/>
  <c r="BR1118" i="1"/>
  <c r="BR1080" i="1"/>
  <c r="BM1081" i="1"/>
  <c r="BM1082" i="1"/>
  <c r="BM1083" i="1"/>
  <c r="BM1084" i="1"/>
  <c r="BM1085" i="1"/>
  <c r="BM1086" i="1"/>
  <c r="BM1087" i="1"/>
  <c r="BM1088" i="1"/>
  <c r="BM1089" i="1"/>
  <c r="BM1090" i="1"/>
  <c r="BM1091" i="1"/>
  <c r="BM1092" i="1"/>
  <c r="BM1093" i="1"/>
  <c r="BM1094" i="1"/>
  <c r="BM1095" i="1"/>
  <c r="BM1096" i="1"/>
  <c r="BM1097" i="1"/>
  <c r="BM1098" i="1"/>
  <c r="BM1099" i="1"/>
  <c r="BM1100" i="1"/>
  <c r="BM1101" i="1"/>
  <c r="BM1102" i="1"/>
  <c r="BM1103" i="1"/>
  <c r="BM1104" i="1"/>
  <c r="BM1105" i="1"/>
  <c r="BM1106" i="1"/>
  <c r="BM1107" i="1"/>
  <c r="BM1108" i="1"/>
  <c r="BM1109" i="1"/>
  <c r="BM1110" i="1"/>
  <c r="BM1111" i="1"/>
  <c r="BM1112" i="1"/>
  <c r="BM1113" i="1"/>
  <c r="BM1114" i="1"/>
  <c r="BM1115" i="1"/>
  <c r="BM1116" i="1"/>
  <c r="BM1117" i="1"/>
  <c r="BM1118" i="1"/>
  <c r="BM1080" i="1"/>
  <c r="BG1081" i="1"/>
  <c r="BL1081" i="1" s="1"/>
  <c r="BG1082" i="1"/>
  <c r="BL1082" i="1" s="1"/>
  <c r="BG1083" i="1"/>
  <c r="BL1083" i="1" s="1"/>
  <c r="BG1084" i="1"/>
  <c r="BL1084" i="1" s="1"/>
  <c r="BG1085" i="1"/>
  <c r="BL1085" i="1" s="1"/>
  <c r="BG1086" i="1"/>
  <c r="BL1086" i="1" s="1"/>
  <c r="BG1087" i="1"/>
  <c r="BL1087" i="1" s="1"/>
  <c r="BG1088" i="1"/>
  <c r="BL1088" i="1" s="1"/>
  <c r="BG1089" i="1"/>
  <c r="BL1089" i="1" s="1"/>
  <c r="BG1090" i="1"/>
  <c r="BL1090" i="1" s="1"/>
  <c r="BG1091" i="1"/>
  <c r="BL1091" i="1" s="1"/>
  <c r="BG1092" i="1"/>
  <c r="BL1092" i="1" s="1"/>
  <c r="BG1093" i="1"/>
  <c r="BL1093" i="1" s="1"/>
  <c r="BG1094" i="1"/>
  <c r="BL1094" i="1" s="1"/>
  <c r="BG1095" i="1"/>
  <c r="BL1095" i="1" s="1"/>
  <c r="BG1096" i="1"/>
  <c r="BL1096" i="1" s="1"/>
  <c r="BG1097" i="1"/>
  <c r="BL1097" i="1" s="1"/>
  <c r="BG1098" i="1"/>
  <c r="BL1098" i="1" s="1"/>
  <c r="BG1099" i="1"/>
  <c r="BL1099" i="1" s="1"/>
  <c r="BG1100" i="1"/>
  <c r="BL1100" i="1" s="1"/>
  <c r="BG1101" i="1"/>
  <c r="BL1101" i="1" s="1"/>
  <c r="BG1102" i="1"/>
  <c r="BL1102" i="1" s="1"/>
  <c r="BG1103" i="1"/>
  <c r="BL1103" i="1" s="1"/>
  <c r="BG1104" i="1"/>
  <c r="BL1104" i="1" s="1"/>
  <c r="BG1105" i="1"/>
  <c r="BL1105" i="1" s="1"/>
  <c r="BG1106" i="1"/>
  <c r="BL1106" i="1" s="1"/>
  <c r="BG1107" i="1"/>
  <c r="BL1107" i="1" s="1"/>
  <c r="BG1108" i="1"/>
  <c r="BL1108" i="1" s="1"/>
  <c r="BG1109" i="1"/>
  <c r="BL1109" i="1" s="1"/>
  <c r="BG1110" i="1"/>
  <c r="BL1110" i="1" s="1"/>
  <c r="BG1111" i="1"/>
  <c r="BL1111" i="1" s="1"/>
  <c r="BG1112" i="1"/>
  <c r="BL1112" i="1" s="1"/>
  <c r="BG1113" i="1"/>
  <c r="BL1113" i="1" s="1"/>
  <c r="BG1114" i="1"/>
  <c r="BL1114" i="1" s="1"/>
  <c r="BG1115" i="1"/>
  <c r="BL1115" i="1" s="1"/>
  <c r="BG1116" i="1"/>
  <c r="BL1116" i="1" s="1"/>
  <c r="BG1117" i="1"/>
  <c r="BL1117" i="1" s="1"/>
  <c r="BG1118" i="1"/>
  <c r="BL1118" i="1" s="1"/>
  <c r="BG1080" i="1"/>
  <c r="BL1080" i="1" s="1"/>
  <c r="X1081" i="1"/>
  <c r="X1082" i="1"/>
  <c r="X1083" i="1"/>
  <c r="X1084" i="1"/>
  <c r="X1085" i="1"/>
  <c r="X1086" i="1"/>
  <c r="X1087" i="1"/>
  <c r="X1088" i="1"/>
  <c r="X1089" i="1"/>
  <c r="X1090" i="1"/>
  <c r="X1091" i="1"/>
  <c r="X1092" i="1"/>
  <c r="X1093" i="1"/>
  <c r="X1094" i="1"/>
  <c r="X1095" i="1"/>
  <c r="X1096" i="1"/>
  <c r="X1097" i="1"/>
  <c r="X1098" i="1"/>
  <c r="X1099" i="1"/>
  <c r="X1100" i="1"/>
  <c r="X1101" i="1"/>
  <c r="X1102" i="1"/>
  <c r="X1103" i="1"/>
  <c r="X1104" i="1"/>
  <c r="X1105" i="1"/>
  <c r="X1106" i="1"/>
  <c r="X1107" i="1"/>
  <c r="X1108" i="1"/>
  <c r="X1109" i="1"/>
  <c r="X1110" i="1"/>
  <c r="X1111" i="1"/>
  <c r="X1112" i="1"/>
  <c r="X1113" i="1"/>
  <c r="X1114" i="1"/>
  <c r="X1115" i="1"/>
  <c r="X1116" i="1"/>
  <c r="X1117" i="1"/>
  <c r="X1118" i="1"/>
  <c r="X1080" i="1"/>
  <c r="K1081" i="1"/>
  <c r="L1081" i="1"/>
  <c r="K1082" i="1"/>
  <c r="L1082" i="1"/>
  <c r="K1083" i="1"/>
  <c r="L1083" i="1"/>
  <c r="K1084" i="1"/>
  <c r="L1084" i="1"/>
  <c r="K1085" i="1"/>
  <c r="L1085" i="1"/>
  <c r="K1086" i="1"/>
  <c r="L1086" i="1"/>
  <c r="K1087" i="1"/>
  <c r="L1087" i="1"/>
  <c r="K1088" i="1"/>
  <c r="L1088" i="1"/>
  <c r="K1089" i="1"/>
  <c r="L1089" i="1"/>
  <c r="K1090" i="1"/>
  <c r="L1090" i="1"/>
  <c r="K1091" i="1"/>
  <c r="L1091" i="1"/>
  <c r="K1092" i="1"/>
  <c r="L1092" i="1"/>
  <c r="K1093" i="1"/>
  <c r="L1093" i="1"/>
  <c r="K1094" i="1"/>
  <c r="L1094" i="1"/>
  <c r="K1095" i="1"/>
  <c r="L1095" i="1"/>
  <c r="K1096" i="1"/>
  <c r="L1096" i="1"/>
  <c r="K1097" i="1"/>
  <c r="L1097" i="1"/>
  <c r="K1098" i="1"/>
  <c r="L1098" i="1"/>
  <c r="K1099" i="1"/>
  <c r="L1099" i="1"/>
  <c r="K1100" i="1"/>
  <c r="L1100" i="1"/>
  <c r="K1101" i="1"/>
  <c r="L1101" i="1"/>
  <c r="K1102" i="1"/>
  <c r="L1102" i="1"/>
  <c r="K1103" i="1"/>
  <c r="L1103" i="1"/>
  <c r="K1104" i="1"/>
  <c r="L1104" i="1"/>
  <c r="K1105" i="1"/>
  <c r="L1105" i="1"/>
  <c r="K1106" i="1"/>
  <c r="L1106" i="1"/>
  <c r="K1107" i="1"/>
  <c r="L1107" i="1"/>
  <c r="K1108" i="1"/>
  <c r="L1108" i="1"/>
  <c r="K1109" i="1"/>
  <c r="L1109" i="1"/>
  <c r="K1110" i="1"/>
  <c r="L1110" i="1"/>
  <c r="K1111" i="1"/>
  <c r="L1111" i="1"/>
  <c r="K1112" i="1"/>
  <c r="L1112" i="1"/>
  <c r="K1113" i="1"/>
  <c r="L1113" i="1"/>
  <c r="K1114" i="1"/>
  <c r="L1114" i="1"/>
  <c r="K1115" i="1"/>
  <c r="L1115" i="1"/>
  <c r="K1116" i="1"/>
  <c r="L1116" i="1"/>
  <c r="K1117" i="1"/>
  <c r="L1117" i="1"/>
  <c r="K1118" i="1"/>
  <c r="L1118" i="1"/>
  <c r="L1080" i="1"/>
  <c r="K1080" i="1"/>
  <c r="BU1158" i="1" l="1"/>
  <c r="BT1158" i="1"/>
  <c r="BS1158" i="1"/>
  <c r="BR1158" i="1"/>
  <c r="BM1158" i="1"/>
  <c r="BG1158" i="1"/>
  <c r="BL1158" i="1" s="1"/>
  <c r="AX1158" i="1"/>
  <c r="AW1158" i="1"/>
  <c r="X1158" i="1"/>
  <c r="L1158" i="1"/>
  <c r="K1158" i="1"/>
  <c r="BU1157" i="1"/>
  <c r="BT1157" i="1"/>
  <c r="BS1157" i="1"/>
  <c r="BR1157" i="1"/>
  <c r="BM1157" i="1"/>
  <c r="BG1157" i="1"/>
  <c r="BL1157" i="1" s="1"/>
  <c r="AX1157" i="1"/>
  <c r="AW1157" i="1"/>
  <c r="X1157" i="1"/>
  <c r="L1157" i="1"/>
  <c r="K1157" i="1"/>
  <c r="BU1156" i="1"/>
  <c r="BT1156" i="1"/>
  <c r="BS1156" i="1"/>
  <c r="BR1156" i="1"/>
  <c r="BM1156" i="1"/>
  <c r="BG1156" i="1"/>
  <c r="BL1156" i="1" s="1"/>
  <c r="AX1156" i="1"/>
  <c r="AW1156" i="1"/>
  <c r="X1156" i="1"/>
  <c r="L1156" i="1"/>
  <c r="K1156" i="1"/>
  <c r="BU1155" i="1"/>
  <c r="BT1155" i="1"/>
  <c r="BS1155" i="1"/>
  <c r="BR1155" i="1"/>
  <c r="BM1155" i="1"/>
  <c r="BG1155" i="1"/>
  <c r="BL1155" i="1" s="1"/>
  <c r="AX1155" i="1"/>
  <c r="AW1155" i="1"/>
  <c r="X1155" i="1"/>
  <c r="L1155" i="1"/>
  <c r="K1155" i="1"/>
  <c r="BU1154" i="1"/>
  <c r="BT1154" i="1"/>
  <c r="BS1154" i="1"/>
  <c r="BR1154" i="1"/>
  <c r="BM1154" i="1"/>
  <c r="BG1154" i="1"/>
  <c r="BL1154" i="1" s="1"/>
  <c r="AX1154" i="1"/>
  <c r="AW1154" i="1"/>
  <c r="X1154" i="1"/>
  <c r="L1154" i="1"/>
  <c r="K1154" i="1"/>
  <c r="BU1153" i="1"/>
  <c r="BT1153" i="1"/>
  <c r="BS1153" i="1"/>
  <c r="BR1153" i="1"/>
  <c r="BM1153" i="1"/>
  <c r="BG1153" i="1"/>
  <c r="BL1153" i="1" s="1"/>
  <c r="AX1153" i="1"/>
  <c r="AW1153" i="1"/>
  <c r="X1153" i="1"/>
  <c r="L1153" i="1"/>
  <c r="K1153" i="1"/>
  <c r="BU1152" i="1"/>
  <c r="BT1152" i="1"/>
  <c r="BS1152" i="1"/>
  <c r="BR1152" i="1"/>
  <c r="BM1152" i="1"/>
  <c r="BG1152" i="1"/>
  <c r="BL1152" i="1" s="1"/>
  <c r="AX1152" i="1"/>
  <c r="AW1152" i="1"/>
  <c r="X1152" i="1"/>
  <c r="L1152" i="1"/>
  <c r="K1152" i="1"/>
  <c r="BU1151" i="1"/>
  <c r="BT1151" i="1"/>
  <c r="BS1151" i="1"/>
  <c r="BR1151" i="1"/>
  <c r="BM1151" i="1"/>
  <c r="BG1151" i="1"/>
  <c r="BL1151" i="1" s="1"/>
  <c r="AX1151" i="1"/>
  <c r="AW1151" i="1"/>
  <c r="X1151" i="1"/>
  <c r="L1151" i="1"/>
  <c r="K1151" i="1"/>
  <c r="BU1150" i="1"/>
  <c r="BT1150" i="1"/>
  <c r="BS1150" i="1"/>
  <c r="BR1150" i="1"/>
  <c r="BM1150" i="1"/>
  <c r="BG1150" i="1"/>
  <c r="BL1150" i="1" s="1"/>
  <c r="AX1150" i="1"/>
  <c r="AW1150" i="1"/>
  <c r="X1150" i="1"/>
  <c r="L1150" i="1"/>
  <c r="K1150" i="1"/>
  <c r="BU1149" i="1"/>
  <c r="BT1149" i="1"/>
  <c r="BS1149" i="1"/>
  <c r="BR1149" i="1"/>
  <c r="BM1149" i="1"/>
  <c r="BG1149" i="1"/>
  <c r="BL1149" i="1" s="1"/>
  <c r="AX1149" i="1"/>
  <c r="AW1149" i="1"/>
  <c r="X1149" i="1"/>
  <c r="L1149" i="1"/>
  <c r="K1149" i="1"/>
  <c r="BU1148" i="1"/>
  <c r="BT1148" i="1"/>
  <c r="BS1148" i="1"/>
  <c r="BR1148" i="1"/>
  <c r="BM1148" i="1"/>
  <c r="BG1148" i="1"/>
  <c r="BL1148" i="1" s="1"/>
  <c r="AX1148" i="1"/>
  <c r="AW1148" i="1"/>
  <c r="X1148" i="1"/>
  <c r="L1148" i="1"/>
  <c r="K1148" i="1"/>
  <c r="BU1147" i="1"/>
  <c r="BT1147" i="1"/>
  <c r="BS1147" i="1"/>
  <c r="BR1147" i="1"/>
  <c r="BM1147" i="1"/>
  <c r="BG1147" i="1"/>
  <c r="BL1147" i="1" s="1"/>
  <c r="AX1147" i="1"/>
  <c r="AW1147" i="1"/>
  <c r="X1147" i="1"/>
  <c r="L1147" i="1"/>
  <c r="K1147" i="1"/>
  <c r="BU1146" i="1"/>
  <c r="BT1146" i="1"/>
  <c r="BS1146" i="1"/>
  <c r="BR1146" i="1"/>
  <c r="BM1146" i="1"/>
  <c r="BG1146" i="1"/>
  <c r="BL1146" i="1" s="1"/>
  <c r="AX1146" i="1"/>
  <c r="AW1146" i="1"/>
  <c r="X1146" i="1"/>
  <c r="L1146" i="1"/>
  <c r="K1146" i="1"/>
  <c r="BU1145" i="1"/>
  <c r="BT1145" i="1"/>
  <c r="BS1145" i="1"/>
  <c r="BR1145" i="1"/>
  <c r="BM1145" i="1"/>
  <c r="BG1145" i="1"/>
  <c r="BL1145" i="1" s="1"/>
  <c r="AX1145" i="1"/>
  <c r="AW1145" i="1"/>
  <c r="X1145" i="1"/>
  <c r="L1145" i="1"/>
  <c r="K1145" i="1"/>
  <c r="BU1144" i="1"/>
  <c r="BT1144" i="1"/>
  <c r="BS1144" i="1"/>
  <c r="BR1144" i="1"/>
  <c r="BM1144" i="1"/>
  <c r="BG1144" i="1"/>
  <c r="BL1144" i="1" s="1"/>
  <c r="AX1144" i="1"/>
  <c r="AW1144" i="1"/>
  <c r="X1144" i="1"/>
  <c r="L1144" i="1"/>
  <c r="K1144" i="1"/>
  <c r="BU1143" i="1"/>
  <c r="BT1143" i="1"/>
  <c r="BS1143" i="1"/>
  <c r="BR1143" i="1"/>
  <c r="BM1143" i="1"/>
  <c r="BG1143" i="1"/>
  <c r="BL1143" i="1" s="1"/>
  <c r="AX1143" i="1"/>
  <c r="AW1143" i="1"/>
  <c r="X1143" i="1"/>
  <c r="L1143" i="1"/>
  <c r="K1143" i="1"/>
  <c r="BU1142" i="1"/>
  <c r="BT1142" i="1"/>
  <c r="BS1142" i="1"/>
  <c r="BR1142" i="1"/>
  <c r="BM1142" i="1"/>
  <c r="BG1142" i="1"/>
  <c r="BL1142" i="1" s="1"/>
  <c r="AX1142" i="1"/>
  <c r="AW1142" i="1"/>
  <c r="X1142" i="1"/>
  <c r="L1142" i="1"/>
  <c r="K1142" i="1"/>
  <c r="BU1141" i="1"/>
  <c r="BT1141" i="1"/>
  <c r="BS1141" i="1"/>
  <c r="BR1141" i="1"/>
  <c r="BM1141" i="1"/>
  <c r="BG1141" i="1"/>
  <c r="BL1141" i="1" s="1"/>
  <c r="AX1141" i="1"/>
  <c r="AW1141" i="1"/>
  <c r="X1141" i="1"/>
  <c r="L1141" i="1"/>
  <c r="K1141" i="1"/>
  <c r="BU1140" i="1"/>
  <c r="BT1140" i="1"/>
  <c r="BS1140" i="1"/>
  <c r="BR1140" i="1"/>
  <c r="BM1140" i="1"/>
  <c r="BG1140" i="1"/>
  <c r="BL1140" i="1" s="1"/>
  <c r="AX1140" i="1"/>
  <c r="AW1140" i="1"/>
  <c r="X1140" i="1"/>
  <c r="L1140" i="1"/>
  <c r="K1140" i="1"/>
  <c r="BU1139" i="1"/>
  <c r="BT1139" i="1"/>
  <c r="BS1139" i="1"/>
  <c r="BR1139" i="1"/>
  <c r="BM1139" i="1"/>
  <c r="BG1139" i="1"/>
  <c r="BL1139" i="1" s="1"/>
  <c r="AX1139" i="1"/>
  <c r="AW1139" i="1"/>
  <c r="X1139" i="1"/>
  <c r="L1139" i="1"/>
  <c r="K1139" i="1"/>
  <c r="BU1138" i="1"/>
  <c r="BT1138" i="1"/>
  <c r="BS1138" i="1"/>
  <c r="BR1138" i="1"/>
  <c r="BM1138" i="1"/>
  <c r="BG1138" i="1"/>
  <c r="BL1138" i="1" s="1"/>
  <c r="AX1138" i="1"/>
  <c r="AW1138" i="1"/>
  <c r="X1138" i="1"/>
  <c r="L1138" i="1"/>
  <c r="K1138" i="1"/>
  <c r="BU1137" i="1"/>
  <c r="BT1137" i="1"/>
  <c r="BS1137" i="1"/>
  <c r="BR1137" i="1"/>
  <c r="BM1137" i="1"/>
  <c r="BG1137" i="1"/>
  <c r="BL1137" i="1" s="1"/>
  <c r="AX1137" i="1"/>
  <c r="AW1137" i="1"/>
  <c r="X1137" i="1"/>
  <c r="L1137" i="1"/>
  <c r="K1137" i="1"/>
  <c r="BU1136" i="1"/>
  <c r="BT1136" i="1"/>
  <c r="BS1136" i="1"/>
  <c r="BR1136" i="1"/>
  <c r="BM1136" i="1"/>
  <c r="BG1136" i="1"/>
  <c r="BL1136" i="1" s="1"/>
  <c r="AX1136" i="1"/>
  <c r="AW1136" i="1"/>
  <c r="X1136" i="1"/>
  <c r="L1136" i="1"/>
  <c r="K1136" i="1"/>
  <c r="BU1135" i="1"/>
  <c r="BT1135" i="1"/>
  <c r="BS1135" i="1"/>
  <c r="BR1135" i="1"/>
  <c r="BM1135" i="1"/>
  <c r="BG1135" i="1"/>
  <c r="BL1135" i="1" s="1"/>
  <c r="AX1135" i="1"/>
  <c r="AW1135" i="1"/>
  <c r="X1135" i="1"/>
  <c r="L1135" i="1"/>
  <c r="K1135" i="1"/>
  <c r="BU1134" i="1"/>
  <c r="BT1134" i="1"/>
  <c r="BS1134" i="1"/>
  <c r="BR1134" i="1"/>
  <c r="BM1134" i="1"/>
  <c r="BG1134" i="1"/>
  <c r="BL1134" i="1" s="1"/>
  <c r="AX1134" i="1"/>
  <c r="AW1134" i="1"/>
  <c r="X1134" i="1"/>
  <c r="L1134" i="1"/>
  <c r="K1134" i="1"/>
  <c r="BU1133" i="1"/>
  <c r="BT1133" i="1"/>
  <c r="BS1133" i="1"/>
  <c r="BR1133" i="1"/>
  <c r="BM1133" i="1"/>
  <c r="BG1133" i="1"/>
  <c r="BL1133" i="1" s="1"/>
  <c r="AX1133" i="1"/>
  <c r="AW1133" i="1"/>
  <c r="X1133" i="1"/>
  <c r="L1133" i="1"/>
  <c r="K1133" i="1"/>
  <c r="BU1132" i="1"/>
  <c r="BT1132" i="1"/>
  <c r="BS1132" i="1"/>
  <c r="BR1132" i="1"/>
  <c r="BM1132" i="1"/>
  <c r="BG1132" i="1"/>
  <c r="BL1132" i="1" s="1"/>
  <c r="AX1132" i="1"/>
  <c r="AW1132" i="1"/>
  <c r="X1132" i="1"/>
  <c r="L1132" i="1"/>
  <c r="K1132" i="1"/>
  <c r="BU1131" i="1"/>
  <c r="BT1131" i="1"/>
  <c r="BS1131" i="1"/>
  <c r="BR1131" i="1"/>
  <c r="BM1131" i="1"/>
  <c r="BG1131" i="1"/>
  <c r="BL1131" i="1" s="1"/>
  <c r="AX1131" i="1"/>
  <c r="AW1131" i="1"/>
  <c r="X1131" i="1"/>
  <c r="L1131" i="1"/>
  <c r="K1131" i="1"/>
  <c r="BU1130" i="1"/>
  <c r="BT1130" i="1"/>
  <c r="BS1130" i="1"/>
  <c r="BR1130" i="1"/>
  <c r="BM1130" i="1"/>
  <c r="BG1130" i="1"/>
  <c r="BL1130" i="1" s="1"/>
  <c r="AX1130" i="1"/>
  <c r="AW1130" i="1"/>
  <c r="X1130" i="1"/>
  <c r="L1130" i="1"/>
  <c r="K1130" i="1"/>
  <c r="BU1129" i="1"/>
  <c r="BT1129" i="1"/>
  <c r="BS1129" i="1"/>
  <c r="BR1129" i="1"/>
  <c r="BM1129" i="1"/>
  <c r="BG1129" i="1"/>
  <c r="BL1129" i="1" s="1"/>
  <c r="AX1129" i="1"/>
  <c r="AW1129" i="1"/>
  <c r="X1129" i="1"/>
  <c r="L1129" i="1"/>
  <c r="K1129" i="1"/>
  <c r="BU1128" i="1"/>
  <c r="BT1128" i="1"/>
  <c r="BS1128" i="1"/>
  <c r="BR1128" i="1"/>
  <c r="BM1128" i="1"/>
  <c r="BG1128" i="1"/>
  <c r="BL1128" i="1" s="1"/>
  <c r="AX1128" i="1"/>
  <c r="AW1128" i="1"/>
  <c r="X1128" i="1"/>
  <c r="L1128" i="1"/>
  <c r="K1128" i="1"/>
  <c r="BU1127" i="1"/>
  <c r="BT1127" i="1"/>
  <c r="BS1127" i="1"/>
  <c r="BR1127" i="1"/>
  <c r="BM1127" i="1"/>
  <c r="BG1127" i="1"/>
  <c r="BL1127" i="1" s="1"/>
  <c r="AX1127" i="1"/>
  <c r="AW1127" i="1"/>
  <c r="X1127" i="1"/>
  <c r="L1127" i="1"/>
  <c r="K1127" i="1"/>
  <c r="BU1126" i="1"/>
  <c r="BT1126" i="1"/>
  <c r="BS1126" i="1"/>
  <c r="BR1126" i="1"/>
  <c r="BM1126" i="1"/>
  <c r="BG1126" i="1"/>
  <c r="BL1126" i="1" s="1"/>
  <c r="AX1126" i="1"/>
  <c r="AW1126" i="1"/>
  <c r="X1126" i="1"/>
  <c r="L1126" i="1"/>
  <c r="K1126" i="1"/>
  <c r="BU1125" i="1"/>
  <c r="BT1125" i="1"/>
  <c r="BS1125" i="1"/>
  <c r="BR1125" i="1"/>
  <c r="BM1125" i="1"/>
  <c r="BG1125" i="1"/>
  <c r="BL1125" i="1" s="1"/>
  <c r="AX1125" i="1"/>
  <c r="AW1125" i="1"/>
  <c r="X1125" i="1"/>
  <c r="L1125" i="1"/>
  <c r="K1125" i="1"/>
  <c r="BU1124" i="1"/>
  <c r="BT1124" i="1"/>
  <c r="BS1124" i="1"/>
  <c r="BR1124" i="1"/>
  <c r="BM1124" i="1"/>
  <c r="BG1124" i="1"/>
  <c r="BL1124" i="1" s="1"/>
  <c r="AX1124" i="1"/>
  <c r="AW1124" i="1"/>
  <c r="X1124" i="1"/>
  <c r="L1124" i="1"/>
  <c r="K1124" i="1"/>
  <c r="BU1123" i="1"/>
  <c r="BT1123" i="1"/>
  <c r="BS1123" i="1"/>
  <c r="BR1123" i="1"/>
  <c r="BM1123" i="1"/>
  <c r="BG1123" i="1"/>
  <c r="BL1123" i="1" s="1"/>
  <c r="AX1123" i="1"/>
  <c r="AW1123" i="1"/>
  <c r="X1123" i="1"/>
  <c r="L1123" i="1"/>
  <c r="K1123" i="1"/>
  <c r="BU1122" i="1"/>
  <c r="BT1122" i="1"/>
  <c r="BS1122" i="1"/>
  <c r="BR1122" i="1"/>
  <c r="BM1122" i="1"/>
  <c r="BG1122" i="1"/>
  <c r="BL1122" i="1" s="1"/>
  <c r="AX1122" i="1"/>
  <c r="AW1122" i="1"/>
  <c r="X1122" i="1"/>
  <c r="L1122" i="1"/>
  <c r="K1122" i="1"/>
  <c r="BU1121" i="1"/>
  <c r="BT1121" i="1"/>
  <c r="BS1121" i="1"/>
  <c r="BR1121" i="1"/>
  <c r="BM1121" i="1"/>
  <c r="BG1121" i="1"/>
  <c r="AX1121" i="1"/>
  <c r="AW1121" i="1"/>
  <c r="X1121" i="1"/>
  <c r="L1121" i="1"/>
  <c r="K1121" i="1"/>
  <c r="BU1120" i="1"/>
  <c r="BT1120" i="1"/>
  <c r="BS1120" i="1"/>
  <c r="BR1120" i="1"/>
  <c r="BM1120" i="1"/>
  <c r="BG1120" i="1"/>
  <c r="BL1120" i="1" s="1"/>
  <c r="AX1120" i="1"/>
  <c r="AW1120" i="1"/>
  <c r="X1120" i="1"/>
  <c r="L1120" i="1"/>
  <c r="K1120" i="1"/>
  <c r="BU1198" i="1"/>
  <c r="BT1198" i="1"/>
  <c r="BS1198" i="1"/>
  <c r="BR1198" i="1"/>
  <c r="BM1198" i="1"/>
  <c r="BG1198" i="1"/>
  <c r="BL1198" i="1" s="1"/>
  <c r="AX1198" i="1"/>
  <c r="AW1198" i="1"/>
  <c r="X1198" i="1"/>
  <c r="L1198" i="1"/>
  <c r="BU1197" i="1"/>
  <c r="BT1197" i="1"/>
  <c r="BS1197" i="1"/>
  <c r="BR1197" i="1"/>
  <c r="BM1197" i="1"/>
  <c r="BG1197" i="1"/>
  <c r="BL1197" i="1" s="1"/>
  <c r="AX1197" i="1"/>
  <c r="AW1197" i="1"/>
  <c r="X1197" i="1"/>
  <c r="L1197" i="1"/>
  <c r="BU1196" i="1"/>
  <c r="BT1196" i="1"/>
  <c r="BS1196" i="1"/>
  <c r="BR1196" i="1"/>
  <c r="BM1196" i="1"/>
  <c r="BG1196" i="1"/>
  <c r="BL1196" i="1" s="1"/>
  <c r="AX1196" i="1"/>
  <c r="AW1196" i="1"/>
  <c r="X1196" i="1"/>
  <c r="L1196" i="1"/>
  <c r="BU1195" i="1"/>
  <c r="BT1195" i="1"/>
  <c r="BS1195" i="1"/>
  <c r="BR1195" i="1"/>
  <c r="BM1195" i="1"/>
  <c r="BG1195" i="1"/>
  <c r="BL1195" i="1" s="1"/>
  <c r="AX1195" i="1"/>
  <c r="AW1195" i="1"/>
  <c r="X1195" i="1"/>
  <c r="L1195" i="1"/>
  <c r="BU1194" i="1"/>
  <c r="BT1194" i="1"/>
  <c r="BS1194" i="1"/>
  <c r="BR1194" i="1"/>
  <c r="BM1194" i="1"/>
  <c r="BG1194" i="1"/>
  <c r="BL1194" i="1" s="1"/>
  <c r="AX1194" i="1"/>
  <c r="AW1194" i="1"/>
  <c r="X1194" i="1"/>
  <c r="L1194" i="1"/>
  <c r="BU1193" i="1"/>
  <c r="BT1193" i="1"/>
  <c r="BS1193" i="1"/>
  <c r="BR1193" i="1"/>
  <c r="BM1193" i="1"/>
  <c r="BG1193" i="1"/>
  <c r="BL1193" i="1" s="1"/>
  <c r="AX1193" i="1"/>
  <c r="AW1193" i="1"/>
  <c r="X1193" i="1"/>
  <c r="L1193" i="1"/>
  <c r="BU1192" i="1"/>
  <c r="BT1192" i="1"/>
  <c r="BS1192" i="1"/>
  <c r="BR1192" i="1"/>
  <c r="BM1192" i="1"/>
  <c r="BG1192" i="1"/>
  <c r="BL1192" i="1" s="1"/>
  <c r="AX1192" i="1"/>
  <c r="AW1192" i="1"/>
  <c r="X1192" i="1"/>
  <c r="L1192" i="1"/>
  <c r="BU1191" i="1"/>
  <c r="BT1191" i="1"/>
  <c r="BS1191" i="1"/>
  <c r="BR1191" i="1"/>
  <c r="BM1191" i="1"/>
  <c r="BG1191" i="1"/>
  <c r="BL1191" i="1" s="1"/>
  <c r="AX1191" i="1"/>
  <c r="AW1191" i="1"/>
  <c r="X1191" i="1"/>
  <c r="L1191" i="1"/>
  <c r="BU1190" i="1"/>
  <c r="BT1190" i="1"/>
  <c r="BS1190" i="1"/>
  <c r="BR1190" i="1"/>
  <c r="BM1190" i="1"/>
  <c r="BG1190" i="1"/>
  <c r="BL1190" i="1" s="1"/>
  <c r="AX1190" i="1"/>
  <c r="AW1190" i="1"/>
  <c r="X1190" i="1"/>
  <c r="L1190" i="1"/>
  <c r="BU1189" i="1"/>
  <c r="BT1189" i="1"/>
  <c r="BS1189" i="1"/>
  <c r="BR1189" i="1"/>
  <c r="BM1189" i="1"/>
  <c r="BG1189" i="1"/>
  <c r="BL1189" i="1" s="1"/>
  <c r="AX1189" i="1"/>
  <c r="AW1189" i="1"/>
  <c r="X1189" i="1"/>
  <c r="L1189" i="1"/>
  <c r="BU1188" i="1"/>
  <c r="BT1188" i="1"/>
  <c r="BS1188" i="1"/>
  <c r="BR1188" i="1"/>
  <c r="BM1188" i="1"/>
  <c r="BG1188" i="1"/>
  <c r="BL1188" i="1" s="1"/>
  <c r="AX1188" i="1"/>
  <c r="AW1188" i="1"/>
  <c r="X1188" i="1"/>
  <c r="L1188" i="1"/>
  <c r="BU1187" i="1"/>
  <c r="BT1187" i="1"/>
  <c r="BS1187" i="1"/>
  <c r="BR1187" i="1"/>
  <c r="BM1187" i="1"/>
  <c r="BG1187" i="1"/>
  <c r="BL1187" i="1" s="1"/>
  <c r="AX1187" i="1"/>
  <c r="AW1187" i="1"/>
  <c r="X1187" i="1"/>
  <c r="L1187" i="1"/>
  <c r="BU1186" i="1"/>
  <c r="BT1186" i="1"/>
  <c r="BS1186" i="1"/>
  <c r="BR1186" i="1"/>
  <c r="BM1186" i="1"/>
  <c r="BG1186" i="1"/>
  <c r="BL1186" i="1" s="1"/>
  <c r="AX1186" i="1"/>
  <c r="AW1186" i="1"/>
  <c r="X1186" i="1"/>
  <c r="L1186" i="1"/>
  <c r="BU1185" i="1"/>
  <c r="BT1185" i="1"/>
  <c r="BS1185" i="1"/>
  <c r="BR1185" i="1"/>
  <c r="BM1185" i="1"/>
  <c r="BG1185" i="1"/>
  <c r="BL1185" i="1" s="1"/>
  <c r="AX1185" i="1"/>
  <c r="AW1185" i="1"/>
  <c r="X1185" i="1"/>
  <c r="L1185" i="1"/>
  <c r="BU1184" i="1"/>
  <c r="BT1184" i="1"/>
  <c r="BS1184" i="1"/>
  <c r="BR1184" i="1"/>
  <c r="BM1184" i="1"/>
  <c r="BG1184" i="1"/>
  <c r="BL1184" i="1" s="1"/>
  <c r="AX1184" i="1"/>
  <c r="AW1184" i="1"/>
  <c r="X1184" i="1"/>
  <c r="L1184" i="1"/>
  <c r="BU1183" i="1"/>
  <c r="BT1183" i="1"/>
  <c r="BS1183" i="1"/>
  <c r="BR1183" i="1"/>
  <c r="BM1183" i="1"/>
  <c r="BG1183" i="1"/>
  <c r="BL1183" i="1" s="1"/>
  <c r="AX1183" i="1"/>
  <c r="AW1183" i="1"/>
  <c r="X1183" i="1"/>
  <c r="L1183" i="1"/>
  <c r="BU1182" i="1"/>
  <c r="BT1182" i="1"/>
  <c r="BS1182" i="1"/>
  <c r="BR1182" i="1"/>
  <c r="BM1182" i="1"/>
  <c r="BG1182" i="1"/>
  <c r="BL1182" i="1" s="1"/>
  <c r="AX1182" i="1"/>
  <c r="AW1182" i="1"/>
  <c r="X1182" i="1"/>
  <c r="L1182" i="1"/>
  <c r="BU1181" i="1"/>
  <c r="BT1181" i="1"/>
  <c r="BS1181" i="1"/>
  <c r="BR1181" i="1"/>
  <c r="BM1181" i="1"/>
  <c r="BG1181" i="1"/>
  <c r="BL1181" i="1" s="1"/>
  <c r="AX1181" i="1"/>
  <c r="AW1181" i="1"/>
  <c r="X1181" i="1"/>
  <c r="L1181" i="1"/>
  <c r="BU1180" i="1"/>
  <c r="BT1180" i="1"/>
  <c r="BS1180" i="1"/>
  <c r="BR1180" i="1"/>
  <c r="BM1180" i="1"/>
  <c r="BG1180" i="1"/>
  <c r="BL1180" i="1" s="1"/>
  <c r="AX1180" i="1"/>
  <c r="AW1180" i="1"/>
  <c r="X1180" i="1"/>
  <c r="L1180" i="1"/>
  <c r="BU1179" i="1"/>
  <c r="BT1179" i="1"/>
  <c r="BS1179" i="1"/>
  <c r="BR1179" i="1"/>
  <c r="BM1179" i="1"/>
  <c r="BG1179" i="1"/>
  <c r="BL1179" i="1" s="1"/>
  <c r="AX1179" i="1"/>
  <c r="AW1179" i="1"/>
  <c r="X1179" i="1"/>
  <c r="L1179" i="1"/>
  <c r="BU1178" i="1"/>
  <c r="BT1178" i="1"/>
  <c r="BS1178" i="1"/>
  <c r="BR1178" i="1"/>
  <c r="BM1178" i="1"/>
  <c r="BG1178" i="1"/>
  <c r="BL1178" i="1" s="1"/>
  <c r="AX1178" i="1"/>
  <c r="AW1178" i="1"/>
  <c r="X1178" i="1"/>
  <c r="L1178" i="1"/>
  <c r="BU1177" i="1"/>
  <c r="BT1177" i="1"/>
  <c r="BS1177" i="1"/>
  <c r="BR1177" i="1"/>
  <c r="BM1177" i="1"/>
  <c r="BG1177" i="1"/>
  <c r="BL1177" i="1" s="1"/>
  <c r="AX1177" i="1"/>
  <c r="AW1177" i="1"/>
  <c r="X1177" i="1"/>
  <c r="L1177" i="1"/>
  <c r="BU1176" i="1"/>
  <c r="BT1176" i="1"/>
  <c r="BS1176" i="1"/>
  <c r="BR1176" i="1"/>
  <c r="BM1176" i="1"/>
  <c r="BG1176" i="1"/>
  <c r="BL1176" i="1" s="1"/>
  <c r="AX1176" i="1"/>
  <c r="AW1176" i="1"/>
  <c r="X1176" i="1"/>
  <c r="L1176" i="1"/>
  <c r="BU1175" i="1"/>
  <c r="BT1175" i="1"/>
  <c r="BS1175" i="1"/>
  <c r="BR1175" i="1"/>
  <c r="BM1175" i="1"/>
  <c r="BG1175" i="1"/>
  <c r="BL1175" i="1" s="1"/>
  <c r="AX1175" i="1"/>
  <c r="AW1175" i="1"/>
  <c r="X1175" i="1"/>
  <c r="L1175" i="1"/>
  <c r="BU1174" i="1"/>
  <c r="BT1174" i="1"/>
  <c r="BS1174" i="1"/>
  <c r="BR1174" i="1"/>
  <c r="BM1174" i="1"/>
  <c r="BG1174" i="1"/>
  <c r="BL1174" i="1" s="1"/>
  <c r="AX1174" i="1"/>
  <c r="AW1174" i="1"/>
  <c r="X1174" i="1"/>
  <c r="L1174" i="1"/>
  <c r="BU1173" i="1"/>
  <c r="BT1173" i="1"/>
  <c r="BS1173" i="1"/>
  <c r="BR1173" i="1"/>
  <c r="BM1173" i="1"/>
  <c r="BG1173" i="1"/>
  <c r="BL1173" i="1" s="1"/>
  <c r="AX1173" i="1"/>
  <c r="AW1173" i="1"/>
  <c r="X1173" i="1"/>
  <c r="L1173" i="1"/>
  <c r="K1173" i="1"/>
  <c r="BU1172" i="1"/>
  <c r="BT1172" i="1"/>
  <c r="BS1172" i="1"/>
  <c r="BR1172" i="1"/>
  <c r="BM1172" i="1"/>
  <c r="BG1172" i="1"/>
  <c r="BL1172" i="1" s="1"/>
  <c r="AX1172" i="1"/>
  <c r="AW1172" i="1"/>
  <c r="X1172" i="1"/>
  <c r="L1172" i="1"/>
  <c r="BU1171" i="1"/>
  <c r="BT1171" i="1"/>
  <c r="BS1171" i="1"/>
  <c r="BR1171" i="1"/>
  <c r="BM1171" i="1"/>
  <c r="BG1171" i="1"/>
  <c r="BL1171" i="1" s="1"/>
  <c r="AX1171" i="1"/>
  <c r="AW1171" i="1"/>
  <c r="X1171" i="1"/>
  <c r="L1171" i="1"/>
  <c r="BU1170" i="1"/>
  <c r="BT1170" i="1"/>
  <c r="BS1170" i="1"/>
  <c r="BR1170" i="1"/>
  <c r="BM1170" i="1"/>
  <c r="BG1170" i="1"/>
  <c r="BL1170" i="1" s="1"/>
  <c r="AX1170" i="1"/>
  <c r="AW1170" i="1"/>
  <c r="X1170" i="1"/>
  <c r="L1170" i="1"/>
  <c r="BU1169" i="1"/>
  <c r="BT1169" i="1"/>
  <c r="BS1169" i="1"/>
  <c r="BR1169" i="1"/>
  <c r="BM1169" i="1"/>
  <c r="BG1169" i="1"/>
  <c r="BL1169" i="1" s="1"/>
  <c r="AX1169" i="1"/>
  <c r="AW1169" i="1"/>
  <c r="X1169" i="1"/>
  <c r="L1169" i="1"/>
  <c r="BU1168" i="1"/>
  <c r="BT1168" i="1"/>
  <c r="BS1168" i="1"/>
  <c r="BR1168" i="1"/>
  <c r="BM1168" i="1"/>
  <c r="BG1168" i="1"/>
  <c r="BL1168" i="1" s="1"/>
  <c r="AX1168" i="1"/>
  <c r="AW1168" i="1"/>
  <c r="X1168" i="1"/>
  <c r="L1168" i="1"/>
  <c r="BU1167" i="1"/>
  <c r="BT1167" i="1"/>
  <c r="BS1167" i="1"/>
  <c r="BR1167" i="1"/>
  <c r="BM1167" i="1"/>
  <c r="BG1167" i="1"/>
  <c r="BL1167" i="1" s="1"/>
  <c r="AX1167" i="1"/>
  <c r="AW1167" i="1"/>
  <c r="X1167" i="1"/>
  <c r="L1167" i="1"/>
  <c r="BU1166" i="1"/>
  <c r="BT1166" i="1"/>
  <c r="BS1166" i="1"/>
  <c r="BR1166" i="1"/>
  <c r="BM1166" i="1"/>
  <c r="BG1166" i="1"/>
  <c r="BL1166" i="1" s="1"/>
  <c r="AX1166" i="1"/>
  <c r="AW1166" i="1"/>
  <c r="X1166" i="1"/>
  <c r="L1166" i="1"/>
  <c r="BU1165" i="1"/>
  <c r="BT1165" i="1"/>
  <c r="BS1165" i="1"/>
  <c r="BR1165" i="1"/>
  <c r="BM1165" i="1"/>
  <c r="BG1165" i="1"/>
  <c r="AX1165" i="1"/>
  <c r="AW1165" i="1"/>
  <c r="X1165" i="1"/>
  <c r="L1165" i="1"/>
  <c r="BU1164" i="1"/>
  <c r="BT1164" i="1"/>
  <c r="BS1164" i="1"/>
  <c r="BR1164" i="1"/>
  <c r="BM1164" i="1"/>
  <c r="BG1164" i="1"/>
  <c r="BL1164" i="1" s="1"/>
  <c r="AX1164" i="1"/>
  <c r="AW1164" i="1"/>
  <c r="X1164" i="1"/>
  <c r="L1164" i="1"/>
  <c r="BU1163" i="1"/>
  <c r="BT1163" i="1"/>
  <c r="BS1163" i="1"/>
  <c r="BR1163" i="1"/>
  <c r="BM1163" i="1"/>
  <c r="BG1163" i="1"/>
  <c r="BL1163" i="1" s="1"/>
  <c r="AX1163" i="1"/>
  <c r="AW1163" i="1"/>
  <c r="X1163" i="1"/>
  <c r="L1163" i="1"/>
  <c r="BU1162" i="1"/>
  <c r="BT1162" i="1"/>
  <c r="BS1162" i="1"/>
  <c r="BR1162" i="1"/>
  <c r="BM1162" i="1"/>
  <c r="BG1162" i="1"/>
  <c r="BL1162" i="1" s="1"/>
  <c r="AX1162" i="1"/>
  <c r="AW1162" i="1"/>
  <c r="X1162" i="1"/>
  <c r="L1162" i="1"/>
  <c r="BU1161" i="1"/>
  <c r="BT1161" i="1"/>
  <c r="BS1161" i="1"/>
  <c r="BR1161" i="1"/>
  <c r="BM1161" i="1"/>
  <c r="BG1161" i="1"/>
  <c r="BL1161" i="1" s="1"/>
  <c r="AX1161" i="1"/>
  <c r="AW1161" i="1"/>
  <c r="X1161" i="1"/>
  <c r="L1161" i="1"/>
  <c r="BU1160" i="1"/>
  <c r="BT1160" i="1"/>
  <c r="BS1160" i="1"/>
  <c r="BR1160" i="1"/>
  <c r="BM1160" i="1"/>
  <c r="BG1160" i="1"/>
  <c r="BL1160" i="1" s="1"/>
  <c r="AX1160" i="1"/>
  <c r="AW1160" i="1"/>
  <c r="X1160" i="1"/>
  <c r="L1160" i="1"/>
  <c r="BU1239" i="1"/>
  <c r="BT1239" i="1"/>
  <c r="BS1239" i="1"/>
  <c r="BR1239" i="1"/>
  <c r="BM1239" i="1"/>
  <c r="BL1239" i="1"/>
  <c r="AX1239" i="1"/>
  <c r="AW1239" i="1"/>
  <c r="X1239" i="1"/>
  <c r="L1239" i="1"/>
  <c r="K1239" i="1"/>
  <c r="E1239" i="1"/>
  <c r="BU1238" i="1"/>
  <c r="BT1238" i="1"/>
  <c r="BS1238" i="1"/>
  <c r="BR1238" i="1"/>
  <c r="BM1238" i="1"/>
  <c r="BL1238" i="1"/>
  <c r="AX1238" i="1"/>
  <c r="AW1238" i="1"/>
  <c r="X1238" i="1"/>
  <c r="L1238" i="1"/>
  <c r="K1238" i="1"/>
  <c r="E1238" i="1"/>
  <c r="BU1237" i="1"/>
  <c r="BT1237" i="1"/>
  <c r="BS1237" i="1"/>
  <c r="BR1237" i="1"/>
  <c r="BM1237" i="1"/>
  <c r="BL1237" i="1"/>
  <c r="AX1237" i="1"/>
  <c r="AW1237" i="1"/>
  <c r="X1237" i="1"/>
  <c r="L1237" i="1"/>
  <c r="K1237" i="1"/>
  <c r="E1237" i="1"/>
  <c r="BU1236" i="1"/>
  <c r="BT1236" i="1"/>
  <c r="BS1236" i="1"/>
  <c r="BR1236" i="1"/>
  <c r="BM1236" i="1"/>
  <c r="BL1236" i="1"/>
  <c r="AX1236" i="1"/>
  <c r="AW1236" i="1"/>
  <c r="X1236" i="1"/>
  <c r="L1236" i="1"/>
  <c r="K1236" i="1"/>
  <c r="E1236" i="1"/>
  <c r="BU1235" i="1"/>
  <c r="BT1235" i="1"/>
  <c r="BS1235" i="1"/>
  <c r="BR1235" i="1"/>
  <c r="BM1235" i="1"/>
  <c r="BL1235" i="1"/>
  <c r="AX1235" i="1"/>
  <c r="AW1235" i="1"/>
  <c r="X1235" i="1"/>
  <c r="L1235" i="1"/>
  <c r="K1235" i="1"/>
  <c r="E1235" i="1"/>
  <c r="BU1234" i="1"/>
  <c r="BT1234" i="1"/>
  <c r="BS1234" i="1"/>
  <c r="BR1234" i="1"/>
  <c r="BM1234" i="1"/>
  <c r="BL1234" i="1"/>
  <c r="AX1234" i="1"/>
  <c r="AW1234" i="1"/>
  <c r="X1234" i="1"/>
  <c r="L1234" i="1"/>
  <c r="K1234" i="1"/>
  <c r="E1234" i="1"/>
  <c r="BU1233" i="1"/>
  <c r="BT1233" i="1"/>
  <c r="BS1233" i="1"/>
  <c r="BR1233" i="1"/>
  <c r="BM1233" i="1"/>
  <c r="BL1233" i="1"/>
  <c r="AX1233" i="1"/>
  <c r="AW1233" i="1"/>
  <c r="X1233" i="1"/>
  <c r="L1233" i="1"/>
  <c r="K1233" i="1"/>
  <c r="E1233" i="1"/>
  <c r="BU1232" i="1"/>
  <c r="BT1232" i="1"/>
  <c r="BS1232" i="1"/>
  <c r="BR1232" i="1"/>
  <c r="BM1232" i="1"/>
  <c r="BL1232" i="1"/>
  <c r="AX1232" i="1"/>
  <c r="AW1232" i="1"/>
  <c r="X1232" i="1"/>
  <c r="L1232" i="1"/>
  <c r="K1232" i="1"/>
  <c r="E1232" i="1"/>
  <c r="BU1231" i="1"/>
  <c r="BT1231" i="1"/>
  <c r="BS1231" i="1"/>
  <c r="BR1231" i="1"/>
  <c r="BM1231" i="1"/>
  <c r="BL1231" i="1"/>
  <c r="AX1231" i="1"/>
  <c r="AW1231" i="1"/>
  <c r="X1231" i="1"/>
  <c r="L1231" i="1"/>
  <c r="K1231" i="1"/>
  <c r="E1231" i="1"/>
  <c r="BU1230" i="1"/>
  <c r="BT1230" i="1"/>
  <c r="BS1230" i="1"/>
  <c r="BR1230" i="1"/>
  <c r="BM1230" i="1"/>
  <c r="BL1230" i="1"/>
  <c r="AX1230" i="1"/>
  <c r="AW1230" i="1"/>
  <c r="X1230" i="1"/>
  <c r="L1230" i="1"/>
  <c r="K1230" i="1"/>
  <c r="E1230" i="1"/>
  <c r="BU1229" i="1"/>
  <c r="BT1229" i="1"/>
  <c r="BS1229" i="1"/>
  <c r="BR1229" i="1"/>
  <c r="BM1229" i="1"/>
  <c r="BL1229" i="1"/>
  <c r="AX1229" i="1"/>
  <c r="AW1229" i="1"/>
  <c r="X1229" i="1"/>
  <c r="L1229" i="1"/>
  <c r="K1229" i="1"/>
  <c r="E1229" i="1"/>
  <c r="BU1228" i="1"/>
  <c r="BT1228" i="1"/>
  <c r="BS1228" i="1"/>
  <c r="BR1228" i="1"/>
  <c r="BM1228" i="1"/>
  <c r="BL1228" i="1"/>
  <c r="AX1228" i="1"/>
  <c r="AW1228" i="1"/>
  <c r="X1228" i="1"/>
  <c r="L1228" i="1"/>
  <c r="K1228" i="1"/>
  <c r="E1228" i="1"/>
  <c r="BU1227" i="1"/>
  <c r="BT1227" i="1"/>
  <c r="BS1227" i="1"/>
  <c r="BR1227" i="1"/>
  <c r="BM1227" i="1"/>
  <c r="BL1227" i="1"/>
  <c r="AX1227" i="1"/>
  <c r="AW1227" i="1"/>
  <c r="X1227" i="1"/>
  <c r="L1227" i="1"/>
  <c r="K1227" i="1"/>
  <c r="E1227" i="1"/>
  <c r="BU1226" i="1"/>
  <c r="BT1226" i="1"/>
  <c r="BS1226" i="1"/>
  <c r="BR1226" i="1"/>
  <c r="BM1226" i="1"/>
  <c r="BL1226" i="1"/>
  <c r="AX1226" i="1"/>
  <c r="AW1226" i="1"/>
  <c r="X1226" i="1"/>
  <c r="L1226" i="1"/>
  <c r="K1226" i="1"/>
  <c r="E1226" i="1"/>
  <c r="BU1225" i="1"/>
  <c r="BT1225" i="1"/>
  <c r="BS1225" i="1"/>
  <c r="BR1225" i="1"/>
  <c r="BM1225" i="1"/>
  <c r="BL1225" i="1"/>
  <c r="AX1225" i="1"/>
  <c r="AW1225" i="1"/>
  <c r="X1225" i="1"/>
  <c r="L1225" i="1"/>
  <c r="K1225" i="1"/>
  <c r="E1225" i="1"/>
  <c r="BU1224" i="1"/>
  <c r="BT1224" i="1"/>
  <c r="BS1224" i="1"/>
  <c r="BR1224" i="1"/>
  <c r="BM1224" i="1"/>
  <c r="BL1224" i="1"/>
  <c r="AX1224" i="1"/>
  <c r="AW1224" i="1"/>
  <c r="X1224" i="1"/>
  <c r="L1224" i="1"/>
  <c r="K1224" i="1"/>
  <c r="E1224" i="1"/>
  <c r="BU1223" i="1"/>
  <c r="BT1223" i="1"/>
  <c r="BS1223" i="1"/>
  <c r="BR1223" i="1"/>
  <c r="BM1223" i="1"/>
  <c r="BL1223" i="1"/>
  <c r="AX1223" i="1"/>
  <c r="AW1223" i="1"/>
  <c r="X1223" i="1"/>
  <c r="L1223" i="1"/>
  <c r="K1223" i="1"/>
  <c r="E1223" i="1"/>
  <c r="BU1222" i="1"/>
  <c r="BT1222" i="1"/>
  <c r="BS1222" i="1"/>
  <c r="BR1222" i="1"/>
  <c r="BM1222" i="1"/>
  <c r="BL1222" i="1"/>
  <c r="AX1222" i="1"/>
  <c r="AW1222" i="1"/>
  <c r="X1222" i="1"/>
  <c r="L1222" i="1"/>
  <c r="K1222" i="1"/>
  <c r="E1222" i="1"/>
  <c r="BU1221" i="1"/>
  <c r="BT1221" i="1"/>
  <c r="BS1221" i="1"/>
  <c r="BR1221" i="1"/>
  <c r="BM1221" i="1"/>
  <c r="BL1221" i="1"/>
  <c r="AX1221" i="1"/>
  <c r="AW1221" i="1"/>
  <c r="X1221" i="1"/>
  <c r="L1221" i="1"/>
  <c r="K1221" i="1"/>
  <c r="E1221" i="1"/>
  <c r="BU1220" i="1"/>
  <c r="BT1220" i="1"/>
  <c r="BS1220" i="1"/>
  <c r="BR1220" i="1"/>
  <c r="BM1220" i="1"/>
  <c r="BL1220" i="1"/>
  <c r="AX1220" i="1"/>
  <c r="AW1220" i="1"/>
  <c r="X1220" i="1"/>
  <c r="L1220" i="1"/>
  <c r="K1220" i="1"/>
  <c r="E1220" i="1"/>
  <c r="BU1219" i="1"/>
  <c r="BT1219" i="1"/>
  <c r="BS1219" i="1"/>
  <c r="BR1219" i="1"/>
  <c r="BM1219" i="1"/>
  <c r="BL1219" i="1"/>
  <c r="AX1219" i="1"/>
  <c r="AW1219" i="1"/>
  <c r="X1219" i="1"/>
  <c r="L1219" i="1"/>
  <c r="K1219" i="1"/>
  <c r="E1219" i="1"/>
  <c r="BU1218" i="1"/>
  <c r="BT1218" i="1"/>
  <c r="BS1218" i="1"/>
  <c r="BR1218" i="1"/>
  <c r="BM1218" i="1"/>
  <c r="BL1218" i="1"/>
  <c r="AX1218" i="1"/>
  <c r="AW1218" i="1"/>
  <c r="X1218" i="1"/>
  <c r="L1218" i="1"/>
  <c r="K1218" i="1"/>
  <c r="E1218" i="1"/>
  <c r="BU1217" i="1"/>
  <c r="BT1217" i="1"/>
  <c r="BS1217" i="1"/>
  <c r="BR1217" i="1"/>
  <c r="BM1217" i="1"/>
  <c r="BL1217" i="1"/>
  <c r="AX1217" i="1"/>
  <c r="AW1217" i="1"/>
  <c r="X1217" i="1"/>
  <c r="L1217" i="1"/>
  <c r="K1217" i="1"/>
  <c r="E1217" i="1"/>
  <c r="BU1216" i="1"/>
  <c r="BT1216" i="1"/>
  <c r="BS1216" i="1"/>
  <c r="BR1216" i="1"/>
  <c r="BM1216" i="1"/>
  <c r="BL1216" i="1"/>
  <c r="AX1216" i="1"/>
  <c r="AW1216" i="1"/>
  <c r="X1216" i="1"/>
  <c r="L1216" i="1"/>
  <c r="K1216" i="1"/>
  <c r="E1216" i="1"/>
  <c r="BU1215" i="1"/>
  <c r="BT1215" i="1"/>
  <c r="BS1215" i="1"/>
  <c r="BR1215" i="1"/>
  <c r="BM1215" i="1"/>
  <c r="BL1215" i="1"/>
  <c r="AX1215" i="1"/>
  <c r="AW1215" i="1"/>
  <c r="X1215" i="1"/>
  <c r="L1215" i="1"/>
  <c r="K1215" i="1"/>
  <c r="E1215" i="1"/>
  <c r="BU1214" i="1"/>
  <c r="BT1214" i="1"/>
  <c r="BS1214" i="1"/>
  <c r="BR1214" i="1"/>
  <c r="BM1214" i="1"/>
  <c r="BL1214" i="1"/>
  <c r="AX1214" i="1"/>
  <c r="AW1214" i="1"/>
  <c r="X1214" i="1"/>
  <c r="L1214" i="1"/>
  <c r="K1214" i="1"/>
  <c r="E1214" i="1"/>
  <c r="BU1213" i="1"/>
  <c r="BT1213" i="1"/>
  <c r="BS1213" i="1"/>
  <c r="BR1213" i="1"/>
  <c r="BM1213" i="1"/>
  <c r="BL1213" i="1"/>
  <c r="AX1213" i="1"/>
  <c r="AW1213" i="1"/>
  <c r="X1213" i="1"/>
  <c r="L1213" i="1"/>
  <c r="K1213" i="1"/>
  <c r="E1213" i="1"/>
  <c r="BU1212" i="1"/>
  <c r="BT1212" i="1"/>
  <c r="BS1212" i="1"/>
  <c r="BR1212" i="1"/>
  <c r="BM1212" i="1"/>
  <c r="BL1212" i="1"/>
  <c r="AX1212" i="1"/>
  <c r="AW1212" i="1"/>
  <c r="X1212" i="1"/>
  <c r="L1212" i="1"/>
  <c r="K1212" i="1"/>
  <c r="E1212" i="1"/>
  <c r="BU1211" i="1"/>
  <c r="BT1211" i="1"/>
  <c r="BS1211" i="1"/>
  <c r="BR1211" i="1"/>
  <c r="BM1211" i="1"/>
  <c r="BL1211" i="1"/>
  <c r="AX1211" i="1"/>
  <c r="AW1211" i="1"/>
  <c r="X1211" i="1"/>
  <c r="L1211" i="1"/>
  <c r="K1211" i="1"/>
  <c r="E1211" i="1"/>
  <c r="BU1210" i="1"/>
  <c r="BT1210" i="1"/>
  <c r="BS1210" i="1"/>
  <c r="BR1210" i="1"/>
  <c r="BM1210" i="1"/>
  <c r="BL1210" i="1"/>
  <c r="AX1210" i="1"/>
  <c r="AW1210" i="1"/>
  <c r="X1210" i="1"/>
  <c r="L1210" i="1"/>
  <c r="K1210" i="1"/>
  <c r="E1210" i="1"/>
  <c r="BU1209" i="1"/>
  <c r="BT1209" i="1"/>
  <c r="BS1209" i="1"/>
  <c r="BR1209" i="1"/>
  <c r="BM1209" i="1"/>
  <c r="BL1209" i="1"/>
  <c r="AX1209" i="1"/>
  <c r="AW1209" i="1"/>
  <c r="X1209" i="1"/>
  <c r="L1209" i="1"/>
  <c r="K1209" i="1"/>
  <c r="E1209" i="1"/>
  <c r="BU1208" i="1"/>
  <c r="BT1208" i="1"/>
  <c r="BS1208" i="1"/>
  <c r="BR1208" i="1"/>
  <c r="BM1208" i="1"/>
  <c r="BL1208" i="1"/>
  <c r="AX1208" i="1"/>
  <c r="AW1208" i="1"/>
  <c r="X1208" i="1"/>
  <c r="L1208" i="1"/>
  <c r="K1208" i="1"/>
  <c r="E1208" i="1"/>
  <c r="BU1207" i="1"/>
  <c r="BT1207" i="1"/>
  <c r="BS1207" i="1"/>
  <c r="BR1207" i="1"/>
  <c r="BM1207" i="1"/>
  <c r="BL1207" i="1"/>
  <c r="AX1207" i="1"/>
  <c r="AW1207" i="1"/>
  <c r="X1207" i="1"/>
  <c r="L1207" i="1"/>
  <c r="K1207" i="1"/>
  <c r="E1207" i="1"/>
  <c r="BU1206" i="1"/>
  <c r="BT1206" i="1"/>
  <c r="BS1206" i="1"/>
  <c r="BR1206" i="1"/>
  <c r="BM1206" i="1"/>
  <c r="BL1206" i="1"/>
  <c r="AX1206" i="1"/>
  <c r="AW1206" i="1"/>
  <c r="X1206" i="1"/>
  <c r="L1206" i="1"/>
  <c r="K1206" i="1"/>
  <c r="E1206" i="1"/>
  <c r="BU1205" i="1"/>
  <c r="BT1205" i="1"/>
  <c r="BS1205" i="1"/>
  <c r="BR1205" i="1"/>
  <c r="BM1205" i="1"/>
  <c r="BL1205" i="1"/>
  <c r="AX1205" i="1"/>
  <c r="AW1205" i="1"/>
  <c r="X1205" i="1"/>
  <c r="L1205" i="1"/>
  <c r="K1205" i="1"/>
  <c r="E1205" i="1"/>
  <c r="BU1204" i="1"/>
  <c r="BT1204" i="1"/>
  <c r="BS1204" i="1"/>
  <c r="BR1204" i="1"/>
  <c r="BM1204" i="1"/>
  <c r="BL1204" i="1"/>
  <c r="AX1204" i="1"/>
  <c r="AW1204" i="1"/>
  <c r="X1204" i="1"/>
  <c r="L1204" i="1"/>
  <c r="K1204" i="1"/>
  <c r="E1204" i="1"/>
  <c r="BU1203" i="1"/>
  <c r="BT1203" i="1"/>
  <c r="BS1203" i="1"/>
  <c r="BR1203" i="1"/>
  <c r="BM1203" i="1"/>
  <c r="BL1203" i="1"/>
  <c r="AX1203" i="1"/>
  <c r="AW1203" i="1"/>
  <c r="X1203" i="1"/>
  <c r="L1203" i="1"/>
  <c r="K1203" i="1"/>
  <c r="E1203" i="1"/>
  <c r="BU1202" i="1"/>
  <c r="BT1202" i="1"/>
  <c r="BS1202" i="1"/>
  <c r="BR1202" i="1"/>
  <c r="BM1202" i="1"/>
  <c r="BL1202" i="1"/>
  <c r="AX1202" i="1"/>
  <c r="AW1202" i="1"/>
  <c r="X1202" i="1"/>
  <c r="L1202" i="1"/>
  <c r="K1202" i="1"/>
  <c r="E1202" i="1"/>
  <c r="BU1201" i="1"/>
  <c r="BT1201" i="1"/>
  <c r="BS1201" i="1"/>
  <c r="BR1201" i="1"/>
  <c r="BM1201" i="1"/>
  <c r="BL1201" i="1"/>
  <c r="AX1201" i="1"/>
  <c r="AW1201" i="1"/>
  <c r="X1201" i="1"/>
  <c r="L1201" i="1"/>
  <c r="K1201" i="1"/>
  <c r="E1201" i="1"/>
  <c r="BU1200" i="1"/>
  <c r="BT1200" i="1"/>
  <c r="BS1200" i="1"/>
  <c r="BR1200" i="1"/>
  <c r="BM1200" i="1"/>
  <c r="BL1200" i="1"/>
  <c r="AX1200" i="1"/>
  <c r="AW1200" i="1"/>
  <c r="X1200" i="1"/>
  <c r="L1200" i="1"/>
  <c r="K1200" i="1"/>
  <c r="E1200" i="1"/>
  <c r="BU1278" i="1"/>
  <c r="BT1278" i="1"/>
  <c r="BS1278" i="1"/>
  <c r="BR1278" i="1"/>
  <c r="BM1278" i="1"/>
  <c r="BL1278" i="1"/>
  <c r="AX1278" i="1"/>
  <c r="AW1278" i="1"/>
  <c r="X1278" i="1"/>
  <c r="L1278" i="1"/>
  <c r="K1278" i="1"/>
  <c r="E1278" i="1"/>
  <c r="BU1277" i="1"/>
  <c r="BT1277" i="1"/>
  <c r="BS1277" i="1"/>
  <c r="BR1277" i="1"/>
  <c r="BM1277" i="1"/>
  <c r="BL1277" i="1"/>
  <c r="AX1277" i="1"/>
  <c r="AW1277" i="1"/>
  <c r="X1277" i="1"/>
  <c r="L1277" i="1"/>
  <c r="K1277" i="1"/>
  <c r="E1277" i="1"/>
  <c r="BU1276" i="1"/>
  <c r="BT1276" i="1"/>
  <c r="BS1276" i="1"/>
  <c r="BR1276" i="1"/>
  <c r="BM1276" i="1"/>
  <c r="BL1276" i="1"/>
  <c r="AX1276" i="1"/>
  <c r="AW1276" i="1"/>
  <c r="X1276" i="1"/>
  <c r="L1276" i="1"/>
  <c r="K1276" i="1"/>
  <c r="E1276" i="1"/>
  <c r="BU1275" i="1"/>
  <c r="BT1275" i="1"/>
  <c r="BS1275" i="1"/>
  <c r="BR1275" i="1"/>
  <c r="BM1275" i="1"/>
  <c r="BL1275" i="1"/>
  <c r="AX1275" i="1"/>
  <c r="AW1275" i="1"/>
  <c r="X1275" i="1"/>
  <c r="L1275" i="1"/>
  <c r="K1275" i="1"/>
  <c r="E1275" i="1"/>
  <c r="BU1274" i="1"/>
  <c r="BT1274" i="1"/>
  <c r="BS1274" i="1"/>
  <c r="BR1274" i="1"/>
  <c r="BM1274" i="1"/>
  <c r="BL1274" i="1"/>
  <c r="AX1274" i="1"/>
  <c r="AW1274" i="1"/>
  <c r="X1274" i="1"/>
  <c r="L1274" i="1"/>
  <c r="K1274" i="1"/>
  <c r="E1274" i="1"/>
  <c r="BU1273" i="1"/>
  <c r="BT1273" i="1"/>
  <c r="BS1273" i="1"/>
  <c r="BR1273" i="1"/>
  <c r="BM1273" i="1"/>
  <c r="BL1273" i="1"/>
  <c r="AX1273" i="1"/>
  <c r="AW1273" i="1"/>
  <c r="X1273" i="1"/>
  <c r="L1273" i="1"/>
  <c r="K1273" i="1"/>
  <c r="E1273" i="1"/>
  <c r="BU1272" i="1"/>
  <c r="BT1272" i="1"/>
  <c r="BS1272" i="1"/>
  <c r="BR1272" i="1"/>
  <c r="BM1272" i="1"/>
  <c r="BL1272" i="1"/>
  <c r="AX1272" i="1"/>
  <c r="AW1272" i="1"/>
  <c r="X1272" i="1"/>
  <c r="L1272" i="1"/>
  <c r="K1272" i="1"/>
  <c r="E1272" i="1"/>
  <c r="BU1271" i="1"/>
  <c r="BT1271" i="1"/>
  <c r="BS1271" i="1"/>
  <c r="BR1271" i="1"/>
  <c r="BM1271" i="1"/>
  <c r="BL1271" i="1"/>
  <c r="AX1271" i="1"/>
  <c r="AW1271" i="1"/>
  <c r="X1271" i="1"/>
  <c r="L1271" i="1"/>
  <c r="K1271" i="1"/>
  <c r="E1271" i="1"/>
  <c r="BU1270" i="1"/>
  <c r="BT1270" i="1"/>
  <c r="BS1270" i="1"/>
  <c r="BR1270" i="1"/>
  <c r="BM1270" i="1"/>
  <c r="BL1270" i="1"/>
  <c r="AX1270" i="1"/>
  <c r="AW1270" i="1"/>
  <c r="X1270" i="1"/>
  <c r="L1270" i="1"/>
  <c r="K1270" i="1"/>
  <c r="E1270" i="1"/>
  <c r="BU1269" i="1"/>
  <c r="BT1269" i="1"/>
  <c r="BS1269" i="1"/>
  <c r="BR1269" i="1"/>
  <c r="BM1269" i="1"/>
  <c r="BL1269" i="1"/>
  <c r="AX1269" i="1"/>
  <c r="AW1269" i="1"/>
  <c r="X1269" i="1"/>
  <c r="L1269" i="1"/>
  <c r="K1269" i="1"/>
  <c r="E1269" i="1"/>
  <c r="BU1268" i="1"/>
  <c r="BT1268" i="1"/>
  <c r="BS1268" i="1"/>
  <c r="BR1268" i="1"/>
  <c r="BM1268" i="1"/>
  <c r="BL1268" i="1"/>
  <c r="AX1268" i="1"/>
  <c r="AW1268" i="1"/>
  <c r="X1268" i="1"/>
  <c r="L1268" i="1"/>
  <c r="K1268" i="1"/>
  <c r="E1268" i="1"/>
  <c r="BU1267" i="1"/>
  <c r="BT1267" i="1"/>
  <c r="BS1267" i="1"/>
  <c r="BR1267" i="1"/>
  <c r="BM1267" i="1"/>
  <c r="BL1267" i="1"/>
  <c r="AX1267" i="1"/>
  <c r="AW1267" i="1"/>
  <c r="X1267" i="1"/>
  <c r="L1267" i="1"/>
  <c r="K1267" i="1"/>
  <c r="E1267" i="1"/>
  <c r="BU1266" i="1"/>
  <c r="BT1266" i="1"/>
  <c r="BS1266" i="1"/>
  <c r="BR1266" i="1"/>
  <c r="BM1266" i="1"/>
  <c r="BL1266" i="1"/>
  <c r="AX1266" i="1"/>
  <c r="AW1266" i="1"/>
  <c r="X1266" i="1"/>
  <c r="L1266" i="1"/>
  <c r="K1266" i="1"/>
  <c r="E1266" i="1"/>
  <c r="BU1265" i="1"/>
  <c r="BT1265" i="1"/>
  <c r="BS1265" i="1"/>
  <c r="BR1265" i="1"/>
  <c r="BM1265" i="1"/>
  <c r="BL1265" i="1"/>
  <c r="AX1265" i="1"/>
  <c r="AW1265" i="1"/>
  <c r="X1265" i="1"/>
  <c r="L1265" i="1"/>
  <c r="K1265" i="1"/>
  <c r="E1265" i="1"/>
  <c r="BU1264" i="1"/>
  <c r="BT1264" i="1"/>
  <c r="BS1264" i="1"/>
  <c r="BR1264" i="1"/>
  <c r="BM1264" i="1"/>
  <c r="BL1264" i="1"/>
  <c r="AX1264" i="1"/>
  <c r="AW1264" i="1"/>
  <c r="X1264" i="1"/>
  <c r="L1264" i="1"/>
  <c r="K1264" i="1"/>
  <c r="E1264" i="1"/>
  <c r="BU1263" i="1"/>
  <c r="BT1263" i="1"/>
  <c r="BS1263" i="1"/>
  <c r="BR1263" i="1"/>
  <c r="BM1263" i="1"/>
  <c r="BL1263" i="1"/>
  <c r="AX1263" i="1"/>
  <c r="AW1263" i="1"/>
  <c r="X1263" i="1"/>
  <c r="L1263" i="1"/>
  <c r="K1263" i="1"/>
  <c r="E1263" i="1"/>
  <c r="BU1262" i="1"/>
  <c r="BT1262" i="1"/>
  <c r="BS1262" i="1"/>
  <c r="BR1262" i="1"/>
  <c r="BM1262" i="1"/>
  <c r="BL1262" i="1"/>
  <c r="AX1262" i="1"/>
  <c r="AW1262" i="1"/>
  <c r="X1262" i="1"/>
  <c r="L1262" i="1"/>
  <c r="K1262" i="1"/>
  <c r="E1262" i="1"/>
  <c r="BU1261" i="1"/>
  <c r="BT1261" i="1"/>
  <c r="BS1261" i="1"/>
  <c r="BR1261" i="1"/>
  <c r="BM1261" i="1"/>
  <c r="BL1261" i="1"/>
  <c r="AX1261" i="1"/>
  <c r="AW1261" i="1"/>
  <c r="X1261" i="1"/>
  <c r="L1261" i="1"/>
  <c r="K1261" i="1"/>
  <c r="E1261" i="1"/>
  <c r="BU1260" i="1"/>
  <c r="BT1260" i="1"/>
  <c r="BS1260" i="1"/>
  <c r="BR1260" i="1"/>
  <c r="BM1260" i="1"/>
  <c r="BL1260" i="1"/>
  <c r="AX1260" i="1"/>
  <c r="AW1260" i="1"/>
  <c r="X1260" i="1"/>
  <c r="L1260" i="1"/>
  <c r="K1260" i="1"/>
  <c r="E1260" i="1"/>
  <c r="BU1259" i="1"/>
  <c r="BT1259" i="1"/>
  <c r="BS1259" i="1"/>
  <c r="BR1259" i="1"/>
  <c r="BM1259" i="1"/>
  <c r="BL1259" i="1"/>
  <c r="AX1259" i="1"/>
  <c r="AW1259" i="1"/>
  <c r="X1259" i="1"/>
  <c r="L1259" i="1"/>
  <c r="K1259" i="1"/>
  <c r="E1259" i="1"/>
  <c r="BU1258" i="1"/>
  <c r="BT1258" i="1"/>
  <c r="BS1258" i="1"/>
  <c r="BR1258" i="1"/>
  <c r="BM1258" i="1"/>
  <c r="BL1258" i="1"/>
  <c r="AX1258" i="1"/>
  <c r="AW1258" i="1"/>
  <c r="X1258" i="1"/>
  <c r="L1258" i="1"/>
  <c r="K1258" i="1"/>
  <c r="E1258" i="1"/>
  <c r="BU1257" i="1"/>
  <c r="BT1257" i="1"/>
  <c r="BS1257" i="1"/>
  <c r="BR1257" i="1"/>
  <c r="BM1257" i="1"/>
  <c r="BL1257" i="1"/>
  <c r="AX1257" i="1"/>
  <c r="AW1257" i="1"/>
  <c r="X1257" i="1"/>
  <c r="L1257" i="1"/>
  <c r="K1257" i="1"/>
  <c r="E1257" i="1"/>
  <c r="BU1256" i="1"/>
  <c r="BT1256" i="1"/>
  <c r="BS1256" i="1"/>
  <c r="BR1256" i="1"/>
  <c r="BM1256" i="1"/>
  <c r="BL1256" i="1"/>
  <c r="AX1256" i="1"/>
  <c r="AW1256" i="1"/>
  <c r="X1256" i="1"/>
  <c r="L1256" i="1"/>
  <c r="K1256" i="1"/>
  <c r="E1256" i="1"/>
  <c r="BU1255" i="1"/>
  <c r="BT1255" i="1"/>
  <c r="BS1255" i="1"/>
  <c r="BR1255" i="1"/>
  <c r="BM1255" i="1"/>
  <c r="BL1255" i="1"/>
  <c r="AX1255" i="1"/>
  <c r="AW1255" i="1"/>
  <c r="X1255" i="1"/>
  <c r="L1255" i="1"/>
  <c r="K1255" i="1"/>
  <c r="E1255" i="1"/>
  <c r="BU1254" i="1"/>
  <c r="BT1254" i="1"/>
  <c r="BS1254" i="1"/>
  <c r="BR1254" i="1"/>
  <c r="BM1254" i="1"/>
  <c r="BL1254" i="1"/>
  <c r="AX1254" i="1"/>
  <c r="AW1254" i="1"/>
  <c r="X1254" i="1"/>
  <c r="L1254" i="1"/>
  <c r="K1254" i="1"/>
  <c r="E1254" i="1"/>
  <c r="BU1253" i="1"/>
  <c r="BT1253" i="1"/>
  <c r="BS1253" i="1"/>
  <c r="BR1253" i="1"/>
  <c r="BM1253" i="1"/>
  <c r="BL1253" i="1"/>
  <c r="AX1253" i="1"/>
  <c r="AW1253" i="1"/>
  <c r="X1253" i="1"/>
  <c r="L1253" i="1"/>
  <c r="K1253" i="1"/>
  <c r="E1253" i="1"/>
  <c r="BU1252" i="1"/>
  <c r="BT1252" i="1"/>
  <c r="BS1252" i="1"/>
  <c r="BR1252" i="1"/>
  <c r="BM1252" i="1"/>
  <c r="BL1252" i="1"/>
  <c r="AX1252" i="1"/>
  <c r="AW1252" i="1"/>
  <c r="X1252" i="1"/>
  <c r="L1252" i="1"/>
  <c r="K1252" i="1"/>
  <c r="E1252" i="1"/>
  <c r="BU1251" i="1"/>
  <c r="BT1251" i="1"/>
  <c r="BS1251" i="1"/>
  <c r="BR1251" i="1"/>
  <c r="BM1251" i="1"/>
  <c r="BL1251" i="1"/>
  <c r="AX1251" i="1"/>
  <c r="AW1251" i="1"/>
  <c r="X1251" i="1"/>
  <c r="L1251" i="1"/>
  <c r="K1251" i="1"/>
  <c r="E1251" i="1"/>
  <c r="BU1250" i="1"/>
  <c r="BT1250" i="1"/>
  <c r="BS1250" i="1"/>
  <c r="BR1250" i="1"/>
  <c r="BM1250" i="1"/>
  <c r="BL1250" i="1"/>
  <c r="AX1250" i="1"/>
  <c r="AW1250" i="1"/>
  <c r="X1250" i="1"/>
  <c r="L1250" i="1"/>
  <c r="K1250" i="1"/>
  <c r="E1250" i="1"/>
  <c r="BU1249" i="1"/>
  <c r="BT1249" i="1"/>
  <c r="BS1249" i="1"/>
  <c r="BR1249" i="1"/>
  <c r="BM1249" i="1"/>
  <c r="BL1249" i="1"/>
  <c r="AX1249" i="1"/>
  <c r="AW1249" i="1"/>
  <c r="X1249" i="1"/>
  <c r="L1249" i="1"/>
  <c r="K1249" i="1"/>
  <c r="E1249" i="1"/>
  <c r="BU1248" i="1"/>
  <c r="BT1248" i="1"/>
  <c r="BS1248" i="1"/>
  <c r="BR1248" i="1"/>
  <c r="BM1248" i="1"/>
  <c r="BL1248" i="1"/>
  <c r="AX1248" i="1"/>
  <c r="AW1248" i="1"/>
  <c r="X1248" i="1"/>
  <c r="L1248" i="1"/>
  <c r="K1248" i="1"/>
  <c r="E1248" i="1"/>
  <c r="BU1247" i="1"/>
  <c r="BT1247" i="1"/>
  <c r="BS1247" i="1"/>
  <c r="BR1247" i="1"/>
  <c r="BM1247" i="1"/>
  <c r="BL1247" i="1"/>
  <c r="AX1247" i="1"/>
  <c r="AW1247" i="1"/>
  <c r="X1247" i="1"/>
  <c r="L1247" i="1"/>
  <c r="K1247" i="1"/>
  <c r="E1247" i="1"/>
  <c r="BU1246" i="1"/>
  <c r="BT1246" i="1"/>
  <c r="BS1246" i="1"/>
  <c r="BR1246" i="1"/>
  <c r="BM1246" i="1"/>
  <c r="BL1246" i="1"/>
  <c r="AX1246" i="1"/>
  <c r="AW1246" i="1"/>
  <c r="X1246" i="1"/>
  <c r="L1246" i="1"/>
  <c r="K1246" i="1"/>
  <c r="E1246" i="1"/>
  <c r="BU1245" i="1"/>
  <c r="BT1245" i="1"/>
  <c r="BS1245" i="1"/>
  <c r="BR1245" i="1"/>
  <c r="BM1245" i="1"/>
  <c r="BL1245" i="1"/>
  <c r="AX1245" i="1"/>
  <c r="AW1245" i="1"/>
  <c r="X1245" i="1"/>
  <c r="L1245" i="1"/>
  <c r="K1245" i="1"/>
  <c r="E1245" i="1"/>
  <c r="BU1244" i="1"/>
  <c r="BT1244" i="1"/>
  <c r="BS1244" i="1"/>
  <c r="BR1244" i="1"/>
  <c r="BM1244" i="1"/>
  <c r="BL1244" i="1"/>
  <c r="AX1244" i="1"/>
  <c r="AW1244" i="1"/>
  <c r="X1244" i="1"/>
  <c r="L1244" i="1"/>
  <c r="K1244" i="1"/>
  <c r="E1244" i="1"/>
  <c r="BU1243" i="1"/>
  <c r="BT1243" i="1"/>
  <c r="BS1243" i="1"/>
  <c r="BR1243" i="1"/>
  <c r="BM1243" i="1"/>
  <c r="BL1243" i="1"/>
  <c r="AX1243" i="1"/>
  <c r="AW1243" i="1"/>
  <c r="X1243" i="1"/>
  <c r="L1243" i="1"/>
  <c r="K1243" i="1"/>
  <c r="E1243" i="1"/>
  <c r="BU1242" i="1"/>
  <c r="BT1242" i="1"/>
  <c r="BS1242" i="1"/>
  <c r="BR1242" i="1"/>
  <c r="BM1242" i="1"/>
  <c r="BL1242" i="1"/>
  <c r="AX1242" i="1"/>
  <c r="AW1242" i="1"/>
  <c r="X1242" i="1"/>
  <c r="L1242" i="1"/>
  <c r="K1242" i="1"/>
  <c r="E1242" i="1"/>
  <c r="BU1241" i="1"/>
  <c r="BT1241" i="1"/>
  <c r="BS1241" i="1"/>
  <c r="BR1241" i="1"/>
  <c r="BM1241" i="1"/>
  <c r="BL1241" i="1"/>
  <c r="AX1241" i="1"/>
  <c r="AW1241" i="1"/>
  <c r="X1241" i="1"/>
  <c r="L1241" i="1"/>
  <c r="K1241" i="1"/>
  <c r="E1241" i="1"/>
  <c r="BU1240" i="1"/>
  <c r="BT1240" i="1"/>
  <c r="BS1240" i="1"/>
  <c r="BR1240" i="1"/>
  <c r="BM1240" i="1"/>
  <c r="BL1240" i="1"/>
  <c r="AX1240" i="1"/>
  <c r="AW1240" i="1"/>
  <c r="X1240" i="1"/>
  <c r="L1240" i="1"/>
  <c r="K1240" i="1"/>
  <c r="E1240" i="1"/>
  <c r="BU1318" i="1"/>
  <c r="BT1318" i="1"/>
  <c r="BS1318" i="1"/>
  <c r="BR1318" i="1"/>
  <c r="BM1318" i="1"/>
  <c r="BG1318" i="1"/>
  <c r="BL1318" i="1" s="1"/>
  <c r="AX1318" i="1"/>
  <c r="AW1318" i="1"/>
  <c r="X1318" i="1"/>
  <c r="L1318" i="1"/>
  <c r="K1318" i="1"/>
  <c r="E1318" i="1"/>
  <c r="BU1317" i="1"/>
  <c r="BT1317" i="1"/>
  <c r="BS1317" i="1"/>
  <c r="BR1317" i="1"/>
  <c r="BM1317" i="1"/>
  <c r="BG1317" i="1"/>
  <c r="BL1317" i="1" s="1"/>
  <c r="AX1317" i="1"/>
  <c r="AW1317" i="1"/>
  <c r="X1317" i="1"/>
  <c r="L1317" i="1"/>
  <c r="K1317" i="1"/>
  <c r="E1317" i="1"/>
  <c r="BU1316" i="1"/>
  <c r="BT1316" i="1"/>
  <c r="BS1316" i="1"/>
  <c r="BR1316" i="1"/>
  <c r="BM1316" i="1"/>
  <c r="BG1316" i="1"/>
  <c r="BL1316" i="1" s="1"/>
  <c r="AX1316" i="1"/>
  <c r="AW1316" i="1"/>
  <c r="X1316" i="1"/>
  <c r="L1316" i="1"/>
  <c r="K1316" i="1"/>
  <c r="E1316" i="1"/>
  <c r="BU1315" i="1"/>
  <c r="BT1315" i="1"/>
  <c r="BS1315" i="1"/>
  <c r="BR1315" i="1"/>
  <c r="BM1315" i="1"/>
  <c r="BG1315" i="1"/>
  <c r="BL1315" i="1" s="1"/>
  <c r="AX1315" i="1"/>
  <c r="AW1315" i="1"/>
  <c r="X1315" i="1"/>
  <c r="L1315" i="1"/>
  <c r="K1315" i="1"/>
  <c r="E1315" i="1"/>
  <c r="BU1314" i="1"/>
  <c r="BT1314" i="1"/>
  <c r="BS1314" i="1"/>
  <c r="BR1314" i="1"/>
  <c r="BM1314" i="1"/>
  <c r="BG1314" i="1"/>
  <c r="BL1314" i="1" s="1"/>
  <c r="AX1314" i="1"/>
  <c r="AW1314" i="1"/>
  <c r="X1314" i="1"/>
  <c r="L1314" i="1"/>
  <c r="K1314" i="1"/>
  <c r="E1314" i="1"/>
  <c r="BU1313" i="1"/>
  <c r="BT1313" i="1"/>
  <c r="BS1313" i="1"/>
  <c r="BR1313" i="1"/>
  <c r="BM1313" i="1"/>
  <c r="BG1313" i="1"/>
  <c r="BL1313" i="1" s="1"/>
  <c r="AX1313" i="1"/>
  <c r="AW1313" i="1"/>
  <c r="X1313" i="1"/>
  <c r="L1313" i="1"/>
  <c r="K1313" i="1"/>
  <c r="E1313" i="1"/>
  <c r="BU1312" i="1"/>
  <c r="BT1312" i="1"/>
  <c r="BS1312" i="1"/>
  <c r="BR1312" i="1"/>
  <c r="BM1312" i="1"/>
  <c r="BG1312" i="1"/>
  <c r="BL1312" i="1" s="1"/>
  <c r="AX1312" i="1"/>
  <c r="AW1312" i="1"/>
  <c r="X1312" i="1"/>
  <c r="L1312" i="1"/>
  <c r="K1312" i="1"/>
  <c r="E1312" i="1"/>
  <c r="BU1311" i="1"/>
  <c r="BT1311" i="1"/>
  <c r="BS1311" i="1"/>
  <c r="BR1311" i="1"/>
  <c r="BM1311" i="1"/>
  <c r="BG1311" i="1"/>
  <c r="BL1311" i="1" s="1"/>
  <c r="AX1311" i="1"/>
  <c r="AW1311" i="1"/>
  <c r="X1311" i="1"/>
  <c r="L1311" i="1"/>
  <c r="K1311" i="1"/>
  <c r="E1311" i="1"/>
  <c r="BU1310" i="1"/>
  <c r="BT1310" i="1"/>
  <c r="BS1310" i="1"/>
  <c r="BR1310" i="1"/>
  <c r="BM1310" i="1"/>
  <c r="BG1310" i="1"/>
  <c r="BL1310" i="1" s="1"/>
  <c r="AX1310" i="1"/>
  <c r="AW1310" i="1"/>
  <c r="X1310" i="1"/>
  <c r="L1310" i="1"/>
  <c r="K1310" i="1"/>
  <c r="E1310" i="1"/>
  <c r="BU1309" i="1"/>
  <c r="BT1309" i="1"/>
  <c r="BS1309" i="1"/>
  <c r="BR1309" i="1"/>
  <c r="BM1309" i="1"/>
  <c r="BG1309" i="1"/>
  <c r="BL1309" i="1" s="1"/>
  <c r="AX1309" i="1"/>
  <c r="AW1309" i="1"/>
  <c r="X1309" i="1"/>
  <c r="L1309" i="1"/>
  <c r="K1309" i="1"/>
  <c r="E1309" i="1"/>
  <c r="BU1308" i="1"/>
  <c r="BT1308" i="1"/>
  <c r="BS1308" i="1"/>
  <c r="BR1308" i="1"/>
  <c r="BM1308" i="1"/>
  <c r="BG1308" i="1"/>
  <c r="BL1308" i="1" s="1"/>
  <c r="AX1308" i="1"/>
  <c r="AW1308" i="1"/>
  <c r="X1308" i="1"/>
  <c r="L1308" i="1"/>
  <c r="K1308" i="1"/>
  <c r="E1308" i="1"/>
  <c r="BU1307" i="1"/>
  <c r="BT1307" i="1"/>
  <c r="BS1307" i="1"/>
  <c r="BR1307" i="1"/>
  <c r="BM1307" i="1"/>
  <c r="BG1307" i="1"/>
  <c r="BL1307" i="1" s="1"/>
  <c r="AX1307" i="1"/>
  <c r="AW1307" i="1"/>
  <c r="X1307" i="1"/>
  <c r="L1307" i="1"/>
  <c r="K1307" i="1"/>
  <c r="E1307" i="1"/>
  <c r="BU1306" i="1"/>
  <c r="BT1306" i="1"/>
  <c r="BS1306" i="1"/>
  <c r="BR1306" i="1"/>
  <c r="BM1306" i="1"/>
  <c r="BG1306" i="1"/>
  <c r="BL1306" i="1" s="1"/>
  <c r="AX1306" i="1"/>
  <c r="AW1306" i="1"/>
  <c r="X1306" i="1"/>
  <c r="L1306" i="1"/>
  <c r="K1306" i="1"/>
  <c r="E1306" i="1"/>
  <c r="BU1305" i="1"/>
  <c r="BT1305" i="1"/>
  <c r="BS1305" i="1"/>
  <c r="BR1305" i="1"/>
  <c r="BM1305" i="1"/>
  <c r="BG1305" i="1"/>
  <c r="BL1305" i="1" s="1"/>
  <c r="AX1305" i="1"/>
  <c r="AW1305" i="1"/>
  <c r="X1305" i="1"/>
  <c r="L1305" i="1"/>
  <c r="K1305" i="1"/>
  <c r="E1305" i="1"/>
  <c r="BU1304" i="1"/>
  <c r="BT1304" i="1"/>
  <c r="BS1304" i="1"/>
  <c r="BR1304" i="1"/>
  <c r="BM1304" i="1"/>
  <c r="BG1304" i="1"/>
  <c r="BL1304" i="1" s="1"/>
  <c r="AX1304" i="1"/>
  <c r="AW1304" i="1"/>
  <c r="X1304" i="1"/>
  <c r="L1304" i="1"/>
  <c r="K1304" i="1"/>
  <c r="E1304" i="1"/>
  <c r="BU1303" i="1"/>
  <c r="BT1303" i="1"/>
  <c r="BS1303" i="1"/>
  <c r="BR1303" i="1"/>
  <c r="BM1303" i="1"/>
  <c r="BG1303" i="1"/>
  <c r="BL1303" i="1" s="1"/>
  <c r="AX1303" i="1"/>
  <c r="AW1303" i="1"/>
  <c r="X1303" i="1"/>
  <c r="L1303" i="1"/>
  <c r="K1303" i="1"/>
  <c r="E1303" i="1"/>
  <c r="BU1302" i="1"/>
  <c r="BT1302" i="1"/>
  <c r="BS1302" i="1"/>
  <c r="BR1302" i="1"/>
  <c r="BM1302" i="1"/>
  <c r="BG1302" i="1"/>
  <c r="BL1302" i="1" s="1"/>
  <c r="AX1302" i="1"/>
  <c r="AW1302" i="1"/>
  <c r="X1302" i="1"/>
  <c r="L1302" i="1"/>
  <c r="K1302" i="1"/>
  <c r="E1302" i="1"/>
  <c r="BU1301" i="1"/>
  <c r="BT1301" i="1"/>
  <c r="BS1301" i="1"/>
  <c r="BR1301" i="1"/>
  <c r="BM1301" i="1"/>
  <c r="BG1301" i="1"/>
  <c r="BL1301" i="1" s="1"/>
  <c r="AX1301" i="1"/>
  <c r="AW1301" i="1"/>
  <c r="X1301" i="1"/>
  <c r="L1301" i="1"/>
  <c r="K1301" i="1"/>
  <c r="E1301" i="1"/>
  <c r="BU1300" i="1"/>
  <c r="BT1300" i="1"/>
  <c r="BS1300" i="1"/>
  <c r="BR1300" i="1"/>
  <c r="BM1300" i="1"/>
  <c r="BG1300" i="1"/>
  <c r="BL1300" i="1" s="1"/>
  <c r="AX1300" i="1"/>
  <c r="AW1300" i="1"/>
  <c r="X1300" i="1"/>
  <c r="L1300" i="1"/>
  <c r="K1300" i="1"/>
  <c r="E1300" i="1"/>
  <c r="BU1299" i="1"/>
  <c r="BT1299" i="1"/>
  <c r="BS1299" i="1"/>
  <c r="BR1299" i="1"/>
  <c r="BM1299" i="1"/>
  <c r="BG1299" i="1"/>
  <c r="BL1299" i="1" s="1"/>
  <c r="AX1299" i="1"/>
  <c r="AW1299" i="1"/>
  <c r="X1299" i="1"/>
  <c r="L1299" i="1"/>
  <c r="K1299" i="1"/>
  <c r="E1299" i="1"/>
  <c r="BU1298" i="1"/>
  <c r="BT1298" i="1"/>
  <c r="BS1298" i="1"/>
  <c r="BR1298" i="1"/>
  <c r="BM1298" i="1"/>
  <c r="BG1298" i="1"/>
  <c r="BL1298" i="1" s="1"/>
  <c r="AX1298" i="1"/>
  <c r="AW1298" i="1"/>
  <c r="X1298" i="1"/>
  <c r="L1298" i="1"/>
  <c r="K1298" i="1"/>
  <c r="E1298" i="1"/>
  <c r="BU1297" i="1"/>
  <c r="BT1297" i="1"/>
  <c r="BS1297" i="1"/>
  <c r="BR1297" i="1"/>
  <c r="BM1297" i="1"/>
  <c r="BG1297" i="1"/>
  <c r="BL1297" i="1" s="1"/>
  <c r="AX1297" i="1"/>
  <c r="AW1297" i="1"/>
  <c r="X1297" i="1"/>
  <c r="L1297" i="1"/>
  <c r="K1297" i="1"/>
  <c r="E1297" i="1"/>
  <c r="BU1296" i="1"/>
  <c r="BT1296" i="1"/>
  <c r="BS1296" i="1"/>
  <c r="BR1296" i="1"/>
  <c r="BM1296" i="1"/>
  <c r="BG1296" i="1"/>
  <c r="BL1296" i="1" s="1"/>
  <c r="AX1296" i="1"/>
  <c r="AW1296" i="1"/>
  <c r="X1296" i="1"/>
  <c r="L1296" i="1"/>
  <c r="K1296" i="1"/>
  <c r="E1296" i="1"/>
  <c r="BU1295" i="1"/>
  <c r="BT1295" i="1"/>
  <c r="BS1295" i="1"/>
  <c r="BR1295" i="1"/>
  <c r="BM1295" i="1"/>
  <c r="BG1295" i="1"/>
  <c r="BL1295" i="1" s="1"/>
  <c r="AX1295" i="1"/>
  <c r="AW1295" i="1"/>
  <c r="X1295" i="1"/>
  <c r="L1295" i="1"/>
  <c r="K1295" i="1"/>
  <c r="E1295" i="1"/>
  <c r="BU1294" i="1"/>
  <c r="BT1294" i="1"/>
  <c r="BS1294" i="1"/>
  <c r="BR1294" i="1"/>
  <c r="BM1294" i="1"/>
  <c r="BG1294" i="1"/>
  <c r="BL1294" i="1" s="1"/>
  <c r="AX1294" i="1"/>
  <c r="AW1294" i="1"/>
  <c r="X1294" i="1"/>
  <c r="L1294" i="1"/>
  <c r="K1294" i="1"/>
  <c r="E1294" i="1"/>
  <c r="BU1293" i="1"/>
  <c r="BT1293" i="1"/>
  <c r="BS1293" i="1"/>
  <c r="BR1293" i="1"/>
  <c r="BM1293" i="1"/>
  <c r="BG1293" i="1"/>
  <c r="BL1293" i="1" s="1"/>
  <c r="AX1293" i="1"/>
  <c r="AW1293" i="1"/>
  <c r="X1293" i="1"/>
  <c r="L1293" i="1"/>
  <c r="K1293" i="1"/>
  <c r="E1293" i="1"/>
  <c r="BU1292" i="1"/>
  <c r="BT1292" i="1"/>
  <c r="BS1292" i="1"/>
  <c r="BR1292" i="1"/>
  <c r="BM1292" i="1"/>
  <c r="BG1292" i="1"/>
  <c r="BL1292" i="1" s="1"/>
  <c r="AX1292" i="1"/>
  <c r="AW1292" i="1"/>
  <c r="X1292" i="1"/>
  <c r="L1292" i="1"/>
  <c r="K1292" i="1"/>
  <c r="E1292" i="1"/>
  <c r="BU1291" i="1"/>
  <c r="BT1291" i="1"/>
  <c r="BS1291" i="1"/>
  <c r="BR1291" i="1"/>
  <c r="BM1291" i="1"/>
  <c r="BG1291" i="1"/>
  <c r="BL1291" i="1" s="1"/>
  <c r="AX1291" i="1"/>
  <c r="AW1291" i="1"/>
  <c r="X1291" i="1"/>
  <c r="L1291" i="1"/>
  <c r="K1291" i="1"/>
  <c r="E1291" i="1"/>
  <c r="BU1290" i="1"/>
  <c r="BT1290" i="1"/>
  <c r="BS1290" i="1"/>
  <c r="BR1290" i="1"/>
  <c r="BM1290" i="1"/>
  <c r="BG1290" i="1"/>
  <c r="BL1290" i="1" s="1"/>
  <c r="AX1290" i="1"/>
  <c r="AW1290" i="1"/>
  <c r="X1290" i="1"/>
  <c r="L1290" i="1"/>
  <c r="K1290" i="1"/>
  <c r="E1290" i="1"/>
  <c r="BU1289" i="1"/>
  <c r="BT1289" i="1"/>
  <c r="BS1289" i="1"/>
  <c r="BR1289" i="1"/>
  <c r="BM1289" i="1"/>
  <c r="BG1289" i="1"/>
  <c r="BL1289" i="1" s="1"/>
  <c r="AX1289" i="1"/>
  <c r="AW1289" i="1"/>
  <c r="X1289" i="1"/>
  <c r="L1289" i="1"/>
  <c r="K1289" i="1"/>
  <c r="E1289" i="1"/>
  <c r="BU1288" i="1"/>
  <c r="BT1288" i="1"/>
  <c r="BS1288" i="1"/>
  <c r="BR1288" i="1"/>
  <c r="BM1288" i="1"/>
  <c r="BG1288" i="1"/>
  <c r="BL1288" i="1" s="1"/>
  <c r="AX1288" i="1"/>
  <c r="AW1288" i="1"/>
  <c r="X1288" i="1"/>
  <c r="L1288" i="1"/>
  <c r="K1288" i="1"/>
  <c r="E1288" i="1"/>
  <c r="BU1287" i="1"/>
  <c r="BT1287" i="1"/>
  <c r="BS1287" i="1"/>
  <c r="BR1287" i="1"/>
  <c r="BM1287" i="1"/>
  <c r="BG1287" i="1"/>
  <c r="BL1287" i="1" s="1"/>
  <c r="AX1287" i="1"/>
  <c r="AW1287" i="1"/>
  <c r="X1287" i="1"/>
  <c r="L1287" i="1"/>
  <c r="K1287" i="1"/>
  <c r="E1287" i="1"/>
  <c r="BU1286" i="1"/>
  <c r="BT1286" i="1"/>
  <c r="BS1286" i="1"/>
  <c r="BR1286" i="1"/>
  <c r="BM1286" i="1"/>
  <c r="BG1286" i="1"/>
  <c r="BL1286" i="1" s="1"/>
  <c r="AX1286" i="1"/>
  <c r="AW1286" i="1"/>
  <c r="X1286" i="1"/>
  <c r="L1286" i="1"/>
  <c r="K1286" i="1"/>
  <c r="E1286" i="1"/>
  <c r="BU1285" i="1"/>
  <c r="BT1285" i="1"/>
  <c r="BS1285" i="1"/>
  <c r="BR1285" i="1"/>
  <c r="BM1285" i="1"/>
  <c r="BG1285" i="1"/>
  <c r="BL1285" i="1" s="1"/>
  <c r="AX1285" i="1"/>
  <c r="AW1285" i="1"/>
  <c r="X1285" i="1"/>
  <c r="L1285" i="1"/>
  <c r="K1285" i="1"/>
  <c r="E1285" i="1"/>
  <c r="BU1284" i="1"/>
  <c r="BT1284" i="1"/>
  <c r="BS1284" i="1"/>
  <c r="BR1284" i="1"/>
  <c r="BM1284" i="1"/>
  <c r="BG1284" i="1"/>
  <c r="BL1284" i="1" s="1"/>
  <c r="AX1284" i="1"/>
  <c r="AW1284" i="1"/>
  <c r="X1284" i="1"/>
  <c r="L1284" i="1"/>
  <c r="K1284" i="1"/>
  <c r="E1284" i="1"/>
  <c r="BU1283" i="1"/>
  <c r="BT1283" i="1"/>
  <c r="BS1283" i="1"/>
  <c r="BR1283" i="1"/>
  <c r="BM1283" i="1"/>
  <c r="BG1283" i="1"/>
  <c r="BL1283" i="1" s="1"/>
  <c r="AX1283" i="1"/>
  <c r="AW1283" i="1"/>
  <c r="X1283" i="1"/>
  <c r="L1283" i="1"/>
  <c r="K1283" i="1"/>
  <c r="E1283" i="1"/>
  <c r="BU1282" i="1"/>
  <c r="BT1282" i="1"/>
  <c r="BS1282" i="1"/>
  <c r="BR1282" i="1"/>
  <c r="BM1282" i="1"/>
  <c r="BG1282" i="1"/>
  <c r="BL1282" i="1" s="1"/>
  <c r="AX1282" i="1"/>
  <c r="AW1282" i="1"/>
  <c r="X1282" i="1"/>
  <c r="L1282" i="1"/>
  <c r="K1282" i="1"/>
  <c r="E1282" i="1"/>
  <c r="BU1281" i="1"/>
  <c r="BT1281" i="1"/>
  <c r="BS1281" i="1"/>
  <c r="BR1281" i="1"/>
  <c r="BM1281" i="1"/>
  <c r="BG1281" i="1"/>
  <c r="BL1281" i="1" s="1"/>
  <c r="AX1281" i="1"/>
  <c r="AW1281" i="1"/>
  <c r="X1281" i="1"/>
  <c r="L1281" i="1"/>
  <c r="K1281" i="1"/>
  <c r="E1281" i="1"/>
  <c r="BU1280" i="1"/>
  <c r="BT1280" i="1"/>
  <c r="BS1280" i="1"/>
  <c r="BR1280" i="1"/>
  <c r="BM1280" i="1"/>
  <c r="BG1280" i="1"/>
  <c r="BL1280" i="1" s="1"/>
  <c r="AX1280" i="1"/>
  <c r="AW1280" i="1"/>
  <c r="X1280" i="1"/>
  <c r="L1280" i="1"/>
  <c r="K1280" i="1"/>
  <c r="E1280" i="1"/>
  <c r="BU1398" i="1"/>
  <c r="BT1398" i="1"/>
  <c r="BS1398" i="1"/>
  <c r="BR1398" i="1"/>
  <c r="BM1398" i="1"/>
  <c r="BG1398" i="1"/>
  <c r="BL1398" i="1" s="1"/>
  <c r="X1398" i="1"/>
  <c r="U1398" i="1"/>
  <c r="L1398" i="1"/>
  <c r="K1398" i="1"/>
  <c r="E1398" i="1"/>
  <c r="BU1397" i="1"/>
  <c r="BT1397" i="1"/>
  <c r="BS1397" i="1"/>
  <c r="BR1397" i="1"/>
  <c r="BM1397" i="1"/>
  <c r="BG1397" i="1"/>
  <c r="BL1397" i="1" s="1"/>
  <c r="X1397" i="1"/>
  <c r="U1397" i="1"/>
  <c r="L1397" i="1"/>
  <c r="K1397" i="1"/>
  <c r="E1397" i="1"/>
  <c r="BU1396" i="1"/>
  <c r="BT1396" i="1"/>
  <c r="BS1396" i="1"/>
  <c r="BR1396" i="1"/>
  <c r="BM1396" i="1"/>
  <c r="BG1396" i="1"/>
  <c r="BL1396" i="1" s="1"/>
  <c r="X1396" i="1"/>
  <c r="U1396" i="1"/>
  <c r="L1396" i="1"/>
  <c r="K1396" i="1"/>
  <c r="E1396" i="1"/>
  <c r="BU1395" i="1"/>
  <c r="BT1395" i="1"/>
  <c r="BS1395" i="1"/>
  <c r="BR1395" i="1"/>
  <c r="BM1395" i="1"/>
  <c r="BG1395" i="1"/>
  <c r="BL1395" i="1" s="1"/>
  <c r="X1395" i="1"/>
  <c r="U1395" i="1"/>
  <c r="L1395" i="1"/>
  <c r="K1395" i="1"/>
  <c r="E1395" i="1"/>
  <c r="BU1394" i="1"/>
  <c r="BT1394" i="1"/>
  <c r="BS1394" i="1"/>
  <c r="BR1394" i="1"/>
  <c r="BM1394" i="1"/>
  <c r="BG1394" i="1"/>
  <c r="BL1394" i="1" s="1"/>
  <c r="X1394" i="1"/>
  <c r="L1394" i="1"/>
  <c r="K1394" i="1"/>
  <c r="E1394" i="1"/>
  <c r="BU1393" i="1"/>
  <c r="BT1393" i="1"/>
  <c r="BS1393" i="1"/>
  <c r="BR1393" i="1"/>
  <c r="BM1393" i="1"/>
  <c r="BG1393" i="1"/>
  <c r="BL1393" i="1" s="1"/>
  <c r="X1393" i="1"/>
  <c r="U1393" i="1"/>
  <c r="L1393" i="1"/>
  <c r="K1393" i="1"/>
  <c r="E1393" i="1"/>
  <c r="BU1392" i="1"/>
  <c r="BT1392" i="1"/>
  <c r="BS1392" i="1"/>
  <c r="BR1392" i="1"/>
  <c r="BM1392" i="1"/>
  <c r="BG1392" i="1"/>
  <c r="BL1392" i="1" s="1"/>
  <c r="X1392" i="1"/>
  <c r="U1392" i="1"/>
  <c r="L1392" i="1"/>
  <c r="K1392" i="1"/>
  <c r="E1392" i="1"/>
  <c r="BU1391" i="1"/>
  <c r="BT1391" i="1"/>
  <c r="BS1391" i="1"/>
  <c r="BR1391" i="1"/>
  <c r="BM1391" i="1"/>
  <c r="BG1391" i="1"/>
  <c r="BL1391" i="1" s="1"/>
  <c r="X1391" i="1"/>
  <c r="U1391" i="1"/>
  <c r="L1391" i="1"/>
  <c r="K1391" i="1"/>
  <c r="E1391" i="1"/>
  <c r="BU1390" i="1"/>
  <c r="BT1390" i="1"/>
  <c r="BS1390" i="1"/>
  <c r="BR1390" i="1"/>
  <c r="BM1390" i="1"/>
  <c r="BG1390" i="1"/>
  <c r="BL1390" i="1" s="1"/>
  <c r="X1390" i="1"/>
  <c r="U1390" i="1"/>
  <c r="L1390" i="1"/>
  <c r="K1390" i="1"/>
  <c r="E1390" i="1"/>
  <c r="BU1389" i="1"/>
  <c r="BT1389" i="1"/>
  <c r="BS1389" i="1"/>
  <c r="BR1389" i="1"/>
  <c r="BM1389" i="1"/>
  <c r="BG1389" i="1"/>
  <c r="BL1389" i="1" s="1"/>
  <c r="X1389" i="1"/>
  <c r="U1389" i="1"/>
  <c r="L1389" i="1"/>
  <c r="K1389" i="1"/>
  <c r="E1389" i="1"/>
  <c r="BU1388" i="1"/>
  <c r="BT1388" i="1"/>
  <c r="BS1388" i="1"/>
  <c r="BR1388" i="1"/>
  <c r="BM1388" i="1"/>
  <c r="BG1388" i="1"/>
  <c r="BL1388" i="1" s="1"/>
  <c r="X1388" i="1"/>
  <c r="U1388" i="1"/>
  <c r="L1388" i="1"/>
  <c r="K1388" i="1"/>
  <c r="E1388" i="1"/>
  <c r="BU1387" i="1"/>
  <c r="BT1387" i="1"/>
  <c r="BS1387" i="1"/>
  <c r="BR1387" i="1"/>
  <c r="BM1387" i="1"/>
  <c r="BG1387" i="1"/>
  <c r="BL1387" i="1" s="1"/>
  <c r="X1387" i="1"/>
  <c r="U1387" i="1"/>
  <c r="L1387" i="1"/>
  <c r="K1387" i="1"/>
  <c r="E1387" i="1"/>
  <c r="BU1386" i="1"/>
  <c r="BT1386" i="1"/>
  <c r="BS1386" i="1"/>
  <c r="BR1386" i="1"/>
  <c r="BM1386" i="1"/>
  <c r="BG1386" i="1"/>
  <c r="BL1386" i="1" s="1"/>
  <c r="X1386" i="1"/>
  <c r="U1386" i="1"/>
  <c r="L1386" i="1"/>
  <c r="K1386" i="1"/>
  <c r="E1386" i="1"/>
  <c r="BU1385" i="1"/>
  <c r="BT1385" i="1"/>
  <c r="BS1385" i="1"/>
  <c r="BR1385" i="1"/>
  <c r="BM1385" i="1"/>
  <c r="BG1385" i="1"/>
  <c r="BL1385" i="1" s="1"/>
  <c r="X1385" i="1"/>
  <c r="U1385" i="1"/>
  <c r="L1385" i="1"/>
  <c r="K1385" i="1"/>
  <c r="E1385" i="1"/>
  <c r="BU1384" i="1"/>
  <c r="BT1384" i="1"/>
  <c r="BS1384" i="1"/>
  <c r="BR1384" i="1"/>
  <c r="BM1384" i="1"/>
  <c r="BG1384" i="1"/>
  <c r="BL1384" i="1" s="1"/>
  <c r="X1384" i="1"/>
  <c r="U1384" i="1"/>
  <c r="L1384" i="1"/>
  <c r="K1384" i="1"/>
  <c r="E1384" i="1"/>
  <c r="BU1383" i="1"/>
  <c r="BT1383" i="1"/>
  <c r="BS1383" i="1"/>
  <c r="BR1383" i="1"/>
  <c r="BM1383" i="1"/>
  <c r="BG1383" i="1"/>
  <c r="BL1383" i="1" s="1"/>
  <c r="X1383" i="1"/>
  <c r="U1383" i="1"/>
  <c r="L1383" i="1"/>
  <c r="K1383" i="1"/>
  <c r="E1383" i="1"/>
  <c r="BU1382" i="1"/>
  <c r="BT1382" i="1"/>
  <c r="BS1382" i="1"/>
  <c r="BR1382" i="1"/>
  <c r="BM1382" i="1"/>
  <c r="BG1382" i="1"/>
  <c r="BL1382" i="1" s="1"/>
  <c r="X1382" i="1"/>
  <c r="U1382" i="1"/>
  <c r="L1382" i="1"/>
  <c r="K1382" i="1"/>
  <c r="E1382" i="1"/>
  <c r="BU1381" i="1"/>
  <c r="BT1381" i="1"/>
  <c r="BS1381" i="1"/>
  <c r="BR1381" i="1"/>
  <c r="BM1381" i="1"/>
  <c r="BG1381" i="1"/>
  <c r="BL1381" i="1" s="1"/>
  <c r="X1381" i="1"/>
  <c r="U1381" i="1"/>
  <c r="L1381" i="1"/>
  <c r="K1381" i="1"/>
  <c r="E1381" i="1"/>
  <c r="BU1380" i="1"/>
  <c r="BT1380" i="1"/>
  <c r="BS1380" i="1"/>
  <c r="BR1380" i="1"/>
  <c r="BM1380" i="1"/>
  <c r="BG1380" i="1"/>
  <c r="BL1380" i="1" s="1"/>
  <c r="X1380" i="1"/>
  <c r="U1380" i="1"/>
  <c r="L1380" i="1"/>
  <c r="K1380" i="1"/>
  <c r="E1380" i="1"/>
  <c r="BU1379" i="1"/>
  <c r="BT1379" i="1"/>
  <c r="BS1379" i="1"/>
  <c r="BR1379" i="1"/>
  <c r="BM1379" i="1"/>
  <c r="BG1379" i="1"/>
  <c r="BL1379" i="1" s="1"/>
  <c r="X1379" i="1"/>
  <c r="U1379" i="1"/>
  <c r="L1379" i="1"/>
  <c r="K1379" i="1"/>
  <c r="E1379" i="1"/>
  <c r="BU1378" i="1"/>
  <c r="BT1378" i="1"/>
  <c r="BS1378" i="1"/>
  <c r="BR1378" i="1"/>
  <c r="BM1378" i="1"/>
  <c r="BG1378" i="1"/>
  <c r="BL1378" i="1" s="1"/>
  <c r="X1378" i="1"/>
  <c r="U1378" i="1"/>
  <c r="L1378" i="1"/>
  <c r="K1378" i="1"/>
  <c r="E1378" i="1"/>
  <c r="BU1377" i="1"/>
  <c r="BT1377" i="1"/>
  <c r="BS1377" i="1"/>
  <c r="BR1377" i="1"/>
  <c r="BM1377" i="1"/>
  <c r="BG1377" i="1"/>
  <c r="BL1377" i="1" s="1"/>
  <c r="X1377" i="1"/>
  <c r="U1377" i="1"/>
  <c r="L1377" i="1"/>
  <c r="K1377" i="1"/>
  <c r="E1377" i="1"/>
  <c r="BU1376" i="1"/>
  <c r="BT1376" i="1"/>
  <c r="BS1376" i="1"/>
  <c r="BR1376" i="1"/>
  <c r="BM1376" i="1"/>
  <c r="BG1376" i="1"/>
  <c r="BL1376" i="1" s="1"/>
  <c r="X1376" i="1"/>
  <c r="U1376" i="1"/>
  <c r="L1376" i="1"/>
  <c r="K1376" i="1"/>
  <c r="E1376" i="1"/>
  <c r="BU1375" i="1"/>
  <c r="BT1375" i="1"/>
  <c r="BS1375" i="1"/>
  <c r="BR1375" i="1"/>
  <c r="BM1375" i="1"/>
  <c r="BG1375" i="1"/>
  <c r="BL1375" i="1" s="1"/>
  <c r="X1375" i="1"/>
  <c r="U1375" i="1"/>
  <c r="L1375" i="1"/>
  <c r="K1375" i="1"/>
  <c r="E1375" i="1"/>
  <c r="BU1374" i="1"/>
  <c r="BT1374" i="1"/>
  <c r="BS1374" i="1"/>
  <c r="BR1374" i="1"/>
  <c r="BM1374" i="1"/>
  <c r="BG1374" i="1"/>
  <c r="BL1374" i="1" s="1"/>
  <c r="X1374" i="1"/>
  <c r="U1374" i="1"/>
  <c r="L1374" i="1"/>
  <c r="K1374" i="1"/>
  <c r="E1374" i="1"/>
  <c r="BU1373" i="1"/>
  <c r="BT1373" i="1"/>
  <c r="BS1373" i="1"/>
  <c r="BR1373" i="1"/>
  <c r="BM1373" i="1"/>
  <c r="BG1373" i="1"/>
  <c r="BL1373" i="1" s="1"/>
  <c r="X1373" i="1"/>
  <c r="U1373" i="1"/>
  <c r="L1373" i="1"/>
  <c r="K1373" i="1"/>
  <c r="E1373" i="1"/>
  <c r="BU1372" i="1"/>
  <c r="BT1372" i="1"/>
  <c r="BS1372" i="1"/>
  <c r="BR1372" i="1"/>
  <c r="BM1372" i="1"/>
  <c r="BG1372" i="1"/>
  <c r="BL1372" i="1" s="1"/>
  <c r="X1372" i="1"/>
  <c r="U1372" i="1"/>
  <c r="L1372" i="1"/>
  <c r="K1372" i="1"/>
  <c r="E1372" i="1"/>
  <c r="BU1371" i="1"/>
  <c r="BT1371" i="1"/>
  <c r="BS1371" i="1"/>
  <c r="BR1371" i="1"/>
  <c r="BM1371" i="1"/>
  <c r="BG1371" i="1"/>
  <c r="BL1371" i="1" s="1"/>
  <c r="X1371" i="1"/>
  <c r="U1371" i="1"/>
  <c r="L1371" i="1"/>
  <c r="K1371" i="1"/>
  <c r="E1371" i="1"/>
  <c r="BU1370" i="1"/>
  <c r="BT1370" i="1"/>
  <c r="BS1370" i="1"/>
  <c r="BR1370" i="1"/>
  <c r="BM1370" i="1"/>
  <c r="BG1370" i="1"/>
  <c r="BL1370" i="1" s="1"/>
  <c r="X1370" i="1"/>
  <c r="U1370" i="1"/>
  <c r="L1370" i="1"/>
  <c r="K1370" i="1"/>
  <c r="E1370" i="1"/>
  <c r="BU1369" i="1"/>
  <c r="BT1369" i="1"/>
  <c r="BS1369" i="1"/>
  <c r="BR1369" i="1"/>
  <c r="BM1369" i="1"/>
  <c r="BG1369" i="1"/>
  <c r="BL1369" i="1" s="1"/>
  <c r="X1369" i="1"/>
  <c r="U1369" i="1"/>
  <c r="L1369" i="1"/>
  <c r="K1369" i="1"/>
  <c r="E1369" i="1"/>
  <c r="BU1368" i="1"/>
  <c r="BT1368" i="1"/>
  <c r="BS1368" i="1"/>
  <c r="BR1368" i="1"/>
  <c r="BM1368" i="1"/>
  <c r="BG1368" i="1"/>
  <c r="BL1368" i="1" s="1"/>
  <c r="X1368" i="1"/>
  <c r="U1368" i="1"/>
  <c r="L1368" i="1"/>
  <c r="K1368" i="1"/>
  <c r="E1368" i="1"/>
  <c r="BU1367" i="1"/>
  <c r="BT1367" i="1"/>
  <c r="BS1367" i="1"/>
  <c r="BR1367" i="1"/>
  <c r="BM1367" i="1"/>
  <c r="BG1367" i="1"/>
  <c r="BL1367" i="1" s="1"/>
  <c r="X1367" i="1"/>
  <c r="U1367" i="1"/>
  <c r="L1367" i="1"/>
  <c r="K1367" i="1"/>
  <c r="E1367" i="1"/>
  <c r="BU1366" i="1"/>
  <c r="BT1366" i="1"/>
  <c r="BS1366" i="1"/>
  <c r="BR1366" i="1"/>
  <c r="BM1366" i="1"/>
  <c r="BG1366" i="1"/>
  <c r="BL1366" i="1" s="1"/>
  <c r="X1366" i="1"/>
  <c r="L1366" i="1"/>
  <c r="K1366" i="1"/>
  <c r="E1366" i="1"/>
  <c r="BU1365" i="1"/>
  <c r="BT1365" i="1"/>
  <c r="BS1365" i="1"/>
  <c r="BR1365" i="1"/>
  <c r="BM1365" i="1"/>
  <c r="BG1365" i="1"/>
  <c r="BL1365" i="1" s="1"/>
  <c r="X1365" i="1"/>
  <c r="L1365" i="1"/>
  <c r="K1365" i="1"/>
  <c r="E1365" i="1"/>
  <c r="BU1364" i="1"/>
  <c r="BT1364" i="1"/>
  <c r="BS1364" i="1"/>
  <c r="BR1364" i="1"/>
  <c r="BM1364" i="1"/>
  <c r="BG1364" i="1"/>
  <c r="BL1364" i="1" s="1"/>
  <c r="X1364" i="1"/>
  <c r="L1364" i="1"/>
  <c r="K1364" i="1"/>
  <c r="E1364" i="1"/>
  <c r="BU1363" i="1"/>
  <c r="BT1363" i="1"/>
  <c r="BS1363" i="1"/>
  <c r="BR1363" i="1"/>
  <c r="BM1363" i="1"/>
  <c r="BG1363" i="1"/>
  <c r="BL1363" i="1" s="1"/>
  <c r="X1363" i="1"/>
  <c r="L1363" i="1"/>
  <c r="K1363" i="1"/>
  <c r="E1363" i="1"/>
  <c r="BU1362" i="1"/>
  <c r="BT1362" i="1"/>
  <c r="BS1362" i="1"/>
  <c r="BR1362" i="1"/>
  <c r="BM1362" i="1"/>
  <c r="BG1362" i="1"/>
  <c r="BL1362" i="1" s="1"/>
  <c r="X1362" i="1"/>
  <c r="L1362" i="1"/>
  <c r="K1362" i="1"/>
  <c r="E1362" i="1"/>
  <c r="BU1361" i="1"/>
  <c r="BT1361" i="1"/>
  <c r="BS1361" i="1"/>
  <c r="BR1361" i="1"/>
  <c r="BM1361" i="1"/>
  <c r="BG1361" i="1"/>
  <c r="BL1361" i="1" s="1"/>
  <c r="X1361" i="1"/>
  <c r="L1361" i="1"/>
  <c r="K1361" i="1"/>
  <c r="E1361" i="1"/>
  <c r="BU1360" i="1"/>
  <c r="BT1360" i="1"/>
  <c r="BS1360" i="1"/>
  <c r="BR1360" i="1"/>
  <c r="BM1360" i="1"/>
  <c r="BG1360" i="1"/>
  <c r="X1360" i="1"/>
  <c r="L1360" i="1"/>
  <c r="K1360" i="1"/>
  <c r="E1360" i="1"/>
  <c r="BV1358" i="1"/>
  <c r="BU1358" i="1"/>
  <c r="BT1358" i="1"/>
  <c r="BS1358" i="1"/>
  <c r="BR1358" i="1"/>
  <c r="BM1358" i="1"/>
  <c r="BG1358" i="1"/>
  <c r="BL1358" i="1" s="1"/>
  <c r="X1358" i="1"/>
  <c r="L1358" i="1"/>
  <c r="K1358" i="1"/>
  <c r="E1358" i="1"/>
  <c r="BU1357" i="1"/>
  <c r="BT1357" i="1"/>
  <c r="BS1357" i="1"/>
  <c r="BR1357" i="1"/>
  <c r="BM1357" i="1"/>
  <c r="BG1357" i="1"/>
  <c r="BL1357" i="1" s="1"/>
  <c r="X1357" i="1"/>
  <c r="L1357" i="1"/>
  <c r="K1357" i="1"/>
  <c r="E1357" i="1"/>
  <c r="BU1356" i="1"/>
  <c r="BT1356" i="1"/>
  <c r="BS1356" i="1"/>
  <c r="BR1356" i="1"/>
  <c r="BM1356" i="1"/>
  <c r="BG1356" i="1"/>
  <c r="BL1356" i="1" s="1"/>
  <c r="X1356" i="1"/>
  <c r="L1356" i="1"/>
  <c r="K1356" i="1"/>
  <c r="E1356" i="1"/>
  <c r="BU1355" i="1"/>
  <c r="BT1355" i="1"/>
  <c r="BS1355" i="1"/>
  <c r="BR1355" i="1"/>
  <c r="BM1355" i="1"/>
  <c r="BG1355" i="1"/>
  <c r="BL1355" i="1" s="1"/>
  <c r="X1355" i="1"/>
  <c r="L1355" i="1"/>
  <c r="K1355" i="1"/>
  <c r="E1355" i="1"/>
  <c r="BU1354" i="1"/>
  <c r="BT1354" i="1"/>
  <c r="BS1354" i="1"/>
  <c r="BR1354" i="1"/>
  <c r="BM1354" i="1"/>
  <c r="BG1354" i="1"/>
  <c r="BL1354" i="1" s="1"/>
  <c r="X1354" i="1"/>
  <c r="L1354" i="1"/>
  <c r="K1354" i="1"/>
  <c r="E1354" i="1"/>
  <c r="BU1353" i="1"/>
  <c r="BT1353" i="1"/>
  <c r="BS1353" i="1"/>
  <c r="BR1353" i="1"/>
  <c r="BM1353" i="1"/>
  <c r="BG1353" i="1"/>
  <c r="BL1353" i="1" s="1"/>
  <c r="X1353" i="1"/>
  <c r="L1353" i="1"/>
  <c r="K1353" i="1"/>
  <c r="E1353" i="1"/>
  <c r="BU1352" i="1"/>
  <c r="BT1352" i="1"/>
  <c r="BS1352" i="1"/>
  <c r="BR1352" i="1"/>
  <c r="BM1352" i="1"/>
  <c r="BG1352" i="1"/>
  <c r="BL1352" i="1" s="1"/>
  <c r="X1352" i="1"/>
  <c r="L1352" i="1"/>
  <c r="K1352" i="1"/>
  <c r="E1352" i="1"/>
  <c r="BU1351" i="1"/>
  <c r="BT1351" i="1"/>
  <c r="BS1351" i="1"/>
  <c r="BR1351" i="1"/>
  <c r="BM1351" i="1"/>
  <c r="BG1351" i="1"/>
  <c r="BL1351" i="1" s="1"/>
  <c r="X1351" i="1"/>
  <c r="L1351" i="1"/>
  <c r="K1351" i="1"/>
  <c r="E1351" i="1"/>
  <c r="BU1350" i="1"/>
  <c r="BT1350" i="1"/>
  <c r="BS1350" i="1"/>
  <c r="BR1350" i="1"/>
  <c r="BM1350" i="1"/>
  <c r="BG1350" i="1"/>
  <c r="BL1350" i="1" s="1"/>
  <c r="X1350" i="1"/>
  <c r="L1350" i="1"/>
  <c r="K1350" i="1"/>
  <c r="E1350" i="1"/>
  <c r="BU1349" i="1"/>
  <c r="BT1349" i="1"/>
  <c r="BS1349" i="1"/>
  <c r="BR1349" i="1"/>
  <c r="BM1349" i="1"/>
  <c r="BG1349" i="1"/>
  <c r="BL1349" i="1" s="1"/>
  <c r="X1349" i="1"/>
  <c r="L1349" i="1"/>
  <c r="K1349" i="1"/>
  <c r="E1349" i="1"/>
  <c r="BU1348" i="1"/>
  <c r="BT1348" i="1"/>
  <c r="BS1348" i="1"/>
  <c r="BR1348" i="1"/>
  <c r="BM1348" i="1"/>
  <c r="BG1348" i="1"/>
  <c r="BL1348" i="1" s="1"/>
  <c r="X1348" i="1"/>
  <c r="L1348" i="1"/>
  <c r="K1348" i="1"/>
  <c r="E1348" i="1"/>
  <c r="BU1347" i="1"/>
  <c r="BT1347" i="1"/>
  <c r="BS1347" i="1"/>
  <c r="BR1347" i="1"/>
  <c r="BM1347" i="1"/>
  <c r="BG1347" i="1"/>
  <c r="BL1347" i="1" s="1"/>
  <c r="X1347" i="1"/>
  <c r="L1347" i="1"/>
  <c r="K1347" i="1"/>
  <c r="E1347" i="1"/>
  <c r="BU1346" i="1"/>
  <c r="BT1346" i="1"/>
  <c r="BS1346" i="1"/>
  <c r="BR1346" i="1"/>
  <c r="BM1346" i="1"/>
  <c r="BG1346" i="1"/>
  <c r="BL1346" i="1" s="1"/>
  <c r="X1346" i="1"/>
  <c r="L1346" i="1"/>
  <c r="K1346" i="1"/>
  <c r="E1346" i="1"/>
  <c r="BU1345" i="1"/>
  <c r="BT1345" i="1"/>
  <c r="BS1345" i="1"/>
  <c r="BR1345" i="1"/>
  <c r="BM1345" i="1"/>
  <c r="BG1345" i="1"/>
  <c r="BL1345" i="1" s="1"/>
  <c r="X1345" i="1"/>
  <c r="L1345" i="1"/>
  <c r="K1345" i="1"/>
  <c r="E1345" i="1"/>
  <c r="BU1344" i="1"/>
  <c r="BT1344" i="1"/>
  <c r="BS1344" i="1"/>
  <c r="BR1344" i="1"/>
  <c r="BM1344" i="1"/>
  <c r="BG1344" i="1"/>
  <c r="BL1344" i="1" s="1"/>
  <c r="X1344" i="1"/>
  <c r="L1344" i="1"/>
  <c r="K1344" i="1"/>
  <c r="E1344" i="1"/>
  <c r="BU1343" i="1"/>
  <c r="BT1343" i="1"/>
  <c r="BS1343" i="1"/>
  <c r="BR1343" i="1"/>
  <c r="BM1343" i="1"/>
  <c r="BG1343" i="1"/>
  <c r="BL1343" i="1" s="1"/>
  <c r="X1343" i="1"/>
  <c r="L1343" i="1"/>
  <c r="K1343" i="1"/>
  <c r="E1343" i="1"/>
  <c r="BU1342" i="1"/>
  <c r="BT1342" i="1"/>
  <c r="BS1342" i="1"/>
  <c r="BR1342" i="1"/>
  <c r="BM1342" i="1"/>
  <c r="BG1342" i="1"/>
  <c r="BL1342" i="1" s="1"/>
  <c r="X1342" i="1"/>
  <c r="L1342" i="1"/>
  <c r="K1342" i="1"/>
  <c r="E1342" i="1"/>
  <c r="BU1341" i="1"/>
  <c r="BT1341" i="1"/>
  <c r="BS1341" i="1"/>
  <c r="BR1341" i="1"/>
  <c r="BM1341" i="1"/>
  <c r="BG1341" i="1"/>
  <c r="BL1341" i="1" s="1"/>
  <c r="X1341" i="1"/>
  <c r="L1341" i="1"/>
  <c r="K1341" i="1"/>
  <c r="E1341" i="1"/>
  <c r="BU1340" i="1"/>
  <c r="BT1340" i="1"/>
  <c r="BS1340" i="1"/>
  <c r="BR1340" i="1"/>
  <c r="BM1340" i="1"/>
  <c r="BG1340" i="1"/>
  <c r="BL1340" i="1" s="1"/>
  <c r="X1340" i="1"/>
  <c r="L1340" i="1"/>
  <c r="K1340" i="1"/>
  <c r="E1340" i="1"/>
  <c r="BU1339" i="1"/>
  <c r="BT1339" i="1"/>
  <c r="BS1339" i="1"/>
  <c r="BR1339" i="1"/>
  <c r="BM1339" i="1"/>
  <c r="BG1339" i="1"/>
  <c r="BL1339" i="1" s="1"/>
  <c r="X1339" i="1"/>
  <c r="L1339" i="1"/>
  <c r="K1339" i="1"/>
  <c r="E1339" i="1"/>
  <c r="BU1338" i="1"/>
  <c r="BT1338" i="1"/>
  <c r="BS1338" i="1"/>
  <c r="BR1338" i="1"/>
  <c r="BM1338" i="1"/>
  <c r="BG1338" i="1"/>
  <c r="BL1338" i="1" s="1"/>
  <c r="X1338" i="1"/>
  <c r="L1338" i="1"/>
  <c r="K1338" i="1"/>
  <c r="E1338" i="1"/>
  <c r="BU1337" i="1"/>
  <c r="BT1337" i="1"/>
  <c r="BS1337" i="1"/>
  <c r="BR1337" i="1"/>
  <c r="BM1337" i="1"/>
  <c r="BG1337" i="1"/>
  <c r="BL1337" i="1" s="1"/>
  <c r="X1337" i="1"/>
  <c r="L1337" i="1"/>
  <c r="K1337" i="1"/>
  <c r="E1337" i="1"/>
  <c r="BU1336" i="1"/>
  <c r="BT1336" i="1"/>
  <c r="BS1336" i="1"/>
  <c r="BR1336" i="1"/>
  <c r="BM1336" i="1"/>
  <c r="BG1336" i="1"/>
  <c r="BL1336" i="1" s="1"/>
  <c r="X1336" i="1"/>
  <c r="L1336" i="1"/>
  <c r="K1336" i="1"/>
  <c r="E1336" i="1"/>
  <c r="BU1335" i="1"/>
  <c r="BT1335" i="1"/>
  <c r="BS1335" i="1"/>
  <c r="BR1335" i="1"/>
  <c r="BM1335" i="1"/>
  <c r="BG1335" i="1"/>
  <c r="BL1335" i="1" s="1"/>
  <c r="X1335" i="1"/>
  <c r="L1335" i="1"/>
  <c r="K1335" i="1"/>
  <c r="E1335" i="1"/>
  <c r="BU1334" i="1"/>
  <c r="BT1334" i="1"/>
  <c r="BS1334" i="1"/>
  <c r="BR1334" i="1"/>
  <c r="BM1334" i="1"/>
  <c r="BG1334" i="1"/>
  <c r="BL1334" i="1" s="1"/>
  <c r="X1334" i="1"/>
  <c r="L1334" i="1"/>
  <c r="K1334" i="1"/>
  <c r="E1334" i="1"/>
  <c r="BU1333" i="1"/>
  <c r="BT1333" i="1"/>
  <c r="BS1333" i="1"/>
  <c r="BR1333" i="1"/>
  <c r="BM1333" i="1"/>
  <c r="BG1333" i="1"/>
  <c r="BL1333" i="1" s="1"/>
  <c r="X1333" i="1"/>
  <c r="L1333" i="1"/>
  <c r="K1333" i="1"/>
  <c r="E1333" i="1"/>
  <c r="BU1332" i="1"/>
  <c r="BT1332" i="1"/>
  <c r="BS1332" i="1"/>
  <c r="BR1332" i="1"/>
  <c r="BM1332" i="1"/>
  <c r="BG1332" i="1"/>
  <c r="BL1332" i="1" s="1"/>
  <c r="X1332" i="1"/>
  <c r="L1332" i="1"/>
  <c r="K1332" i="1"/>
  <c r="E1332" i="1"/>
  <c r="BU1331" i="1"/>
  <c r="BT1331" i="1"/>
  <c r="BS1331" i="1"/>
  <c r="BR1331" i="1"/>
  <c r="BM1331" i="1"/>
  <c r="BG1331" i="1"/>
  <c r="BL1331" i="1" s="1"/>
  <c r="X1331" i="1"/>
  <c r="L1331" i="1"/>
  <c r="K1331" i="1"/>
  <c r="E1331" i="1"/>
  <c r="BU1330" i="1"/>
  <c r="BT1330" i="1"/>
  <c r="BS1330" i="1"/>
  <c r="BR1330" i="1"/>
  <c r="BM1330" i="1"/>
  <c r="BG1330" i="1"/>
  <c r="BL1330" i="1" s="1"/>
  <c r="X1330" i="1"/>
  <c r="L1330" i="1"/>
  <c r="K1330" i="1"/>
  <c r="E1330" i="1"/>
  <c r="BU1329" i="1"/>
  <c r="BT1329" i="1"/>
  <c r="BS1329" i="1"/>
  <c r="BR1329" i="1"/>
  <c r="BM1329" i="1"/>
  <c r="BG1329" i="1"/>
  <c r="BL1329" i="1" s="1"/>
  <c r="X1329" i="1"/>
  <c r="L1329" i="1"/>
  <c r="K1329" i="1"/>
  <c r="E1329" i="1"/>
  <c r="BU1328" i="1"/>
  <c r="BT1328" i="1"/>
  <c r="BS1328" i="1"/>
  <c r="BR1328" i="1"/>
  <c r="BM1328" i="1"/>
  <c r="BG1328" i="1"/>
  <c r="BL1328" i="1" s="1"/>
  <c r="X1328" i="1"/>
  <c r="L1328" i="1"/>
  <c r="K1328" i="1"/>
  <c r="E1328" i="1"/>
  <c r="BU1327" i="1"/>
  <c r="BT1327" i="1"/>
  <c r="BS1327" i="1"/>
  <c r="BR1327" i="1"/>
  <c r="BM1327" i="1"/>
  <c r="BG1327" i="1"/>
  <c r="BL1327" i="1" s="1"/>
  <c r="X1327" i="1"/>
  <c r="L1327" i="1"/>
  <c r="K1327" i="1"/>
  <c r="E1327" i="1"/>
  <c r="BU1326" i="1"/>
  <c r="BT1326" i="1"/>
  <c r="BS1326" i="1"/>
  <c r="BR1326" i="1"/>
  <c r="BM1326" i="1"/>
  <c r="BG1326" i="1"/>
  <c r="BL1326" i="1" s="1"/>
  <c r="X1326" i="1"/>
  <c r="L1326" i="1"/>
  <c r="K1326" i="1"/>
  <c r="E1326" i="1"/>
  <c r="BU1325" i="1"/>
  <c r="BT1325" i="1"/>
  <c r="BS1325" i="1"/>
  <c r="BR1325" i="1"/>
  <c r="BM1325" i="1"/>
  <c r="BG1325" i="1"/>
  <c r="BL1325" i="1" s="1"/>
  <c r="X1325" i="1"/>
  <c r="L1325" i="1"/>
  <c r="K1325" i="1"/>
  <c r="E1325" i="1"/>
  <c r="BU1324" i="1"/>
  <c r="BT1324" i="1"/>
  <c r="BS1324" i="1"/>
  <c r="BR1324" i="1"/>
  <c r="BM1324" i="1"/>
  <c r="BG1324" i="1"/>
  <c r="BL1324" i="1" s="1"/>
  <c r="X1324" i="1"/>
  <c r="L1324" i="1"/>
  <c r="K1324" i="1"/>
  <c r="E1324" i="1"/>
  <c r="BU1323" i="1"/>
  <c r="BT1323" i="1"/>
  <c r="BS1323" i="1"/>
  <c r="BR1323" i="1"/>
  <c r="BM1323" i="1"/>
  <c r="BG1323" i="1"/>
  <c r="BL1323" i="1" s="1"/>
  <c r="X1323" i="1"/>
  <c r="L1323" i="1"/>
  <c r="K1323" i="1"/>
  <c r="E1323" i="1"/>
  <c r="BU1322" i="1"/>
  <c r="BT1322" i="1"/>
  <c r="BS1322" i="1"/>
  <c r="BR1322" i="1"/>
  <c r="BM1322" i="1"/>
  <c r="BG1322" i="1"/>
  <c r="BL1322" i="1" s="1"/>
  <c r="X1322" i="1"/>
  <c r="L1322" i="1"/>
  <c r="K1322" i="1"/>
  <c r="E1322" i="1"/>
  <c r="BU1321" i="1"/>
  <c r="BT1321" i="1"/>
  <c r="BS1321" i="1"/>
  <c r="BR1321" i="1"/>
  <c r="BM1321" i="1"/>
  <c r="BG1321" i="1"/>
  <c r="BL1321" i="1" s="1"/>
  <c r="X1321" i="1"/>
  <c r="L1321" i="1"/>
  <c r="K1321" i="1"/>
  <c r="E1321" i="1"/>
  <c r="BU1320" i="1"/>
  <c r="BT1320" i="1"/>
  <c r="BS1320" i="1"/>
  <c r="BR1320" i="1"/>
  <c r="BM1320" i="1"/>
  <c r="BG1320" i="1"/>
  <c r="X1320" i="1"/>
  <c r="L1320" i="1"/>
  <c r="K1320" i="1"/>
  <c r="E1320" i="1"/>
  <c r="L1478" i="1"/>
  <c r="K1478" i="1"/>
  <c r="E1478" i="1"/>
  <c r="L1477" i="1"/>
  <c r="K1477" i="1"/>
  <c r="E1477" i="1"/>
  <c r="L1476" i="1"/>
  <c r="K1476" i="1"/>
  <c r="E1476" i="1"/>
  <c r="L1475" i="1"/>
  <c r="K1475" i="1"/>
  <c r="E1475" i="1"/>
  <c r="L1474" i="1"/>
  <c r="K1474" i="1"/>
  <c r="E1474" i="1"/>
  <c r="L1473" i="1"/>
  <c r="K1473" i="1"/>
  <c r="E1473" i="1"/>
  <c r="L1472" i="1"/>
  <c r="K1472" i="1"/>
  <c r="E1472" i="1"/>
  <c r="L1471" i="1"/>
  <c r="K1471" i="1"/>
  <c r="E1471" i="1"/>
  <c r="L1470" i="1"/>
  <c r="K1470" i="1"/>
  <c r="E1470" i="1"/>
  <c r="L1469" i="1"/>
  <c r="K1469" i="1"/>
  <c r="E1469" i="1"/>
  <c r="L1468" i="1"/>
  <c r="K1468" i="1"/>
  <c r="E1468" i="1"/>
  <c r="L1467" i="1"/>
  <c r="K1467" i="1"/>
  <c r="E1467" i="1"/>
  <c r="L1466" i="1"/>
  <c r="K1466" i="1"/>
  <c r="E1466" i="1"/>
  <c r="L1465" i="1"/>
  <c r="K1465" i="1"/>
  <c r="E1465" i="1"/>
  <c r="L1464" i="1"/>
  <c r="K1464" i="1"/>
  <c r="E1464" i="1"/>
  <c r="L1463" i="1"/>
  <c r="K1463" i="1"/>
  <c r="E1463" i="1"/>
  <c r="L1462" i="1"/>
  <c r="K1462" i="1"/>
  <c r="E1462" i="1"/>
  <c r="L1461" i="1"/>
  <c r="K1461" i="1"/>
  <c r="E1461" i="1"/>
  <c r="L1460" i="1"/>
  <c r="K1460" i="1"/>
  <c r="E1460" i="1"/>
  <c r="L1459" i="1"/>
  <c r="K1459" i="1"/>
  <c r="E1459" i="1"/>
  <c r="L1458" i="1"/>
  <c r="K1458" i="1"/>
  <c r="E1458" i="1"/>
  <c r="L1457" i="1"/>
  <c r="K1457" i="1"/>
  <c r="E1457" i="1"/>
  <c r="L1456" i="1"/>
  <c r="K1456" i="1"/>
  <c r="E1456" i="1"/>
  <c r="L1455" i="1"/>
  <c r="K1455" i="1"/>
  <c r="E1455" i="1"/>
  <c r="L1454" i="1"/>
  <c r="K1454" i="1"/>
  <c r="E1454" i="1"/>
  <c r="L1453" i="1"/>
  <c r="K1453" i="1"/>
  <c r="E1453" i="1"/>
  <c r="L1452" i="1"/>
  <c r="K1452" i="1"/>
  <c r="E1452" i="1"/>
  <c r="L1451" i="1"/>
  <c r="K1451" i="1"/>
  <c r="E1451" i="1"/>
  <c r="L1450" i="1"/>
  <c r="K1450" i="1"/>
  <c r="E1450" i="1"/>
  <c r="L1449" i="1"/>
  <c r="K1449" i="1"/>
  <c r="E1449" i="1"/>
  <c r="L1448" i="1"/>
  <c r="K1448" i="1"/>
  <c r="E1448" i="1"/>
  <c r="L1447" i="1"/>
  <c r="K1447" i="1"/>
  <c r="E1447" i="1"/>
  <c r="L1446" i="1"/>
  <c r="K1446" i="1"/>
  <c r="E1446" i="1"/>
  <c r="L1445" i="1"/>
  <c r="K1445" i="1"/>
  <c r="E1445" i="1"/>
  <c r="L1444" i="1"/>
  <c r="K1444" i="1"/>
  <c r="E1444" i="1"/>
  <c r="L1443" i="1"/>
  <c r="K1443" i="1"/>
  <c r="E1443" i="1"/>
  <c r="L1442" i="1"/>
  <c r="K1442" i="1"/>
  <c r="E1442" i="1"/>
  <c r="L1441" i="1"/>
  <c r="K1441" i="1"/>
  <c r="E1441" i="1"/>
  <c r="L1440" i="1"/>
  <c r="K1440" i="1"/>
  <c r="E1440" i="1"/>
  <c r="L1518" i="1"/>
  <c r="K1518" i="1"/>
  <c r="E1518" i="1"/>
  <c r="L1517" i="1"/>
  <c r="K1517" i="1"/>
  <c r="E1517" i="1"/>
  <c r="L1516" i="1"/>
  <c r="K1516" i="1"/>
  <c r="E1516" i="1"/>
  <c r="L1515" i="1"/>
  <c r="K1515" i="1"/>
  <c r="E1515" i="1"/>
  <c r="L1514" i="1"/>
  <c r="K1514" i="1"/>
  <c r="E1514" i="1"/>
  <c r="L1513" i="1"/>
  <c r="K1513" i="1"/>
  <c r="E1513" i="1"/>
  <c r="L1512" i="1"/>
  <c r="K1512" i="1"/>
  <c r="E1512" i="1"/>
  <c r="L1511" i="1"/>
  <c r="K1511" i="1"/>
  <c r="E1511" i="1"/>
  <c r="L1510" i="1"/>
  <c r="K1510" i="1"/>
  <c r="E1510" i="1"/>
  <c r="L1509" i="1"/>
  <c r="K1509" i="1"/>
  <c r="E1509" i="1"/>
  <c r="L1508" i="1"/>
  <c r="K1508" i="1"/>
  <c r="E1508" i="1"/>
  <c r="L1507" i="1"/>
  <c r="K1507" i="1"/>
  <c r="E1507" i="1"/>
  <c r="L1506" i="1"/>
  <c r="K1506" i="1"/>
  <c r="E1506" i="1"/>
  <c r="L1505" i="1"/>
  <c r="K1505" i="1"/>
  <c r="E1505" i="1"/>
  <c r="L1504" i="1"/>
  <c r="K1504" i="1"/>
  <c r="E1504" i="1"/>
  <c r="L1503" i="1"/>
  <c r="K1503" i="1"/>
  <c r="E1503" i="1"/>
  <c r="L1502" i="1"/>
  <c r="K1502" i="1"/>
  <c r="E1502" i="1"/>
  <c r="L1501" i="1"/>
  <c r="K1501" i="1"/>
  <c r="E1501" i="1"/>
  <c r="L1500" i="1"/>
  <c r="K1500" i="1"/>
  <c r="E1500" i="1"/>
  <c r="L1499" i="1"/>
  <c r="K1499" i="1"/>
  <c r="E1499" i="1"/>
  <c r="L1498" i="1"/>
  <c r="K1498" i="1"/>
  <c r="E1498" i="1"/>
  <c r="L1497" i="1"/>
  <c r="K1497" i="1"/>
  <c r="E1497" i="1"/>
  <c r="L1496" i="1"/>
  <c r="K1496" i="1"/>
  <c r="E1496" i="1"/>
  <c r="L1495" i="1"/>
  <c r="K1495" i="1"/>
  <c r="E1495" i="1"/>
  <c r="L1494" i="1"/>
  <c r="K1494" i="1"/>
  <c r="E1494" i="1"/>
  <c r="L1493" i="1"/>
  <c r="K1493" i="1"/>
  <c r="E1493" i="1"/>
  <c r="L1492" i="1"/>
  <c r="K1492" i="1"/>
  <c r="E1492" i="1"/>
  <c r="L1491" i="1"/>
  <c r="K1491" i="1"/>
  <c r="E1491" i="1"/>
  <c r="L1490" i="1"/>
  <c r="K1490" i="1"/>
  <c r="E1490" i="1"/>
  <c r="L1489" i="1"/>
  <c r="K1489" i="1"/>
  <c r="E1489" i="1"/>
  <c r="L1488" i="1"/>
  <c r="K1488" i="1"/>
  <c r="E1488" i="1"/>
  <c r="L1487" i="1"/>
  <c r="K1487" i="1"/>
  <c r="E1487" i="1"/>
  <c r="L1486" i="1"/>
  <c r="K1486" i="1"/>
  <c r="E1486" i="1"/>
  <c r="L1485" i="1"/>
  <c r="K1485" i="1"/>
  <c r="E1485" i="1"/>
  <c r="L1484" i="1"/>
  <c r="K1484" i="1"/>
  <c r="E1484" i="1"/>
  <c r="L1483" i="1"/>
  <c r="K1483" i="1"/>
  <c r="E1483" i="1"/>
  <c r="L1482" i="1"/>
  <c r="K1482" i="1"/>
  <c r="E1482" i="1"/>
  <c r="L1480" i="1"/>
  <c r="K1480" i="1"/>
  <c r="E1480" i="1"/>
  <c r="BU1438" i="1"/>
  <c r="BT1438" i="1"/>
  <c r="BS1438" i="1"/>
  <c r="BR1438" i="1"/>
  <c r="L1438" i="1"/>
  <c r="K1438" i="1"/>
  <c r="E1438" i="1"/>
  <c r="BU1437" i="1"/>
  <c r="BT1437" i="1"/>
  <c r="BS1437" i="1"/>
  <c r="BR1437" i="1"/>
  <c r="L1437" i="1"/>
  <c r="K1437" i="1"/>
  <c r="E1437" i="1"/>
  <c r="BU1436" i="1"/>
  <c r="BT1436" i="1"/>
  <c r="BS1436" i="1"/>
  <c r="BR1436" i="1"/>
  <c r="L1436" i="1"/>
  <c r="K1436" i="1"/>
  <c r="E1436" i="1"/>
  <c r="BU1435" i="1"/>
  <c r="BT1435" i="1"/>
  <c r="BS1435" i="1"/>
  <c r="BR1435" i="1"/>
  <c r="L1435" i="1"/>
  <c r="K1435" i="1"/>
  <c r="E1435" i="1"/>
  <c r="BU1434" i="1"/>
  <c r="BT1434" i="1"/>
  <c r="BS1434" i="1"/>
  <c r="BR1434" i="1"/>
  <c r="L1434" i="1"/>
  <c r="K1434" i="1"/>
  <c r="E1434" i="1"/>
  <c r="BU1433" i="1"/>
  <c r="BT1433" i="1"/>
  <c r="BS1433" i="1"/>
  <c r="BR1433" i="1"/>
  <c r="L1433" i="1"/>
  <c r="K1433" i="1"/>
  <c r="E1433" i="1"/>
  <c r="BU1432" i="1"/>
  <c r="BT1432" i="1"/>
  <c r="BS1432" i="1"/>
  <c r="BR1432" i="1"/>
  <c r="L1432" i="1"/>
  <c r="K1432" i="1"/>
  <c r="E1432" i="1"/>
  <c r="BU1431" i="1"/>
  <c r="BT1431" i="1"/>
  <c r="BS1431" i="1"/>
  <c r="BR1431" i="1"/>
  <c r="L1431" i="1"/>
  <c r="K1431" i="1"/>
  <c r="E1431" i="1"/>
  <c r="BU1430" i="1"/>
  <c r="BT1430" i="1"/>
  <c r="BS1430" i="1"/>
  <c r="BR1430" i="1"/>
  <c r="L1430" i="1"/>
  <c r="K1430" i="1"/>
  <c r="E1430" i="1"/>
  <c r="BU1429" i="1"/>
  <c r="BT1429" i="1"/>
  <c r="BS1429" i="1"/>
  <c r="BR1429" i="1"/>
  <c r="L1429" i="1"/>
  <c r="K1429" i="1"/>
  <c r="E1429" i="1"/>
  <c r="BU1428" i="1"/>
  <c r="BT1428" i="1"/>
  <c r="BS1428" i="1"/>
  <c r="BR1428" i="1"/>
  <c r="L1428" i="1"/>
  <c r="K1428" i="1"/>
  <c r="E1428" i="1"/>
  <c r="BU1427" i="1"/>
  <c r="BT1427" i="1"/>
  <c r="BS1427" i="1"/>
  <c r="BR1427" i="1"/>
  <c r="L1427" i="1"/>
  <c r="K1427" i="1"/>
  <c r="E1427" i="1"/>
  <c r="BU1426" i="1"/>
  <c r="BT1426" i="1"/>
  <c r="BS1426" i="1"/>
  <c r="BR1426" i="1"/>
  <c r="L1426" i="1"/>
  <c r="K1426" i="1"/>
  <c r="E1426" i="1"/>
  <c r="BU1425" i="1"/>
  <c r="BT1425" i="1"/>
  <c r="BS1425" i="1"/>
  <c r="BR1425" i="1"/>
  <c r="L1425" i="1"/>
  <c r="K1425" i="1"/>
  <c r="E1425" i="1"/>
  <c r="BU1424" i="1"/>
  <c r="BT1424" i="1"/>
  <c r="BS1424" i="1"/>
  <c r="BR1424" i="1"/>
  <c r="L1424" i="1"/>
  <c r="K1424" i="1"/>
  <c r="E1424" i="1"/>
  <c r="BU1423" i="1"/>
  <c r="BT1423" i="1"/>
  <c r="BS1423" i="1"/>
  <c r="BR1423" i="1"/>
  <c r="L1423" i="1"/>
  <c r="K1423" i="1"/>
  <c r="E1423" i="1"/>
  <c r="BU1422" i="1"/>
  <c r="BT1422" i="1"/>
  <c r="BS1422" i="1"/>
  <c r="BR1422" i="1"/>
  <c r="L1422" i="1"/>
  <c r="K1422" i="1"/>
  <c r="E1422" i="1"/>
  <c r="BU1421" i="1"/>
  <c r="BT1421" i="1"/>
  <c r="BS1421" i="1"/>
  <c r="BR1421" i="1"/>
  <c r="L1421" i="1"/>
  <c r="K1421" i="1"/>
  <c r="E1421" i="1"/>
  <c r="BU1420" i="1"/>
  <c r="BT1420" i="1"/>
  <c r="BS1420" i="1"/>
  <c r="BR1420" i="1"/>
  <c r="L1420" i="1"/>
  <c r="K1420" i="1"/>
  <c r="E1420" i="1"/>
  <c r="BU1419" i="1"/>
  <c r="BT1419" i="1"/>
  <c r="BS1419" i="1"/>
  <c r="BR1419" i="1"/>
  <c r="L1419" i="1"/>
  <c r="K1419" i="1"/>
  <c r="E1419" i="1"/>
  <c r="BU1418" i="1"/>
  <c r="BT1418" i="1"/>
  <c r="BS1418" i="1"/>
  <c r="BR1418" i="1"/>
  <c r="L1418" i="1"/>
  <c r="K1418" i="1"/>
  <c r="E1418" i="1"/>
  <c r="BU1417" i="1"/>
  <c r="BT1417" i="1"/>
  <c r="BS1417" i="1"/>
  <c r="BR1417" i="1"/>
  <c r="L1417" i="1"/>
  <c r="K1417" i="1"/>
  <c r="E1417" i="1"/>
  <c r="BU1416" i="1"/>
  <c r="BT1416" i="1"/>
  <c r="BS1416" i="1"/>
  <c r="BR1416" i="1"/>
  <c r="L1416" i="1"/>
  <c r="K1416" i="1"/>
  <c r="E1416" i="1"/>
  <c r="BU1415" i="1"/>
  <c r="BT1415" i="1"/>
  <c r="BS1415" i="1"/>
  <c r="BR1415" i="1"/>
  <c r="L1415" i="1"/>
  <c r="K1415" i="1"/>
  <c r="E1415" i="1"/>
  <c r="BU1414" i="1"/>
  <c r="BT1414" i="1"/>
  <c r="BS1414" i="1"/>
  <c r="BR1414" i="1"/>
  <c r="L1414" i="1"/>
  <c r="K1414" i="1"/>
  <c r="E1414" i="1"/>
  <c r="BU1413" i="1"/>
  <c r="BT1413" i="1"/>
  <c r="BS1413" i="1"/>
  <c r="BR1413" i="1"/>
  <c r="L1413" i="1"/>
  <c r="K1413" i="1"/>
  <c r="E1413" i="1"/>
  <c r="BU1412" i="1"/>
  <c r="BT1412" i="1"/>
  <c r="BS1412" i="1"/>
  <c r="BR1412" i="1"/>
  <c r="L1412" i="1"/>
  <c r="K1412" i="1"/>
  <c r="E1412" i="1"/>
  <c r="BU1411" i="1"/>
  <c r="BT1411" i="1"/>
  <c r="BS1411" i="1"/>
  <c r="BR1411" i="1"/>
  <c r="L1411" i="1"/>
  <c r="K1411" i="1"/>
  <c r="E1411" i="1"/>
  <c r="BU1410" i="1"/>
  <c r="BT1410" i="1"/>
  <c r="BS1410" i="1"/>
  <c r="BR1410" i="1"/>
  <c r="L1410" i="1"/>
  <c r="K1410" i="1"/>
  <c r="E1410" i="1"/>
  <c r="BU1409" i="1"/>
  <c r="BT1409" i="1"/>
  <c r="BS1409" i="1"/>
  <c r="BR1409" i="1"/>
  <c r="L1409" i="1"/>
  <c r="K1409" i="1"/>
  <c r="E1409" i="1"/>
  <c r="BU1408" i="1"/>
  <c r="BT1408" i="1"/>
  <c r="BS1408" i="1"/>
  <c r="BR1408" i="1"/>
  <c r="L1408" i="1"/>
  <c r="K1408" i="1"/>
  <c r="E1408" i="1"/>
  <c r="BU1407" i="1"/>
  <c r="BT1407" i="1"/>
  <c r="BS1407" i="1"/>
  <c r="BR1407" i="1"/>
  <c r="L1407" i="1"/>
  <c r="K1407" i="1"/>
  <c r="E1407" i="1"/>
  <c r="BU1406" i="1"/>
  <c r="BT1406" i="1"/>
  <c r="BS1406" i="1"/>
  <c r="BR1406" i="1"/>
  <c r="L1406" i="1"/>
  <c r="K1406" i="1"/>
  <c r="E1406" i="1"/>
  <c r="BU1405" i="1"/>
  <c r="BT1405" i="1"/>
  <c r="BS1405" i="1"/>
  <c r="BR1405" i="1"/>
  <c r="L1405" i="1"/>
  <c r="K1405" i="1"/>
  <c r="E1405" i="1"/>
  <c r="BU1404" i="1"/>
  <c r="BT1404" i="1"/>
  <c r="BS1404" i="1"/>
  <c r="BR1404" i="1"/>
  <c r="L1404" i="1"/>
  <c r="K1404" i="1"/>
  <c r="E1404" i="1"/>
  <c r="BU1403" i="1"/>
  <c r="BT1403" i="1"/>
  <c r="BS1403" i="1"/>
  <c r="BR1403" i="1"/>
  <c r="L1403" i="1"/>
  <c r="K1403" i="1"/>
  <c r="E1403" i="1"/>
  <c r="BU1402" i="1"/>
  <c r="BT1402" i="1"/>
  <c r="BS1402" i="1"/>
  <c r="BR1402" i="1"/>
  <c r="L1402" i="1"/>
  <c r="K1402" i="1"/>
  <c r="E1402" i="1"/>
  <c r="BU1401" i="1"/>
  <c r="BT1401" i="1"/>
  <c r="BS1401" i="1"/>
  <c r="BR1401" i="1"/>
  <c r="L1401" i="1"/>
  <c r="K1401" i="1"/>
  <c r="E1401" i="1"/>
  <c r="BU1400" i="1"/>
  <c r="BT1400" i="1"/>
  <c r="BS1400" i="1"/>
  <c r="BR1400" i="1"/>
  <c r="L1400" i="1"/>
  <c r="K1400" i="1"/>
  <c r="E1400" i="1"/>
  <c r="L1598" i="1"/>
  <c r="K1598" i="1"/>
  <c r="E1598" i="1"/>
  <c r="L1597" i="1"/>
  <c r="K1597" i="1"/>
  <c r="E1597" i="1"/>
  <c r="L1596" i="1"/>
  <c r="K1596" i="1"/>
  <c r="E1596" i="1"/>
  <c r="L1595" i="1"/>
  <c r="K1595" i="1"/>
  <c r="E1595" i="1"/>
  <c r="L1594" i="1"/>
  <c r="K1594" i="1"/>
  <c r="E1594" i="1"/>
  <c r="L1593" i="1"/>
  <c r="K1593" i="1"/>
  <c r="E1593" i="1"/>
  <c r="L1592" i="1"/>
  <c r="K1592" i="1"/>
  <c r="E1592" i="1"/>
  <c r="L1591" i="1"/>
  <c r="K1591" i="1"/>
  <c r="E1591" i="1"/>
  <c r="L1590" i="1"/>
  <c r="K1590" i="1"/>
  <c r="E1590" i="1"/>
  <c r="L1589" i="1"/>
  <c r="K1589" i="1"/>
  <c r="E1589" i="1"/>
  <c r="L1588" i="1"/>
  <c r="K1588" i="1"/>
  <c r="E1588" i="1"/>
  <c r="L1587" i="1"/>
  <c r="K1587" i="1"/>
  <c r="E1587" i="1"/>
  <c r="L1586" i="1"/>
  <c r="K1586" i="1"/>
  <c r="E1586" i="1"/>
  <c r="L1585" i="1"/>
  <c r="K1585" i="1"/>
  <c r="E1585" i="1"/>
  <c r="L1584" i="1"/>
  <c r="K1584" i="1"/>
  <c r="E1584" i="1"/>
  <c r="L1583" i="1"/>
  <c r="K1583" i="1"/>
  <c r="E1583" i="1"/>
  <c r="L1582" i="1"/>
  <c r="K1582" i="1"/>
  <c r="E1582" i="1"/>
  <c r="L1581" i="1"/>
  <c r="K1581" i="1"/>
  <c r="E1581" i="1"/>
  <c r="L1580" i="1"/>
  <c r="K1580" i="1"/>
  <c r="E1580" i="1"/>
  <c r="L1579" i="1"/>
  <c r="K1579" i="1"/>
  <c r="E1579" i="1"/>
  <c r="L1578" i="1"/>
  <c r="K1578" i="1"/>
  <c r="E1578" i="1"/>
  <c r="L1577" i="1"/>
  <c r="K1577" i="1"/>
  <c r="E1577" i="1"/>
  <c r="K1576" i="1"/>
  <c r="E1576" i="1"/>
  <c r="L1575" i="1"/>
  <c r="K1575" i="1"/>
  <c r="E1575" i="1"/>
  <c r="L1574" i="1"/>
  <c r="K1574" i="1"/>
  <c r="E1574" i="1"/>
  <c r="L1573" i="1"/>
  <c r="K1573" i="1"/>
  <c r="E1573" i="1"/>
  <c r="L1572" i="1"/>
  <c r="K1572" i="1"/>
  <c r="E1572" i="1"/>
  <c r="L1571" i="1"/>
  <c r="K1571" i="1"/>
  <c r="E1571" i="1"/>
  <c r="L1570" i="1"/>
  <c r="K1570" i="1"/>
  <c r="E1570" i="1"/>
  <c r="L1569" i="1"/>
  <c r="K1569" i="1"/>
  <c r="E1569" i="1"/>
  <c r="L1568" i="1"/>
  <c r="K1568" i="1"/>
  <c r="E1568" i="1"/>
  <c r="L1567" i="1"/>
  <c r="K1567" i="1"/>
  <c r="E1567" i="1"/>
  <c r="L1566" i="1"/>
  <c r="K1566" i="1"/>
  <c r="E1566" i="1"/>
  <c r="L1565" i="1"/>
  <c r="K1565" i="1"/>
  <c r="E1565" i="1"/>
  <c r="L1564" i="1"/>
  <c r="K1564" i="1"/>
  <c r="E1564" i="1"/>
  <c r="L1563" i="1"/>
  <c r="K1563" i="1"/>
  <c r="E1563" i="1"/>
  <c r="L1562" i="1"/>
  <c r="K1562" i="1"/>
  <c r="E1562" i="1"/>
  <c r="L1561" i="1"/>
  <c r="K1561" i="1"/>
  <c r="E1561" i="1"/>
  <c r="K1560" i="1"/>
  <c r="E1560" i="1"/>
  <c r="BU1558" i="1"/>
  <c r="BT1558" i="1"/>
  <c r="BS1558" i="1"/>
  <c r="BR1558" i="1"/>
  <c r="L1558" i="1"/>
  <c r="K1558" i="1"/>
  <c r="E1558" i="1"/>
  <c r="BU1557" i="1"/>
  <c r="BT1557" i="1"/>
  <c r="BS1557" i="1"/>
  <c r="BR1557" i="1"/>
  <c r="L1557" i="1"/>
  <c r="K1557" i="1"/>
  <c r="E1557" i="1"/>
  <c r="BU1556" i="1"/>
  <c r="BT1556" i="1"/>
  <c r="BS1556" i="1"/>
  <c r="BR1556" i="1"/>
  <c r="L1556" i="1"/>
  <c r="K1556" i="1"/>
  <c r="E1556" i="1"/>
  <c r="BU1555" i="1"/>
  <c r="BT1555" i="1"/>
  <c r="BS1555" i="1"/>
  <c r="BR1555" i="1"/>
  <c r="L1555" i="1"/>
  <c r="K1555" i="1"/>
  <c r="E1555" i="1"/>
  <c r="BU1554" i="1"/>
  <c r="BT1554" i="1"/>
  <c r="BS1554" i="1"/>
  <c r="BR1554" i="1"/>
  <c r="L1554" i="1"/>
  <c r="K1554" i="1"/>
  <c r="E1554" i="1"/>
  <c r="BU1553" i="1"/>
  <c r="BT1553" i="1"/>
  <c r="BS1553" i="1"/>
  <c r="BR1553" i="1"/>
  <c r="L1553" i="1"/>
  <c r="K1553" i="1"/>
  <c r="E1553" i="1"/>
  <c r="BU1552" i="1"/>
  <c r="BT1552" i="1"/>
  <c r="BS1552" i="1"/>
  <c r="BR1552" i="1"/>
  <c r="BL1552" i="1"/>
  <c r="L1552" i="1"/>
  <c r="K1552" i="1"/>
  <c r="E1552" i="1"/>
  <c r="BU1551" i="1"/>
  <c r="BT1551" i="1"/>
  <c r="BS1551" i="1"/>
  <c r="BR1551" i="1"/>
  <c r="L1551" i="1"/>
  <c r="K1551" i="1"/>
  <c r="E1551" i="1"/>
  <c r="BU1550" i="1"/>
  <c r="BT1550" i="1"/>
  <c r="BS1550" i="1"/>
  <c r="BR1550" i="1"/>
  <c r="L1550" i="1"/>
  <c r="K1550" i="1"/>
  <c r="E1550" i="1"/>
  <c r="BU1549" i="1"/>
  <c r="BT1549" i="1"/>
  <c r="BS1549" i="1"/>
  <c r="BR1549" i="1"/>
  <c r="L1549" i="1"/>
  <c r="K1549" i="1"/>
  <c r="E1549" i="1"/>
  <c r="BU1548" i="1"/>
  <c r="BT1548" i="1"/>
  <c r="BS1548" i="1"/>
  <c r="BR1548" i="1"/>
  <c r="L1548" i="1"/>
  <c r="K1548" i="1"/>
  <c r="E1548" i="1"/>
  <c r="BU1547" i="1"/>
  <c r="BT1547" i="1"/>
  <c r="BS1547" i="1"/>
  <c r="BR1547" i="1"/>
  <c r="L1547" i="1"/>
  <c r="K1547" i="1"/>
  <c r="E1547" i="1"/>
  <c r="BU1546" i="1"/>
  <c r="BT1546" i="1"/>
  <c r="BS1546" i="1"/>
  <c r="BR1546" i="1"/>
  <c r="L1546" i="1"/>
  <c r="K1546" i="1"/>
  <c r="E1546" i="1"/>
  <c r="BU1545" i="1"/>
  <c r="BT1545" i="1"/>
  <c r="BS1545" i="1"/>
  <c r="BR1545" i="1"/>
  <c r="L1545" i="1"/>
  <c r="K1545" i="1"/>
  <c r="E1545" i="1"/>
  <c r="BU1544" i="1"/>
  <c r="BT1544" i="1"/>
  <c r="BS1544" i="1"/>
  <c r="BR1544" i="1"/>
  <c r="L1544" i="1"/>
  <c r="K1544" i="1"/>
  <c r="E1544" i="1"/>
  <c r="BU1543" i="1"/>
  <c r="BT1543" i="1"/>
  <c r="BS1543" i="1"/>
  <c r="BR1543" i="1"/>
  <c r="L1543" i="1"/>
  <c r="K1543" i="1"/>
  <c r="E1543" i="1"/>
  <c r="BU1542" i="1"/>
  <c r="BT1542" i="1"/>
  <c r="BS1542" i="1"/>
  <c r="BR1542" i="1"/>
  <c r="L1542" i="1"/>
  <c r="K1542" i="1"/>
  <c r="E1542" i="1"/>
  <c r="BU1541" i="1"/>
  <c r="BT1541" i="1"/>
  <c r="BS1541" i="1"/>
  <c r="BR1541" i="1"/>
  <c r="L1541" i="1"/>
  <c r="K1541" i="1"/>
  <c r="E1541" i="1"/>
  <c r="BU1540" i="1"/>
  <c r="BT1540" i="1"/>
  <c r="BS1540" i="1"/>
  <c r="BR1540" i="1"/>
  <c r="L1540" i="1"/>
  <c r="K1540" i="1"/>
  <c r="E1540" i="1"/>
  <c r="BU1539" i="1"/>
  <c r="BT1539" i="1"/>
  <c r="BS1539" i="1"/>
  <c r="BR1539" i="1"/>
  <c r="L1539" i="1"/>
  <c r="K1539" i="1"/>
  <c r="E1539" i="1"/>
  <c r="BU1538" i="1"/>
  <c r="BT1538" i="1"/>
  <c r="BS1538" i="1"/>
  <c r="BR1538" i="1"/>
  <c r="L1538" i="1"/>
  <c r="K1538" i="1"/>
  <c r="E1538" i="1"/>
  <c r="BU1537" i="1"/>
  <c r="BT1537" i="1"/>
  <c r="BS1537" i="1"/>
  <c r="BR1537" i="1"/>
  <c r="L1537" i="1"/>
  <c r="K1537" i="1"/>
  <c r="E1537" i="1"/>
  <c r="BU1536" i="1"/>
  <c r="BT1536" i="1"/>
  <c r="BS1536" i="1"/>
  <c r="BR1536" i="1"/>
  <c r="L1536" i="1"/>
  <c r="K1536" i="1"/>
  <c r="E1536" i="1"/>
  <c r="BU1535" i="1"/>
  <c r="BT1535" i="1"/>
  <c r="BS1535" i="1"/>
  <c r="BR1535" i="1"/>
  <c r="L1535" i="1"/>
  <c r="K1535" i="1"/>
  <c r="E1535" i="1"/>
  <c r="BU1534" i="1"/>
  <c r="BT1534" i="1"/>
  <c r="BS1534" i="1"/>
  <c r="BR1534" i="1"/>
  <c r="L1534" i="1"/>
  <c r="K1534" i="1"/>
  <c r="E1534" i="1"/>
  <c r="BU1533" i="1"/>
  <c r="BT1533" i="1"/>
  <c r="BS1533" i="1"/>
  <c r="BR1533" i="1"/>
  <c r="L1533" i="1"/>
  <c r="K1533" i="1"/>
  <c r="E1533" i="1"/>
  <c r="BU1532" i="1"/>
  <c r="BT1532" i="1"/>
  <c r="BS1532" i="1"/>
  <c r="BR1532" i="1"/>
  <c r="L1532" i="1"/>
  <c r="K1532" i="1"/>
  <c r="E1532" i="1"/>
  <c r="BU1531" i="1"/>
  <c r="BT1531" i="1"/>
  <c r="BS1531" i="1"/>
  <c r="BR1531" i="1"/>
  <c r="L1531" i="1"/>
  <c r="K1531" i="1"/>
  <c r="E1531" i="1"/>
  <c r="BU1530" i="1"/>
  <c r="BT1530" i="1"/>
  <c r="BS1530" i="1"/>
  <c r="BR1530" i="1"/>
  <c r="L1530" i="1"/>
  <c r="K1530" i="1"/>
  <c r="E1530" i="1"/>
  <c r="BU1529" i="1"/>
  <c r="BT1529" i="1"/>
  <c r="BS1529" i="1"/>
  <c r="BR1529" i="1"/>
  <c r="L1529" i="1"/>
  <c r="K1529" i="1"/>
  <c r="E1529" i="1"/>
  <c r="BU1528" i="1"/>
  <c r="BT1528" i="1"/>
  <c r="BS1528" i="1"/>
  <c r="BR1528" i="1"/>
  <c r="L1528" i="1"/>
  <c r="K1528" i="1"/>
  <c r="E1528" i="1"/>
  <c r="BU1527" i="1"/>
  <c r="BT1527" i="1"/>
  <c r="BS1527" i="1"/>
  <c r="BR1527" i="1"/>
  <c r="L1527" i="1"/>
  <c r="K1527" i="1"/>
  <c r="E1527" i="1"/>
  <c r="BU1526" i="1"/>
  <c r="BT1526" i="1"/>
  <c r="BS1526" i="1"/>
  <c r="BR1526" i="1"/>
  <c r="L1526" i="1"/>
  <c r="K1526" i="1"/>
  <c r="E1526" i="1"/>
  <c r="BU1525" i="1"/>
  <c r="BT1525" i="1"/>
  <c r="BS1525" i="1"/>
  <c r="BR1525" i="1"/>
  <c r="L1525" i="1"/>
  <c r="K1525" i="1"/>
  <c r="E1525" i="1"/>
  <c r="BU1524" i="1"/>
  <c r="BT1524" i="1"/>
  <c r="BS1524" i="1"/>
  <c r="BR1524" i="1"/>
  <c r="L1524" i="1"/>
  <c r="K1524" i="1"/>
  <c r="E1524" i="1"/>
  <c r="BU1523" i="1"/>
  <c r="BT1523" i="1"/>
  <c r="BS1523" i="1"/>
  <c r="BR1523" i="1"/>
  <c r="L1523" i="1"/>
  <c r="K1523" i="1"/>
  <c r="E1523" i="1"/>
  <c r="BU1522" i="1"/>
  <c r="BT1522" i="1"/>
  <c r="BS1522" i="1"/>
  <c r="BR1522" i="1"/>
  <c r="L1522" i="1"/>
  <c r="K1522" i="1"/>
  <c r="E1522" i="1"/>
  <c r="BU1521" i="1"/>
  <c r="BT1521" i="1"/>
  <c r="BS1521" i="1"/>
  <c r="BR1521" i="1"/>
  <c r="L1521" i="1"/>
  <c r="K1521" i="1"/>
  <c r="E1521" i="1"/>
  <c r="BU1520" i="1"/>
  <c r="BT1520" i="1"/>
  <c r="BS1520" i="1"/>
  <c r="BR1520" i="1"/>
  <c r="L1520" i="1"/>
  <c r="K1520" i="1"/>
  <c r="E1520" i="1"/>
  <c r="L1678" i="1"/>
  <c r="K1678" i="1"/>
  <c r="E1678" i="1"/>
  <c r="L1677" i="1"/>
  <c r="K1677" i="1"/>
  <c r="E1677" i="1"/>
  <c r="L1676" i="1"/>
  <c r="K1676" i="1"/>
  <c r="E1676" i="1"/>
  <c r="L1675" i="1"/>
  <c r="K1675" i="1"/>
  <c r="E1675" i="1"/>
  <c r="L1674" i="1"/>
  <c r="K1674" i="1"/>
  <c r="E1674" i="1"/>
  <c r="L1673" i="1"/>
  <c r="K1673" i="1"/>
  <c r="E1673" i="1"/>
  <c r="L1672" i="1"/>
  <c r="K1672" i="1"/>
  <c r="E1672" i="1"/>
  <c r="L1671" i="1"/>
  <c r="K1671" i="1"/>
  <c r="E1671" i="1"/>
  <c r="L1670" i="1"/>
  <c r="K1670" i="1"/>
  <c r="E1670" i="1"/>
  <c r="L1669" i="1"/>
  <c r="K1669" i="1"/>
  <c r="E1669" i="1"/>
  <c r="L1668" i="1"/>
  <c r="K1668" i="1"/>
  <c r="E1668" i="1"/>
  <c r="L1667" i="1"/>
  <c r="K1667" i="1"/>
  <c r="E1667" i="1"/>
  <c r="L1666" i="1"/>
  <c r="K1666" i="1"/>
  <c r="E1666" i="1"/>
  <c r="L1665" i="1"/>
  <c r="K1665" i="1"/>
  <c r="E1665" i="1"/>
  <c r="L1664" i="1"/>
  <c r="K1664" i="1"/>
  <c r="E1664" i="1"/>
  <c r="L1663" i="1"/>
  <c r="K1663" i="1"/>
  <c r="E1663" i="1"/>
  <c r="L1662" i="1"/>
  <c r="K1662" i="1"/>
  <c r="E1662" i="1"/>
  <c r="L1661" i="1"/>
  <c r="K1661" i="1"/>
  <c r="E1661" i="1"/>
  <c r="L1660" i="1"/>
  <c r="K1660" i="1"/>
  <c r="E1660" i="1"/>
  <c r="L1659" i="1"/>
  <c r="K1659" i="1"/>
  <c r="E1659" i="1"/>
  <c r="L1658" i="1"/>
  <c r="K1658" i="1"/>
  <c r="E1658" i="1"/>
  <c r="L1657" i="1"/>
  <c r="K1657" i="1"/>
  <c r="E1657" i="1"/>
  <c r="L1656" i="1"/>
  <c r="K1656" i="1"/>
  <c r="E1656" i="1"/>
  <c r="L1655" i="1"/>
  <c r="K1655" i="1"/>
  <c r="E1655" i="1"/>
  <c r="L1654" i="1"/>
  <c r="K1654" i="1"/>
  <c r="E1654" i="1"/>
  <c r="L1653" i="1"/>
  <c r="K1653" i="1"/>
  <c r="E1653" i="1"/>
  <c r="L1652" i="1"/>
  <c r="K1652" i="1"/>
  <c r="E1652" i="1"/>
  <c r="L1651" i="1"/>
  <c r="K1651" i="1"/>
  <c r="E1651" i="1"/>
  <c r="L1650" i="1"/>
  <c r="K1650" i="1"/>
  <c r="E1650" i="1"/>
  <c r="L1649" i="1"/>
  <c r="K1649" i="1"/>
  <c r="E1649" i="1"/>
  <c r="L1648" i="1"/>
  <c r="K1648" i="1"/>
  <c r="E1648" i="1"/>
  <c r="L1647" i="1"/>
  <c r="K1647" i="1"/>
  <c r="E1647" i="1"/>
  <c r="L1646" i="1"/>
  <c r="K1646" i="1"/>
  <c r="E1646" i="1"/>
  <c r="L1645" i="1"/>
  <c r="K1645" i="1"/>
  <c r="E1645" i="1"/>
  <c r="L1644" i="1"/>
  <c r="K1644" i="1"/>
  <c r="E1644" i="1"/>
  <c r="L1643" i="1"/>
  <c r="K1643" i="1"/>
  <c r="E1643" i="1"/>
  <c r="L1642" i="1"/>
  <c r="K1642" i="1"/>
  <c r="E1642" i="1"/>
  <c r="L1641" i="1"/>
  <c r="K1641" i="1"/>
  <c r="E1641" i="1"/>
  <c r="L1640" i="1"/>
  <c r="K1640" i="1"/>
  <c r="E1640" i="1"/>
  <c r="BU1638" i="1"/>
  <c r="BT1638" i="1"/>
  <c r="BS1638" i="1"/>
  <c r="BR1638" i="1"/>
  <c r="L1638" i="1"/>
  <c r="K1638" i="1"/>
  <c r="E1638" i="1"/>
  <c r="BU1637" i="1"/>
  <c r="BT1637" i="1"/>
  <c r="BS1637" i="1"/>
  <c r="BR1637" i="1"/>
  <c r="L1637" i="1"/>
  <c r="K1637" i="1"/>
  <c r="E1637" i="1"/>
  <c r="BU1636" i="1"/>
  <c r="BT1636" i="1"/>
  <c r="BS1636" i="1"/>
  <c r="BR1636" i="1"/>
  <c r="L1636" i="1"/>
  <c r="K1636" i="1"/>
  <c r="E1636" i="1"/>
  <c r="BU1635" i="1"/>
  <c r="BT1635" i="1"/>
  <c r="BS1635" i="1"/>
  <c r="BR1635" i="1"/>
  <c r="L1635" i="1"/>
  <c r="K1635" i="1"/>
  <c r="E1635" i="1"/>
  <c r="BU1634" i="1"/>
  <c r="BT1634" i="1"/>
  <c r="BS1634" i="1"/>
  <c r="BR1634" i="1"/>
  <c r="L1634" i="1"/>
  <c r="K1634" i="1"/>
  <c r="E1634" i="1"/>
  <c r="BU1633" i="1"/>
  <c r="BT1633" i="1"/>
  <c r="BS1633" i="1"/>
  <c r="BR1633" i="1"/>
  <c r="L1633" i="1"/>
  <c r="K1633" i="1"/>
  <c r="E1633" i="1"/>
  <c r="BU1632" i="1"/>
  <c r="BT1632" i="1"/>
  <c r="BS1632" i="1"/>
  <c r="BR1632" i="1"/>
  <c r="L1632" i="1"/>
  <c r="K1632" i="1"/>
  <c r="E1632" i="1"/>
  <c r="BU1631" i="1"/>
  <c r="BT1631" i="1"/>
  <c r="BS1631" i="1"/>
  <c r="BR1631" i="1"/>
  <c r="L1631" i="1"/>
  <c r="K1631" i="1"/>
  <c r="E1631" i="1"/>
  <c r="BU1630" i="1"/>
  <c r="BT1630" i="1"/>
  <c r="BS1630" i="1"/>
  <c r="BR1630" i="1"/>
  <c r="L1630" i="1"/>
  <c r="K1630" i="1"/>
  <c r="E1630" i="1"/>
  <c r="BU1629" i="1"/>
  <c r="BT1629" i="1"/>
  <c r="BS1629" i="1"/>
  <c r="BR1629" i="1"/>
  <c r="L1629" i="1"/>
  <c r="K1629" i="1"/>
  <c r="E1629" i="1"/>
  <c r="BU1628" i="1"/>
  <c r="BT1628" i="1"/>
  <c r="BS1628" i="1"/>
  <c r="BR1628" i="1"/>
  <c r="L1628" i="1"/>
  <c r="K1628" i="1"/>
  <c r="E1628" i="1"/>
  <c r="BU1627" i="1"/>
  <c r="BT1627" i="1"/>
  <c r="BS1627" i="1"/>
  <c r="BR1627" i="1"/>
  <c r="L1627" i="1"/>
  <c r="K1627" i="1"/>
  <c r="E1627" i="1"/>
  <c r="BU1626" i="1"/>
  <c r="BT1626" i="1"/>
  <c r="BS1626" i="1"/>
  <c r="BR1626" i="1"/>
  <c r="L1626" i="1"/>
  <c r="K1626" i="1"/>
  <c r="E1626" i="1"/>
  <c r="BU1625" i="1"/>
  <c r="BT1625" i="1"/>
  <c r="BS1625" i="1"/>
  <c r="BR1625" i="1"/>
  <c r="L1625" i="1"/>
  <c r="K1625" i="1"/>
  <c r="E1625" i="1"/>
  <c r="BU1624" i="1"/>
  <c r="BT1624" i="1"/>
  <c r="BS1624" i="1"/>
  <c r="BR1624" i="1"/>
  <c r="L1624" i="1"/>
  <c r="K1624" i="1"/>
  <c r="E1624" i="1"/>
  <c r="BU1623" i="1"/>
  <c r="BT1623" i="1"/>
  <c r="BS1623" i="1"/>
  <c r="BR1623" i="1"/>
  <c r="L1623" i="1"/>
  <c r="K1623" i="1"/>
  <c r="E1623" i="1"/>
  <c r="BU1622" i="1"/>
  <c r="BT1622" i="1"/>
  <c r="BS1622" i="1"/>
  <c r="BR1622" i="1"/>
  <c r="L1622" i="1"/>
  <c r="K1622" i="1"/>
  <c r="E1622" i="1"/>
  <c r="BU1621" i="1"/>
  <c r="BT1621" i="1"/>
  <c r="BS1621" i="1"/>
  <c r="BR1621" i="1"/>
  <c r="L1621" i="1"/>
  <c r="K1621" i="1"/>
  <c r="E1621" i="1"/>
  <c r="BU1620" i="1"/>
  <c r="BT1620" i="1"/>
  <c r="BS1620" i="1"/>
  <c r="BR1620" i="1"/>
  <c r="L1620" i="1"/>
  <c r="K1620" i="1"/>
  <c r="E1620" i="1"/>
  <c r="BU1619" i="1"/>
  <c r="BT1619" i="1"/>
  <c r="BS1619" i="1"/>
  <c r="BR1619" i="1"/>
  <c r="L1619" i="1"/>
  <c r="K1619" i="1"/>
  <c r="E1619" i="1"/>
  <c r="BU1618" i="1"/>
  <c r="BT1618" i="1"/>
  <c r="BS1618" i="1"/>
  <c r="BR1618" i="1"/>
  <c r="L1618" i="1"/>
  <c r="K1618" i="1"/>
  <c r="E1618" i="1"/>
  <c r="BU1617" i="1"/>
  <c r="BT1617" i="1"/>
  <c r="BS1617" i="1"/>
  <c r="BR1617" i="1"/>
  <c r="L1617" i="1"/>
  <c r="K1617" i="1"/>
  <c r="E1617" i="1"/>
  <c r="BU1616" i="1"/>
  <c r="BT1616" i="1"/>
  <c r="BS1616" i="1"/>
  <c r="BR1616" i="1"/>
  <c r="L1616" i="1"/>
  <c r="K1616" i="1"/>
  <c r="E1616" i="1"/>
  <c r="BU1615" i="1"/>
  <c r="BT1615" i="1"/>
  <c r="BS1615" i="1"/>
  <c r="BR1615" i="1"/>
  <c r="L1615" i="1"/>
  <c r="K1615" i="1"/>
  <c r="E1615" i="1"/>
  <c r="BU1614" i="1"/>
  <c r="BT1614" i="1"/>
  <c r="BS1614" i="1"/>
  <c r="BR1614" i="1"/>
  <c r="L1614" i="1"/>
  <c r="K1614" i="1"/>
  <c r="E1614" i="1"/>
  <c r="BU1613" i="1"/>
  <c r="BT1613" i="1"/>
  <c r="BS1613" i="1"/>
  <c r="BR1613" i="1"/>
  <c r="L1613" i="1"/>
  <c r="K1613" i="1"/>
  <c r="E1613" i="1"/>
  <c r="BU1612" i="1"/>
  <c r="BT1612" i="1"/>
  <c r="BS1612" i="1"/>
  <c r="BR1612" i="1"/>
  <c r="L1612" i="1"/>
  <c r="K1612" i="1"/>
  <c r="E1612" i="1"/>
  <c r="BU1611" i="1"/>
  <c r="BT1611" i="1"/>
  <c r="BS1611" i="1"/>
  <c r="BR1611" i="1"/>
  <c r="L1611" i="1"/>
  <c r="K1611" i="1"/>
  <c r="E1611" i="1"/>
  <c r="BU1610" i="1"/>
  <c r="BT1610" i="1"/>
  <c r="BS1610" i="1"/>
  <c r="BR1610" i="1"/>
  <c r="L1610" i="1"/>
  <c r="K1610" i="1"/>
  <c r="E1610" i="1"/>
  <c r="BU1609" i="1"/>
  <c r="BT1609" i="1"/>
  <c r="BS1609" i="1"/>
  <c r="BR1609" i="1"/>
  <c r="L1609" i="1"/>
  <c r="K1609" i="1"/>
  <c r="E1609" i="1"/>
  <c r="BU1608" i="1"/>
  <c r="BT1608" i="1"/>
  <c r="BS1608" i="1"/>
  <c r="BR1608" i="1"/>
  <c r="L1608" i="1"/>
  <c r="K1608" i="1"/>
  <c r="E1608" i="1"/>
  <c r="BU1607" i="1"/>
  <c r="BT1607" i="1"/>
  <c r="BS1607" i="1"/>
  <c r="BR1607" i="1"/>
  <c r="L1607" i="1"/>
  <c r="K1607" i="1"/>
  <c r="E1607" i="1"/>
  <c r="BU1606" i="1"/>
  <c r="BT1606" i="1"/>
  <c r="BS1606" i="1"/>
  <c r="BR1606" i="1"/>
  <c r="L1606" i="1"/>
  <c r="K1606" i="1"/>
  <c r="E1606" i="1"/>
  <c r="BU1605" i="1"/>
  <c r="BT1605" i="1"/>
  <c r="BS1605" i="1"/>
  <c r="BR1605" i="1"/>
  <c r="L1605" i="1"/>
  <c r="K1605" i="1"/>
  <c r="E1605" i="1"/>
  <c r="BU1604" i="1"/>
  <c r="BT1604" i="1"/>
  <c r="BS1604" i="1"/>
  <c r="BR1604" i="1"/>
  <c r="L1604" i="1"/>
  <c r="K1604" i="1"/>
  <c r="E1604" i="1"/>
  <c r="BU1603" i="1"/>
  <c r="BT1603" i="1"/>
  <c r="BS1603" i="1"/>
  <c r="BR1603" i="1"/>
  <c r="L1603" i="1"/>
  <c r="K1603" i="1"/>
  <c r="E1603" i="1"/>
  <c r="BU1602" i="1"/>
  <c r="BT1602" i="1"/>
  <c r="BS1602" i="1"/>
  <c r="BR1602" i="1"/>
  <c r="L1602" i="1"/>
  <c r="K1602" i="1"/>
  <c r="E1602" i="1"/>
  <c r="BU1601" i="1"/>
  <c r="BT1601" i="1"/>
  <c r="BS1601" i="1"/>
  <c r="BR1601" i="1"/>
  <c r="L1601" i="1"/>
  <c r="K1601" i="1"/>
  <c r="E1601" i="1"/>
  <c r="BU1600" i="1"/>
  <c r="BT1600" i="1"/>
  <c r="BS1600" i="1"/>
  <c r="BR1600" i="1"/>
  <c r="L1600" i="1"/>
  <c r="K1600" i="1"/>
  <c r="E1600" i="1"/>
  <c r="K1758" i="1"/>
  <c r="E1758" i="1"/>
  <c r="K1757" i="1"/>
  <c r="E1757" i="1"/>
  <c r="K1756" i="1"/>
  <c r="E1756" i="1"/>
  <c r="K1755" i="1"/>
  <c r="E1755" i="1"/>
  <c r="K1754" i="1"/>
  <c r="E1754" i="1"/>
  <c r="K1753" i="1"/>
  <c r="E1753" i="1"/>
  <c r="K1752" i="1"/>
  <c r="E1752" i="1"/>
  <c r="K1751" i="1"/>
  <c r="E1751" i="1"/>
  <c r="K1750" i="1"/>
  <c r="E1750" i="1"/>
  <c r="K1749" i="1"/>
  <c r="E1749" i="1"/>
  <c r="K1748" i="1"/>
  <c r="E1748" i="1"/>
  <c r="K1747" i="1"/>
  <c r="E1747" i="1"/>
  <c r="K1746" i="1"/>
  <c r="E1746" i="1"/>
  <c r="K1745" i="1"/>
  <c r="E1745" i="1"/>
  <c r="K1744" i="1"/>
  <c r="E1744" i="1"/>
  <c r="K1743" i="1"/>
  <c r="E1743" i="1"/>
  <c r="K1742" i="1"/>
  <c r="E1742" i="1"/>
  <c r="K1741" i="1"/>
  <c r="E1741" i="1"/>
  <c r="K1740" i="1"/>
  <c r="E1740" i="1"/>
  <c r="K1739" i="1"/>
  <c r="E1739" i="1"/>
  <c r="K1738" i="1"/>
  <c r="E1738" i="1"/>
  <c r="K1737" i="1"/>
  <c r="E1737" i="1"/>
  <c r="K1736" i="1"/>
  <c r="E1736" i="1"/>
  <c r="K1735" i="1"/>
  <c r="E1735" i="1"/>
  <c r="K1734" i="1"/>
  <c r="E1734" i="1"/>
  <c r="K1733" i="1"/>
  <c r="E1733" i="1"/>
  <c r="K1732" i="1"/>
  <c r="E1732" i="1"/>
  <c r="K1731" i="1"/>
  <c r="E1731" i="1"/>
  <c r="K1730" i="1"/>
  <c r="E1730" i="1"/>
  <c r="K1729" i="1"/>
  <c r="E1729" i="1"/>
  <c r="K1728" i="1"/>
  <c r="E1728" i="1"/>
  <c r="K1727" i="1"/>
  <c r="E1727" i="1"/>
  <c r="K1726" i="1"/>
  <c r="E1726" i="1"/>
  <c r="K1725" i="1"/>
  <c r="E1725" i="1"/>
  <c r="K1724" i="1"/>
  <c r="E1724" i="1"/>
  <c r="K1723" i="1"/>
  <c r="E1723" i="1"/>
  <c r="K1722" i="1"/>
  <c r="E1722" i="1"/>
  <c r="K1721" i="1"/>
  <c r="E1721" i="1"/>
  <c r="K1720" i="1"/>
  <c r="E1720" i="1"/>
  <c r="BU1718" i="1"/>
  <c r="BT1718" i="1"/>
  <c r="K1718" i="1"/>
  <c r="E1718" i="1"/>
  <c r="BU1717" i="1"/>
  <c r="BT1717" i="1"/>
  <c r="K1717" i="1"/>
  <c r="E1717" i="1"/>
  <c r="BU1716" i="1"/>
  <c r="BT1716" i="1"/>
  <c r="K1716" i="1"/>
  <c r="E1716" i="1"/>
  <c r="BU1715" i="1"/>
  <c r="BT1715" i="1"/>
  <c r="K1715" i="1"/>
  <c r="E1715" i="1"/>
  <c r="BU1714" i="1"/>
  <c r="BT1714" i="1"/>
  <c r="K1714" i="1"/>
  <c r="E1714" i="1"/>
  <c r="BU1713" i="1"/>
  <c r="BT1713" i="1"/>
  <c r="K1713" i="1"/>
  <c r="E1713" i="1"/>
  <c r="BU1712" i="1"/>
  <c r="BT1712" i="1"/>
  <c r="BL1712" i="1"/>
  <c r="K1712" i="1"/>
  <c r="E1712" i="1"/>
  <c r="BU1711" i="1"/>
  <c r="BT1711" i="1"/>
  <c r="K1711" i="1"/>
  <c r="E1711" i="1"/>
  <c r="BU1710" i="1"/>
  <c r="BT1710" i="1"/>
  <c r="K1710" i="1"/>
  <c r="E1710" i="1"/>
  <c r="BU1709" i="1"/>
  <c r="BT1709" i="1"/>
  <c r="K1709" i="1"/>
  <c r="E1709" i="1"/>
  <c r="BU1708" i="1"/>
  <c r="BT1708" i="1"/>
  <c r="K1708" i="1"/>
  <c r="E1708" i="1"/>
  <c r="BU1707" i="1"/>
  <c r="BT1707" i="1"/>
  <c r="K1707" i="1"/>
  <c r="E1707" i="1"/>
  <c r="BU1706" i="1"/>
  <c r="BT1706" i="1"/>
  <c r="K1706" i="1"/>
  <c r="E1706" i="1"/>
  <c r="BU1705" i="1"/>
  <c r="BT1705" i="1"/>
  <c r="K1705" i="1"/>
  <c r="E1705" i="1"/>
  <c r="BU1704" i="1"/>
  <c r="BT1704" i="1"/>
  <c r="K1704" i="1"/>
  <c r="E1704" i="1"/>
  <c r="BU1703" i="1"/>
  <c r="BT1703" i="1"/>
  <c r="K1703" i="1"/>
  <c r="E1703" i="1"/>
  <c r="BU1702" i="1"/>
  <c r="BT1702" i="1"/>
  <c r="K1702" i="1"/>
  <c r="E1702" i="1"/>
  <c r="BU1701" i="1"/>
  <c r="BT1701" i="1"/>
  <c r="K1701" i="1"/>
  <c r="E1701" i="1"/>
  <c r="BU1700" i="1"/>
  <c r="BT1700" i="1"/>
  <c r="K1700" i="1"/>
  <c r="E1700" i="1"/>
  <c r="BU1699" i="1"/>
  <c r="BT1699" i="1"/>
  <c r="K1699" i="1"/>
  <c r="E1699" i="1"/>
  <c r="BU1698" i="1"/>
  <c r="BT1698" i="1"/>
  <c r="K1698" i="1"/>
  <c r="E1698" i="1"/>
  <c r="BU1697" i="1"/>
  <c r="BT1697" i="1"/>
  <c r="K1697" i="1"/>
  <c r="E1697" i="1"/>
  <c r="BU1696" i="1"/>
  <c r="BT1696" i="1"/>
  <c r="K1696" i="1"/>
  <c r="E1696" i="1"/>
  <c r="BU1695" i="1"/>
  <c r="BT1695" i="1"/>
  <c r="K1695" i="1"/>
  <c r="E1695" i="1"/>
  <c r="BU1694" i="1"/>
  <c r="BT1694" i="1"/>
  <c r="K1694" i="1"/>
  <c r="E1694" i="1"/>
  <c r="BU1693" i="1"/>
  <c r="BT1693" i="1"/>
  <c r="K1693" i="1"/>
  <c r="E1693" i="1"/>
  <c r="BU1692" i="1"/>
  <c r="BT1692" i="1"/>
  <c r="K1692" i="1"/>
  <c r="E1692" i="1"/>
  <c r="BU1691" i="1"/>
  <c r="BT1691" i="1"/>
  <c r="K1691" i="1"/>
  <c r="E1691" i="1"/>
  <c r="BU1690" i="1"/>
  <c r="BT1690" i="1"/>
  <c r="K1690" i="1"/>
  <c r="E1690" i="1"/>
  <c r="BU1689" i="1"/>
  <c r="BT1689" i="1"/>
  <c r="K1689" i="1"/>
  <c r="E1689" i="1"/>
  <c r="BU1688" i="1"/>
  <c r="BT1688" i="1"/>
  <c r="K1688" i="1"/>
  <c r="E1688" i="1"/>
  <c r="BU1687" i="1"/>
  <c r="BT1687" i="1"/>
  <c r="K1687" i="1"/>
  <c r="E1687" i="1"/>
  <c r="BU1686" i="1"/>
  <c r="BT1686" i="1"/>
  <c r="K1686" i="1"/>
  <c r="E1686" i="1"/>
  <c r="BU1685" i="1"/>
  <c r="BT1685" i="1"/>
  <c r="K1685" i="1"/>
  <c r="E1685" i="1"/>
  <c r="BU1684" i="1"/>
  <c r="BT1684" i="1"/>
  <c r="K1684" i="1"/>
  <c r="E1684" i="1"/>
  <c r="BU1683" i="1"/>
  <c r="BT1683" i="1"/>
  <c r="K1683" i="1"/>
  <c r="E1683" i="1"/>
  <c r="BU1682" i="1"/>
  <c r="BT1682" i="1"/>
  <c r="K1682" i="1"/>
  <c r="E1682" i="1"/>
  <c r="BU1681" i="1"/>
  <c r="BT1681" i="1"/>
  <c r="K1681" i="1"/>
  <c r="E1681" i="1"/>
  <c r="BU1680" i="1"/>
  <c r="BT1680" i="1"/>
  <c r="K1680" i="1"/>
  <c r="E1680" i="1"/>
  <c r="K1838" i="1"/>
  <c r="E1838" i="1"/>
  <c r="K1837" i="1"/>
  <c r="E1837" i="1"/>
  <c r="K1836" i="1"/>
  <c r="E1836" i="1"/>
  <c r="K1835" i="1"/>
  <c r="E1835" i="1"/>
  <c r="K1834" i="1"/>
  <c r="E1834" i="1"/>
  <c r="K1833" i="1"/>
  <c r="E1833" i="1"/>
  <c r="K1832" i="1"/>
  <c r="E1832" i="1"/>
  <c r="K1831" i="1"/>
  <c r="E1831" i="1"/>
  <c r="K1830" i="1"/>
  <c r="E1830" i="1"/>
  <c r="K1829" i="1"/>
  <c r="E1829" i="1"/>
  <c r="K1828" i="1"/>
  <c r="E1828" i="1"/>
  <c r="K1827" i="1"/>
  <c r="E1827" i="1"/>
  <c r="K1826" i="1"/>
  <c r="E1826" i="1"/>
  <c r="K1825" i="1"/>
  <c r="E1825" i="1"/>
  <c r="K1824" i="1"/>
  <c r="E1824" i="1"/>
  <c r="K1823" i="1"/>
  <c r="E1823" i="1"/>
  <c r="K1822" i="1"/>
  <c r="E1822" i="1"/>
  <c r="K1821" i="1"/>
  <c r="E1821" i="1"/>
  <c r="K1820" i="1"/>
  <c r="E1820" i="1"/>
  <c r="K1819" i="1"/>
  <c r="E1819" i="1"/>
  <c r="K1818" i="1"/>
  <c r="E1818" i="1"/>
  <c r="K1817" i="1"/>
  <c r="E1817" i="1"/>
  <c r="K1816" i="1"/>
  <c r="E1816" i="1"/>
  <c r="K1815" i="1"/>
  <c r="E1815" i="1"/>
  <c r="K1814" i="1"/>
  <c r="E1814" i="1"/>
  <c r="K1813" i="1"/>
  <c r="E1813" i="1"/>
  <c r="K1812" i="1"/>
  <c r="E1812" i="1"/>
  <c r="K1811" i="1"/>
  <c r="E1811" i="1"/>
  <c r="K1810" i="1"/>
  <c r="E1810" i="1"/>
  <c r="K1809" i="1"/>
  <c r="E1809" i="1"/>
  <c r="K1808" i="1"/>
  <c r="E1808" i="1"/>
  <c r="K1807" i="1"/>
  <c r="E1807" i="1"/>
  <c r="K1806" i="1"/>
  <c r="E1806" i="1"/>
  <c r="K1805" i="1"/>
  <c r="E1805" i="1"/>
  <c r="K1804" i="1"/>
  <c r="E1804" i="1"/>
  <c r="K1803" i="1"/>
  <c r="E1803" i="1"/>
  <c r="K1802" i="1"/>
  <c r="E1802" i="1"/>
  <c r="K1801" i="1"/>
  <c r="E1801" i="1"/>
  <c r="K1800" i="1"/>
  <c r="E1800" i="1"/>
  <c r="BT1798" i="1"/>
  <c r="BL1798" i="1"/>
  <c r="K1798" i="1"/>
  <c r="E1798" i="1"/>
  <c r="BT1797" i="1"/>
  <c r="K1797" i="1"/>
  <c r="E1797" i="1"/>
  <c r="BT1796" i="1"/>
  <c r="BL1796" i="1"/>
  <c r="K1796" i="1"/>
  <c r="E1796" i="1"/>
  <c r="BT1795" i="1"/>
  <c r="BL1795" i="1"/>
  <c r="K1795" i="1"/>
  <c r="E1795" i="1"/>
  <c r="BT1794" i="1"/>
  <c r="BL1794" i="1"/>
  <c r="K1794" i="1"/>
  <c r="E1794" i="1"/>
  <c r="BT1793" i="1"/>
  <c r="BL1793" i="1"/>
  <c r="K1793" i="1"/>
  <c r="E1793" i="1"/>
  <c r="BT1792" i="1"/>
  <c r="BL1792" i="1"/>
  <c r="K1792" i="1"/>
  <c r="E1792" i="1"/>
  <c r="BT1791" i="1"/>
  <c r="BL1791" i="1"/>
  <c r="K1791" i="1"/>
  <c r="E1791" i="1"/>
  <c r="BT1790" i="1"/>
  <c r="BL1790" i="1"/>
  <c r="K1790" i="1"/>
  <c r="E1790" i="1"/>
  <c r="BT1789" i="1"/>
  <c r="BL1789" i="1"/>
  <c r="K1789" i="1"/>
  <c r="E1789" i="1"/>
  <c r="BT1788" i="1"/>
  <c r="BL1788" i="1"/>
  <c r="K1788" i="1"/>
  <c r="E1788" i="1"/>
  <c r="BT1787" i="1"/>
  <c r="BL1787" i="1"/>
  <c r="K1787" i="1"/>
  <c r="E1787" i="1"/>
  <c r="BT1786" i="1"/>
  <c r="BL1786" i="1"/>
  <c r="K1786" i="1"/>
  <c r="E1786" i="1"/>
  <c r="BT1785" i="1"/>
  <c r="BL1785" i="1"/>
  <c r="K1785" i="1"/>
  <c r="E1785" i="1"/>
  <c r="BT1784" i="1"/>
  <c r="BL1784" i="1"/>
  <c r="K1784" i="1"/>
  <c r="E1784" i="1"/>
  <c r="BT1783" i="1"/>
  <c r="K1783" i="1"/>
  <c r="E1783" i="1"/>
  <c r="BT1782" i="1"/>
  <c r="BL1782" i="1"/>
  <c r="K1782" i="1"/>
  <c r="E1782" i="1"/>
  <c r="BT1781" i="1"/>
  <c r="BL1781" i="1"/>
  <c r="K1781" i="1"/>
  <c r="E1781" i="1"/>
  <c r="BT1780" i="1"/>
  <c r="BL1780" i="1"/>
  <c r="K1780" i="1"/>
  <c r="E1780" i="1"/>
  <c r="BT1779" i="1"/>
  <c r="BL1779" i="1"/>
  <c r="K1779" i="1"/>
  <c r="E1779" i="1"/>
  <c r="BT1778" i="1"/>
  <c r="BL1778" i="1"/>
  <c r="K1778" i="1"/>
  <c r="E1778" i="1"/>
  <c r="BT1777" i="1"/>
  <c r="BL1777" i="1"/>
  <c r="K1777" i="1"/>
  <c r="E1777" i="1"/>
  <c r="BT1776" i="1"/>
  <c r="BL1776" i="1"/>
  <c r="K1776" i="1"/>
  <c r="E1776" i="1"/>
  <c r="BT1775" i="1"/>
  <c r="BL1775" i="1"/>
  <c r="K1775" i="1"/>
  <c r="E1775" i="1"/>
  <c r="BT1774" i="1"/>
  <c r="BL1774" i="1"/>
  <c r="K1774" i="1"/>
  <c r="E1774" i="1"/>
  <c r="BT1773" i="1"/>
  <c r="K1773" i="1"/>
  <c r="E1773" i="1"/>
  <c r="BT1772" i="1"/>
  <c r="BL1772" i="1"/>
  <c r="K1772" i="1"/>
  <c r="E1772" i="1"/>
  <c r="BT1771" i="1"/>
  <c r="K1771" i="1"/>
  <c r="E1771" i="1"/>
  <c r="BT1770" i="1"/>
  <c r="BL1770" i="1"/>
  <c r="K1770" i="1"/>
  <c r="E1770" i="1"/>
  <c r="BT1769" i="1"/>
  <c r="K1769" i="1"/>
  <c r="E1769" i="1"/>
  <c r="BT1768" i="1"/>
  <c r="BL1768" i="1"/>
  <c r="K1768" i="1"/>
  <c r="E1768" i="1"/>
  <c r="BT1767" i="1"/>
  <c r="BL1767" i="1"/>
  <c r="K1767" i="1"/>
  <c r="E1767" i="1"/>
  <c r="BT1766" i="1"/>
  <c r="BL1766" i="1"/>
  <c r="K1766" i="1"/>
  <c r="E1766" i="1"/>
  <c r="BT1765" i="1"/>
  <c r="BL1765" i="1"/>
  <c r="K1765" i="1"/>
  <c r="E1765" i="1"/>
  <c r="BT1764" i="1"/>
  <c r="BL1764" i="1"/>
  <c r="K1764" i="1"/>
  <c r="E1764" i="1"/>
  <c r="BT1763" i="1"/>
  <c r="BL1763" i="1"/>
  <c r="K1763" i="1"/>
  <c r="E1763" i="1"/>
  <c r="BT1762" i="1"/>
  <c r="BL1762" i="1"/>
  <c r="K1762" i="1"/>
  <c r="E1762" i="1"/>
  <c r="BT1761" i="1"/>
  <c r="K1761" i="1"/>
  <c r="E1761" i="1"/>
  <c r="BS1760" i="1"/>
  <c r="BT1760" i="1" s="1"/>
  <c r="K1760" i="1"/>
  <c r="E1760" i="1"/>
  <c r="K1919" i="1"/>
  <c r="E1919" i="1"/>
  <c r="K1918" i="1"/>
  <c r="E1918" i="1"/>
  <c r="K1917" i="1"/>
  <c r="E1917" i="1"/>
  <c r="K1916" i="1"/>
  <c r="E1916" i="1"/>
  <c r="K1915" i="1"/>
  <c r="E1915" i="1"/>
  <c r="K1914" i="1"/>
  <c r="E1914" i="1"/>
  <c r="K1913" i="1"/>
  <c r="E1913" i="1"/>
  <c r="K1912" i="1"/>
  <c r="E1912" i="1"/>
  <c r="K1911" i="1"/>
  <c r="E1911" i="1"/>
  <c r="K1910" i="1"/>
  <c r="E1910" i="1"/>
  <c r="K1909" i="1"/>
  <c r="E1909" i="1"/>
  <c r="K1908" i="1"/>
  <c r="E1908" i="1"/>
  <c r="K1907" i="1"/>
  <c r="E1907" i="1"/>
  <c r="K1906" i="1"/>
  <c r="E1906" i="1"/>
  <c r="K1905" i="1"/>
  <c r="E1905" i="1"/>
  <c r="K1904" i="1"/>
  <c r="E1904" i="1"/>
  <c r="K1903" i="1"/>
  <c r="E1903" i="1"/>
  <c r="K1902" i="1"/>
  <c r="E1902" i="1"/>
  <c r="K1901" i="1"/>
  <c r="E1901" i="1"/>
  <c r="K1900" i="1"/>
  <c r="E1900" i="1"/>
  <c r="K1899" i="1"/>
  <c r="E1899" i="1"/>
  <c r="K1898" i="1"/>
  <c r="E1898" i="1"/>
  <c r="K1897" i="1"/>
  <c r="E1897" i="1"/>
  <c r="K1896" i="1"/>
  <c r="E1896" i="1"/>
  <c r="K1895" i="1"/>
  <c r="E1895" i="1"/>
  <c r="K1894" i="1"/>
  <c r="E1894" i="1"/>
  <c r="K1893" i="1"/>
  <c r="E1893" i="1"/>
  <c r="K1892" i="1"/>
  <c r="E1892" i="1"/>
  <c r="K1891" i="1"/>
  <c r="E1891" i="1"/>
  <c r="K1890" i="1"/>
  <c r="E1890" i="1"/>
  <c r="K1889" i="1"/>
  <c r="E1889" i="1"/>
  <c r="K1888" i="1"/>
  <c r="E1888" i="1"/>
  <c r="K1887" i="1"/>
  <c r="E1887" i="1"/>
  <c r="K1886" i="1"/>
  <c r="E1886" i="1"/>
  <c r="K1885" i="1"/>
  <c r="E1885" i="1"/>
  <c r="K1884" i="1"/>
  <c r="E1884" i="1"/>
  <c r="K1883" i="1"/>
  <c r="E1883" i="1"/>
  <c r="K1882" i="1"/>
  <c r="E1882" i="1"/>
  <c r="K1881" i="1"/>
  <c r="E1881" i="1"/>
  <c r="K1880" i="1"/>
  <c r="E1880" i="1"/>
  <c r="BS1879" i="1"/>
  <c r="BR1879" i="1"/>
  <c r="J1879" i="1"/>
  <c r="I1879" i="1"/>
  <c r="H1879" i="1"/>
  <c r="E1879" i="1"/>
  <c r="BS1878" i="1"/>
  <c r="BR1878" i="1"/>
  <c r="K1878" i="1"/>
  <c r="E1878" i="1"/>
  <c r="BS1877" i="1"/>
  <c r="BR1877" i="1"/>
  <c r="K1877" i="1"/>
  <c r="E1877" i="1"/>
  <c r="BS1876" i="1"/>
  <c r="BR1876" i="1"/>
  <c r="K1876" i="1"/>
  <c r="E1876" i="1"/>
  <c r="BS1875" i="1"/>
  <c r="BR1875" i="1"/>
  <c r="K1875" i="1"/>
  <c r="E1875" i="1"/>
  <c r="BS1874" i="1"/>
  <c r="BR1874" i="1"/>
  <c r="K1874" i="1"/>
  <c r="E1874" i="1"/>
  <c r="BS1873" i="1"/>
  <c r="BR1873" i="1"/>
  <c r="K1873" i="1"/>
  <c r="E1873" i="1"/>
  <c r="BS1872" i="1"/>
  <c r="BR1872" i="1"/>
  <c r="K1872" i="1"/>
  <c r="E1872" i="1"/>
  <c r="BS1871" i="1"/>
  <c r="BR1871" i="1"/>
  <c r="K1871" i="1"/>
  <c r="E1871" i="1"/>
  <c r="BS1870" i="1"/>
  <c r="BR1870" i="1"/>
  <c r="K1870" i="1"/>
  <c r="E1870" i="1"/>
  <c r="BS1869" i="1"/>
  <c r="BR1869" i="1"/>
  <c r="K1869" i="1"/>
  <c r="E1869" i="1"/>
  <c r="BS1868" i="1"/>
  <c r="BR1868" i="1"/>
  <c r="K1868" i="1"/>
  <c r="E1868" i="1"/>
  <c r="BS1867" i="1"/>
  <c r="BR1867" i="1"/>
  <c r="K1867" i="1"/>
  <c r="E1867" i="1"/>
  <c r="BS1866" i="1"/>
  <c r="BR1866" i="1"/>
  <c r="K1866" i="1"/>
  <c r="E1866" i="1"/>
  <c r="BS1865" i="1"/>
  <c r="BR1865" i="1"/>
  <c r="K1865" i="1"/>
  <c r="E1865" i="1"/>
  <c r="BS1864" i="1"/>
  <c r="BR1864" i="1"/>
  <c r="K1864" i="1"/>
  <c r="E1864" i="1"/>
  <c r="BS1863" i="1"/>
  <c r="BR1863" i="1"/>
  <c r="K1863" i="1"/>
  <c r="E1863" i="1"/>
  <c r="BS1862" i="1"/>
  <c r="BR1862" i="1"/>
  <c r="K1862" i="1"/>
  <c r="E1862" i="1"/>
  <c r="BS1861" i="1"/>
  <c r="BR1861" i="1"/>
  <c r="K1861" i="1"/>
  <c r="E1861" i="1"/>
  <c r="BS1860" i="1"/>
  <c r="BR1860" i="1"/>
  <c r="K1860" i="1"/>
  <c r="E1860" i="1"/>
  <c r="BS1859" i="1"/>
  <c r="BR1859" i="1"/>
  <c r="K1859" i="1"/>
  <c r="E1859" i="1"/>
  <c r="BS1858" i="1"/>
  <c r="BR1858" i="1"/>
  <c r="K1858" i="1"/>
  <c r="E1858" i="1"/>
  <c r="BS1857" i="1"/>
  <c r="BR1857" i="1"/>
  <c r="K1857" i="1"/>
  <c r="E1857" i="1"/>
  <c r="BS1856" i="1"/>
  <c r="BR1856" i="1"/>
  <c r="K1856" i="1"/>
  <c r="E1856" i="1"/>
  <c r="BS1855" i="1"/>
  <c r="BR1855" i="1"/>
  <c r="K1855" i="1"/>
  <c r="E1855" i="1"/>
  <c r="BS1854" i="1"/>
  <c r="BR1854" i="1"/>
  <c r="K1854" i="1"/>
  <c r="E1854" i="1"/>
  <c r="BS1853" i="1"/>
  <c r="BR1853" i="1"/>
  <c r="K1853" i="1"/>
  <c r="E1853" i="1"/>
  <c r="BS1852" i="1"/>
  <c r="BR1852" i="1"/>
  <c r="K1852" i="1"/>
  <c r="E1852" i="1"/>
  <c r="BS1851" i="1"/>
  <c r="BR1851" i="1"/>
  <c r="K1851" i="1"/>
  <c r="E1851" i="1"/>
  <c r="BS1850" i="1"/>
  <c r="BR1850" i="1"/>
  <c r="K1850" i="1"/>
  <c r="E1850" i="1"/>
  <c r="BS1849" i="1"/>
  <c r="BR1849" i="1"/>
  <c r="K1849" i="1"/>
  <c r="E1849" i="1"/>
  <c r="BS1848" i="1"/>
  <c r="BR1848" i="1"/>
  <c r="K1848" i="1"/>
  <c r="E1848" i="1"/>
  <c r="BS1847" i="1"/>
  <c r="BR1847" i="1"/>
  <c r="K1847" i="1"/>
  <c r="E1847" i="1"/>
  <c r="BS1846" i="1"/>
  <c r="BR1846" i="1"/>
  <c r="K1846" i="1"/>
  <c r="E1846" i="1"/>
  <c r="BS1845" i="1"/>
  <c r="BR1845" i="1"/>
  <c r="K1845" i="1"/>
  <c r="E1845" i="1"/>
  <c r="BS1844" i="1"/>
  <c r="BR1844" i="1"/>
  <c r="K1844" i="1"/>
  <c r="E1844" i="1"/>
  <c r="BS1843" i="1"/>
  <c r="BR1843" i="1"/>
  <c r="K1843" i="1"/>
  <c r="E1843" i="1"/>
  <c r="BS1842" i="1"/>
  <c r="BR1842" i="1"/>
  <c r="K1842" i="1"/>
  <c r="E1842" i="1"/>
  <c r="BS1841" i="1"/>
  <c r="BR1841" i="1"/>
  <c r="K1841" i="1"/>
  <c r="E1841" i="1"/>
  <c r="BS1840" i="1"/>
  <c r="BR1840" i="1"/>
  <c r="K1840" i="1"/>
  <c r="E1840" i="1"/>
  <c r="K1999" i="1"/>
  <c r="E1999" i="1"/>
  <c r="K1998" i="1"/>
  <c r="E1998" i="1"/>
  <c r="K1997" i="1"/>
  <c r="E1997" i="1"/>
  <c r="K1996" i="1"/>
  <c r="E1996" i="1"/>
  <c r="K1995" i="1"/>
  <c r="E1995" i="1"/>
  <c r="K1994" i="1"/>
  <c r="E1994" i="1"/>
  <c r="K1993" i="1"/>
  <c r="E1993" i="1"/>
  <c r="K1992" i="1"/>
  <c r="E1992" i="1"/>
  <c r="K1991" i="1"/>
  <c r="E1991" i="1"/>
  <c r="K1990" i="1"/>
  <c r="E1990" i="1"/>
  <c r="K1989" i="1"/>
  <c r="E1989" i="1"/>
  <c r="K1988" i="1"/>
  <c r="E1988" i="1"/>
  <c r="K1987" i="1"/>
  <c r="E1987" i="1"/>
  <c r="K1986" i="1"/>
  <c r="E1986" i="1"/>
  <c r="K1985" i="1"/>
  <c r="E1985" i="1"/>
  <c r="K1984" i="1"/>
  <c r="E1984" i="1"/>
  <c r="K1983" i="1"/>
  <c r="E1983" i="1"/>
  <c r="K1982" i="1"/>
  <c r="E1982" i="1"/>
  <c r="K1981" i="1"/>
  <c r="E1981" i="1"/>
  <c r="K1980" i="1"/>
  <c r="E1980" i="1"/>
  <c r="K1979" i="1"/>
  <c r="E1979" i="1"/>
  <c r="K1978" i="1"/>
  <c r="E1978" i="1"/>
  <c r="K1977" i="1"/>
  <c r="E1977" i="1"/>
  <c r="K1976" i="1"/>
  <c r="E1976" i="1"/>
  <c r="K1975" i="1"/>
  <c r="E1975" i="1"/>
  <c r="K1974" i="1"/>
  <c r="E1974" i="1"/>
  <c r="K1973" i="1"/>
  <c r="E1973" i="1"/>
  <c r="K1972" i="1"/>
  <c r="E1972" i="1"/>
  <c r="K1971" i="1"/>
  <c r="E1971" i="1"/>
  <c r="K1970" i="1"/>
  <c r="E1970" i="1"/>
  <c r="K1969" i="1"/>
  <c r="E1969" i="1"/>
  <c r="K1968" i="1"/>
  <c r="E1968" i="1"/>
  <c r="K1967" i="1"/>
  <c r="E1967" i="1"/>
  <c r="K1966" i="1"/>
  <c r="E1966" i="1"/>
  <c r="K1965" i="1"/>
  <c r="E1965" i="1"/>
  <c r="K1964" i="1"/>
  <c r="E1964" i="1"/>
  <c r="K1963" i="1"/>
  <c r="E1963" i="1"/>
  <c r="K1962" i="1"/>
  <c r="E1962" i="1"/>
  <c r="K1961" i="1"/>
  <c r="E1961" i="1"/>
  <c r="K1960" i="1"/>
  <c r="E1960" i="1"/>
  <c r="BS1959" i="1"/>
  <c r="BR1959" i="1"/>
  <c r="K1959" i="1"/>
  <c r="E1959" i="1"/>
  <c r="BS1958" i="1"/>
  <c r="BR1958" i="1"/>
  <c r="K1958" i="1"/>
  <c r="E1958" i="1"/>
  <c r="BS1957" i="1"/>
  <c r="BR1957" i="1"/>
  <c r="K1957" i="1"/>
  <c r="E1957" i="1"/>
  <c r="BS1956" i="1"/>
  <c r="BR1956" i="1"/>
  <c r="K1956" i="1"/>
  <c r="E1956" i="1"/>
  <c r="BS1955" i="1"/>
  <c r="BR1955" i="1"/>
  <c r="K1955" i="1"/>
  <c r="E1955" i="1"/>
  <c r="BS1954" i="1"/>
  <c r="BR1954" i="1"/>
  <c r="K1954" i="1"/>
  <c r="E1954" i="1"/>
  <c r="BS1953" i="1"/>
  <c r="BR1953" i="1"/>
  <c r="K1953" i="1"/>
  <c r="E1953" i="1"/>
  <c r="BS1952" i="1"/>
  <c r="BR1952" i="1"/>
  <c r="K1952" i="1"/>
  <c r="E1952" i="1"/>
  <c r="BS1951" i="1"/>
  <c r="BR1951" i="1"/>
  <c r="K1951" i="1"/>
  <c r="E1951" i="1"/>
  <c r="BS1950" i="1"/>
  <c r="BR1950" i="1"/>
  <c r="K1950" i="1"/>
  <c r="E1950" i="1"/>
  <c r="BS1949" i="1"/>
  <c r="BR1949" i="1"/>
  <c r="K1949" i="1"/>
  <c r="E1949" i="1"/>
  <c r="BS1948" i="1"/>
  <c r="BR1948" i="1"/>
  <c r="K1948" i="1"/>
  <c r="E1948" i="1"/>
  <c r="BS1947" i="1"/>
  <c r="BR1947" i="1"/>
  <c r="K1947" i="1"/>
  <c r="E1947" i="1"/>
  <c r="BS1946" i="1"/>
  <c r="BR1946" i="1"/>
  <c r="K1946" i="1"/>
  <c r="E1946" i="1"/>
  <c r="BS1945" i="1"/>
  <c r="BR1945" i="1"/>
  <c r="K1945" i="1"/>
  <c r="E1945" i="1"/>
  <c r="BS1944" i="1"/>
  <c r="BR1944" i="1"/>
  <c r="K1944" i="1"/>
  <c r="E1944" i="1"/>
  <c r="BS1943" i="1"/>
  <c r="BR1943" i="1"/>
  <c r="K1943" i="1"/>
  <c r="E1943" i="1"/>
  <c r="BS1942" i="1"/>
  <c r="BR1942" i="1"/>
  <c r="K1942" i="1"/>
  <c r="E1942" i="1"/>
  <c r="BS1941" i="1"/>
  <c r="BR1941" i="1"/>
  <c r="K1941" i="1"/>
  <c r="E1941" i="1"/>
  <c r="BS1940" i="1"/>
  <c r="BR1940" i="1"/>
  <c r="K1940" i="1"/>
  <c r="E1940" i="1"/>
  <c r="BS1939" i="1"/>
  <c r="BR1939" i="1"/>
  <c r="K1939" i="1"/>
  <c r="E1939" i="1"/>
  <c r="BS1938" i="1"/>
  <c r="BR1938" i="1"/>
  <c r="K1938" i="1"/>
  <c r="E1938" i="1"/>
  <c r="BS1937" i="1"/>
  <c r="BR1937" i="1"/>
  <c r="K1937" i="1"/>
  <c r="E1937" i="1"/>
  <c r="BS1936" i="1"/>
  <c r="BR1936" i="1"/>
  <c r="K1936" i="1"/>
  <c r="E1936" i="1"/>
  <c r="BS1935" i="1"/>
  <c r="BR1935" i="1"/>
  <c r="K1935" i="1"/>
  <c r="E1935" i="1"/>
  <c r="BS1934" i="1"/>
  <c r="BR1934" i="1"/>
  <c r="K1934" i="1"/>
  <c r="E1934" i="1"/>
  <c r="BS1933" i="1"/>
  <c r="BR1933" i="1"/>
  <c r="K1933" i="1"/>
  <c r="E1933" i="1"/>
  <c r="BS1932" i="1"/>
  <c r="BR1932" i="1"/>
  <c r="K1932" i="1"/>
  <c r="E1932" i="1"/>
  <c r="BS1931" i="1"/>
  <c r="BR1931" i="1"/>
  <c r="K1931" i="1"/>
  <c r="E1931" i="1"/>
  <c r="BS1930" i="1"/>
  <c r="BR1930" i="1"/>
  <c r="K1930" i="1"/>
  <c r="E1930" i="1"/>
  <c r="BS1929" i="1"/>
  <c r="BR1929" i="1"/>
  <c r="K1929" i="1"/>
  <c r="E1929" i="1"/>
  <c r="BS1928" i="1"/>
  <c r="BR1928" i="1"/>
  <c r="K1928" i="1"/>
  <c r="E1928" i="1"/>
  <c r="BS1927" i="1"/>
  <c r="BR1927" i="1"/>
  <c r="K1927" i="1"/>
  <c r="E1927" i="1"/>
  <c r="BS1926" i="1"/>
  <c r="BR1926" i="1"/>
  <c r="K1926" i="1"/>
  <c r="E1926" i="1"/>
  <c r="BS1925" i="1"/>
  <c r="BR1925" i="1"/>
  <c r="K1925" i="1"/>
  <c r="E1925" i="1"/>
  <c r="BS1924" i="1"/>
  <c r="BR1924" i="1"/>
  <c r="K1924" i="1"/>
  <c r="E1924" i="1"/>
  <c r="BS1923" i="1"/>
  <c r="BR1923" i="1"/>
  <c r="K1923" i="1"/>
  <c r="E1923" i="1"/>
  <c r="BS1922" i="1"/>
  <c r="BR1922" i="1"/>
  <c r="K1922" i="1"/>
  <c r="E1922" i="1"/>
  <c r="BS1921" i="1"/>
  <c r="BR1921" i="1"/>
  <c r="K1921" i="1"/>
  <c r="E1921" i="1"/>
  <c r="BS1920" i="1"/>
  <c r="BR1920" i="1"/>
  <c r="K1920" i="1"/>
  <c r="E1920" i="1"/>
  <c r="K2079" i="1"/>
  <c r="E2079" i="1"/>
  <c r="K2078" i="1"/>
  <c r="E2078" i="1"/>
  <c r="K2077" i="1"/>
  <c r="E2077" i="1"/>
  <c r="K2076" i="1"/>
  <c r="E2076" i="1"/>
  <c r="K2075" i="1"/>
  <c r="E2075" i="1"/>
  <c r="K2074" i="1"/>
  <c r="E2074" i="1"/>
  <c r="K2073" i="1"/>
  <c r="E2073" i="1"/>
  <c r="K2072" i="1"/>
  <c r="E2072" i="1"/>
  <c r="K2071" i="1"/>
  <c r="E2071" i="1"/>
  <c r="K2070" i="1"/>
  <c r="E2070" i="1"/>
  <c r="K2069" i="1"/>
  <c r="E2069" i="1"/>
  <c r="K2068" i="1"/>
  <c r="E2068" i="1"/>
  <c r="K2067" i="1"/>
  <c r="E2067" i="1"/>
  <c r="K2066" i="1"/>
  <c r="E2066" i="1"/>
  <c r="K2065" i="1"/>
  <c r="E2065" i="1"/>
  <c r="K2064" i="1"/>
  <c r="E2064" i="1"/>
  <c r="K2063" i="1"/>
  <c r="E2063" i="1"/>
  <c r="K2062" i="1"/>
  <c r="E2062" i="1"/>
  <c r="K2061" i="1"/>
  <c r="E2061" i="1"/>
  <c r="K2060" i="1"/>
  <c r="E2060" i="1"/>
  <c r="K2059" i="1"/>
  <c r="E2059" i="1"/>
  <c r="K2058" i="1"/>
  <c r="E2058" i="1"/>
  <c r="K2057" i="1"/>
  <c r="E2057" i="1"/>
  <c r="K2056" i="1"/>
  <c r="E2056" i="1"/>
  <c r="K2055" i="1"/>
  <c r="E2055" i="1"/>
  <c r="K2054" i="1"/>
  <c r="E2054" i="1"/>
  <c r="K2053" i="1"/>
  <c r="E2053" i="1"/>
  <c r="K2052" i="1"/>
  <c r="E2052" i="1"/>
  <c r="K2051" i="1"/>
  <c r="E2051" i="1"/>
  <c r="K2050" i="1"/>
  <c r="E2050" i="1"/>
  <c r="K2049" i="1"/>
  <c r="E2049" i="1"/>
  <c r="K2048" i="1"/>
  <c r="E2048" i="1"/>
  <c r="K2047" i="1"/>
  <c r="E2047" i="1"/>
  <c r="K2046" i="1"/>
  <c r="E2046" i="1"/>
  <c r="K2045" i="1"/>
  <c r="E2045" i="1"/>
  <c r="K2044" i="1"/>
  <c r="E2044" i="1"/>
  <c r="K2043" i="1"/>
  <c r="E2043" i="1"/>
  <c r="K2042" i="1"/>
  <c r="E2042" i="1"/>
  <c r="K2041" i="1"/>
  <c r="E2041" i="1"/>
  <c r="K2040" i="1"/>
  <c r="E2040" i="1"/>
  <c r="K2039" i="1"/>
  <c r="E2039" i="1"/>
  <c r="K2038" i="1"/>
  <c r="E2038" i="1"/>
  <c r="K2037" i="1"/>
  <c r="E2037" i="1"/>
  <c r="K2036" i="1"/>
  <c r="E2036" i="1"/>
  <c r="K2035" i="1"/>
  <c r="E2035" i="1"/>
  <c r="K2034" i="1"/>
  <c r="E2034" i="1"/>
  <c r="K2033" i="1"/>
  <c r="E2033" i="1"/>
  <c r="K2032" i="1"/>
  <c r="E2032" i="1"/>
  <c r="K2031" i="1"/>
  <c r="E2031" i="1"/>
  <c r="K2030" i="1"/>
  <c r="E2030" i="1"/>
  <c r="K2029" i="1"/>
  <c r="E2029" i="1"/>
  <c r="K2028" i="1"/>
  <c r="E2028" i="1"/>
  <c r="K2027" i="1"/>
  <c r="E2027" i="1"/>
  <c r="K2026" i="1"/>
  <c r="E2026" i="1"/>
  <c r="K2025" i="1"/>
  <c r="E2025" i="1"/>
  <c r="K2024" i="1"/>
  <c r="E2024" i="1"/>
  <c r="K2023" i="1"/>
  <c r="E2023" i="1"/>
  <c r="K2022" i="1"/>
  <c r="E2022" i="1"/>
  <c r="K2021" i="1"/>
  <c r="E2021" i="1"/>
  <c r="K2020" i="1"/>
  <c r="E2020" i="1"/>
  <c r="K2019" i="1"/>
  <c r="E2019" i="1"/>
  <c r="K2018" i="1"/>
  <c r="E2018" i="1"/>
  <c r="K2017" i="1"/>
  <c r="E2017" i="1"/>
  <c r="K2016" i="1"/>
  <c r="E2016" i="1"/>
  <c r="K2015" i="1"/>
  <c r="E2015" i="1"/>
  <c r="K2014" i="1"/>
  <c r="E2014" i="1"/>
  <c r="K2013" i="1"/>
  <c r="E2013" i="1"/>
  <c r="K2012" i="1"/>
  <c r="E2012" i="1"/>
  <c r="K2011" i="1"/>
  <c r="E2011" i="1"/>
  <c r="K2010" i="1"/>
  <c r="E2010" i="1"/>
  <c r="K2009" i="1"/>
  <c r="E2009" i="1"/>
  <c r="K2008" i="1"/>
  <c r="E2008" i="1"/>
  <c r="K2007" i="1"/>
  <c r="E2007" i="1"/>
  <c r="K2006" i="1"/>
  <c r="E2006" i="1"/>
  <c r="K2005" i="1"/>
  <c r="E2005" i="1"/>
  <c r="K2004" i="1"/>
  <c r="E2004" i="1"/>
  <c r="K2003" i="1"/>
  <c r="E2003" i="1"/>
  <c r="K2002" i="1"/>
  <c r="E2002" i="1"/>
  <c r="K2001" i="1"/>
  <c r="E2001" i="1"/>
  <c r="K2000" i="1"/>
  <c r="E2000" i="1"/>
  <c r="K2159" i="1"/>
  <c r="E2159" i="1"/>
  <c r="K2158" i="1"/>
  <c r="E2158" i="1"/>
  <c r="K2157" i="1"/>
  <c r="E2157" i="1"/>
  <c r="K2156" i="1"/>
  <c r="E2156" i="1"/>
  <c r="K2155" i="1"/>
  <c r="E2155" i="1"/>
  <c r="K2154" i="1"/>
  <c r="E2154" i="1"/>
  <c r="K2153" i="1"/>
  <c r="E2153" i="1"/>
  <c r="K2152" i="1"/>
  <c r="E2152" i="1"/>
  <c r="K2151" i="1"/>
  <c r="E2151" i="1"/>
  <c r="K2150" i="1"/>
  <c r="E2150" i="1"/>
  <c r="K2149" i="1"/>
  <c r="E2149" i="1"/>
  <c r="K2148" i="1"/>
  <c r="E2148" i="1"/>
  <c r="K2147" i="1"/>
  <c r="E2147" i="1"/>
  <c r="K2146" i="1"/>
  <c r="E2146" i="1"/>
  <c r="K2145" i="1"/>
  <c r="E2145" i="1"/>
  <c r="K2144" i="1"/>
  <c r="E2144" i="1"/>
  <c r="K2143" i="1"/>
  <c r="E2143" i="1"/>
  <c r="K2142" i="1"/>
  <c r="E2142" i="1"/>
  <c r="K2141" i="1"/>
  <c r="E2141" i="1"/>
  <c r="K2140" i="1"/>
  <c r="E2140" i="1"/>
  <c r="K2139" i="1"/>
  <c r="E2139" i="1"/>
  <c r="K2138" i="1"/>
  <c r="E2138" i="1"/>
  <c r="K2137" i="1"/>
  <c r="E2137" i="1"/>
  <c r="K2136" i="1"/>
  <c r="E2136" i="1"/>
  <c r="K2135" i="1"/>
  <c r="E2135" i="1"/>
  <c r="K2134" i="1"/>
  <c r="E2134" i="1"/>
  <c r="K2133" i="1"/>
  <c r="E2133" i="1"/>
  <c r="K2132" i="1"/>
  <c r="E2132" i="1"/>
  <c r="K2131" i="1"/>
  <c r="E2131" i="1"/>
  <c r="K2130" i="1"/>
  <c r="E2130" i="1"/>
  <c r="K2129" i="1"/>
  <c r="E2129" i="1"/>
  <c r="K2128" i="1"/>
  <c r="E2128" i="1"/>
  <c r="K2127" i="1"/>
  <c r="E2127" i="1"/>
  <c r="K2126" i="1"/>
  <c r="E2126" i="1"/>
  <c r="K2125" i="1"/>
  <c r="E2125" i="1"/>
  <c r="K2124" i="1"/>
  <c r="E2124" i="1"/>
  <c r="K2123" i="1"/>
  <c r="E2123" i="1"/>
  <c r="K2122" i="1"/>
  <c r="E2122" i="1"/>
  <c r="K2121" i="1"/>
  <c r="E2121" i="1"/>
  <c r="K2120" i="1"/>
  <c r="E2120" i="1"/>
  <c r="K2199" i="1"/>
  <c r="E2199" i="1"/>
  <c r="K2198" i="1"/>
  <c r="E2198" i="1"/>
  <c r="K2197" i="1"/>
  <c r="E2197" i="1"/>
  <c r="K2196" i="1"/>
  <c r="E2196" i="1"/>
  <c r="K2195" i="1"/>
  <c r="E2195" i="1"/>
  <c r="K2194" i="1"/>
  <c r="E2194" i="1"/>
  <c r="K2193" i="1"/>
  <c r="E2193" i="1"/>
  <c r="K2192" i="1"/>
  <c r="E2192" i="1"/>
  <c r="K2191" i="1"/>
  <c r="E2191" i="1"/>
  <c r="K2190" i="1"/>
  <c r="E2190" i="1"/>
  <c r="K2189" i="1"/>
  <c r="E2189" i="1"/>
  <c r="K2188" i="1"/>
  <c r="E2188" i="1"/>
  <c r="K2187" i="1"/>
  <c r="E2187" i="1"/>
  <c r="K2186" i="1"/>
  <c r="E2186" i="1"/>
  <c r="K2185" i="1"/>
  <c r="E2185" i="1"/>
  <c r="K2184" i="1"/>
  <c r="E2184" i="1"/>
  <c r="K2183" i="1"/>
  <c r="E2183" i="1"/>
  <c r="K2182" i="1"/>
  <c r="E2182" i="1"/>
  <c r="K2181" i="1"/>
  <c r="E2181" i="1"/>
  <c r="K2180" i="1"/>
  <c r="E2180" i="1"/>
  <c r="K2179" i="1"/>
  <c r="E2179" i="1"/>
  <c r="K2178" i="1"/>
  <c r="E2178" i="1"/>
  <c r="K2177" i="1"/>
  <c r="E2177" i="1"/>
  <c r="K2176" i="1"/>
  <c r="E2176" i="1"/>
  <c r="K2175" i="1"/>
  <c r="E2175" i="1"/>
  <c r="K2174" i="1"/>
  <c r="E2174" i="1"/>
  <c r="K2173" i="1"/>
  <c r="E2173" i="1"/>
  <c r="K2172" i="1"/>
  <c r="E2172" i="1"/>
  <c r="K2171" i="1"/>
  <c r="E2171" i="1"/>
  <c r="K2170" i="1"/>
  <c r="E2170" i="1"/>
  <c r="K2169" i="1"/>
  <c r="E2169" i="1"/>
  <c r="K2168" i="1"/>
  <c r="E2168" i="1"/>
  <c r="K2167" i="1"/>
  <c r="E2167" i="1"/>
  <c r="K2166" i="1"/>
  <c r="E2166" i="1"/>
  <c r="K2165" i="1"/>
  <c r="E2165" i="1"/>
  <c r="K2164" i="1"/>
  <c r="E2164" i="1"/>
  <c r="K2163" i="1"/>
  <c r="E2163" i="1"/>
  <c r="K2162" i="1"/>
  <c r="E2162" i="1"/>
  <c r="K2161" i="1"/>
  <c r="E2161" i="1"/>
  <c r="K2160" i="1"/>
  <c r="E2160" i="1"/>
  <c r="K2119" i="1"/>
  <c r="E2119" i="1"/>
  <c r="K2118" i="1"/>
  <c r="E2118" i="1"/>
  <c r="K2117" i="1"/>
  <c r="E2117" i="1"/>
  <c r="K2116" i="1"/>
  <c r="E2116" i="1"/>
  <c r="K2115" i="1"/>
  <c r="E2115" i="1"/>
  <c r="K2114" i="1"/>
  <c r="E2114" i="1"/>
  <c r="K2113" i="1"/>
  <c r="E2113" i="1"/>
  <c r="K2112" i="1"/>
  <c r="E2112" i="1"/>
  <c r="K2111" i="1"/>
  <c r="E2111" i="1"/>
  <c r="K2110" i="1"/>
  <c r="E2110" i="1"/>
  <c r="K2109" i="1"/>
  <c r="E2109" i="1"/>
  <c r="K2108" i="1"/>
  <c r="E2108" i="1"/>
  <c r="K2107" i="1"/>
  <c r="E2107" i="1"/>
  <c r="K2106" i="1"/>
  <c r="E2106" i="1"/>
  <c r="K2105" i="1"/>
  <c r="E2105" i="1"/>
  <c r="K2104" i="1"/>
  <c r="E2104" i="1"/>
  <c r="K2103" i="1"/>
  <c r="E2103" i="1"/>
  <c r="K2102" i="1"/>
  <c r="E2102" i="1"/>
  <c r="K2101" i="1"/>
  <c r="E2101" i="1"/>
  <c r="K2100" i="1"/>
  <c r="E2100" i="1"/>
  <c r="K2099" i="1"/>
  <c r="E2099" i="1"/>
  <c r="K2098" i="1"/>
  <c r="E2098" i="1"/>
  <c r="K2097" i="1"/>
  <c r="E2097" i="1"/>
  <c r="K2096" i="1"/>
  <c r="E2096" i="1"/>
  <c r="K2095" i="1"/>
  <c r="E2095" i="1"/>
  <c r="K2094" i="1"/>
  <c r="E2094" i="1"/>
  <c r="K2093" i="1"/>
  <c r="E2093" i="1"/>
  <c r="K2092" i="1"/>
  <c r="E2092" i="1"/>
  <c r="K2091" i="1"/>
  <c r="E2091" i="1"/>
  <c r="K2090" i="1"/>
  <c r="E2090" i="1"/>
  <c r="K2089" i="1"/>
  <c r="E2089" i="1"/>
  <c r="K2088" i="1"/>
  <c r="E2088" i="1"/>
  <c r="K2087" i="1"/>
  <c r="E2087" i="1"/>
  <c r="K2086" i="1"/>
  <c r="E2086" i="1"/>
  <c r="K2085" i="1"/>
  <c r="E2085" i="1"/>
  <c r="K2084" i="1"/>
  <c r="E2084" i="1"/>
  <c r="K2083" i="1"/>
  <c r="E2083" i="1"/>
  <c r="K2082" i="1"/>
  <c r="E2082" i="1"/>
  <c r="K2081" i="1"/>
  <c r="E2081" i="1"/>
  <c r="K2080" i="1"/>
  <c r="E2080" i="1"/>
  <c r="K2279" i="1"/>
  <c r="E2279" i="1"/>
  <c r="K2278" i="1"/>
  <c r="E2278" i="1"/>
  <c r="K2277" i="1"/>
  <c r="E2277" i="1"/>
  <c r="K2276" i="1"/>
  <c r="E2276" i="1"/>
  <c r="K2275" i="1"/>
  <c r="E2275" i="1"/>
  <c r="K2274" i="1"/>
  <c r="E2274" i="1"/>
  <c r="K2273" i="1"/>
  <c r="E2273" i="1"/>
  <c r="K2272" i="1"/>
  <c r="E2272" i="1"/>
  <c r="K2271" i="1"/>
  <c r="E2271" i="1"/>
  <c r="K2270" i="1"/>
  <c r="E2270" i="1"/>
  <c r="K2269" i="1"/>
  <c r="E2269" i="1"/>
  <c r="K2268" i="1"/>
  <c r="E2268" i="1"/>
  <c r="K2267" i="1"/>
  <c r="E2267" i="1"/>
  <c r="K2266" i="1"/>
  <c r="E2266" i="1"/>
  <c r="K2265" i="1"/>
  <c r="E2265" i="1"/>
  <c r="K2264" i="1"/>
  <c r="E2264" i="1"/>
  <c r="K2263" i="1"/>
  <c r="E2263" i="1"/>
  <c r="K2262" i="1"/>
  <c r="E2262" i="1"/>
  <c r="K2261" i="1"/>
  <c r="E2261" i="1"/>
  <c r="K2260" i="1"/>
  <c r="E2260" i="1"/>
  <c r="K2259" i="1"/>
  <c r="E2259" i="1"/>
  <c r="K2258" i="1"/>
  <c r="E2258" i="1"/>
  <c r="K2257" i="1"/>
  <c r="E2257" i="1"/>
  <c r="K2256" i="1"/>
  <c r="E2256" i="1"/>
  <c r="K2255" i="1"/>
  <c r="E2255" i="1"/>
  <c r="K2254" i="1"/>
  <c r="E2254" i="1"/>
  <c r="K2253" i="1"/>
  <c r="E2253" i="1"/>
  <c r="K2252" i="1"/>
  <c r="E2252" i="1"/>
  <c r="K2251" i="1"/>
  <c r="E2251" i="1"/>
  <c r="K2250" i="1"/>
  <c r="E2250" i="1"/>
  <c r="K2249" i="1"/>
  <c r="E2249" i="1"/>
  <c r="K2248" i="1"/>
  <c r="E2248" i="1"/>
  <c r="K2247" i="1"/>
  <c r="E2247" i="1"/>
  <c r="K2246" i="1"/>
  <c r="E2246" i="1"/>
  <c r="K2245" i="1"/>
  <c r="E2245" i="1"/>
  <c r="K2244" i="1"/>
  <c r="E2244" i="1"/>
  <c r="K2243" i="1"/>
  <c r="E2243" i="1"/>
  <c r="K2242" i="1"/>
  <c r="E2242" i="1"/>
  <c r="K2241" i="1"/>
  <c r="E2241" i="1"/>
  <c r="K2240" i="1"/>
  <c r="E2240" i="1"/>
  <c r="K2239" i="1"/>
  <c r="E2239" i="1"/>
  <c r="K2238" i="1"/>
  <c r="E2238" i="1"/>
  <c r="K2237" i="1"/>
  <c r="E2237" i="1"/>
  <c r="K2236" i="1"/>
  <c r="E2236" i="1"/>
  <c r="K2235" i="1"/>
  <c r="E2235" i="1"/>
  <c r="K2234" i="1"/>
  <c r="E2234" i="1"/>
  <c r="K2233" i="1"/>
  <c r="E2233" i="1"/>
  <c r="K2232" i="1"/>
  <c r="E2232" i="1"/>
  <c r="K2231" i="1"/>
  <c r="E2231" i="1"/>
  <c r="K2230" i="1"/>
  <c r="E2230" i="1"/>
  <c r="K2229" i="1"/>
  <c r="E2229" i="1"/>
  <c r="K2228" i="1"/>
  <c r="E2228" i="1"/>
  <c r="K2227" i="1"/>
  <c r="E2227" i="1"/>
  <c r="K2226" i="1"/>
  <c r="E2226" i="1"/>
  <c r="K2225" i="1"/>
  <c r="E2225" i="1"/>
  <c r="K2224" i="1"/>
  <c r="E2224" i="1"/>
  <c r="K2223" i="1"/>
  <c r="E2223" i="1"/>
  <c r="K2222" i="1"/>
  <c r="E2222" i="1"/>
  <c r="K2221" i="1"/>
  <c r="E2221" i="1"/>
  <c r="K2220" i="1"/>
  <c r="E2220" i="1"/>
  <c r="K2219" i="1"/>
  <c r="E2219" i="1"/>
  <c r="K2218" i="1"/>
  <c r="E2218" i="1"/>
  <c r="K2217" i="1"/>
  <c r="E2217" i="1"/>
  <c r="K2216" i="1"/>
  <c r="E2216" i="1"/>
  <c r="K2215" i="1"/>
  <c r="E2215" i="1"/>
  <c r="K2214" i="1"/>
  <c r="E2214" i="1"/>
  <c r="K2213" i="1"/>
  <c r="E2213" i="1"/>
  <c r="K2212" i="1"/>
  <c r="E2212" i="1"/>
  <c r="K2211" i="1"/>
  <c r="E2211" i="1"/>
  <c r="K2210" i="1"/>
  <c r="E2210" i="1"/>
  <c r="K2209" i="1"/>
  <c r="E2209" i="1"/>
  <c r="K2208" i="1"/>
  <c r="E2208" i="1"/>
  <c r="K2207" i="1"/>
  <c r="E2207" i="1"/>
  <c r="K2206" i="1"/>
  <c r="E2206" i="1"/>
  <c r="K2205" i="1"/>
  <c r="E2205" i="1"/>
  <c r="K2204" i="1"/>
  <c r="E2204" i="1"/>
  <c r="K2203" i="1"/>
  <c r="E2203" i="1"/>
  <c r="K2202" i="1"/>
  <c r="E2202" i="1"/>
  <c r="K2201" i="1"/>
  <c r="E2201" i="1"/>
  <c r="K2200" i="1"/>
  <c r="E2200" i="1"/>
  <c r="K2359" i="1"/>
  <c r="E2359" i="1"/>
  <c r="K2358" i="1"/>
  <c r="E2358" i="1"/>
  <c r="K2357" i="1"/>
  <c r="E2357" i="1"/>
  <c r="K2356" i="1"/>
  <c r="E2356" i="1"/>
  <c r="K2355" i="1"/>
  <c r="E2355" i="1"/>
  <c r="K2354" i="1"/>
  <c r="E2354" i="1"/>
  <c r="K2353" i="1"/>
  <c r="E2353" i="1"/>
  <c r="K2352" i="1"/>
  <c r="E2352" i="1"/>
  <c r="K2351" i="1"/>
  <c r="E2351" i="1"/>
  <c r="K2350" i="1"/>
  <c r="E2350" i="1"/>
  <c r="K2349" i="1"/>
  <c r="E2349" i="1"/>
  <c r="K2348" i="1"/>
  <c r="E2348" i="1"/>
  <c r="K2347" i="1"/>
  <c r="E2347" i="1"/>
  <c r="K2346" i="1"/>
  <c r="E2346" i="1"/>
  <c r="K2345" i="1"/>
  <c r="E2345" i="1"/>
  <c r="K2344" i="1"/>
  <c r="E2344" i="1"/>
  <c r="K2343" i="1"/>
  <c r="E2343" i="1"/>
  <c r="K2342" i="1"/>
  <c r="E2342" i="1"/>
  <c r="K2341" i="1"/>
  <c r="E2341" i="1"/>
  <c r="K2340" i="1"/>
  <c r="E2340" i="1"/>
  <c r="K2339" i="1"/>
  <c r="E2339" i="1"/>
  <c r="K2338" i="1"/>
  <c r="E2338" i="1"/>
  <c r="K2337" i="1"/>
  <c r="E2337" i="1"/>
  <c r="K2336" i="1"/>
  <c r="E2336" i="1"/>
  <c r="K2335" i="1"/>
  <c r="E2335" i="1"/>
  <c r="K2334" i="1"/>
  <c r="E2334" i="1"/>
  <c r="K2333" i="1"/>
  <c r="E2333" i="1"/>
  <c r="K2332" i="1"/>
  <c r="E2332" i="1"/>
  <c r="K2331" i="1"/>
  <c r="E2331" i="1"/>
  <c r="K2330" i="1"/>
  <c r="E2330" i="1"/>
  <c r="K2329" i="1"/>
  <c r="E2329" i="1"/>
  <c r="K2328" i="1"/>
  <c r="E2328" i="1"/>
  <c r="K2327" i="1"/>
  <c r="E2327" i="1"/>
  <c r="K2326" i="1"/>
  <c r="E2326" i="1"/>
  <c r="K2325" i="1"/>
  <c r="E2325" i="1"/>
  <c r="K2324" i="1"/>
  <c r="E2324" i="1"/>
  <c r="K2323" i="1"/>
  <c r="E2323" i="1"/>
  <c r="K2322" i="1"/>
  <c r="E2322" i="1"/>
  <c r="K2321" i="1"/>
  <c r="E2321" i="1"/>
  <c r="K2320" i="1"/>
  <c r="E2320" i="1"/>
  <c r="K2319" i="1"/>
  <c r="E2319" i="1"/>
  <c r="K2318" i="1"/>
  <c r="E2318" i="1"/>
  <c r="K2317" i="1"/>
  <c r="E2317" i="1"/>
  <c r="K2316" i="1"/>
  <c r="E2316" i="1"/>
  <c r="K2315" i="1"/>
  <c r="E2315" i="1"/>
  <c r="K2314" i="1"/>
  <c r="E2314" i="1"/>
  <c r="K2313" i="1"/>
  <c r="E2313" i="1"/>
  <c r="K2312" i="1"/>
  <c r="E2312" i="1"/>
  <c r="K2311" i="1"/>
  <c r="E2311" i="1"/>
  <c r="K2310" i="1"/>
  <c r="E2310" i="1"/>
  <c r="K2309" i="1"/>
  <c r="E2309" i="1"/>
  <c r="K2308" i="1"/>
  <c r="E2308" i="1"/>
  <c r="K2307" i="1"/>
  <c r="E2307" i="1"/>
  <c r="K2306" i="1"/>
  <c r="E2306" i="1"/>
  <c r="K2305" i="1"/>
  <c r="E2305" i="1"/>
  <c r="K2304" i="1"/>
  <c r="E2304" i="1"/>
  <c r="K2303" i="1"/>
  <c r="E2303" i="1"/>
  <c r="K2302" i="1"/>
  <c r="E2302" i="1"/>
  <c r="K2301" i="1"/>
  <c r="E2301" i="1"/>
  <c r="K2300" i="1"/>
  <c r="E2300" i="1"/>
  <c r="K2299" i="1"/>
  <c r="E2299" i="1"/>
  <c r="K2298" i="1"/>
  <c r="E2298" i="1"/>
  <c r="K2297" i="1"/>
  <c r="E2297" i="1"/>
  <c r="K2296" i="1"/>
  <c r="E2296" i="1"/>
  <c r="K2295" i="1"/>
  <c r="E2295" i="1"/>
  <c r="K2294" i="1"/>
  <c r="E2294" i="1"/>
  <c r="K2293" i="1"/>
  <c r="E2293" i="1"/>
  <c r="K2292" i="1"/>
  <c r="E2292" i="1"/>
  <c r="K2291" i="1"/>
  <c r="E2291" i="1"/>
  <c r="K2290" i="1"/>
  <c r="E2290" i="1"/>
  <c r="K2289" i="1"/>
  <c r="E2289" i="1"/>
  <c r="K2288" i="1"/>
  <c r="E2288" i="1"/>
  <c r="K2287" i="1"/>
  <c r="E2287" i="1"/>
  <c r="K2286" i="1"/>
  <c r="E2286" i="1"/>
  <c r="K2285" i="1"/>
  <c r="E2285" i="1"/>
  <c r="K2284" i="1"/>
  <c r="E2284" i="1"/>
  <c r="K2283" i="1"/>
  <c r="E2283" i="1"/>
  <c r="K2282" i="1"/>
  <c r="E2282" i="1"/>
  <c r="K2281" i="1"/>
  <c r="E2281" i="1"/>
  <c r="K2280" i="1"/>
  <c r="E2280" i="1"/>
  <c r="K2439" i="1"/>
  <c r="E2439" i="1"/>
  <c r="K2438" i="1"/>
  <c r="E2438" i="1"/>
  <c r="K2437" i="1"/>
  <c r="E2437" i="1"/>
  <c r="K2436" i="1"/>
  <c r="E2436" i="1"/>
  <c r="K2435" i="1"/>
  <c r="E2435" i="1"/>
  <c r="K2434" i="1"/>
  <c r="E2434" i="1"/>
  <c r="K2433" i="1"/>
  <c r="E2433" i="1"/>
  <c r="K2432" i="1"/>
  <c r="E2432" i="1"/>
  <c r="K2431" i="1"/>
  <c r="E2431" i="1"/>
  <c r="K2430" i="1"/>
  <c r="E2430" i="1"/>
  <c r="K2429" i="1"/>
  <c r="E2429" i="1"/>
  <c r="K2428" i="1"/>
  <c r="E2428" i="1"/>
  <c r="K2427" i="1"/>
  <c r="E2427" i="1"/>
  <c r="K2426" i="1"/>
  <c r="E2426" i="1"/>
  <c r="K2425" i="1"/>
  <c r="E2425" i="1"/>
  <c r="K2424" i="1"/>
  <c r="E2424" i="1"/>
  <c r="K2423" i="1"/>
  <c r="E2423" i="1"/>
  <c r="K2422" i="1"/>
  <c r="E2422" i="1"/>
  <c r="K2421" i="1"/>
  <c r="E2421" i="1"/>
  <c r="K2420" i="1"/>
  <c r="E2420" i="1"/>
  <c r="K2419" i="1"/>
  <c r="E2419" i="1"/>
  <c r="K2418" i="1"/>
  <c r="E2418" i="1"/>
  <c r="K2417" i="1"/>
  <c r="E2417" i="1"/>
  <c r="K2416" i="1"/>
  <c r="E2416" i="1"/>
  <c r="K2415" i="1"/>
  <c r="E2415" i="1"/>
  <c r="K2414" i="1"/>
  <c r="E2414" i="1"/>
  <c r="K2413" i="1"/>
  <c r="E2413" i="1"/>
  <c r="K2412" i="1"/>
  <c r="E2412" i="1"/>
  <c r="K2411" i="1"/>
  <c r="E2411" i="1"/>
  <c r="K2410" i="1"/>
  <c r="E2410" i="1"/>
  <c r="K2409" i="1"/>
  <c r="E2409" i="1"/>
  <c r="K2408" i="1"/>
  <c r="E2408" i="1"/>
  <c r="K2407" i="1"/>
  <c r="E2407" i="1"/>
  <c r="K2406" i="1"/>
  <c r="E2406" i="1"/>
  <c r="K2405" i="1"/>
  <c r="E2405" i="1"/>
  <c r="K2404" i="1"/>
  <c r="E2404" i="1"/>
  <c r="K2403" i="1"/>
  <c r="E2403" i="1"/>
  <c r="K2402" i="1"/>
  <c r="E2402" i="1"/>
  <c r="K2401" i="1"/>
  <c r="E2401" i="1"/>
  <c r="K2400" i="1"/>
  <c r="E2400" i="1"/>
  <c r="BV2399" i="1"/>
  <c r="BU2399" i="1"/>
  <c r="BT2399" i="1"/>
  <c r="BS2399" i="1"/>
  <c r="BR2399" i="1"/>
  <c r="BQ2399" i="1"/>
  <c r="BP2399" i="1"/>
  <c r="BO2399" i="1"/>
  <c r="BN2399" i="1"/>
  <c r="BM2399" i="1"/>
  <c r="BL2399" i="1"/>
  <c r="BK2399" i="1"/>
  <c r="BJ2399" i="1"/>
  <c r="BI2399" i="1"/>
  <c r="BH2399" i="1"/>
  <c r="BG2399" i="1"/>
  <c r="BF2399" i="1"/>
  <c r="BE2399" i="1"/>
  <c r="BD2399" i="1"/>
  <c r="BC2399" i="1"/>
  <c r="BB2399" i="1"/>
  <c r="BA2399" i="1"/>
  <c r="AZ2399" i="1"/>
  <c r="AY2399" i="1"/>
  <c r="AX2399" i="1"/>
  <c r="AW2399" i="1"/>
  <c r="AV2399" i="1"/>
  <c r="AU2399" i="1"/>
  <c r="AT2399" i="1"/>
  <c r="AS2399" i="1"/>
  <c r="AR2399" i="1"/>
  <c r="AQ2399" i="1"/>
  <c r="AP2399" i="1"/>
  <c r="AO2399" i="1"/>
  <c r="AN2399" i="1"/>
  <c r="AM2399" i="1"/>
  <c r="AL2399" i="1"/>
  <c r="AK2399" i="1"/>
  <c r="AJ2399" i="1"/>
  <c r="AI2399" i="1"/>
  <c r="AH2399" i="1"/>
  <c r="AG2399" i="1"/>
  <c r="AF2399" i="1"/>
  <c r="AE2399" i="1"/>
  <c r="AD2399" i="1"/>
  <c r="AC2399" i="1"/>
  <c r="AB2399" i="1"/>
  <c r="AA2399" i="1"/>
  <c r="Z2399" i="1"/>
  <c r="Y2399" i="1"/>
  <c r="X2399" i="1"/>
  <c r="W2399" i="1"/>
  <c r="V2399" i="1"/>
  <c r="U2399" i="1"/>
  <c r="T2399" i="1"/>
  <c r="S2399" i="1"/>
  <c r="R2399" i="1"/>
  <c r="Q2399" i="1"/>
  <c r="P2399" i="1"/>
  <c r="O2399" i="1"/>
  <c r="N2399" i="1"/>
  <c r="M2399" i="1"/>
  <c r="J2399" i="1"/>
  <c r="I2399" i="1"/>
  <c r="H2399" i="1"/>
  <c r="G2399" i="1"/>
  <c r="F2399" i="1"/>
  <c r="E2399" i="1"/>
  <c r="K2398" i="1"/>
  <c r="E2398" i="1"/>
  <c r="K2397" i="1"/>
  <c r="E2397" i="1"/>
  <c r="K2396" i="1"/>
  <c r="E2396" i="1"/>
  <c r="K2395" i="1"/>
  <c r="E2395" i="1"/>
  <c r="K2394" i="1"/>
  <c r="E2394" i="1"/>
  <c r="K2393" i="1"/>
  <c r="E2393" i="1"/>
  <c r="K2392" i="1"/>
  <c r="E2392" i="1"/>
  <c r="K2391" i="1"/>
  <c r="E2391" i="1"/>
  <c r="K2390" i="1"/>
  <c r="E2390" i="1"/>
  <c r="K2389" i="1"/>
  <c r="E2389" i="1"/>
  <c r="K2388" i="1"/>
  <c r="E2388" i="1"/>
  <c r="K2387" i="1"/>
  <c r="E2387" i="1"/>
  <c r="K2386" i="1"/>
  <c r="E2386" i="1"/>
  <c r="K2385" i="1"/>
  <c r="E2385" i="1"/>
  <c r="K2384" i="1"/>
  <c r="E2384" i="1"/>
  <c r="K2383" i="1"/>
  <c r="E2383" i="1"/>
  <c r="K2382" i="1"/>
  <c r="E2382" i="1"/>
  <c r="K2381" i="1"/>
  <c r="E2381" i="1"/>
  <c r="K2380" i="1"/>
  <c r="E2380" i="1"/>
  <c r="K2379" i="1"/>
  <c r="E2379" i="1"/>
  <c r="K2378" i="1"/>
  <c r="E2378" i="1"/>
  <c r="K2377" i="1"/>
  <c r="E2377" i="1"/>
  <c r="K2376" i="1"/>
  <c r="E2376" i="1"/>
  <c r="K2375" i="1"/>
  <c r="E2375" i="1"/>
  <c r="K2374" i="1"/>
  <c r="E2374" i="1"/>
  <c r="K2373" i="1"/>
  <c r="E2373" i="1"/>
  <c r="K2372" i="1"/>
  <c r="E2372" i="1"/>
  <c r="K2371" i="1"/>
  <c r="E2371" i="1"/>
  <c r="K2370" i="1"/>
  <c r="E2370" i="1"/>
  <c r="K2369" i="1"/>
  <c r="E2369" i="1"/>
  <c r="K2368" i="1"/>
  <c r="E2368" i="1"/>
  <c r="K2367" i="1"/>
  <c r="E2367" i="1"/>
  <c r="K2366" i="1"/>
  <c r="E2366" i="1"/>
  <c r="K2365" i="1"/>
  <c r="E2365" i="1"/>
  <c r="K2364" i="1"/>
  <c r="E2364" i="1"/>
  <c r="K2363" i="1"/>
  <c r="E2363" i="1"/>
  <c r="K2362" i="1"/>
  <c r="E2362" i="1"/>
  <c r="K2361" i="1"/>
  <c r="E2361" i="1"/>
  <c r="K2360" i="1"/>
  <c r="E2360" i="1"/>
  <c r="BT1935" i="1" l="1"/>
  <c r="BT1939" i="1"/>
  <c r="BT1941" i="1"/>
  <c r="BT1943" i="1"/>
  <c r="BT1947" i="1"/>
  <c r="BT1869" i="1"/>
  <c r="BT1926" i="1"/>
  <c r="BT1942" i="1"/>
  <c r="BT1944" i="1"/>
  <c r="BT1948" i="1"/>
  <c r="BT1950" i="1"/>
  <c r="BT1846" i="1"/>
  <c r="BT1848" i="1"/>
  <c r="BT1852" i="1"/>
  <c r="BT1854" i="1"/>
  <c r="BT1856" i="1"/>
  <c r="BT1860" i="1"/>
  <c r="BT1862" i="1"/>
  <c r="BT1864" i="1"/>
  <c r="BT1868" i="1"/>
  <c r="BT1878" i="1"/>
  <c r="K1879" i="1"/>
  <c r="BL1121" i="1"/>
  <c r="BT1925" i="1"/>
  <c r="BT1953" i="1"/>
  <c r="BT1957" i="1"/>
  <c r="BT1841" i="1"/>
  <c r="BT1845" i="1"/>
  <c r="BT1922" i="1"/>
  <c r="BT1949" i="1"/>
  <c r="BT1959" i="1"/>
  <c r="BT1847" i="1"/>
  <c r="BT1851" i="1"/>
  <c r="BT1853" i="1"/>
  <c r="BT1855" i="1"/>
  <c r="BT1859" i="1"/>
  <c r="BT1861" i="1"/>
  <c r="BT1863" i="1"/>
  <c r="BT1867" i="1"/>
  <c r="BT1933" i="1"/>
  <c r="BT1873" i="1"/>
  <c r="BT1877" i="1"/>
  <c r="BT1879" i="1"/>
  <c r="BT1929" i="1"/>
  <c r="BT1930" i="1"/>
  <c r="BT1938" i="1"/>
  <c r="BT1954" i="1"/>
  <c r="BT1842" i="1"/>
  <c r="BT1874" i="1"/>
  <c r="BT1923" i="1"/>
  <c r="K2399" i="1"/>
  <c r="BT1921" i="1"/>
  <c r="BT1927" i="1"/>
  <c r="BT1931" i="1"/>
  <c r="BT1958" i="1"/>
  <c r="BT1840" i="1"/>
  <c r="BT1844" i="1"/>
  <c r="BT1865" i="1"/>
  <c r="BT1871" i="1"/>
  <c r="BT1875" i="1"/>
  <c r="BT1937" i="1"/>
  <c r="BT1850" i="1"/>
  <c r="BT1920" i="1"/>
  <c r="BT1924" i="1"/>
  <c r="BT1945" i="1"/>
  <c r="BT1951" i="1"/>
  <c r="BT1955" i="1"/>
  <c r="BT1858" i="1"/>
  <c r="BT1928" i="1"/>
  <c r="BT1932" i="1"/>
  <c r="BT1843" i="1"/>
  <c r="BT1866" i="1"/>
  <c r="BT1870" i="1"/>
  <c r="BT1872" i="1"/>
  <c r="BT1876" i="1"/>
  <c r="BT1934" i="1"/>
  <c r="BT1936" i="1"/>
  <c r="BT1940" i="1"/>
  <c r="BT1849" i="1"/>
  <c r="BT1946" i="1"/>
  <c r="BT1952" i="1"/>
  <c r="BT1956" i="1"/>
  <c r="BT1857" i="1"/>
  <c r="BL1320" i="1"/>
  <c r="BL1360" i="1"/>
  <c r="BL1165" i="1"/>
</calcChain>
</file>

<file path=xl/sharedStrings.xml><?xml version="1.0" encoding="utf-8"?>
<sst xmlns="http://schemas.openxmlformats.org/spreadsheetml/2006/main" count="10311" uniqueCount="1274">
  <si>
    <t>Downloaded on 3/24/26 from:</t>
  </si>
  <si>
    <t>Reports, Data, and Statistics | WA Secretary of State</t>
  </si>
  <si>
    <t>"Reconciliation All Years_1"</t>
  </si>
  <si>
    <t xml:space="preserve">Note included in document: </t>
  </si>
  <si>
    <t>Updated 5/5/2025</t>
  </si>
  <si>
    <t>Data included in this spreadsheet include revisions for accuracy and may have been updated after a county certified an election. For questions, please contact our office or the individual county auditor’s office.</t>
  </si>
  <si>
    <t xml:space="preserve">This spreadsheet displays data from the Washington State Secretary of State's office, in a variety of tables for ease of viewing. </t>
  </si>
  <si>
    <t xml:space="preserve">Overview of data tabs: </t>
  </si>
  <si>
    <t>"Raw data"</t>
  </si>
  <si>
    <t xml:space="preserve">Includes the data as downloaded. </t>
  </si>
  <si>
    <t>"Table"</t>
  </si>
  <si>
    <t xml:space="preserve">Formats key columns of data into an easily sortable Excel table, with some calculations of key statistics. </t>
  </si>
  <si>
    <t>"Cts_%type_eltn"</t>
  </si>
  <si>
    <t xml:space="preserve">Sorts key stats into a PivotTable, organized by county. The filter at the top can be adjusted to look at different election dates. </t>
  </si>
  <si>
    <t>"Cts_%type_eltns"</t>
  </si>
  <si>
    <t xml:space="preserve">Similar as previous, filtered with slicers instead to select different election dates or election types, to view more election dates per county at once. </t>
  </si>
  <si>
    <t>"Tlts_eltn"</t>
  </si>
  <si>
    <t xml:space="preserve">Similar as previous, currently filtered to show statewide totals only (can be adjusted per county via filter at the top). </t>
  </si>
  <si>
    <t>"Tlts_eltn_type"</t>
  </si>
  <si>
    <t xml:space="preserve">Similar as previous, with slicers for election date and type; can be filtered to show individual counties. </t>
  </si>
  <si>
    <t xml:space="preserve">Additional notes: </t>
  </si>
  <si>
    <t xml:space="preserve">The "z-Totals" row (and filter) shows the statewide totals. </t>
  </si>
  <si>
    <t>"% received by [mail/drop box/other]" is the percentage of ballots, of total ballots returned, received by type.</t>
  </si>
  <si>
    <t xml:space="preserve">Statistics regarding ballots rejected for a late postmark are listed three ways: Sum of rejected ballots, percentage of total ballots returned, and percentage of all rejected ballots. </t>
  </si>
  <si>
    <t>County</t>
  </si>
  <si>
    <t>Election Date</t>
  </si>
  <si>
    <t>Election Type</t>
  </si>
  <si>
    <t>Year</t>
  </si>
  <si>
    <t>Active Voters</t>
  </si>
  <si>
    <t>Inactive Voter</t>
  </si>
  <si>
    <t>Credited voters in EMS</t>
  </si>
  <si>
    <t>Voters not credited in EMS (FWAB or ACP)</t>
  </si>
  <si>
    <t>Subtract: credited envelopes without ballots</t>
  </si>
  <si>
    <t>Valid Ballots</t>
  </si>
  <si>
    <t>EMS Discrepancy</t>
  </si>
  <si>
    <t>Ballots Issued</t>
  </si>
  <si>
    <t>Ballots Returned</t>
  </si>
  <si>
    <t>Ballots Counted</t>
  </si>
  <si>
    <t>Ballots Forwarded</t>
  </si>
  <si>
    <t>Ballots forwarded for late transfer</t>
  </si>
  <si>
    <t>Ballots Rejected</t>
  </si>
  <si>
    <t>Ballots Rejected - Missing Signature</t>
  </si>
  <si>
    <t>Ballots Rejected - Mismatched Signature</t>
  </si>
  <si>
    <t>Ballots Rejected - Late Postmark</t>
  </si>
  <si>
    <t>Ballots Rejected - Electronic with no hardcopy</t>
  </si>
  <si>
    <t>Ballots Rejected - Other reason</t>
  </si>
  <si>
    <t>Discrepancy</t>
  </si>
  <si>
    <t>Probable discrepancy reason</t>
  </si>
  <si>
    <t>UOCAVA Ballots Issued</t>
  </si>
  <si>
    <t>UOCAVA Ballots Received</t>
  </si>
  <si>
    <t>UOCAVA Ballots Counted</t>
  </si>
  <si>
    <t>UOCAVA Ballots Rejected</t>
  </si>
  <si>
    <t>UOCAVA Ballots Rejected - Missing Signature</t>
  </si>
  <si>
    <t>UOCAVA Ballots Rejected - Mismatched Signature</t>
  </si>
  <si>
    <t>UOCAVA Ballots Rejected - Late Postmark</t>
  </si>
  <si>
    <t>UOCAVA Ballots Rejected - Other reason</t>
  </si>
  <si>
    <t>Federal Write-In Ballots Received</t>
  </si>
  <si>
    <t>Federal Write-in Ballots Counted</t>
  </si>
  <si>
    <t>Federal Write-in ballots rejected - Missing Signature</t>
  </si>
  <si>
    <t>Federal Write-in ballots rejected - Mismatched Signature</t>
  </si>
  <si>
    <t>Federal Write-in ballots rejected - Late Postmark</t>
  </si>
  <si>
    <t>Federal Write-in ballots rejected - Other reason</t>
  </si>
  <si>
    <t>Provisional Ballots Issued</t>
  </si>
  <si>
    <t>Provisional Ballots Received</t>
  </si>
  <si>
    <t>Provisional Ballots Forwarded</t>
  </si>
  <si>
    <t>Provisional Ballots Counted</t>
  </si>
  <si>
    <t>Provisional Ballots Rejected</t>
  </si>
  <si>
    <t>Provisional Ballots Rejected - Missing Signature</t>
  </si>
  <si>
    <t>Provisional Ballots Rejected - Mismatched Signature</t>
  </si>
  <si>
    <t>Provisional Ballots Rejected - Late Postmark</t>
  </si>
  <si>
    <t>Provisional Ballots Rejected - Other reason</t>
  </si>
  <si>
    <t>UOCAVA + Federal Write-in Recvd</t>
  </si>
  <si>
    <t>UOCAVA + Federal Write-in Counted</t>
  </si>
  <si>
    <t>DRE Ballots Issued</t>
  </si>
  <si>
    <t>DRE Ballots counted</t>
  </si>
  <si>
    <t>DRE Ballots Rejected</t>
  </si>
  <si>
    <t>Replacement ballots - Requested</t>
  </si>
  <si>
    <t>Replacement ballots - Issued</t>
  </si>
  <si>
    <t>Replacement ballots - Received</t>
  </si>
  <si>
    <t>Replacement ballots - Counted</t>
  </si>
  <si>
    <t>Replacement ballots - Rejected</t>
  </si>
  <si>
    <t xml:space="preserve"> Received by Email or Fax</t>
  </si>
  <si>
    <t>Ballots Received by Email</t>
  </si>
  <si>
    <t>Ballots Received by fax</t>
  </si>
  <si>
    <t>Non-UOCAVA ballots received by email or fax</t>
  </si>
  <si>
    <t xml:space="preserve"> Received by dropbox</t>
  </si>
  <si>
    <t>Received by mail</t>
  </si>
  <si>
    <t>Generated by MyBallot/VoteWA or online</t>
  </si>
  <si>
    <t>Generated by MyBallot/VoteWA</t>
  </si>
  <si>
    <t>Generated by other online program</t>
  </si>
  <si>
    <t>PDF</t>
  </si>
  <si>
    <t>Non-UOCAVA ballots issued by email, fax or online program</t>
  </si>
  <si>
    <t>Regular Mail Ballots Received</t>
  </si>
  <si>
    <t>Regular Mail Ballots Counted</t>
  </si>
  <si>
    <t>Regular Mail Ballots Rejected</t>
  </si>
  <si>
    <t>Regular Mail Ballots Issued</t>
  </si>
  <si>
    <t>Pollsite Counted</t>
  </si>
  <si>
    <t>Automark ballots</t>
  </si>
  <si>
    <t>Adams</t>
  </si>
  <si>
    <t>February</t>
  </si>
  <si>
    <t>AdamsFebruary2026</t>
  </si>
  <si>
    <t>Asotin</t>
  </si>
  <si>
    <t>AsotinFebruary2026</t>
  </si>
  <si>
    <t>Benton</t>
  </si>
  <si>
    <t>BentonFebruary2026</t>
  </si>
  <si>
    <t>Chelan</t>
  </si>
  <si>
    <t>ChelanFebruary2026</t>
  </si>
  <si>
    <t>Clallam</t>
  </si>
  <si>
    <t>ClallamFebruary2026</t>
  </si>
  <si>
    <t>Clark</t>
  </si>
  <si>
    <t>ClarkFebruary2026</t>
  </si>
  <si>
    <t>Columbia</t>
  </si>
  <si>
    <t>ColumbiaFebruary2026</t>
  </si>
  <si>
    <t>Cowlitz</t>
  </si>
  <si>
    <t>CowlitzFebruary2026</t>
  </si>
  <si>
    <t>Douglas</t>
  </si>
  <si>
    <t>DouglasFebruary2026</t>
  </si>
  <si>
    <t>Ferry</t>
  </si>
  <si>
    <t>FerryFebruary2026</t>
  </si>
  <si>
    <t>Franklin</t>
  </si>
  <si>
    <t>FranklinFebruary2026</t>
  </si>
  <si>
    <t>Garfield</t>
  </si>
  <si>
    <t>GarfieldFebruary2026</t>
  </si>
  <si>
    <t>Grant</t>
  </si>
  <si>
    <t>GrantFebruary2026</t>
  </si>
  <si>
    <t>Grays Harbor</t>
  </si>
  <si>
    <t>Grays HarborFebruary2026</t>
  </si>
  <si>
    <t>Island</t>
  </si>
  <si>
    <t>IslandFebruary2026</t>
  </si>
  <si>
    <t>Jefferson</t>
  </si>
  <si>
    <t>JeffersonFebruary2026</t>
  </si>
  <si>
    <t>King</t>
  </si>
  <si>
    <t>KingFebruary2026</t>
  </si>
  <si>
    <t>Kitsap</t>
  </si>
  <si>
    <t>KitsapFebruary2026</t>
  </si>
  <si>
    <t>Kittitas</t>
  </si>
  <si>
    <t>KittitasFebruary2026</t>
  </si>
  <si>
    <t>Klickitat</t>
  </si>
  <si>
    <t>KlickitatFebruary2026</t>
  </si>
  <si>
    <t>Lewis</t>
  </si>
  <si>
    <t>LewisFebruary2026</t>
  </si>
  <si>
    <t>Lincoln</t>
  </si>
  <si>
    <t>LincolnFebruary2026</t>
  </si>
  <si>
    <t>Mason</t>
  </si>
  <si>
    <t>MasonFebruary2026</t>
  </si>
  <si>
    <t>Okanogan</t>
  </si>
  <si>
    <t>OkanoganFebruary2026</t>
  </si>
  <si>
    <t>Pacific</t>
  </si>
  <si>
    <t>PacificFebruary2026</t>
  </si>
  <si>
    <t>Pend Oreille</t>
  </si>
  <si>
    <t>Pend OreilleFebruary2026</t>
  </si>
  <si>
    <t>Pierce</t>
  </si>
  <si>
    <t>PierceFebruary2026</t>
  </si>
  <si>
    <t>San Juan</t>
  </si>
  <si>
    <t>San JuanFebruary2026</t>
  </si>
  <si>
    <t>Skagit</t>
  </si>
  <si>
    <t>SkagitFebruary2026</t>
  </si>
  <si>
    <t>Skamania</t>
  </si>
  <si>
    <t>SkamaniaFebruary2026</t>
  </si>
  <si>
    <t>Snohomish</t>
  </si>
  <si>
    <t>SnohomishFebruary2026</t>
  </si>
  <si>
    <t>Spokane</t>
  </si>
  <si>
    <t>SpokaneFebruary2026</t>
  </si>
  <si>
    <t>Stevens</t>
  </si>
  <si>
    <t>StevensFebruary2026</t>
  </si>
  <si>
    <t>1 returned envelope without a ballot, 3 additional ballots counted credit not given-Admin error.</t>
  </si>
  <si>
    <t>Thurston</t>
  </si>
  <si>
    <t>ThurstonFebruary2026</t>
  </si>
  <si>
    <t>Wahkiakum</t>
  </si>
  <si>
    <t>WahkiakumFebruary2026</t>
  </si>
  <si>
    <t>Walla Walla</t>
  </si>
  <si>
    <t>Walla WallaFebruary2026</t>
  </si>
  <si>
    <t>Whatcom</t>
  </si>
  <si>
    <t>WhatcomFebruary2026</t>
  </si>
  <si>
    <t>Whitman</t>
  </si>
  <si>
    <t>WhitmanFebruary2026</t>
  </si>
  <si>
    <t>Yakima</t>
  </si>
  <si>
    <t>YakimaFebruary2026</t>
  </si>
  <si>
    <t>z-Totals</t>
  </si>
  <si>
    <t>General</t>
  </si>
  <si>
    <t>AdamsGeneral2025</t>
  </si>
  <si>
    <t>AsotinGeneral2025</t>
  </si>
  <si>
    <t>BentonGeneral2025</t>
  </si>
  <si>
    <t>ChelanGeneral2025</t>
  </si>
  <si>
    <t>ClallamGeneral2025</t>
  </si>
  <si>
    <t>ClarkGeneral2025</t>
  </si>
  <si>
    <t>ColumbiaGeneral2025</t>
  </si>
  <si>
    <t>CowlitzGeneral2025</t>
  </si>
  <si>
    <t>DouglasGeneral2025</t>
  </si>
  <si>
    <t>FerryGeneral2025</t>
  </si>
  <si>
    <t>FranklinGeneral2025</t>
  </si>
  <si>
    <t>GarfieldGeneral2025</t>
  </si>
  <si>
    <t>GrantGeneral2025</t>
  </si>
  <si>
    <t>Grays HarborGeneral2025</t>
  </si>
  <si>
    <t>IslandGeneral2025</t>
  </si>
  <si>
    <t>JeffersonGeneral2025</t>
  </si>
  <si>
    <t>KingGeneral2025</t>
  </si>
  <si>
    <t>KitsapGeneral2025</t>
  </si>
  <si>
    <t>KittitasGeneral2025</t>
  </si>
  <si>
    <t>KlickitatGeneral2025</t>
  </si>
  <si>
    <t>LewisGeneral2025</t>
  </si>
  <si>
    <t>LincolnGeneral2025</t>
  </si>
  <si>
    <t>MasonGeneral2025</t>
  </si>
  <si>
    <t>OkanoganGeneral2025</t>
  </si>
  <si>
    <t>PacificGeneral2025</t>
  </si>
  <si>
    <t>Pend OreilleGeneral2025</t>
  </si>
  <si>
    <t>PierceGeneral2025</t>
  </si>
  <si>
    <t>San JuanGeneral2025</t>
  </si>
  <si>
    <t>SkagitGeneral2025</t>
  </si>
  <si>
    <t>SkamaniaGeneral2025</t>
  </si>
  <si>
    <t>SnohomishGeneral2025</t>
  </si>
  <si>
    <t>SpokaneGeneral2025</t>
  </si>
  <si>
    <t>One more voter received credit for voting in VoteWA than the number of ballots tabulated. We researched all available data and could not identify the issue to explain the discrepancy.</t>
  </si>
  <si>
    <t>StevensGeneral2025</t>
  </si>
  <si>
    <t>ThurstonGeneral2025</t>
  </si>
  <si>
    <t>WahkiakumGeneral2025</t>
  </si>
  <si>
    <t>Walla WallaGeneral2025</t>
  </si>
  <si>
    <t>WhatcomGeneral2025</t>
  </si>
  <si>
    <t>WhitmanGeneral2025</t>
  </si>
  <si>
    <t>YakimaGeneral2025</t>
  </si>
  <si>
    <t>Primary</t>
  </si>
  <si>
    <t>AdamsPrimary2025</t>
  </si>
  <si>
    <t>AsotinPrimary2025</t>
  </si>
  <si>
    <t>BentonPrimary2025</t>
  </si>
  <si>
    <t>ChelanPrimary2025</t>
  </si>
  <si>
    <t>ClallamPrimary2025</t>
  </si>
  <si>
    <t>ClarkPrimary2025</t>
  </si>
  <si>
    <t>CowlitzPrimary2025</t>
  </si>
  <si>
    <t>DouglasPrimary2025</t>
  </si>
  <si>
    <t>FerryPrimary2025</t>
  </si>
  <si>
    <t>FranklinPrimary2025</t>
  </si>
  <si>
    <t>GrantPrimary2025</t>
  </si>
  <si>
    <t>Grays HarborPrimary2025</t>
  </si>
  <si>
    <t>IslandPrimary2025</t>
  </si>
  <si>
    <t>JeffersonPrimary2025</t>
  </si>
  <si>
    <t>KingPrimary2025</t>
  </si>
  <si>
    <t>KitsapPrimary2025</t>
  </si>
  <si>
    <t>KittitasPrimary2025</t>
  </si>
  <si>
    <t>KlickitatPrimary2025</t>
  </si>
  <si>
    <t>LewisPrimary2025</t>
  </si>
  <si>
    <t>LincolnPrimary2025</t>
  </si>
  <si>
    <t>MasonPrimary2025</t>
  </si>
  <si>
    <t>OkanoganPrimary2025</t>
  </si>
  <si>
    <t>PacificPrimary2025</t>
  </si>
  <si>
    <t>Pend OreillePrimary2025</t>
  </si>
  <si>
    <t>PiercePrimary2025</t>
  </si>
  <si>
    <t>San JuanPrimary2025</t>
  </si>
  <si>
    <t>SkagitPrimary2025</t>
  </si>
  <si>
    <t>SkamaniaPrimary2025</t>
  </si>
  <si>
    <t>SnohomishPrimary2025</t>
  </si>
  <si>
    <t>SpokanePrimary2025</t>
  </si>
  <si>
    <t>StevensPrimary2025</t>
  </si>
  <si>
    <t>ThurstonPrimary2025</t>
  </si>
  <si>
    <t>WahkiakumPrimary2025</t>
  </si>
  <si>
    <t>Walla WallaPrimary2025</t>
  </si>
  <si>
    <t>WhatcomPrimary2025</t>
  </si>
  <si>
    <t>WhitmanPrimary2025</t>
  </si>
  <si>
    <t>YakimaPrimary2025</t>
  </si>
  <si>
    <t>April</t>
  </si>
  <si>
    <t>AdamsApril2025</t>
  </si>
  <si>
    <t>AsotinApril2025</t>
  </si>
  <si>
    <t>BentonApril2025</t>
  </si>
  <si>
    <t>ChelanApril2025</t>
  </si>
  <si>
    <t>ClallamApril2025</t>
  </si>
  <si>
    <t>ClarkApril2025</t>
  </si>
  <si>
    <t>ColumbiaApril2025</t>
  </si>
  <si>
    <t>CowlitzApril2025</t>
  </si>
  <si>
    <t>DouglasApril2025</t>
  </si>
  <si>
    <t>FerryApril2025</t>
  </si>
  <si>
    <t>FranklinApril2025</t>
  </si>
  <si>
    <t>GarfieldApril2025</t>
  </si>
  <si>
    <t>GrantApril2025</t>
  </si>
  <si>
    <t>Grays HarborApril2025</t>
  </si>
  <si>
    <t>IslandApril2025</t>
  </si>
  <si>
    <t>Human Error - A double ballot envelope was not detected by the processing team during extraction until too late to determine which two ballots were in a single envelope</t>
  </si>
  <si>
    <t>JeffersonApril2025</t>
  </si>
  <si>
    <t>KingApril2025</t>
  </si>
  <si>
    <t>KitsapApril2025</t>
  </si>
  <si>
    <t>KittitasApril2025</t>
  </si>
  <si>
    <t>KlickitatApril2025</t>
  </si>
  <si>
    <t>LewisApril2025</t>
  </si>
  <si>
    <t>LincolnApril2025</t>
  </si>
  <si>
    <t>MasonApril2025</t>
  </si>
  <si>
    <t>OkanoganApril2025</t>
  </si>
  <si>
    <t>PacificApril2025</t>
  </si>
  <si>
    <t>Pend OreilleApril2025</t>
  </si>
  <si>
    <t>PierceApril2025</t>
  </si>
  <si>
    <t>San JuanApril2025</t>
  </si>
  <si>
    <t>SkagitApril2025</t>
  </si>
  <si>
    <t>SkamaniaApril2025</t>
  </si>
  <si>
    <t>SnohomishApril2025</t>
  </si>
  <si>
    <t>SpokaneApril2025</t>
  </si>
  <si>
    <t>StevensApril2025</t>
  </si>
  <si>
    <t>ThurstonApril2025</t>
  </si>
  <si>
    <t>WahkiakumApril2025</t>
  </si>
  <si>
    <t>Walla WallaApril2025</t>
  </si>
  <si>
    <t>WhatcomApril2025</t>
  </si>
  <si>
    <t>WhitmanApril2025</t>
  </si>
  <si>
    <t>YakimaApril2025</t>
  </si>
  <si>
    <t>AdamsFebruary2025</t>
  </si>
  <si>
    <t>AsotinFebruary2025</t>
  </si>
  <si>
    <t>BentonFebruary2025</t>
  </si>
  <si>
    <t>ChelanFebruary2025</t>
  </si>
  <si>
    <t>ClallamFebruary2025</t>
  </si>
  <si>
    <t>ClarkFebruary2025</t>
  </si>
  <si>
    <t>ColumbiaFebruary2025</t>
  </si>
  <si>
    <t>CowlitzFebruary2025</t>
  </si>
  <si>
    <t>DouglasFebruary2025</t>
  </si>
  <si>
    <t>FerryFebruary2025</t>
  </si>
  <si>
    <t>FranklinFebruary2025</t>
  </si>
  <si>
    <t>GarfieldFebruary2025</t>
  </si>
  <si>
    <t>GrantFebruary2025</t>
  </si>
  <si>
    <t>Grays HarborFebruary2025</t>
  </si>
  <si>
    <t>IslandFebruary2025</t>
  </si>
  <si>
    <t>Difference in Replacement Ballots Requested/Issued:  Two voter records merged and one ballot was issued.  Voter returned a single ballot.</t>
  </si>
  <si>
    <t>JeffersonFebruary2025</t>
  </si>
  <si>
    <t>KingFebruary2025</t>
  </si>
  <si>
    <t>KitsapFebruary2025</t>
  </si>
  <si>
    <t>KittitasFebruary2025</t>
  </si>
  <si>
    <t>KlickitatFebruary2025</t>
  </si>
  <si>
    <t>LewisFebruary2025</t>
  </si>
  <si>
    <t>LincolnFebruary2025</t>
  </si>
  <si>
    <t>MasonFebruary2025</t>
  </si>
  <si>
    <t>OkanoganFebruary2025</t>
  </si>
  <si>
    <t>PacificFebruary2025</t>
  </si>
  <si>
    <t>Pend OreilleFebruary2025</t>
  </si>
  <si>
    <t>PierceFebruary2025</t>
  </si>
  <si>
    <t>San JuanFebruary2025</t>
  </si>
  <si>
    <t>SkagitFebruary2025</t>
  </si>
  <si>
    <t>SkamaniaFebruary2025</t>
  </si>
  <si>
    <t>SnohomishFebruary2025</t>
  </si>
  <si>
    <t>SpokaneFebruary2025</t>
  </si>
  <si>
    <t>StevensFebruary2025</t>
  </si>
  <si>
    <t>ThurstonFebruary2025</t>
  </si>
  <si>
    <t>WahkiakumFebruary2025</t>
  </si>
  <si>
    <t>Walla WallaFebruary2025</t>
  </si>
  <si>
    <t>WhatcomFebruary2025</t>
  </si>
  <si>
    <t>WhitmanFebruary2025</t>
  </si>
  <si>
    <t>YakimaFebruary2025</t>
  </si>
  <si>
    <t>AdamsGeneral2024</t>
  </si>
  <si>
    <t>AsotinGeneral2024</t>
  </si>
  <si>
    <t>BentonGeneral2024</t>
  </si>
  <si>
    <t>ChelanGeneral2024</t>
  </si>
  <si>
    <t>2 provisional ballots were counted per Canvassing Board (voters stated they did not vote their ballots and the previously counted ballots were reffered to the Prosecuting Attorney for investigation)</t>
  </si>
  <si>
    <t>ClallamGeneral2024</t>
  </si>
  <si>
    <t>We have one voter that has two ballots accepted. The voter insisted that they hadn't voted yet. But in VoteWa we showed a ballot returned and accepted. After verifying the voters ID, we issued another ballot to the voter to be reviewed by the canvassing board. Upon further review it became apparent that it was not her signature on the first envelope. Since she provided ID when she picked up the second ballot and voted it right in the office, we know that ballot was indeed hers. The Canvassing Board voted to accept the second ballot. We are over by one ballot from the number of valid ballots.</t>
  </si>
  <si>
    <t>ClarkGeneral2024</t>
  </si>
  <si>
    <t>One voter had both their original and replacement ballot counted.                                                                                                                                                                        -                                                                                                                                                                                                One voter had a ballot accepted where someone had forged their siganture on the envelope as confirmed by the canvassing board. Pursuant to WAC 434-261-053(6) the voter attested they did not cast that ballot and therefore were able to get and cast a replacement ballot.                                                          -                                                                                                                                                                                                                     Two ballots with the same label were processed and counted. One voter was issued a ballot that was labeled for a different voter and they voted and returned it. The voter later noticed they did not have a returned ballot and requsted a replacement ballot and it was counted.</t>
  </si>
  <si>
    <t>ColumbiaGeneral2024</t>
  </si>
  <si>
    <t>CowlitzGeneral2024</t>
  </si>
  <si>
    <t>A ballot was scanned and tabulated when it should have been rejected during signature verification. It was not caught by staff until later, at which point the ballot had been opened and scanned and was unable to be isolated, due to the number of same precinct ballots in the batch. The ballot was marked as provisional and was rejected by Canvassing Board as the person who signed was not a registered voter in WA state, but the ballot had been scanned. Although the envelope was rejected, the ballot itself was accepted, and cannot be placed in both categories. It is accounted for in the "Ballots Tabulated/Accepted". For that reason, it is not incuded in the total challenged.</t>
  </si>
  <si>
    <t>DouglasGeneral2024</t>
  </si>
  <si>
    <t>An ID Required ballot was scanned into a batch as rejected. All the other ballots were accepted in that batch.  Staff kept the ID Required ballot in with all the other accepted ballots.  It was inspected and scanned into a tabulation batch. We have one ballot more scanned in then we have credited voters.</t>
  </si>
  <si>
    <t>FerryGeneral2024</t>
  </si>
  <si>
    <t>FranklinGeneral2024</t>
  </si>
  <si>
    <t>Two voters were given credit in VoteWA, but upon inspection it was found that one envelope contained a different county's ballot and one enveleope contained a previous election ballot.</t>
  </si>
  <si>
    <t>GarfieldGeneral2024</t>
  </si>
  <si>
    <t>GrantGeneral2024</t>
  </si>
  <si>
    <t>Grays HarborGeneral2024</t>
  </si>
  <si>
    <t>IslandGeneral2024</t>
  </si>
  <si>
    <t>JeffersonGeneral2024</t>
  </si>
  <si>
    <t>KingGeneral2024</t>
  </si>
  <si>
    <t>KitsapGeneral2024</t>
  </si>
  <si>
    <t>KittitasGeneral2024</t>
  </si>
  <si>
    <t>KlickitatGeneral2024</t>
  </si>
  <si>
    <t>LewisGeneral2024</t>
  </si>
  <si>
    <t>LincolnGeneral2024</t>
  </si>
  <si>
    <t>MasonGeneral2024</t>
  </si>
  <si>
    <t>OkanoganGeneral2024</t>
  </si>
  <si>
    <t>We have 4 ballots that were scanned but not accepted in VoteWA. We have done everything we can think of to figure out who the 4 voters are that did not receive credit as time would allow. We believe they could be Federal Absentee Write-in Ballots that were missed during signature checking or the cures process.</t>
  </si>
  <si>
    <t>PacificGeneral2024</t>
  </si>
  <si>
    <t>Pend OreilleGeneral2024</t>
  </si>
  <si>
    <t>PierceGeneral2024</t>
  </si>
  <si>
    <t>San JuanGeneral2024</t>
  </si>
  <si>
    <t>SkagitGeneral2024</t>
  </si>
  <si>
    <t>After extensive research, 7 more ballots were tabulated than voters credited in VoteWA</t>
  </si>
  <si>
    <t>SkamaniaGeneral2024</t>
  </si>
  <si>
    <t>SnohomishGeneral2024</t>
  </si>
  <si>
    <t>SpokaneGeneral2024</t>
  </si>
  <si>
    <t>The number of ballots accepted in VoteWA matches the number of voters credited in VoteWA; however, 12 more ballots were tabulated than voters credited in VoteWA.</t>
  </si>
  <si>
    <t>StevensGeneral2024</t>
  </si>
  <si>
    <t>ThurstonGeneral2024</t>
  </si>
  <si>
    <t>A provisional ballot was given to a voter who already had voting credit. Canvassing board determined the voter did not sign the initial ballot and accepted the provisional ballot.</t>
  </si>
  <si>
    <t>WahkiakumGeneral2024</t>
  </si>
  <si>
    <t>Walla WallaGeneral2024</t>
  </si>
  <si>
    <t>WhatcomGeneral2024</t>
  </si>
  <si>
    <t>Provisional ballot was requested, issued, and accepted
Other Reject Reasons:
Empty Envelope - 77
ID Required - 9
Review - 10
Total - 96
UOVAVA Other Reject Reasons:
Empty Envelope - 57
Total - 57</t>
  </si>
  <si>
    <t>WhitmanGeneral2024</t>
  </si>
  <si>
    <t>YakimaGeneral2024</t>
  </si>
  <si>
    <t>One envelope credited with no ballot in it</t>
  </si>
  <si>
    <t>20,174 voters credited in VoteWA, add 1 ACP received and 1 second ballot for a voter = 20,0176 ballots tabulated. A parent voted and was credited with their ballot ID (label) on son's ballot envelope. Five days later (8/7) the same parent's ballot ID was received with signature.  Our sorter put it through as an "Accepted" ballot and was opened and tabulated.  Spent many days searching to find the one ballot tabulated that VoteWA did not have credited. The ballot can not be removed from tabulation. Procedures have been put in place to prevent this error in the future.</t>
  </si>
  <si>
    <t>There's a difference of one between the replacement ballots issued and requested.  An online replacement request was made through VoteWA.  I didn't check the outbound ballot processing after the close of voter registration.  I now know to continue to check that daily.</t>
  </si>
  <si>
    <t>1- Possible that the empty envelope was not actually empty.        2- Possible that a voter did not receive credit in VoteWa</t>
  </si>
  <si>
    <t xml:space="preserve">There was 2 accepted ballots for the same person in the same batch that was discovered too late in the Election. </t>
  </si>
  <si>
    <t>Presidential Primary</t>
  </si>
  <si>
    <t>See Supplemental Ballot Reconciliation for Presidential Primary</t>
  </si>
  <si>
    <t>A ballot envelope containing two ballots was not discovered until after the contents of all of the envelopes from a batch were removed from the inspection board. Upon reconciling that batch, a discrepancy of one extra ballot was discovered and a discrepancy log was completed.</t>
  </si>
  <si>
    <t>478 ballots were pulled and not tabulated due to voter either; a: voting opposite party of declaration selected, or b: voting both parties on ballot.                                                                      Dem Cross Party: 133, Dem Both Party: 159, Rep Cross Party: 38, Rep Both Party: 148                Cross party total: 171, Both party total: 307</t>
  </si>
  <si>
    <t>I have done all the research possible to clear up the discrepancies and can not explain them</t>
  </si>
  <si>
    <t>One ballot was counted where a voter did not have credit. We believe the most likely explanation is that one voter had credit removed from VoteWA when the staff opening the batch erroneously thought the envelope was empty. The batch would have gone to tabulation where it would show as NOT being short a ballot. Staff should have gone back into the voter's record and added credit again, but this appears to not have happened.</t>
  </si>
  <si>
    <t>We've done extensive research and think that we may have had an empty envelope that didn't get caught</t>
  </si>
  <si>
    <t>Rejected Ballots for other reasons explanation:
* 54 return envelopes rejected for both party (overvoted party declaration)
* 1,096 return envelopes rejected for no party (undervoted party declaration)
* 2 return envelopes rejected for ID required
* 26 return envelopes rejected for being empty 
* 197 Cross-party voted ballots
* 298 Both-party voted ballots</t>
  </si>
  <si>
    <t>6 empty envelopes.</t>
  </si>
  <si>
    <t>Two ballots received in one envelope</t>
  </si>
  <si>
    <t>There was 2 more ballots then voters credited. We tried to resolve the issue however we could not find the issue.</t>
  </si>
  <si>
    <t xml:space="preserve">Reports run in VoteWA and in our own databases show that we have one more voter credited than counted. We know that we received four lavender envelopes that did not contain ballots, which were not caught until after the voters were credited.  We have an additional voter who was credited but did not have a ballot counted, making a total of 5 more ballots credited than counted;  this could be because there was an additional empty lavender envelope that we did not catch.    </t>
  </si>
  <si>
    <t>1 pink envelope contained two ballots folded together.</t>
  </si>
  <si>
    <t>1 voter credited, accepted but not found. 1 voter transferred to Spokane in time, but returned ballot here, credited in Spokane.</t>
  </si>
  <si>
    <t>Error - Voter requested a replacement ballot after putting first voted ballot in box, first ballot was counted and second ballot was counted later on somehow missing VoteWA flag resulting in two voted ballots for one voter being counted.</t>
  </si>
  <si>
    <t>The reason for the discrepancy is due to a failure to duplicate 44 ballots.  The difference between the VoteWa system of 42 is due to the 44 ballots that were not duplicated, 1 return envelope that contained a ballot from a previous election and 1 ACP voter. We will review past procedures to determine where the error occurred and make corrections as needed to ensure this does not happen again in order to protect integrity of the data and the accuracy of the results. None of the ballots not duplicated would have changed the results of the election.</t>
  </si>
  <si>
    <t>(No Election)</t>
  </si>
  <si>
    <t>We credited one affidavit envelope, it did not have a ballot inside.</t>
  </si>
  <si>
    <t xml:space="preserve">As of Friday, August 11th, our records indicated that we reconciled with no discrepancies.  We ran the reconciliation report first thing this morning 8/15/23 and VoteWA confirmed that we were reconciled with no discrepancies.  We noticed that one voter did not have the current election name on her voting history tab.  When we deleted and re-added this history, the total number of credited voters went up by one.  Therefore, the reconciliation report run this morning after certification reflects that we have one more ballot credited than counted.  </t>
  </si>
  <si>
    <t>We believe one ballot to be in possession of the FBI due to the incident concerning white powder found on a ballot. We have gone through everything we have in our possession to attempt to verify however we do not have access to the evidence that was taken as it is still an ongoing investigation.</t>
  </si>
  <si>
    <t>Error in resolving challenged ballots resulting one voter not receiving credit for returned ballot.</t>
  </si>
  <si>
    <t>Voters were credited properly. A blank ballot was pulled to have an electronic ballot be duplicated onto it. This blank was misplaced into the resolution bin and scanned as a blank ballot instead of being used for duplication. During the duplication process, staff had to pull an additional ballot for precinct 912 ballot to perform the required duplication.</t>
  </si>
  <si>
    <t>1 Envelope didn't include a ballot</t>
  </si>
  <si>
    <t>Two ballots returned in one envelope, found after separation from security sleeve. Both ballots counted.</t>
  </si>
  <si>
    <t>1 envelope was credited but when opened only contained a blank voters' pamphlet and no ballot.</t>
  </si>
  <si>
    <t>(Included with Lewis County data)</t>
  </si>
  <si>
    <t>AdamsGeneral2022</t>
  </si>
  <si>
    <t>AsotinGeneral2022</t>
  </si>
  <si>
    <t>Due to the PUD Supplemental Ballot we have the following discrepcy - 12 voters voted the PUD Race only. We also had one envelope that had no ballot in it. 9085 voters credited with voting - 1200 PUD ballots counted - 2 PUD ballots had late post mark. Due to the PUD Supplemental Ballot we have the following discrepencies: 9161 received ballots for general election + 8 ballots received in secrececy envelopes without the oath attached + 1202 PUD Supplemental Ballots = 10,371 ballots received. Received one envelope packet without a general election ballot. 12 voters only voted in the PUD Race</t>
  </si>
  <si>
    <t>BentonGeneral2022</t>
  </si>
  <si>
    <t>ChelanGeneral2022</t>
  </si>
  <si>
    <t>ClallamGeneral2022</t>
  </si>
  <si>
    <t>ClarkGeneral2022</t>
  </si>
  <si>
    <t>ColumbiaGeneral2022</t>
  </si>
  <si>
    <t>CowlitzGeneral2022</t>
  </si>
  <si>
    <t>DouglasGeneral2022</t>
  </si>
  <si>
    <t>FerryGeneral2022</t>
  </si>
  <si>
    <t>FranklinGeneral2022</t>
  </si>
  <si>
    <t>GarfieldGeneral2022</t>
  </si>
  <si>
    <t>GrantGeneral2022</t>
  </si>
  <si>
    <t>Grays HarborGeneral2022</t>
  </si>
  <si>
    <t>IslandGeneral2022</t>
  </si>
  <si>
    <t>JeffersonGeneral2022</t>
  </si>
  <si>
    <t>KingGeneral2022</t>
  </si>
  <si>
    <t>KitsapGeneral2022</t>
  </si>
  <si>
    <t>KittitasGeneral2022</t>
  </si>
  <si>
    <t>KlickitatGeneral2022</t>
  </si>
  <si>
    <t>LewisGeneral2022</t>
  </si>
  <si>
    <t>LincolnGeneral2022</t>
  </si>
  <si>
    <t>MasonGeneral2022</t>
  </si>
  <si>
    <t>OkanoganGeneral2022</t>
  </si>
  <si>
    <t>PacificGeneral2022</t>
  </si>
  <si>
    <t>Pend OreilleGeneral2022</t>
  </si>
  <si>
    <t xml:space="preserve">One voter returned two ballots in separate oath envelopes. They were in the same processing batch. The first ballot received was the same precinct style as the replacement and that ballot was changed from hold to sent to be able to be accepted in the batch currently being scanned into, the second ballot was not suspended and it also came in in that same batch. When that batch was closed out, both of the ballots for that voter were marked as accepted at the same time. </t>
  </si>
  <si>
    <t>PierceGeneral2022</t>
  </si>
  <si>
    <t>Credit issue/Provisional ballot
A household in Pierce County has a husband and wife living at the same address. Voter A(wife) and Voter B (Husband) both only use initials to sign their ballot. Both signatures are similar and share characteristics.
Voter A signed Voter B’s ballot with her own signature dated 10/23 and was received by Pierce County Elections on October 26. When the ballot went through signature checked it was incorrectly accepted for Voter B. Voter A signed her own ballot with a date of 11/5 and it was received by Pierce County Elections on November 7. Voter A’s ballot was correctly accepted. 
Voter B reached out to our office on November 8. Voter B told us his wife had mistakenly signed both ballots. He still wished to vote. Staff tracked down the ballots and determined that both had been opened and no further action could be taken. 
Voter B visited our office in person and voted a provisional ballot. Since Voter B never voted, his ballot was accepted. This resulted in Pierce County Elections having one more ballot cast than voters with credit.</t>
  </si>
  <si>
    <t>San JuanGeneral2022</t>
  </si>
  <si>
    <t>SkagitGeneral2022</t>
  </si>
  <si>
    <t>SkamaniaGeneral2022</t>
  </si>
  <si>
    <t>SnohomishGeneral2022</t>
  </si>
  <si>
    <t xml:space="preserve">As for the discrepancy of two listed above, Snohomish County Elections has investigated and reconciled numerous batches and cannot ascertain their identity at this time. </t>
  </si>
  <si>
    <t>SpokaneGeneral2022</t>
  </si>
  <si>
    <t>One security envelope contained two ballots and both were tabulated. We reviewed the rest of the numbers and could not find a discrepancy.</t>
  </si>
  <si>
    <t>StevensGeneral2022</t>
  </si>
  <si>
    <t>ThurstonGeneral2022</t>
  </si>
  <si>
    <t>1 Discrepancy = one envelope had 2 ballots that was not caught; 1 Discrepancy = one voter had two records with a ballot returned for each and the records were later merged into one.</t>
  </si>
  <si>
    <t>WahkiakumGeneral2022</t>
  </si>
  <si>
    <t>Walla WallaGeneral2022</t>
  </si>
  <si>
    <t xml:space="preserve">Duplication process error that resulted in one fewer ballots counted. </t>
  </si>
  <si>
    <t>WhatcomGeneral2022</t>
  </si>
  <si>
    <t>One more ballot was counted than ballots accepted.  
Research was conducucted to locate the discrepancy as follows: totals for each batch of ballots matched, rejected ballots were balanced, Address Confidentially Program &amp; Federal Write-in Absentee Ballot's were reviewed, invalid ballots were reviewed, cure letters were audited.
Reconcilation data was analyzed by OSOS and no discrepancies were located in the following areas: Voters with a ballot, but no voting history; Voters with voting history, but no accepted ballot; Voters where the accepted ballot county does not match the voting history county; Voters with more than one voting credit for this election.</t>
  </si>
  <si>
    <t>WhitmanGeneral2022</t>
  </si>
  <si>
    <t>YakimaGeneral2022</t>
  </si>
  <si>
    <t>z-TotalsGeneral2022</t>
  </si>
  <si>
    <t>AdamsPrimary2022</t>
  </si>
  <si>
    <t>AsotinPrimary2022</t>
  </si>
  <si>
    <t>BentonPrimary2022</t>
  </si>
  <si>
    <t>ChelanPrimary2022</t>
  </si>
  <si>
    <t>ClallamPrimary2022</t>
  </si>
  <si>
    <t>ClarkPrimary2022</t>
  </si>
  <si>
    <t>ColumbiaPrimary2022</t>
  </si>
  <si>
    <t>CowlitzPrimary2022</t>
  </si>
  <si>
    <t xml:space="preserve">For every election, a maintenance trail, or daily reconciliation of ballots, is required in statute. Cowlitz County Elections Staff performed a reconciliation of ballots every day ballots were processed in the August 2, 2022 Primary. Reconciliation, our physical count of accepted ballots to ballots tabulated, was accurate each day through Thursday, August 11, 2022.
On Friday, August 12th, Staff were curing signature challenges and received an error in the VoteWA system when attempting to cure a voter’s challenged ballot; the system displayed the error “ballot not found”, even though VoteWA clearly displayed the ballot as received and rejected.
Staff immediately contacted VoteWA Support for assistance. VoteWA Support manually changed this voter’s status to accepted. Later that afternoon, while reconciling the count, our VoteWA system reported one additional voter credited than we had ballots tabulated, and one additional number than we have received and accepted in our daily reconciliation workbook. 
In an attempt to isolate this discrepancy, we have:
• Compared a list of accepted envelopes from 8/9 – 8/16 to each individual voter record to ensure voters were credited correctly. 
• Conducted a recount of accepted envelopes from 8/9 - 8/16 and compared that number to the numbers on the physical batch slips, the scanned batches in Clear Ballot, and our number of ballots tabulated; all counts reconciled.
• Exported a list of envelopes processed by our Agilis sorter and compared those numbers with our daily reconciliation workbook.
• Conducted a physical count of challenged ballot envelopes and compared that number to the number of challenged ballots in the VoteWA system, resulting in a match.
The end result is a discrepancy of one additional voter credited in the VoteWA system than we have in reconciliation, and one more than we have tabulated. 
We believe this discrepancy to be a technical issue created by VoteWA Support.
For every election, a maintenance trail, or daily reconciliation of ballots, is required in statute. Cowlitz County Elections Staff performed a reconciliation of ballots every day ballots were processed in the August 2, 2022 Primary. Reconciliation, our physical count of accepted ballots to ballots tabulated, was accurate each day through Thursday, August 11, 2022.
On Friday, August 12th, Staff were curing signature challenges and received an error in the VoteWA system when attempting to cure a voter’s challenged ballot; the system displayed the error “ballot not found”, even though VoteWA clearly displayed the ballot as received and rejected.
Staff immediately contacted VoteWA Support for assistance. VoteWA Support manually changed this voter’s status to accepted. Later that afternoon, while reconciling the count, our VoteWA system reported one additional voter credited than we had ballots tabulated, and one additional number than we have received and accepted in our daily reconciliation workbook. 
In an attempt to isolate this discrepancy, we have:
• Compared a list of accepted envelopes from 8/9 – 8/16 to each individual voter record to ensure voters were credited correctly. 
• Conducted a recount of accepted envelopes from 8/9 - 8/16 and compared that number to the numbers on the physical batch slips, the scanned batches in Clear Ballot, and our number of ballots tabulated; all counts reconciled.
• Exported a list of envelopes processed by our Agilis sorter and compared those numbers with our daily reconciliation workbook.
• Conducted a physical count of challenged ballot envelopes and compared that number to the number of challenged ballots in the VoteWA system, resulting in a match.
The end result is a discrepancy of one additional voter credited in the VoteWA system than we have in reconciliation, and one more than we have tabulated. 
We believe this discrepancy to be a technical issue in VoteWA and will continue to investigate.
</t>
  </si>
  <si>
    <t>DouglasPrimary2022</t>
  </si>
  <si>
    <t>FerryPrimary2022</t>
  </si>
  <si>
    <t>FranklinPrimary2022</t>
  </si>
  <si>
    <t>GarfieldPrimary2022</t>
  </si>
  <si>
    <t>GrantPrimary2022</t>
  </si>
  <si>
    <t>Grays HarborPrimary2022</t>
  </si>
  <si>
    <t>IslandPrimary2022</t>
  </si>
  <si>
    <t>JeffersonPrimary2022</t>
  </si>
  <si>
    <t>KingPrimary2022</t>
  </si>
  <si>
    <t>KitsapPrimary2022</t>
  </si>
  <si>
    <t>KittitasPrimary2022</t>
  </si>
  <si>
    <t>Total of 12,776 Ballots counted. Unable to locate where and why there is an additional ballot.</t>
  </si>
  <si>
    <t>KlickitatPrimary2022</t>
  </si>
  <si>
    <t>LewisPrimary2022</t>
  </si>
  <si>
    <t>LincolnPrimary2022</t>
  </si>
  <si>
    <t>MasonPrimary2022</t>
  </si>
  <si>
    <t>OkanoganPrimary2022</t>
  </si>
  <si>
    <t>PacificPrimary2022</t>
  </si>
  <si>
    <t>1 envelope contained an unvoted local voters pamphlet and not the offical ballot.</t>
  </si>
  <si>
    <t>Pend OreillePrimary2022</t>
  </si>
  <si>
    <t>PiercePrimary2022</t>
  </si>
  <si>
    <t>San JuanPrimary2022</t>
  </si>
  <si>
    <t>SkagitPrimary2022</t>
  </si>
  <si>
    <t>SkamaniaPrimary2022</t>
  </si>
  <si>
    <t>SnohomishPrimary2022</t>
  </si>
  <si>
    <t>SpokanePrimary2022</t>
  </si>
  <si>
    <t>StevensPrimary2022</t>
  </si>
  <si>
    <t>ThurstonPrimary2022</t>
  </si>
  <si>
    <t>WahkiakumPrimary2022</t>
  </si>
  <si>
    <t>Walla WallaPrimary2022</t>
  </si>
  <si>
    <t xml:space="preserve">During ballot proccessing , one ballot was moved forward from Signature Verification to Opening without actually being scanned in and accepted into VoteWA. Found when Signature Tracking slip numbers did not match the Batch Details report from VoteWa, physical count of the envelopes in that batch confirmed.  2 ballots with a damaged code channel was ran and accepted through the tabulator. During the adjudication process it was discovered that both ballots were pulling up as a different ballot style. Per instructions from our vendor's software support, we duplicated both ballots an re ran them. Software support had told that if we left the ballots as an "On Hold" status in adjudication that the ballots would not be included in our count. After speaking with our direct vendor rep this morning, we learned that our information from software support was incorrect and by duplicating the ballots we actually added 2 ballots to our counts. </t>
  </si>
  <si>
    <t>WhatcomPrimary2022</t>
  </si>
  <si>
    <t>WhitmanPrimary2022</t>
  </si>
  <si>
    <t>YakimaPrimary2022</t>
  </si>
  <si>
    <t>z-TotalsPrimary2022</t>
  </si>
  <si>
    <t>AdamsApril2022</t>
  </si>
  <si>
    <t/>
  </si>
  <si>
    <t>AsotinApril2022</t>
  </si>
  <si>
    <t>BentonApril2022</t>
  </si>
  <si>
    <t xml:space="preserve">3 ACP Ballots + 1 Unsigned Ballot that was accepted. Ballot envelope is marked as unsigned, but ballot made it to processing. </t>
  </si>
  <si>
    <t>ChelanApril2022</t>
  </si>
  <si>
    <t>ClallamApril2022</t>
  </si>
  <si>
    <t>ClarkApril2022</t>
  </si>
  <si>
    <t>ColumbiaApril2022</t>
  </si>
  <si>
    <t>CowlitzApril2022</t>
  </si>
  <si>
    <t>DouglasApril2022</t>
  </si>
  <si>
    <t>FerryApril2022</t>
  </si>
  <si>
    <t>FranklinApril2022</t>
  </si>
  <si>
    <t>GarfieldApril2022</t>
  </si>
  <si>
    <t>GrantApril2022</t>
  </si>
  <si>
    <t>Grays HarborApril2022</t>
  </si>
  <si>
    <t>IslandApril2022</t>
  </si>
  <si>
    <t>JeffersonApril2022</t>
  </si>
  <si>
    <t>KingApril2022</t>
  </si>
  <si>
    <t>KitsapApril2022</t>
  </si>
  <si>
    <t>KittitasApril2022</t>
  </si>
  <si>
    <t>KlickitatApril2022</t>
  </si>
  <si>
    <t>LewisApril2022</t>
  </si>
  <si>
    <t>LincolnApril2022</t>
  </si>
  <si>
    <t>MasonApril2022</t>
  </si>
  <si>
    <t>OkanoganApril2022</t>
  </si>
  <si>
    <t>PacificApril2022</t>
  </si>
  <si>
    <t>Pend OreilleApril2022</t>
  </si>
  <si>
    <t>PierceApril2022</t>
  </si>
  <si>
    <t>San JuanApril2022</t>
  </si>
  <si>
    <t>SkagitApril2022</t>
  </si>
  <si>
    <t>SkamaniaApril2022</t>
  </si>
  <si>
    <t>SnohomishApril2022</t>
  </si>
  <si>
    <t>SpokaneApril2022</t>
  </si>
  <si>
    <t>StevensApril2022</t>
  </si>
  <si>
    <t>ThurstonApril2022</t>
  </si>
  <si>
    <t>WahkiakumApril2022</t>
  </si>
  <si>
    <t>Walla WallaApril2022</t>
  </si>
  <si>
    <t>WhatcomApril2022</t>
  </si>
  <si>
    <t>WhitmanApril2022</t>
  </si>
  <si>
    <t>YakimaApril2022</t>
  </si>
  <si>
    <t>z-TotalsApril2022</t>
  </si>
  <si>
    <t>AdamsFebruary2022</t>
  </si>
  <si>
    <t>Whitman County Sent me 2 ballots and I sent 2 ballots to Whitman County</t>
  </si>
  <si>
    <t>AsotinFebruary2022</t>
  </si>
  <si>
    <t xml:space="preserve">The discrepancy of the 3 Ballots were for Whitman County Voters and Whitman County has credited those voters. </t>
  </si>
  <si>
    <t>BentonFebruary2022</t>
  </si>
  <si>
    <t>The 2 that are showing as a discrepancy are the voters that returned an empty envelope but were given credit for voting.</t>
  </si>
  <si>
    <t>ChelanFebruary2022</t>
  </si>
  <si>
    <t>ClallamFebruary2022</t>
  </si>
  <si>
    <t>ClarkFebruary2022</t>
  </si>
  <si>
    <t>ColumbiaFebruary2022</t>
  </si>
  <si>
    <t>CowlitzFebruary2022</t>
  </si>
  <si>
    <t>DouglasFebruary2022</t>
  </si>
  <si>
    <t>FerryFebruary2022</t>
  </si>
  <si>
    <t>FranklinFebruary2022</t>
  </si>
  <si>
    <t>GarfieldFebruary2022</t>
  </si>
  <si>
    <t>GrantFebruary2022</t>
  </si>
  <si>
    <t>Grays HarborFebruary2022</t>
  </si>
  <si>
    <t>IslandFebruary2022</t>
  </si>
  <si>
    <t>JeffersonFebruary2022</t>
  </si>
  <si>
    <t>KingFebruary2022</t>
  </si>
  <si>
    <t>KitsapFebruary2022</t>
  </si>
  <si>
    <t>KittitasFebruary2022</t>
  </si>
  <si>
    <t>KlickitatFebruary2022</t>
  </si>
  <si>
    <t>LewisFebruary2022</t>
  </si>
  <si>
    <t>LincolnFebruary2022</t>
  </si>
  <si>
    <t>MasonFebruary2022</t>
  </si>
  <si>
    <t>OkanoganFebruary2022</t>
  </si>
  <si>
    <t>PacificFebruary2022</t>
  </si>
  <si>
    <t>Pend OreilleFebruary2022</t>
  </si>
  <si>
    <t>(Included with Spokane County data)</t>
  </si>
  <si>
    <t>PierceFebruary2022</t>
  </si>
  <si>
    <t>San JuanFebruary2022</t>
  </si>
  <si>
    <t>SkagitFebruary2022</t>
  </si>
  <si>
    <t>We had 2 provisional ballots issued that were accepted by the Canvassing Board</t>
  </si>
  <si>
    <t>SkamaniaFebruary2022</t>
  </si>
  <si>
    <t>SnohomishFebruary2022</t>
  </si>
  <si>
    <t>One empty security envelope was discovered after separation from the ballot return envelope. Unable to identify the voter and remove voting credit</t>
  </si>
  <si>
    <t>SpokaneFebruary2022</t>
  </si>
  <si>
    <t>Due to shared school districts, 26 Spokane County ballots were tabulated in Whitman County. The 26 voters were credited in Spokane County.</t>
  </si>
  <si>
    <t>StevensFebruary2022</t>
  </si>
  <si>
    <t>ThurstonFebruary2022</t>
  </si>
  <si>
    <t>WahkiakumFebruary2022</t>
  </si>
  <si>
    <t>Walla WallaFebruary2022</t>
  </si>
  <si>
    <t>We have one more ballot counted than voter credited.  After review of our logs, we assume one envelope contained two ballots and was not caught by our processing team.</t>
  </si>
  <si>
    <t>WhatcomFebruary2022</t>
  </si>
  <si>
    <t>WhitmanFebruary2022</t>
  </si>
  <si>
    <t xml:space="preserve">Whitman County has multiple shared school districts. We received 26 ballots from Spokane County, and 2 Ballots from Adams County. We also sent 2 ballots to Adams County, 3 ballots to Asotin County, the ballots that were sent on to these counties were credited in Whitman County. </t>
  </si>
  <si>
    <t>YakimaFebruary2022</t>
  </si>
  <si>
    <t>z-TotalsFebruary2022</t>
  </si>
  <si>
    <t>AdamsGeneral2021</t>
  </si>
  <si>
    <t>AsotinGeneral2021</t>
  </si>
  <si>
    <t>BentonGeneral2021</t>
  </si>
  <si>
    <t>ChelanGeneral2021</t>
  </si>
  <si>
    <t>ClallamGeneral2021</t>
  </si>
  <si>
    <t>ClarkGeneral2021</t>
  </si>
  <si>
    <t>ColumbiaGeneral2021</t>
  </si>
  <si>
    <t>CowlitzGeneral2021</t>
  </si>
  <si>
    <t>DouglasGeneral2021</t>
  </si>
  <si>
    <t>FerryGeneral2021</t>
  </si>
  <si>
    <t>FranklinGeneral2021</t>
  </si>
  <si>
    <t>GarfieldGeneral2021</t>
  </si>
  <si>
    <t>GrantGeneral2021</t>
  </si>
  <si>
    <t>Grays HarborGeneral2021</t>
  </si>
  <si>
    <t>IslandGeneral2021</t>
  </si>
  <si>
    <t>JeffersonGeneral2021</t>
  </si>
  <si>
    <t>KingGeneral2021</t>
  </si>
  <si>
    <t>KitsapGeneral2021</t>
  </si>
  <si>
    <t>Refer to addendum</t>
  </si>
  <si>
    <t>KittitasGeneral2021</t>
  </si>
  <si>
    <t>KlickitatGeneral2021</t>
  </si>
  <si>
    <t>LewisGeneral2021</t>
  </si>
  <si>
    <t>LincolnGeneral2021</t>
  </si>
  <si>
    <t>MasonGeneral2021</t>
  </si>
  <si>
    <t>OkanoganGeneral2021</t>
  </si>
  <si>
    <t>PacificGeneral2021</t>
  </si>
  <si>
    <t>One envelope came through with out a ballot in as indicated on line 27.</t>
  </si>
  <si>
    <t>Pend OreilleGeneral2021</t>
  </si>
  <si>
    <t>PierceGeneral2021</t>
  </si>
  <si>
    <t>San JuanGeneral2021</t>
  </si>
  <si>
    <t>SkagitGeneral2021</t>
  </si>
  <si>
    <t xml:space="preserve">After thorough searching, we have determined that we had an empty envelope that didn't get properly marked on the log sheet. </t>
  </si>
  <si>
    <t>SkamaniaGeneral2021</t>
  </si>
  <si>
    <t>SnohomishGeneral2021</t>
  </si>
  <si>
    <t>SpokaneGeneral2021</t>
  </si>
  <si>
    <t>StevensGeneral2021</t>
  </si>
  <si>
    <t>ThurstonGeneral2021</t>
  </si>
  <si>
    <t>WahkiakumGeneral2021</t>
  </si>
  <si>
    <t>Walla WallaGeneral2021</t>
  </si>
  <si>
    <t>WhatcomGeneral2021</t>
  </si>
  <si>
    <t>WhitmanGeneral2021</t>
  </si>
  <si>
    <t>1 more ballot were counted than accepted in VoteWA. Steps taken to identify discrepancy:
• Ran reports/queries to match challenged/rejected and cured ballots to VoteWA data
• Reexamined internal ballot processing logs (scanned batch log, daily reconciliation docs)
After many hours of research, we were unable to locate where the discrepancy occurred. Based on the type of discrepancy, we can only surmise the cause to be the following scenario:
•  1 ballot did not get accepted/credit in VoteWA, but were tabulated.</t>
  </si>
  <si>
    <t>YakimaGeneral2021</t>
  </si>
  <si>
    <t>z-TotalsGeneral2021</t>
  </si>
  <si>
    <t>AdamsPrimary2021</t>
  </si>
  <si>
    <t>AsotinPrimary2021</t>
  </si>
  <si>
    <t>BentonPrimary2021</t>
  </si>
  <si>
    <t>ChelanPrimary2021</t>
  </si>
  <si>
    <t>ClallamPrimary2021</t>
  </si>
  <si>
    <t>ClarkPrimary2021</t>
  </si>
  <si>
    <t>ColumbiaPrimary2021</t>
  </si>
  <si>
    <t>CowlitzPrimary2021</t>
  </si>
  <si>
    <t>DouglasPrimary2021</t>
  </si>
  <si>
    <t>FerryPrimary2021</t>
  </si>
  <si>
    <t>FranklinPrimary2021</t>
  </si>
  <si>
    <t>GarfieldPrimary2021</t>
  </si>
  <si>
    <t>GrantPrimary2021</t>
  </si>
  <si>
    <t>Grays HarborPrimary2021</t>
  </si>
  <si>
    <t>IslandPrimary2021</t>
  </si>
  <si>
    <t>JeffersonPrimary2021</t>
  </si>
  <si>
    <t>KingPrimary2021</t>
  </si>
  <si>
    <t>KitsapPrimary2021</t>
  </si>
  <si>
    <t>We rechecked all of the manually processed batches. We checked all of the challenged ballots and made sure that the number of ballots with challenged codes matched the physical ballots. We have compared the report of ballots counted by precinct from Hart to the VoteWa accepted ballots by precinct and were unable to identify the discrepancy.</t>
  </si>
  <si>
    <t>KittitasPrimary2021</t>
  </si>
  <si>
    <t>KlickitatPrimary2021</t>
  </si>
  <si>
    <t>Batch 23 contained 528 accepted ballot signatures, staff who opened and inspected documented 528 ballots,  but upon tabulation there were 529 ballots. The envelopes where recounted and all voters had been credited. Two ballots were contained in one return envelope and not caught by staff during inspection.6 Ballots Envelopes received with only a voters' pamphlet inside and no ballot, the security envelopes where separated from the return envelopes, staff had no way to know which precinct the voter was in so they could duplicate the votes onto the correct precinct ballots. Procedures where changed to inspect thicker pink envelopes immediately in case a voter returned a voters' pamphlet and no ballot.</t>
  </si>
  <si>
    <t>LewisPrimary2021</t>
  </si>
  <si>
    <t>LincolnPrimary2021</t>
  </si>
  <si>
    <t>MasonPrimary2021</t>
  </si>
  <si>
    <t>OkanoganPrimary2021</t>
  </si>
  <si>
    <t>PacificPrimary2021</t>
  </si>
  <si>
    <t>Pend OreillePrimary2021</t>
  </si>
  <si>
    <t>PiercePrimary2021</t>
  </si>
  <si>
    <t>San JuanPrimary2021</t>
  </si>
  <si>
    <t>SkagitPrimary2021</t>
  </si>
  <si>
    <t>SkamaniaPrimary2021</t>
  </si>
  <si>
    <t>SnohomishPrimary2021</t>
  </si>
  <si>
    <t>One empty secrey sleeve discovered after seperation from return envelope.</t>
  </si>
  <si>
    <t>SpokanePrimary2021</t>
  </si>
  <si>
    <t>We believe a credited envelope did not contain a ballot and the proper outstack form was not completed.</t>
  </si>
  <si>
    <t>StevensPrimary2021</t>
  </si>
  <si>
    <t>ThurstonPrimary2021</t>
  </si>
  <si>
    <t>WahkiakumPrimary2021</t>
  </si>
  <si>
    <t>Walla WallaPrimary2021</t>
  </si>
  <si>
    <t>WhatcomPrimary2021</t>
  </si>
  <si>
    <t>WhitmanPrimary2021</t>
  </si>
  <si>
    <t>YakimaPrimary2021</t>
  </si>
  <si>
    <t>z-TotalsPrimary2021</t>
  </si>
  <si>
    <t>AdamsApril2021</t>
  </si>
  <si>
    <t>Note: Adams County had 3 eligible voters, processed by Whitman County and included in Whitman County's reconciliation</t>
  </si>
  <si>
    <t>AsotinApril2021</t>
  </si>
  <si>
    <t>BentonApril2021</t>
  </si>
  <si>
    <t>ChelanApril2021</t>
  </si>
  <si>
    <t>ClallamApril2021</t>
  </si>
  <si>
    <t>ClarkApril2021</t>
  </si>
  <si>
    <t>ColumbiaApril2021</t>
  </si>
  <si>
    <t>CowlitzApril2021</t>
  </si>
  <si>
    <t>DouglasApril2021</t>
  </si>
  <si>
    <t>FerryApril2021</t>
  </si>
  <si>
    <t>FranklinApril2021</t>
  </si>
  <si>
    <t>GarfieldApril2021</t>
  </si>
  <si>
    <t>GrantApril2021</t>
  </si>
  <si>
    <t>Grays HarborApril2021</t>
  </si>
  <si>
    <t>IslandApril2021</t>
  </si>
  <si>
    <t>JeffersonApril2021</t>
  </si>
  <si>
    <t>KingApril2021</t>
  </si>
  <si>
    <t>KitsapApril2021</t>
  </si>
  <si>
    <t>KittitasApril2021</t>
  </si>
  <si>
    <t>KlickitatApril2021</t>
  </si>
  <si>
    <t>LewisApril2021</t>
  </si>
  <si>
    <t>LincolnApril2021</t>
  </si>
  <si>
    <t>MasonApril2021</t>
  </si>
  <si>
    <t>OkanoganApril2021</t>
  </si>
  <si>
    <t>PacificApril2021</t>
  </si>
  <si>
    <t>Pend OreilleApril2021</t>
  </si>
  <si>
    <t>PierceApril2021</t>
  </si>
  <si>
    <t>San JuanApril2021</t>
  </si>
  <si>
    <t>Credited envelope without ballot</t>
  </si>
  <si>
    <t>SkagitApril2021</t>
  </si>
  <si>
    <t>SkamaniaApril2021</t>
  </si>
  <si>
    <t>SnohomishApril2021</t>
  </si>
  <si>
    <t>SpokaneApril2021</t>
  </si>
  <si>
    <t>StevensApril2021</t>
  </si>
  <si>
    <t>ThurstonApril2021</t>
  </si>
  <si>
    <t>Note: Thurston County's election was processed by Lewis County and included in Lewis County's reconciliation</t>
  </si>
  <si>
    <t>WahkiakumApril2021</t>
  </si>
  <si>
    <t>Walla WallaApril2021</t>
  </si>
  <si>
    <t>WhatcomApril2021</t>
  </si>
  <si>
    <t>WhitmanApril2021</t>
  </si>
  <si>
    <t xml:space="preserve">The election numbers are a combined total of tabulated and excepted ballots for Whitman and Adams county due to a shared  Lamont School District # 126 </t>
  </si>
  <si>
    <t>YakimaApril2021</t>
  </si>
  <si>
    <t>z-TotalsApril2021</t>
  </si>
  <si>
    <t>AdamsFebruary2021</t>
  </si>
  <si>
    <t>Ballot was sent out by Whitman County and tabulated by them.  I credited the voter in VoteWA.</t>
  </si>
  <si>
    <t>AsotinMarch2021</t>
  </si>
  <si>
    <t>ChelanMay2021</t>
  </si>
  <si>
    <t>ClallamJune2021</t>
  </si>
  <si>
    <t>ClarkJuly2021</t>
  </si>
  <si>
    <t>ColumbiaAugust2021</t>
  </si>
  <si>
    <t>CowlitzSeptember2021</t>
  </si>
  <si>
    <t>DouglasOctober2021</t>
  </si>
  <si>
    <t>FerryNovember2021</t>
  </si>
  <si>
    <t>FranklinDecember2021</t>
  </si>
  <si>
    <t>GarfieldJanuary2021</t>
  </si>
  <si>
    <t>GrantFebruary2021</t>
  </si>
  <si>
    <t xml:space="preserve">14 ballots were tabulated in Lincoln County. </t>
  </si>
  <si>
    <t>Grays HarborMarch2021</t>
  </si>
  <si>
    <t>JeffersonMay2021</t>
  </si>
  <si>
    <t>KingJune2021</t>
  </si>
  <si>
    <t>KitsapJuly2021</t>
  </si>
  <si>
    <t>KittitasAugust2021</t>
  </si>
  <si>
    <t>KlickitatSeptember2021</t>
  </si>
  <si>
    <t>LewisOctober2021</t>
  </si>
  <si>
    <t>LincolnNovember2021</t>
  </si>
  <si>
    <t>14 ballots were tabulated in for voters registerd in Grant County</t>
  </si>
  <si>
    <t>MasonDecember2021</t>
  </si>
  <si>
    <t>OkanoganJanuary2021</t>
  </si>
  <si>
    <t>PacificFebruary2021</t>
  </si>
  <si>
    <t>Pend OreilleMarch2021</t>
  </si>
  <si>
    <t>Pend Oreille data included in Spokane County totals</t>
  </si>
  <si>
    <t>San JuanMay2021</t>
  </si>
  <si>
    <t>SkagitJune2021</t>
  </si>
  <si>
    <t>SkamaniaJuly2021</t>
  </si>
  <si>
    <t>SnohomishAugust2021</t>
  </si>
  <si>
    <t>SpokaneSeptember2021</t>
  </si>
  <si>
    <t>Due to shared school districts, three Whitman County ballots were tabulated in Spokane County. The three voters were credited in Whitman County. Spokane County data includes Pend Oreille County data.</t>
  </si>
  <si>
    <t>StevensOctober2021</t>
  </si>
  <si>
    <t>ThurstonNovember2021</t>
  </si>
  <si>
    <t>WahkiakumDecember2021</t>
  </si>
  <si>
    <t>Walla WallaJanuary2021</t>
  </si>
  <si>
    <t>WhatcomFebruary2021</t>
  </si>
  <si>
    <t>WhitmanMarch2021</t>
  </si>
  <si>
    <t xml:space="preserve">Due to shared school districts:                                                                                                                                       3 ballots for Whitman County were counted in Spokane County.                                                                         1 ballot was counted for Adams County in Whitman County. </t>
  </si>
  <si>
    <t>z-TotalsMay2021</t>
  </si>
  <si>
    <t>AdamsGeneral2020</t>
  </si>
  <si>
    <t>AsotinGeneral2020</t>
  </si>
  <si>
    <t>BentonGeneral2020</t>
  </si>
  <si>
    <t>For more reconciliation details, contact the Benton County Elections Office.</t>
  </si>
  <si>
    <t>ChelanGeneral2020</t>
  </si>
  <si>
    <t>ClallamGeneral2020</t>
  </si>
  <si>
    <t>ClarkGeneral2020</t>
  </si>
  <si>
    <t xml:space="preserve">Discrepancy 15                                                                                                                                                                                                                                      -                                                                                                                                                                                          One voter had their original and replacement ballot counted.                                                                                                                                                                                                                                                      -                                                                                                                                                                                    The process of organizing email ballots marking them as completed and moved to a completed folder was not followed correctly. The error reports from the manual file upload were not reviewed and followed up on correctly. This allowed an additional ballot for the same voter to be counted.                                                                                                                                      There were 14 email ballots reprinted and counted twice. Our procedure has been reviewed with the employee, along with a new checklist and audit procedure to follow to ensure it does not occur again.                                                      </t>
  </si>
  <si>
    <t>ColumbiaGeneral2020</t>
  </si>
  <si>
    <t>CowlitzGeneral2020</t>
  </si>
  <si>
    <t>DouglasGeneral2020</t>
  </si>
  <si>
    <t xml:space="preserve">Douglas County Canvassing Board Certified the 2020 General Election at 1:00PM on November 24, 2020.  At the time of certification, election staff indicated that 28 more ballots had been counted than voters credited for voting and staff had not been able to find the cause for the discrepancy prior to certification.  Canvassing Board voted unanimously to certify the election because this discrepancy would not change the result of the election.
WAC 434-262-070 paragraph 5 requires the County Auditor to file an election Reconciliation Form with the Secretary of State.  The aforementioned WAC also allows the County Auditor 7 working days to file a corrected report.  On December 1, 2020 election staff identified the cause of our discrepancy.  One batch of ballots was scanned into our tabulation system and then mistakenly placed in a duplication box.  28 ballots were duplicated and counted twice.  We have analyzed the ballot work flow that allowed this error to take place and will institute better controls in the future to avoid this error.
</t>
  </si>
  <si>
    <t>FerryGeneral2020</t>
  </si>
  <si>
    <t xml:space="preserve">1 more ballot was counted than accepted in VoteWA. Steps taken to identify discrepancy:
• Compared each physical ballot envelope/declaration to VoteWA data
• Ran reports/queries to match challenged/rejected and cured ballots to VoteWA data
• Compared precinct level data from tabulator to reports from VoteWA
• Reexamined internal ballot processing logs (scanned batch log, daily reconciliation docs)
After many hours of research, we were unable to locate where the discrepancy occurred. Based on the type of discrepancy, we can only surmise the cause to be one of the following scenarios:
• 2 ballots arrived in 1 envelope and both were tabulated.
• A ballot was ran through the tabulator twice.
• A ballot did not get accepted/credit in VoteWA, but was tabulated.
</t>
  </si>
  <si>
    <t>FranklinGeneral2020</t>
  </si>
  <si>
    <t>GarfieldGeneral2020</t>
  </si>
  <si>
    <t>GrantGeneral2020</t>
  </si>
  <si>
    <t>Grays HarborGeneral2020</t>
  </si>
  <si>
    <t>IslandGeneral2020</t>
  </si>
  <si>
    <t>JeffersonGeneral2020</t>
  </si>
  <si>
    <t>KingGeneral2020</t>
  </si>
  <si>
    <t>KitsapGeneral2020</t>
  </si>
  <si>
    <t xml:space="preserve">Voter voted twice and both ballots were counted.  </t>
  </si>
  <si>
    <t>KittitasGeneral2020</t>
  </si>
  <si>
    <t>1 Ballot = voter returned both original &amp; replacement ballot out of concern original would not be received in time. Both ballots were received the same day and processed by two separate operators, simultaneously, allowing for both ballots to be accepted.   5 Ballots discrepancy =  We researched, and did random audits of envelopes, cured envelopes and duplicated ballots. We are unable to locate the discrepancy.</t>
  </si>
  <si>
    <t>KlickitatGeneral2020</t>
  </si>
  <si>
    <t>LewisGeneral2020</t>
  </si>
  <si>
    <t>LincolnGeneral2020</t>
  </si>
  <si>
    <t>MasonGeneral2020</t>
  </si>
  <si>
    <t>OkanoganGeneral2020</t>
  </si>
  <si>
    <t>PacificGeneral2020</t>
  </si>
  <si>
    <t>Pend OreilleGeneral2020</t>
  </si>
  <si>
    <t>PierceGeneral2020</t>
  </si>
  <si>
    <t xml:space="preserve">A father voted his ballot and his sons’ ballot (same name). Son voted a provisional ballot which was accepted. This resulted in one more ballot tabulated. </t>
  </si>
  <si>
    <t>San JuanGeneral2020</t>
  </si>
  <si>
    <t>SkagitGeneral2020</t>
  </si>
  <si>
    <t>After being seperated for voter privacy, found 2 ballots in once secrecy sleeve, both ballots were counted.</t>
  </si>
  <si>
    <t>SkamaniaGeneral2020</t>
  </si>
  <si>
    <t>SnohomishGeneral2020</t>
  </si>
  <si>
    <t>Two extra ballots found during opening, but after removal from return envelope and voter not identifiable.</t>
  </si>
  <si>
    <t>SpokaneGeneral2020</t>
  </si>
  <si>
    <t>We believe an accepted Spokane County ballot was inadvertently forwarded by our staff to another county.</t>
  </si>
  <si>
    <t>StevensGeneral2020</t>
  </si>
  <si>
    <t>We believe that 4 ballots were counted and credit not given to Voter.</t>
  </si>
  <si>
    <t>ThurstonGeneral2020</t>
  </si>
  <si>
    <t>WahkiakumGeneral2020</t>
  </si>
  <si>
    <t>Walla WallaGeneral2020</t>
  </si>
  <si>
    <t>WhatcomGeneral2020</t>
  </si>
  <si>
    <t>Voter A came to the office on election day and said he hadn’t voted yet, but had been given voting credit.  He said he thought his landlord had accidentally voted his ballot.  We provided him a ballot, and told him it would be held until we could investigate.  Upon investigation of the ballot envelopes, his landlord had voted both his own and Voter A’s ballot.  Both ballots were accepted.  After consulting with our PA the Auditor turned the situation over to the County Sheriff.  Upon completion of their investigation, it was determined that:
1. The mail for both parties gets delivered to the same place.  The landlord’s wife inadvertently picked up the ballot for Voter A along with hers and she and her husband voted the ballots immediately.
2. The landlord’s actual ballot came in the mail at a later date.  He called our office, and because he hadn’t been given voting credit yet, they told him to go ahead and vote that ballot and turn it in.
3. There was no deliberate attempt to vote twice, and in fact the landlord did call our office to ask what to do with a supposed second ballot.
4. Because Voter A had not had an opportunity to vote, we counted his ballot.  As a result, there is one extra ballot in the count.</t>
  </si>
  <si>
    <t>WhitmanGeneral2020</t>
  </si>
  <si>
    <t>5 more ballot were counted than accepted in VoteWA. Steps taken to identify discrepancy:
• Ran reports/queries to match challenged/rejected and cured ballots to VoteWA data
• Reexamined internal ballot processing logs (scanned batch log, daily reconciliation docs)
After many hours of research, we were unable to locate where the discrepancy occurred. Based on the type of discrepancy, we can only surmise the cause to be the following scenario:
•  5 ballots did not get accepted/credit in VoteWA, but were tabulated.</t>
  </si>
  <si>
    <t>YakimaGeneral2020</t>
  </si>
  <si>
    <t>z-TotalsGeneral2020</t>
  </si>
  <si>
    <t>AdamsPrimary2020</t>
  </si>
  <si>
    <t>AsotinPrimary2020</t>
  </si>
  <si>
    <t>BentonPrimary2020</t>
  </si>
  <si>
    <t>ChelanPrimary2020</t>
  </si>
  <si>
    <t>ClallamPrimary2020</t>
  </si>
  <si>
    <t>ClarkPrimary2020</t>
  </si>
  <si>
    <t>ColumbiaPrimary2020</t>
  </si>
  <si>
    <t>CowlitzPrimary2020</t>
  </si>
  <si>
    <t>DouglasPrimary2020</t>
  </si>
  <si>
    <t>FerryPrimary2020</t>
  </si>
  <si>
    <t>FranklinPrimary2020</t>
  </si>
  <si>
    <t>GarfieldPrimary2020</t>
  </si>
  <si>
    <t>GrantPrimary2020</t>
  </si>
  <si>
    <t>Grays HarborPrimary2020</t>
  </si>
  <si>
    <t>IslandPrimary2020</t>
  </si>
  <si>
    <t>JeffersonPrimary2020</t>
  </si>
  <si>
    <t>KingPrimary2020</t>
  </si>
  <si>
    <t>KitsapPrimary2020</t>
  </si>
  <si>
    <t>Voter returned 2 ballots with different last names and both were counted, not found in the duplicate check until after ballots had been counted. 2 voters counted but not credited. Looked through all released batches and could not find. Canvassing board did not require us to go through 100,259 ballots to find those 2 voters.</t>
  </si>
  <si>
    <t>KittitasPrimary2020</t>
  </si>
  <si>
    <t>Research done to cross-check with accepted ballots/ voters credited/ ballots received against all batches and unable to determine why there is a discrepancy of 2 ballots.</t>
  </si>
  <si>
    <t>KlickitatPrimary2020</t>
  </si>
  <si>
    <t>LewisPrimary2020</t>
  </si>
  <si>
    <t>LincolnPrimary2020</t>
  </si>
  <si>
    <t>MasonPrimary2020</t>
  </si>
  <si>
    <t>OkanoganPrimary2020</t>
  </si>
  <si>
    <t>PacificPrimary2020</t>
  </si>
  <si>
    <t>Pend OreillePrimary2020</t>
  </si>
  <si>
    <t>PiercePrimary2020</t>
  </si>
  <si>
    <t>San JuanPrimary2020</t>
  </si>
  <si>
    <t>SkagitPrimary2020</t>
  </si>
  <si>
    <t>After double checking and comparing all of the logs, tracking sheets, and all paperwork regarding ballot processing we were unable to find a reason for our discrepancy.</t>
  </si>
  <si>
    <t>SkamaniaPrimary2020</t>
  </si>
  <si>
    <t>SnohomishPrimary2020</t>
  </si>
  <si>
    <t>One ballot envelope returned with no ballot inside, not discovered until after ballot envelope was removed for processing. One ballot envelope returned with two ballots, not discovered until after tabulation. One ballot not counted as voter used the incumbant list from Voter Portal, not discovered until after ballot envelope was removed from processing.</t>
  </si>
  <si>
    <t>SpokanePrimary2020</t>
  </si>
  <si>
    <t>It appears that the discrepancy is due to timing. The ballot returned first by the voter was being processed and appeared on a second pass list. A second ballot was then issued beore the first ballot was marked as Accepted in VoteWA. This caused the first ballot to be marked as Invalid, but the ballot was already sent for tabulation since it was on the second pass list. We are continuing to research the issue.</t>
  </si>
  <si>
    <t>StevensPrimary2020</t>
  </si>
  <si>
    <t>1 Rejected voter, should have been accepted.</t>
  </si>
  <si>
    <t>ThurstonPrimary2020</t>
  </si>
  <si>
    <t>WahkiakumPrimary2020</t>
  </si>
  <si>
    <t>Walla WallaPrimary2020</t>
  </si>
  <si>
    <t>WhatcomPrimary2020</t>
  </si>
  <si>
    <t>WhitmanPrimary2020</t>
  </si>
  <si>
    <t>Whitman County has exhausted all known avenues for accounting for this (4) count discrepancy.  While we have tied to our tabulator total,  we have not been able to track down the reason for this discrepancy.</t>
  </si>
  <si>
    <t>YakimaPrimary2020</t>
  </si>
  <si>
    <t>z-TotalsPrimary2020</t>
  </si>
  <si>
    <t>AdamsApril2020</t>
  </si>
  <si>
    <t xml:space="preserve">  </t>
  </si>
  <si>
    <t>AsotinApril2020</t>
  </si>
  <si>
    <t>BentonApril2020</t>
  </si>
  <si>
    <t>ChelanApril2020</t>
  </si>
  <si>
    <t>ClallamApril2020</t>
  </si>
  <si>
    <t>ClarkApril2020</t>
  </si>
  <si>
    <t>ColumbiaApril2020</t>
  </si>
  <si>
    <t>CowlitzApril2020</t>
  </si>
  <si>
    <t>DouglasApril2020</t>
  </si>
  <si>
    <t>FerryApril2020</t>
  </si>
  <si>
    <t>FranklinApril2020</t>
  </si>
  <si>
    <t>GarfieldApril2020</t>
  </si>
  <si>
    <t>GrantApril2020</t>
  </si>
  <si>
    <t>Grays HarborApril2020</t>
  </si>
  <si>
    <t>IslandApril2020</t>
  </si>
  <si>
    <t>JeffersonApril2020</t>
  </si>
  <si>
    <t>KingApril2020</t>
  </si>
  <si>
    <t>KitsapApril2020</t>
  </si>
  <si>
    <t>KittitasApril2020</t>
  </si>
  <si>
    <t>KlickitatApril2020</t>
  </si>
  <si>
    <t>LewisApril2020</t>
  </si>
  <si>
    <t>LincolnApril2020</t>
  </si>
  <si>
    <t>MasonApril2020</t>
  </si>
  <si>
    <t>OkanoganApril2020</t>
  </si>
  <si>
    <t>PacificApril2020</t>
  </si>
  <si>
    <t>Pend OreilleApril2020</t>
  </si>
  <si>
    <t>PierceApril2020</t>
  </si>
  <si>
    <t>San JuanApril2020</t>
  </si>
  <si>
    <t>SkagitApril2020</t>
  </si>
  <si>
    <t>SkamaniaApril2020</t>
  </si>
  <si>
    <t>SnohomishApril2020</t>
  </si>
  <si>
    <t>SpokaneApril2020</t>
  </si>
  <si>
    <t>StevensApril2020</t>
  </si>
  <si>
    <t>ThurstonApril2020</t>
  </si>
  <si>
    <t>WahkiakumApril2020</t>
  </si>
  <si>
    <t>Walla WallaApril2020</t>
  </si>
  <si>
    <t>WhatcomApril2020</t>
  </si>
  <si>
    <t>WhitmanApril2020</t>
  </si>
  <si>
    <t>YakimaApril2020</t>
  </si>
  <si>
    <t>z-TotalsApril2020</t>
  </si>
  <si>
    <t>AdamsPrez Primary2020</t>
  </si>
  <si>
    <t>AsotinPrez Primary2020</t>
  </si>
  <si>
    <t>BentonPrez Primary2020</t>
  </si>
  <si>
    <t>ChelanPrez Primary2020</t>
  </si>
  <si>
    <t xml:space="preserve"> 
</t>
  </si>
  <si>
    <t>ClallamPrez Primary2020</t>
  </si>
  <si>
    <t>Presidential Primary 
Total cross party ballots rejected were 166
Total both party ballots rejected were 67
Total ballots rejected, but voters have credit were 233Presidential Primary 
Total cross party ballots rejected were 166
Total both party ballots rejected were 67
Total ballots rejected, but voters have credit were 233</t>
  </si>
  <si>
    <t>ClarkPrez Primary2020</t>
  </si>
  <si>
    <t>Two voters went online and got a replacement ballot after their first ballot was accepted. Because the replacement ballot was in a "sent" status, the sorter was able to accept the second ballot as well as the first.  This was reported as an issue in VoteWA and has been corrected.Two voters went online and got a replacement ballot after their first ballot was accepted. Because the replacement ballot was in a "sent" status, the sorter was able to accept the second ballot as well as the first.  This was reported as an issue in VoteWA and has been corrected.</t>
  </si>
  <si>
    <t>ColumbiaPrez Primary2020</t>
  </si>
  <si>
    <t>(9)Ballots Cross Voted, 5 Ballots Voted Both Parties, 2 Ballots Both Parties Selected(9)Ballots Cross Voted, 5 Ballots Voted Both Parties, 2 Ballots Both Parties Selected</t>
  </si>
  <si>
    <t>CowlitzPrez Primary2020</t>
  </si>
  <si>
    <t>DouglasPrez Primary2020</t>
  </si>
  <si>
    <t>FerryPrez Primary2020</t>
  </si>
  <si>
    <t>FranklinPrez Primary2020</t>
  </si>
  <si>
    <t>GarfieldPrez Primary2020</t>
  </si>
  <si>
    <t>GrantPrez Primary2020</t>
  </si>
  <si>
    <t>Grays HarborPrez Primary2020</t>
  </si>
  <si>
    <t>IslandPrez Primary2020</t>
  </si>
  <si>
    <t>JeffersonPrez Primary2020</t>
  </si>
  <si>
    <t>KingPrez Primary2020</t>
  </si>
  <si>
    <t>KitsapPrez Primary2020</t>
  </si>
  <si>
    <t xml:space="preserve">8 voters returned a ballot envelope but did not return ballot inside - wasn't detected until separated from the envelope. The voter was credited but nothing could be counted. We caught some of those and attested to that in the credited envelopes without ballots section. 8 voters returned a ballot envelope but did not return ballot inside - wasn't detected until separated from the envelope. The voter was credited but nothing could be counted. We caught some of those and attested to that in the credited envelopes without ballots section. </t>
  </si>
  <si>
    <t>KittitasPrez Primary2020</t>
  </si>
  <si>
    <t>KlickitatPrez Primary2020</t>
  </si>
  <si>
    <t>LewisPrez Primary2020</t>
  </si>
  <si>
    <t>LincolnPrez Primary2020</t>
  </si>
  <si>
    <t>MasonPrez Primary2020</t>
  </si>
  <si>
    <t>OkanoganPrez Primary2020</t>
  </si>
  <si>
    <t>PacificPrez Primary2020</t>
  </si>
  <si>
    <t>Pend OreillePrez Primary2020</t>
  </si>
  <si>
    <t>PiercePrez Primary2020</t>
  </si>
  <si>
    <t>San JuanPrez Primary2020</t>
  </si>
  <si>
    <t>SkagitPrez Primary2020</t>
  </si>
  <si>
    <t>We have 7 more ballots tabulated than voters credited in VoteWA. We have spent 1 1/2 days so far trying to find our discrepency and will continue to look for it after certification. If we are able to find it, we will do an updated certification form with our board.We have 7 more ballots tabulated than voters credited in VoteWA. We have spent 1 1/2 days so far trying to find our discrepency and will continue to look for it after certification. If we are able to find it, we will do an updated certification form with our board.</t>
  </si>
  <si>
    <t>SkamaniaPrez Primary2020</t>
  </si>
  <si>
    <t>SnohomishPrez Primary2020</t>
  </si>
  <si>
    <t>5 empty secrecy envelopes were discovered after seperation from ballot envelope and 3 secrecy envelopes had other election ballots submitted.5 empty secrecy envelopes were discovered after seperation from ballot envelope and 3 secrecy envelopes had other election ballots submitted.</t>
  </si>
  <si>
    <t>SpokanePrez Primary2020</t>
  </si>
  <si>
    <t>StevensPrez Primary2020</t>
  </si>
  <si>
    <t>ThurstonPrez Primary2020</t>
  </si>
  <si>
    <t>WahkiakumPrez Primary2020</t>
  </si>
  <si>
    <t>Walla WallaPrez Primary2020</t>
  </si>
  <si>
    <t>WhatcomPrez Primary2020</t>
  </si>
  <si>
    <t>375 voters were given credit for voting, however, their ballot was not counted due to:
*Cross Party voting, 222 ballots
*Both Party voting, 151 ballots</t>
  </si>
  <si>
    <t>WhitmanPrez Primary2020</t>
  </si>
  <si>
    <t>YakimaPrez Primary2020</t>
  </si>
  <si>
    <t>z-TotalsPrez Primary2020</t>
  </si>
  <si>
    <t>AdamsFebruary2020</t>
  </si>
  <si>
    <t>AsotinFebruary2020</t>
  </si>
  <si>
    <t>BentonFebruary2020</t>
  </si>
  <si>
    <t>ChelanFebruary2020</t>
  </si>
  <si>
    <t>ClallamFebruary2020</t>
  </si>
  <si>
    <t xml:space="preserve">Due to a system issue, an underage voter was issued a ballot. This ballot was returned, accepted, and tabulated before the state notified us that the voter was ineligible. We removed the voter's credit, made the voter pending again, but were not able to identify the ballot that had already been tabulated. </t>
  </si>
  <si>
    <t>ClarkFebruary2020</t>
  </si>
  <si>
    <t>ColumbiaFebruary2020</t>
  </si>
  <si>
    <t>CowlitzFebruary2020</t>
  </si>
  <si>
    <t>DouglasFebruary2020</t>
  </si>
  <si>
    <t>One voter was credited with returning an affidavit envelope with no ballot inside of it.</t>
  </si>
  <si>
    <t>FerryFebruary2020</t>
  </si>
  <si>
    <t>FranklinFebruary2020</t>
  </si>
  <si>
    <t>GarfieldFebruary2020</t>
  </si>
  <si>
    <t>GrantFebruary2020</t>
  </si>
  <si>
    <t>Grays HarborFebruary2020</t>
  </si>
  <si>
    <t>Off credit for two ballots received with no ballotl.</t>
  </si>
  <si>
    <t>IslandFebruary2020</t>
  </si>
  <si>
    <t>JeffersonFebruary2020</t>
  </si>
  <si>
    <t>KingFebruary2020</t>
  </si>
  <si>
    <t>KitsapFebruary2020</t>
  </si>
  <si>
    <t>Voter returned a February ballot envelope. After ballot was removed from outer identifying lavender envelope and removed from secrecy sleeve it was discovered to be a March 2020 ballot. All the envelopes in the batch was for February. So voter was credited but the ballot could not be counted.</t>
  </si>
  <si>
    <t>KittitasFebruary2020</t>
  </si>
  <si>
    <t>KlickitatFebruary2020</t>
  </si>
  <si>
    <t>LewisFebruary2020</t>
  </si>
  <si>
    <t>Ballot return batch #53 (precinct 205.1), had a secrecy envelope that contained no ballot. There were multiple envelopes in precinct #205.1 within that batch so we could not determine who's envelope did not contain the ballot after the secrecy envelopes had been seperated from the declaration envelopes.</t>
  </si>
  <si>
    <t>LincolnFebruary2020</t>
  </si>
  <si>
    <t>MasonFebruary2020</t>
  </si>
  <si>
    <t>OkanoganFebruary2020</t>
  </si>
  <si>
    <t>Acp voter</t>
  </si>
  <si>
    <t>PacificFebruary2020</t>
  </si>
  <si>
    <t>Pend OreilleFebruary2020</t>
  </si>
  <si>
    <t>PierceFebruary2020</t>
  </si>
  <si>
    <t>San JuanFebruary2020</t>
  </si>
  <si>
    <t>SkagitFebruary2020</t>
  </si>
  <si>
    <t>SkamaniaFebruary2020</t>
  </si>
  <si>
    <t>SnohomishFebruary2020</t>
  </si>
  <si>
    <t xml:space="preserve">In terms of election accountability and reconciliation, there is one more voter credited than ballots counted due to an empty secrecy envelope being discovered after seperation from voter's ballot envelope.
</t>
  </si>
  <si>
    <t>SpokaneFebruary2020</t>
  </si>
  <si>
    <t>StevensFebruary2020</t>
  </si>
  <si>
    <t>ThurstonFebruary2020</t>
  </si>
  <si>
    <t>WahkiakumFebruary2020</t>
  </si>
  <si>
    <t>Walla WallaFebruary2020</t>
  </si>
  <si>
    <t>WhatcomFebruary2020</t>
  </si>
  <si>
    <t>WhitmanFebruary2020</t>
  </si>
  <si>
    <t>YakimaFebruary2020</t>
  </si>
  <si>
    <t>z-TotalsFebruary2020</t>
  </si>
  <si>
    <t>AdamsGeneral2019</t>
  </si>
  <si>
    <t>AsotinGeneral2019</t>
  </si>
  <si>
    <t>BentonGeneral2019</t>
  </si>
  <si>
    <t>Voter that is the discrepancy was registered to vote in Benton County voted in Stevens County during that Same day registration deadline.  Transferred to Stevens County.  Because he moved to Stevens the voting credit was given to that county since he is now their voter.</t>
  </si>
  <si>
    <t>ChelanGeneral2019</t>
  </si>
  <si>
    <t>ClallamGeneral2019</t>
  </si>
  <si>
    <t>ClarkGeneral2019</t>
  </si>
  <si>
    <t>ColumbiaGeneral2019</t>
  </si>
  <si>
    <t>CowlitzGeneral2019</t>
  </si>
  <si>
    <t xml:space="preserve">1. Two ballots counted for one registered voter.  Two household members signed each others' envelopes.  One envelope was given the correct label to match the signature.  The other envelope was not.  The same voter received credit twice in the same batch.  Voter returned General Election envelope with Primary ballot inside.  Discovered during ballot inspection but unable to tie ballot back to voter.  This is noted in "Credited envelopes without ballots."Later, uncredited voter returned a second ballot, which was accepted.  Although caught, ballots had already gone to final processing.                                                                                                                                             2. Two ballots counted for one registered voter.  One household member signed their own envelope and also their housemate's envelope.  Household member's envelope was given a new label to match the signature of the voter who signed.  The same voter received credit twice in the same batch. Although caught, ballots had already gone to final processing. </t>
  </si>
  <si>
    <t>DouglasGeneral2019</t>
  </si>
  <si>
    <t>FerryGeneral2019</t>
  </si>
  <si>
    <t>FranklinGeneral2019</t>
  </si>
  <si>
    <t>GarfieldGeneral2019</t>
  </si>
  <si>
    <t>GrantGeneral2019</t>
  </si>
  <si>
    <t>With help from CT we have checked many different reports. We also re-scanned all envelopes to make sure they had been accepted. At this point we have no explanation for the discrepancy. After Wednesday at noon, Michele Blondin and Dedra Osborn will be available for questions.</t>
  </si>
  <si>
    <t>Grays HarborGeneral2019</t>
  </si>
  <si>
    <t>IslandGeneral2019</t>
  </si>
  <si>
    <t>JeffersonGeneral2019</t>
  </si>
  <si>
    <t xml:space="preserve">Jefferson County Elections discrepancy is one (1) more ballot tabulated than credit for voting in VoteWA. Our ballots are batched into groups of 40.  Batch sheets stay with the ballots from the time they are received through tabulation. When tabulating, batch sheets are balanced to the number of ballots versus number of ballots being run through the tabulation machine as a running total. The running total between tabulation machine and ten key calculator is checked after each 40 batch is run through and at approximately every 500 ballots run through before data backup. To rectify this 1 discrepancy, we have used the batch sheets and daily reconciliation reports to recreate the election and were unable to locate the discrepancy. We have completed an advanced search for voting history in this election to see if a voter has returned a primary ballot along with total credit for voting. We ran the merged/transferred record report to verify the ballot history has not changed. Challenged ballots have been reconciled daily, the challenged ballot report is ran daily and balanced with our physical challenged ballots. Staff hand counted the envelopes received through Nov 5. and were unable to find the discrepancy. We have been utilizing all the resources provided by the state and other counties along the way.  At this point we have exhausted all ideas (from all sources) of what to check and how at a cost of over 40 hours of staff time to  resolve this discrepancy.  </t>
  </si>
  <si>
    <t>KingGeneral2019</t>
  </si>
  <si>
    <t xml:space="preserve">There was a future voter that got activated and issued a ballot in error due to a VoteWA bug. The ballot was returned and processed  before the error was noticed. The voter has been put back on pending status but credit for voting remains on the record.  </t>
  </si>
  <si>
    <t>KitsapGeneral2019</t>
  </si>
  <si>
    <t>KittitasGeneral2019</t>
  </si>
  <si>
    <t>KlickitatGeneral2019</t>
  </si>
  <si>
    <t>LewisGeneral2019</t>
  </si>
  <si>
    <t>LincolnGeneral2019</t>
  </si>
  <si>
    <t>MasonGeneral2019</t>
  </si>
  <si>
    <t>OkanoganGeneral2019</t>
  </si>
  <si>
    <t>We had 3 three page ballots that were missing pages that were in andvertantly not duplicated, which through off the scanned count. We are working with Verity to resolve the issue and are confident that this did not affect our tabulation.</t>
  </si>
  <si>
    <t>PacificGeneral2019</t>
  </si>
  <si>
    <t>Pend OreilleGeneral2019</t>
  </si>
  <si>
    <t>PierceGeneral2019</t>
  </si>
  <si>
    <t>Five voters returned a Primary Election Ballot and one voter returned a set of instructions rather than a ballot. Note: Ballots rejected includes 1,073 too late ballots.</t>
  </si>
  <si>
    <t>San JuanGeneral2019</t>
  </si>
  <si>
    <t>There was one envelope without a ballot and one batch was processed with an additioan ballot not caught during processing.</t>
  </si>
  <si>
    <t>SkagitGeneral2019</t>
  </si>
  <si>
    <t>We had ballots that were tabulated, but not credited in the voter registration system. We had 1 record that was credited twice and both ballots tabulated.We had 6 ballots that were tabulated, but not credited in the voter registration system. We had 1 record that was credited twice and both ballots tabulated.</t>
  </si>
  <si>
    <t>SkamaniaGeneral2019</t>
  </si>
  <si>
    <t>SnohomishGeneral2019</t>
  </si>
  <si>
    <t>In terms of election accountability and reconciliation, there is one more ballot tabulated than voters credited due to two envelopes being returned with more than one ballot and one envelope returned without a ballot.</t>
  </si>
  <si>
    <t>SpokaneGeneral2019</t>
  </si>
  <si>
    <t>One more voter was credited than was counted.</t>
  </si>
  <si>
    <t>StevensGeneral2019</t>
  </si>
  <si>
    <t>ThurstonGeneral2019</t>
  </si>
  <si>
    <t>WahkiakumGeneral2019</t>
  </si>
  <si>
    <t>Walla WallaGeneral2019</t>
  </si>
  <si>
    <t>We received a November Ballot in a Primary Envelope.  We tabulated one more ballot than was given credit for.</t>
  </si>
  <si>
    <t>WhatcomGeneral2019</t>
  </si>
  <si>
    <t>WhitmanGeneral2019</t>
  </si>
  <si>
    <t>YakimaGeneral2019</t>
  </si>
  <si>
    <t>z-TotalsGeneral2019</t>
  </si>
  <si>
    <t>AdamsPrimary2019</t>
  </si>
  <si>
    <t>AsotinPrimary2019</t>
  </si>
  <si>
    <t>BentonPrimary2019</t>
  </si>
  <si>
    <t>ChelanPrimary2019</t>
  </si>
  <si>
    <t>ClallamPrimary2019</t>
  </si>
  <si>
    <t>ClarkPrimary2019</t>
  </si>
  <si>
    <t>Voter (ID #2500713) was issued a ballot, then reissued a second ballot at a different address within the deadline.  The second ballot came in and voter was given credit and ballot was accepted. The first ballot came in later and was marked "cancelled" in the system, but the actual ballot accidently got counted resulting in our discrepancy.</t>
  </si>
  <si>
    <t>ColumbiaPrimary2019</t>
  </si>
  <si>
    <t>CowlitzPrimary2019</t>
  </si>
  <si>
    <t>DouglasPrimary2019</t>
  </si>
  <si>
    <t>FerryPrimary2019</t>
  </si>
  <si>
    <t>FranklinPrimary2019</t>
  </si>
  <si>
    <t>GarfieldPrimary2019</t>
  </si>
  <si>
    <t>GrantPrimary2019</t>
  </si>
  <si>
    <t xml:space="preserve"> 3 envelopes without ballots. We had 4 "hold" ballots that were rejected???</t>
  </si>
  <si>
    <t>Grays HarborPrimary2019</t>
  </si>
  <si>
    <t>Two voters Douglas Raines Voter ID 1080369 and Gudrun Dagmar Loewers Voter ID 9117525 had ballots accepted. They did not appear on the VoteWA reports. We are not sure if this affected our reconciliation, but we are adding the note so that it can be researched.</t>
  </si>
  <si>
    <t>IslandPrimary2019</t>
  </si>
  <si>
    <t>JeffersonPrimary2019</t>
  </si>
  <si>
    <t>KingPrimary2019</t>
  </si>
  <si>
    <t>KitsapPrimary2019</t>
  </si>
  <si>
    <t>KittitasPrimary2019</t>
  </si>
  <si>
    <t>KlickitatPrimary2019</t>
  </si>
  <si>
    <t>LewisPrimary2019</t>
  </si>
  <si>
    <t>LincolnPrimary2019</t>
  </si>
  <si>
    <t>MasonPrimary2019</t>
  </si>
  <si>
    <t xml:space="preserve">Voter #12425453 registered to vote on 7/20/2019 and their duplicate record under Voter #3831767 did not appear during initial registration.  Another record was created and another ballot was issued.  Ballot under original registration was returned and processed on 7/23/2019.  The duplicate records were merged on 7/30/2019. Merging the records caused the original ballot that had already been processed to be canceled by the system not the new ballot record.  Second ballot from voter was returned and accepted on 8/6/2019. </t>
  </si>
  <si>
    <t>OkanoganPrimary2019</t>
  </si>
  <si>
    <t>PacificPrimary2019</t>
  </si>
  <si>
    <t>Pend OreillePrimary2019</t>
  </si>
  <si>
    <t>PiercePrimary2019</t>
  </si>
  <si>
    <t>San JuanPrimary2019</t>
  </si>
  <si>
    <t>2 UOCAVA ballots  returned electronic ballots.  As for valid ballots, I believe one ballot was returned incorrectly.  All ballots balance to the daily reconcilation.</t>
  </si>
  <si>
    <t>SkagitPrimary2019</t>
  </si>
  <si>
    <t>SkamaniaPrimary2019</t>
  </si>
  <si>
    <t>SnohomishPrimary2019</t>
  </si>
  <si>
    <t>Twenty more ballots were counted than voters credited in Snohomish County.
Snohomish County Elections identified twenty voters where a second issued and received ballot was counted due to reporting and processing issues using the new VoteWA system.  Requests for bug fixes and report enhancements to address these issues have been submitted to the VoteWA team. These additional ballots did not impact the outcome of any race or issue in the election.
The State and counties recognized at the onset of the Primary that the VoteWA system had not been tested on all processes of an election.  Snohomish County remains committed to working to ensure reporting and processing accuracy with the new VoteWA system in partnership with the State VoteWA team.</t>
  </si>
  <si>
    <t>SpokanePrimary2019</t>
  </si>
  <si>
    <t>We have reviewed the numbers</t>
  </si>
  <si>
    <t>StevensPrimary2019</t>
  </si>
  <si>
    <t>ThurstonPrimary2019</t>
  </si>
  <si>
    <t xml:space="preserve">During address change update, VoteWA changed the ballot status reason from Accepted to Canceled. This happened twice in ballots received from another county and once within Thurston. Both ballots were counted in all 3 instances. Voter returned 2 ballots in one envelope, was not caught during initial ballot inspection. Although caught, ballots were already sent to final processing.  </t>
  </si>
  <si>
    <t>WahkiakumPrimary2019</t>
  </si>
  <si>
    <t>Walla WallaPrimary2019</t>
  </si>
  <si>
    <t>352 undeliverable ballots marked as received/undeliverable.  11 of those were UOCAVA, the 341 remaining were not UOCAVA.</t>
  </si>
  <si>
    <t>WhatcomPrimary2019</t>
  </si>
  <si>
    <t xml:space="preserve">Two ballots for one registered voter were counted.  The voter was issued two ballots.  One ballot was issued on 7/1/19, and a replacement was issued on 7/22/19 to the same address &amp; precinct).  Both ballots were returned.  VoteWA does not automatically reject a 2nd ballot returned, and in this particular situation the ErrorCSV file was missed. 
</t>
  </si>
  <si>
    <t>WhitmanPrimary2019</t>
  </si>
  <si>
    <t>YakimaPrimary2019</t>
  </si>
  <si>
    <t>z-TotalsPrimary2019</t>
  </si>
  <si>
    <t>With Same Day Registration (SDR), voters may update their registration from one county to another during the voting period. In these cases, voters are issued two ballots; one from their previous county of residence and one from their current (new) county. When a voter only returns the ballot issued by their previous county, it may be counted. When this happens, the ballot is tabulated in the voter’s current county, but in some cases, the voter is credited for participation in their former county. This explains some of the discrepancies between counties in terms of ballots counted and voters credited.</t>
  </si>
  <si>
    <t>AdamsFebruary2019</t>
  </si>
  <si>
    <t>AsotinFebruary2019</t>
  </si>
  <si>
    <t>BentonFebruary2019</t>
  </si>
  <si>
    <t>ChelanFebruary2019</t>
  </si>
  <si>
    <t>ClallamFebruary2019</t>
  </si>
  <si>
    <t>ClarkFebruary2019</t>
  </si>
  <si>
    <t>ColumbiaFebruary2019</t>
  </si>
  <si>
    <t>CowlitzFebruary2019</t>
  </si>
  <si>
    <t>DouglasFebruary2019</t>
  </si>
  <si>
    <t>FerryFebruary2019</t>
  </si>
  <si>
    <t>FranklinFebruary2019</t>
  </si>
  <si>
    <t>GarfieldFebruary2019</t>
  </si>
  <si>
    <t>GrantFebruary2019</t>
  </si>
  <si>
    <t>Grays HarborFebruary2019</t>
  </si>
  <si>
    <t>IslandFebruary2019</t>
  </si>
  <si>
    <t>JeffersonFebruary2019</t>
  </si>
  <si>
    <t>KingFebruary2019</t>
  </si>
  <si>
    <t>KitsapFebruary2019</t>
  </si>
  <si>
    <t>KittitasFebruary2019</t>
  </si>
  <si>
    <t>KlickitatFebruary2019</t>
  </si>
  <si>
    <t>LewisFebruary2019</t>
  </si>
  <si>
    <t>LincolnFebruary2019</t>
  </si>
  <si>
    <t>MasonFebruary2019</t>
  </si>
  <si>
    <t>OkanoganFebruary2019</t>
  </si>
  <si>
    <t>PacificFebruary2019</t>
  </si>
  <si>
    <t>Pend OreilleFebruary2019</t>
  </si>
  <si>
    <t>PierceFebruary2019</t>
  </si>
  <si>
    <t>San JuanFebruary2019</t>
  </si>
  <si>
    <t>SkagitFebruary2019</t>
  </si>
  <si>
    <t>SkamaniaFebruary2019</t>
  </si>
  <si>
    <t>SnohomishFebruary2019</t>
  </si>
  <si>
    <t>SpokaneFebruary2019</t>
  </si>
  <si>
    <t>StevensFebruary2019</t>
  </si>
  <si>
    <t>ThurstonFebruary2019</t>
  </si>
  <si>
    <t>WahkiakumFebruary2019</t>
  </si>
  <si>
    <t>Walla WallaFebruary2019</t>
  </si>
  <si>
    <t>WhatcomFebruary2019</t>
  </si>
  <si>
    <t>WhitmanFebruary2019</t>
  </si>
  <si>
    <t>YakimaFebruary2019</t>
  </si>
  <si>
    <t>z-TotalsFebruary2019</t>
  </si>
  <si>
    <t>z-TotalsPrimary2018</t>
  </si>
  <si>
    <t>z-TotalsFebruary2018</t>
  </si>
  <si>
    <t>Two ballots were returned in one envelope.</t>
  </si>
  <si>
    <t>We were off (over) by one ballot from the very beginning. There had to have been two ballots in one envelope and was not noticed when ballots were removed from the envelopes.</t>
  </si>
  <si>
    <t>One more ballot counted than credited:
 Voter was not credited in the voter registration database. 
• Elections staff re-checked the empty ballot envelopes where credit for voting was entered manually.
• All ballot boxes, cabinets and mail trays were checked multiple times.
• All challenged ballots were verified to ensure they were coded as released.
• All cancelled voters were double checked to ensure their ballot was not opened.
• All tracking slips were verified showing the total ballots received and processed were counted in each batch.
• The canvassing board did not request the election staff to re-check the 164,041 eligible voter records against each of the empty ballot envelopes manually to locate which voter to credit.</t>
  </si>
  <si>
    <t>empty envelope</t>
  </si>
  <si>
    <t>Two voters were not credited with voting. Researched multiple sources and nothing was found.</t>
  </si>
  <si>
    <t>z-TotalsGeneral2017</t>
  </si>
  <si>
    <t>z-TotalsPrimary2017</t>
  </si>
  <si>
    <t>Write Answer Here</t>
  </si>
  <si>
    <t xml:space="preserve">2 unknown voters were credited with voting at an AVC but abandoned their ballots before they were cast and 1 unregistered person cast a ballot at an AVC. </t>
  </si>
  <si>
    <t>Write Answer Here: See Attached.</t>
  </si>
  <si>
    <t>After further investigation we can only assume that two ballots were enclosed in one envelope though the clerks did not write it on the log.</t>
  </si>
  <si>
    <t>We missed giving one voter credit for voting</t>
  </si>
  <si>
    <t>5  provisional and one envelope with 2 ballots inside.</t>
  </si>
  <si>
    <t>Write Answer Here
All separate categories are reconciled.</t>
  </si>
  <si>
    <t>Write Answer Here
Our data shows that the number of ballots accepted is 8 more than we anticipated.  Our research indicates that the number of voters credited and ballots received appear to be accurate.  8 ballots were counted where a voter was not credited.</t>
  </si>
  <si>
    <t>z-TotalsGeneral2016</t>
  </si>
  <si>
    <t>1 Empty Envelope</t>
  </si>
  <si>
    <t>One ballot not counted.  Searched through empty envelopes and other research and not found</t>
  </si>
  <si>
    <t>z-TotalsPrimary2016</t>
  </si>
  <si>
    <t xml:space="preserve">The grand total includes 1 blank ballot.  It is in pct. 114.  </t>
  </si>
  <si>
    <t>There were four more credits than envelopes counted and ballots counted.  We were not able to find the voters who erroneously received credit due to the short certification time.</t>
  </si>
  <si>
    <t>1246 ballots cross voted and voted both parties</t>
  </si>
  <si>
    <t xml:space="preserve">  Ballots with both parties voted or ballots where they were cross party voted and envelopes  with no ballot inside, were not counted.  </t>
  </si>
  <si>
    <t>Cross party voting</t>
  </si>
  <si>
    <t>We believe that due to the high volume of manual credit related to the Presidential Primary Cure process six voters did not receive credit.</t>
  </si>
  <si>
    <t>Cross party voting or voting both parties</t>
  </si>
  <si>
    <t>most likely due to a voter(s) that was not properly credited with voting or a ballot(s) that was mistakenly counted twice.</t>
  </si>
  <si>
    <t>1 voter had two ballots counted.</t>
  </si>
  <si>
    <t>After searching through daily logs, voter records we were unable to come up with a solution.</t>
  </si>
  <si>
    <t>z-TotalsPresidential Primary2016</t>
  </si>
  <si>
    <t>One Primary ballot from 2014 found during tabulation.  Returned in 2015 General Election envelope, voter credited with voting.</t>
  </si>
  <si>
    <t xml:space="preserve"> We received one ballot in just a pink insert in a drop box.  As there was no blue affidavit signed this was rejected by our Canvassing Board.  We were not able to account for this in our system.  That is why we have a -1.</t>
  </si>
  <si>
    <t>Fire Dist #7 voted on a paper ballot separate from their regular ballot (18).</t>
  </si>
  <si>
    <t>11 ballot accepted by canvassing board, but not changed in EMS</t>
  </si>
  <si>
    <t>Island*</t>
  </si>
  <si>
    <t>Three voters returned two ballots after requesting a replacement ballot. One voter was not credited in the voter registration database.</t>
  </si>
  <si>
    <t>discrepancy occurred because voter registration system requires an inactive voter to be active prior to issuing a ballot.</t>
  </si>
  <si>
    <t>1 ballot was counted, but voter was not credited. Investigating to find the voter not credited. Running DFM reports to find the discrepancy.</t>
  </si>
  <si>
    <t>Had to duplicate 1 race on 10 voted ballots to enter write in votes that did not get picked up by system because target area was not filled in and in error we auto resolved undervotes.</t>
  </si>
  <si>
    <t xml:space="preserve">We have one ballot we could not account for.We went back through all the declaration envelopes and checked against a list of all voters given credit for returning a ballot.  We checked all security envelopes.  We checked all ballot boxes and transfer cases.  We checked all  around work areas where ballots were handled.  We checked all ballots held and rejecrted by Canvass Board.  We checked processed ballots. </t>
  </si>
  <si>
    <t xml:space="preserve">Our reconciliation indicates that the number of ballots counted exceeds the number of voters who have credit by two. To reconcile our numbers, voter credit was reviewed in our voter registration system and batch log were compared to our machine logs. We were unable to identify any anomalies. </t>
  </si>
  <si>
    <t>The diescrepency of 1  listed in the Overall Ballot Reconciliation column can be attributed to 1 empty envelope discovered after the ballot secrecy envelope had been seperated from the signature envelope.  Therefore credit could not be removed from a voter.</t>
  </si>
  <si>
    <t>5 GRAY ENVELOPES WERE SCANNED IN - 1 CONTAINED NO BALLOT AND 4 CONTAINED A HOSPITAL #3 PAPER BALLOT ONLY</t>
  </si>
  <si>
    <t>z-TotalsGeneral2015</t>
  </si>
  <si>
    <t>n/a</t>
  </si>
  <si>
    <t>1 scanned suspended ballots, 2 gray envelopes with no ballots inside, and 1 ballot that was cut up and inside privacy sleeve.</t>
  </si>
  <si>
    <t>z-TotalsPrimary2015</t>
  </si>
  <si>
    <t>One voter returned 2 ballots and this discrepancy was not caught during ballot extraction.</t>
  </si>
  <si>
    <t xml:space="preserve">An opening board received two ballots in one envelope and did not catch it in their balacing before it was scanned through the Hart system. No way to figure out which ballot was the extra ballot. We have one extra ballot vs. voters credited for the election. </t>
  </si>
  <si>
    <t>A voter was credited that did not return a ballot. Could not determine voter.</t>
  </si>
  <si>
    <t>We had 6 empty envelopes and 1 ACP</t>
  </si>
  <si>
    <t>The credited vs counted match, however we received 3 primary ballots in November envelopes that were not counted, but credited. There were 2 additional voters not credited. Elections staff checked all the empty ballot envelopes where the credit for voting was entered manually, one voter found and credited. All ballot boxes, cabinets and mail trays were checked. All challenged ballots were verified to ensure they were coded as challenged. All tracking slips were verified showing the total ballots counted by batch. The canvassing board did not require the election staff to re-check the 155,724 eligible voter records against each of the empty ballot envelopes manually to locate the credit for voting error.</t>
  </si>
  <si>
    <t xml:space="preserve">Two voters received credit for voting, but returned a ballot from a different election. We are unable to identify voters to remove credit. One voter received credit for voting a touch screen ballot at a voting center. Based on the number of touch screen ballots counted, we believe the voter did not cast a touch screen ballot. </t>
  </si>
  <si>
    <t>o</t>
  </si>
  <si>
    <t>an additional ballot was discovered in batch 20029 after the ballots were separated from their signature and secrecy envelopes.  Therefore we were unable to identify which ballot(s) should not be counted.</t>
  </si>
  <si>
    <t>1 provisional voter had been canceled and the other was not a registered voter. The City of Chewelah did not receive the Rural Library District issue on their ballot and it should have been included.  We mailed out paper ballots to these voters and some only returned the paper ballot and not the other ballot.</t>
  </si>
  <si>
    <t>N/A</t>
  </si>
  <si>
    <t xml:space="preserve"> Looked at all tabulation reports in DIMS and all other reporting.  We looked at ballots rejected, ballots counted, provisionals and  ballots sent to other counties and could not find these -4 ballots. We have no idea as to where these -4 ballots are, it is a mystery.</t>
  </si>
  <si>
    <t>z-TotalsGeneral2014</t>
  </si>
  <si>
    <t>Two ballot envelopes had the security sleeve but no ballots  and the voters got credit for voting.One ballot envelope was signed by one voter but two ballot were enclosed so neither ballot got counted.</t>
  </si>
  <si>
    <t>There were actually 10 ACP voters, but because of sorter problems one voter sent a ballot back that was NOT seen by DIMS or by sorter and was counted.  They checked ballot tracker and saw their ballot was "not returned".  They were issued a replacement ballot and voted that ballot. So, one voter voted two ballots.</t>
  </si>
  <si>
    <t>1 empty envelope</t>
  </si>
  <si>
    <t xml:space="preserve">Military voter returned ballot and it was processed prior to Pierce County's on-time transfer. There was one more ballot counted than credited. </t>
  </si>
  <si>
    <t>One empty envelope. Ballots Rejected number is  what was rejected by the Canvassing Board and does not include the empty envelope.</t>
  </si>
  <si>
    <t>Received two envelopes without ballots.</t>
  </si>
  <si>
    <t>A returned oath envelope was received with no ballot enclosed.  Duplication board ran a blank ballot through.  Later, voter came to voting center with voted ballot in hand, notifying staff that he had returned his oath envelope without the ballot.  Canvassing Board accepted provisional.</t>
  </si>
  <si>
    <t>We had two voters deposit just the their ballots in the security sleeves at a drop box. There were no empty gray envelopes that they could have fallen out of to match them to.</t>
  </si>
  <si>
    <t>z-TotalsPrimary2014</t>
  </si>
  <si>
    <t>3 ballots returned with no ballot inside</t>
  </si>
  <si>
    <t>1 voter returned a Primary ballot.</t>
  </si>
  <si>
    <t>2 empty envelopes.</t>
  </si>
  <si>
    <t>z-TotalsGeneral2013</t>
  </si>
  <si>
    <t>1 empty env; 2 no voter declaration</t>
  </si>
  <si>
    <t>5 problems with crediting voters</t>
  </si>
  <si>
    <t>2 crediting problems</t>
  </si>
  <si>
    <t>z-TotalsPrimary2013</t>
  </si>
  <si>
    <t>empty ballot envelopes</t>
  </si>
  <si>
    <t>3 empty ballot envelopes</t>
  </si>
  <si>
    <t>2 empty ballot envelopes</t>
  </si>
  <si>
    <t>empty ballot envelope</t>
  </si>
  <si>
    <t>13 voters not credited - possibly rejected ballots</t>
  </si>
  <si>
    <t>some voters sent primary ballots</t>
  </si>
  <si>
    <t>z-TotalsGeneral2012</t>
  </si>
  <si>
    <t>z-TotalsPrimary2012</t>
  </si>
  <si>
    <t>Benton*</t>
  </si>
  <si>
    <t>Douglas*</t>
  </si>
  <si>
    <t>Grays Harbor*</t>
  </si>
  <si>
    <t>Mason*</t>
  </si>
  <si>
    <t>Snohomish*</t>
  </si>
  <si>
    <t>Whatcom*</t>
  </si>
  <si>
    <t>NULL</t>
  </si>
  <si>
    <t xml:space="preserve"> </t>
  </si>
  <si>
    <t>?</t>
  </si>
  <si>
    <t>Inactive Voters</t>
  </si>
  <si>
    <t>Ballots Rejected - Bad Signature</t>
  </si>
  <si>
    <t>% ballots (of ballots returned) rejected for late postmark</t>
  </si>
  <si>
    <t>% of ballots rejected for late postmark (of ballots rejected)</t>
  </si>
  <si>
    <t>%  Received by dropbox</t>
  </si>
  <si>
    <t>% Received by mail</t>
  </si>
  <si>
    <t>%  Received by Email or Fax</t>
  </si>
  <si>
    <t>Row Labels</t>
  </si>
  <si>
    <t>Average of % Received by mail</t>
  </si>
  <si>
    <t>Average of %  Received by dropbox</t>
  </si>
  <si>
    <t>Average of %  Received by Email or Fax</t>
  </si>
  <si>
    <t>Sum of Ballots Rejected - Late Postmark</t>
  </si>
  <si>
    <t>Average of % ballots (of ballots returned) rejected for late postmark</t>
  </si>
  <si>
    <t>Average of % of ballots rejected for late postmark (of ballots rejected)</t>
  </si>
  <si>
    <t>Grand Total</t>
  </si>
  <si>
    <t>(Multiple Items)</t>
  </si>
  <si>
    <t>2026</t>
  </si>
  <si>
    <t>2025</t>
  </si>
  <si>
    <t>2024</t>
  </si>
  <si>
    <t>2023</t>
  </si>
  <si>
    <t>2022</t>
  </si>
  <si>
    <t>2021</t>
  </si>
  <si>
    <t>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</si>
</sst>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_(* #,##0_);_(* \(#,##0\);_(* &quot;-&quot;??_);_(@_)"/>
    <numFmt numFmtId="165" formatCode="0_);\(0\)"/>
    <numFmt numFmtId="166" formatCode="0.0%"/>
  </numFmts>
  <fonts count="9">
    <font>
      <sz val="11"/>
      <color theme="1"/>
      <name val="Calibri"/>
      <family val="2"/>
      <scheme val="minor"/>
    </font>
    <font>
      <sz val="11"/>
      <color theme="1"/>
      <name val="Calibri"/>
      <family val="2"/>
      <scheme val="minor"/>
    </font>
    <font>
      <sz val="11"/>
      <color theme="1"/>
      <name val="Calibri Light"/>
      <family val="2"/>
    </font>
    <font>
      <i/>
      <sz val="11"/>
      <color theme="1"/>
      <name val="Calibri"/>
      <family val="2"/>
      <scheme val="minor"/>
    </font>
    <font>
      <sz val="8"/>
      <name val="Calibri"/>
      <family val="2"/>
      <scheme val="minor"/>
    </font>
    <font>
      <u/>
      <sz val="11"/>
      <color theme="10"/>
      <name val="Calibri"/>
      <family val="2"/>
      <scheme val="minor"/>
    </font>
    <font>
      <i/>
      <sz val="11"/>
      <color rgb="FF000000"/>
      <name val="Calibri"/>
      <family val="2"/>
      <scheme val="minor"/>
    </font>
    <font>
      <sz val="11"/>
      <name val="Calibri"/>
      <family val="2"/>
      <scheme val="minor"/>
    </font>
    <font>
      <u/>
      <sz val="11"/>
      <color theme="1"/>
      <name val="Calibri"/>
      <family val="2"/>
      <scheme val="minor"/>
    </font>
  </fonts>
  <fills count="4">
    <fill>
      <patternFill patternType="none"/>
    </fill>
    <fill>
      <patternFill patternType="gray125"/>
    </fill>
    <fill>
      <patternFill patternType="solid">
        <fgColor theme="0" tint="-0.249977111117893"/>
        <bgColor indexed="64"/>
      </patternFill>
    </fill>
    <fill>
      <patternFill patternType="solid">
        <fgColor theme="0" tint="-4.9989318521683403E-2"/>
        <bgColor indexed="64"/>
      </patternFill>
    </fill>
  </fills>
  <borders count="2">
    <border>
      <left/>
      <right/>
      <top/>
      <bottom/>
      <diagonal/>
    </border>
    <border>
      <left style="thin">
        <color theme="0"/>
      </left>
      <right style="thin">
        <color theme="0"/>
      </right>
      <top style="thin">
        <color theme="0"/>
      </top>
      <bottom style="thin">
        <color theme="0"/>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cellStyleXfs>
  <cellXfs count="65">
    <xf numFmtId="0" fontId="0" fillId="0" borderId="0" xfId="0"/>
    <xf numFmtId="164" fontId="0" fillId="0" borderId="0" xfId="1" applyNumberFormat="1" applyFont="1" applyAlignment="1">
      <alignment wrapText="1"/>
    </xf>
    <xf numFmtId="0" fontId="0" fillId="0" borderId="0" xfId="1" applyNumberFormat="1" applyFont="1" applyAlignment="1">
      <alignment wrapText="1"/>
    </xf>
    <xf numFmtId="164" fontId="0" fillId="0" borderId="0" xfId="1" applyNumberFormat="1" applyFont="1" applyFill="1" applyAlignment="1">
      <alignment wrapText="1"/>
    </xf>
    <xf numFmtId="164" fontId="0" fillId="0" borderId="0" xfId="1" applyNumberFormat="1" applyFont="1"/>
    <xf numFmtId="0" fontId="0" fillId="0" borderId="0" xfId="1" applyNumberFormat="1" applyFont="1"/>
    <xf numFmtId="164" fontId="0" fillId="2" borderId="0" xfId="1" applyNumberFormat="1" applyFont="1" applyFill="1"/>
    <xf numFmtId="164" fontId="0" fillId="2" borderId="0" xfId="1" applyNumberFormat="1" applyFont="1" applyFill="1" applyAlignment="1">
      <alignment wrapText="1"/>
    </xf>
    <xf numFmtId="164" fontId="0" fillId="0" borderId="0" xfId="1" applyNumberFormat="1" applyFont="1" applyFill="1"/>
    <xf numFmtId="164" fontId="0" fillId="0" borderId="0" xfId="1" applyNumberFormat="1" applyFont="1" applyAlignment="1">
      <alignment horizontal="right"/>
    </xf>
    <xf numFmtId="0" fontId="0" fillId="0" borderId="0" xfId="1" applyNumberFormat="1" applyFont="1" applyFill="1"/>
    <xf numFmtId="164" fontId="0" fillId="0" borderId="0" xfId="1" applyNumberFormat="1" applyFont="1" applyFill="1" applyAlignment="1">
      <alignment vertical="center"/>
    </xf>
    <xf numFmtId="164" fontId="0" fillId="0" borderId="0" xfId="1" applyNumberFormat="1" applyFont="1" applyAlignment="1">
      <alignment vertical="center"/>
    </xf>
    <xf numFmtId="164" fontId="2" fillId="0" borderId="0" xfId="1" applyNumberFormat="1" applyFont="1" applyAlignment="1">
      <alignment vertical="center"/>
    </xf>
    <xf numFmtId="3" fontId="1" fillId="0" borderId="0" xfId="1" applyNumberFormat="1" applyFont="1"/>
    <xf numFmtId="3" fontId="0" fillId="0" borderId="0" xfId="1" applyNumberFormat="1" applyFont="1"/>
    <xf numFmtId="3" fontId="0" fillId="0" borderId="0" xfId="0" applyNumberFormat="1"/>
    <xf numFmtId="14" fontId="0" fillId="0" borderId="0" xfId="1" applyNumberFormat="1" applyFont="1" applyAlignment="1">
      <alignment wrapText="1"/>
    </xf>
    <xf numFmtId="14" fontId="0" fillId="0" borderId="0" xfId="1" applyNumberFormat="1" applyFont="1"/>
    <xf numFmtId="14" fontId="0" fillId="0" borderId="0" xfId="1" applyNumberFormat="1" applyFont="1" applyFill="1"/>
    <xf numFmtId="14" fontId="0" fillId="0" borderId="0" xfId="0" applyNumberFormat="1"/>
    <xf numFmtId="164" fontId="0" fillId="3" borderId="0" xfId="1" applyNumberFormat="1" applyFont="1" applyFill="1"/>
    <xf numFmtId="14" fontId="0" fillId="3" borderId="0" xfId="1" applyNumberFormat="1" applyFont="1" applyFill="1"/>
    <xf numFmtId="0" fontId="0" fillId="3" borderId="0" xfId="1" applyNumberFormat="1" applyFont="1" applyFill="1"/>
    <xf numFmtId="3" fontId="0" fillId="3" borderId="0" xfId="1" applyNumberFormat="1" applyFont="1" applyFill="1"/>
    <xf numFmtId="3" fontId="0" fillId="3" borderId="0" xfId="0" applyNumberFormat="1" applyFill="1"/>
    <xf numFmtId="164" fontId="0" fillId="3" borderId="0" xfId="1" applyNumberFormat="1" applyFont="1" applyFill="1" applyAlignment="1">
      <alignment horizontal="left"/>
    </xf>
    <xf numFmtId="14" fontId="0" fillId="3" borderId="0" xfId="0" applyNumberFormat="1" applyFill="1"/>
    <xf numFmtId="0" fontId="0" fillId="3" borderId="0" xfId="0" applyFill="1"/>
    <xf numFmtId="164" fontId="0" fillId="3" borderId="0" xfId="1" applyNumberFormat="1" applyFont="1" applyFill="1" applyAlignment="1">
      <alignment wrapText="1"/>
    </xf>
    <xf numFmtId="0" fontId="0" fillId="0" borderId="1" xfId="0" applyBorder="1"/>
    <xf numFmtId="0" fontId="3" fillId="0" borderId="1" xfId="0" applyFont="1" applyBorder="1"/>
    <xf numFmtId="164" fontId="0" fillId="0" borderId="0" xfId="0" applyNumberFormat="1"/>
    <xf numFmtId="164" fontId="0" fillId="3" borderId="0" xfId="0" applyNumberFormat="1" applyFill="1"/>
    <xf numFmtId="0" fontId="0" fillId="0" borderId="0" xfId="0" applyAlignment="1">
      <alignment wrapText="1"/>
    </xf>
    <xf numFmtId="14" fontId="0" fillId="0" borderId="0" xfId="0" applyNumberFormat="1" applyAlignment="1">
      <alignment wrapText="1"/>
    </xf>
    <xf numFmtId="14" fontId="0" fillId="3" borderId="0" xfId="0" applyNumberFormat="1" applyFill="1" applyAlignment="1">
      <alignment wrapText="1"/>
    </xf>
    <xf numFmtId="0" fontId="0" fillId="3" borderId="0" xfId="0" applyFill="1" applyAlignment="1">
      <alignment wrapText="1"/>
    </xf>
    <xf numFmtId="0" fontId="0" fillId="3" borderId="0" xfId="1" applyNumberFormat="1" applyFont="1" applyFill="1" applyAlignment="1">
      <alignment wrapText="1"/>
    </xf>
    <xf numFmtId="0" fontId="2" fillId="0" borderId="0" xfId="0" applyFont="1" applyAlignment="1">
      <alignment vertical="center" wrapText="1"/>
    </xf>
    <xf numFmtId="0" fontId="0" fillId="0" borderId="0" xfId="1" applyNumberFormat="1" applyFont="1" applyFill="1" applyAlignment="1">
      <alignment wrapText="1"/>
    </xf>
    <xf numFmtId="165" fontId="0" fillId="3" borderId="0" xfId="1" applyNumberFormat="1" applyFont="1" applyFill="1"/>
    <xf numFmtId="0" fontId="0" fillId="3" borderId="0" xfId="1" applyNumberFormat="1" applyFont="1" applyFill="1" applyAlignment="1">
      <alignment horizontal="left"/>
    </xf>
    <xf numFmtId="10" fontId="0" fillId="0" borderId="0" xfId="2" applyNumberFormat="1" applyFont="1"/>
    <xf numFmtId="14" fontId="0" fillId="0" borderId="0" xfId="1" applyNumberFormat="1" applyFont="1" applyFill="1" applyAlignment="1">
      <alignment wrapText="1"/>
    </xf>
    <xf numFmtId="10" fontId="0" fillId="0" borderId="0" xfId="2" applyNumberFormat="1" applyFont="1" applyFill="1" applyAlignment="1">
      <alignment wrapText="1"/>
    </xf>
    <xf numFmtId="0" fontId="0" fillId="0" borderId="0" xfId="1" applyNumberFormat="1" applyFont="1" applyFill="1" applyAlignment="1">
      <alignment horizontal="left"/>
    </xf>
    <xf numFmtId="165" fontId="0" fillId="0" borderId="0" xfId="1" applyNumberFormat="1" applyFont="1" applyFill="1"/>
    <xf numFmtId="3" fontId="0" fillId="0" borderId="0" xfId="1" applyNumberFormat="1" applyFont="1" applyFill="1"/>
    <xf numFmtId="3" fontId="1" fillId="0" borderId="0" xfId="1" applyNumberFormat="1" applyFont="1" applyFill="1"/>
    <xf numFmtId="164" fontId="0" fillId="0" borderId="0" xfId="1" applyNumberFormat="1" applyFont="1" applyFill="1" applyAlignment="1">
      <alignment horizontal="left"/>
    </xf>
    <xf numFmtId="166" fontId="0" fillId="0" borderId="0" xfId="2" applyNumberFormat="1" applyFont="1"/>
    <xf numFmtId="0" fontId="5" fillId="0" borderId="0" xfId="3"/>
    <xf numFmtId="166" fontId="0" fillId="0" borderId="0" xfId="2" applyNumberFormat="1" applyFont="1" applyFill="1" applyAlignment="1">
      <alignment wrapText="1"/>
    </xf>
    <xf numFmtId="166" fontId="0" fillId="0" borderId="0" xfId="2" applyNumberFormat="1" applyFont="1" applyFill="1"/>
    <xf numFmtId="0" fontId="0" fillId="0" borderId="0" xfId="0" pivotButton="1"/>
    <xf numFmtId="0" fontId="0" fillId="0" borderId="0" xfId="0" applyAlignment="1">
      <alignment horizontal="left"/>
    </xf>
    <xf numFmtId="14" fontId="0" fillId="0" borderId="0" xfId="0" applyNumberFormat="1" applyAlignment="1">
      <alignment horizontal="left"/>
    </xf>
    <xf numFmtId="10" fontId="0" fillId="0" borderId="0" xfId="0" applyNumberFormat="1"/>
    <xf numFmtId="14" fontId="0" fillId="0" borderId="0" xfId="0" applyNumberFormat="1" applyAlignment="1">
      <alignment horizontal="left" indent="1"/>
    </xf>
    <xf numFmtId="0" fontId="6" fillId="0" borderId="0" xfId="0" applyFont="1"/>
    <xf numFmtId="0" fontId="0" fillId="0" borderId="0" xfId="0" pivotButton="1" applyAlignment="1">
      <alignment wrapText="1"/>
    </xf>
    <xf numFmtId="0" fontId="0" fillId="0" borderId="1" xfId="0" quotePrefix="1" applyBorder="1"/>
    <xf numFmtId="0" fontId="7" fillId="0" borderId="0" xfId="0" applyFont="1" applyAlignment="1">
      <alignment vertical="center"/>
    </xf>
    <xf numFmtId="0" fontId="8" fillId="0" borderId="1" xfId="0" applyFont="1" applyBorder="1"/>
  </cellXfs>
  <cellStyles count="4">
    <cellStyle name="Comma" xfId="1" builtinId="3"/>
    <cellStyle name="Hyperlink" xfId="3" builtinId="8"/>
    <cellStyle name="Normal" xfId="0" builtinId="0"/>
    <cellStyle name="Percent" xfId="2" builtinId="5"/>
  </cellStyles>
  <dxfs count="38">
    <dxf>
      <font>
        <b val="0"/>
        <i val="0"/>
        <strike val="0"/>
        <condense val="0"/>
        <extend val="0"/>
        <outline val="0"/>
        <shadow val="0"/>
        <u val="none"/>
        <vertAlign val="baseline"/>
        <sz val="11"/>
        <color theme="1"/>
        <name val="Calibri"/>
        <family val="2"/>
        <scheme val="minor"/>
      </font>
      <numFmt numFmtId="166" formatCode="0.0%"/>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numFmt numFmtId="166" formatCode="0.0%"/>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numFmt numFmtId="166" formatCode="0.0%"/>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numFmt numFmtId="164" formatCode="_(* #,##0_);_(* \(#,##0\);_(* &quot;-&quot;??_);_(@_)"/>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numFmt numFmtId="164" formatCode="_(* #,##0_);_(* \(#,##0\);_(* &quot;-&quot;??_);_(@_)"/>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numFmt numFmtId="164" formatCode="_(* #,##0_);_(* \(#,##0\);_(* &quot;-&quot;??_);_(@_)"/>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numFmt numFmtId="164" formatCode="_(* #,##0_);_(* \(#,##0\);_(* &quot;-&quot;??_);_(@_)"/>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numFmt numFmtId="164" formatCode="_(* #,##0_);_(* \(#,##0\);_(* &quot;-&quot;??_);_(@_)"/>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numFmt numFmtId="164" formatCode="_(* #,##0_);_(* \(#,##0\);_(* &quot;-&quot;??_);_(@_)"/>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numFmt numFmtId="164" formatCode="_(* #,##0_);_(* \(#,##0\);_(* &quot;-&quot;??_);_(@_)"/>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numFmt numFmtId="14" formatCode="0.00%"/>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4" formatCode="0.00%"/>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64" formatCode="_(* #,##0_);_(* \(#,##0\);_(* &quot;-&quot;??_);_(@_)"/>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numFmt numFmtId="164" formatCode="_(* #,##0_);_(* \(#,##0\);_(* &quot;-&quot;??_);_(@_)"/>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numFmt numFmtId="164" formatCode="_(* #,##0_);_(* \(#,##0\);_(* &quot;-&quot;??_);_(@_)"/>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numFmt numFmtId="164" formatCode="_(* #,##0_);_(* \(#,##0\);_(* &quot;-&quot;??_);_(@_)"/>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numFmt numFmtId="164" formatCode="_(* #,##0_);_(* \(#,##0\);_(* &quot;-&quot;??_);_(@_)"/>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numFmt numFmtId="164" formatCode="_(* #,##0_);_(* \(#,##0\);_(* &quot;-&quot;??_);_(@_)"/>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numFmt numFmtId="164" formatCode="_(* #,##0_);_(* \(#,##0\);_(* &quot;-&quot;??_);_(@_)"/>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numFmt numFmtId="164" formatCode="_(* #,##0_);_(* \(#,##0\);_(* &quot;-&quot;??_);_(@_)"/>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numFmt numFmtId="164" formatCode="_(* #,##0_);_(* \(#,##0\);_(* &quot;-&quot;??_);_(@_)"/>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numFmt numFmtId="164" formatCode="_(* #,##0_);_(* \(#,##0\);_(* &quot;-&quot;??_);_(@_)"/>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numFmt numFmtId="164" formatCode="_(* #,##0_);_(* \(#,##0\);_(* &quot;-&quot;??_);_(@_)"/>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numFmt numFmtId="164" formatCode="_(* #,##0_);_(* \(#,##0\);_(* &quot;-&quot;??_);_(@_)"/>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numFmt numFmtId="164" formatCode="_(* #,##0_);_(* \(#,##0\);_(* &quot;-&quot;??_);_(@_)"/>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numFmt numFmtId="19" formatCode="m/d/yyyy"/>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numFmt numFmtId="164" formatCode="_(* #,##0_);_(* \(#,##0\);_(* &quot;-&quot;??_);_(@_)"/>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numFmt numFmtId="164" formatCode="_(* #,##0_);_(* \(#,##0\);_(* &quot;-&quot;??_);_(@_)"/>
      <fill>
        <patternFill patternType="none">
          <fgColor indexed="64"/>
          <bgColor indexed="65"/>
        </patternFill>
      </fill>
      <alignment horizontal="general" vertical="bottom" textRotation="0" wrapText="1" indent="0" justifyLastLine="0" shrinkToFit="0" readingOrder="0"/>
    </dxf>
    <dxf>
      <alignment wrapText="1"/>
    </dxf>
    <dxf>
      <alignment wrapText="1"/>
    </dxf>
    <dxf>
      <alignment wrapText="1"/>
    </dxf>
    <dxf>
      <alignment wrapText="1"/>
    </dxf>
    <dxf>
      <alignment wrapText="1"/>
    </dxf>
    <dxf>
      <alignment wrapText="1"/>
    </dxf>
    <dxf>
      <alignment wrapText="1"/>
    </dxf>
    <dxf>
      <alignment wrapText="1"/>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microsoft.com/office/2007/relationships/slicerCache" Target="slicerCaches/slicerCache4.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07/relationships/slicerCache" Target="slicerCaches/slicerCache3.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2.xml"/><Relationship Id="rId5" Type="http://schemas.openxmlformats.org/officeDocument/2006/relationships/worksheet" Target="worksheets/sheet5.xml"/><Relationship Id="rId15" Type="http://schemas.openxmlformats.org/officeDocument/2006/relationships/styles" Target="styles.xml"/><Relationship Id="rId10" Type="http://schemas.microsoft.com/office/2007/relationships/slicerCache" Target="slicerCaches/slicerCache1.xml"/><Relationship Id="rId4" Type="http://schemas.openxmlformats.org/officeDocument/2006/relationships/worksheet" Target="worksheets/sheet4.xml"/><Relationship Id="rId9" Type="http://schemas.openxmlformats.org/officeDocument/2006/relationships/pivotCacheDefinition" Target="pivotCache/pivotCacheDefinition2.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editAs="oneCell">
    <xdr:from>
      <xdr:col>8</xdr:col>
      <xdr:colOff>123825</xdr:colOff>
      <xdr:row>1</xdr:row>
      <xdr:rowOff>38100</xdr:rowOff>
    </xdr:from>
    <xdr:to>
      <xdr:col>18</xdr:col>
      <xdr:colOff>152400</xdr:colOff>
      <xdr:row>8</xdr:row>
      <xdr:rowOff>92075</xdr:rowOff>
    </xdr:to>
    <mc:AlternateContent xmlns:mc="http://schemas.openxmlformats.org/markup-compatibility/2006" xmlns:a14="http://schemas.microsoft.com/office/drawing/2010/main">
      <mc:Choice Requires="a14">
        <xdr:graphicFrame macro="">
          <xdr:nvGraphicFramePr>
            <xdr:cNvPr id="2" name="Election Date">
              <a:extLst>
                <a:ext uri="{FF2B5EF4-FFF2-40B4-BE49-F238E27FC236}">
                  <a16:creationId xmlns:a16="http://schemas.microsoft.com/office/drawing/2014/main" id="{76BBFF22-45E0-FAE6-1E2A-5C42D7FB17F7}"/>
                </a:ext>
              </a:extLst>
            </xdr:cNvPr>
            <xdr:cNvGraphicFramePr/>
          </xdr:nvGraphicFramePr>
          <xdr:xfrm>
            <a:off x="0" y="0"/>
            <a:ext cx="0" cy="0"/>
          </xdr:xfrm>
          <a:graphic>
            <a:graphicData uri="http://schemas.microsoft.com/office/drawing/2010/slicer">
              <sle:slicer xmlns:sle="http://schemas.microsoft.com/office/drawing/2010/slicer" name="Election Date"/>
            </a:graphicData>
          </a:graphic>
        </xdr:graphicFrame>
      </mc:Choice>
      <mc:Fallback xmlns="">
        <xdr:sp macro="" textlink="">
          <xdr:nvSpPr>
            <xdr:cNvPr id="0" name=""/>
            <xdr:cNvSpPr>
              <a:spLocks noTextEdit="1"/>
            </xdr:cNvSpPr>
          </xdr:nvSpPr>
          <xdr:spPr>
            <a:xfrm>
              <a:off x="5686425" y="22860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9</xdr:col>
      <xdr:colOff>19050</xdr:colOff>
      <xdr:row>9</xdr:row>
      <xdr:rowOff>9525</xdr:rowOff>
    </xdr:from>
    <xdr:to>
      <xdr:col>18</xdr:col>
      <xdr:colOff>187325</xdr:colOff>
      <xdr:row>22</xdr:row>
      <xdr:rowOff>57150</xdr:rowOff>
    </xdr:to>
    <mc:AlternateContent xmlns:mc="http://schemas.openxmlformats.org/markup-compatibility/2006" xmlns:a14="http://schemas.microsoft.com/office/drawing/2010/main">
      <mc:Choice Requires="a14">
        <xdr:graphicFrame macro="">
          <xdr:nvGraphicFramePr>
            <xdr:cNvPr id="3" name="Election Type">
              <a:extLst>
                <a:ext uri="{FF2B5EF4-FFF2-40B4-BE49-F238E27FC236}">
                  <a16:creationId xmlns:a16="http://schemas.microsoft.com/office/drawing/2014/main" id="{8B0AF634-722D-5BBA-AA4A-650E06B9DAC7}"/>
                </a:ext>
              </a:extLst>
            </xdr:cNvPr>
            <xdr:cNvGraphicFramePr/>
          </xdr:nvGraphicFramePr>
          <xdr:xfrm>
            <a:off x="0" y="0"/>
            <a:ext cx="0" cy="0"/>
          </xdr:xfrm>
          <a:graphic>
            <a:graphicData uri="http://schemas.microsoft.com/office/drawing/2010/slicer">
              <sle:slicer xmlns:sle="http://schemas.microsoft.com/office/drawing/2010/slicer" name="Election Type"/>
            </a:graphicData>
          </a:graphic>
        </xdr:graphicFrame>
      </mc:Choice>
      <mc:Fallback xmlns="">
        <xdr:sp macro="" textlink="">
          <xdr:nvSpPr>
            <xdr:cNvPr id="0" name=""/>
            <xdr:cNvSpPr>
              <a:spLocks noTextEdit="1"/>
            </xdr:cNvSpPr>
          </xdr:nvSpPr>
          <xdr:spPr>
            <a:xfrm>
              <a:off x="5715000" y="286702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273050</xdr:colOff>
      <xdr:row>3</xdr:row>
      <xdr:rowOff>12700</xdr:rowOff>
    </xdr:from>
    <xdr:to>
      <xdr:col>11</xdr:col>
      <xdr:colOff>276225</xdr:colOff>
      <xdr:row>11</xdr:row>
      <xdr:rowOff>57150</xdr:rowOff>
    </xdr:to>
    <mc:AlternateContent xmlns:mc="http://schemas.openxmlformats.org/markup-compatibility/2006" xmlns:a14="http://schemas.microsoft.com/office/drawing/2010/main">
      <mc:Choice Requires="a14">
        <xdr:graphicFrame macro="">
          <xdr:nvGraphicFramePr>
            <xdr:cNvPr id="2" name="Election Date 2">
              <a:extLst>
                <a:ext uri="{FF2B5EF4-FFF2-40B4-BE49-F238E27FC236}">
                  <a16:creationId xmlns:a16="http://schemas.microsoft.com/office/drawing/2014/main" id="{EBA58F6B-6C63-239F-F676-1C0E713664FF}"/>
                </a:ext>
              </a:extLst>
            </xdr:cNvPr>
            <xdr:cNvGraphicFramePr/>
          </xdr:nvGraphicFramePr>
          <xdr:xfrm>
            <a:off x="0" y="0"/>
            <a:ext cx="0" cy="0"/>
          </xdr:xfrm>
          <a:graphic>
            <a:graphicData uri="http://schemas.microsoft.com/office/drawing/2010/slicer">
              <sle:slicer xmlns:sle="http://schemas.microsoft.com/office/drawing/2010/slicer" name="Election Date 2"/>
            </a:graphicData>
          </a:graphic>
        </xdr:graphicFrame>
      </mc:Choice>
      <mc:Fallback xmlns="">
        <xdr:sp macro="" textlink="">
          <xdr:nvSpPr>
            <xdr:cNvPr id="0" name=""/>
            <xdr:cNvSpPr>
              <a:spLocks noTextEdit="1"/>
            </xdr:cNvSpPr>
          </xdr:nvSpPr>
          <xdr:spPr>
            <a:xfrm>
              <a:off x="7369175" y="587375"/>
              <a:ext cx="1831975" cy="25177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8</xdr:col>
      <xdr:colOff>260350</xdr:colOff>
      <xdr:row>11</xdr:row>
      <xdr:rowOff>82550</xdr:rowOff>
    </xdr:from>
    <xdr:to>
      <xdr:col>11</xdr:col>
      <xdr:colOff>263525</xdr:colOff>
      <xdr:row>24</xdr:row>
      <xdr:rowOff>136525</xdr:rowOff>
    </xdr:to>
    <mc:AlternateContent xmlns:mc="http://schemas.openxmlformats.org/markup-compatibility/2006" xmlns:a14="http://schemas.microsoft.com/office/drawing/2010/main">
      <mc:Choice Requires="a14">
        <xdr:graphicFrame macro="">
          <xdr:nvGraphicFramePr>
            <xdr:cNvPr id="3" name="Election Type 2">
              <a:extLst>
                <a:ext uri="{FF2B5EF4-FFF2-40B4-BE49-F238E27FC236}">
                  <a16:creationId xmlns:a16="http://schemas.microsoft.com/office/drawing/2014/main" id="{43130F08-3E36-315E-A70D-C48460C56501}"/>
                </a:ext>
              </a:extLst>
            </xdr:cNvPr>
            <xdr:cNvGraphicFramePr/>
          </xdr:nvGraphicFramePr>
          <xdr:xfrm>
            <a:off x="0" y="0"/>
            <a:ext cx="0" cy="0"/>
          </xdr:xfrm>
          <a:graphic>
            <a:graphicData uri="http://schemas.microsoft.com/office/drawing/2010/slicer">
              <sle:slicer xmlns:sle="http://schemas.microsoft.com/office/drawing/2010/slicer" name="Election Type 2"/>
            </a:graphicData>
          </a:graphic>
        </xdr:graphicFrame>
      </mc:Choice>
      <mc:Fallback xmlns="">
        <xdr:sp macro="" textlink="">
          <xdr:nvSpPr>
            <xdr:cNvPr id="0" name=""/>
            <xdr:cNvSpPr>
              <a:spLocks noTextEdit="1"/>
            </xdr:cNvSpPr>
          </xdr:nvSpPr>
          <xdr:spPr>
            <a:xfrm>
              <a:off x="7356475" y="3133725"/>
              <a:ext cx="1828800" cy="25273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hannon Grimes" refreshedDate="46146.597462962964" createdVersion="8" refreshedVersion="8" minRefreshableVersion="3" recordCount="2438" xr:uid="{05619AEF-7F57-4801-8CC2-BD184682B785}">
  <cacheSource type="worksheet">
    <worksheetSource name="Table1"/>
  </cacheSource>
  <cacheFields count="33">
    <cacheField name="County" numFmtId="0">
      <sharedItems containsBlank="1" count="48">
        <s v="Adams"/>
        <s v="Asotin"/>
        <s v="Benton"/>
        <s v="Chelan"/>
        <s v="Clallam"/>
        <s v="Clark"/>
        <s v="Columbia"/>
        <s v="Cowlitz"/>
        <s v="Douglas"/>
        <s v="Ferry"/>
        <s v="Franklin"/>
        <s v="Garfield"/>
        <s v="Grant"/>
        <s v="Grays Harbor"/>
        <s v="Island"/>
        <s v="Jefferson"/>
        <s v="King"/>
        <s v="Kitsap"/>
        <s v="Kittitas"/>
        <s v="Klickitat"/>
        <s v="Lewis"/>
        <s v="Lincoln"/>
        <s v="Mason"/>
        <s v="Okanogan"/>
        <s v="Pacific"/>
        <s v="Pend Oreille"/>
        <s v="Pierce"/>
        <s v="San Juan"/>
        <s v="Skagit"/>
        <s v="Skamania"/>
        <s v="Snohomish"/>
        <s v="Spokane"/>
        <s v="Stevens"/>
        <s v="Thurston"/>
        <s v="Wahkiakum"/>
        <s v="Walla Walla"/>
        <s v="Whatcom"/>
        <s v="Whitman"/>
        <s v="Yakima"/>
        <s v="z-Totals"/>
        <s v="Island*"/>
        <m/>
        <s v="Benton*" u="1"/>
        <s v="Douglas*" u="1"/>
        <s v="Grays Harbor*" u="1"/>
        <s v="Mason*" u="1"/>
        <s v="Snohomish*" u="1"/>
        <s v="Whatcom*" u="1"/>
      </sharedItems>
    </cacheField>
    <cacheField name="Election Date" numFmtId="14">
      <sharedItems containsNonDate="0" containsDate="1" containsString="0" containsBlank="1" minDate="2005-09-20T00:00:00" maxDate="2026-02-11T00:00:00" count="62">
        <d v="2026-02-10T00:00:00"/>
        <d v="2025-11-04T00:00:00"/>
        <d v="2025-08-05T00:00:00"/>
        <d v="2025-04-22T00:00:00"/>
        <d v="2025-02-11T00:00:00"/>
        <d v="2024-11-05T00:00:00"/>
        <d v="2024-08-06T00:00:00"/>
        <d v="2024-04-23T00:00:00"/>
        <d v="2024-03-12T00:00:00"/>
        <d v="2024-02-13T00:00:00"/>
        <d v="2023-11-07T00:00:00"/>
        <d v="2023-08-01T00:00:00"/>
        <d v="2023-04-25T00:00:00"/>
        <d v="2023-02-14T00:00:00"/>
        <d v="2022-11-08T00:00:00"/>
        <d v="2022-08-02T00:00:00"/>
        <d v="2022-04-26T00:00:00"/>
        <d v="2022-02-08T00:00:00"/>
        <d v="2021-11-02T00:00:00"/>
        <d v="2021-08-03T00:00:00"/>
        <d v="2021-04-27T00:00:00"/>
        <d v="2021-02-09T00:00:00"/>
        <d v="2020-11-03T00:00:00"/>
        <d v="2020-08-04T00:00:00"/>
        <d v="2020-04-28T00:00:00"/>
        <d v="2020-03-10T00:00:00"/>
        <d v="2020-02-11T00:00:00"/>
        <d v="2019-11-05T00:00:00"/>
        <d v="2019-08-06T00:00:00"/>
        <d v="2019-02-12T00:00:00"/>
        <d v="2018-11-07T00:00:00"/>
        <d v="2018-08-07T00:00:00"/>
        <d v="2018-02-03T00:00:00"/>
        <d v="2017-11-07T00:00:00"/>
        <d v="2017-08-01T00:00:00"/>
        <d v="2016-11-08T00:00:00"/>
        <d v="2016-08-02T00:00:00"/>
        <d v="2016-05-24T00:00:00"/>
        <d v="2015-11-03T00:00:00"/>
        <d v="2015-08-04T00:00:00"/>
        <d v="2014-11-04T00:00:00"/>
        <d v="2014-08-05T00:00:00"/>
        <d v="2013-11-05T00:00:00"/>
        <d v="2013-08-06T00:00:00"/>
        <d v="2012-11-06T00:00:00"/>
        <m/>
        <d v="2012-08-07T00:00:00" u="1"/>
        <d v="2011-11-08T00:00:00" u="1"/>
        <d v="2011-08-06T00:00:00" u="1"/>
        <d v="2010-11-02T00:00:00" u="1"/>
        <d v="2010-08-17T00:00:00" u="1"/>
        <d v="2009-11-03T00:00:00" u="1"/>
        <d v="2009-08-18T00:00:00" u="1"/>
        <d v="2008-11-04T00:00:00" u="1"/>
        <d v="2008-08-19T00:00:00" u="1"/>
        <d v="2008-02-19T00:00:00" u="1"/>
        <d v="2007-11-06T00:00:00" u="1"/>
        <d v="2007-08-21T00:00:00" u="1"/>
        <d v="2006-11-07T00:00:00" u="1"/>
        <d v="2006-09-19T00:00:00" u="1"/>
        <d v="2005-11-08T00:00:00" u="1"/>
        <d v="2005-09-20T00:00:00" u="1"/>
      </sharedItems>
      <fieldGroup par="32"/>
    </cacheField>
    <cacheField name="Election Type" numFmtId="0">
      <sharedItems containsBlank="1" count="6">
        <s v="February"/>
        <s v="General"/>
        <s v="Primary"/>
        <s v="April"/>
        <s v="Presidential Primary"/>
        <m/>
      </sharedItems>
    </cacheField>
    <cacheField name="Year" numFmtId="0">
      <sharedItems containsString="0" containsBlank="1" containsNumber="1" containsInteger="1" minValue="2012" maxValue="2026"/>
    </cacheField>
    <cacheField name="Active Voters" numFmtId="0">
      <sharedItems containsBlank="1" containsMixedTypes="1" containsNumber="1" containsInteger="1" minValue="0" maxValue="5099992"/>
    </cacheField>
    <cacheField name="Inactive Voters" numFmtId="0">
      <sharedItems containsString="0" containsBlank="1" containsNumber="1" containsInteger="1" minValue="0" maxValue="758186"/>
    </cacheField>
    <cacheField name="Valid Ballots" numFmtId="0">
      <sharedItems containsBlank="1" containsMixedTypes="1" containsNumber="1" containsInteger="1" minValue="0" maxValue="4495136"/>
    </cacheField>
    <cacheField name="Ballots Issued" numFmtId="0">
      <sharedItems containsBlank="1" containsMixedTypes="1" containsNumber="1" containsInteger="1" minValue="0" maxValue="5317202"/>
    </cacheField>
    <cacheField name="Ballots Returned" numFmtId="0">
      <sharedItems containsString="0" containsBlank="1" containsNumber="1" containsInteger="1" minValue="0" maxValue="4158350"/>
    </cacheField>
    <cacheField name="Ballots Counted" numFmtId="0">
      <sharedItems containsString="0" containsBlank="1" containsNumber="1" containsInteger="1" minValue="0" maxValue="4116870"/>
    </cacheField>
    <cacheField name="Ballots Forwarded" numFmtId="0">
      <sharedItems containsBlank="1" containsMixedTypes="1" containsNumber="1" containsInteger="1" minValue="0" maxValue="9146"/>
    </cacheField>
    <cacheField name="Ballots forwarded for late transfer" numFmtId="0">
      <sharedItems containsString="0" containsBlank="1" containsNumber="1" containsInteger="1" minValue="0" maxValue="280"/>
    </cacheField>
    <cacheField name="Ballots Rejected" numFmtId="0">
      <sharedItems containsString="0" containsBlank="1" containsNumber="1" containsInteger="1" minValue="0" maxValue="95261"/>
    </cacheField>
    <cacheField name="Ballots Rejected - Missing Signature" numFmtId="0">
      <sharedItems containsString="0" containsBlank="1" containsNumber="1" containsInteger="1" minValue="0" maxValue="6947"/>
    </cacheField>
    <cacheField name="Ballots Rejected - Bad Signature" numFmtId="0">
      <sharedItems containsString="0" containsBlank="1" containsNumber="1" containsInteger="1" minValue="0" maxValue="24058"/>
    </cacheField>
    <cacheField name="Ballots Rejected - Late Postmark" numFmtId="0">
      <sharedItems containsString="0" containsBlank="1" containsNumber="1" containsInteger="1" minValue="0" maxValue="21679"/>
    </cacheField>
    <cacheField name="% ballots (of ballots returned) rejected for late postmark" numFmtId="10">
      <sharedItems containsString="0" containsBlank="1" containsNumber="1" minValue="0" maxValue="0.2"/>
    </cacheField>
    <cacheField name="% of ballots rejected for late postmark (of ballots rejected)" numFmtId="10">
      <sharedItems containsBlank="1" containsMixedTypes="1" containsNumber="1" minValue="0" maxValue="1"/>
    </cacheField>
    <cacheField name="Ballots Rejected - Electronic with no hardcopy" numFmtId="0">
      <sharedItems containsString="0" containsBlank="1" containsNumber="1" containsInteger="1" minValue="0" maxValue="227"/>
    </cacheField>
    <cacheField name="Ballots Rejected - Other reason" numFmtId="0">
      <sharedItems containsString="0" containsBlank="1" containsNumber="1" containsInteger="1" minValue="0" maxValue="69131"/>
    </cacheField>
    <cacheField name="Regular Mail Ballots Received" numFmtId="0">
      <sharedItems containsString="0" containsBlank="1" containsNumber="1" containsInteger="1" minValue="0" maxValue="4087752"/>
    </cacheField>
    <cacheField name="Regular Mail Ballots Counted" numFmtId="0">
      <sharedItems containsString="0" containsBlank="1" containsNumber="1" containsInteger="1" minValue="0" maxValue="4047107"/>
    </cacheField>
    <cacheField name="Regular Mail Ballots Rejected" numFmtId="0">
      <sharedItems containsString="0" containsBlank="1" containsNumber="1" containsInteger="1" minValue="0" maxValue="94650"/>
    </cacheField>
    <cacheField name="Regular Mail Ballots Issued" numFmtId="0">
      <sharedItems containsBlank="1" containsMixedTypes="1" containsNumber="1" containsInteger="1" minValue="-66367" maxValue="5140744"/>
    </cacheField>
    <cacheField name=" Received by dropbox" numFmtId="0">
      <sharedItems containsString="0" containsBlank="1" containsNumber="1" containsInteger="1" minValue="0" maxValue="3038104"/>
    </cacheField>
    <cacheField name="Received by mail" numFmtId="0">
      <sharedItems containsString="0" containsBlank="1" containsNumber="1" containsInteger="1" minValue="-152" maxValue="1734205"/>
    </cacheField>
    <cacheField name=" Received by Email or Fax" numFmtId="0">
      <sharedItems containsString="0" containsBlank="1" containsNumber="1" containsInteger="1" minValue="0" maxValue="31260"/>
    </cacheField>
    <cacheField name="%  Received by dropbox" numFmtId="166">
      <sharedItems containsBlank="1" containsMixedTypes="1" containsNumber="1" minValue="0" maxValue="1.0415300546448087"/>
    </cacheField>
    <cacheField name="% Received by mail" numFmtId="166">
      <sharedItems containsBlank="1" containsMixedTypes="1" containsNumber="1" minValue="-4.1530054644808745E-2" maxValue="1"/>
    </cacheField>
    <cacheField name="%  Received by Email or Fax" numFmtId="166">
      <sharedItems containsBlank="1" containsMixedTypes="1" containsNumber="1" minValue="0" maxValue="0.54168784951703097"/>
    </cacheField>
    <cacheField name="Months (Election Date)" numFmtId="0" databaseField="0">
      <fieldGroup base="1">
        <rangePr groupBy="months" startDate="2012-11-06T00:00:00" endDate="2026-02-11T00:00:00"/>
        <groupItems count="14">
          <s v="&lt;11/6/2012"/>
          <s v="Jan"/>
          <s v="Feb"/>
          <s v="Mar"/>
          <s v="Apr"/>
          <s v="May"/>
          <s v="Jun"/>
          <s v="Jul"/>
          <s v="Aug"/>
          <s v="Sep"/>
          <s v="Oct"/>
          <s v="Nov"/>
          <s v="Dec"/>
          <s v="&gt;2/11/2026"/>
        </groupItems>
      </fieldGroup>
    </cacheField>
    <cacheField name="Quarters (Election Date)" numFmtId="0" databaseField="0">
      <fieldGroup base="1">
        <rangePr groupBy="quarters" startDate="2012-11-06T00:00:00" endDate="2026-02-11T00:00:00"/>
        <groupItems count="6">
          <s v="&lt;11/6/2012"/>
          <s v="Qtr1"/>
          <s v="Qtr2"/>
          <s v="Qtr3"/>
          <s v="Qtr4"/>
          <s v="&gt;2/11/2026"/>
        </groupItems>
      </fieldGroup>
    </cacheField>
    <cacheField name="Years (Election Date)" numFmtId="0" databaseField="0">
      <fieldGroup base="1">
        <rangePr groupBy="years" startDate="2012-11-06T00:00:00" endDate="2026-02-11T00:00:00"/>
        <groupItems count="17">
          <s v="&lt;11/6/2012"/>
          <s v="2012"/>
          <s v="2013"/>
          <s v="2014"/>
          <s v="2015"/>
          <s v="2016"/>
          <s v="2017"/>
          <s v="2018"/>
          <s v="2019"/>
          <s v="2020"/>
          <s v="2021"/>
          <s v="2022"/>
          <s v="2023"/>
          <s v="2024"/>
          <s v="2025"/>
          <s v="2026"/>
          <s v="&gt;2/11/2026"/>
        </groupItems>
      </fieldGroup>
    </cacheField>
  </cacheFields>
  <extLst>
    <ext xmlns:x14="http://schemas.microsoft.com/office/spreadsheetml/2009/9/main" uri="{725AE2AE-9491-48be-B2B4-4EB974FC3084}">
      <x14:pivotCacheDefinition pivotCacheId="1903142072"/>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hannon Grimes" refreshedDate="46146.597468171298" createdVersion="8" refreshedVersion="8" minRefreshableVersion="3" recordCount="2438" xr:uid="{25366754-2D1E-4836-AD03-2E073A1A6C3A}">
  <cacheSource type="worksheet">
    <worksheetSource name="Table1"/>
  </cacheSource>
  <cacheFields count="33">
    <cacheField name="County" numFmtId="0">
      <sharedItems containsBlank="1" count="42">
        <s v="Adams"/>
        <s v="Asotin"/>
        <s v="Benton"/>
        <s v="Chelan"/>
        <s v="Clallam"/>
        <s v="Clark"/>
        <s v="Columbia"/>
        <s v="Cowlitz"/>
        <s v="Douglas"/>
        <s v="Ferry"/>
        <s v="Franklin"/>
        <s v="Garfield"/>
        <s v="Grant"/>
        <s v="Grays Harbor"/>
        <s v="Island"/>
        <s v="Jefferson"/>
        <s v="King"/>
        <s v="Kitsap"/>
        <s v="Kittitas"/>
        <s v="Klickitat"/>
        <s v="Lewis"/>
        <s v="Lincoln"/>
        <s v="Mason"/>
        <s v="Okanogan"/>
        <s v="Pacific"/>
        <s v="Pend Oreille"/>
        <s v="Pierce"/>
        <s v="San Juan"/>
        <s v="Skagit"/>
        <s v="Skamania"/>
        <s v="Snohomish"/>
        <s v="Spokane"/>
        <s v="Stevens"/>
        <s v="Thurston"/>
        <s v="Wahkiakum"/>
        <s v="Walla Walla"/>
        <s v="Whatcom"/>
        <s v="Whitman"/>
        <s v="Yakima"/>
        <s v="z-Totals"/>
        <s v="Island*"/>
        <m/>
      </sharedItems>
    </cacheField>
    <cacheField name="Election Date" numFmtId="14">
      <sharedItems containsNonDate="0" containsDate="1" containsString="0" containsBlank="1" minDate="2012-11-06T00:00:00" maxDate="2026-02-11T00:00:00" count="46">
        <d v="2026-02-10T00:00:00"/>
        <d v="2025-11-04T00:00:00"/>
        <d v="2025-08-05T00:00:00"/>
        <d v="2025-04-22T00:00:00"/>
        <d v="2025-02-11T00:00:00"/>
        <d v="2024-11-05T00:00:00"/>
        <d v="2024-08-06T00:00:00"/>
        <d v="2024-04-23T00:00:00"/>
        <d v="2024-03-12T00:00:00"/>
        <d v="2024-02-13T00:00:00"/>
        <d v="2023-11-07T00:00:00"/>
        <d v="2023-08-01T00:00:00"/>
        <d v="2023-04-25T00:00:00"/>
        <d v="2023-02-14T00:00:00"/>
        <d v="2022-11-08T00:00:00"/>
        <d v="2022-08-02T00:00:00"/>
        <d v="2022-04-26T00:00:00"/>
        <d v="2022-02-08T00:00:00"/>
        <d v="2021-11-02T00:00:00"/>
        <d v="2021-08-03T00:00:00"/>
        <d v="2021-04-27T00:00:00"/>
        <d v="2021-02-09T00:00:00"/>
        <d v="2020-11-03T00:00:00"/>
        <d v="2020-08-04T00:00:00"/>
        <d v="2020-04-28T00:00:00"/>
        <d v="2020-03-10T00:00:00"/>
        <d v="2020-02-11T00:00:00"/>
        <d v="2019-11-05T00:00:00"/>
        <d v="2019-08-06T00:00:00"/>
        <d v="2019-02-12T00:00:00"/>
        <d v="2018-11-07T00:00:00"/>
        <d v="2018-08-07T00:00:00"/>
        <d v="2018-02-03T00:00:00"/>
        <d v="2017-11-07T00:00:00"/>
        <d v="2017-08-01T00:00:00"/>
        <d v="2016-11-08T00:00:00"/>
        <d v="2016-08-02T00:00:00"/>
        <d v="2016-05-24T00:00:00"/>
        <d v="2015-11-03T00:00:00"/>
        <d v="2015-08-04T00:00:00"/>
        <d v="2014-11-04T00:00:00"/>
        <d v="2014-08-05T00:00:00"/>
        <d v="2013-11-05T00:00:00"/>
        <d v="2013-08-06T00:00:00"/>
        <d v="2012-11-06T00:00:00"/>
        <m/>
      </sharedItems>
      <fieldGroup par="32"/>
    </cacheField>
    <cacheField name="Election Type" numFmtId="0">
      <sharedItems containsBlank="1" count="6">
        <s v="February"/>
        <s v="General"/>
        <s v="Primary"/>
        <s v="April"/>
        <s v="Presidential Primary"/>
        <m/>
      </sharedItems>
    </cacheField>
    <cacheField name="Year" numFmtId="0">
      <sharedItems containsString="0" containsBlank="1" containsNumber="1" containsInteger="1" minValue="2012" maxValue="2026" count="16">
        <n v="2026"/>
        <n v="2025"/>
        <n v="2024"/>
        <n v="2023"/>
        <n v="2022"/>
        <n v="2021"/>
        <n v="2020"/>
        <n v="2019"/>
        <n v="2018"/>
        <n v="2017"/>
        <n v="2016"/>
        <n v="2015"/>
        <n v="2014"/>
        <n v="2013"/>
        <n v="2012"/>
        <m/>
      </sharedItems>
    </cacheField>
    <cacheField name="Active Voters" numFmtId="0">
      <sharedItems containsBlank="1" containsMixedTypes="1" containsNumber="1" containsInteger="1" minValue="0" maxValue="5099992"/>
    </cacheField>
    <cacheField name="Inactive Voters" numFmtId="0">
      <sharedItems containsString="0" containsBlank="1" containsNumber="1" containsInteger="1" minValue="0" maxValue="758186"/>
    </cacheField>
    <cacheField name="Valid Ballots" numFmtId="0">
      <sharedItems containsBlank="1" containsMixedTypes="1" containsNumber="1" containsInteger="1" minValue="0" maxValue="4495136"/>
    </cacheField>
    <cacheField name="Ballots Issued" numFmtId="0">
      <sharedItems containsBlank="1" containsMixedTypes="1" containsNumber="1" containsInteger="1" minValue="0" maxValue="5317202"/>
    </cacheField>
    <cacheField name="Ballots Returned" numFmtId="0">
      <sharedItems containsString="0" containsBlank="1" containsNumber="1" containsInteger="1" minValue="0" maxValue="4158350"/>
    </cacheField>
    <cacheField name="Ballots Counted" numFmtId="0">
      <sharedItems containsString="0" containsBlank="1" containsNumber="1" containsInteger="1" minValue="0" maxValue="4116870"/>
    </cacheField>
    <cacheField name="Ballots Forwarded" numFmtId="0">
      <sharedItems containsBlank="1" containsMixedTypes="1" containsNumber="1" containsInteger="1" minValue="0" maxValue="9146"/>
    </cacheField>
    <cacheField name="Ballots forwarded for late transfer" numFmtId="0">
      <sharedItems containsString="0" containsBlank="1" containsNumber="1" containsInteger="1" minValue="0" maxValue="280"/>
    </cacheField>
    <cacheField name="Ballots Rejected" numFmtId="0">
      <sharedItems containsString="0" containsBlank="1" containsNumber="1" containsInteger="1" minValue="0" maxValue="95261"/>
    </cacheField>
    <cacheField name="Ballots Rejected - Missing Signature" numFmtId="0">
      <sharedItems containsString="0" containsBlank="1" containsNumber="1" containsInteger="1" minValue="0" maxValue="6947"/>
    </cacheField>
    <cacheField name="Ballots Rejected - Bad Signature" numFmtId="0">
      <sharedItems containsString="0" containsBlank="1" containsNumber="1" containsInteger="1" minValue="0" maxValue="24058"/>
    </cacheField>
    <cacheField name="Ballots Rejected - Late Postmark" numFmtId="0">
      <sharedItems containsString="0" containsBlank="1" containsNumber="1" containsInteger="1" minValue="0" maxValue="21679"/>
    </cacheField>
    <cacheField name="% ballots (of ballots returned) rejected for late postmark" numFmtId="10">
      <sharedItems containsString="0" containsBlank="1" containsNumber="1" minValue="0" maxValue="0.2"/>
    </cacheField>
    <cacheField name="% of ballots rejected for late postmark (of ballots rejected)" numFmtId="10">
      <sharedItems containsBlank="1" containsMixedTypes="1" containsNumber="1" minValue="0" maxValue="1"/>
    </cacheField>
    <cacheField name="Ballots Rejected - Electronic with no hardcopy" numFmtId="0">
      <sharedItems containsString="0" containsBlank="1" containsNumber="1" containsInteger="1" minValue="0" maxValue="227"/>
    </cacheField>
    <cacheField name="Ballots Rejected - Other reason" numFmtId="0">
      <sharedItems containsString="0" containsBlank="1" containsNumber="1" containsInteger="1" minValue="0" maxValue="69131"/>
    </cacheField>
    <cacheField name="Regular Mail Ballots Received" numFmtId="0">
      <sharedItems containsString="0" containsBlank="1" containsNumber="1" containsInteger="1" minValue="0" maxValue="4087752"/>
    </cacheField>
    <cacheField name="Regular Mail Ballots Counted" numFmtId="0">
      <sharedItems containsString="0" containsBlank="1" containsNumber="1" containsInteger="1" minValue="0" maxValue="4047107"/>
    </cacheField>
    <cacheField name="Regular Mail Ballots Rejected" numFmtId="0">
      <sharedItems containsString="0" containsBlank="1" containsNumber="1" containsInteger="1" minValue="0" maxValue="94650"/>
    </cacheField>
    <cacheField name="Regular Mail Ballots Issued" numFmtId="0">
      <sharedItems containsBlank="1" containsMixedTypes="1" containsNumber="1" containsInteger="1" minValue="-66367" maxValue="5140744"/>
    </cacheField>
    <cacheField name=" Received by dropbox" numFmtId="0">
      <sharedItems containsString="0" containsBlank="1" containsNumber="1" containsInteger="1" minValue="0" maxValue="3038104"/>
    </cacheField>
    <cacheField name="Received by mail" numFmtId="0">
      <sharedItems containsString="0" containsBlank="1" containsNumber="1" containsInteger="1" minValue="-152" maxValue="1734205"/>
    </cacheField>
    <cacheField name=" Received by Email or Fax" numFmtId="0">
      <sharedItems containsString="0" containsBlank="1" containsNumber="1" containsInteger="1" minValue="0" maxValue="31260"/>
    </cacheField>
    <cacheField name="%  Received by dropbox" numFmtId="166">
      <sharedItems containsBlank="1" containsMixedTypes="1" containsNumber="1" minValue="0" maxValue="1.0415300546448087"/>
    </cacheField>
    <cacheField name="% Received by mail" numFmtId="166">
      <sharedItems containsBlank="1" containsMixedTypes="1" containsNumber="1" minValue="-4.1530054644808745E-2" maxValue="1"/>
    </cacheField>
    <cacheField name="%  Received by Email or Fax" numFmtId="166">
      <sharedItems containsBlank="1" containsMixedTypes="1" containsNumber="1" minValue="0" maxValue="0.54168784951703097"/>
    </cacheField>
    <cacheField name="Months (Election Date)" numFmtId="0" databaseField="0">
      <fieldGroup base="1">
        <rangePr groupBy="months" startDate="2012-11-06T00:00:00" endDate="2026-02-11T00:00:00"/>
        <groupItems count="14">
          <s v="&lt;11/6/2012"/>
          <s v="Jan"/>
          <s v="Feb"/>
          <s v="Mar"/>
          <s v="Apr"/>
          <s v="May"/>
          <s v="Jun"/>
          <s v="Jul"/>
          <s v="Aug"/>
          <s v="Sep"/>
          <s v="Oct"/>
          <s v="Nov"/>
          <s v="Dec"/>
          <s v="&gt;2/11/2026"/>
        </groupItems>
      </fieldGroup>
    </cacheField>
    <cacheField name="Quarters (Election Date)" numFmtId="0" databaseField="0">
      <fieldGroup base="1">
        <rangePr groupBy="quarters" startDate="2012-11-06T00:00:00" endDate="2026-02-11T00:00:00"/>
        <groupItems count="6">
          <s v="&lt;11/6/2012"/>
          <s v="Qtr1"/>
          <s v="Qtr2"/>
          <s v="Qtr3"/>
          <s v="Qtr4"/>
          <s v="&gt;2/11/2026"/>
        </groupItems>
      </fieldGroup>
    </cacheField>
    <cacheField name="Years (Election Date)" numFmtId="0" databaseField="0">
      <fieldGroup base="1">
        <rangePr groupBy="years" startDate="2012-11-06T00:00:00" endDate="2026-02-11T00:00:00"/>
        <groupItems count="17">
          <s v="&lt;11/6/2012"/>
          <s v="2012"/>
          <s v="2013"/>
          <s v="2014"/>
          <s v="2015"/>
          <s v="2016"/>
          <s v="2017"/>
          <s v="2018"/>
          <s v="2019"/>
          <s v="2020"/>
          <s v="2021"/>
          <s v="2022"/>
          <s v="2023"/>
          <s v="2024"/>
          <s v="2025"/>
          <s v="2026"/>
          <s v="&gt;2/11/2026"/>
        </groupItems>
      </fieldGroup>
    </cacheField>
  </cacheFields>
  <extLst>
    <ext xmlns:x14="http://schemas.microsoft.com/office/spreadsheetml/2009/9/main" uri="{725AE2AE-9491-48be-B2B4-4EB974FC3084}">
      <x14:pivotCacheDefinition pivotCacheId="1273811672"/>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38">
  <r>
    <x v="0"/>
    <x v="0"/>
    <x v="0"/>
    <n v="2026"/>
    <n v="8610"/>
    <n v="467"/>
    <n v="2390"/>
    <n v="8667"/>
    <n v="2447"/>
    <n v="2390"/>
    <n v="0"/>
    <n v="0"/>
    <n v="57"/>
    <n v="3"/>
    <n v="20"/>
    <n v="33"/>
    <n v="1.3485901103391908E-2"/>
    <n v="0.57894736842105265"/>
    <n v="0"/>
    <n v="1"/>
    <n v="2441"/>
    <n v="2385"/>
    <n v="56"/>
    <n v="8597"/>
    <n v="1285"/>
    <n v="1161"/>
    <n v="1"/>
    <n v="0.52513281569268488"/>
    <n v="0.47445852063751531"/>
    <n v="4.086636697997548E-4"/>
  </r>
  <r>
    <x v="1"/>
    <x v="0"/>
    <x v="0"/>
    <n v="2026"/>
    <n v="12468"/>
    <n v="1352"/>
    <n v="4346"/>
    <n v="12617"/>
    <n v="4479"/>
    <n v="4346"/>
    <n v="0"/>
    <n v="0"/>
    <n v="133"/>
    <n v="8"/>
    <n v="11"/>
    <n v="112"/>
    <n v="2.5005581603036391E-2"/>
    <n v="0.84210526315789469"/>
    <n v="0"/>
    <n v="2"/>
    <n v="4474"/>
    <n v="4341"/>
    <n v="133"/>
    <n v="12540"/>
    <n v="2292"/>
    <n v="2185"/>
    <n v="2"/>
    <n v="0.51172136637642329"/>
    <n v="0.48783210538066535"/>
    <n v="4.4652824291136416E-4"/>
  </r>
  <r>
    <x v="2"/>
    <x v="0"/>
    <x v="0"/>
    <n v="2026"/>
    <n v="119005"/>
    <n v="8967"/>
    <n v="36833"/>
    <n v="119754"/>
    <n v="37610"/>
    <n v="36833"/>
    <n v="0"/>
    <n v="0"/>
    <n v="777"/>
    <n v="113"/>
    <n v="80"/>
    <n v="572"/>
    <n v="1.5208721084817868E-2"/>
    <n v="0.73616473616473621"/>
    <n v="0"/>
    <n v="12"/>
    <n v="37495"/>
    <n v="36726"/>
    <n v="769"/>
    <n v="118581"/>
    <n v="22069"/>
    <n v="15513"/>
    <n v="28"/>
    <n v="0.58678542940707257"/>
    <n v="0.41247008774262162"/>
    <n v="7.4448285030576978E-4"/>
  </r>
  <r>
    <x v="3"/>
    <x v="0"/>
    <x v="0"/>
    <n v="2026"/>
    <n v="54657"/>
    <n v="3144"/>
    <n v="16389"/>
    <n v="55108"/>
    <n v="16835"/>
    <n v="16389"/>
    <n v="8"/>
    <n v="8"/>
    <n v="438"/>
    <n v="65"/>
    <n v="27"/>
    <n v="339"/>
    <n v="2.0136620136620136E-2"/>
    <n v="0.77397260273972601"/>
    <n v="0"/>
    <n v="7"/>
    <n v="16810"/>
    <n v="16365"/>
    <n v="437"/>
    <n v="54593"/>
    <n v="8823"/>
    <n v="8002"/>
    <n v="10"/>
    <n v="0.52408672408672408"/>
    <n v="0.47531927531927531"/>
    <n v="5.9400059400059396E-4"/>
  </r>
  <r>
    <x v="4"/>
    <x v="0"/>
    <x v="0"/>
    <n v="2026"/>
    <n v="0"/>
    <n v="0"/>
    <n v="0"/>
    <n v="0"/>
    <n v="0"/>
    <n v="0"/>
    <n v="0"/>
    <n v="0"/>
    <n v="0"/>
    <n v="0"/>
    <n v="0"/>
    <n v="0"/>
    <m/>
    <e v="#DIV/0!"/>
    <n v="0"/>
    <n v="0"/>
    <n v="0"/>
    <n v="0"/>
    <n v="0"/>
    <n v="0"/>
    <n v="0"/>
    <n v="0"/>
    <n v="0"/>
    <e v="#DIV/0!"/>
    <e v="#DIV/0!"/>
    <e v="#DIV/0!"/>
  </r>
  <r>
    <x v="5"/>
    <x v="0"/>
    <x v="0"/>
    <n v="2026"/>
    <n v="86669"/>
    <n v="5591"/>
    <n v="33692"/>
    <n v="87444"/>
    <n v="34043"/>
    <n v="33692"/>
    <n v="0"/>
    <n v="0"/>
    <n v="351"/>
    <n v="92"/>
    <n v="114"/>
    <n v="130"/>
    <n v="3.8186998795640809E-3"/>
    <n v="0.37037037037037035"/>
    <n v="0"/>
    <n v="15"/>
    <n v="33893"/>
    <n v="33543"/>
    <n v="350"/>
    <n v="86348"/>
    <n v="20961"/>
    <n v="13058"/>
    <n v="24"/>
    <n v="0.61572129365802075"/>
    <n v="0.38357371559498282"/>
    <n v="7.0499074699644567E-4"/>
  </r>
  <r>
    <x v="6"/>
    <x v="0"/>
    <x v="0"/>
    <n v="2026"/>
    <n v="87"/>
    <n v="1"/>
    <n v="46"/>
    <n v="88"/>
    <n v="47"/>
    <n v="46"/>
    <n v="0"/>
    <n v="0"/>
    <n v="1"/>
    <n v="1"/>
    <n v="0"/>
    <n v="0"/>
    <n v="0"/>
    <n v="0"/>
    <n v="0"/>
    <n v="0"/>
    <n v="47"/>
    <n v="46"/>
    <n v="1"/>
    <n v="88"/>
    <n v="7"/>
    <n v="40"/>
    <n v="0"/>
    <n v="0.14893617021276595"/>
    <n v="0.85106382978723405"/>
    <n v="0"/>
  </r>
  <r>
    <x v="7"/>
    <x v="0"/>
    <x v="0"/>
    <n v="2026"/>
    <n v="37410"/>
    <n v="2800"/>
    <n v="11575"/>
    <n v="37602"/>
    <n v="11714"/>
    <n v="11575"/>
    <n v="0"/>
    <n v="0"/>
    <n v="139"/>
    <n v="20"/>
    <n v="27"/>
    <n v="91"/>
    <n v="7.7684821581014175E-3"/>
    <n v="0.65467625899280579"/>
    <n v="0"/>
    <n v="1"/>
    <n v="11685"/>
    <n v="11546"/>
    <n v="139"/>
    <n v="37219"/>
    <n v="7216"/>
    <n v="4491"/>
    <n v="7"/>
    <n v="0.61601502475670133"/>
    <n v="0.38338739969267543"/>
    <n v="5.9757555062318597E-4"/>
  </r>
  <r>
    <x v="8"/>
    <x v="0"/>
    <x v="0"/>
    <n v="2026"/>
    <n v="28347"/>
    <n v="1230"/>
    <n v="8004"/>
    <n v="28723"/>
    <n v="8176"/>
    <n v="8004"/>
    <n v="14"/>
    <n v="14"/>
    <n v="158"/>
    <n v="21"/>
    <n v="7"/>
    <n v="130"/>
    <n v="1.5900195694716242E-2"/>
    <n v="0.82278481012658233"/>
    <n v="0"/>
    <n v="0"/>
    <n v="8155"/>
    <n v="7983"/>
    <n v="158"/>
    <n v="28508"/>
    <n v="4552"/>
    <n v="3620"/>
    <n v="4"/>
    <n v="0.55675146771037187"/>
    <n v="0.44275929549902154"/>
    <n v="4.8923679060665359E-4"/>
  </r>
  <r>
    <x v="9"/>
    <x v="0"/>
    <x v="0"/>
    <n v="2026"/>
    <n v="3652"/>
    <n v="342"/>
    <n v="1584"/>
    <n v="3679"/>
    <n v="1611"/>
    <n v="1584"/>
    <n v="0"/>
    <n v="0"/>
    <n v="27"/>
    <n v="3"/>
    <n v="2"/>
    <n v="22"/>
    <n v="1.3656114214773432E-2"/>
    <n v="0.81481481481481477"/>
    <n v="0"/>
    <n v="0"/>
    <n v="1606"/>
    <n v="1579"/>
    <n v="27"/>
    <n v="3644"/>
    <n v="552"/>
    <n v="1059"/>
    <n v="0"/>
    <n v="0.34264432029795161"/>
    <n v="0.65735567970204845"/>
    <n v="0"/>
  </r>
  <r>
    <x v="10"/>
    <x v="0"/>
    <x v="0"/>
    <n v="2026"/>
    <n v="48801"/>
    <n v="2588"/>
    <n v="12193"/>
    <n v="49445"/>
    <n v="12599"/>
    <n v="12193"/>
    <n v="2"/>
    <n v="2"/>
    <n v="404"/>
    <n v="32"/>
    <n v="61"/>
    <n v="298"/>
    <n v="2.3652670846892612E-2"/>
    <n v="0.73762376237623761"/>
    <n v="0"/>
    <n v="13"/>
    <n v="12559"/>
    <n v="12153"/>
    <n v="404"/>
    <n v="48996"/>
    <n v="6917"/>
    <n v="5679"/>
    <n v="3"/>
    <n v="0.54901182633542345"/>
    <n v="0.45075005952853403"/>
    <n v="2.3811413604254305E-4"/>
  </r>
  <r>
    <x v="11"/>
    <x v="0"/>
    <x v="0"/>
    <n v="2026"/>
    <n v="34"/>
    <n v="1"/>
    <n v="4"/>
    <n v="34"/>
    <n v="5"/>
    <n v="4"/>
    <n v="0"/>
    <n v="0"/>
    <n v="1"/>
    <n v="0"/>
    <n v="0"/>
    <n v="1"/>
    <n v="0.2"/>
    <n v="1"/>
    <n v="0"/>
    <n v="0"/>
    <n v="5"/>
    <n v="4"/>
    <n v="1"/>
    <n v="34"/>
    <n v="0"/>
    <n v="5"/>
    <n v="0"/>
    <n v="0"/>
    <n v="1"/>
    <n v="0"/>
  </r>
  <r>
    <x v="12"/>
    <x v="0"/>
    <x v="0"/>
    <n v="2026"/>
    <n v="21687"/>
    <n v="1448"/>
    <n v="6944"/>
    <n v="21932"/>
    <n v="7233"/>
    <n v="6944"/>
    <n v="5"/>
    <n v="0"/>
    <n v="284"/>
    <n v="30"/>
    <n v="69"/>
    <n v="185"/>
    <n v="2.5577215539886632E-2"/>
    <n v="0.65140845070422537"/>
    <n v="0"/>
    <n v="0"/>
    <n v="7217"/>
    <n v="6929"/>
    <n v="283"/>
    <n v="21725"/>
    <n v="3571"/>
    <n v="3660"/>
    <n v="2"/>
    <n v="0.49370938752937921"/>
    <n v="0.50601410203235175"/>
    <n v="2.7651043826904464E-4"/>
  </r>
  <r>
    <x v="13"/>
    <x v="0"/>
    <x v="0"/>
    <n v="2026"/>
    <n v="30618"/>
    <n v="1447"/>
    <n v="9196"/>
    <n v="31250"/>
    <n v="9481"/>
    <n v="9196"/>
    <n v="0"/>
    <n v="0"/>
    <n v="285"/>
    <n v="53"/>
    <n v="16"/>
    <n v="216"/>
    <n v="2.2782406919101359E-2"/>
    <n v="0.75789473684210529"/>
    <n v="0"/>
    <n v="0"/>
    <n v="9468"/>
    <n v="9183"/>
    <n v="285"/>
    <n v="31073"/>
    <n v="4151"/>
    <n v="5326"/>
    <n v="4"/>
    <n v="0.43782301444995253"/>
    <n v="0.56175508912561967"/>
    <n v="4.2189642442780296E-4"/>
  </r>
  <r>
    <x v="14"/>
    <x v="0"/>
    <x v="0"/>
    <n v="2026"/>
    <n v="24130"/>
    <n v="1415"/>
    <n v="10290"/>
    <n v="24262"/>
    <n v="10531"/>
    <n v="10290"/>
    <n v="2"/>
    <n v="0"/>
    <n v="239"/>
    <n v="18"/>
    <n v="11"/>
    <n v="203"/>
    <n v="1.9276421992213466E-2"/>
    <n v="0.84937238493723854"/>
    <n v="0"/>
    <n v="7"/>
    <n v="10433"/>
    <n v="10193"/>
    <n v="238"/>
    <n v="23514"/>
    <n v="5750"/>
    <n v="4769"/>
    <n v="12"/>
    <n v="0.54600702687304148"/>
    <n v="0.45285348020131044"/>
    <n v="1.1394929256480866E-3"/>
  </r>
  <r>
    <x v="15"/>
    <x v="0"/>
    <x v="0"/>
    <n v="2026"/>
    <n v="26187"/>
    <n v="1353"/>
    <n v="12678"/>
    <n v="26360"/>
    <n v="12917"/>
    <n v="12678"/>
    <n v="1"/>
    <n v="1"/>
    <n v="238"/>
    <n v="24"/>
    <n v="18"/>
    <n v="194"/>
    <n v="1.5018967252458002E-2"/>
    <n v="0.81512605042016806"/>
    <n v="0"/>
    <n v="2"/>
    <n v="12867"/>
    <n v="12630"/>
    <n v="236"/>
    <n v="25820"/>
    <n v="5960"/>
    <n v="6934"/>
    <n v="23"/>
    <n v="0.46140744754974067"/>
    <n v="0.53681195323991637"/>
    <n v="1.7805992103429589E-3"/>
  </r>
  <r>
    <x v="16"/>
    <x v="0"/>
    <x v="0"/>
    <n v="2026"/>
    <n v="611433"/>
    <n v="43268"/>
    <n v="187962"/>
    <n v="620660"/>
    <n v="190038"/>
    <n v="187962"/>
    <n v="0"/>
    <n v="0"/>
    <n v="2076"/>
    <n v="377"/>
    <n v="431"/>
    <n v="1248"/>
    <n v="6.5671076311053581E-3"/>
    <n v="0.60115606936416188"/>
    <n v="0"/>
    <n v="20"/>
    <n v="188723"/>
    <n v="186662"/>
    <n v="2061"/>
    <n v="607203"/>
    <n v="104481"/>
    <n v="85078"/>
    <n v="479"/>
    <n v="0.54979004199160164"/>
    <n v="0.44768940948652375"/>
    <n v="2.5205485218745723E-3"/>
  </r>
  <r>
    <x v="17"/>
    <x v="0"/>
    <x v="0"/>
    <n v="2026"/>
    <n v="70809"/>
    <n v="6188"/>
    <n v="22927"/>
    <n v="72482"/>
    <n v="23329"/>
    <n v="22927"/>
    <n v="17"/>
    <n v="0"/>
    <n v="385"/>
    <n v="87"/>
    <n v="42"/>
    <n v="235"/>
    <n v="1.0073299327017875E-2"/>
    <n v="0.61038961038961037"/>
    <n v="0"/>
    <n v="21"/>
    <n v="23029"/>
    <n v="22630"/>
    <n v="382"/>
    <n v="68077"/>
    <n v="15101"/>
    <n v="8187"/>
    <n v="41"/>
    <n v="0.64730592824381672"/>
    <n v="0.35093660251189507"/>
    <n v="1.7574692442882249E-3"/>
  </r>
  <r>
    <x v="18"/>
    <x v="0"/>
    <x v="0"/>
    <n v="2026"/>
    <n v="23187"/>
    <n v="1922"/>
    <n v="7541"/>
    <n v="23307"/>
    <n v="7730"/>
    <n v="7541"/>
    <n v="3"/>
    <n v="0"/>
    <n v="186"/>
    <n v="14"/>
    <n v="42"/>
    <n v="127"/>
    <n v="1.6429495472186289E-2"/>
    <n v="0.68279569892473113"/>
    <n v="0"/>
    <n v="3"/>
    <n v="7719"/>
    <n v="7530"/>
    <n v="186"/>
    <n v="23096"/>
    <n v="5090"/>
    <n v="2631"/>
    <n v="9"/>
    <n v="0.65847347994825356"/>
    <n v="0.34036222509702457"/>
    <n v="1.1642949547218629E-3"/>
  </r>
  <r>
    <x v="19"/>
    <x v="0"/>
    <x v="0"/>
    <n v="2026"/>
    <n v="10158"/>
    <n v="901"/>
    <n v="4538"/>
    <n v="10225"/>
    <n v="4595"/>
    <n v="4538"/>
    <n v="3"/>
    <n v="0"/>
    <n v="54"/>
    <n v="13"/>
    <n v="9"/>
    <n v="29"/>
    <n v="6.3112078346028288E-3"/>
    <n v="0.53703703703703709"/>
    <n v="0"/>
    <n v="3"/>
    <n v="4581"/>
    <n v="4524"/>
    <n v="54"/>
    <n v="10097"/>
    <n v="3161"/>
    <n v="1424"/>
    <n v="10"/>
    <n v="0.68792165397170835"/>
    <n v="0.3099020674646355"/>
    <n v="2.176278563656148E-3"/>
  </r>
  <r>
    <x v="20"/>
    <x v="0"/>
    <x v="0"/>
    <n v="2026"/>
    <n v="20899"/>
    <n v="1634"/>
    <n v="7249"/>
    <n v="21088"/>
    <n v="7431"/>
    <n v="7249"/>
    <n v="0"/>
    <n v="0"/>
    <n v="182"/>
    <n v="15"/>
    <n v="19"/>
    <n v="146"/>
    <n v="1.9647422957879156E-2"/>
    <n v="0.80219780219780223"/>
    <n v="0"/>
    <n v="2"/>
    <n v="7395"/>
    <n v="7214"/>
    <n v="181"/>
    <n v="20825"/>
    <n v="3031"/>
    <n v="4394"/>
    <n v="6"/>
    <n v="0.40788588346117616"/>
    <n v="0.59130668819808907"/>
    <n v="8.0742834073475975E-4"/>
  </r>
  <r>
    <x v="21"/>
    <x v="0"/>
    <x v="0"/>
    <n v="2026"/>
    <n v="4303"/>
    <n v="202"/>
    <n v="1753"/>
    <n v="4316"/>
    <n v="1786"/>
    <n v="1753"/>
    <n v="1"/>
    <n v="0"/>
    <n v="32"/>
    <n v="2"/>
    <n v="5"/>
    <n v="16"/>
    <n v="8.9585666293393058E-3"/>
    <n v="0.5"/>
    <n v="0"/>
    <n v="9"/>
    <n v="1779"/>
    <n v="1746"/>
    <n v="32"/>
    <n v="4267"/>
    <n v="221"/>
    <n v="1565"/>
    <n v="0"/>
    <n v="0.12374020156774916"/>
    <n v="0.87625979843225088"/>
    <n v="0"/>
  </r>
  <r>
    <x v="22"/>
    <x v="0"/>
    <x v="0"/>
    <n v="2026"/>
    <n v="16464"/>
    <n v="900"/>
    <n v="5437"/>
    <n v="16794"/>
    <n v="5550"/>
    <n v="5437"/>
    <n v="9"/>
    <n v="0"/>
    <n v="104"/>
    <n v="4"/>
    <n v="18"/>
    <n v="78"/>
    <n v="1.4054054054054054E-2"/>
    <n v="0.75"/>
    <n v="0"/>
    <n v="3"/>
    <n v="5531"/>
    <n v="5418"/>
    <n v="104"/>
    <n v="16553"/>
    <n v="3374"/>
    <n v="2173"/>
    <n v="3"/>
    <n v="0.60792792792792794"/>
    <n v="0.39153153153153153"/>
    <n v="5.4054054054054055E-4"/>
  </r>
  <r>
    <x v="23"/>
    <x v="0"/>
    <x v="0"/>
    <n v="2026"/>
    <n v="4827"/>
    <n v="331"/>
    <n v="1644"/>
    <n v="4918"/>
    <n v="1697"/>
    <n v="1644"/>
    <n v="0"/>
    <n v="0"/>
    <n v="53"/>
    <n v="5"/>
    <n v="0"/>
    <n v="36"/>
    <n v="2.1213906894519741E-2"/>
    <n v="0.67924528301886788"/>
    <n v="0"/>
    <n v="12"/>
    <n v="1689"/>
    <n v="1636"/>
    <n v="53"/>
    <n v="4848"/>
    <n v="655"/>
    <n v="1041"/>
    <n v="1"/>
    <n v="0.38597525044195641"/>
    <n v="0.61343547436652912"/>
    <n v="5.8927519151443723E-4"/>
  </r>
  <r>
    <x v="24"/>
    <x v="0"/>
    <x v="0"/>
    <n v="2026"/>
    <n v="8398"/>
    <n v="757"/>
    <n v="3210"/>
    <n v="8467"/>
    <n v="3318"/>
    <n v="3210"/>
    <n v="0"/>
    <n v="0"/>
    <n v="108"/>
    <n v="6"/>
    <n v="4"/>
    <n v="95"/>
    <n v="2.8631705846895721E-2"/>
    <n v="0.87962962962962965"/>
    <n v="0"/>
    <n v="3"/>
    <n v="3311"/>
    <n v="3203"/>
    <n v="108"/>
    <n v="8364"/>
    <n v="1103"/>
    <n v="2215"/>
    <n v="0"/>
    <n v="0.33242917420132612"/>
    <n v="0.66757082579867388"/>
    <n v="0"/>
  </r>
  <r>
    <x v="25"/>
    <x v="0"/>
    <x v="0"/>
    <n v="2026"/>
    <n v="10266"/>
    <n v="842"/>
    <n v="4352"/>
    <n v="10478"/>
    <n v="4434"/>
    <n v="4352"/>
    <n v="0"/>
    <n v="0"/>
    <n v="82"/>
    <n v="2"/>
    <n v="8"/>
    <n v="70"/>
    <n v="1.5787099684258007E-2"/>
    <n v="0.85365853658536583"/>
    <n v="0"/>
    <n v="2"/>
    <n v="4400"/>
    <n v="4318"/>
    <n v="82"/>
    <n v="10317"/>
    <n v="1806"/>
    <n v="2626"/>
    <n v="2"/>
    <n v="0.40730717185385656"/>
    <n v="0.59224176815516461"/>
    <n v="4.5105999097880018E-4"/>
  </r>
  <r>
    <x v="26"/>
    <x v="0"/>
    <x v="0"/>
    <n v="2026"/>
    <n v="480650"/>
    <n v="40491"/>
    <n v="127378"/>
    <n v="488688"/>
    <n v="128954"/>
    <n v="127378"/>
    <n v="289"/>
    <n v="0"/>
    <n v="1287"/>
    <n v="185"/>
    <n v="275"/>
    <n v="819"/>
    <n v="6.3511019433286292E-3"/>
    <n v="0.63636363636363635"/>
    <n v="0"/>
    <n v="8"/>
    <n v="127969"/>
    <n v="126398"/>
    <n v="1282"/>
    <n v="478208"/>
    <n v="72653"/>
    <n v="56191"/>
    <n v="110"/>
    <n v="0.56340245358810115"/>
    <n v="0.435744529056873"/>
    <n v="8.5301735502582316E-4"/>
  </r>
  <r>
    <x v="27"/>
    <x v="0"/>
    <x v="0"/>
    <n v="2026"/>
    <n v="7311"/>
    <n v="375"/>
    <n v="3043"/>
    <n v="7464"/>
    <n v="3072"/>
    <n v="3043"/>
    <n v="0"/>
    <n v="0"/>
    <n v="29"/>
    <n v="0"/>
    <n v="17"/>
    <n v="12"/>
    <n v="3.90625E-3"/>
    <n v="0.41379310344827586"/>
    <n v="0"/>
    <n v="0"/>
    <n v="3063"/>
    <n v="3034"/>
    <n v="29"/>
    <n v="7270"/>
    <n v="2505"/>
    <n v="563"/>
    <n v="4"/>
    <n v="0.8154296875"/>
    <n v="0.18326822916666666"/>
    <n v="1.3020833333333333E-3"/>
  </r>
  <r>
    <x v="28"/>
    <x v="0"/>
    <x v="0"/>
    <n v="2026"/>
    <n v="62130"/>
    <n v="3927"/>
    <n v="22689"/>
    <n v="63298"/>
    <n v="23211"/>
    <n v="22689"/>
    <n v="0"/>
    <n v="0"/>
    <n v="522"/>
    <n v="33"/>
    <n v="110"/>
    <n v="377"/>
    <n v="1.6242298909999568E-2"/>
    <n v="0.72222222222222221"/>
    <n v="0"/>
    <n v="2"/>
    <n v="23015"/>
    <n v="22496"/>
    <n v="519"/>
    <n v="61724"/>
    <n v="14231"/>
    <n v="8954"/>
    <n v="26"/>
    <n v="0.6131144715867477"/>
    <n v="0.38576536986773513"/>
    <n v="1.1201585455172117E-3"/>
  </r>
  <r>
    <x v="29"/>
    <x v="0"/>
    <x v="0"/>
    <n v="2026"/>
    <n v="8814"/>
    <n v="450"/>
    <n v="3279"/>
    <n v="8848"/>
    <n v="3341"/>
    <n v="3279"/>
    <n v="18"/>
    <n v="0"/>
    <n v="44"/>
    <n v="5"/>
    <n v="17"/>
    <n v="22"/>
    <n v="6.5848548338820713E-3"/>
    <n v="0.5"/>
    <n v="0"/>
    <n v="0"/>
    <n v="3333"/>
    <n v="3271"/>
    <n v="44"/>
    <n v="8692"/>
    <n v="2155"/>
    <n v="1183"/>
    <n v="3"/>
    <n v="0.64501646213708475"/>
    <n v="0.35408560311284049"/>
    <n v="8.9793475007482785E-4"/>
  </r>
  <r>
    <x v="30"/>
    <x v="0"/>
    <x v="0"/>
    <n v="2026"/>
    <n v="454134"/>
    <n v="31002"/>
    <n v="129505"/>
    <n v="459483"/>
    <n v="133680"/>
    <n v="129505"/>
    <n v="0"/>
    <n v="0"/>
    <n v="4175"/>
    <n v="81"/>
    <n v="328"/>
    <n v="3709"/>
    <n v="2.7745362058647517E-2"/>
    <n v="0.88838323353293414"/>
    <n v="0"/>
    <n v="57"/>
    <n v="133186"/>
    <n v="129019"/>
    <n v="4167"/>
    <n v="452148"/>
    <n v="76391"/>
    <n v="57155"/>
    <n v="134"/>
    <n v="0.57144673847995209"/>
    <n v="0.42755086774386597"/>
    <n v="1.002393776181927E-3"/>
  </r>
  <r>
    <x v="31"/>
    <x v="0"/>
    <x v="0"/>
    <n v="2026"/>
    <n v="20395"/>
    <n v="2162"/>
    <n v="6930"/>
    <n v="20663"/>
    <n v="6986"/>
    <n v="6930"/>
    <n v="0"/>
    <n v="0"/>
    <n v="56"/>
    <n v="10"/>
    <n v="17"/>
    <n v="28"/>
    <n v="4.0080160320641279E-3"/>
    <n v="0.5"/>
    <n v="0"/>
    <n v="1"/>
    <n v="6949"/>
    <n v="6894"/>
    <n v="55"/>
    <n v="20414"/>
    <n v="2586"/>
    <n v="4397"/>
    <n v="3"/>
    <n v="0.37016890924706558"/>
    <n v="0.62940166046378476"/>
    <n v="4.2943028914972805E-4"/>
  </r>
  <r>
    <x v="32"/>
    <x v="0"/>
    <x v="0"/>
    <n v="2026"/>
    <n v="13971"/>
    <n v="764"/>
    <n v="5161"/>
    <n v="14091"/>
    <n v="5232"/>
    <n v="5164"/>
    <n v="2"/>
    <n v="0"/>
    <n v="70"/>
    <n v="8"/>
    <n v="32"/>
    <n v="30"/>
    <n v="5.7339449541284407E-3"/>
    <n v="0.42857142857142855"/>
    <n v="0"/>
    <n v="0"/>
    <n v="5221"/>
    <n v="5153"/>
    <n v="70"/>
    <n v="13957"/>
    <n v="2032"/>
    <n v="3198"/>
    <n v="2"/>
    <n v="0.38837920489296635"/>
    <n v="0.61123853211009171"/>
    <n v="3.8226299694189603E-4"/>
  </r>
  <r>
    <x v="33"/>
    <x v="0"/>
    <x v="0"/>
    <n v="2026"/>
    <n v="92696"/>
    <n v="7359"/>
    <n v="29431"/>
    <n v="93845"/>
    <n v="29804"/>
    <n v="29431"/>
    <n v="3"/>
    <n v="0"/>
    <n v="370"/>
    <n v="61"/>
    <n v="67"/>
    <n v="223"/>
    <n v="7.482217152060126E-3"/>
    <n v="0.60270270270270265"/>
    <n v="0"/>
    <n v="19"/>
    <n v="29511"/>
    <n v="29145"/>
    <n v="363"/>
    <n v="91245"/>
    <n v="16321"/>
    <n v="13452"/>
    <n v="31"/>
    <n v="0.547611058918266"/>
    <n v="0.45134881223996781"/>
    <n v="1.040128841766206E-3"/>
  </r>
  <r>
    <x v="34"/>
    <x v="0"/>
    <x v="0"/>
    <n v="2026"/>
    <n v="2981"/>
    <n v="232"/>
    <n v="1279"/>
    <n v="3008"/>
    <n v="1288"/>
    <n v="1279"/>
    <n v="0"/>
    <n v="0"/>
    <n v="9"/>
    <n v="4"/>
    <n v="1"/>
    <n v="4"/>
    <n v="3.105590062111801E-3"/>
    <n v="0.44444444444444442"/>
    <n v="0"/>
    <n v="0"/>
    <n v="1279"/>
    <n v="1270"/>
    <n v="9"/>
    <n v="2979"/>
    <n v="627"/>
    <n v="661"/>
    <n v="0"/>
    <n v="0.48680124223602483"/>
    <n v="0.51319875776397517"/>
    <n v="0"/>
  </r>
  <r>
    <x v="35"/>
    <x v="0"/>
    <x v="0"/>
    <n v="2026"/>
    <n v="38658"/>
    <n v="2870"/>
    <n v="15392"/>
    <n v="39109"/>
    <n v="15796"/>
    <n v="15392"/>
    <n v="3"/>
    <n v="3"/>
    <n v="401"/>
    <n v="53"/>
    <n v="71"/>
    <n v="268"/>
    <n v="1.6966320587490504E-2"/>
    <n v="0.66832917705735662"/>
    <n v="0"/>
    <n v="9"/>
    <n v="15714"/>
    <n v="15311"/>
    <n v="400"/>
    <n v="38625"/>
    <n v="9264"/>
    <n v="6522"/>
    <n v="10"/>
    <n v="0.58647758926310456"/>
    <n v="0.41288933907318309"/>
    <n v="6.3307166371233219E-4"/>
  </r>
  <r>
    <x v="36"/>
    <x v="0"/>
    <x v="0"/>
    <n v="2026"/>
    <n v="0"/>
    <n v="0"/>
    <n v="0"/>
    <n v="0"/>
    <n v="0"/>
    <n v="0"/>
    <n v="0"/>
    <n v="0"/>
    <n v="0"/>
    <n v="0"/>
    <n v="0"/>
    <n v="0"/>
    <m/>
    <e v="#DIV/0!"/>
    <n v="0"/>
    <n v="0"/>
    <n v="0"/>
    <n v="0"/>
    <n v="0"/>
    <n v="0"/>
    <n v="0"/>
    <n v="0"/>
    <n v="0"/>
    <e v="#DIV/0!"/>
    <e v="#DIV/0!"/>
    <e v="#DIV/0!"/>
  </r>
  <r>
    <x v="37"/>
    <x v="0"/>
    <x v="0"/>
    <n v="2026"/>
    <n v="7615"/>
    <n v="517"/>
    <n v="3097"/>
    <n v="7689"/>
    <n v="3149"/>
    <n v="3097"/>
    <n v="0"/>
    <n v="0"/>
    <n v="52"/>
    <n v="6"/>
    <n v="3"/>
    <n v="38"/>
    <n v="1.2067322959669736E-2"/>
    <n v="0.73076923076923073"/>
    <n v="0"/>
    <n v="5"/>
    <n v="3143"/>
    <n v="3091"/>
    <n v="52"/>
    <n v="7622"/>
    <n v="952"/>
    <n v="2197"/>
    <n v="0"/>
    <n v="0.30231819625277867"/>
    <n v="0.69768180374722133"/>
    <n v="0"/>
  </r>
  <r>
    <x v="38"/>
    <x v="0"/>
    <x v="0"/>
    <n v="2026"/>
    <n v="44929"/>
    <n v="2247"/>
    <n v="11022"/>
    <n v="46011"/>
    <n v="11421"/>
    <n v="11022"/>
    <n v="0"/>
    <n v="0"/>
    <n v="399"/>
    <n v="30"/>
    <n v="19"/>
    <n v="350"/>
    <n v="3.0645302512914807E-2"/>
    <n v="0.8771929824561403"/>
    <n v="0"/>
    <n v="0"/>
    <n v="11365"/>
    <n v="10966"/>
    <n v="399"/>
    <n v="45488"/>
    <n v="3054"/>
    <n v="8362"/>
    <n v="5"/>
    <n v="0.26740215392697664"/>
    <n v="0.73216005603712464"/>
    <n v="4.3779003589878294E-4"/>
  </r>
  <r>
    <x v="39"/>
    <x v="0"/>
    <x v="0"/>
    <n v="2026"/>
    <n v="2517390"/>
    <n v="181487"/>
    <n v="770983"/>
    <n v="2551897"/>
    <n v="785570"/>
    <n v="770986"/>
    <n v="380"/>
    <n v="28"/>
    <n v="14208"/>
    <n v="1484"/>
    <n v="1998"/>
    <n v="10486"/>
    <n v="1.3348269409473376E-2"/>
    <n v="0.73803490990990994"/>
    <n v="0"/>
    <n v="239"/>
    <n v="781060"/>
    <n v="759809"/>
    <n v="13960"/>
    <n v="2482162"/>
    <n v="434900"/>
    <n v="349671"/>
    <n v="999"/>
    <n v="0.55361075397482085"/>
    <n v="0.44511755795155111"/>
    <n v="1.2716880736280663E-3"/>
  </r>
  <r>
    <x v="0"/>
    <x v="1"/>
    <x v="1"/>
    <n v="2025"/>
    <n v="8668"/>
    <n v="356"/>
    <n v="2741"/>
    <n v="8698"/>
    <n v="2827"/>
    <n v="2741"/>
    <n v="0"/>
    <n v="0"/>
    <n v="86"/>
    <n v="3"/>
    <n v="17"/>
    <n v="66"/>
    <n v="2.3346303501945526E-2"/>
    <n v="0.76744186046511631"/>
    <n v="0"/>
    <n v="0"/>
    <n v="2824"/>
    <n v="2738"/>
    <n v="86"/>
    <n v="8627"/>
    <n v="1701"/>
    <n v="1126"/>
    <n v="0"/>
    <n v="0.60169791298195963"/>
    <n v="0.39830208701804032"/>
    <n v="0"/>
  </r>
  <r>
    <x v="1"/>
    <x v="1"/>
    <x v="1"/>
    <n v="2025"/>
    <n v="15126"/>
    <n v="1334"/>
    <n v="6213"/>
    <n v="15356"/>
    <n v="6359"/>
    <n v="6213"/>
    <n v="0"/>
    <n v="0"/>
    <n v="146"/>
    <n v="10"/>
    <n v="9"/>
    <n v="116"/>
    <n v="1.8241861927976097E-2"/>
    <n v="0.79452054794520544"/>
    <n v="0"/>
    <n v="11"/>
    <n v="6347"/>
    <n v="6203"/>
    <n v="144"/>
    <n v="15242"/>
    <n v="4018"/>
    <n v="2337"/>
    <n v="4"/>
    <n v="0.63186035540179275"/>
    <n v="0.3675106148765529"/>
    <n v="6.2902972165434817E-4"/>
  </r>
  <r>
    <x v="2"/>
    <x v="1"/>
    <x v="1"/>
    <n v="2025"/>
    <n v="136741"/>
    <n v="8510"/>
    <n v="43791"/>
    <n v="137342"/>
    <n v="44903"/>
    <n v="43791"/>
    <n v="0"/>
    <n v="0"/>
    <n v="1112"/>
    <n v="89"/>
    <n v="54"/>
    <n v="968"/>
    <n v="2.1557579671736854E-2"/>
    <n v="0.87050359712230219"/>
    <n v="0"/>
    <n v="1"/>
    <n v="44752"/>
    <n v="43648"/>
    <n v="1104"/>
    <n v="136042"/>
    <n v="27361"/>
    <n v="17492"/>
    <n v="50"/>
    <n v="0.6093356791305703"/>
    <n v="0.38955080952274906"/>
    <n v="1.1135113466806228E-3"/>
  </r>
  <r>
    <x v="3"/>
    <x v="1"/>
    <x v="1"/>
    <n v="2025"/>
    <n v="54725"/>
    <n v="2754"/>
    <n v="18931"/>
    <n v="55692"/>
    <n v="19564"/>
    <n v="18931"/>
    <n v="12"/>
    <n v="12"/>
    <n v="621"/>
    <n v="72"/>
    <n v="47"/>
    <n v="501"/>
    <n v="2.5608260069515436E-2"/>
    <n v="0.80676328502415462"/>
    <n v="0"/>
    <n v="1"/>
    <n v="19521"/>
    <n v="18888"/>
    <n v="621"/>
    <n v="55165"/>
    <n v="12202"/>
    <n v="7341"/>
    <n v="21"/>
    <n v="0.62369658556532404"/>
    <n v="0.37523001431200165"/>
    <n v="1.0734001226742997E-3"/>
  </r>
  <r>
    <x v="4"/>
    <x v="1"/>
    <x v="1"/>
    <n v="2025"/>
    <n v="59529"/>
    <n v="3352"/>
    <n v="28203"/>
    <n v="60811"/>
    <n v="28424"/>
    <n v="28203"/>
    <n v="30"/>
    <n v="0"/>
    <n v="191"/>
    <n v="58"/>
    <n v="56"/>
    <n v="76"/>
    <n v="2.6737967914438501E-3"/>
    <n v="0.39790575916230364"/>
    <n v="0"/>
    <n v="1"/>
    <n v="28285"/>
    <n v="28067"/>
    <n v="188"/>
    <n v="59796"/>
    <n v="21421"/>
    <n v="6958"/>
    <n v="45"/>
    <n v="0.75362369828314102"/>
    <n v="0.2447931325640304"/>
    <n v="1.5831691528285956E-3"/>
  </r>
  <r>
    <x v="5"/>
    <x v="1"/>
    <x v="1"/>
    <n v="2025"/>
    <n v="355841"/>
    <n v="27695"/>
    <n v="123410"/>
    <n v="359026"/>
    <n v="124649"/>
    <n v="123410"/>
    <n v="5"/>
    <n v="0"/>
    <n v="1234"/>
    <n v="281"/>
    <n v="261"/>
    <n v="643"/>
    <n v="5.1584850259528752E-3"/>
    <n v="0.52106969205834686"/>
    <n v="0"/>
    <n v="49"/>
    <n v="124124"/>
    <n v="122887"/>
    <n v="1232"/>
    <n v="354313"/>
    <n v="78312"/>
    <n v="46186"/>
    <n v="151"/>
    <n v="0.62826015451387496"/>
    <n v="0.37052844387038802"/>
    <n v="1.2114016157369894E-3"/>
  </r>
  <r>
    <x v="6"/>
    <x v="1"/>
    <x v="1"/>
    <n v="2025"/>
    <n v="3025"/>
    <n v="197"/>
    <n v="1527"/>
    <n v="3039"/>
    <n v="1545"/>
    <n v="1527"/>
    <n v="0"/>
    <n v="0"/>
    <n v="18"/>
    <n v="1"/>
    <n v="4"/>
    <n v="13"/>
    <n v="8.4142394822006479E-3"/>
    <n v="0.72222222222222221"/>
    <n v="0"/>
    <n v="0"/>
    <n v="1542"/>
    <n v="1524"/>
    <n v="18"/>
    <n v="3011"/>
    <n v="998"/>
    <n v="545"/>
    <n v="2"/>
    <n v="0.64595469255663429"/>
    <n v="0.35275080906148865"/>
    <n v="1.2944983818770227E-3"/>
  </r>
  <r>
    <x v="7"/>
    <x v="1"/>
    <x v="1"/>
    <n v="2025"/>
    <n v="77869"/>
    <n v="4627"/>
    <n v="26017"/>
    <n v="78497"/>
    <n v="26259"/>
    <n v="26017"/>
    <n v="0"/>
    <n v="0"/>
    <n v="242"/>
    <n v="27"/>
    <n v="75"/>
    <n v="135"/>
    <n v="5.1410944818919228E-3"/>
    <n v="0.55785123966942152"/>
    <n v="0"/>
    <n v="5"/>
    <n v="26183"/>
    <n v="25941"/>
    <n v="242"/>
    <n v="77662"/>
    <n v="17867"/>
    <n v="8367"/>
    <n v="25"/>
    <n v="0.68041433413305918"/>
    <n v="0.31863361133325718"/>
    <n v="9.5205453368368939E-4"/>
  </r>
  <r>
    <x v="8"/>
    <x v="1"/>
    <x v="1"/>
    <n v="2025"/>
    <n v="28097"/>
    <n v="1289"/>
    <n v="9752"/>
    <n v="29100"/>
    <n v="10006"/>
    <n v="9752"/>
    <n v="0"/>
    <n v="0"/>
    <n v="254"/>
    <n v="16"/>
    <n v="10"/>
    <n v="226"/>
    <n v="2.2586448131121328E-2"/>
    <n v="0.88976377952755903"/>
    <n v="0"/>
    <n v="2"/>
    <n v="9988"/>
    <n v="9734"/>
    <n v="254"/>
    <n v="28870"/>
    <n v="6531"/>
    <n v="3472"/>
    <n v="3"/>
    <n v="0.65270837497501499"/>
    <n v="0.34699180491704978"/>
    <n v="2.9982010793523883E-4"/>
  </r>
  <r>
    <x v="9"/>
    <x v="1"/>
    <x v="1"/>
    <n v="2025"/>
    <n v="4898"/>
    <n v="323"/>
    <n v="2021"/>
    <n v="5229"/>
    <n v="2026"/>
    <n v="2021"/>
    <n v="0"/>
    <n v="0"/>
    <n v="5"/>
    <n v="2"/>
    <n v="2"/>
    <n v="0"/>
    <n v="0"/>
    <n v="0"/>
    <n v="0"/>
    <n v="1"/>
    <n v="2019"/>
    <n v="2014"/>
    <n v="5"/>
    <n v="5184"/>
    <n v="705"/>
    <n v="1320"/>
    <n v="1"/>
    <n v="0.34797630799605134"/>
    <n v="0.65153010858835148"/>
    <n v="4.935834155972359E-4"/>
  </r>
  <r>
    <x v="10"/>
    <x v="1"/>
    <x v="1"/>
    <n v="2025"/>
    <n v="48781"/>
    <n v="2191"/>
    <n v="11863"/>
    <n v="49618"/>
    <n v="12395"/>
    <n v="11863"/>
    <n v="6"/>
    <n v="6"/>
    <n v="526"/>
    <n v="40"/>
    <n v="57"/>
    <n v="416"/>
    <n v="3.3561920129084308E-2"/>
    <n v="0.79087452471482889"/>
    <n v="0"/>
    <n v="13"/>
    <n v="12355"/>
    <n v="11823"/>
    <n v="526"/>
    <n v="49157"/>
    <n v="7540"/>
    <n v="4850"/>
    <n v="5"/>
    <n v="0.60830980233965304"/>
    <n v="0.39128680919725695"/>
    <n v="4.0338846308995562E-4"/>
  </r>
  <r>
    <x v="11"/>
    <x v="1"/>
    <x v="1"/>
    <n v="2025"/>
    <n v="1685"/>
    <n v="79"/>
    <n v="990"/>
    <n v="1697"/>
    <n v="1005"/>
    <n v="990"/>
    <n v="0"/>
    <n v="0"/>
    <n v="15"/>
    <n v="2"/>
    <n v="3"/>
    <n v="9"/>
    <n v="8.9552238805970154E-3"/>
    <n v="0.6"/>
    <n v="0"/>
    <n v="1"/>
    <n v="1003"/>
    <n v="989"/>
    <n v="14"/>
    <n v="1681"/>
    <n v="683"/>
    <n v="322"/>
    <n v="0"/>
    <n v="0.67960199004975119"/>
    <n v="0.32039800995024875"/>
    <n v="0"/>
  </r>
  <r>
    <x v="12"/>
    <x v="1"/>
    <x v="1"/>
    <n v="2025"/>
    <n v="52143"/>
    <n v="3185"/>
    <n v="15927"/>
    <n v="52565"/>
    <n v="16390"/>
    <n v="15927"/>
    <n v="8"/>
    <n v="0"/>
    <n v="455"/>
    <n v="56"/>
    <n v="74"/>
    <n v="325"/>
    <n v="1.9829164124466139E-2"/>
    <n v="0.7142857142857143"/>
    <n v="0"/>
    <n v="0"/>
    <n v="16357"/>
    <n v="15894"/>
    <n v="455"/>
    <n v="52105"/>
    <n v="7971"/>
    <n v="8412"/>
    <n v="7"/>
    <n v="0.48633312995729105"/>
    <n v="0.5132397803538743"/>
    <n v="4.2708968883465529E-4"/>
  </r>
  <r>
    <x v="13"/>
    <x v="1"/>
    <x v="1"/>
    <n v="2025"/>
    <n v="51765"/>
    <n v="2382"/>
    <n v="16119"/>
    <n v="52976"/>
    <n v="16280"/>
    <n v="16119"/>
    <n v="0"/>
    <n v="0"/>
    <n v="161"/>
    <n v="48"/>
    <n v="11"/>
    <n v="102"/>
    <n v="6.2653562653562653E-3"/>
    <n v="0.63354037267080743"/>
    <n v="0"/>
    <n v="0"/>
    <n v="16261"/>
    <n v="16100"/>
    <n v="161"/>
    <n v="52713"/>
    <n v="9132"/>
    <n v="7138"/>
    <n v="10"/>
    <n v="0.56093366093366093"/>
    <n v="0.43845208845208844"/>
    <n v="6.1425061425061424E-4"/>
  </r>
  <r>
    <x v="14"/>
    <x v="1"/>
    <x v="1"/>
    <n v="2025"/>
    <n v="65236"/>
    <n v="5097"/>
    <n v="26881"/>
    <n v="65660"/>
    <n v="27174"/>
    <n v="26881"/>
    <n v="43"/>
    <n v="0"/>
    <n v="250"/>
    <n v="47"/>
    <n v="60"/>
    <n v="140"/>
    <n v="5.1519835136527563E-3"/>
    <n v="0.56000000000000005"/>
    <n v="0"/>
    <n v="3"/>
    <n v="26662"/>
    <n v="26377"/>
    <n v="242"/>
    <n v="59648"/>
    <n v="17651"/>
    <n v="9450"/>
    <n v="73"/>
    <n v="0.64955472142489146"/>
    <n v="0.34775888717156106"/>
    <n v="2.6863914035475086E-3"/>
  </r>
  <r>
    <x v="15"/>
    <x v="1"/>
    <x v="1"/>
    <n v="2025"/>
    <n v="28888"/>
    <n v="1217"/>
    <n v="15352"/>
    <n v="29130"/>
    <n v="15449"/>
    <n v="15352"/>
    <n v="1"/>
    <n v="0"/>
    <n v="96"/>
    <n v="27"/>
    <n v="27"/>
    <n v="40"/>
    <n v="2.5891643472069391E-3"/>
    <n v="0.41666666666666669"/>
    <n v="0"/>
    <n v="2"/>
    <n v="15381"/>
    <n v="15287"/>
    <n v="93"/>
    <n v="28534"/>
    <n v="8465"/>
    <n v="6949"/>
    <n v="35"/>
    <n v="0.54793190497766842"/>
    <n v="0.44980257621852548"/>
    <n v="2.2655188038060714E-3"/>
  </r>
  <r>
    <x v="16"/>
    <x v="1"/>
    <x v="1"/>
    <n v="2025"/>
    <n v="1443842"/>
    <n v="108256"/>
    <n v="654742"/>
    <n v="1472491"/>
    <n v="661119"/>
    <n v="654742"/>
    <n v="0"/>
    <n v="0"/>
    <n v="6377"/>
    <n v="1073"/>
    <n v="1580"/>
    <n v="3662"/>
    <n v="5.5390935671187792E-3"/>
    <n v="0.57425121530500234"/>
    <n v="0"/>
    <n v="62"/>
    <n v="655319"/>
    <n v="648996"/>
    <n v="6323"/>
    <n v="1436825"/>
    <n v="442178"/>
    <n v="216222"/>
    <n v="2719"/>
    <n v="0.66883269124015499"/>
    <n v="0.3270545847268041"/>
    <n v="4.1127240330409501E-3"/>
  </r>
  <r>
    <x v="17"/>
    <x v="1"/>
    <x v="1"/>
    <n v="2025"/>
    <n v="201081"/>
    <n v="13589"/>
    <n v="86960"/>
    <n v="205515"/>
    <n v="87894"/>
    <n v="86960"/>
    <n v="236"/>
    <n v="0"/>
    <n v="698"/>
    <n v="346"/>
    <n v="301"/>
    <n v="0"/>
    <n v="0"/>
    <n v="0"/>
    <n v="0"/>
    <n v="51"/>
    <n v="86577"/>
    <n v="85663"/>
    <n v="678"/>
    <n v="191986"/>
    <n v="62790"/>
    <n v="24813"/>
    <n v="291"/>
    <n v="0.71438323435046758"/>
    <n v="0.28230595945115705"/>
    <n v="3.3108061983753156E-3"/>
  </r>
  <r>
    <x v="18"/>
    <x v="1"/>
    <x v="1"/>
    <n v="2025"/>
    <n v="32251"/>
    <n v="1970"/>
    <n v="13454"/>
    <n v="32492"/>
    <n v="13614"/>
    <n v="13454"/>
    <n v="2"/>
    <n v="2"/>
    <n v="158"/>
    <n v="31"/>
    <n v="40"/>
    <n v="84"/>
    <n v="6.1701189951520498E-3"/>
    <n v="0.53164556962025311"/>
    <n v="0"/>
    <n v="3"/>
    <n v="13577"/>
    <n v="13419"/>
    <n v="156"/>
    <n v="32210"/>
    <n v="10008"/>
    <n v="3584"/>
    <n v="22"/>
    <n v="0.73512560599382992"/>
    <n v="0.26325841045982079"/>
    <n v="1.6159835463493463E-3"/>
  </r>
  <r>
    <x v="19"/>
    <x v="1"/>
    <x v="1"/>
    <n v="2025"/>
    <n v="16421"/>
    <n v="1383"/>
    <n v="6368"/>
    <n v="16610"/>
    <n v="6491"/>
    <n v="6368"/>
    <n v="1"/>
    <n v="1"/>
    <n v="122"/>
    <n v="7"/>
    <n v="16"/>
    <n v="91"/>
    <n v="1.4019411492836234E-2"/>
    <n v="0.74590163934426235"/>
    <n v="0"/>
    <n v="8"/>
    <n v="6479"/>
    <n v="6356"/>
    <n v="122"/>
    <n v="16420"/>
    <n v="4301"/>
    <n v="2182"/>
    <n v="8"/>
    <n v="0.66260976737020494"/>
    <n v="0.33615775689416116"/>
    <n v="1.2324757356339548E-3"/>
  </r>
  <r>
    <x v="20"/>
    <x v="1"/>
    <x v="1"/>
    <n v="2025"/>
    <n v="58913"/>
    <n v="3881"/>
    <n v="20389"/>
    <n v="59375"/>
    <n v="20633"/>
    <n v="20389"/>
    <n v="0"/>
    <n v="0"/>
    <n v="244"/>
    <n v="23"/>
    <n v="71"/>
    <n v="148"/>
    <n v="7.172975330780788E-3"/>
    <n v="0.60655737704918034"/>
    <n v="0"/>
    <n v="2"/>
    <n v="20564"/>
    <n v="20320"/>
    <n v="244"/>
    <n v="58696"/>
    <n v="10483"/>
    <n v="10138"/>
    <n v="12"/>
    <n v="0.50806959724712841"/>
    <n v="0.49134881015848397"/>
    <n v="5.8159259438763148E-4"/>
  </r>
  <r>
    <x v="21"/>
    <x v="1"/>
    <x v="1"/>
    <n v="2025"/>
    <n v="8811"/>
    <n v="474"/>
    <n v="3836"/>
    <n v="8921"/>
    <n v="3908"/>
    <n v="3836"/>
    <n v="0"/>
    <n v="0"/>
    <n v="72"/>
    <n v="2"/>
    <n v="6"/>
    <n v="37"/>
    <n v="9.467758444216991E-3"/>
    <n v="0.51388888888888884"/>
    <n v="0"/>
    <n v="27"/>
    <n v="3892"/>
    <n v="3820"/>
    <n v="72"/>
    <n v="8810"/>
    <n v="996"/>
    <n v="2910"/>
    <n v="2"/>
    <n v="0.25486182190378709"/>
    <n v="0.74462640736949848"/>
    <n v="5.1177072671443195E-4"/>
  </r>
  <r>
    <x v="22"/>
    <x v="1"/>
    <x v="1"/>
    <n v="2025"/>
    <n v="47829"/>
    <n v="2068"/>
    <n v="18300"/>
    <n v="48243"/>
    <n v="18484"/>
    <n v="18300"/>
    <n v="42"/>
    <n v="0"/>
    <n v="142"/>
    <n v="7"/>
    <n v="35"/>
    <n v="94"/>
    <n v="5.0854793334776018E-3"/>
    <n v="0.6619718309859155"/>
    <n v="0"/>
    <n v="6"/>
    <n v="18361"/>
    <n v="18181"/>
    <n v="138"/>
    <n v="47399"/>
    <n v="10969"/>
    <n v="7483"/>
    <n v="32"/>
    <n v="0.59343215754165768"/>
    <n v="0.40483661545120103"/>
    <n v="1.7312270071413113E-3"/>
  </r>
  <r>
    <x v="23"/>
    <x v="1"/>
    <x v="1"/>
    <n v="2025"/>
    <n v="27134"/>
    <n v="1336"/>
    <n v="10457"/>
    <n v="27932"/>
    <n v="10700"/>
    <n v="10457"/>
    <n v="6"/>
    <n v="6"/>
    <n v="237"/>
    <n v="17"/>
    <n v="7"/>
    <n v="190"/>
    <n v="1.7757009345794394E-2"/>
    <n v="0.80168776371308015"/>
    <n v="0"/>
    <n v="23"/>
    <n v="10663"/>
    <n v="10422"/>
    <n v="235"/>
    <n v="27614"/>
    <n v="4523"/>
    <n v="6177"/>
    <n v="0"/>
    <n v="0.42271028037383179"/>
    <n v="0.57728971962616826"/>
    <n v="0"/>
  </r>
  <r>
    <x v="24"/>
    <x v="1"/>
    <x v="1"/>
    <n v="2025"/>
    <n v="17910"/>
    <n v="1163"/>
    <n v="7851"/>
    <n v="18049"/>
    <n v="7995"/>
    <n v="7851"/>
    <n v="0"/>
    <n v="0"/>
    <n v="144"/>
    <n v="6"/>
    <n v="20"/>
    <n v="118"/>
    <n v="1.4759224515322076E-2"/>
    <n v="0.81944444444444442"/>
    <n v="0"/>
    <n v="0"/>
    <n v="7975"/>
    <n v="7831"/>
    <n v="144"/>
    <n v="17847"/>
    <n v="4156"/>
    <n v="3836"/>
    <n v="3"/>
    <n v="0.51982489055659786"/>
    <n v="0.47979987492182613"/>
    <n v="3.7523452157598499E-4"/>
  </r>
  <r>
    <x v="25"/>
    <x v="1"/>
    <x v="1"/>
    <n v="2025"/>
    <n v="11182"/>
    <n v="626"/>
    <n v="3881"/>
    <n v="11332"/>
    <n v="3913"/>
    <n v="3881"/>
    <n v="0"/>
    <n v="0"/>
    <n v="32"/>
    <n v="8"/>
    <n v="0"/>
    <n v="23"/>
    <n v="5.8778430871454131E-3"/>
    <n v="0.71875"/>
    <n v="0"/>
    <n v="1"/>
    <n v="3889"/>
    <n v="3857"/>
    <n v="32"/>
    <n v="11147"/>
    <n v="1663"/>
    <n v="2249"/>
    <n v="1"/>
    <n v="0.42499361104012268"/>
    <n v="0.57475083056478404"/>
    <n v="2.5555839509327881E-4"/>
  </r>
  <r>
    <x v="26"/>
    <x v="1"/>
    <x v="1"/>
    <n v="2025"/>
    <n v="591409"/>
    <n v="47518"/>
    <n v="200434"/>
    <n v="603256"/>
    <n v="202638"/>
    <n v="200434"/>
    <n v="557"/>
    <n v="0"/>
    <n v="1647"/>
    <n v="138"/>
    <n v="333"/>
    <n v="1151"/>
    <n v="5.6800797481222675E-3"/>
    <n v="0.69884638737097748"/>
    <n v="0"/>
    <n v="25"/>
    <n v="200776"/>
    <n v="198589"/>
    <n v="1630"/>
    <n v="585998"/>
    <n v="141404"/>
    <n v="60796"/>
    <n v="438"/>
    <n v="0.69781580947305044"/>
    <n v="0.30002270057935826"/>
    <n v="2.161489947591271E-3"/>
  </r>
  <r>
    <x v="27"/>
    <x v="1"/>
    <x v="1"/>
    <n v="2025"/>
    <n v="15151"/>
    <n v="592"/>
    <n v="8548"/>
    <n v="15620"/>
    <n v="8628"/>
    <n v="8548"/>
    <n v="0"/>
    <n v="0"/>
    <n v="80"/>
    <n v="13"/>
    <n v="25"/>
    <n v="41"/>
    <n v="4.7519703291608716E-3"/>
    <n v="0.51249999999999996"/>
    <n v="0"/>
    <n v="1"/>
    <n v="8559"/>
    <n v="8480"/>
    <n v="79"/>
    <n v="15182"/>
    <n v="5585"/>
    <n v="2995"/>
    <n v="48"/>
    <n v="0.64731108020398698"/>
    <n v="0.34712563745943442"/>
    <n v="5.5632823365785811E-3"/>
  </r>
  <r>
    <x v="28"/>
    <x v="1"/>
    <x v="1"/>
    <n v="2025"/>
    <n v="90418"/>
    <n v="4846"/>
    <n v="36097"/>
    <n v="91752"/>
    <n v="36398"/>
    <n v="36097"/>
    <n v="0"/>
    <n v="0"/>
    <n v="301"/>
    <n v="58"/>
    <n v="97"/>
    <n v="142"/>
    <n v="3.9013132589702732E-3"/>
    <n v="0.47176079734219267"/>
    <n v="0"/>
    <n v="4"/>
    <n v="36119"/>
    <n v="35823"/>
    <n v="296"/>
    <n v="89514"/>
    <n v="25263"/>
    <n v="11078"/>
    <n v="57"/>
    <n v="0.69407659761525353"/>
    <n v="0.30435738227375131"/>
    <n v="1.5660201109951096E-3"/>
  </r>
  <r>
    <x v="29"/>
    <x v="1"/>
    <x v="1"/>
    <n v="2025"/>
    <n v="9462"/>
    <n v="383"/>
    <n v="3385"/>
    <n v="9523"/>
    <n v="3431"/>
    <n v="3385"/>
    <n v="5"/>
    <n v="0"/>
    <n v="41"/>
    <n v="3"/>
    <n v="9"/>
    <n v="25"/>
    <n v="7.2865053920139903E-3"/>
    <n v="0.6097560975609756"/>
    <n v="0"/>
    <n v="4"/>
    <n v="3417"/>
    <n v="3371"/>
    <n v="41"/>
    <n v="9356"/>
    <n v="2373"/>
    <n v="1054"/>
    <n v="4"/>
    <n v="0.69163509180996796"/>
    <n v="0.30719906732730984"/>
    <n v="1.1658408627222385E-3"/>
  </r>
  <r>
    <x v="30"/>
    <x v="1"/>
    <x v="1"/>
    <n v="2025"/>
    <n v="541376"/>
    <n v="32737"/>
    <n v="190493"/>
    <n v="549085"/>
    <n v="192443"/>
    <n v="190493"/>
    <n v="0"/>
    <n v="0"/>
    <n v="1950"/>
    <n v="104"/>
    <n v="509"/>
    <n v="1250"/>
    <n v="6.4954298155817563E-3"/>
    <n v="0.64102564102564108"/>
    <n v="0"/>
    <n v="87"/>
    <n v="191597"/>
    <n v="189655"/>
    <n v="1942"/>
    <n v="540163"/>
    <n v="133502"/>
    <n v="58639"/>
    <n v="302"/>
    <n v="0.69372229699183652"/>
    <n v="0.30470840716471892"/>
    <n v="1.5692958434445523E-3"/>
  </r>
  <r>
    <x v="31"/>
    <x v="1"/>
    <x v="1"/>
    <n v="2025"/>
    <n v="372866"/>
    <n v="32625"/>
    <n v="148065"/>
    <n v="379759"/>
    <n v="149223"/>
    <n v="148064"/>
    <n v="0"/>
    <n v="0"/>
    <n v="1159"/>
    <n v="161"/>
    <n v="243"/>
    <n v="746"/>
    <n v="4.9992293413213783E-3"/>
    <n v="0.64365832614322693"/>
    <n v="0"/>
    <n v="9"/>
    <n v="147841"/>
    <n v="146691"/>
    <n v="1150"/>
    <n v="371705"/>
    <n v="78231"/>
    <n v="70825"/>
    <n v="167"/>
    <n v="0.52425564423714843"/>
    <n v="0.47462522533389623"/>
    <n v="1.1191304289553219E-3"/>
  </r>
  <r>
    <x v="32"/>
    <x v="1"/>
    <x v="1"/>
    <n v="2025"/>
    <n v="35748"/>
    <n v="1758"/>
    <n v="13170"/>
    <n v="36029"/>
    <n v="13476"/>
    <n v="13170"/>
    <n v="0"/>
    <n v="0"/>
    <n v="306"/>
    <n v="20"/>
    <n v="38"/>
    <n v="248"/>
    <n v="1.8403086969427131E-2"/>
    <n v="0.81045751633986929"/>
    <n v="0"/>
    <n v="0"/>
    <n v="13426"/>
    <n v="13120"/>
    <n v="306"/>
    <n v="35616"/>
    <n v="4855"/>
    <n v="8617"/>
    <n v="4"/>
    <n v="0.36027010982487384"/>
    <n v="0.63943306619174833"/>
    <n v="2.9682398337785694E-4"/>
  </r>
  <r>
    <x v="33"/>
    <x v="1"/>
    <x v="1"/>
    <n v="2025"/>
    <n v="213369"/>
    <n v="15083"/>
    <n v="84944"/>
    <n v="217059"/>
    <n v="85670"/>
    <n v="84944"/>
    <n v="16"/>
    <n v="16"/>
    <n v="710"/>
    <n v="100"/>
    <n v="171"/>
    <n v="416"/>
    <n v="4.8558421851289833E-3"/>
    <n v="0.58591549295774648"/>
    <n v="0"/>
    <n v="23"/>
    <n v="84247"/>
    <n v="83537"/>
    <n v="694"/>
    <n v="205997"/>
    <n v="61599"/>
    <n v="23936"/>
    <n v="135"/>
    <n v="0.71902649702346211"/>
    <n v="0.27939768880588306"/>
    <n v="1.5758141706548384E-3"/>
  </r>
  <r>
    <x v="34"/>
    <x v="1"/>
    <x v="1"/>
    <n v="2025"/>
    <n v="3661"/>
    <n v="269"/>
    <n v="2010"/>
    <n v="3639"/>
    <n v="2044"/>
    <n v="2010"/>
    <n v="5"/>
    <n v="0"/>
    <n v="29"/>
    <n v="5"/>
    <n v="15"/>
    <n v="5"/>
    <n v="2.446183953033268E-3"/>
    <n v="0.17241379310344829"/>
    <n v="0"/>
    <n v="4"/>
    <n v="2037"/>
    <n v="2003"/>
    <n v="29"/>
    <n v="3604"/>
    <n v="1332"/>
    <n v="711"/>
    <n v="1"/>
    <n v="0.65166340508806264"/>
    <n v="0.34784735812133072"/>
    <n v="4.8923679060665359E-4"/>
  </r>
  <r>
    <x v="35"/>
    <x v="1"/>
    <x v="1"/>
    <n v="2025"/>
    <n v="38697"/>
    <n v="2565"/>
    <n v="14338"/>
    <n v="39247"/>
    <n v="14769"/>
    <n v="14338"/>
    <n v="20"/>
    <n v="1"/>
    <n v="411"/>
    <n v="39"/>
    <n v="37"/>
    <n v="318"/>
    <n v="2.1531586431037985E-2"/>
    <n v="0.77372262773722633"/>
    <n v="0"/>
    <n v="17"/>
    <n v="14692"/>
    <n v="14261"/>
    <n v="411"/>
    <n v="38751"/>
    <n v="9078"/>
    <n v="5676"/>
    <n v="15"/>
    <n v="0.61466585415397113"/>
    <n v="0.38431850497664027"/>
    <n v="1.0156408693885843E-3"/>
  </r>
  <r>
    <x v="36"/>
    <x v="1"/>
    <x v="1"/>
    <n v="2025"/>
    <n v="169242"/>
    <n v="9424"/>
    <n v="76618"/>
    <n v="173210"/>
    <n v="77317"/>
    <n v="76618"/>
    <n v="0"/>
    <n v="0"/>
    <n v="699"/>
    <n v="65"/>
    <n v="175"/>
    <n v="455"/>
    <n v="5.8848636134355963E-3"/>
    <n v="0.6509298998569385"/>
    <n v="0"/>
    <n v="4"/>
    <n v="76832"/>
    <n v="76136"/>
    <n v="696"/>
    <n v="169653"/>
    <n v="58122"/>
    <n v="18921"/>
    <n v="274"/>
    <n v="0.75173635811011807"/>
    <n v="0.24471978995563717"/>
    <n v="3.5438519342447326E-3"/>
  </r>
  <r>
    <x v="37"/>
    <x v="1"/>
    <x v="1"/>
    <n v="2025"/>
    <n v="24665"/>
    <n v="3066"/>
    <n v="10234"/>
    <n v="25146"/>
    <n v="10574"/>
    <n v="10234"/>
    <n v="0"/>
    <n v="0"/>
    <n v="340"/>
    <n v="5"/>
    <n v="12"/>
    <n v="315"/>
    <n v="2.9790051068658976E-2"/>
    <n v="0.92647058823529416"/>
    <n v="0"/>
    <n v="8"/>
    <n v="10529"/>
    <n v="10189"/>
    <n v="340"/>
    <n v="24686"/>
    <n v="5349"/>
    <n v="5221"/>
    <n v="4"/>
    <n v="0.50586343862303762"/>
    <n v="0.49375827501418573"/>
    <n v="3.7828636277662192E-4"/>
  </r>
  <r>
    <x v="38"/>
    <x v="1"/>
    <x v="1"/>
    <n v="2025"/>
    <n v="135537"/>
    <n v="7216"/>
    <n v="37114"/>
    <n v="137748"/>
    <n v="38654"/>
    <n v="37114"/>
    <n v="0"/>
    <n v="0"/>
    <n v="1540"/>
    <n v="66"/>
    <n v="60"/>
    <n v="1406"/>
    <n v="3.6373984581155899E-2"/>
    <n v="0.91298701298701301"/>
    <n v="0"/>
    <n v="8"/>
    <n v="38478"/>
    <n v="36938"/>
    <n v="1540"/>
    <n v="136197"/>
    <n v="17969"/>
    <n v="20662"/>
    <n v="23"/>
    <n v="0.46486780152118795"/>
    <n v="0.5345371759714389"/>
    <n v="5.9502250737310497E-4"/>
  </r>
  <r>
    <x v="39"/>
    <x v="1"/>
    <x v="1"/>
    <n v="2025"/>
    <n v="5099992"/>
    <n v="357416"/>
    <n v="2001426"/>
    <n v="5186469"/>
    <n v="2025271"/>
    <n v="2001425"/>
    <n v="995"/>
    <n v="44"/>
    <n v="22851"/>
    <n v="3076"/>
    <n v="4567"/>
    <n v="14741"/>
    <n v="7.2785321075549891E-3"/>
    <n v="0.64509211850684867"/>
    <n v="0"/>
    <n v="467"/>
    <n v="2009450"/>
    <n v="1933183"/>
    <n v="21349"/>
    <n v="4903215"/>
    <n v="1319287"/>
    <n v="700990"/>
    <n v="4994"/>
    <n v="0.65141257639101136"/>
    <n v="0.34612158076622834"/>
    <n v="2.4658428427603023E-3"/>
  </r>
  <r>
    <x v="0"/>
    <x v="2"/>
    <x v="2"/>
    <n v="2025"/>
    <n v="2602"/>
    <n v="185"/>
    <n v="994"/>
    <n v="2628"/>
    <n v="1024"/>
    <n v="994"/>
    <n v="0"/>
    <n v="0"/>
    <n v="30"/>
    <n v="5"/>
    <n v="4"/>
    <n v="21"/>
    <n v="2.05078125E-2"/>
    <n v="0.7"/>
    <n v="0"/>
    <n v="0"/>
    <n v="1021"/>
    <n v="991"/>
    <n v="30"/>
    <n v="2608"/>
    <n v="549"/>
    <n v="474"/>
    <n v="1"/>
    <n v="0.5361328125"/>
    <n v="0.462890625"/>
    <n v="9.765625E-4"/>
  </r>
  <r>
    <x v="1"/>
    <x v="2"/>
    <x v="2"/>
    <n v="2025"/>
    <n v="9633"/>
    <n v="675"/>
    <n v="3425"/>
    <n v="9775"/>
    <n v="3480"/>
    <n v="3425"/>
    <n v="0"/>
    <n v="0"/>
    <n v="55"/>
    <n v="5"/>
    <n v="7"/>
    <n v="38"/>
    <n v="1.0919540229885057E-2"/>
    <n v="0.69090909090909092"/>
    <n v="0"/>
    <n v="5"/>
    <n v="3479"/>
    <n v="3424"/>
    <n v="55"/>
    <n v="9705"/>
    <n v="1557"/>
    <n v="1922"/>
    <n v="1"/>
    <n v="0.44741379310344825"/>
    <n v="0.55229885057471262"/>
    <n v="2.8735632183908046E-4"/>
  </r>
  <r>
    <x v="2"/>
    <x v="2"/>
    <x v="2"/>
    <n v="2025"/>
    <n v="110351"/>
    <n v="7413"/>
    <n v="23638"/>
    <n v="110859"/>
    <n v="24110"/>
    <n v="23638"/>
    <n v="0"/>
    <n v="0"/>
    <n v="472"/>
    <n v="68"/>
    <n v="48"/>
    <n v="352"/>
    <n v="1.4599751140605558E-2"/>
    <n v="0.74576271186440679"/>
    <n v="0"/>
    <n v="4"/>
    <n v="24049"/>
    <n v="23578"/>
    <n v="471"/>
    <n v="109806"/>
    <n v="14134"/>
    <n v="9963"/>
    <n v="13"/>
    <n v="0.58622978017420158"/>
    <n v="0.41323102447117377"/>
    <n v="5.3919535462463707E-4"/>
  </r>
  <r>
    <x v="3"/>
    <x v="2"/>
    <x v="2"/>
    <n v="2025"/>
    <n v="36596"/>
    <n v="1971"/>
    <n v="11475"/>
    <n v="37300"/>
    <n v="11612"/>
    <n v="11475"/>
    <n v="5"/>
    <n v="5"/>
    <n v="132"/>
    <n v="32"/>
    <n v="38"/>
    <n v="61"/>
    <n v="5.2531863589390286E-3"/>
    <n v="0.4621212121212121"/>
    <n v="0"/>
    <n v="1"/>
    <n v="11587"/>
    <n v="11450"/>
    <n v="132"/>
    <n v="36985"/>
    <n v="6122"/>
    <n v="5480"/>
    <n v="10"/>
    <n v="0.5272132276954874"/>
    <n v="0.47192559421288321"/>
    <n v="8.6117809162934895E-4"/>
  </r>
  <r>
    <x v="4"/>
    <x v="2"/>
    <x v="2"/>
    <n v="2025"/>
    <n v="54276"/>
    <n v="2920"/>
    <n v="17920"/>
    <n v="54621"/>
    <n v="18088"/>
    <n v="17920"/>
    <n v="16"/>
    <n v="0"/>
    <n v="152"/>
    <n v="41"/>
    <n v="18"/>
    <n v="91"/>
    <n v="5.0309597523219814E-3"/>
    <n v="0.59868421052631582"/>
    <n v="0"/>
    <n v="2"/>
    <n v="18007"/>
    <n v="17840"/>
    <n v="151"/>
    <n v="53671"/>
    <n v="11614"/>
    <n v="6444"/>
    <n v="30"/>
    <n v="0.64208314904909336"/>
    <n v="0.35625829279080051"/>
    <n v="1.6585581601061478E-3"/>
  </r>
  <r>
    <x v="5"/>
    <x v="2"/>
    <x v="2"/>
    <n v="2025"/>
    <n v="332871"/>
    <n v="24217"/>
    <n v="91067"/>
    <n v="336124"/>
    <n v="92221"/>
    <n v="91067"/>
    <n v="2"/>
    <n v="0"/>
    <n v="1152"/>
    <n v="309"/>
    <n v="141"/>
    <n v="672"/>
    <n v="7.2868435605773088E-3"/>
    <n v="0.58333333333333337"/>
    <n v="0"/>
    <n v="30"/>
    <n v="91862"/>
    <n v="90709"/>
    <n v="1151"/>
    <n v="331746"/>
    <n v="40785"/>
    <n v="51338"/>
    <n v="98"/>
    <n v="0.44225284913414514"/>
    <n v="0.55668448617993738"/>
    <n v="1.0626646859175242E-3"/>
  </r>
  <r>
    <x v="7"/>
    <x v="2"/>
    <x v="2"/>
    <n v="2025"/>
    <n v="35255"/>
    <n v="2398"/>
    <n v="9153"/>
    <n v="35477"/>
    <n v="9246"/>
    <n v="9153"/>
    <n v="0"/>
    <n v="0"/>
    <n v="93"/>
    <n v="14"/>
    <n v="17"/>
    <n v="60"/>
    <n v="6.4892926670992862E-3"/>
    <n v="0.64516129032258063"/>
    <n v="0"/>
    <n v="2"/>
    <n v="9226"/>
    <n v="9133"/>
    <n v="93"/>
    <n v="35140"/>
    <n v="5665"/>
    <n v="3579"/>
    <n v="2"/>
    <n v="0.61269738265195761"/>
    <n v="0.38708630759247242"/>
    <n v="2.1630975556997619E-4"/>
  </r>
  <r>
    <x v="8"/>
    <x v="2"/>
    <x v="2"/>
    <n v="2025"/>
    <n v="1452"/>
    <n v="74"/>
    <n v="384"/>
    <n v="1506"/>
    <n v="386"/>
    <n v="384"/>
    <n v="0"/>
    <n v="0"/>
    <n v="2"/>
    <n v="0"/>
    <n v="0"/>
    <n v="2"/>
    <n v="5.1813471502590676E-3"/>
    <n v="1"/>
    <n v="0"/>
    <n v="0"/>
    <n v="386"/>
    <n v="384"/>
    <n v="2"/>
    <n v="1494"/>
    <n v="193"/>
    <n v="193"/>
    <n v="0"/>
    <n v="0.5"/>
    <n v="0.5"/>
    <n v="0"/>
  </r>
  <r>
    <x v="9"/>
    <x v="2"/>
    <x v="2"/>
    <n v="2025"/>
    <n v="587"/>
    <n v="61"/>
    <n v="192"/>
    <n v="600"/>
    <n v="203"/>
    <n v="192"/>
    <n v="0"/>
    <n v="0"/>
    <n v="11"/>
    <n v="1"/>
    <n v="0"/>
    <n v="10"/>
    <n v="4.9261083743842367E-2"/>
    <n v="0.90909090909090906"/>
    <n v="0"/>
    <n v="0"/>
    <n v="203"/>
    <n v="192"/>
    <n v="11"/>
    <n v="593"/>
    <n v="67"/>
    <n v="136"/>
    <n v="0"/>
    <n v="0.33004926108374383"/>
    <n v="0.66995073891625612"/>
    <n v="0"/>
  </r>
  <r>
    <x v="10"/>
    <x v="2"/>
    <x v="2"/>
    <n v="2025"/>
    <n v="1233"/>
    <n v="82"/>
    <n v="423"/>
    <n v="1240"/>
    <n v="439"/>
    <n v="423"/>
    <n v="0"/>
    <n v="0"/>
    <n v="16"/>
    <n v="1"/>
    <n v="4"/>
    <n v="7"/>
    <n v="1.5945330296127564E-2"/>
    <n v="0.4375"/>
    <n v="0"/>
    <n v="4"/>
    <n v="438"/>
    <n v="422"/>
    <n v="16"/>
    <n v="1227"/>
    <n v="274"/>
    <n v="165"/>
    <n v="0"/>
    <n v="0.62414578587699321"/>
    <n v="0.37585421412300685"/>
    <n v="0"/>
  </r>
  <r>
    <x v="12"/>
    <x v="2"/>
    <x v="2"/>
    <n v="2025"/>
    <n v="14406"/>
    <n v="838"/>
    <n v="3580"/>
    <n v="14470"/>
    <n v="3646"/>
    <n v="3580"/>
    <n v="0"/>
    <n v="0"/>
    <n v="66"/>
    <n v="8"/>
    <n v="27"/>
    <n v="31"/>
    <n v="8.5024684585847509E-3"/>
    <n v="0.46969696969696972"/>
    <n v="0"/>
    <n v="0"/>
    <n v="3636"/>
    <n v="3571"/>
    <n v="65"/>
    <n v="14340"/>
    <n v="1383"/>
    <n v="2262"/>
    <n v="1"/>
    <n v="0.37931980252331321"/>
    <n v="0.62040592430060337"/>
    <n v="2.7427317608337906E-4"/>
  </r>
  <r>
    <x v="13"/>
    <x v="2"/>
    <x v="2"/>
    <n v="2025"/>
    <n v="18566"/>
    <n v="1011"/>
    <n v="3521"/>
    <n v="18930"/>
    <n v="3597"/>
    <n v="3521"/>
    <n v="0"/>
    <n v="0"/>
    <n v="76"/>
    <n v="11"/>
    <n v="4"/>
    <n v="59"/>
    <n v="1.6402557686961357E-2"/>
    <n v="0.77631578947368418"/>
    <n v="0"/>
    <n v="2"/>
    <n v="3594"/>
    <n v="3518"/>
    <n v="76"/>
    <n v="18852"/>
    <n v="872"/>
    <n v="2723"/>
    <n v="2"/>
    <n v="0.24242424242424243"/>
    <n v="0.75701973867111483"/>
    <n v="5.5601890464275787E-4"/>
  </r>
  <r>
    <x v="14"/>
    <x v="2"/>
    <x v="2"/>
    <n v="2025"/>
    <n v="64696"/>
    <n v="4994"/>
    <n v="18522"/>
    <n v="65625"/>
    <n v="19038"/>
    <n v="18522"/>
    <n v="13"/>
    <n v="0"/>
    <n v="503"/>
    <n v="40"/>
    <n v="22"/>
    <n v="383"/>
    <n v="2.0117659418006095E-2"/>
    <n v="0.76143141153081506"/>
    <n v="0"/>
    <n v="58"/>
    <n v="18762"/>
    <n v="18247"/>
    <n v="502"/>
    <n v="59648"/>
    <n v="10024"/>
    <n v="8997"/>
    <n v="17"/>
    <n v="0.52652589557726648"/>
    <n v="0.47258115348250868"/>
    <n v="8.9295094022481358E-4"/>
  </r>
  <r>
    <x v="15"/>
    <x v="2"/>
    <x v="2"/>
    <n v="2025"/>
    <n v="9415"/>
    <n v="464"/>
    <n v="4143"/>
    <n v="9474"/>
    <n v="4177"/>
    <n v="4143"/>
    <n v="0"/>
    <n v="0"/>
    <n v="34"/>
    <n v="8"/>
    <n v="8"/>
    <n v="17"/>
    <n v="4.0699066315537467E-3"/>
    <n v="0.5"/>
    <n v="0"/>
    <n v="1"/>
    <n v="4166"/>
    <n v="4132"/>
    <n v="34"/>
    <n v="9235"/>
    <n v="2074"/>
    <n v="2096"/>
    <n v="7"/>
    <n v="0.49652860904955709"/>
    <n v="0.50179554704333251"/>
    <n v="1.6758439071103662E-3"/>
  </r>
  <r>
    <x v="16"/>
    <x v="2"/>
    <x v="2"/>
    <n v="2025"/>
    <n v="1435977"/>
    <n v="105776"/>
    <n v="486036"/>
    <n v="1463669"/>
    <n v="493255"/>
    <n v="486036"/>
    <n v="0"/>
    <n v="0"/>
    <n v="7219"/>
    <n v="825"/>
    <n v="1100"/>
    <n v="5265"/>
    <n v="1.0673992154159612E-2"/>
    <n v="0.72932539132843888"/>
    <n v="0"/>
    <n v="29"/>
    <n v="489681"/>
    <n v="482484"/>
    <n v="7197"/>
    <n v="1428290"/>
    <n v="278767"/>
    <n v="213174"/>
    <n v="1314"/>
    <n v="0.56515798116592841"/>
    <n v="0.43217808233064031"/>
    <n v="2.663936503431288E-3"/>
  </r>
  <r>
    <x v="17"/>
    <x v="2"/>
    <x v="2"/>
    <n v="2025"/>
    <n v="200168"/>
    <n v="12323"/>
    <n v="71546"/>
    <n v="204081"/>
    <n v="72103"/>
    <n v="71546"/>
    <n v="73"/>
    <n v="0"/>
    <n v="484"/>
    <n v="242"/>
    <n v="195"/>
    <n v="0"/>
    <n v="0"/>
    <n v="0"/>
    <n v="0"/>
    <n v="47"/>
    <n v="70985"/>
    <n v="70443"/>
    <n v="469"/>
    <n v="190761"/>
    <n v="43793"/>
    <n v="28144"/>
    <n v="166"/>
    <n v="0.60736723853376418"/>
    <n v="0.39033049942443448"/>
    <n v="2.3022620418013122E-3"/>
  </r>
  <r>
    <x v="18"/>
    <x v="2"/>
    <x v="2"/>
    <n v="2025"/>
    <n v="27625"/>
    <n v="1520"/>
    <n v="10454"/>
    <n v="27793"/>
    <n v="10650"/>
    <n v="10454"/>
    <n v="1"/>
    <n v="1"/>
    <n v="196"/>
    <n v="27"/>
    <n v="43"/>
    <n v="117"/>
    <n v="1.0985915492957746E-2"/>
    <n v="0.59693877551020413"/>
    <n v="0"/>
    <n v="9"/>
    <n v="10627"/>
    <n v="10433"/>
    <n v="194"/>
    <n v="27537"/>
    <n v="7002"/>
    <n v="3636"/>
    <n v="12"/>
    <n v="0.65746478873239433"/>
    <n v="0.34140845070422537"/>
    <n v="1.1267605633802818E-3"/>
  </r>
  <r>
    <x v="19"/>
    <x v="2"/>
    <x v="2"/>
    <n v="2025"/>
    <n v="16495"/>
    <n v="1221"/>
    <n v="5638"/>
    <n v="16787"/>
    <n v="5751"/>
    <n v="5638"/>
    <n v="0"/>
    <n v="0"/>
    <n v="113"/>
    <n v="7"/>
    <n v="6"/>
    <n v="97"/>
    <n v="1.6866631890106069E-2"/>
    <n v="0.8584070796460177"/>
    <n v="0"/>
    <n v="3"/>
    <n v="5734"/>
    <n v="5621"/>
    <n v="113"/>
    <n v="16582"/>
    <n v="3397"/>
    <n v="2347"/>
    <n v="7"/>
    <n v="0.59067988175969399"/>
    <n v="0.40810293861937053"/>
    <n v="1.2171796209354895E-3"/>
  </r>
  <r>
    <x v="20"/>
    <x v="2"/>
    <x v="2"/>
    <n v="2025"/>
    <n v="20107"/>
    <n v="1408"/>
    <n v="5624"/>
    <n v="20405"/>
    <n v="5700"/>
    <n v="5624"/>
    <n v="0"/>
    <n v="0"/>
    <n v="76"/>
    <n v="15"/>
    <n v="17"/>
    <n v="43"/>
    <n v="7.5438596491228067E-3"/>
    <n v="0.56578947368421051"/>
    <n v="0"/>
    <n v="1"/>
    <n v="5678"/>
    <n v="5602"/>
    <n v="76"/>
    <n v="20191"/>
    <n v="1982"/>
    <n v="3718"/>
    <n v="0"/>
    <n v="0.34771929824561404"/>
    <n v="0.65228070175438602"/>
    <n v="0"/>
  </r>
  <r>
    <x v="21"/>
    <x v="2"/>
    <x v="2"/>
    <n v="2025"/>
    <n v="8755"/>
    <n v="426"/>
    <n v="2114"/>
    <n v="8814"/>
    <n v="2201"/>
    <n v="2114"/>
    <n v="4"/>
    <n v="0"/>
    <n v="83"/>
    <n v="3"/>
    <n v="1"/>
    <n v="69"/>
    <n v="3.1349386642435258E-2"/>
    <n v="0.83132530120481929"/>
    <n v="0"/>
    <n v="10"/>
    <n v="2195"/>
    <n v="2108"/>
    <n v="83"/>
    <n v="8705"/>
    <n v="388"/>
    <n v="1813"/>
    <n v="0"/>
    <n v="0.17628350749659247"/>
    <n v="0.8237164925034075"/>
    <n v="0"/>
  </r>
  <r>
    <x v="22"/>
    <x v="2"/>
    <x v="2"/>
    <n v="2025"/>
    <n v="9921"/>
    <n v="547"/>
    <n v="2724"/>
    <n v="9979"/>
    <n v="2782"/>
    <n v="2724"/>
    <n v="13"/>
    <n v="0"/>
    <n v="45"/>
    <n v="4"/>
    <n v="13"/>
    <n v="22"/>
    <n v="7.9079798705966927E-3"/>
    <n v="0.48888888888888887"/>
    <n v="0"/>
    <n v="6"/>
    <n v="2770"/>
    <n v="2712"/>
    <n v="45"/>
    <n v="9847"/>
    <n v="1497"/>
    <n v="1282"/>
    <n v="3"/>
    <n v="0.53810208483105681"/>
    <n v="0.46081955427749821"/>
    <n v="1.0783608914450035E-3"/>
  </r>
  <r>
    <x v="23"/>
    <x v="2"/>
    <x v="2"/>
    <n v="2025"/>
    <n v="15669"/>
    <n v="681"/>
    <n v="5289"/>
    <n v="15930"/>
    <n v="5392"/>
    <n v="5289"/>
    <n v="14"/>
    <n v="4"/>
    <n v="89"/>
    <n v="8"/>
    <n v="9"/>
    <n v="59"/>
    <n v="1.094213649851632E-2"/>
    <n v="0.6629213483146067"/>
    <n v="0"/>
    <n v="13"/>
    <n v="5370"/>
    <n v="5267"/>
    <n v="89"/>
    <n v="15705"/>
    <n v="1678"/>
    <n v="3713"/>
    <n v="1"/>
    <n v="0.31120178041543028"/>
    <n v="0.68861275964391688"/>
    <n v="1.85459940652819E-4"/>
  </r>
  <r>
    <x v="24"/>
    <x v="2"/>
    <x v="2"/>
    <n v="2025"/>
    <n v="1451"/>
    <n v="105"/>
    <n v="507"/>
    <n v="1462"/>
    <n v="527"/>
    <n v="507"/>
    <n v="0"/>
    <n v="0"/>
    <n v="20"/>
    <n v="1"/>
    <n v="0"/>
    <n v="19"/>
    <n v="3.6053130929791274E-2"/>
    <n v="0.95"/>
    <n v="0"/>
    <n v="0"/>
    <n v="525"/>
    <n v="505"/>
    <n v="20"/>
    <n v="1429"/>
    <n v="80"/>
    <n v="447"/>
    <n v="0"/>
    <n v="0.15180265654648956"/>
    <n v="0.84819734345351039"/>
    <n v="0"/>
  </r>
  <r>
    <x v="25"/>
    <x v="2"/>
    <x v="2"/>
    <n v="2025"/>
    <n v="1887"/>
    <n v="131"/>
    <n v="675"/>
    <n v="1912"/>
    <n v="703"/>
    <n v="675"/>
    <n v="0"/>
    <n v="0"/>
    <n v="28"/>
    <n v="0"/>
    <n v="0"/>
    <n v="28"/>
    <n v="3.9829302987197723E-2"/>
    <n v="1"/>
    <n v="0"/>
    <n v="0"/>
    <n v="695"/>
    <n v="667"/>
    <n v="28"/>
    <n v="1880"/>
    <n v="209"/>
    <n v="493"/>
    <n v="1"/>
    <n v="0.29729729729729731"/>
    <n v="0.70128022759601705"/>
    <n v="1.4224751066856331E-3"/>
  </r>
  <r>
    <x v="26"/>
    <x v="2"/>
    <x v="2"/>
    <n v="2025"/>
    <n v="588928"/>
    <n v="43805"/>
    <n v="131783"/>
    <n v="600986"/>
    <n v="133896"/>
    <n v="131783"/>
    <n v="203"/>
    <n v="0"/>
    <n v="1910"/>
    <n v="75"/>
    <n v="235"/>
    <n v="1589"/>
    <n v="1.1867419489753242E-2"/>
    <n v="0.83193717277486912"/>
    <n v="0"/>
    <n v="11"/>
    <n v="132777"/>
    <n v="130673"/>
    <n v="1901"/>
    <n v="583712"/>
    <n v="78444"/>
    <n v="55272"/>
    <n v="180"/>
    <n v="0.58585768058791898"/>
    <n v="0.41279799247176913"/>
    <n v="1.3443269403118838E-3"/>
  </r>
  <r>
    <x v="27"/>
    <x v="2"/>
    <x v="2"/>
    <n v="2025"/>
    <n v="4498"/>
    <n v="187"/>
    <n v="2123"/>
    <n v="4657"/>
    <n v="2205"/>
    <n v="2123"/>
    <n v="0"/>
    <n v="0"/>
    <n v="82"/>
    <n v="3"/>
    <n v="8"/>
    <n v="71"/>
    <n v="3.2199546485260772E-2"/>
    <n v="0.86585365853658536"/>
    <n v="0"/>
    <n v="0"/>
    <n v="2182"/>
    <n v="2101"/>
    <n v="81"/>
    <n v="4519"/>
    <n v="1484"/>
    <n v="711"/>
    <n v="10"/>
    <n v="0.67301587301587307"/>
    <n v="0.32244897959183672"/>
    <n v="4.5351473922902496E-3"/>
  </r>
  <r>
    <x v="28"/>
    <x v="2"/>
    <x v="2"/>
    <n v="2025"/>
    <n v="71751"/>
    <n v="3570"/>
    <n v="17150"/>
    <n v="73294"/>
    <n v="17636"/>
    <n v="17150"/>
    <n v="0"/>
    <n v="0"/>
    <n v="486"/>
    <n v="28"/>
    <n v="45"/>
    <n v="413"/>
    <n v="2.3418008618734408E-2"/>
    <n v="0.84979423868312753"/>
    <n v="0"/>
    <n v="0"/>
    <n v="17533"/>
    <n v="17050"/>
    <n v="483"/>
    <n v="71764"/>
    <n v="10121"/>
    <n v="7491"/>
    <n v="24"/>
    <n v="0.57388296665910632"/>
    <n v="0.42475618053980496"/>
    <n v="1.3608528010886822E-3"/>
  </r>
  <r>
    <x v="29"/>
    <x v="2"/>
    <x v="2"/>
    <n v="2025"/>
    <n v="9396"/>
    <n v="392"/>
    <n v="3066"/>
    <n v="9478"/>
    <n v="3102"/>
    <n v="3066"/>
    <n v="5"/>
    <n v="0"/>
    <n v="31"/>
    <n v="1"/>
    <n v="9"/>
    <n v="18"/>
    <n v="5.8027079303675051E-3"/>
    <n v="0.58064516129032262"/>
    <n v="0"/>
    <n v="3"/>
    <n v="3083"/>
    <n v="3047"/>
    <n v="31"/>
    <n v="9306"/>
    <n v="1876"/>
    <n v="1222"/>
    <n v="4"/>
    <n v="0.60477111540941331"/>
    <n v="0.39393939393939392"/>
    <n v="1.2894906511927789E-3"/>
  </r>
  <r>
    <x v="30"/>
    <x v="2"/>
    <x v="2"/>
    <n v="2025"/>
    <n v="475073"/>
    <n v="25161"/>
    <n v="111204"/>
    <n v="482052"/>
    <n v="117092"/>
    <n v="111204"/>
    <n v="0"/>
    <n v="0"/>
    <n v="5888"/>
    <n v="47"/>
    <n v="252"/>
    <n v="5544"/>
    <n v="4.7347384962251902E-2"/>
    <n v="0.94157608695652173"/>
    <n v="0"/>
    <n v="45"/>
    <n v="116615"/>
    <n v="110728"/>
    <n v="5887"/>
    <n v="474097"/>
    <n v="63067"/>
    <n v="53887"/>
    <n v="138"/>
    <n v="0.5386106651180268"/>
    <n v="0.46021077443377856"/>
    <n v="1.1785604481945821E-3"/>
  </r>
  <r>
    <x v="31"/>
    <x v="2"/>
    <x v="2"/>
    <n v="2025"/>
    <n v="350080"/>
    <n v="27933"/>
    <n v="89115"/>
    <n v="358902"/>
    <n v="90533"/>
    <n v="89115"/>
    <n v="0"/>
    <n v="0"/>
    <n v="1418"/>
    <n v="86"/>
    <n v="149"/>
    <n v="1181"/>
    <n v="1.3044967028597308E-2"/>
    <n v="0.83286318758815236"/>
    <n v="0"/>
    <n v="2"/>
    <n v="89794"/>
    <n v="88382"/>
    <n v="1412"/>
    <n v="352362"/>
    <n v="31430"/>
    <n v="59057"/>
    <n v="46"/>
    <n v="0.3471662266797742"/>
    <n v="0.65232567130217711"/>
    <n v="5.0810201804866735E-4"/>
  </r>
  <r>
    <x v="32"/>
    <x v="2"/>
    <x v="2"/>
    <n v="2025"/>
    <n v="4559"/>
    <n v="248"/>
    <n v="1375"/>
    <n v="4571"/>
    <n v="1437"/>
    <n v="1375"/>
    <n v="0"/>
    <n v="0"/>
    <n v="62"/>
    <n v="6"/>
    <n v="2"/>
    <n v="53"/>
    <n v="3.6882393876130827E-2"/>
    <n v="0.85483870967741937"/>
    <n v="0"/>
    <n v="1"/>
    <n v="1430"/>
    <n v="1368"/>
    <n v="62"/>
    <n v="4529"/>
    <n v="346"/>
    <n v="1090"/>
    <n v="1"/>
    <n v="0.2407794015309673"/>
    <n v="0.75852470424495477"/>
    <n v="6.9589422407794019E-4"/>
  </r>
  <r>
    <x v="33"/>
    <x v="2"/>
    <x v="2"/>
    <n v="2025"/>
    <n v="154719"/>
    <n v="10443"/>
    <n v="45543"/>
    <n v="157560"/>
    <n v="46222"/>
    <n v="45543"/>
    <n v="6"/>
    <n v="6"/>
    <n v="673"/>
    <n v="42"/>
    <n v="66"/>
    <n v="548"/>
    <n v="1.1855826229933798E-2"/>
    <n v="0.81426448736998513"/>
    <n v="0"/>
    <n v="17"/>
    <n v="45491"/>
    <n v="44816"/>
    <n v="669"/>
    <n v="148622"/>
    <n v="27830"/>
    <n v="18330"/>
    <n v="62"/>
    <n v="0.60209424083769636"/>
    <n v="0.39656440655964692"/>
    <n v="1.3413526026567436E-3"/>
  </r>
  <r>
    <x v="34"/>
    <x v="2"/>
    <x v="2"/>
    <n v="2025"/>
    <n v="3171"/>
    <n v="263"/>
    <n v="1680"/>
    <n v="3700"/>
    <n v="1703"/>
    <n v="1680"/>
    <n v="2"/>
    <n v="0"/>
    <n v="21"/>
    <n v="2"/>
    <n v="10"/>
    <n v="9"/>
    <n v="5.2847915443335293E-3"/>
    <n v="0.42857142857142855"/>
    <n v="0"/>
    <n v="0"/>
    <n v="1694"/>
    <n v="1672"/>
    <n v="20"/>
    <n v="3667"/>
    <n v="733"/>
    <n v="970"/>
    <n v="0"/>
    <n v="0.43041691133294185"/>
    <n v="0.56958308866705809"/>
    <n v="0"/>
  </r>
  <r>
    <x v="35"/>
    <x v="2"/>
    <x v="2"/>
    <n v="2025"/>
    <n v="38779"/>
    <n v="2095"/>
    <n v="11687"/>
    <n v="39747"/>
    <n v="12153"/>
    <n v="11687"/>
    <n v="0"/>
    <n v="0"/>
    <n v="466"/>
    <n v="26"/>
    <n v="23"/>
    <n v="402"/>
    <n v="3.3078252283386816E-2"/>
    <n v="0.86266094420600858"/>
    <n v="0"/>
    <n v="15"/>
    <n v="12077"/>
    <n v="11612"/>
    <n v="465"/>
    <n v="39247"/>
    <n v="5679"/>
    <n v="6464"/>
    <n v="10"/>
    <n v="0.4672920266600839"/>
    <n v="0.53188513124331438"/>
    <n v="8.2284209660166217E-4"/>
  </r>
  <r>
    <x v="36"/>
    <x v="2"/>
    <x v="2"/>
    <n v="2025"/>
    <n v="138607"/>
    <n v="6147"/>
    <n v="43640"/>
    <n v="140618"/>
    <n v="44260"/>
    <n v="43640"/>
    <n v="0"/>
    <n v="0"/>
    <n v="620"/>
    <n v="55"/>
    <n v="75"/>
    <n v="484"/>
    <n v="1.0935381834613647E-2"/>
    <n v="0.78064516129032258"/>
    <n v="0"/>
    <n v="6"/>
    <n v="44069"/>
    <n v="43451"/>
    <n v="618"/>
    <n v="137809"/>
    <n v="27561"/>
    <n v="16632"/>
    <n v="67"/>
    <n v="0.62270673294170809"/>
    <n v="0.37577948486217805"/>
    <n v="1.5137821961138725E-3"/>
  </r>
  <r>
    <x v="37"/>
    <x v="2"/>
    <x v="2"/>
    <n v="2025"/>
    <n v="19374"/>
    <n v="2524"/>
    <n v="5541"/>
    <n v="19954"/>
    <n v="5798"/>
    <n v="5541"/>
    <n v="2"/>
    <n v="0"/>
    <n v="255"/>
    <n v="2"/>
    <n v="7"/>
    <n v="240"/>
    <n v="4.1393583994480856E-2"/>
    <n v="0.94117647058823528"/>
    <n v="0"/>
    <n v="6"/>
    <n v="5768"/>
    <n v="5511"/>
    <n v="255"/>
    <n v="19556"/>
    <n v="2579"/>
    <n v="3219"/>
    <n v="0"/>
    <n v="0.44480855467402552"/>
    <n v="0.55519144532597442"/>
    <n v="0"/>
  </r>
  <r>
    <x v="38"/>
    <x v="2"/>
    <x v="2"/>
    <n v="2025"/>
    <n v="134967"/>
    <n v="6929"/>
    <n v="22114"/>
    <n v="136816"/>
    <n v="23492"/>
    <n v="22114"/>
    <n v="0"/>
    <n v="0"/>
    <n v="1378"/>
    <n v="67"/>
    <n v="11"/>
    <n v="1293"/>
    <n v="5.5040013621658439E-2"/>
    <n v="0.93831640058055155"/>
    <n v="0"/>
    <n v="7"/>
    <n v="23399"/>
    <n v="22021"/>
    <n v="1378"/>
    <n v="135283"/>
    <n v="6414"/>
    <n v="17072"/>
    <n v="6"/>
    <n v="0.27302911629490889"/>
    <n v="0.72671547760939892"/>
    <n v="2.5540609569215051E-4"/>
  </r>
  <r>
    <x v="39"/>
    <x v="2"/>
    <x v="2"/>
    <n v="2025"/>
    <n v="4423896"/>
    <n v="301138"/>
    <n v="1265065"/>
    <n v="4501796"/>
    <n v="1289860"/>
    <n v="1265065"/>
    <n v="359"/>
    <n v="16"/>
    <n v="24437"/>
    <n v="2115"/>
    <n v="2614"/>
    <n v="19368"/>
    <n v="1.5015583086536523E-2"/>
    <n v="0.79256864590579856"/>
    <n v="0"/>
    <n v="340"/>
    <n v="1280588"/>
    <n v="1255865"/>
    <n v="24365"/>
    <n v="4390450"/>
    <n v="691670"/>
    <n v="595956"/>
    <n v="2234"/>
    <n v="0.53623649078194535"/>
    <n v="0.46203153830648286"/>
    <n v="1.7319709115717985E-3"/>
  </r>
  <r>
    <x v="0"/>
    <x v="3"/>
    <x v="3"/>
    <n v="2025"/>
    <n v="0"/>
    <n v="0"/>
    <n v="0"/>
    <n v="0"/>
    <n v="0"/>
    <n v="0"/>
    <n v="0"/>
    <n v="0"/>
    <n v="0"/>
    <n v="0"/>
    <n v="0"/>
    <n v="0"/>
    <m/>
    <e v="#DIV/0!"/>
    <n v="0"/>
    <n v="0"/>
    <n v="0"/>
    <n v="0"/>
    <n v="0"/>
    <n v="0"/>
    <n v="0"/>
    <n v="0"/>
    <n v="0"/>
    <e v="#DIV/0!"/>
    <e v="#DIV/0!"/>
    <e v="#DIV/0!"/>
  </r>
  <r>
    <x v="1"/>
    <x v="3"/>
    <x v="3"/>
    <n v="2025"/>
    <n v="0"/>
    <n v="0"/>
    <n v="0"/>
    <n v="0"/>
    <n v="0"/>
    <n v="0"/>
    <n v="0"/>
    <n v="0"/>
    <n v="0"/>
    <n v="0"/>
    <n v="0"/>
    <n v="0"/>
    <m/>
    <e v="#DIV/0!"/>
    <n v="0"/>
    <n v="0"/>
    <n v="0"/>
    <n v="0"/>
    <n v="0"/>
    <n v="0"/>
    <n v="0"/>
    <n v="0"/>
    <n v="0"/>
    <e v="#DIV/0!"/>
    <e v="#DIV/0!"/>
    <e v="#DIV/0!"/>
  </r>
  <r>
    <x v="2"/>
    <x v="3"/>
    <x v="3"/>
    <n v="2025"/>
    <n v="3163"/>
    <n v="134"/>
    <n v="1237"/>
    <n v="3175"/>
    <n v="1256"/>
    <n v="1237"/>
    <n v="0"/>
    <n v="0"/>
    <n v="19"/>
    <n v="6"/>
    <n v="8"/>
    <n v="3"/>
    <n v="2.3885350318471337E-3"/>
    <n v="0.15789473684210525"/>
    <n v="0"/>
    <n v="2"/>
    <n v="1255"/>
    <n v="1236"/>
    <n v="19"/>
    <n v="3154"/>
    <n v="892"/>
    <n v="364"/>
    <n v="0"/>
    <n v="0.71019108280254772"/>
    <n v="0.28980891719745222"/>
    <n v="0"/>
  </r>
  <r>
    <x v="3"/>
    <x v="3"/>
    <x v="3"/>
    <n v="2025"/>
    <n v="8173"/>
    <n v="399"/>
    <n v="3011"/>
    <n v="8346"/>
    <n v="3055"/>
    <n v="3011"/>
    <n v="1"/>
    <n v="1"/>
    <n v="43"/>
    <n v="20"/>
    <n v="3"/>
    <n v="20"/>
    <n v="6.5466448445171853E-3"/>
    <n v="0.46511627906976744"/>
    <n v="0"/>
    <n v="0"/>
    <n v="3041"/>
    <n v="2997"/>
    <n v="43"/>
    <n v="8206"/>
    <n v="1502"/>
    <n v="1545"/>
    <n v="8"/>
    <n v="0.49165302782324061"/>
    <n v="0.50572831423895259"/>
    <n v="2.6186579378068742E-3"/>
  </r>
  <r>
    <x v="4"/>
    <x v="3"/>
    <x v="3"/>
    <n v="2025"/>
    <n v="0"/>
    <n v="0"/>
    <n v="0"/>
    <n v="0"/>
    <n v="0"/>
    <n v="0"/>
    <n v="0"/>
    <n v="0"/>
    <n v="0"/>
    <n v="0"/>
    <n v="0"/>
    <n v="0"/>
    <m/>
    <e v="#DIV/0!"/>
    <n v="0"/>
    <n v="0"/>
    <n v="0"/>
    <n v="0"/>
    <n v="0"/>
    <n v="0"/>
    <n v="0"/>
    <n v="0"/>
    <n v="0"/>
    <e v="#DIV/0!"/>
    <e v="#DIV/0!"/>
    <e v="#DIV/0!"/>
  </r>
  <r>
    <x v="5"/>
    <x v="3"/>
    <x v="3"/>
    <n v="2025"/>
    <n v="102346"/>
    <n v="5468"/>
    <n v="37528"/>
    <n v="103410"/>
    <n v="37951"/>
    <n v="37528"/>
    <n v="0"/>
    <n v="0"/>
    <n v="423"/>
    <n v="93"/>
    <n v="137"/>
    <n v="173"/>
    <n v="4.5585096571895342E-3"/>
    <n v="0.40898345153664301"/>
    <n v="0"/>
    <n v="20"/>
    <n v="37788"/>
    <n v="37368"/>
    <n v="420"/>
    <n v="101975"/>
    <n v="20974"/>
    <n v="16957"/>
    <n v="20"/>
    <n v="0.55266000895892076"/>
    <n v="0.446812995704988"/>
    <n v="5.2699533609127562E-4"/>
  </r>
  <r>
    <x v="6"/>
    <x v="3"/>
    <x v="3"/>
    <n v="2025"/>
    <n v="75"/>
    <n v="3"/>
    <n v="41"/>
    <n v="76"/>
    <n v="41"/>
    <n v="41"/>
    <n v="0"/>
    <n v="0"/>
    <n v="0"/>
    <n v="0"/>
    <n v="0"/>
    <n v="0"/>
    <n v="0"/>
    <e v="#DIV/0!"/>
    <n v="0"/>
    <n v="0"/>
    <n v="41"/>
    <n v="41"/>
    <n v="0"/>
    <n v="76"/>
    <n v="12"/>
    <n v="29"/>
    <n v="0"/>
    <n v="0.29268292682926828"/>
    <n v="0.70731707317073167"/>
    <n v="0"/>
  </r>
  <r>
    <x v="7"/>
    <x v="3"/>
    <x v="3"/>
    <n v="2025"/>
    <n v="0"/>
    <n v="0"/>
    <n v="0"/>
    <n v="0"/>
    <n v="0"/>
    <n v="0"/>
    <n v="0"/>
    <n v="0"/>
    <n v="0"/>
    <n v="0"/>
    <n v="0"/>
    <n v="0"/>
    <m/>
    <e v="#DIV/0!"/>
    <n v="0"/>
    <n v="0"/>
    <n v="0"/>
    <n v="0"/>
    <n v="0"/>
    <n v="0"/>
    <n v="0"/>
    <n v="0"/>
    <n v="0"/>
    <e v="#DIV/0!"/>
    <e v="#DIV/0!"/>
    <e v="#DIV/0!"/>
  </r>
  <r>
    <x v="8"/>
    <x v="3"/>
    <x v="3"/>
    <n v="2025"/>
    <n v="0"/>
    <n v="0"/>
    <n v="0"/>
    <n v="0"/>
    <n v="0"/>
    <n v="0"/>
    <n v="0"/>
    <n v="0"/>
    <n v="0"/>
    <n v="0"/>
    <n v="0"/>
    <n v="0"/>
    <m/>
    <e v="#DIV/0!"/>
    <n v="0"/>
    <n v="0"/>
    <n v="0"/>
    <n v="0"/>
    <n v="0"/>
    <n v="0"/>
    <n v="0"/>
    <n v="0"/>
    <n v="0"/>
    <e v="#DIV/0!"/>
    <e v="#DIV/0!"/>
    <e v="#DIV/0!"/>
  </r>
  <r>
    <x v="9"/>
    <x v="3"/>
    <x v="3"/>
    <n v="2025"/>
    <n v="979"/>
    <n v="58"/>
    <n v="398"/>
    <n v="984"/>
    <n v="400"/>
    <n v="398"/>
    <n v="0"/>
    <n v="0"/>
    <n v="2"/>
    <n v="0"/>
    <n v="1"/>
    <n v="0"/>
    <n v="0"/>
    <n v="0"/>
    <n v="0"/>
    <n v="1"/>
    <n v="397"/>
    <n v="395"/>
    <n v="2"/>
    <n v="974"/>
    <n v="5"/>
    <n v="395"/>
    <n v="0"/>
    <n v="1.2500000000000001E-2"/>
    <n v="0.98750000000000004"/>
    <n v="0"/>
  </r>
  <r>
    <x v="10"/>
    <x v="3"/>
    <x v="3"/>
    <n v="2025"/>
    <n v="0"/>
    <n v="0"/>
    <n v="0"/>
    <n v="0"/>
    <n v="0"/>
    <n v="0"/>
    <n v="0"/>
    <n v="0"/>
    <n v="0"/>
    <n v="0"/>
    <n v="0"/>
    <n v="0"/>
    <m/>
    <e v="#DIV/0!"/>
    <n v="0"/>
    <n v="0"/>
    <n v="0"/>
    <n v="0"/>
    <n v="0"/>
    <n v="0"/>
    <n v="0"/>
    <n v="0"/>
    <n v="0"/>
    <e v="#DIV/0!"/>
    <e v="#DIV/0!"/>
    <e v="#DIV/0!"/>
  </r>
  <r>
    <x v="11"/>
    <x v="3"/>
    <x v="3"/>
    <n v="2025"/>
    <n v="0"/>
    <n v="0"/>
    <n v="0"/>
    <n v="0"/>
    <n v="0"/>
    <n v="0"/>
    <n v="0"/>
    <n v="0"/>
    <n v="0"/>
    <n v="0"/>
    <n v="0"/>
    <n v="0"/>
    <m/>
    <e v="#DIV/0!"/>
    <n v="0"/>
    <n v="0"/>
    <n v="0"/>
    <n v="0"/>
    <n v="0"/>
    <n v="0"/>
    <n v="0"/>
    <n v="0"/>
    <n v="0"/>
    <e v="#DIV/0!"/>
    <e v="#DIV/0!"/>
    <e v="#DIV/0!"/>
  </r>
  <r>
    <x v="12"/>
    <x v="3"/>
    <x v="3"/>
    <n v="2025"/>
    <n v="0"/>
    <n v="0"/>
    <n v="0"/>
    <n v="0"/>
    <n v="0"/>
    <n v="0"/>
    <n v="0"/>
    <n v="0"/>
    <n v="0"/>
    <n v="0"/>
    <n v="0"/>
    <n v="0"/>
    <m/>
    <e v="#DIV/0!"/>
    <n v="0"/>
    <n v="0"/>
    <n v="0"/>
    <n v="0"/>
    <n v="0"/>
    <n v="0"/>
    <n v="0"/>
    <n v="0"/>
    <n v="0"/>
    <e v="#DIV/0!"/>
    <e v="#DIV/0!"/>
    <e v="#DIV/0!"/>
  </r>
  <r>
    <x v="13"/>
    <x v="3"/>
    <x v="3"/>
    <n v="2025"/>
    <n v="535"/>
    <n v="15"/>
    <n v="71"/>
    <n v="545"/>
    <n v="71"/>
    <n v="71"/>
    <n v="0"/>
    <n v="0"/>
    <n v="0"/>
    <n v="0"/>
    <n v="0"/>
    <n v="0"/>
    <n v="0"/>
    <e v="#DIV/0!"/>
    <n v="0"/>
    <n v="0"/>
    <n v="71"/>
    <n v="71"/>
    <n v="0"/>
    <n v="544"/>
    <n v="23"/>
    <n v="48"/>
    <n v="0"/>
    <n v="0.323943661971831"/>
    <n v="0.676056338028169"/>
    <n v="0"/>
  </r>
  <r>
    <x v="14"/>
    <x v="3"/>
    <x v="3"/>
    <n v="2025"/>
    <n v="64039"/>
    <n v="4609"/>
    <n v="23503"/>
    <n v="64396"/>
    <n v="23943"/>
    <n v="23504"/>
    <n v="5"/>
    <n v="0"/>
    <n v="435"/>
    <n v="43"/>
    <n v="39"/>
    <n v="346"/>
    <n v="1.4450987762602849E-2"/>
    <n v="0.79540229885057467"/>
    <n v="0"/>
    <n v="7"/>
    <n v="23457"/>
    <n v="23022"/>
    <n v="431"/>
    <n v="58697"/>
    <n v="12161"/>
    <n v="11750"/>
    <n v="32"/>
    <n v="0.50791463058096309"/>
    <n v="0.49074886188029904"/>
    <n v="1.3365075387378356E-3"/>
  </r>
  <r>
    <x v="15"/>
    <x v="3"/>
    <x v="3"/>
    <n v="2025"/>
    <n v="0"/>
    <n v="0"/>
    <n v="0"/>
    <n v="0"/>
    <n v="0"/>
    <n v="0"/>
    <n v="0"/>
    <n v="0"/>
    <n v="0"/>
    <n v="0"/>
    <n v="0"/>
    <n v="0"/>
    <m/>
    <e v="#DIV/0!"/>
    <n v="0"/>
    <n v="0"/>
    <n v="0"/>
    <n v="0"/>
    <n v="0"/>
    <n v="0"/>
    <n v="0"/>
    <n v="0"/>
    <n v="0"/>
    <e v="#DIV/0!"/>
    <e v="#DIV/0!"/>
    <e v="#DIV/0!"/>
  </r>
  <r>
    <x v="16"/>
    <x v="3"/>
    <x v="3"/>
    <n v="2025"/>
    <n v="1427439"/>
    <n v="102089"/>
    <n v="360094"/>
    <n v="1451278"/>
    <n v="365247"/>
    <n v="360094"/>
    <n v="0"/>
    <n v="0"/>
    <n v="5153"/>
    <n v="864"/>
    <n v="771"/>
    <n v="3494"/>
    <n v="9.5661292221428246E-3"/>
    <n v="0.6780516204152921"/>
    <n v="0"/>
    <n v="24"/>
    <n v="362477"/>
    <n v="357336"/>
    <n v="5141"/>
    <n v="1414809"/>
    <n v="159775"/>
    <n v="204360"/>
    <n v="1112"/>
    <n v="0.43744370248078696"/>
    <n v="0.55951178243763811"/>
    <n v="3.0445150815749341E-3"/>
  </r>
  <r>
    <x v="17"/>
    <x v="3"/>
    <x v="3"/>
    <n v="2025"/>
    <n v="0"/>
    <n v="0"/>
    <n v="0"/>
    <n v="0"/>
    <n v="0"/>
    <n v="0"/>
    <n v="0"/>
    <n v="0"/>
    <n v="0"/>
    <n v="0"/>
    <n v="0"/>
    <n v="0"/>
    <m/>
    <e v="#DIV/0!"/>
    <n v="0"/>
    <n v="0"/>
    <n v="0"/>
    <n v="0"/>
    <n v="0"/>
    <n v="0"/>
    <n v="0"/>
    <n v="0"/>
    <n v="0"/>
    <e v="#DIV/0!"/>
    <e v="#DIV/0!"/>
    <e v="#DIV/0!"/>
  </r>
  <r>
    <x v="18"/>
    <x v="3"/>
    <x v="3"/>
    <n v="2025"/>
    <n v="0"/>
    <n v="0"/>
    <n v="0"/>
    <n v="0"/>
    <n v="0"/>
    <n v="0"/>
    <n v="0"/>
    <n v="0"/>
    <n v="0"/>
    <n v="0"/>
    <n v="0"/>
    <n v="0"/>
    <m/>
    <e v="#DIV/0!"/>
    <n v="0"/>
    <n v="0"/>
    <n v="0"/>
    <n v="0"/>
    <n v="0"/>
    <n v="0"/>
    <n v="0"/>
    <n v="0"/>
    <n v="0"/>
    <e v="#DIV/0!"/>
    <e v="#DIV/0!"/>
    <e v="#DIV/0!"/>
  </r>
  <r>
    <x v="19"/>
    <x v="3"/>
    <x v="3"/>
    <n v="2025"/>
    <n v="0"/>
    <n v="0"/>
    <n v="0"/>
    <n v="0"/>
    <n v="0"/>
    <n v="0"/>
    <n v="0"/>
    <n v="0"/>
    <n v="0"/>
    <n v="0"/>
    <n v="0"/>
    <n v="0"/>
    <m/>
    <e v="#DIV/0!"/>
    <n v="0"/>
    <n v="0"/>
    <n v="0"/>
    <n v="0"/>
    <n v="0"/>
    <n v="0"/>
    <n v="0"/>
    <n v="0"/>
    <n v="0"/>
    <e v="#DIV/0!"/>
    <e v="#DIV/0!"/>
    <e v="#DIV/0!"/>
  </r>
  <r>
    <x v="20"/>
    <x v="3"/>
    <x v="3"/>
    <n v="2025"/>
    <n v="13250"/>
    <n v="772"/>
    <n v="4916"/>
    <n v="13477"/>
    <n v="4992"/>
    <n v="4916"/>
    <n v="0"/>
    <n v="0"/>
    <n v="76"/>
    <n v="7"/>
    <n v="16"/>
    <n v="53"/>
    <n v="1.061698717948718E-2"/>
    <n v="0.69736842105263153"/>
    <n v="0"/>
    <n v="0"/>
    <n v="4975"/>
    <n v="4899"/>
    <n v="76"/>
    <n v="13334"/>
    <n v="1734"/>
    <n v="3257"/>
    <n v="1"/>
    <n v="0.34735576923076922"/>
    <n v="0.65244391025641024"/>
    <n v="2.0032051282051281E-4"/>
  </r>
  <r>
    <x v="21"/>
    <x v="3"/>
    <x v="3"/>
    <n v="2025"/>
    <n v="0"/>
    <n v="0"/>
    <n v="0"/>
    <n v="0"/>
    <n v="0"/>
    <n v="0"/>
    <n v="0"/>
    <n v="0"/>
    <n v="0"/>
    <n v="0"/>
    <n v="0"/>
    <n v="0"/>
    <m/>
    <e v="#DIV/0!"/>
    <n v="0"/>
    <n v="0"/>
    <n v="0"/>
    <n v="0"/>
    <n v="0"/>
    <n v="0"/>
    <n v="0"/>
    <n v="0"/>
    <n v="0"/>
    <e v="#DIV/0!"/>
    <e v="#DIV/0!"/>
    <e v="#DIV/0!"/>
  </r>
  <r>
    <x v="22"/>
    <x v="3"/>
    <x v="3"/>
    <n v="2025"/>
    <n v="514"/>
    <n v="26"/>
    <n v="235"/>
    <n v="517"/>
    <n v="244"/>
    <n v="235"/>
    <n v="4"/>
    <n v="0"/>
    <n v="5"/>
    <n v="1"/>
    <n v="0"/>
    <n v="4"/>
    <n v="1.6393442622950821E-2"/>
    <n v="0.8"/>
    <n v="0"/>
    <n v="0"/>
    <n v="244"/>
    <n v="235"/>
    <n v="5"/>
    <n v="510"/>
    <n v="81"/>
    <n v="163"/>
    <n v="0"/>
    <n v="0.33196721311475408"/>
    <n v="0.66803278688524592"/>
    <n v="0"/>
  </r>
  <r>
    <x v="23"/>
    <x v="3"/>
    <x v="3"/>
    <n v="2025"/>
    <n v="3255"/>
    <n v="139"/>
    <n v="1328"/>
    <n v="3295"/>
    <n v="1346"/>
    <n v="1328"/>
    <n v="0"/>
    <n v="0"/>
    <n v="18"/>
    <n v="5"/>
    <n v="0"/>
    <n v="10"/>
    <n v="7.429420505200594E-3"/>
    <n v="0.55555555555555558"/>
    <n v="0"/>
    <n v="3"/>
    <n v="1342"/>
    <n v="1324"/>
    <n v="18"/>
    <n v="3260"/>
    <n v="305"/>
    <n v="1041"/>
    <n v="0"/>
    <n v="0.22659732540861813"/>
    <n v="0.7734026745913819"/>
    <n v="0"/>
  </r>
  <r>
    <x v="24"/>
    <x v="3"/>
    <x v="3"/>
    <n v="2025"/>
    <n v="6885"/>
    <n v="338"/>
    <n v="3685"/>
    <n v="6921"/>
    <n v="3719"/>
    <n v="3685"/>
    <n v="0"/>
    <n v="0"/>
    <n v="34"/>
    <n v="9"/>
    <n v="5"/>
    <n v="20"/>
    <n v="5.377789728421619E-3"/>
    <n v="0.58823529411764708"/>
    <n v="0"/>
    <n v="0"/>
    <n v="3709"/>
    <n v="3675"/>
    <n v="34"/>
    <n v="6854"/>
    <n v="1627"/>
    <n v="2089"/>
    <n v="3"/>
    <n v="0.43748319440709871"/>
    <n v="0.56171013713363804"/>
    <n v="8.0666845926324286E-4"/>
  </r>
  <r>
    <x v="25"/>
    <x v="3"/>
    <x v="3"/>
    <n v="2025"/>
    <n v="0"/>
    <n v="0"/>
    <n v="0"/>
    <n v="0"/>
    <n v="0"/>
    <n v="0"/>
    <n v="0"/>
    <n v="0"/>
    <n v="0"/>
    <n v="0"/>
    <n v="0"/>
    <n v="0"/>
    <m/>
    <e v="#DIV/0!"/>
    <n v="0"/>
    <n v="0"/>
    <n v="0"/>
    <n v="0"/>
    <n v="0"/>
    <n v="0"/>
    <n v="0"/>
    <n v="0"/>
    <n v="0"/>
    <e v="#DIV/0!"/>
    <e v="#DIV/0!"/>
    <e v="#DIV/0!"/>
  </r>
  <r>
    <x v="26"/>
    <x v="3"/>
    <x v="3"/>
    <n v="2025"/>
    <n v="274966"/>
    <n v="19944"/>
    <n v="68381"/>
    <n v="278968"/>
    <n v="69175"/>
    <n v="68381"/>
    <n v="5"/>
    <n v="0"/>
    <n v="789"/>
    <n v="75"/>
    <n v="110"/>
    <n v="591"/>
    <n v="8.5435489700036137E-3"/>
    <n v="0.74904942965779464"/>
    <n v="0"/>
    <n v="13"/>
    <n v="68708"/>
    <n v="67919"/>
    <n v="784"/>
    <n v="272767"/>
    <n v="32676"/>
    <n v="36495"/>
    <n v="4"/>
    <n v="0.47236718467654498"/>
    <n v="0.52757499096494398"/>
    <n v="5.782435851102277E-5"/>
  </r>
  <r>
    <x v="27"/>
    <x v="3"/>
    <x v="3"/>
    <n v="2025"/>
    <n v="4841"/>
    <n v="207"/>
    <n v="2141"/>
    <n v="4986"/>
    <n v="2181"/>
    <n v="2141"/>
    <n v="0"/>
    <n v="0"/>
    <n v="40"/>
    <n v="5"/>
    <n v="6"/>
    <n v="29"/>
    <n v="1.3296652911508482E-2"/>
    <n v="0.72499999999999998"/>
    <n v="0"/>
    <n v="0"/>
    <n v="2168"/>
    <n v="2128"/>
    <n v="40"/>
    <n v="4820"/>
    <n v="686"/>
    <n v="1491"/>
    <n v="4"/>
    <n v="0.31453461714809722"/>
    <n v="0.68363136176066019"/>
    <n v="1.8340210912425492E-3"/>
  </r>
  <r>
    <x v="28"/>
    <x v="3"/>
    <x v="3"/>
    <n v="2025"/>
    <n v="18836"/>
    <n v="885"/>
    <n v="9108"/>
    <n v="19096"/>
    <n v="9190"/>
    <n v="9108"/>
    <n v="0"/>
    <n v="0"/>
    <n v="82"/>
    <n v="13"/>
    <n v="20"/>
    <n v="47"/>
    <n v="5.114254624591948E-3"/>
    <n v="0.57317073170731703"/>
    <n v="0"/>
    <n v="2"/>
    <n v="9057"/>
    <n v="8976"/>
    <n v="81"/>
    <n v="18123"/>
    <n v="5533"/>
    <n v="3645"/>
    <n v="12"/>
    <n v="0.60206746463547334"/>
    <n v="0.39662676822633297"/>
    <n v="1.3057671381936887E-3"/>
  </r>
  <r>
    <x v="29"/>
    <x v="3"/>
    <x v="3"/>
    <n v="2025"/>
    <n v="9377"/>
    <n v="382"/>
    <n v="3306"/>
    <n v="9551"/>
    <n v="3363"/>
    <n v="3306"/>
    <n v="1"/>
    <n v="0"/>
    <n v="56"/>
    <n v="8"/>
    <n v="18"/>
    <n v="28"/>
    <n v="8.3258994944989586E-3"/>
    <n v="0.5"/>
    <n v="0"/>
    <n v="2"/>
    <n v="3341"/>
    <n v="3284"/>
    <n v="56"/>
    <n v="9356"/>
    <n v="1984"/>
    <n v="1376"/>
    <n v="3"/>
    <n v="0.58994944989592624"/>
    <n v="0.40915848944394884"/>
    <n v="8.9206066012488853E-4"/>
  </r>
  <r>
    <x v="30"/>
    <x v="3"/>
    <x v="3"/>
    <n v="2025"/>
    <n v="36756"/>
    <n v="1527"/>
    <n v="15673"/>
    <n v="37072"/>
    <n v="15831"/>
    <n v="15673"/>
    <n v="0"/>
    <n v="0"/>
    <n v="158"/>
    <n v="9"/>
    <n v="33"/>
    <n v="110"/>
    <n v="6.9483923946686878E-3"/>
    <n v="0.69620253164556967"/>
    <n v="0"/>
    <n v="6"/>
    <n v="15779"/>
    <n v="15621"/>
    <n v="158"/>
    <n v="36356"/>
    <n v="9077"/>
    <n v="6735"/>
    <n v="19"/>
    <n v="0.57336870696734255"/>
    <n v="0.42543111616448742"/>
    <n v="1.2001768681700461E-3"/>
  </r>
  <r>
    <x v="31"/>
    <x v="3"/>
    <x v="3"/>
    <n v="2025"/>
    <n v="19998"/>
    <n v="867"/>
    <n v="7034"/>
    <n v="20188"/>
    <n v="7106"/>
    <n v="7034"/>
    <n v="0"/>
    <n v="0"/>
    <n v="72"/>
    <n v="10"/>
    <n v="5"/>
    <n v="57"/>
    <n v="8.0213903743315516E-3"/>
    <n v="0.79166666666666663"/>
    <n v="0"/>
    <n v="0"/>
    <n v="7053"/>
    <n v="6982"/>
    <n v="71"/>
    <n v="19789"/>
    <n v="1981"/>
    <n v="5120"/>
    <n v="5"/>
    <n v="0.27877849704475094"/>
    <n v="0.72051787222065855"/>
    <n v="7.0363073459048687E-4"/>
  </r>
  <r>
    <x v="32"/>
    <x v="3"/>
    <x v="3"/>
    <n v="2025"/>
    <n v="3318"/>
    <n v="230"/>
    <n v="1359"/>
    <n v="3330"/>
    <n v="1382"/>
    <n v="1359"/>
    <n v="0"/>
    <n v="0"/>
    <n v="23"/>
    <n v="3"/>
    <n v="3"/>
    <n v="17"/>
    <n v="1.2301013024602027E-2"/>
    <n v="0.73913043478260865"/>
    <n v="0"/>
    <n v="0"/>
    <n v="1377"/>
    <n v="1356"/>
    <n v="21"/>
    <n v="3276"/>
    <n v="331"/>
    <n v="1046"/>
    <n v="5"/>
    <n v="0.23950795947901593"/>
    <n v="0.75687409551374818"/>
    <n v="3.6179450072358899E-3"/>
  </r>
  <r>
    <x v="33"/>
    <x v="3"/>
    <x v="3"/>
    <n v="2025"/>
    <n v="18877"/>
    <n v="1461"/>
    <n v="5523"/>
    <n v="19255"/>
    <n v="5589"/>
    <n v="5523"/>
    <n v="0"/>
    <n v="0"/>
    <n v="66"/>
    <n v="11"/>
    <n v="7"/>
    <n v="44"/>
    <n v="7.8726069064233312E-3"/>
    <n v="0.66666666666666663"/>
    <n v="0"/>
    <n v="4"/>
    <n v="5513"/>
    <n v="5447"/>
    <n v="66"/>
    <n v="18562"/>
    <n v="2583"/>
    <n v="3002"/>
    <n v="4"/>
    <n v="0.46215780998389694"/>
    <n v="0.5371264984791555"/>
    <n v="7.1569153694757556E-4"/>
  </r>
  <r>
    <x v="34"/>
    <x v="3"/>
    <x v="3"/>
    <n v="2025"/>
    <n v="0"/>
    <n v="0"/>
    <n v="0"/>
    <n v="0"/>
    <n v="0"/>
    <n v="0"/>
    <n v="0"/>
    <n v="0"/>
    <n v="0"/>
    <n v="0"/>
    <n v="0"/>
    <n v="0"/>
    <m/>
    <e v="#DIV/0!"/>
    <n v="0"/>
    <n v="0"/>
    <n v="0"/>
    <n v="0"/>
    <n v="0"/>
    <n v="0"/>
    <n v="0"/>
    <n v="0"/>
    <n v="0"/>
    <e v="#DIV/0!"/>
    <e v="#DIV/0!"/>
    <e v="#DIV/0!"/>
  </r>
  <r>
    <x v="35"/>
    <x v="3"/>
    <x v="3"/>
    <n v="2025"/>
    <n v="1354"/>
    <n v="75"/>
    <n v="491"/>
    <n v="1372"/>
    <n v="497"/>
    <n v="491"/>
    <n v="2"/>
    <n v="0"/>
    <n v="4"/>
    <n v="0"/>
    <n v="0"/>
    <n v="4"/>
    <n v="8.0482897384305842E-3"/>
    <n v="1"/>
    <n v="0"/>
    <n v="0"/>
    <n v="496"/>
    <n v="490"/>
    <n v="4"/>
    <n v="1359"/>
    <n v="299"/>
    <n v="198"/>
    <n v="0"/>
    <n v="0.60160965794768617"/>
    <n v="0.39839034205231388"/>
    <n v="0"/>
  </r>
  <r>
    <x v="36"/>
    <x v="3"/>
    <x v="3"/>
    <n v="2025"/>
    <n v="0"/>
    <n v="0"/>
    <n v="0"/>
    <n v="0"/>
    <n v="0"/>
    <n v="0"/>
    <n v="0"/>
    <n v="0"/>
    <n v="0"/>
    <n v="0"/>
    <n v="0"/>
    <n v="0"/>
    <m/>
    <e v="#DIV/0!"/>
    <n v="0"/>
    <n v="0"/>
    <n v="0"/>
    <n v="0"/>
    <n v="0"/>
    <n v="0"/>
    <n v="0"/>
    <n v="0"/>
    <n v="0"/>
    <e v="#DIV/0!"/>
    <e v="#DIV/0!"/>
    <e v="#DIV/0!"/>
  </r>
  <r>
    <x v="37"/>
    <x v="3"/>
    <x v="3"/>
    <n v="2025"/>
    <n v="0"/>
    <n v="0"/>
    <n v="0"/>
    <n v="0"/>
    <n v="0"/>
    <n v="0"/>
    <n v="0"/>
    <n v="0"/>
    <n v="0"/>
    <n v="0"/>
    <n v="0"/>
    <n v="0"/>
    <m/>
    <e v="#DIV/0!"/>
    <n v="0"/>
    <n v="0"/>
    <n v="0"/>
    <n v="0"/>
    <n v="0"/>
    <n v="0"/>
    <n v="0"/>
    <n v="0"/>
    <n v="0"/>
    <e v="#DIV/0!"/>
    <e v="#DIV/0!"/>
    <e v="#DIV/0!"/>
  </r>
  <r>
    <x v="38"/>
    <x v="3"/>
    <x v="3"/>
    <n v="2025"/>
    <n v="133693"/>
    <n v="6268"/>
    <n v="27431"/>
    <n v="135369"/>
    <n v="27927"/>
    <n v="27431"/>
    <n v="0"/>
    <n v="0"/>
    <n v="496"/>
    <n v="84"/>
    <n v="14"/>
    <n v="387"/>
    <n v="1.3857557202707057E-2"/>
    <n v="0.780241935483871"/>
    <n v="0"/>
    <n v="11"/>
    <n v="27800"/>
    <n v="27304"/>
    <n v="496"/>
    <n v="133862"/>
    <n v="6310"/>
    <n v="21605"/>
    <n v="12"/>
    <n v="0.22594621692269129"/>
    <n v="0.77362409138110078"/>
    <n v="4.2969169620797078E-4"/>
  </r>
  <r>
    <x v="39"/>
    <x v="3"/>
    <x v="3"/>
    <n v="2025"/>
    <n v="2152669"/>
    <n v="145896"/>
    <n v="2008798"/>
    <n v="2185607"/>
    <n v="584506"/>
    <n v="576495"/>
    <n v="18"/>
    <n v="1"/>
    <n v="7994"/>
    <n v="1266"/>
    <n v="1196"/>
    <n v="5437"/>
    <n v="9.3018720081573161E-3"/>
    <n v="0.68013510132599453"/>
    <n v="0"/>
    <n v="95"/>
    <n v="580089"/>
    <n v="572106"/>
    <n v="7966"/>
    <n v="2130663"/>
    <n v="260551"/>
    <n v="322711"/>
    <n v="1244"/>
    <n v="0.44576274666128318"/>
    <n v="0.55210896038706192"/>
    <n v="2.128292951654902E-3"/>
  </r>
  <r>
    <x v="0"/>
    <x v="4"/>
    <x v="0"/>
    <n v="2025"/>
    <n v="88"/>
    <n v="5"/>
    <n v="28"/>
    <n v="90"/>
    <n v="29"/>
    <n v="28"/>
    <n v="0"/>
    <n v="0"/>
    <n v="1"/>
    <n v="1"/>
    <n v="0"/>
    <n v="0"/>
    <n v="0"/>
    <n v="0"/>
    <n v="0"/>
    <n v="0"/>
    <n v="29"/>
    <n v="28"/>
    <n v="1"/>
    <n v="87"/>
    <n v="4"/>
    <n v="25"/>
    <n v="0"/>
    <n v="0.13793103448275862"/>
    <n v="0.86206896551724133"/>
    <n v="0"/>
  </r>
  <r>
    <x v="1"/>
    <x v="4"/>
    <x v="0"/>
    <n v="2025"/>
    <n v="2457"/>
    <n v="152"/>
    <n v="1023"/>
    <n v="2494"/>
    <n v="1040"/>
    <n v="1023"/>
    <n v="0"/>
    <n v="0"/>
    <n v="17"/>
    <n v="2"/>
    <n v="7"/>
    <n v="7"/>
    <n v="6.7307692307692311E-3"/>
    <n v="0.41176470588235292"/>
    <n v="0"/>
    <n v="1"/>
    <n v="1038"/>
    <n v="1021"/>
    <n v="17"/>
    <n v="2460"/>
    <n v="499"/>
    <n v="539"/>
    <n v="2"/>
    <n v="0.47980769230769232"/>
    <n v="0.51826923076923082"/>
    <n v="1.9230769230769232E-3"/>
  </r>
  <r>
    <x v="2"/>
    <x v="4"/>
    <x v="0"/>
    <n v="2025"/>
    <n v="51758"/>
    <n v="3919"/>
    <n v="15700"/>
    <n v="52277"/>
    <n v="15951"/>
    <n v="15700"/>
    <n v="0"/>
    <n v="0"/>
    <n v="251"/>
    <n v="94"/>
    <n v="27"/>
    <n v="111"/>
    <n v="6.9588113597893551E-3"/>
    <n v="0.44223107569721115"/>
    <n v="0"/>
    <n v="19"/>
    <n v="15908"/>
    <n v="15659"/>
    <n v="249"/>
    <n v="51671"/>
    <n v="9122"/>
    <n v="6819"/>
    <n v="10"/>
    <n v="0.57187637138737379"/>
    <n v="0.42749670867030282"/>
    <n v="6.2691994232336526E-4"/>
  </r>
  <r>
    <x v="3"/>
    <x v="4"/>
    <x v="0"/>
    <n v="2025"/>
    <n v="40427"/>
    <n v="1953"/>
    <n v="15570"/>
    <n v="41384"/>
    <n v="15786"/>
    <n v="15570"/>
    <n v="8"/>
    <n v="8"/>
    <n v="208"/>
    <n v="49"/>
    <n v="46"/>
    <n v="109"/>
    <n v="6.9048524008615232E-3"/>
    <n v="0.52403846153846156"/>
    <n v="0"/>
    <n v="4"/>
    <n v="15763"/>
    <n v="15547"/>
    <n v="208"/>
    <n v="40948"/>
    <n v="8263"/>
    <n v="7508"/>
    <n v="15"/>
    <n v="0.52343848980108953"/>
    <n v="0.47561130115292033"/>
    <n v="9.5020904599011778E-4"/>
  </r>
  <r>
    <x v="4"/>
    <x v="4"/>
    <x v="0"/>
    <n v="2025"/>
    <n v="31422"/>
    <n v="1439"/>
    <n v="15531"/>
    <n v="31997"/>
    <n v="15710"/>
    <n v="15531"/>
    <n v="7"/>
    <n v="0"/>
    <n v="172"/>
    <n v="39"/>
    <n v="30"/>
    <n v="101"/>
    <n v="6.4290260980267343E-3"/>
    <n v="0.58720930232558144"/>
    <n v="0"/>
    <n v="2"/>
    <n v="15665"/>
    <n v="15488"/>
    <n v="170"/>
    <n v="31551"/>
    <n v="9483"/>
    <n v="6216"/>
    <n v="11"/>
    <n v="0.60362826225334187"/>
    <n v="0.39567154678548694"/>
    <n v="7.0019096117122849E-4"/>
  </r>
  <r>
    <x v="5"/>
    <x v="4"/>
    <x v="0"/>
    <n v="2025"/>
    <n v="324007"/>
    <n v="21018"/>
    <n v="99813"/>
    <n v="327769"/>
    <n v="101160"/>
    <n v="99813"/>
    <n v="5"/>
    <n v="0"/>
    <n v="1342"/>
    <n v="398"/>
    <n v="332"/>
    <n v="571"/>
    <n v="5.6445235270858049E-3"/>
    <n v="0.4254843517138599"/>
    <n v="0"/>
    <n v="41"/>
    <n v="100767"/>
    <n v="99425"/>
    <n v="1337"/>
    <n v="323260"/>
    <n v="45216"/>
    <n v="55866"/>
    <n v="78"/>
    <n v="0.44697508896797156"/>
    <n v="0.55225385527876636"/>
    <n v="7.710557532621589E-4"/>
  </r>
  <r>
    <x v="6"/>
    <x v="4"/>
    <x v="0"/>
    <n v="2025"/>
    <n v="0"/>
    <n v="0"/>
    <n v="0"/>
    <n v="0"/>
    <n v="0"/>
    <n v="0"/>
    <n v="0"/>
    <n v="0"/>
    <n v="0"/>
    <n v="0"/>
    <n v="0"/>
    <n v="0"/>
    <m/>
    <e v="#DIV/0!"/>
    <n v="0"/>
    <n v="0"/>
    <n v="0"/>
    <n v="0"/>
    <n v="0"/>
    <n v="0"/>
    <n v="0"/>
    <n v="0"/>
    <n v="0"/>
    <e v="#DIV/0!"/>
    <e v="#DIV/0!"/>
    <e v="#DIV/0!"/>
  </r>
  <r>
    <x v="7"/>
    <x v="4"/>
    <x v="0"/>
    <n v="2025"/>
    <n v="7052"/>
    <n v="334"/>
    <n v="2489"/>
    <n v="7082"/>
    <n v="2513"/>
    <n v="2489"/>
    <n v="0"/>
    <n v="0"/>
    <n v="24"/>
    <n v="6"/>
    <n v="11"/>
    <n v="7"/>
    <n v="2.7855153203342618E-3"/>
    <n v="0.29166666666666669"/>
    <n v="0"/>
    <n v="0"/>
    <n v="2509"/>
    <n v="2485"/>
    <n v="24"/>
    <n v="7002"/>
    <n v="1760"/>
    <n v="753"/>
    <n v="0"/>
    <n v="0.70035813768404298"/>
    <n v="0.29964186231595702"/>
    <n v="0"/>
  </r>
  <r>
    <x v="8"/>
    <x v="4"/>
    <x v="0"/>
    <n v="2025"/>
    <n v="271"/>
    <n v="12"/>
    <n v="109"/>
    <n v="277"/>
    <n v="111"/>
    <n v="109"/>
    <n v="0"/>
    <n v="0"/>
    <n v="2"/>
    <n v="0"/>
    <n v="0"/>
    <n v="2"/>
    <n v="1.8018018018018018E-2"/>
    <n v="1"/>
    <n v="0"/>
    <n v="0"/>
    <n v="111"/>
    <n v="109"/>
    <n v="2"/>
    <n v="272"/>
    <n v="41"/>
    <n v="70"/>
    <n v="0"/>
    <n v="0.36936936936936937"/>
    <n v="0.63063063063063063"/>
    <n v="0"/>
  </r>
  <r>
    <x v="9"/>
    <x v="4"/>
    <x v="0"/>
    <n v="2025"/>
    <n v="677"/>
    <n v="47"/>
    <n v="182"/>
    <n v="682"/>
    <n v="183"/>
    <n v="182"/>
    <n v="0"/>
    <n v="0"/>
    <n v="1"/>
    <n v="0"/>
    <n v="0"/>
    <n v="0"/>
    <n v="0"/>
    <n v="0"/>
    <n v="0"/>
    <n v="1"/>
    <n v="182"/>
    <n v="181"/>
    <n v="1"/>
    <n v="679"/>
    <n v="17"/>
    <n v="166"/>
    <n v="0"/>
    <n v="9.2896174863387984E-2"/>
    <n v="0.90710382513661203"/>
    <n v="0"/>
  </r>
  <r>
    <x v="10"/>
    <x v="4"/>
    <x v="0"/>
    <n v="2025"/>
    <n v="0"/>
    <n v="0"/>
    <n v="0"/>
    <n v="0"/>
    <n v="0"/>
    <n v="0"/>
    <n v="0"/>
    <n v="0"/>
    <n v="0"/>
    <n v="0"/>
    <n v="0"/>
    <n v="0"/>
    <m/>
    <e v="#DIV/0!"/>
    <n v="0"/>
    <n v="0"/>
    <n v="0"/>
    <n v="0"/>
    <n v="0"/>
    <n v="0"/>
    <n v="0"/>
    <n v="0"/>
    <n v="0"/>
    <e v="#DIV/0!"/>
    <e v="#DIV/0!"/>
    <e v="#DIV/0!"/>
  </r>
  <r>
    <x v="11"/>
    <x v="4"/>
    <x v="0"/>
    <n v="2025"/>
    <n v="0"/>
    <n v="0"/>
    <n v="0"/>
    <n v="0"/>
    <n v="0"/>
    <n v="0"/>
    <n v="0"/>
    <n v="0"/>
    <n v="0"/>
    <n v="0"/>
    <n v="0"/>
    <n v="0"/>
    <m/>
    <e v="#DIV/0!"/>
    <n v="0"/>
    <n v="0"/>
    <n v="0"/>
    <n v="0"/>
    <n v="0"/>
    <n v="0"/>
    <n v="0"/>
    <n v="0"/>
    <n v="0"/>
    <e v="#DIV/0!"/>
    <e v="#DIV/0!"/>
    <e v="#DIV/0!"/>
  </r>
  <r>
    <x v="12"/>
    <x v="4"/>
    <x v="0"/>
    <n v="2025"/>
    <n v="37032"/>
    <n v="2382"/>
    <n v="15238"/>
    <n v="37475"/>
    <n v="15605"/>
    <n v="15238"/>
    <n v="2"/>
    <n v="0"/>
    <n v="365"/>
    <n v="28"/>
    <n v="218"/>
    <n v="117"/>
    <n v="7.4975969240628007E-3"/>
    <n v="0.32054794520547947"/>
    <n v="0"/>
    <n v="2"/>
    <n v="15563"/>
    <n v="15197"/>
    <n v="364"/>
    <n v="37137"/>
    <n v="6888"/>
    <n v="8711"/>
    <n v="6"/>
    <n v="0.44139698814482536"/>
    <n v="0.55821851970522274"/>
    <n v="3.8449214995193846E-4"/>
  </r>
  <r>
    <x v="13"/>
    <x v="4"/>
    <x v="0"/>
    <n v="2025"/>
    <n v="2913"/>
    <n v="150"/>
    <n v="957"/>
    <n v="2948"/>
    <n v="967"/>
    <n v="957"/>
    <n v="0"/>
    <n v="0"/>
    <n v="10"/>
    <n v="1"/>
    <n v="0"/>
    <n v="9"/>
    <n v="9.3071354705274046E-3"/>
    <n v="0.9"/>
    <n v="0"/>
    <n v="0"/>
    <n v="966"/>
    <n v="956"/>
    <n v="10"/>
    <n v="2929"/>
    <n v="359"/>
    <n v="608"/>
    <n v="0"/>
    <n v="0.37125129265770423"/>
    <n v="0.62874870734229571"/>
    <n v="0"/>
  </r>
  <r>
    <x v="14"/>
    <x v="4"/>
    <x v="0"/>
    <n v="2025"/>
    <n v="25503"/>
    <n v="2571"/>
    <n v="9345"/>
    <n v="25860"/>
    <n v="9395"/>
    <n v="9345"/>
    <n v="0"/>
    <n v="0"/>
    <n v="50"/>
    <n v="18"/>
    <n v="16"/>
    <n v="14"/>
    <n v="1.4901543374135177E-3"/>
    <n v="0.28000000000000003"/>
    <n v="0"/>
    <n v="2"/>
    <n v="8764"/>
    <n v="8717"/>
    <n v="47"/>
    <n v="21265"/>
    <n v="5086"/>
    <n v="4273"/>
    <n v="36"/>
    <n v="0.54135178286322516"/>
    <n v="0.45481639169771154"/>
    <n v="3.8318254390633318E-3"/>
  </r>
  <r>
    <x v="15"/>
    <x v="4"/>
    <x v="0"/>
    <n v="2025"/>
    <n v="25509"/>
    <n v="1017"/>
    <n v="11785"/>
    <n v="25774"/>
    <n v="12009"/>
    <n v="11785"/>
    <n v="0"/>
    <n v="0"/>
    <n v="224"/>
    <n v="28"/>
    <n v="27"/>
    <n v="169"/>
    <n v="1.407277874927138E-2"/>
    <n v="0.7544642857142857"/>
    <n v="0"/>
    <n v="0"/>
    <n v="11991"/>
    <n v="11767"/>
    <n v="224"/>
    <n v="25217"/>
    <n v="4172"/>
    <n v="7827"/>
    <n v="10"/>
    <n v="0.34740611208260469"/>
    <n v="0.65176117911566323"/>
    <n v="8.3270880173203431E-4"/>
  </r>
  <r>
    <x v="16"/>
    <x v="4"/>
    <x v="0"/>
    <n v="2025"/>
    <n v="674630"/>
    <n v="47263"/>
    <n v="247775"/>
    <n v="685528"/>
    <n v="251176"/>
    <n v="247775"/>
    <n v="0"/>
    <n v="0"/>
    <n v="3401"/>
    <n v="590"/>
    <n v="559"/>
    <n v="2237"/>
    <n v="8.9061056788865174E-3"/>
    <n v="0.65774772125845338"/>
    <n v="0"/>
    <n v="15"/>
    <n v="249123"/>
    <n v="245740"/>
    <n v="3383"/>
    <n v="665405"/>
    <n v="129788"/>
    <n v="120384"/>
    <n v="1004"/>
    <n v="0.51672134280345261"/>
    <n v="0.47928146001210309"/>
    <n v="3.9971971844443739E-3"/>
  </r>
  <r>
    <x v="17"/>
    <x v="4"/>
    <x v="0"/>
    <n v="2025"/>
    <n v="55888"/>
    <n v="3452"/>
    <n v="20072"/>
    <n v="56943"/>
    <n v="20255"/>
    <n v="20072"/>
    <n v="3"/>
    <n v="0"/>
    <n v="180"/>
    <n v="102"/>
    <n v="65"/>
    <n v="0"/>
    <n v="0"/>
    <n v="0"/>
    <n v="0"/>
    <n v="13"/>
    <n v="19983"/>
    <n v="19804"/>
    <n v="176"/>
    <n v="54179"/>
    <n v="10965"/>
    <n v="9264"/>
    <n v="26"/>
    <n v="0.54134781535423349"/>
    <n v="0.4573685509750679"/>
    <n v="1.283633670698593E-3"/>
  </r>
  <r>
    <x v="18"/>
    <x v="4"/>
    <x v="0"/>
    <n v="2025"/>
    <n v="9863"/>
    <n v="422"/>
    <n v="3629"/>
    <n v="9943"/>
    <n v="3753"/>
    <n v="3629"/>
    <n v="0"/>
    <n v="0"/>
    <n v="124"/>
    <n v="20"/>
    <n v="17"/>
    <n v="87"/>
    <n v="2.3181454836131096E-2"/>
    <n v="0.70161290322580649"/>
    <n v="0"/>
    <n v="0"/>
    <n v="3747"/>
    <n v="3623"/>
    <n v="124"/>
    <n v="9870"/>
    <n v="2058"/>
    <n v="1694"/>
    <n v="1"/>
    <n v="0.54836131095123897"/>
    <n v="0.45137223554489742"/>
    <n v="2.664535038635758E-4"/>
  </r>
  <r>
    <x v="19"/>
    <x v="4"/>
    <x v="0"/>
    <n v="2025"/>
    <n v="0"/>
    <n v="0"/>
    <n v="0"/>
    <n v="0"/>
    <n v="0"/>
    <n v="0"/>
    <n v="0"/>
    <n v="0"/>
    <n v="0"/>
    <n v="0"/>
    <n v="0"/>
    <n v="0"/>
    <m/>
    <e v="#DIV/0!"/>
    <n v="0"/>
    <n v="0"/>
    <n v="0"/>
    <n v="0"/>
    <n v="0"/>
    <n v="0"/>
    <n v="0"/>
    <n v="0"/>
    <n v="0"/>
    <e v="#DIV/0!"/>
    <e v="#DIV/0!"/>
    <e v="#DIV/0!"/>
  </r>
  <r>
    <x v="20"/>
    <x v="4"/>
    <x v="0"/>
    <n v="2025"/>
    <n v="17958"/>
    <n v="968"/>
    <n v="6073"/>
    <n v="19143"/>
    <n v="6206"/>
    <n v="6073"/>
    <n v="0"/>
    <n v="0"/>
    <n v="133"/>
    <n v="19"/>
    <n v="42"/>
    <n v="71"/>
    <n v="1.1440541411537221E-2"/>
    <n v="0.53383458646616544"/>
    <n v="0"/>
    <n v="1"/>
    <n v="6191"/>
    <n v="6058"/>
    <n v="133"/>
    <n v="18933"/>
    <n v="2058"/>
    <n v="4146"/>
    <n v="2"/>
    <n v="0.33161456654850147"/>
    <n v="0.66806316467934257"/>
    <n v="3.2226877215597811E-4"/>
  </r>
  <r>
    <x v="21"/>
    <x v="4"/>
    <x v="0"/>
    <n v="2025"/>
    <n v="1596"/>
    <n v="72"/>
    <n v="682"/>
    <n v="1620"/>
    <n v="694"/>
    <n v="682"/>
    <n v="0"/>
    <n v="0"/>
    <n v="12"/>
    <n v="0"/>
    <n v="1"/>
    <n v="1"/>
    <n v="1.440922190201729E-3"/>
    <n v="8.3333333333333329E-2"/>
    <n v="0"/>
    <n v="10"/>
    <n v="694"/>
    <n v="682"/>
    <n v="12"/>
    <n v="1605"/>
    <n v="24"/>
    <n v="670"/>
    <n v="0"/>
    <n v="3.4582132564841501E-2"/>
    <n v="0.96541786743515845"/>
    <n v="0"/>
  </r>
  <r>
    <x v="22"/>
    <x v="4"/>
    <x v="0"/>
    <n v="2025"/>
    <n v="17214"/>
    <n v="868"/>
    <n v="6497"/>
    <n v="17313"/>
    <n v="6589"/>
    <n v="6497"/>
    <n v="10"/>
    <n v="0"/>
    <n v="82"/>
    <n v="4"/>
    <n v="23"/>
    <n v="55"/>
    <n v="8.3472454090150246E-3"/>
    <n v="0.67073170731707321"/>
    <n v="0"/>
    <n v="0"/>
    <n v="6547"/>
    <n v="6455"/>
    <n v="82"/>
    <n v="16928"/>
    <n v="2703"/>
    <n v="3884"/>
    <n v="2"/>
    <n v="0.41022916982850205"/>
    <n v="0.58946729397480646"/>
    <n v="3.0353619669145547E-4"/>
  </r>
  <r>
    <x v="23"/>
    <x v="4"/>
    <x v="0"/>
    <n v="2025"/>
    <n v="981"/>
    <n v="59"/>
    <n v="304"/>
    <n v="990"/>
    <n v="311"/>
    <n v="304"/>
    <n v="3"/>
    <n v="0"/>
    <n v="4"/>
    <n v="0"/>
    <n v="0"/>
    <n v="4"/>
    <n v="1.2861736334405145E-2"/>
    <n v="1"/>
    <n v="0"/>
    <n v="0"/>
    <n v="311"/>
    <n v="304"/>
    <n v="4"/>
    <n v="978"/>
    <n v="84"/>
    <n v="227"/>
    <n v="0"/>
    <n v="0.27009646302250806"/>
    <n v="0.729903536977492"/>
    <n v="0"/>
  </r>
  <r>
    <x v="24"/>
    <x v="4"/>
    <x v="0"/>
    <n v="2025"/>
    <n v="0"/>
    <n v="0"/>
    <n v="0"/>
    <n v="0"/>
    <n v="0"/>
    <n v="0"/>
    <n v="0"/>
    <n v="0"/>
    <n v="0"/>
    <n v="0"/>
    <n v="0"/>
    <n v="0"/>
    <m/>
    <e v="#DIV/0!"/>
    <n v="0"/>
    <n v="0"/>
    <n v="0"/>
    <n v="0"/>
    <n v="0"/>
    <n v="0"/>
    <n v="0"/>
    <n v="0"/>
    <n v="0"/>
    <e v="#DIV/0!"/>
    <e v="#DIV/0!"/>
    <e v="#DIV/0!"/>
  </r>
  <r>
    <x v="25"/>
    <x v="4"/>
    <x v="0"/>
    <n v="2025"/>
    <n v="0"/>
    <n v="0"/>
    <n v="0"/>
    <n v="0"/>
    <n v="0"/>
    <n v="0"/>
    <n v="0"/>
    <n v="0"/>
    <n v="0"/>
    <n v="0"/>
    <n v="0"/>
    <n v="0"/>
    <m/>
    <e v="#DIV/0!"/>
    <n v="0"/>
    <n v="0"/>
    <n v="0"/>
    <n v="0"/>
    <n v="0"/>
    <n v="0"/>
    <n v="0"/>
    <n v="0"/>
    <n v="0"/>
    <e v="#DIV/0!"/>
    <e v="#DIV/0!"/>
    <e v="#DIV/0!"/>
  </r>
  <r>
    <x v="26"/>
    <x v="4"/>
    <x v="0"/>
    <n v="2025"/>
    <n v="115294"/>
    <n v="7764"/>
    <n v="34361"/>
    <n v="117422"/>
    <n v="34922"/>
    <n v="34361"/>
    <n v="3"/>
    <n v="0"/>
    <n v="558"/>
    <n v="41"/>
    <n v="123"/>
    <n v="387"/>
    <n v="1.1081839528091175E-2"/>
    <n v="0.69354838709677424"/>
    <n v="0"/>
    <n v="7"/>
    <n v="34463"/>
    <n v="33910"/>
    <n v="550"/>
    <n v="113355"/>
    <n v="17001"/>
    <n v="17880"/>
    <n v="41"/>
    <n v="0.48682778764102858"/>
    <n v="0.51199816734436743"/>
    <n v="1.1740450146039746E-3"/>
  </r>
  <r>
    <x v="27"/>
    <x v="4"/>
    <x v="0"/>
    <n v="2025"/>
    <n v="0"/>
    <n v="0"/>
    <n v="0"/>
    <n v="0"/>
    <n v="0"/>
    <n v="0"/>
    <n v="0"/>
    <n v="0"/>
    <n v="0"/>
    <n v="0"/>
    <n v="0"/>
    <n v="0"/>
    <m/>
    <e v="#DIV/0!"/>
    <n v="0"/>
    <n v="0"/>
    <n v="0"/>
    <n v="0"/>
    <n v="0"/>
    <n v="0"/>
    <n v="0"/>
    <n v="0"/>
    <n v="0"/>
    <e v="#DIV/0!"/>
    <e v="#DIV/0!"/>
    <e v="#DIV/0!"/>
  </r>
  <r>
    <x v="28"/>
    <x v="4"/>
    <x v="0"/>
    <n v="2025"/>
    <n v="4091"/>
    <n v="193"/>
    <n v="1678"/>
    <n v="4138"/>
    <n v="1690"/>
    <n v="1678"/>
    <n v="0"/>
    <n v="0"/>
    <n v="12"/>
    <n v="5"/>
    <n v="5"/>
    <n v="2"/>
    <n v="1.1834319526627219E-3"/>
    <n v="0.16666666666666666"/>
    <n v="0"/>
    <n v="0"/>
    <n v="1687"/>
    <n v="1675"/>
    <n v="12"/>
    <n v="4049"/>
    <n v="897"/>
    <n v="792"/>
    <n v="1"/>
    <n v="0.53076923076923077"/>
    <n v="0.46863905325443789"/>
    <n v="5.9171597633136095E-4"/>
  </r>
  <r>
    <x v="29"/>
    <x v="4"/>
    <x v="0"/>
    <n v="2025"/>
    <n v="1559"/>
    <n v="37"/>
    <n v="600"/>
    <n v="1570"/>
    <n v="606"/>
    <n v="600"/>
    <n v="0"/>
    <n v="0"/>
    <n v="6"/>
    <n v="2"/>
    <n v="2"/>
    <n v="2"/>
    <n v="3.3003300330033004E-3"/>
    <n v="0.33333333333333331"/>
    <n v="0"/>
    <n v="0"/>
    <n v="602"/>
    <n v="596"/>
    <n v="6"/>
    <n v="1542"/>
    <n v="347"/>
    <n v="257"/>
    <n v="2"/>
    <n v="0.5726072607260726"/>
    <n v="0.42409240924092412"/>
    <n v="3.3003300330033004E-3"/>
  </r>
  <r>
    <x v="30"/>
    <x v="4"/>
    <x v="0"/>
    <n v="2025"/>
    <n v="59998"/>
    <n v="3155"/>
    <n v="20729"/>
    <n v="61046"/>
    <n v="21012"/>
    <n v="20729"/>
    <n v="0"/>
    <n v="0"/>
    <n v="283"/>
    <n v="10"/>
    <n v="60"/>
    <n v="202"/>
    <n v="9.613554159527889E-3"/>
    <n v="0.71378091872791516"/>
    <n v="0"/>
    <n v="11"/>
    <n v="20907"/>
    <n v="20626"/>
    <n v="281"/>
    <n v="59795"/>
    <n v="10087"/>
    <n v="10915"/>
    <n v="10"/>
    <n v="0.48005901389682087"/>
    <n v="0.51946506758043021"/>
    <n v="4.7591852274890539E-4"/>
  </r>
  <r>
    <x v="31"/>
    <x v="4"/>
    <x v="0"/>
    <n v="2025"/>
    <n v="4192"/>
    <n v="159"/>
    <n v="2015"/>
    <n v="4230"/>
    <n v="2037"/>
    <n v="2015"/>
    <n v="0"/>
    <n v="0"/>
    <n v="22"/>
    <n v="0"/>
    <n v="2"/>
    <n v="20"/>
    <n v="9.8183603338242512E-3"/>
    <n v="0.90909090909090906"/>
    <n v="0"/>
    <n v="0"/>
    <n v="2020"/>
    <n v="1998"/>
    <n v="22"/>
    <n v="4150"/>
    <n v="506"/>
    <n v="1530"/>
    <n v="1"/>
    <n v="0.24840451644575356"/>
    <n v="0.75110456553755522"/>
    <n v="4.9091801669121256E-4"/>
  </r>
  <r>
    <x v="32"/>
    <x v="4"/>
    <x v="0"/>
    <n v="2025"/>
    <n v="4206"/>
    <n v="229"/>
    <n v="1500"/>
    <n v="4251"/>
    <n v="1525"/>
    <n v="1500"/>
    <n v="0"/>
    <n v="0"/>
    <n v="25"/>
    <n v="4"/>
    <n v="5"/>
    <n v="16"/>
    <n v="1.0491803278688525E-2"/>
    <n v="0.64"/>
    <n v="0"/>
    <n v="0"/>
    <n v="1522"/>
    <n v="1497"/>
    <n v="25"/>
    <n v="4202"/>
    <n v="290"/>
    <n v="1235"/>
    <n v="0"/>
    <n v="0.1901639344262295"/>
    <n v="0.80983606557377052"/>
    <n v="0"/>
  </r>
  <r>
    <x v="33"/>
    <x v="4"/>
    <x v="0"/>
    <n v="2025"/>
    <n v="0"/>
    <n v="0"/>
    <n v="0"/>
    <n v="0"/>
    <n v="0"/>
    <n v="0"/>
    <n v="0"/>
    <n v="0"/>
    <n v="0"/>
    <n v="0"/>
    <n v="0"/>
    <n v="0"/>
    <m/>
    <e v="#DIV/0!"/>
    <n v="0"/>
    <n v="0"/>
    <n v="0"/>
    <n v="0"/>
    <n v="0"/>
    <n v="0"/>
    <n v="0"/>
    <n v="0"/>
    <n v="0"/>
    <e v="#DIV/0!"/>
    <e v="#DIV/0!"/>
    <e v="#DIV/0!"/>
  </r>
  <r>
    <x v="34"/>
    <x v="4"/>
    <x v="0"/>
    <n v="2025"/>
    <n v="0"/>
    <n v="0"/>
    <n v="0"/>
    <n v="0"/>
    <n v="0"/>
    <n v="0"/>
    <n v="0"/>
    <n v="0"/>
    <n v="0"/>
    <n v="0"/>
    <n v="0"/>
    <n v="0"/>
    <m/>
    <e v="#DIV/0!"/>
    <n v="0"/>
    <n v="0"/>
    <n v="0"/>
    <n v="0"/>
    <n v="0"/>
    <n v="0"/>
    <n v="0"/>
    <n v="0"/>
    <n v="0"/>
    <e v="#DIV/0!"/>
    <e v="#DIV/0!"/>
    <e v="#DIV/0!"/>
  </r>
  <r>
    <x v="35"/>
    <x v="4"/>
    <x v="0"/>
    <n v="2025"/>
    <n v="1300"/>
    <n v="53"/>
    <n v="401"/>
    <n v="1321"/>
    <n v="415"/>
    <n v="401"/>
    <n v="0"/>
    <n v="0"/>
    <n v="14"/>
    <n v="3"/>
    <n v="4"/>
    <n v="7"/>
    <n v="1.6867469879518072E-2"/>
    <n v="0.5"/>
    <n v="0"/>
    <n v="0"/>
    <n v="414"/>
    <n v="400"/>
    <n v="14"/>
    <n v="1300"/>
    <n v="217"/>
    <n v="197"/>
    <n v="1"/>
    <n v="0.52289156626506028"/>
    <n v="0.47469879518072289"/>
    <n v="2.4096385542168677E-3"/>
  </r>
  <r>
    <x v="36"/>
    <x v="4"/>
    <x v="0"/>
    <n v="2025"/>
    <n v="0"/>
    <n v="0"/>
    <n v="0"/>
    <n v="0"/>
    <n v="0"/>
    <n v="0"/>
    <n v="0"/>
    <n v="0"/>
    <n v="0"/>
    <n v="0"/>
    <n v="0"/>
    <n v="0"/>
    <m/>
    <e v="#DIV/0!"/>
    <n v="0"/>
    <n v="0"/>
    <n v="0"/>
    <n v="0"/>
    <n v="0"/>
    <n v="0"/>
    <n v="0"/>
    <n v="0"/>
    <n v="0"/>
    <e v="#DIV/0!"/>
    <e v="#DIV/0!"/>
    <e v="#DIV/0!"/>
  </r>
  <r>
    <x v="37"/>
    <x v="4"/>
    <x v="0"/>
    <n v="2025"/>
    <n v="3416"/>
    <n v="174"/>
    <n v="1338"/>
    <n v="3467"/>
    <n v="1347"/>
    <n v="1338"/>
    <n v="0"/>
    <n v="0"/>
    <n v="9"/>
    <n v="1"/>
    <n v="0"/>
    <n v="6"/>
    <n v="4.4543429844097994E-3"/>
    <n v="0.66666666666666663"/>
    <n v="0"/>
    <n v="2"/>
    <n v="1346"/>
    <n v="1337"/>
    <n v="9"/>
    <n v="3426"/>
    <n v="67"/>
    <n v="1280"/>
    <n v="0"/>
    <n v="4.9740163325909428E-2"/>
    <n v="0.95025983667409053"/>
    <n v="0"/>
  </r>
  <r>
    <x v="38"/>
    <x v="4"/>
    <x v="0"/>
    <n v="2025"/>
    <n v="5873"/>
    <n v="276"/>
    <n v="1154"/>
    <n v="5927"/>
    <n v="1225"/>
    <n v="1154"/>
    <n v="0"/>
    <n v="0"/>
    <n v="71"/>
    <n v="2"/>
    <n v="2"/>
    <n v="65"/>
    <n v="5.3061224489795916E-2"/>
    <n v="0.91549295774647887"/>
    <n v="0"/>
    <n v="2"/>
    <n v="1224"/>
    <n v="1153"/>
    <n v="71"/>
    <n v="5883"/>
    <n v="333"/>
    <n v="892"/>
    <n v="0"/>
    <n v="0.27183673469387754"/>
    <n v="0.72816326530612241"/>
    <n v="0"/>
  </r>
  <r>
    <x v="39"/>
    <x v="4"/>
    <x v="0"/>
    <n v="2025"/>
    <n v="1527175"/>
    <n v="100143"/>
    <n v="1429057"/>
    <n v="1550961"/>
    <n v="544222"/>
    <n v="536578"/>
    <n v="41"/>
    <n v="8"/>
    <n v="7603"/>
    <n v="1467"/>
    <n v="1624"/>
    <n v="4379"/>
    <n v="8.0463487326862936E-3"/>
    <n v="0.57595685913455219"/>
    <n v="0"/>
    <n v="133"/>
    <n v="540037"/>
    <n v="532438"/>
    <n v="7558"/>
    <n v="1510078"/>
    <n v="268335"/>
    <n v="274628"/>
    <n v="1259"/>
    <n v="0.49306165498638421"/>
    <n v="0.50462495084726455"/>
    <n v="2.3133941663512317E-3"/>
  </r>
  <r>
    <x v="0"/>
    <x v="5"/>
    <x v="1"/>
    <n v="2024"/>
    <n v="8335"/>
    <n v="638"/>
    <n v="5417"/>
    <n v="8635"/>
    <n v="5564"/>
    <n v="5417"/>
    <n v="0"/>
    <n v="0"/>
    <n v="147"/>
    <n v="18"/>
    <n v="121"/>
    <n v="6"/>
    <n v="1.0783608914450035E-3"/>
    <n v="4.0816326530612242E-2"/>
    <n v="0"/>
    <n v="2"/>
    <n v="5543"/>
    <n v="5398"/>
    <n v="145"/>
    <n v="8563"/>
    <n v="3684"/>
    <n v="1871"/>
    <n v="9"/>
    <n v="0.66211358734723225"/>
    <n v="0.33626887131560029"/>
    <n v="1.6175413371675054E-3"/>
  </r>
  <r>
    <x v="1"/>
    <x v="5"/>
    <x v="1"/>
    <n v="2024"/>
    <n v="14951"/>
    <n v="1878"/>
    <n v="11584"/>
    <n v="15584"/>
    <n v="11696"/>
    <n v="11584"/>
    <n v="0"/>
    <n v="0"/>
    <n v="112"/>
    <n v="9"/>
    <n v="86"/>
    <n v="12"/>
    <n v="1.0259917920656635E-3"/>
    <n v="0.10714285714285714"/>
    <n v="0"/>
    <n v="5"/>
    <n v="11647"/>
    <n v="11535"/>
    <n v="112"/>
    <n v="15385"/>
    <n v="8385"/>
    <n v="3282"/>
    <n v="29"/>
    <n v="0.71691176470588236"/>
    <n v="0.28060875512995898"/>
    <n v="2.4794801641586867E-3"/>
  </r>
  <r>
    <x v="2"/>
    <x v="5"/>
    <x v="1"/>
    <n v="2024"/>
    <n v="132022"/>
    <n v="13746"/>
    <n v="101652"/>
    <n v="137501"/>
    <n v="102506"/>
    <n v="101652"/>
    <n v="0"/>
    <n v="0"/>
    <n v="854"/>
    <n v="174"/>
    <n v="508"/>
    <n v="119"/>
    <n v="1.1609076541860964E-3"/>
    <n v="0.13934426229508196"/>
    <n v="0"/>
    <n v="53"/>
    <n v="101713"/>
    <n v="100884"/>
    <n v="829"/>
    <n v="135161"/>
    <n v="74273"/>
    <n v="27909"/>
    <n v="324"/>
    <n v="0.72457222016272216"/>
    <n v="0.27226698924940979"/>
    <n v="3.1607905878680274E-3"/>
  </r>
  <r>
    <x v="3"/>
    <x v="5"/>
    <x v="1"/>
    <n v="2024"/>
    <n v="53541"/>
    <n v="3409"/>
    <n v="42604"/>
    <n v="56804"/>
    <n v="43177"/>
    <n v="42606"/>
    <n v="17"/>
    <n v="17"/>
    <n v="554"/>
    <n v="157"/>
    <n v="325"/>
    <n v="56"/>
    <n v="1.2969868216874726E-3"/>
    <n v="0.10108303249097472"/>
    <n v="0"/>
    <n v="16"/>
    <n v="42827"/>
    <n v="42263"/>
    <n v="547"/>
    <n v="55563"/>
    <n v="30348"/>
    <n v="12617"/>
    <n v="212"/>
    <n v="0.70287421543877526"/>
    <n v="0.29221576302197927"/>
    <n v="4.9100215392454318E-3"/>
  </r>
  <r>
    <x v="4"/>
    <x v="5"/>
    <x v="1"/>
    <n v="2024"/>
    <n v="58988"/>
    <n v="4480"/>
    <n v="49022"/>
    <n v="62699"/>
    <n v="49499"/>
    <n v="49023"/>
    <n v="125"/>
    <n v="8"/>
    <n v="351"/>
    <n v="87"/>
    <n v="228"/>
    <n v="20"/>
    <n v="4.0404856663770985E-4"/>
    <n v="5.6980056980056981E-2"/>
    <n v="0"/>
    <n v="16"/>
    <n v="48847"/>
    <n v="48387"/>
    <n v="335"/>
    <n v="61601"/>
    <n v="38805"/>
    <n v="10360"/>
    <n v="334"/>
    <n v="0.78395523141881651"/>
    <n v="0.20929715751833369"/>
    <n v="6.7476110628497546E-3"/>
  </r>
  <r>
    <x v="5"/>
    <x v="5"/>
    <x v="1"/>
    <n v="2024"/>
    <n v="345622"/>
    <n v="39204"/>
    <n v="278848"/>
    <n v="371082"/>
    <n v="281483"/>
    <n v="278851"/>
    <n v="45"/>
    <n v="0"/>
    <n v="2587"/>
    <n v="341"/>
    <n v="1871"/>
    <n v="265"/>
    <n v="9.4144228958764826E-4"/>
    <n v="0.10243525318902204"/>
    <n v="0"/>
    <n v="110"/>
    <n v="278365"/>
    <n v="275784"/>
    <n v="2536"/>
    <n v="360287"/>
    <n v="194959"/>
    <n v="85079"/>
    <n v="1445"/>
    <n v="0.69261376353101256"/>
    <n v="0.30225271153142463"/>
    <n v="5.1335249375628368E-3"/>
  </r>
  <r>
    <x v="6"/>
    <x v="5"/>
    <x v="1"/>
    <n v="2024"/>
    <n v="2983"/>
    <n v="222"/>
    <n v="2501"/>
    <n v="3057"/>
    <n v="2511"/>
    <n v="2501"/>
    <n v="0"/>
    <n v="0"/>
    <n v="10"/>
    <n v="1"/>
    <n v="8"/>
    <n v="1"/>
    <n v="3.9824771007566706E-4"/>
    <n v="0.1"/>
    <n v="0"/>
    <n v="0"/>
    <n v="2488"/>
    <n v="2478"/>
    <n v="10"/>
    <n v="3013"/>
    <n v="1689"/>
    <n v="817"/>
    <n v="5"/>
    <n v="0.67264038231780165"/>
    <n v="0.32536837913181998"/>
    <n v="1.9912385503783351E-3"/>
  </r>
  <r>
    <x v="7"/>
    <x v="5"/>
    <x v="1"/>
    <n v="2024"/>
    <n v="75812"/>
    <n v="7076"/>
    <n v="59821"/>
    <n v="78861"/>
    <n v="60329"/>
    <n v="59822"/>
    <n v="0"/>
    <n v="0"/>
    <n v="507"/>
    <n v="104"/>
    <n v="354"/>
    <n v="41"/>
    <n v="6.796068225894677E-4"/>
    <n v="8.0867850098619326E-2"/>
    <n v="0"/>
    <n v="8"/>
    <n v="59897"/>
    <n v="59396"/>
    <n v="501"/>
    <n v="77459"/>
    <n v="43300"/>
    <n v="16842"/>
    <n v="187"/>
    <n v="0.71773110775912086"/>
    <n v="0.27916922209882478"/>
    <n v="3.0996701420544018E-3"/>
  </r>
  <r>
    <x v="8"/>
    <x v="5"/>
    <x v="1"/>
    <n v="2024"/>
    <n v="27542"/>
    <n v="2049"/>
    <n v="21386"/>
    <n v="29178"/>
    <n v="21478"/>
    <n v="21387"/>
    <n v="0"/>
    <n v="0"/>
    <n v="91"/>
    <n v="25"/>
    <n v="32"/>
    <n v="29"/>
    <n v="1.3502188285687681E-3"/>
    <n v="0.31868131868131866"/>
    <n v="0"/>
    <n v="5"/>
    <n v="21359"/>
    <n v="21269"/>
    <n v="90"/>
    <n v="28790"/>
    <n v="15454"/>
    <n v="5970"/>
    <n v="54"/>
    <n v="0.71952695781730147"/>
    <n v="0.2779588416053636"/>
    <n v="2.5142005773349475E-3"/>
  </r>
  <r>
    <x v="9"/>
    <x v="5"/>
    <x v="1"/>
    <n v="2024"/>
    <n v="5247"/>
    <n v="470"/>
    <n v="4165"/>
    <n v="5379"/>
    <n v="4191"/>
    <n v="4165"/>
    <n v="0"/>
    <n v="0"/>
    <n v="26"/>
    <n v="8"/>
    <n v="18"/>
    <n v="0"/>
    <n v="0"/>
    <n v="0"/>
    <n v="0"/>
    <n v="0"/>
    <n v="4170"/>
    <n v="4144"/>
    <n v="26"/>
    <n v="5308"/>
    <n v="1904"/>
    <n v="2285"/>
    <n v="2"/>
    <n v="0.45430684800763543"/>
    <n v="0.54521593891672637"/>
    <n v="4.7721307563827249E-4"/>
  </r>
  <r>
    <x v="10"/>
    <x v="5"/>
    <x v="1"/>
    <n v="2024"/>
    <n v="46375"/>
    <n v="4154"/>
    <n v="32234"/>
    <n v="48903"/>
    <n v="32817"/>
    <n v="32234"/>
    <n v="24"/>
    <n v="0"/>
    <n v="559"/>
    <n v="154"/>
    <n v="263"/>
    <n v="49"/>
    <n v="1.493128561416339E-3"/>
    <n v="8.7656529516994638E-2"/>
    <n v="0"/>
    <n v="93"/>
    <n v="32564"/>
    <n v="31989"/>
    <n v="551"/>
    <n v="48105"/>
    <n v="23226"/>
    <n v="9502"/>
    <n v="89"/>
    <n v="0.7077429381113447"/>
    <n v="0.28954505286893989"/>
    <n v="2.7120090197153912E-3"/>
  </r>
  <r>
    <x v="11"/>
    <x v="5"/>
    <x v="1"/>
    <n v="2024"/>
    <n v="1673"/>
    <n v="122"/>
    <n v="1392"/>
    <n v="1720"/>
    <n v="1405"/>
    <n v="1392"/>
    <n v="0"/>
    <n v="0"/>
    <n v="13"/>
    <n v="3"/>
    <n v="7"/>
    <n v="2"/>
    <n v="1.4234875444839859E-3"/>
    <n v="0.15384615384615385"/>
    <n v="0"/>
    <n v="1"/>
    <n v="1397"/>
    <n v="1384"/>
    <n v="13"/>
    <n v="1696"/>
    <n v="1017"/>
    <n v="386"/>
    <n v="2"/>
    <n v="0.72384341637010674"/>
    <n v="0.27473309608540925"/>
    <n v="1.4234875444839859E-3"/>
  </r>
  <r>
    <x v="12"/>
    <x v="5"/>
    <x v="1"/>
    <n v="2024"/>
    <n v="50439"/>
    <n v="5178"/>
    <n v="36600"/>
    <n v="52290"/>
    <n v="37482"/>
    <n v="36600"/>
    <n v="187"/>
    <n v="0"/>
    <n v="695"/>
    <n v="142"/>
    <n v="476"/>
    <n v="77"/>
    <n v="2.0543194066485245E-3"/>
    <n v="0.11079136690647481"/>
    <n v="0"/>
    <n v="0"/>
    <n v="37325"/>
    <n v="36443"/>
    <n v="695"/>
    <n v="51825"/>
    <n v="21388"/>
    <n v="16005"/>
    <n v="89"/>
    <n v="0.57062056453764476"/>
    <n v="0.42700496238194335"/>
    <n v="2.3744730804119312E-3"/>
  </r>
  <r>
    <x v="13"/>
    <x v="5"/>
    <x v="1"/>
    <n v="2024"/>
    <n v="50713"/>
    <n v="4405"/>
    <n v="38102"/>
    <n v="53037"/>
    <n v="38579"/>
    <n v="38102"/>
    <n v="220"/>
    <n v="0"/>
    <n v="257"/>
    <n v="84"/>
    <n v="94"/>
    <n v="37"/>
    <n v="9.5907099717462869E-4"/>
    <n v="0.14396887159533073"/>
    <n v="0"/>
    <n v="42"/>
    <n v="38435"/>
    <n v="37958"/>
    <n v="257"/>
    <n v="52531"/>
    <n v="23112"/>
    <n v="15371"/>
    <n v="96"/>
    <n v="0.59908240234324373"/>
    <n v="0.39842919723165454"/>
    <n v="2.4884004251017394E-3"/>
  </r>
  <r>
    <x v="14"/>
    <x v="5"/>
    <x v="1"/>
    <n v="2024"/>
    <n v="64127"/>
    <n v="7949"/>
    <n v="52959"/>
    <n v="68387"/>
    <n v="53431"/>
    <n v="52959"/>
    <n v="87"/>
    <n v="0"/>
    <n v="385"/>
    <n v="136"/>
    <n v="179"/>
    <n v="24"/>
    <n v="4.4917744380603021E-4"/>
    <n v="6.2337662337662338E-2"/>
    <n v="0"/>
    <n v="46"/>
    <n v="50938"/>
    <n v="50508"/>
    <n v="343"/>
    <n v="62497"/>
    <n v="37216"/>
    <n v="15518"/>
    <n v="697"/>
    <n v="0.69652448952855084"/>
    <n v="0.29043064887424902"/>
    <n v="1.3044861597200128E-2"/>
  </r>
  <r>
    <x v="15"/>
    <x v="5"/>
    <x v="1"/>
    <n v="2024"/>
    <n v="28417"/>
    <n v="2044"/>
    <n v="24920"/>
    <n v="30000"/>
    <n v="25063"/>
    <n v="24920"/>
    <n v="3"/>
    <n v="3"/>
    <n v="140"/>
    <n v="34"/>
    <n v="84"/>
    <n v="10"/>
    <n v="3.9899453377488731E-4"/>
    <n v="7.1428571428571425E-2"/>
    <n v="0"/>
    <n v="12"/>
    <n v="24635"/>
    <n v="24498"/>
    <n v="134"/>
    <n v="29353"/>
    <n v="15115"/>
    <n v="9691"/>
    <n v="257"/>
    <n v="0.60308023780074216"/>
    <n v="0.38666560268124328"/>
    <n v="1.0254159518014604E-2"/>
  </r>
  <r>
    <x v="16"/>
    <x v="5"/>
    <x v="1"/>
    <n v="2024"/>
    <n v="1425313"/>
    <n v="155117"/>
    <n v="1142444"/>
    <n v="1503561"/>
    <n v="1155819"/>
    <n v="1142444"/>
    <n v="0"/>
    <n v="0"/>
    <n v="13375"/>
    <n v="2837"/>
    <n v="8731"/>
    <n v="1445"/>
    <n v="1.2501957486423048E-3"/>
    <n v="0.1080373831775701"/>
    <n v="0"/>
    <n v="362"/>
    <n v="1131793"/>
    <n v="1119004"/>
    <n v="12789"/>
    <n v="1462818"/>
    <n v="770985"/>
    <n v="369992"/>
    <n v="14842"/>
    <n v="0.66704648392179056"/>
    <n v="0.32011240514301981"/>
    <n v="1.2841110935189678E-2"/>
  </r>
  <r>
    <x v="17"/>
    <x v="5"/>
    <x v="1"/>
    <n v="2024"/>
    <n v="197551"/>
    <n v="20270"/>
    <n v="158201"/>
    <n v="212419"/>
    <n v="161682"/>
    <n v="158201"/>
    <n v="1244"/>
    <n v="0"/>
    <n v="2237"/>
    <n v="389"/>
    <n v="1599"/>
    <n v="89"/>
    <n v="5.5046325503148156E-4"/>
    <n v="3.9785426911041574E-2"/>
    <n v="0"/>
    <n v="160"/>
    <n v="155595"/>
    <n v="152255"/>
    <n v="2096"/>
    <n v="193640"/>
    <n v="119227"/>
    <n v="40587"/>
    <n v="1868"/>
    <n v="0.73741665738919604"/>
    <n v="0.25102979923553642"/>
    <n v="1.1553543375267501E-2"/>
  </r>
  <r>
    <x v="18"/>
    <x v="5"/>
    <x v="1"/>
    <n v="2024"/>
    <n v="31647"/>
    <n v="2969"/>
    <n v="26737"/>
    <n v="33167"/>
    <n v="26959"/>
    <n v="26737"/>
    <n v="12"/>
    <n v="12"/>
    <n v="210"/>
    <n v="44"/>
    <n v="137"/>
    <n v="25"/>
    <n v="9.2733409992952259E-4"/>
    <n v="0.11904761904761904"/>
    <n v="0"/>
    <n v="4"/>
    <n v="26768"/>
    <n v="26550"/>
    <n v="206"/>
    <n v="32481"/>
    <n v="21003"/>
    <n v="5844"/>
    <n v="112"/>
    <n v="0.77907192403279057"/>
    <n v="0.2167736191995252"/>
    <n v="4.1544567676842616E-3"/>
  </r>
  <r>
    <x v="19"/>
    <x v="5"/>
    <x v="1"/>
    <n v="2024"/>
    <n v="16531"/>
    <n v="1843"/>
    <n v="13723"/>
    <n v="17451"/>
    <n v="13866"/>
    <n v="13723"/>
    <n v="57"/>
    <n v="2"/>
    <n v="86"/>
    <n v="10"/>
    <n v="46"/>
    <n v="15"/>
    <n v="1.0817827780181739E-3"/>
    <n v="0.1744186046511628"/>
    <n v="0"/>
    <n v="15"/>
    <n v="13750"/>
    <n v="13610"/>
    <n v="83"/>
    <n v="16993"/>
    <n v="10344"/>
    <n v="3450"/>
    <n v="72"/>
    <n v="0.74599740372133272"/>
    <n v="0.24881003894418"/>
    <n v="5.1925573344872352E-3"/>
  </r>
  <r>
    <x v="20"/>
    <x v="5"/>
    <x v="1"/>
    <n v="2024"/>
    <n v="57421"/>
    <n v="4981"/>
    <n v="45758"/>
    <n v="59337"/>
    <n v="46230"/>
    <n v="45758"/>
    <n v="0"/>
    <n v="0"/>
    <n v="472"/>
    <n v="86"/>
    <n v="350"/>
    <n v="36"/>
    <n v="7.7871512005191429E-4"/>
    <n v="7.6271186440677971E-2"/>
    <n v="0"/>
    <n v="0"/>
    <n v="45868"/>
    <n v="45398"/>
    <n v="470"/>
    <n v="58195"/>
    <n v="28768"/>
    <n v="17323"/>
    <n v="139"/>
    <n v="0.62227990482370754"/>
    <n v="0.37471338957386979"/>
    <n v="3.0067056024226692E-3"/>
  </r>
  <r>
    <x v="21"/>
    <x v="5"/>
    <x v="1"/>
    <n v="2024"/>
    <n v="8641"/>
    <n v="625"/>
    <n v="7217"/>
    <n v="8879"/>
    <n v="7385"/>
    <n v="7217"/>
    <n v="35"/>
    <n v="0"/>
    <n v="133"/>
    <n v="3"/>
    <n v="36"/>
    <n v="5"/>
    <n v="6.770480704129993E-4"/>
    <n v="3.7593984962406013E-2"/>
    <n v="0"/>
    <n v="89"/>
    <n v="7313"/>
    <n v="7146"/>
    <n v="132"/>
    <n v="8694"/>
    <n v="2723"/>
    <n v="4636"/>
    <n v="26"/>
    <n v="0.36872037914691941"/>
    <n v="0.627758970886933"/>
    <n v="3.5206499661475966E-3"/>
  </r>
  <r>
    <x v="22"/>
    <x v="5"/>
    <x v="1"/>
    <n v="2024"/>
    <n v="46645"/>
    <n v="3815"/>
    <n v="36991"/>
    <n v="48944"/>
    <n v="37632"/>
    <n v="36991"/>
    <n v="370"/>
    <n v="0"/>
    <n v="271"/>
    <n v="41"/>
    <n v="176"/>
    <n v="21"/>
    <n v="5.5803571428571425E-4"/>
    <n v="7.7490774907749083E-2"/>
    <n v="0"/>
    <n v="33"/>
    <n v="37290"/>
    <n v="36655"/>
    <n v="265"/>
    <n v="48120"/>
    <n v="25096"/>
    <n v="12388"/>
    <n v="148"/>
    <n v="0.6668792517006803"/>
    <n v="0.32918792517006801"/>
    <n v="3.9328231292517007E-3"/>
  </r>
  <r>
    <x v="23"/>
    <x v="5"/>
    <x v="1"/>
    <n v="2024"/>
    <n v="26651"/>
    <n v="1954"/>
    <n v="20900"/>
    <n v="28151"/>
    <n v="21229"/>
    <n v="20904"/>
    <n v="139"/>
    <n v="0"/>
    <n v="186"/>
    <n v="20"/>
    <n v="80"/>
    <n v="15"/>
    <n v="7.0658062084883887E-4"/>
    <n v="8.0645161290322578E-2"/>
    <n v="0"/>
    <n v="71"/>
    <n v="21039"/>
    <n v="20716"/>
    <n v="184"/>
    <n v="27527"/>
    <n v="11776"/>
    <n v="9426"/>
    <n v="27"/>
    <n v="0.55471289274106172"/>
    <n v="0.44401526214141035"/>
    <n v="1.2718451175279099E-3"/>
  </r>
  <r>
    <x v="24"/>
    <x v="5"/>
    <x v="1"/>
    <n v="2024"/>
    <n v="17592"/>
    <n v="1719"/>
    <n v="14357"/>
    <n v="18355"/>
    <n v="14444"/>
    <n v="14357"/>
    <n v="0"/>
    <n v="0"/>
    <n v="87"/>
    <n v="14"/>
    <n v="57"/>
    <n v="14"/>
    <n v="9.6926059263361948E-4"/>
    <n v="0.16091954022988506"/>
    <n v="0"/>
    <n v="2"/>
    <n v="14308"/>
    <n v="14221"/>
    <n v="87"/>
    <n v="17945"/>
    <n v="8141"/>
    <n v="6266"/>
    <n v="37"/>
    <n v="0.56362503461644975"/>
    <n v="0.43381334810301858"/>
    <n v="2.5616172805317085E-3"/>
  </r>
  <r>
    <x v="25"/>
    <x v="5"/>
    <x v="1"/>
    <n v="2024"/>
    <n v="10904"/>
    <n v="894"/>
    <n v="8617"/>
    <n v="11712"/>
    <n v="8714"/>
    <n v="8617"/>
    <n v="73"/>
    <n v="0"/>
    <n v="24"/>
    <n v="11"/>
    <n v="7"/>
    <n v="5"/>
    <n v="5.7378930456736287E-4"/>
    <n v="0.20833333333333334"/>
    <n v="0"/>
    <n v="1"/>
    <n v="8623"/>
    <n v="8528"/>
    <n v="22"/>
    <n v="11444"/>
    <n v="4357"/>
    <n v="4332"/>
    <n v="25"/>
    <n v="0.5"/>
    <n v="0.49713105347716319"/>
    <n v="2.8689465228368145E-3"/>
  </r>
  <r>
    <x v="26"/>
    <x v="5"/>
    <x v="1"/>
    <n v="2024"/>
    <n v="577948"/>
    <n v="70389"/>
    <n v="443447"/>
    <n v="620039"/>
    <n v="451313"/>
    <n v="443447"/>
    <n v="4545"/>
    <n v="0"/>
    <n v="3321"/>
    <n v="390"/>
    <n v="2029"/>
    <n v="653"/>
    <n v="1.4468894093456204E-3"/>
    <n v="0.19662752183077387"/>
    <n v="0"/>
    <n v="249"/>
    <n v="441383"/>
    <n v="433820"/>
    <n v="3018"/>
    <n v="590447"/>
    <n v="304647"/>
    <n v="143993"/>
    <n v="2673"/>
    <n v="0.67502376399527597"/>
    <n v="0.31905351718208869"/>
    <n v="5.9227188226352884E-3"/>
  </r>
  <r>
    <x v="27"/>
    <x v="5"/>
    <x v="1"/>
    <n v="2024"/>
    <n v="15123"/>
    <n v="963"/>
    <n v="13141"/>
    <n v="16282"/>
    <n v="13217"/>
    <n v="13141"/>
    <n v="0"/>
    <n v="0"/>
    <n v="76"/>
    <n v="12"/>
    <n v="40"/>
    <n v="17"/>
    <n v="1.2862222894756753E-3"/>
    <n v="0.22368421052631579"/>
    <n v="0"/>
    <n v="7"/>
    <n v="12881"/>
    <n v="12810"/>
    <n v="71"/>
    <n v="15252"/>
    <n v="8927"/>
    <n v="4046"/>
    <n v="244"/>
    <n v="0.67541802224407954"/>
    <n v="0.30612090489521071"/>
    <n v="1.8461072860709693E-2"/>
  </r>
  <r>
    <x v="28"/>
    <x v="5"/>
    <x v="1"/>
    <n v="2024"/>
    <n v="88818"/>
    <n v="7224"/>
    <n v="71002"/>
    <n v="93616"/>
    <n v="72063"/>
    <n v="71009"/>
    <n v="0"/>
    <n v="0"/>
    <n v="1054"/>
    <n v="150"/>
    <n v="811"/>
    <n v="59"/>
    <n v="8.1872805739422448E-4"/>
    <n v="5.5977229601518026E-2"/>
    <n v="0"/>
    <n v="34"/>
    <n v="70748"/>
    <n v="69722"/>
    <n v="1026"/>
    <n v="90012"/>
    <n v="22637"/>
    <n v="48944"/>
    <n v="482"/>
    <n v="0.31412791585140781"/>
    <n v="0.67918349222208341"/>
    <n v="6.6885919265087489E-3"/>
  </r>
  <r>
    <x v="29"/>
    <x v="5"/>
    <x v="1"/>
    <n v="2024"/>
    <n v="9440"/>
    <n v="708"/>
    <n v="7414"/>
    <n v="9983"/>
    <n v="7529"/>
    <n v="7414"/>
    <n v="51"/>
    <n v="1"/>
    <n v="64"/>
    <n v="3"/>
    <n v="42"/>
    <n v="3"/>
    <n v="3.9845929074246248E-4"/>
    <n v="4.6875E-2"/>
    <n v="0"/>
    <n v="16"/>
    <n v="7421"/>
    <n v="7308"/>
    <n v="62"/>
    <n v="9617"/>
    <n v="5506"/>
    <n v="1977"/>
    <n v="46"/>
    <n v="0.73130561827599949"/>
    <n v="0.26258467259928275"/>
    <n v="6.1097091247177583E-3"/>
  </r>
  <r>
    <x v="30"/>
    <x v="5"/>
    <x v="1"/>
    <n v="2024"/>
    <n v="530489"/>
    <n v="51296"/>
    <n v="422233"/>
    <n v="566147"/>
    <n v="425586"/>
    <n v="422233"/>
    <n v="10"/>
    <n v="0"/>
    <n v="3343"/>
    <n v="239"/>
    <n v="2158"/>
    <n v="533"/>
    <n v="1.2523908211266347E-3"/>
    <n v="0.15943763087047563"/>
    <n v="0"/>
    <n v="413"/>
    <n v="420672"/>
    <n v="417503"/>
    <n v="3169"/>
    <n v="549833"/>
    <n v="290687"/>
    <n v="132530"/>
    <n v="2369"/>
    <n v="0.68302763718731352"/>
    <n v="0.31140592030752889"/>
    <n v="5.5664425051575941E-3"/>
  </r>
  <r>
    <x v="31"/>
    <x v="5"/>
    <x v="1"/>
    <n v="2024"/>
    <n v="375467"/>
    <n v="40209"/>
    <n v="289524"/>
    <n v="392646"/>
    <n v="291523"/>
    <n v="289536"/>
    <n v="0"/>
    <n v="0"/>
    <n v="1999"/>
    <n v="394"/>
    <n v="1172"/>
    <n v="391"/>
    <n v="1.3412320811736981E-3"/>
    <n v="0.19559779889944973"/>
    <n v="0"/>
    <n v="42"/>
    <n v="286577"/>
    <n v="284629"/>
    <n v="1960"/>
    <n v="383878"/>
    <n v="162667"/>
    <n v="127748"/>
    <n v="1108"/>
    <n v="0.55799027864010731"/>
    <n v="0.43820899208638769"/>
    <n v="3.8007292735050065E-3"/>
  </r>
  <r>
    <x v="32"/>
    <x v="5"/>
    <x v="1"/>
    <n v="2024"/>
    <n v="35552"/>
    <n v="2759"/>
    <n v="28563"/>
    <n v="36727"/>
    <n v="28770"/>
    <n v="28563"/>
    <n v="0"/>
    <n v="0"/>
    <n v="207"/>
    <n v="40"/>
    <n v="131"/>
    <n v="28"/>
    <n v="9.7323600973236014E-4"/>
    <n v="0.13526570048309178"/>
    <n v="0"/>
    <n v="8"/>
    <n v="28506"/>
    <n v="28299"/>
    <n v="207"/>
    <n v="35979"/>
    <n v="14266"/>
    <n v="14385"/>
    <n v="119"/>
    <n v="0.4958637469586375"/>
    <n v="0.5"/>
    <n v="4.13625304136253E-3"/>
  </r>
  <r>
    <x v="33"/>
    <x v="5"/>
    <x v="1"/>
    <n v="2024"/>
    <n v="207296"/>
    <n v="24465"/>
    <n v="166038"/>
    <n v="222923"/>
    <n v="167046"/>
    <n v="166039"/>
    <n v="47"/>
    <n v="47"/>
    <n v="960"/>
    <n v="260"/>
    <n v="426"/>
    <n v="172"/>
    <n v="1.029656501801899E-3"/>
    <n v="0.17916666666666667"/>
    <n v="0"/>
    <n v="102"/>
    <n v="161051"/>
    <n v="160146"/>
    <n v="858"/>
    <n v="210113"/>
    <n v="121182"/>
    <n v="44998"/>
    <n v="866"/>
    <n v="0.72544089651952159"/>
    <n v="0.26937490272140607"/>
    <n v="5.1842007590723509E-3"/>
  </r>
  <r>
    <x v="34"/>
    <x v="5"/>
    <x v="1"/>
    <n v="2024"/>
    <n v="3472"/>
    <n v="362"/>
    <n v="3099"/>
    <n v="3790"/>
    <n v="3124"/>
    <n v="3099"/>
    <n v="4"/>
    <n v="0"/>
    <n v="21"/>
    <n v="5"/>
    <n v="10"/>
    <n v="3"/>
    <n v="9.6030729833546731E-4"/>
    <n v="0.14285714285714285"/>
    <n v="0"/>
    <n v="3"/>
    <n v="3097"/>
    <n v="3072"/>
    <n v="21"/>
    <n v="3708"/>
    <n v="2106"/>
    <n v="1008"/>
    <n v="10"/>
    <n v="0.67413572343149808"/>
    <n v="0.32266325224071701"/>
    <n v="3.201024327784891E-3"/>
  </r>
  <r>
    <x v="35"/>
    <x v="5"/>
    <x v="1"/>
    <n v="2024"/>
    <n v="38275"/>
    <n v="3223"/>
    <n v="30014"/>
    <n v="40313"/>
    <n v="30351"/>
    <n v="30014"/>
    <n v="2"/>
    <n v="2"/>
    <n v="335"/>
    <n v="90"/>
    <n v="174"/>
    <n v="26"/>
    <n v="8.5664393265460776E-4"/>
    <n v="7.7611940298507459E-2"/>
    <n v="0"/>
    <n v="45"/>
    <n v="30016"/>
    <n v="29683"/>
    <n v="331"/>
    <n v="39515"/>
    <n v="21655"/>
    <n v="8593"/>
    <n v="103"/>
    <n v="0.7134855523705973"/>
    <n v="0.28312081974234787"/>
    <n v="3.3936278870547922E-3"/>
  </r>
  <r>
    <x v="36"/>
    <x v="5"/>
    <x v="1"/>
    <n v="2024"/>
    <n v="167790"/>
    <n v="13565"/>
    <n v="139079"/>
    <n v="183266"/>
    <n v="140305"/>
    <n v="139080"/>
    <n v="0"/>
    <n v="0"/>
    <n v="1225"/>
    <n v="204"/>
    <n v="770"/>
    <n v="155"/>
    <n v="1.1047361106161576E-3"/>
    <n v="0.12653061224489795"/>
    <n v="0"/>
    <n v="96"/>
    <n v="137443"/>
    <n v="136307"/>
    <n v="1136"/>
    <n v="174386"/>
    <n v="108506"/>
    <n v="30105"/>
    <n v="1694"/>
    <n v="0.77335804140978581"/>
    <n v="0.21456826200064147"/>
    <n v="1.2073696589572717E-2"/>
  </r>
  <r>
    <x v="37"/>
    <x v="5"/>
    <x v="1"/>
    <n v="2024"/>
    <n v="24588"/>
    <n v="4125"/>
    <n v="20257"/>
    <n v="26434"/>
    <n v="20556"/>
    <n v="20257"/>
    <n v="7"/>
    <n v="0"/>
    <n v="292"/>
    <n v="24"/>
    <n v="221"/>
    <n v="20"/>
    <n v="9.7295193617435299E-4"/>
    <n v="6.8493150684931503E-2"/>
    <n v="0"/>
    <n v="27"/>
    <n v="20276"/>
    <n v="19981"/>
    <n v="288"/>
    <n v="25550"/>
    <n v="11477"/>
    <n v="9079"/>
    <n v="0"/>
    <n v="0.55832846857365248"/>
    <n v="0.44167153142634752"/>
    <n v="0"/>
  </r>
  <r>
    <x v="38"/>
    <x v="5"/>
    <x v="1"/>
    <n v="2024"/>
    <n v="133171"/>
    <n v="9501"/>
    <n v="89573"/>
    <n v="139943"/>
    <n v="90119"/>
    <n v="89573"/>
    <n v="0"/>
    <n v="0"/>
    <n v="546"/>
    <n v="204"/>
    <n v="201"/>
    <n v="122"/>
    <n v="1.3537655766264606E-3"/>
    <n v="0.22344322344322345"/>
    <n v="0"/>
    <n v="19"/>
    <n v="89291"/>
    <n v="88749"/>
    <n v="542"/>
    <n v="137460"/>
    <n v="47318"/>
    <n v="42529"/>
    <n v="272"/>
    <n v="0.52506130782631855"/>
    <n v="0.47192046072415361"/>
    <n v="3.0182314495278465E-3"/>
  </r>
  <r>
    <x v="39"/>
    <x v="5"/>
    <x v="1"/>
    <n v="2024"/>
    <n v="5013112"/>
    <n v="520000"/>
    <n v="4495136"/>
    <n v="5317202"/>
    <n v="4006673"/>
    <n v="3961569"/>
    <n v="7304"/>
    <n v="92"/>
    <n v="37812"/>
    <n v="6947"/>
    <n v="24058"/>
    <n v="4600"/>
    <n v="1.1480847076864021E-3"/>
    <n v="0.12165450121654502"/>
    <n v="0"/>
    <n v="2207"/>
    <n v="3933859"/>
    <n v="3890430"/>
    <n v="36147"/>
    <n v="5140744"/>
    <n v="2657876"/>
    <n v="1317684"/>
    <n v="31113"/>
    <n v="0.66336234576667474"/>
    <n v="0.32887235868761938"/>
    <n v="7.7652955457058765E-3"/>
  </r>
  <r>
    <x v="0"/>
    <x v="6"/>
    <x v="2"/>
    <n v="2024"/>
    <n v="8117"/>
    <n v="613"/>
    <n v="9528"/>
    <n v="8175"/>
    <n v="2611"/>
    <n v="2560"/>
    <n v="0"/>
    <n v="0"/>
    <n v="51"/>
    <n v="3"/>
    <n v="22"/>
    <n v="26"/>
    <n v="9.9578705476828806E-3"/>
    <n v="0.50980392156862742"/>
    <n v="0"/>
    <n v="0"/>
    <n v="2608"/>
    <n v="2557"/>
    <n v="51"/>
    <n v="8104"/>
    <n v="1507"/>
    <n v="1104"/>
    <n v="0"/>
    <n v="0.57717349674454232"/>
    <n v="0.42282650325545768"/>
    <n v="0"/>
  </r>
  <r>
    <x v="1"/>
    <x v="6"/>
    <x v="2"/>
    <n v="2024"/>
    <n v="14565"/>
    <n v="1971"/>
    <n v="14618"/>
    <n v="14724"/>
    <n v="5871"/>
    <n v="5822"/>
    <n v="0"/>
    <n v="0"/>
    <n v="49"/>
    <n v="1"/>
    <n v="8"/>
    <n v="36"/>
    <n v="6.1318344404701075E-3"/>
    <n v="0.73469387755102045"/>
    <n v="0"/>
    <n v="4"/>
    <n v="5865"/>
    <n v="5816"/>
    <n v="49"/>
    <n v="14638"/>
    <n v="3531"/>
    <n v="2339"/>
    <n v="1"/>
    <n v="0.60143076136944307"/>
    <n v="0.3983989098960995"/>
    <n v="1.7032873445750298E-4"/>
  </r>
  <r>
    <x v="2"/>
    <x v="6"/>
    <x v="2"/>
    <n v="2024"/>
    <n v="128708"/>
    <n v="14119"/>
    <n v="116613"/>
    <n v="129703"/>
    <n v="51645"/>
    <n v="51037"/>
    <n v="0"/>
    <n v="0"/>
    <n v="608"/>
    <n v="81"/>
    <n v="168"/>
    <n v="353"/>
    <n v="6.8351244070093912E-3"/>
    <n v="0.58059210526315785"/>
    <n v="0"/>
    <n v="6"/>
    <n v="51488"/>
    <n v="50883"/>
    <n v="605"/>
    <n v="128395"/>
    <n v="25567"/>
    <n v="26043"/>
    <n v="35"/>
    <n v="0.49505276406234872"/>
    <n v="0.50426953238454841"/>
    <n v="6.7770355310291415E-4"/>
  </r>
  <r>
    <x v="3"/>
    <x v="6"/>
    <x v="2"/>
    <n v="2024"/>
    <n v="52230"/>
    <n v="3892"/>
    <n v="50362"/>
    <n v="53673"/>
    <n v="23418"/>
    <n v="23071"/>
    <n v="8"/>
    <n v="8"/>
    <n v="339"/>
    <n v="47"/>
    <n v="95"/>
    <n v="196"/>
    <n v="8.3696301989922284E-3"/>
    <n v="0.57817109144542778"/>
    <n v="0"/>
    <n v="1"/>
    <n v="23347"/>
    <n v="23000"/>
    <n v="339"/>
    <n v="53083"/>
    <n v="14763"/>
    <n v="8623"/>
    <n v="32"/>
    <n v="0.63041250320266462"/>
    <n v="0.36822102656076522"/>
    <n v="1.3664702365701598E-3"/>
  </r>
  <r>
    <x v="4"/>
    <x v="6"/>
    <x v="2"/>
    <n v="2024"/>
    <n v="57614"/>
    <n v="4915"/>
    <n v="54723"/>
    <n v="59077"/>
    <n v="29952"/>
    <n v="29707"/>
    <n v="25"/>
    <n v="0"/>
    <n v="220"/>
    <n v="32"/>
    <n v="78"/>
    <n v="102"/>
    <n v="3.405448717948718E-3"/>
    <n v="0.46363636363636362"/>
    <n v="0"/>
    <n v="8"/>
    <n v="29808"/>
    <n v="29565"/>
    <n v="218"/>
    <n v="58181"/>
    <n v="21745"/>
    <n v="8158"/>
    <n v="49"/>
    <n v="0.72599492521367526"/>
    <n v="0.27236912393162394"/>
    <n v="1.6359508547008547E-3"/>
  </r>
  <r>
    <x v="5"/>
    <x v="6"/>
    <x v="2"/>
    <n v="2024"/>
    <n v="337946"/>
    <n v="42186"/>
    <n v="297784"/>
    <n v="344354"/>
    <n v="138610"/>
    <n v="136974"/>
    <n v="7"/>
    <n v="7"/>
    <n v="1629"/>
    <n v="152"/>
    <n v="503"/>
    <n v="934"/>
    <n v="6.7383305677801023E-3"/>
    <n v="0.57335788827501533"/>
    <n v="0"/>
    <n v="40"/>
    <n v="137990"/>
    <n v="136368"/>
    <n v="1615"/>
    <n v="339561"/>
    <n v="83765"/>
    <n v="54649"/>
    <n v="196"/>
    <n v="0.60432147752687393"/>
    <n v="0.39426448308202872"/>
    <n v="1.4140393910973233E-3"/>
  </r>
  <r>
    <x v="6"/>
    <x v="6"/>
    <x v="2"/>
    <n v="2024"/>
    <n v="2895"/>
    <n v="233"/>
    <n v="4686"/>
    <n v="2911"/>
    <n v="1369"/>
    <n v="1349"/>
    <n v="0"/>
    <n v="0"/>
    <n v="20"/>
    <n v="2"/>
    <n v="0"/>
    <n v="18"/>
    <n v="1.3148283418553688E-2"/>
    <n v="0.9"/>
    <n v="0"/>
    <n v="0"/>
    <n v="1365"/>
    <n v="1345"/>
    <n v="20"/>
    <n v="2887"/>
    <n v="832"/>
    <n v="536"/>
    <n v="1"/>
    <n v="0.6077428780131483"/>
    <n v="0.39152666179693207"/>
    <n v="7.3046018991964939E-4"/>
  </r>
  <r>
    <x v="7"/>
    <x v="6"/>
    <x v="2"/>
    <n v="2024"/>
    <n v="73662"/>
    <n v="7649"/>
    <n v="68037"/>
    <n v="74345"/>
    <n v="30328"/>
    <n v="30000"/>
    <n v="0"/>
    <n v="0"/>
    <n v="328"/>
    <n v="22"/>
    <n v="69"/>
    <n v="231"/>
    <n v="7.6167238195726725E-3"/>
    <n v="0.70426829268292679"/>
    <n v="0"/>
    <n v="6"/>
    <n v="30232"/>
    <n v="29906"/>
    <n v="326"/>
    <n v="73527"/>
    <n v="19634"/>
    <n v="10671"/>
    <n v="23"/>
    <n v="0.64738855183328936"/>
    <n v="0.35185307306779212"/>
    <n v="7.5837509891849117E-4"/>
  </r>
  <r>
    <x v="8"/>
    <x v="6"/>
    <x v="2"/>
    <n v="2024"/>
    <n v="26653"/>
    <n v="2382"/>
    <n v="26295"/>
    <n v="27289"/>
    <n v="11472"/>
    <n v="11371"/>
    <n v="0"/>
    <n v="0"/>
    <n v="101"/>
    <n v="8"/>
    <n v="14"/>
    <n v="79"/>
    <n v="6.8863319386331936E-3"/>
    <n v="0.78217821782178221"/>
    <n v="0"/>
    <n v="0"/>
    <n v="11455"/>
    <n v="11354"/>
    <n v="101"/>
    <n v="27079"/>
    <n v="7411"/>
    <n v="4057"/>
    <n v="4"/>
    <n v="0.64600767085076705"/>
    <n v="0.35364365411436544"/>
    <n v="3.4867503486750347E-4"/>
  </r>
  <r>
    <x v="9"/>
    <x v="6"/>
    <x v="2"/>
    <n v="2024"/>
    <n v="5069"/>
    <n v="499"/>
    <n v="6594"/>
    <n v="5116"/>
    <n v="2493"/>
    <n v="2484"/>
    <n v="0"/>
    <n v="0"/>
    <n v="9"/>
    <n v="3"/>
    <n v="3"/>
    <n v="0"/>
    <n v="0"/>
    <n v="0"/>
    <n v="0"/>
    <n v="3"/>
    <n v="2483"/>
    <n v="2474"/>
    <n v="9"/>
    <n v="5072"/>
    <n v="920"/>
    <n v="1573"/>
    <n v="0"/>
    <n v="0.36903329322101885"/>
    <n v="0.63096670677898115"/>
    <n v="0"/>
  </r>
  <r>
    <x v="10"/>
    <x v="6"/>
    <x v="2"/>
    <n v="2024"/>
    <n v="44999"/>
    <n v="4554"/>
    <n v="42469"/>
    <n v="45722"/>
    <n v="14649"/>
    <n v="14404"/>
    <n v="2"/>
    <n v="2"/>
    <n v="243"/>
    <n v="36"/>
    <n v="50"/>
    <n v="130"/>
    <n v="8.874325892552392E-3"/>
    <n v="0.53497942386831276"/>
    <n v="0"/>
    <n v="27"/>
    <n v="14599"/>
    <n v="14355"/>
    <n v="242"/>
    <n v="45270"/>
    <n v="8947"/>
    <n v="5691"/>
    <n v="11"/>
    <n v="0.61075841354358662"/>
    <n v="0.38849068195781283"/>
    <n v="7.5090449860058708E-4"/>
  </r>
  <r>
    <x v="11"/>
    <x v="6"/>
    <x v="2"/>
    <n v="2024"/>
    <n v="1640"/>
    <n v="133"/>
    <n v="3531"/>
    <n v="1672"/>
    <n v="813"/>
    <n v="796"/>
    <n v="0"/>
    <n v="0"/>
    <n v="17"/>
    <n v="1"/>
    <n v="0"/>
    <n v="11"/>
    <n v="1.3530135301353014E-2"/>
    <n v="0.6470588235294118"/>
    <n v="0"/>
    <n v="5"/>
    <n v="812"/>
    <n v="795"/>
    <n v="17"/>
    <n v="1657"/>
    <n v="529"/>
    <n v="284"/>
    <n v="0"/>
    <n v="0.65067650676506761"/>
    <n v="0.34932349323493234"/>
    <n v="0"/>
  </r>
  <r>
    <x v="12"/>
    <x v="6"/>
    <x v="2"/>
    <n v="2024"/>
    <n v="48746"/>
    <n v="5463"/>
    <n v="45307"/>
    <n v="49026"/>
    <n v="17754"/>
    <n v="17308"/>
    <n v="32"/>
    <n v="0"/>
    <n v="414"/>
    <n v="57"/>
    <n v="178"/>
    <n v="178"/>
    <n v="1.0025909654162442E-2"/>
    <n v="0.42995169082125606"/>
    <n v="0"/>
    <n v="1"/>
    <n v="17723"/>
    <n v="17278"/>
    <n v="413"/>
    <n v="48654"/>
    <n v="9048"/>
    <n v="8696"/>
    <n v="10"/>
    <n v="0.50963163230821218"/>
    <n v="0.48980511434043034"/>
    <n v="5.6325335135744053E-4"/>
  </r>
  <r>
    <x v="13"/>
    <x v="6"/>
    <x v="2"/>
    <n v="2024"/>
    <n v="49221"/>
    <n v="4944"/>
    <n v="46301"/>
    <n v="49966"/>
    <n v="20370"/>
    <n v="20096"/>
    <n v="74"/>
    <n v="0"/>
    <n v="200"/>
    <n v="33"/>
    <n v="19"/>
    <n v="147"/>
    <n v="7.2164948453608251E-3"/>
    <n v="0.73499999999999999"/>
    <n v="0"/>
    <n v="1"/>
    <n v="20341"/>
    <n v="20067"/>
    <n v="200"/>
    <n v="49744"/>
    <n v="11800"/>
    <n v="8559"/>
    <n v="11"/>
    <n v="0.57928325969563088"/>
    <n v="0.42017673048600884"/>
    <n v="5.4000981836033386E-4"/>
  </r>
  <r>
    <x v="14"/>
    <x v="6"/>
    <x v="2"/>
    <n v="2024"/>
    <n v="62309"/>
    <n v="8225"/>
    <n v="56108"/>
    <n v="63131"/>
    <n v="31800"/>
    <n v="31468"/>
    <n v="83"/>
    <n v="0"/>
    <n v="249"/>
    <n v="36"/>
    <n v="63"/>
    <n v="142"/>
    <n v="4.4654088050314466E-3"/>
    <n v="0.57028112449799195"/>
    <n v="0"/>
    <n v="8"/>
    <n v="31191"/>
    <n v="30866"/>
    <n v="242"/>
    <n v="58192"/>
    <n v="20873"/>
    <n v="10799"/>
    <n v="128"/>
    <n v="0.65638364779874214"/>
    <n v="0.33959119496855344"/>
    <n v="4.0251572327044023E-3"/>
  </r>
  <r>
    <x v="15"/>
    <x v="6"/>
    <x v="2"/>
    <n v="2024"/>
    <n v="27792"/>
    <n v="2306"/>
    <n v="27510"/>
    <n v="28290"/>
    <n v="16271"/>
    <n v="16105"/>
    <n v="4"/>
    <n v="4"/>
    <n v="162"/>
    <n v="20"/>
    <n v="20"/>
    <n v="120"/>
    <n v="7.3750845061766332E-3"/>
    <n v="0.7407407407407407"/>
    <n v="0"/>
    <n v="2"/>
    <n v="16182"/>
    <n v="16021"/>
    <n v="157"/>
    <n v="27753"/>
    <n v="7744"/>
    <n v="8483"/>
    <n v="44"/>
    <n v="0.47593878679859875"/>
    <n v="0.52135701554913649"/>
    <n v="2.7041976522647654E-3"/>
  </r>
  <r>
    <x v="16"/>
    <x v="6"/>
    <x v="2"/>
    <n v="2024"/>
    <n v="1391729"/>
    <n v="174682"/>
    <n v="1219071"/>
    <n v="1420381"/>
    <n v="566163"/>
    <n v="559374"/>
    <n v="0"/>
    <n v="0"/>
    <n v="6789"/>
    <n v="669"/>
    <n v="1314"/>
    <n v="4778"/>
    <n v="8.4392657238286494E-3"/>
    <n v="0.70378553542495215"/>
    <n v="0"/>
    <n v="28"/>
    <n v="560719"/>
    <n v="553989"/>
    <n v="6730"/>
    <n v="1388664"/>
    <n v="330426"/>
    <n v="233159"/>
    <n v="2578"/>
    <n v="0.58362344413181366"/>
    <n v="0.41182309688199337"/>
    <n v="4.553458986193022E-3"/>
  </r>
  <r>
    <x v="17"/>
    <x v="6"/>
    <x v="2"/>
    <n v="2024"/>
    <n v="189754"/>
    <n v="22865"/>
    <n v="168913"/>
    <n v="197508"/>
    <n v="87169"/>
    <n v="85845"/>
    <n v="332"/>
    <n v="0"/>
    <n v="992"/>
    <n v="149"/>
    <n v="354"/>
    <n v="447"/>
    <n v="5.1279698057795772E-3"/>
    <n v="0.45060483870967744"/>
    <n v="0"/>
    <n v="42"/>
    <n v="85926"/>
    <n v="84628"/>
    <n v="966"/>
    <n v="184580"/>
    <n v="59922"/>
    <n v="26977"/>
    <n v="270"/>
    <n v="0.68742328121235763"/>
    <n v="0.30947928736133257"/>
    <n v="3.097431426309812E-3"/>
  </r>
  <r>
    <x v="18"/>
    <x v="6"/>
    <x v="2"/>
    <n v="2024"/>
    <n v="29776"/>
    <n v="4040"/>
    <n v="27760"/>
    <n v="30572"/>
    <n v="12680"/>
    <n v="12486"/>
    <n v="4"/>
    <n v="4"/>
    <n v="190"/>
    <n v="19"/>
    <n v="54"/>
    <n v="116"/>
    <n v="9.1482649842271301E-3"/>
    <n v="0.61052631578947369"/>
    <n v="0"/>
    <n v="1"/>
    <n v="12645"/>
    <n v="12452"/>
    <n v="189"/>
    <n v="30233"/>
    <n v="8719"/>
    <n v="3938"/>
    <n v="23"/>
    <n v="0.68761829652996842"/>
    <n v="0.31056782334384858"/>
    <n v="1.8138801261829653E-3"/>
  </r>
  <r>
    <x v="19"/>
    <x v="6"/>
    <x v="2"/>
    <n v="2024"/>
    <n v="15820"/>
    <n v="2072"/>
    <n v="15772"/>
    <n v="16260"/>
    <n v="7817"/>
    <n v="7725"/>
    <n v="20"/>
    <n v="0"/>
    <n v="72"/>
    <n v="12"/>
    <n v="13"/>
    <n v="39"/>
    <n v="4.9891262632723553E-3"/>
    <n v="0.54166666666666663"/>
    <n v="0"/>
    <n v="8"/>
    <n v="7797"/>
    <n v="7706"/>
    <n v="71"/>
    <n v="16025"/>
    <n v="5641"/>
    <n v="2166"/>
    <n v="10"/>
    <n v="0.72163233977229113"/>
    <n v="0.27708839708328004"/>
    <n v="1.2792631444288091E-3"/>
  </r>
  <r>
    <x v="20"/>
    <x v="6"/>
    <x v="2"/>
    <n v="2024"/>
    <n v="55379"/>
    <n v="5627"/>
    <n v="51776"/>
    <n v="56340"/>
    <n v="25174"/>
    <n v="24798"/>
    <n v="0"/>
    <n v="0"/>
    <n v="376"/>
    <n v="28"/>
    <n v="125"/>
    <n v="222"/>
    <n v="8.8186223881782794E-3"/>
    <n v="0.59042553191489366"/>
    <n v="0"/>
    <n v="1"/>
    <n v="25088"/>
    <n v="24712"/>
    <n v="376"/>
    <n v="55676"/>
    <n v="13346"/>
    <n v="11805"/>
    <n v="23"/>
    <n v="0.53015015492174467"/>
    <n v="0.46893620402002067"/>
    <n v="9.1364105823468658E-4"/>
  </r>
  <r>
    <x v="21"/>
    <x v="6"/>
    <x v="2"/>
    <n v="2024"/>
    <n v="8416"/>
    <n v="669"/>
    <n v="9771"/>
    <n v="8573"/>
    <n v="4144"/>
    <n v="4058"/>
    <n v="8"/>
    <n v="0"/>
    <n v="78"/>
    <n v="5"/>
    <n v="9"/>
    <n v="59"/>
    <n v="1.4237451737451737E-2"/>
    <n v="0.75641025641025639"/>
    <n v="0"/>
    <n v="5"/>
    <n v="4127"/>
    <n v="4041"/>
    <n v="78"/>
    <n v="8463"/>
    <n v="1102"/>
    <n v="3038"/>
    <n v="4"/>
    <n v="0.26592664092664092"/>
    <n v="0.73310810810810811"/>
    <n v="9.6525096525096527E-4"/>
  </r>
  <r>
    <x v="22"/>
    <x v="6"/>
    <x v="2"/>
    <n v="2024"/>
    <n v="45055"/>
    <n v="4226"/>
    <n v="42853"/>
    <n v="45615"/>
    <n v="20421"/>
    <n v="20176"/>
    <n v="93"/>
    <n v="0"/>
    <n v="152"/>
    <n v="7"/>
    <n v="83"/>
    <n v="60"/>
    <n v="2.9381519024533568E-3"/>
    <n v="0.39473684210526316"/>
    <n v="0"/>
    <n v="2"/>
    <n v="20320"/>
    <n v="20078"/>
    <n v="149"/>
    <n v="44840"/>
    <n v="11619"/>
    <n v="8784"/>
    <n v="18"/>
    <n v="0.56897311591009259"/>
    <n v="0.43014543851917142"/>
    <n v="8.8144557073600708E-4"/>
  </r>
  <r>
    <x v="23"/>
    <x v="6"/>
    <x v="2"/>
    <n v="2024"/>
    <n v="25930"/>
    <n v="2204"/>
    <n v="25750"/>
    <n v="26465"/>
    <n v="12363"/>
    <n v="12196"/>
    <n v="41"/>
    <n v="0"/>
    <n v="126"/>
    <n v="9"/>
    <n v="9"/>
    <n v="92"/>
    <n v="7.441559492032678E-3"/>
    <n v="0.73015873015873012"/>
    <n v="0"/>
    <n v="16"/>
    <n v="12324"/>
    <n v="12158"/>
    <n v="125"/>
    <n v="26132"/>
    <n v="5743"/>
    <n v="6617"/>
    <n v="3"/>
    <n v="0.46453126263851818"/>
    <n v="0.5352260778128286"/>
    <n v="2.4265954865323951E-4"/>
  </r>
  <r>
    <x v="24"/>
    <x v="6"/>
    <x v="2"/>
    <n v="2024"/>
    <n v="17016"/>
    <n v="1874"/>
    <n v="17166"/>
    <n v="17171"/>
    <n v="8547"/>
    <n v="8440"/>
    <n v="0"/>
    <n v="0"/>
    <n v="107"/>
    <n v="9"/>
    <n v="17"/>
    <n v="80"/>
    <n v="9.3600093600093599E-3"/>
    <n v="0.74766355140186913"/>
    <n v="0"/>
    <n v="1"/>
    <n v="8514"/>
    <n v="8407"/>
    <n v="107"/>
    <n v="16933"/>
    <n v="3761"/>
    <n v="4783"/>
    <n v="3"/>
    <n v="0.44003744003744005"/>
    <n v="0.55961155961155962"/>
    <n v="3.5100035100035098E-4"/>
  </r>
  <r>
    <x v="25"/>
    <x v="6"/>
    <x v="2"/>
    <n v="2024"/>
    <n v="10846"/>
    <n v="713"/>
    <n v="12157"/>
    <n v="10987"/>
    <n v="4637"/>
    <n v="4584"/>
    <n v="0"/>
    <n v="0"/>
    <n v="53"/>
    <n v="4"/>
    <n v="7"/>
    <n v="42"/>
    <n v="9.0575803321112786E-3"/>
    <n v="0.79245283018867929"/>
    <n v="0"/>
    <n v="0"/>
    <n v="4608"/>
    <n v="4555"/>
    <n v="53"/>
    <n v="10819"/>
    <n v="1956"/>
    <n v="2679"/>
    <n v="2"/>
    <n v="0.42182445546689668"/>
    <n v="0.57774423118395513"/>
    <n v="4.3131334914815614E-4"/>
  </r>
  <r>
    <x v="26"/>
    <x v="6"/>
    <x v="2"/>
    <n v="2024"/>
    <n v="557310"/>
    <n v="77856"/>
    <n v="481478"/>
    <n v="574221"/>
    <n v="215891"/>
    <n v="213192"/>
    <n v="714"/>
    <n v="0"/>
    <n v="1985"/>
    <n v="99"/>
    <n v="231"/>
    <n v="1609"/>
    <n v="7.4528349954375121E-3"/>
    <n v="0.81057934508816121"/>
    <n v="0"/>
    <n v="46"/>
    <n v="214250"/>
    <n v="211561"/>
    <n v="1975"/>
    <n v="557308"/>
    <n v="133585"/>
    <n v="82006"/>
    <n v="300"/>
    <n v="0.61876131936949663"/>
    <n v="0.37984909051326826"/>
    <n v="1.3895901172350862E-3"/>
  </r>
  <r>
    <x v="27"/>
    <x v="6"/>
    <x v="2"/>
    <n v="2024"/>
    <n v="14761"/>
    <n v="1085"/>
    <n v="15700"/>
    <n v="15096"/>
    <n v="8421"/>
    <n v="8308"/>
    <n v="0"/>
    <n v="0"/>
    <n v="113"/>
    <n v="17"/>
    <n v="48"/>
    <n v="48"/>
    <n v="5.7000356252226575E-3"/>
    <n v="0.4247787610619469"/>
    <n v="0"/>
    <n v="0"/>
    <n v="8353"/>
    <n v="8242"/>
    <n v="111"/>
    <n v="14649"/>
    <n v="5224"/>
    <n v="3175"/>
    <n v="22"/>
    <n v="0.62035387721173252"/>
    <n v="0.37703360646004036"/>
    <n v="2.6125163282270515E-3"/>
  </r>
  <r>
    <x v="28"/>
    <x v="6"/>
    <x v="2"/>
    <n v="2024"/>
    <n v="86514"/>
    <n v="7947"/>
    <n v="80591"/>
    <n v="88116"/>
    <n v="38177"/>
    <n v="37739"/>
    <n v="0"/>
    <n v="0"/>
    <n v="438"/>
    <n v="43"/>
    <n v="99"/>
    <n v="294"/>
    <n v="7.7009717892972205E-3"/>
    <n v="0.67123287671232879"/>
    <n v="0"/>
    <n v="2"/>
    <n v="37903"/>
    <n v="37467"/>
    <n v="436"/>
    <n v="85915"/>
    <n v="10750"/>
    <n v="27372"/>
    <n v="55"/>
    <n v="0.28158315215967727"/>
    <n v="0.71697618985252898"/>
    <n v="1.4406579877936979E-3"/>
  </r>
  <r>
    <x v="29"/>
    <x v="6"/>
    <x v="2"/>
    <n v="2024"/>
    <n v="9151"/>
    <n v="748"/>
    <n v="10427"/>
    <n v="9280"/>
    <n v="4200"/>
    <n v="4143"/>
    <n v="3"/>
    <n v="1"/>
    <n v="54"/>
    <n v="3"/>
    <n v="8"/>
    <n v="36"/>
    <n v="8.5714285714285719E-3"/>
    <n v="0.66666666666666663"/>
    <n v="0"/>
    <n v="7"/>
    <n v="4170"/>
    <n v="4113"/>
    <n v="54"/>
    <n v="9100"/>
    <n v="3111"/>
    <n v="1083"/>
    <n v="6"/>
    <n v="0.74071428571428577"/>
    <n v="0.25785714285714284"/>
    <n v="1.4285714285714286E-3"/>
  </r>
  <r>
    <x v="30"/>
    <x v="6"/>
    <x v="2"/>
    <n v="2024"/>
    <n v="515095"/>
    <n v="58004"/>
    <n v="459115"/>
    <n v="530065"/>
    <n v="206858"/>
    <n v="204355"/>
    <n v="0"/>
    <n v="0"/>
    <n v="2503"/>
    <n v="64"/>
    <n v="319"/>
    <n v="2036"/>
    <n v="9.8425006526216049E-3"/>
    <n v="0.81342389133040349"/>
    <n v="0"/>
    <n v="84"/>
    <n v="205915"/>
    <n v="203426"/>
    <n v="2489"/>
    <n v="520731"/>
    <n v="128041"/>
    <n v="78523"/>
    <n v="294"/>
    <n v="0.61898016997167138"/>
    <n v="0.37959856519931545"/>
    <n v="1.4212648290131394E-3"/>
  </r>
  <r>
    <x v="31"/>
    <x v="6"/>
    <x v="2"/>
    <n v="2024"/>
    <n v="368608"/>
    <n v="35846"/>
    <n v="334786"/>
    <n v="373457"/>
    <n v="146852"/>
    <n v="144832"/>
    <n v="0"/>
    <n v="0"/>
    <n v="2020"/>
    <n v="126"/>
    <n v="398"/>
    <n v="1494"/>
    <n v="1.0173508021681692E-2"/>
    <n v="0.73960396039603959"/>
    <n v="0"/>
    <n v="2"/>
    <n v="145630"/>
    <n v="143619"/>
    <n v="2011"/>
    <n v="366551"/>
    <n v="67626"/>
    <n v="79109"/>
    <n v="117"/>
    <n v="0.46050445346335084"/>
    <n v="0.53869882602892705"/>
    <n v="7.9672050772206025E-4"/>
  </r>
  <r>
    <x v="32"/>
    <x v="6"/>
    <x v="2"/>
    <n v="2024"/>
    <n v="34773"/>
    <n v="3038"/>
    <n v="33759"/>
    <n v="35084"/>
    <n v="16274"/>
    <n v="16024"/>
    <n v="0"/>
    <n v="0"/>
    <n v="250"/>
    <n v="13"/>
    <n v="64"/>
    <n v="172"/>
    <n v="1.0569005776084552E-2"/>
    <n v="0.68799999999999994"/>
    <n v="0"/>
    <n v="1"/>
    <n v="16203"/>
    <n v="15953"/>
    <n v="250"/>
    <n v="34658"/>
    <n v="6341"/>
    <n v="9918"/>
    <n v="15"/>
    <n v="0.38963991643111712"/>
    <n v="0.60943836794887551"/>
    <n v="9.2171562000737371E-4"/>
  </r>
  <r>
    <x v="33"/>
    <x v="6"/>
    <x v="2"/>
    <n v="2024"/>
    <n v="200449"/>
    <n v="26240"/>
    <n v="176233"/>
    <n v="206686"/>
    <n v="88922"/>
    <n v="88084"/>
    <n v="19"/>
    <n v="19"/>
    <n v="819"/>
    <n v="51"/>
    <n v="84"/>
    <n v="638"/>
    <n v="7.1748273768021415E-3"/>
    <n v="0.77899877899877901"/>
    <n v="0"/>
    <n v="46"/>
    <n v="87516"/>
    <n v="86688"/>
    <n v="809"/>
    <n v="196521"/>
    <n v="59478"/>
    <n v="29314"/>
    <n v="130"/>
    <n v="0.66887834281730052"/>
    <n v="0.32965970176109399"/>
    <n v="1.461955421605452E-3"/>
  </r>
  <r>
    <x v="34"/>
    <x v="6"/>
    <x v="2"/>
    <n v="2024"/>
    <n v="3491"/>
    <n v="386"/>
    <n v="5129"/>
    <n v="3597"/>
    <n v="1868"/>
    <n v="1859"/>
    <n v="0"/>
    <n v="0"/>
    <n v="9"/>
    <n v="0"/>
    <n v="4"/>
    <n v="5"/>
    <n v="2.6766595289079227E-3"/>
    <n v="0.55555555555555558"/>
    <n v="0"/>
    <n v="0"/>
    <n v="1858"/>
    <n v="1849"/>
    <n v="9"/>
    <n v="3558"/>
    <n v="1038"/>
    <n v="830"/>
    <n v="0"/>
    <n v="0.55567451820128477"/>
    <n v="0.44432548179871523"/>
    <n v="0"/>
  </r>
  <r>
    <x v="35"/>
    <x v="6"/>
    <x v="2"/>
    <n v="2024"/>
    <n v="37387"/>
    <n v="3503"/>
    <n v="35908"/>
    <n v="38369"/>
    <n v="15522"/>
    <n v="15288"/>
    <n v="19"/>
    <n v="0"/>
    <n v="215"/>
    <n v="33"/>
    <n v="57"/>
    <n v="115"/>
    <n v="7.4088390671305246E-3"/>
    <n v="0.53488372093023251"/>
    <n v="0"/>
    <n v="10"/>
    <n v="15427"/>
    <n v="15194"/>
    <n v="214"/>
    <n v="37858"/>
    <n v="9553"/>
    <n v="5954"/>
    <n v="15"/>
    <n v="0.61544904007215562"/>
    <n v="0.38358458961474035"/>
    <n v="9.6637031310398147E-4"/>
  </r>
  <r>
    <x v="36"/>
    <x v="6"/>
    <x v="2"/>
    <n v="2024"/>
    <n v="162389"/>
    <n v="15282"/>
    <n v="149131"/>
    <n v="166834"/>
    <n v="73363"/>
    <n v="72681"/>
    <n v="0"/>
    <n v="0"/>
    <n v="682"/>
    <n v="37"/>
    <n v="201"/>
    <n v="436"/>
    <n v="5.9430503114649078E-3"/>
    <n v="0.63929618768328444"/>
    <n v="0"/>
    <n v="8"/>
    <n v="72862"/>
    <n v="72185"/>
    <n v="677"/>
    <n v="163158"/>
    <n v="53331"/>
    <n v="19806"/>
    <n v="226"/>
    <n v="0.72694682605673155"/>
    <n v="0.26997260199283019"/>
    <n v="3.0805719504382319E-3"/>
  </r>
  <r>
    <x v="37"/>
    <x v="6"/>
    <x v="2"/>
    <n v="2024"/>
    <n v="22735"/>
    <n v="4801"/>
    <n v="19958"/>
    <n v="23358"/>
    <n v="9818"/>
    <n v="9690"/>
    <n v="0"/>
    <n v="0"/>
    <n v="128"/>
    <n v="1"/>
    <n v="33"/>
    <n v="86"/>
    <n v="8.7594214707679766E-3"/>
    <n v="0.671875"/>
    <n v="0"/>
    <n v="8"/>
    <n v="9776"/>
    <n v="9650"/>
    <n v="126"/>
    <n v="22917"/>
    <n v="4066"/>
    <n v="5752"/>
    <n v="0"/>
    <n v="0.41413729883886741"/>
    <n v="0.58586270116113259"/>
    <n v="0"/>
  </r>
  <r>
    <x v="38"/>
    <x v="6"/>
    <x v="2"/>
    <n v="2024"/>
    <n v="129909"/>
    <n v="9928"/>
    <n v="122005"/>
    <n v="132027"/>
    <n v="44366"/>
    <n v="43667"/>
    <n v="0"/>
    <n v="0"/>
    <n v="699"/>
    <n v="97"/>
    <n v="70"/>
    <n v="524"/>
    <n v="1.1810846143443177E-2"/>
    <n v="0.74964234620886983"/>
    <n v="0"/>
    <n v="8"/>
    <n v="44190"/>
    <n v="43493"/>
    <n v="697"/>
    <n v="130508"/>
    <n v="16651"/>
    <n v="27688"/>
    <n v="27"/>
    <n v="0.3753099220123518"/>
    <n v="0.62408150385430283"/>
    <n v="6.0857413334535458E-4"/>
  </r>
  <r>
    <x v="39"/>
    <x v="6"/>
    <x v="2"/>
    <n v="2024"/>
    <n v="4874459"/>
    <n v="567720"/>
    <n v="4308763"/>
    <n v="4983236"/>
    <n v="2019073"/>
    <n v="1994096"/>
    <n v="1488"/>
    <n v="45"/>
    <n v="23489"/>
    <n v="2029"/>
    <n v="4891"/>
    <n v="16131"/>
    <n v="7.989309945702806E-3"/>
    <n v="0.68674698795180722"/>
    <n v="0"/>
    <n v="438"/>
    <n v="2003610"/>
    <n v="1978816"/>
    <n v="23306"/>
    <n v="4867594"/>
    <n v="1179646"/>
    <n v="834741"/>
    <n v="4686"/>
    <n v="0.58425128759584222"/>
    <n v="0.41342784535279309"/>
    <n v="2.3208670513646611E-3"/>
  </r>
  <r>
    <x v="0"/>
    <x v="7"/>
    <x v="3"/>
    <n v="2024"/>
    <m/>
    <m/>
    <n v="2024"/>
    <m/>
    <m/>
    <m/>
    <m/>
    <m/>
    <m/>
    <m/>
    <m/>
    <m/>
    <m/>
    <e v="#DIV/0!"/>
    <m/>
    <m/>
    <n v="0"/>
    <n v="0"/>
    <n v="0"/>
    <n v="0"/>
    <m/>
    <n v="0"/>
    <n v="0"/>
    <e v="#DIV/0!"/>
    <e v="#DIV/0!"/>
    <e v="#DIV/0!"/>
  </r>
  <r>
    <x v="1"/>
    <x v="7"/>
    <x v="3"/>
    <n v="2024"/>
    <n v="12107"/>
    <n v="1670"/>
    <n v="12461"/>
    <n v="12202"/>
    <n v="4491"/>
    <n v="4425"/>
    <n v="0"/>
    <n v="0"/>
    <n v="66"/>
    <n v="5"/>
    <n v="26"/>
    <n v="31"/>
    <n v="6.9026942774437763E-3"/>
    <n v="0.46969696969696972"/>
    <n v="0"/>
    <n v="4"/>
    <n v="4484"/>
    <n v="4419"/>
    <n v="65"/>
    <n v="12141"/>
    <n v="2105"/>
    <n v="2386"/>
    <n v="0"/>
    <n v="0.46871520819416612"/>
    <n v="0.53128479180583388"/>
    <n v="0"/>
  </r>
  <r>
    <x v="2"/>
    <x v="7"/>
    <x v="3"/>
    <n v="2024"/>
    <m/>
    <m/>
    <n v="2024"/>
    <m/>
    <m/>
    <m/>
    <m/>
    <m/>
    <m/>
    <m/>
    <m/>
    <m/>
    <m/>
    <e v="#DIV/0!"/>
    <m/>
    <m/>
    <n v="0"/>
    <n v="0"/>
    <n v="0"/>
    <n v="0"/>
    <m/>
    <n v="0"/>
    <n v="0"/>
    <e v="#DIV/0!"/>
    <e v="#DIV/0!"/>
    <e v="#DIV/0!"/>
  </r>
  <r>
    <x v="3"/>
    <x v="7"/>
    <x v="3"/>
    <n v="2024"/>
    <n v="2624"/>
    <n v="129"/>
    <n v="4519"/>
    <n v="2670"/>
    <n v="916"/>
    <n v="899"/>
    <n v="0"/>
    <n v="0"/>
    <n v="17"/>
    <n v="5"/>
    <n v="4"/>
    <n v="8"/>
    <n v="8.7336244541484712E-3"/>
    <n v="0.47058823529411764"/>
    <n v="0"/>
    <n v="0"/>
    <n v="916"/>
    <n v="899"/>
    <n v="17"/>
    <n v="2656"/>
    <n v="410"/>
    <n v="506"/>
    <n v="0"/>
    <n v="0.44759825327510916"/>
    <n v="0.55240174672489084"/>
    <n v="0"/>
  </r>
  <r>
    <x v="4"/>
    <x v="7"/>
    <x v="3"/>
    <n v="2024"/>
    <n v="501"/>
    <n v="63"/>
    <n v="2462"/>
    <n v="518"/>
    <n v="186"/>
    <n v="182"/>
    <n v="0"/>
    <n v="0"/>
    <n v="4"/>
    <n v="0"/>
    <n v="2"/>
    <n v="2"/>
    <n v="1.0752688172043012E-2"/>
    <n v="0.5"/>
    <n v="0"/>
    <n v="0"/>
    <n v="186"/>
    <n v="182"/>
    <n v="4"/>
    <n v="508"/>
    <n v="90"/>
    <n v="96"/>
    <n v="0"/>
    <n v="0.4838709677419355"/>
    <n v="0.5161290322580645"/>
    <n v="0"/>
  </r>
  <r>
    <x v="5"/>
    <x v="7"/>
    <x v="3"/>
    <n v="2024"/>
    <n v="37517"/>
    <n v="3828"/>
    <n v="35713"/>
    <n v="37957"/>
    <n v="15045"/>
    <n v="14799"/>
    <n v="0"/>
    <n v="0"/>
    <n v="246"/>
    <n v="17"/>
    <n v="102"/>
    <n v="116"/>
    <n v="7.7102027251578602E-3"/>
    <n v="0.47154471544715448"/>
    <n v="0"/>
    <n v="11"/>
    <n v="14983"/>
    <n v="14738"/>
    <n v="245"/>
    <n v="37476"/>
    <n v="5671"/>
    <n v="9369"/>
    <n v="5"/>
    <n v="0.37693585908939847"/>
    <n v="0.62273180458624122"/>
    <n v="3.3233632436025255E-4"/>
  </r>
  <r>
    <x v="6"/>
    <x v="7"/>
    <x v="3"/>
    <n v="2024"/>
    <m/>
    <m/>
    <n v="2024"/>
    <m/>
    <m/>
    <m/>
    <m/>
    <m/>
    <m/>
    <m/>
    <m/>
    <m/>
    <m/>
    <e v="#DIV/0!"/>
    <m/>
    <m/>
    <n v="0"/>
    <n v="0"/>
    <n v="0"/>
    <n v="0"/>
    <m/>
    <n v="0"/>
    <n v="0"/>
    <e v="#DIV/0!"/>
    <e v="#DIV/0!"/>
    <e v="#DIV/0!"/>
  </r>
  <r>
    <x v="7"/>
    <x v="7"/>
    <x v="3"/>
    <n v="2024"/>
    <m/>
    <m/>
    <n v="2024"/>
    <m/>
    <m/>
    <m/>
    <m/>
    <m/>
    <m/>
    <m/>
    <m/>
    <m/>
    <m/>
    <e v="#DIV/0!"/>
    <m/>
    <m/>
    <n v="0"/>
    <n v="0"/>
    <n v="0"/>
    <n v="0"/>
    <m/>
    <n v="0"/>
    <n v="0"/>
    <e v="#DIV/0!"/>
    <e v="#DIV/0!"/>
    <e v="#DIV/0!"/>
  </r>
  <r>
    <x v="8"/>
    <x v="7"/>
    <x v="3"/>
    <n v="2024"/>
    <n v="22021"/>
    <n v="1991"/>
    <n v="22054"/>
    <n v="22696"/>
    <n v="8841"/>
    <n v="8796"/>
    <n v="0"/>
    <n v="0"/>
    <n v="45"/>
    <n v="10"/>
    <n v="8"/>
    <n v="27"/>
    <n v="3.0539531727180181E-3"/>
    <n v="0.6"/>
    <n v="0"/>
    <n v="0"/>
    <n v="8825"/>
    <n v="8780"/>
    <n v="45"/>
    <n v="22558"/>
    <n v="4926"/>
    <n v="3914"/>
    <n v="1"/>
    <n v="0.55717678995588737"/>
    <n v="0.44271010066734534"/>
    <n v="1.1310937676733401E-4"/>
  </r>
  <r>
    <x v="9"/>
    <x v="7"/>
    <x v="3"/>
    <n v="2024"/>
    <m/>
    <m/>
    <n v="2024"/>
    <m/>
    <m/>
    <m/>
    <m/>
    <m/>
    <m/>
    <m/>
    <m/>
    <m/>
    <m/>
    <e v="#DIV/0!"/>
    <m/>
    <m/>
    <n v="0"/>
    <n v="0"/>
    <n v="0"/>
    <n v="0"/>
    <m/>
    <n v="0"/>
    <n v="0"/>
    <e v="#DIV/0!"/>
    <e v="#DIV/0!"/>
    <e v="#DIV/0!"/>
  </r>
  <r>
    <x v="10"/>
    <x v="7"/>
    <x v="3"/>
    <n v="2024"/>
    <m/>
    <m/>
    <n v="2024"/>
    <m/>
    <m/>
    <m/>
    <m/>
    <m/>
    <m/>
    <m/>
    <m/>
    <m/>
    <m/>
    <e v="#DIV/0!"/>
    <m/>
    <m/>
    <n v="0"/>
    <n v="0"/>
    <n v="0"/>
    <n v="0"/>
    <m/>
    <n v="0"/>
    <n v="0"/>
    <e v="#DIV/0!"/>
    <e v="#DIV/0!"/>
    <e v="#DIV/0!"/>
  </r>
  <r>
    <x v="11"/>
    <x v="7"/>
    <x v="3"/>
    <n v="2024"/>
    <n v="29"/>
    <n v="5"/>
    <n v="2048"/>
    <n v="29"/>
    <n v="5"/>
    <n v="5"/>
    <n v="0"/>
    <n v="0"/>
    <n v="0"/>
    <n v="0"/>
    <n v="0"/>
    <n v="0"/>
    <n v="0"/>
    <e v="#DIV/0!"/>
    <n v="0"/>
    <n v="0"/>
    <n v="5"/>
    <n v="5"/>
    <n v="0"/>
    <n v="29"/>
    <n v="0"/>
    <n v="5"/>
    <n v="0"/>
    <n v="0"/>
    <n v="1"/>
    <n v="0"/>
  </r>
  <r>
    <x v="12"/>
    <x v="7"/>
    <x v="3"/>
    <n v="2024"/>
    <n v="26057"/>
    <n v="3388"/>
    <n v="24693"/>
    <n v="26300"/>
    <n v="8684"/>
    <n v="8440"/>
    <n v="0"/>
    <n v="0"/>
    <n v="244"/>
    <n v="35"/>
    <n v="120"/>
    <n v="87"/>
    <n v="1.0018424689083372E-2"/>
    <n v="0.35655737704918034"/>
    <n v="0"/>
    <n v="2"/>
    <n v="8672"/>
    <n v="8428"/>
    <n v="244"/>
    <n v="26122"/>
    <n v="3091"/>
    <n v="5593"/>
    <n v="0"/>
    <n v="0.3559419622293874"/>
    <n v="0.64405803777061266"/>
    <n v="0"/>
  </r>
  <r>
    <x v="13"/>
    <x v="7"/>
    <x v="3"/>
    <n v="2024"/>
    <m/>
    <m/>
    <n v="2024"/>
    <m/>
    <m/>
    <m/>
    <m/>
    <m/>
    <m/>
    <m/>
    <m/>
    <m/>
    <m/>
    <e v="#DIV/0!"/>
    <m/>
    <m/>
    <n v="0"/>
    <n v="0"/>
    <n v="0"/>
    <n v="0"/>
    <m/>
    <n v="0"/>
    <n v="0"/>
    <e v="#DIV/0!"/>
    <e v="#DIV/0!"/>
    <e v="#DIV/0!"/>
  </r>
  <r>
    <x v="14"/>
    <x v="7"/>
    <x v="3"/>
    <n v="2024"/>
    <m/>
    <m/>
    <n v="2024"/>
    <m/>
    <m/>
    <m/>
    <m/>
    <m/>
    <m/>
    <m/>
    <m/>
    <m/>
    <m/>
    <e v="#DIV/0!"/>
    <m/>
    <m/>
    <n v="0"/>
    <n v="0"/>
    <n v="0"/>
    <n v="0"/>
    <m/>
    <n v="0"/>
    <n v="0"/>
    <e v="#DIV/0!"/>
    <e v="#DIV/0!"/>
    <e v="#DIV/0!"/>
  </r>
  <r>
    <x v="15"/>
    <x v="7"/>
    <x v="3"/>
    <n v="2024"/>
    <n v="1630"/>
    <n v="151"/>
    <n v="3503"/>
    <n v="1653"/>
    <n v="1020"/>
    <n v="1010"/>
    <n v="0"/>
    <n v="0"/>
    <n v="10"/>
    <n v="1"/>
    <n v="2"/>
    <n v="7"/>
    <n v="6.8627450980392156E-3"/>
    <n v="0.7"/>
    <n v="0"/>
    <n v="0"/>
    <n v="1015"/>
    <n v="1005"/>
    <n v="10"/>
    <n v="1631"/>
    <n v="267"/>
    <n v="752"/>
    <n v="1"/>
    <n v="0.26176470588235295"/>
    <n v="0.73725490196078436"/>
    <n v="9.8039215686274508E-4"/>
  </r>
  <r>
    <x v="16"/>
    <x v="7"/>
    <x v="3"/>
    <n v="2024"/>
    <n v="141642"/>
    <n v="15255"/>
    <n v="128411"/>
    <n v="145008"/>
    <n v="42383"/>
    <n v="41730"/>
    <n v="0"/>
    <n v="0"/>
    <n v="653"/>
    <n v="83"/>
    <n v="198"/>
    <n v="369"/>
    <n v="8.7063209305617822E-3"/>
    <n v="0.56508422664624813"/>
    <n v="0"/>
    <n v="3"/>
    <n v="42127"/>
    <n v="41476"/>
    <n v="651"/>
    <n v="142812"/>
    <n v="19226"/>
    <n v="23116"/>
    <n v="41"/>
    <n v="0.45362527428450083"/>
    <n v="0.5454073567232145"/>
    <n v="9.6736899228464239E-4"/>
  </r>
  <r>
    <x v="17"/>
    <x v="7"/>
    <x v="3"/>
    <n v="2024"/>
    <n v="47970"/>
    <n v="6007"/>
    <n v="43987"/>
    <n v="49210"/>
    <n v="18261"/>
    <n v="18135"/>
    <n v="0"/>
    <n v="0"/>
    <n v="126"/>
    <n v="47"/>
    <n v="68"/>
    <n v="0"/>
    <n v="0"/>
    <n v="0"/>
    <n v="0"/>
    <n v="11"/>
    <n v="17895"/>
    <n v="17773"/>
    <n v="122"/>
    <n v="44585"/>
    <n v="9166"/>
    <n v="9066"/>
    <n v="29"/>
    <n v="0.50194403373309238"/>
    <n v="0.49646788237226874"/>
    <n v="1.5880838946388477E-3"/>
  </r>
  <r>
    <x v="18"/>
    <x v="7"/>
    <x v="3"/>
    <n v="2024"/>
    <n v="29651"/>
    <n v="3990"/>
    <n v="27685"/>
    <n v="30016"/>
    <n v="9634"/>
    <n v="9477"/>
    <n v="1"/>
    <n v="1"/>
    <n v="156"/>
    <n v="43"/>
    <n v="58"/>
    <n v="52"/>
    <n v="5.3975503425368488E-3"/>
    <n v="0.33333333333333331"/>
    <n v="0"/>
    <n v="3"/>
    <n v="9624"/>
    <n v="9467"/>
    <n v="156"/>
    <n v="29756"/>
    <n v="5551"/>
    <n v="4080"/>
    <n v="3"/>
    <n v="0.5761884990658086"/>
    <n v="0.42350010379904507"/>
    <n v="3.1139713514635666E-4"/>
  </r>
  <r>
    <x v="19"/>
    <x v="7"/>
    <x v="3"/>
    <n v="2024"/>
    <n v="247"/>
    <n v="28"/>
    <n v="2243"/>
    <n v="250"/>
    <n v="129"/>
    <n v="124"/>
    <n v="0"/>
    <n v="0"/>
    <n v="5"/>
    <n v="0"/>
    <n v="0"/>
    <n v="1"/>
    <n v="7.7519379844961239E-3"/>
    <n v="0.2"/>
    <n v="0"/>
    <n v="4"/>
    <n v="129"/>
    <n v="124"/>
    <n v="5"/>
    <n v="247"/>
    <n v="45"/>
    <n v="84"/>
    <n v="0"/>
    <n v="0.34883720930232559"/>
    <n v="0.65116279069767447"/>
    <n v="0"/>
  </r>
  <r>
    <x v="20"/>
    <x v="7"/>
    <x v="3"/>
    <n v="2024"/>
    <n v="3798"/>
    <n v="333"/>
    <n v="5489"/>
    <n v="3852"/>
    <n v="1895"/>
    <n v="1861"/>
    <n v="0"/>
    <n v="0"/>
    <n v="34"/>
    <n v="1"/>
    <n v="14"/>
    <n v="19"/>
    <n v="1.0026385224274407E-2"/>
    <n v="0.55882352941176472"/>
    <n v="0"/>
    <n v="0"/>
    <n v="1890"/>
    <n v="1856"/>
    <n v="34"/>
    <n v="3811"/>
    <n v="829"/>
    <n v="1065"/>
    <n v="1"/>
    <n v="0.43746701846965697"/>
    <n v="0.56200527704485492"/>
    <n v="5.2770448548812663E-4"/>
  </r>
  <r>
    <x v="21"/>
    <x v="7"/>
    <x v="3"/>
    <n v="2024"/>
    <m/>
    <m/>
    <n v="2024"/>
    <m/>
    <m/>
    <m/>
    <m/>
    <m/>
    <m/>
    <m/>
    <m/>
    <m/>
    <m/>
    <e v="#DIV/0!"/>
    <m/>
    <m/>
    <n v="0"/>
    <n v="0"/>
    <n v="0"/>
    <n v="0"/>
    <m/>
    <n v="0"/>
    <n v="0"/>
    <e v="#DIV/0!"/>
    <e v="#DIV/0!"/>
    <e v="#DIV/0!"/>
  </r>
  <r>
    <x v="22"/>
    <x v="7"/>
    <x v="3"/>
    <n v="2024"/>
    <n v="4606"/>
    <n v="378"/>
    <n v="6252"/>
    <n v="4640"/>
    <n v="1601"/>
    <n v="1579"/>
    <n v="0"/>
    <n v="0"/>
    <n v="22"/>
    <n v="4"/>
    <n v="1"/>
    <n v="14"/>
    <n v="8.7445346658338533E-3"/>
    <n v="0.63636363636363635"/>
    <n v="0"/>
    <n v="3"/>
    <n v="1595"/>
    <n v="1573"/>
    <n v="22"/>
    <n v="4582"/>
    <n v="821"/>
    <n v="779"/>
    <n v="1"/>
    <n v="0.51280449718925669"/>
    <n v="0.48657089319175517"/>
    <n v="6.2460961898813238E-4"/>
  </r>
  <r>
    <x v="23"/>
    <x v="7"/>
    <x v="3"/>
    <n v="2024"/>
    <n v="1519"/>
    <n v="135"/>
    <n v="3408"/>
    <n v="1534"/>
    <n v="642"/>
    <n v="604"/>
    <n v="2"/>
    <n v="0"/>
    <n v="36"/>
    <n v="2"/>
    <n v="4"/>
    <n v="12"/>
    <n v="1.8691588785046728E-2"/>
    <n v="0.33333333333333331"/>
    <n v="0"/>
    <n v="18"/>
    <n v="641"/>
    <n v="603"/>
    <n v="36"/>
    <n v="1526"/>
    <n v="114"/>
    <n v="528"/>
    <n v="0"/>
    <n v="0.17757009345794392"/>
    <n v="0.82242990654205606"/>
    <n v="0"/>
  </r>
  <r>
    <x v="24"/>
    <x v="7"/>
    <x v="3"/>
    <n v="2024"/>
    <m/>
    <m/>
    <n v="2024"/>
    <m/>
    <m/>
    <m/>
    <m/>
    <m/>
    <m/>
    <m/>
    <m/>
    <m/>
    <m/>
    <e v="#DIV/0!"/>
    <m/>
    <m/>
    <n v="0"/>
    <n v="0"/>
    <n v="0"/>
    <n v="0"/>
    <m/>
    <n v="0"/>
    <n v="0"/>
    <e v="#DIV/0!"/>
    <e v="#DIV/0!"/>
    <e v="#DIV/0!"/>
  </r>
  <r>
    <x v="25"/>
    <x v="7"/>
    <x v="3"/>
    <n v="2024"/>
    <m/>
    <m/>
    <n v="2024"/>
    <m/>
    <m/>
    <m/>
    <m/>
    <m/>
    <m/>
    <m/>
    <m/>
    <m/>
    <m/>
    <e v="#DIV/0!"/>
    <m/>
    <m/>
    <n v="0"/>
    <n v="0"/>
    <n v="0"/>
    <n v="0"/>
    <m/>
    <n v="0"/>
    <n v="0"/>
    <e v="#DIV/0!"/>
    <e v="#DIV/0!"/>
    <e v="#DIV/0!"/>
  </r>
  <r>
    <x v="26"/>
    <x v="7"/>
    <x v="3"/>
    <n v="2024"/>
    <n v="217264"/>
    <n v="27084"/>
    <n v="192204"/>
    <n v="220949"/>
    <n v="48904"/>
    <n v="48170"/>
    <n v="11"/>
    <n v="0"/>
    <n v="723"/>
    <n v="43"/>
    <n v="37"/>
    <n v="628"/>
    <n v="1.2841485359070832E-2"/>
    <n v="0.86860304287690182"/>
    <n v="0"/>
    <n v="15"/>
    <n v="48598"/>
    <n v="47867"/>
    <n v="720"/>
    <n v="216807"/>
    <n v="18351"/>
    <n v="30522"/>
    <n v="31"/>
    <n v="0.37524537870112873"/>
    <n v="0.62412072632095539"/>
    <n v="6.3389497791591694E-4"/>
  </r>
  <r>
    <x v="27"/>
    <x v="7"/>
    <x v="3"/>
    <n v="2024"/>
    <n v="4707"/>
    <n v="360"/>
    <n v="6371"/>
    <n v="4765"/>
    <n v="1980"/>
    <n v="1903"/>
    <n v="0"/>
    <n v="0"/>
    <n v="77"/>
    <n v="8"/>
    <n v="1"/>
    <n v="68"/>
    <n v="3.4343434343434343E-2"/>
    <n v="0.88311688311688308"/>
    <n v="0"/>
    <n v="0"/>
    <n v="1969"/>
    <n v="1892"/>
    <n v="77"/>
    <n v="4642"/>
    <n v="645"/>
    <n v="1331"/>
    <n v="4"/>
    <n v="0.32575757575757575"/>
    <n v="0.67222222222222228"/>
    <n v="2.0202020202020202E-3"/>
  </r>
  <r>
    <x v="28"/>
    <x v="7"/>
    <x v="3"/>
    <n v="2024"/>
    <n v="85647"/>
    <n v="7733"/>
    <n v="79938"/>
    <n v="87730"/>
    <n v="28637"/>
    <n v="28318"/>
    <n v="0"/>
    <n v="0"/>
    <n v="319"/>
    <n v="47"/>
    <n v="69"/>
    <n v="203"/>
    <n v="7.0887313615252993E-3"/>
    <n v="0.63636363636363635"/>
    <n v="0"/>
    <n v="0"/>
    <n v="28466"/>
    <n v="28148"/>
    <n v="318"/>
    <n v="85772"/>
    <n v="14780"/>
    <n v="13841"/>
    <n v="16"/>
    <n v="0.51611551489331986"/>
    <n v="0.48332576736389987"/>
    <n v="5.5871774278031916E-4"/>
  </r>
  <r>
    <x v="29"/>
    <x v="7"/>
    <x v="3"/>
    <n v="2024"/>
    <m/>
    <m/>
    <n v="2024"/>
    <m/>
    <m/>
    <m/>
    <m/>
    <m/>
    <m/>
    <m/>
    <m/>
    <m/>
    <m/>
    <e v="#DIV/0!"/>
    <m/>
    <m/>
    <n v="0"/>
    <n v="0"/>
    <n v="0"/>
    <n v="0"/>
    <m/>
    <n v="0"/>
    <n v="0"/>
    <e v="#DIV/0!"/>
    <e v="#DIV/0!"/>
    <e v="#DIV/0!"/>
  </r>
  <r>
    <x v="30"/>
    <x v="7"/>
    <x v="3"/>
    <n v="2024"/>
    <n v="18550"/>
    <n v="2066"/>
    <n v="18508"/>
    <n v="18812"/>
    <n v="6271"/>
    <n v="6190"/>
    <n v="0"/>
    <n v="0"/>
    <n v="81"/>
    <n v="2"/>
    <n v="2"/>
    <n v="38"/>
    <n v="6.0596396109073511E-3"/>
    <n v="0.46913580246913578"/>
    <n v="0"/>
    <n v="39"/>
    <n v="6255"/>
    <n v="6174"/>
    <n v="81"/>
    <n v="18516"/>
    <n v="2842"/>
    <n v="3428"/>
    <n v="1"/>
    <n v="0.45319725721575504"/>
    <n v="0.54664327858395789"/>
    <n v="1.5946420028703555E-4"/>
  </r>
  <r>
    <x v="31"/>
    <x v="7"/>
    <x v="3"/>
    <n v="2024"/>
    <n v="39089"/>
    <n v="3002"/>
    <n v="38111"/>
    <n v="39541"/>
    <n v="12836"/>
    <n v="12649"/>
    <n v="0"/>
    <n v="0"/>
    <n v="187"/>
    <n v="21"/>
    <n v="40"/>
    <n v="126"/>
    <n v="9.8161421003427861E-3"/>
    <n v="0.6737967914438503"/>
    <n v="0"/>
    <n v="0"/>
    <n v="12753"/>
    <n v="12566"/>
    <n v="187"/>
    <n v="38935"/>
    <n v="2967"/>
    <n v="9865"/>
    <n v="4"/>
    <n v="0.23114677469616704"/>
    <n v="0.7685416017450919"/>
    <n v="3.1162355874104082E-4"/>
  </r>
  <r>
    <x v="32"/>
    <x v="7"/>
    <x v="3"/>
    <n v="2024"/>
    <m/>
    <m/>
    <n v="2024"/>
    <m/>
    <m/>
    <m/>
    <m/>
    <m/>
    <m/>
    <m/>
    <m/>
    <m/>
    <m/>
    <e v="#DIV/0!"/>
    <m/>
    <m/>
    <n v="0"/>
    <n v="0"/>
    <n v="0"/>
    <n v="0"/>
    <m/>
    <n v="0"/>
    <n v="0"/>
    <e v="#DIV/0!"/>
    <e v="#DIV/0!"/>
    <e v="#DIV/0!"/>
  </r>
  <r>
    <x v="33"/>
    <x v="7"/>
    <x v="3"/>
    <n v="2024"/>
    <n v="19048"/>
    <n v="2780"/>
    <n v="18292"/>
    <n v="19377"/>
    <n v="6272"/>
    <n v="6176"/>
    <n v="0"/>
    <n v="0"/>
    <n v="96"/>
    <n v="7"/>
    <n v="16"/>
    <n v="68"/>
    <n v="1.0841836734693877E-2"/>
    <n v="0.70833333333333337"/>
    <n v="0"/>
    <n v="5"/>
    <n v="6081"/>
    <n v="5988"/>
    <n v="93"/>
    <n v="17868"/>
    <n v="2975"/>
    <n v="3294"/>
    <n v="3"/>
    <n v="0.47433035714285715"/>
    <n v="0.52519132653061229"/>
    <n v="4.7831632653061223E-4"/>
  </r>
  <r>
    <x v="34"/>
    <x v="7"/>
    <x v="3"/>
    <n v="2024"/>
    <m/>
    <m/>
    <n v="2024"/>
    <m/>
    <m/>
    <m/>
    <m/>
    <m/>
    <m/>
    <m/>
    <m/>
    <m/>
    <m/>
    <e v="#DIV/0!"/>
    <m/>
    <m/>
    <n v="0"/>
    <n v="0"/>
    <n v="0"/>
    <n v="0"/>
    <m/>
    <n v="0"/>
    <n v="0"/>
    <e v="#DIV/0!"/>
    <e v="#DIV/0!"/>
    <e v="#DIV/0!"/>
  </r>
  <r>
    <x v="35"/>
    <x v="7"/>
    <x v="3"/>
    <n v="2024"/>
    <n v="429"/>
    <n v="20"/>
    <n v="2433"/>
    <n v="431"/>
    <n v="218"/>
    <n v="202"/>
    <n v="0"/>
    <n v="0"/>
    <n v="16"/>
    <n v="0"/>
    <n v="2"/>
    <n v="1"/>
    <n v="4.5871559633027525E-3"/>
    <n v="6.25E-2"/>
    <n v="0"/>
    <n v="13"/>
    <n v="218"/>
    <n v="202"/>
    <n v="16"/>
    <n v="428"/>
    <n v="64"/>
    <n v="154"/>
    <n v="0"/>
    <n v="0.29357798165137616"/>
    <n v="0.70642201834862384"/>
    <n v="0"/>
  </r>
  <r>
    <x v="36"/>
    <x v="7"/>
    <x v="3"/>
    <n v="2024"/>
    <n v="1376"/>
    <n v="112"/>
    <n v="3288"/>
    <n v="1409"/>
    <n v="517"/>
    <n v="516"/>
    <n v="0"/>
    <n v="0"/>
    <n v="1"/>
    <n v="1"/>
    <n v="0"/>
    <n v="0"/>
    <n v="0"/>
    <n v="0"/>
    <n v="0"/>
    <n v="0"/>
    <n v="517"/>
    <n v="516"/>
    <n v="1"/>
    <n v="1387"/>
    <n v="228"/>
    <n v="289"/>
    <n v="0"/>
    <n v="0.44100580270793038"/>
    <n v="0.55899419729206967"/>
    <n v="0"/>
  </r>
  <r>
    <x v="37"/>
    <x v="7"/>
    <x v="3"/>
    <n v="2024"/>
    <n v="5"/>
    <n v="0"/>
    <n v="2029"/>
    <n v="5"/>
    <n v="0"/>
    <n v="0"/>
    <n v="0"/>
    <n v="0"/>
    <n v="0"/>
    <n v="0"/>
    <n v="0"/>
    <n v="0"/>
    <m/>
    <e v="#DIV/0!"/>
    <n v="0"/>
    <n v="0"/>
    <n v="0"/>
    <n v="0"/>
    <n v="0"/>
    <n v="5"/>
    <n v="0"/>
    <n v="0"/>
    <n v="0"/>
    <e v="#DIV/0!"/>
    <e v="#DIV/0!"/>
    <e v="#DIV/0!"/>
  </r>
  <r>
    <x v="38"/>
    <x v="7"/>
    <x v="3"/>
    <n v="2024"/>
    <n v="21"/>
    <n v="0"/>
    <n v="2045"/>
    <n v="21"/>
    <n v="7"/>
    <n v="7"/>
    <n v="0"/>
    <n v="0"/>
    <n v="0"/>
    <n v="0"/>
    <n v="0"/>
    <n v="0"/>
    <n v="0"/>
    <e v="#DIV/0!"/>
    <n v="0"/>
    <n v="0"/>
    <n v="7"/>
    <n v="7"/>
    <n v="0"/>
    <n v="21"/>
    <n v="0"/>
    <n v="7"/>
    <n v="0"/>
    <n v="0"/>
    <n v="1"/>
    <n v="0"/>
  </r>
  <r>
    <x v="39"/>
    <x v="7"/>
    <x v="3"/>
    <n v="2024"/>
    <n v="718055"/>
    <n v="80508"/>
    <n v="639571"/>
    <n v="731575"/>
    <n v="219375"/>
    <n v="216197"/>
    <n v="14"/>
    <n v="1"/>
    <n v="3164"/>
    <n v="382"/>
    <n v="774"/>
    <n v="1877"/>
    <n v="8.5561253561253561E-3"/>
    <n v="0.59323640960809099"/>
    <n v="0"/>
    <n v="131"/>
    <n v="217851"/>
    <n v="214688"/>
    <n v="3149"/>
    <n v="714821"/>
    <n v="95164"/>
    <n v="124070"/>
    <n v="141"/>
    <n v="0.43379601139601137"/>
    <n v="0.56556125356125353"/>
    <n v="6.4273504273504268E-4"/>
  </r>
  <r>
    <x v="0"/>
    <x v="8"/>
    <x v="4"/>
    <n v="2024"/>
    <n v="8118"/>
    <n v="544"/>
    <n v="9598"/>
    <n v="8170"/>
    <n v="2684"/>
    <n v="2493"/>
    <n v="0"/>
    <n v="0"/>
    <n v="191"/>
    <n v="4"/>
    <n v="14"/>
    <n v="19"/>
    <n v="7.0789865871833087E-3"/>
    <n v="9.947643979057591E-2"/>
    <n v="0"/>
    <n v="154"/>
    <n v="2678"/>
    <n v="2487"/>
    <n v="191"/>
    <n v="8107"/>
    <n v="1410"/>
    <n v="1274"/>
    <n v="0"/>
    <n v="0.52533532041728759"/>
    <n v="0.47466467958271236"/>
    <n v="0"/>
  </r>
  <r>
    <x v="1"/>
    <x v="8"/>
    <x v="4"/>
    <n v="2024"/>
    <n v="14646"/>
    <n v="3648"/>
    <n v="13022"/>
    <n v="14849"/>
    <n v="6570"/>
    <n v="6308"/>
    <n v="0"/>
    <n v="0"/>
    <n v="262"/>
    <n v="18"/>
    <n v="6"/>
    <n v="33"/>
    <n v="5.0228310502283104E-3"/>
    <n v="0.12595419847328243"/>
    <n v="0"/>
    <n v="205"/>
    <n v="6558"/>
    <n v="6296"/>
    <n v="262"/>
    <n v="14763"/>
    <n v="3436"/>
    <n v="3128"/>
    <n v="6"/>
    <n v="0.52298325722983252"/>
    <n v="0.47610350076103503"/>
    <n v="9.1324200913242006E-4"/>
  </r>
  <r>
    <x v="2"/>
    <x v="8"/>
    <x v="4"/>
    <n v="2024"/>
    <n v="127249"/>
    <n v="28674"/>
    <n v="100599"/>
    <n v="128892"/>
    <n v="47057"/>
    <n v="44992"/>
    <n v="0"/>
    <n v="0"/>
    <n v="2065"/>
    <n v="18"/>
    <n v="199"/>
    <n v="219"/>
    <n v="4.6539303398006673E-3"/>
    <n v="0.10605326876513317"/>
    <n v="0"/>
    <n v="1629"/>
    <n v="46886"/>
    <n v="44826"/>
    <n v="2060"/>
    <n v="127762"/>
    <n v="26335"/>
    <n v="20695"/>
    <n v="27"/>
    <n v="0.55964043606689762"/>
    <n v="0.43978579169942833"/>
    <n v="5.7377223367405489E-4"/>
  </r>
  <r>
    <x v="3"/>
    <x v="8"/>
    <x v="4"/>
    <n v="2024"/>
    <n v="51812"/>
    <n v="7574"/>
    <n v="46262"/>
    <n v="53143"/>
    <n v="21478"/>
    <n v="20381"/>
    <n v="0"/>
    <n v="0"/>
    <n v="1097"/>
    <n v="72"/>
    <n v="122"/>
    <n v="103"/>
    <n v="4.7956048049166587E-3"/>
    <n v="9.3892433910665457E-2"/>
    <n v="0"/>
    <n v="800"/>
    <n v="21421"/>
    <n v="20325"/>
    <n v="1096"/>
    <n v="52683"/>
    <n v="11818"/>
    <n v="9644"/>
    <n v="16"/>
    <n v="0.55023745227674825"/>
    <n v="0.44901759940404135"/>
    <n v="7.4494831921035481E-4"/>
  </r>
  <r>
    <x v="4"/>
    <x v="8"/>
    <x v="4"/>
    <n v="2024"/>
    <n v="57217"/>
    <n v="4757"/>
    <n v="54484"/>
    <n v="58693"/>
    <n v="27976"/>
    <n v="26375"/>
    <n v="0"/>
    <n v="0"/>
    <n v="1601"/>
    <n v="81"/>
    <n v="91"/>
    <n v="69"/>
    <n v="2.4663997712324852E-3"/>
    <n v="4.3098063710181135E-2"/>
    <n v="0"/>
    <n v="1360"/>
    <n v="27842"/>
    <n v="26248"/>
    <n v="1594"/>
    <n v="57852"/>
    <n v="17979"/>
    <n v="9962"/>
    <n v="35"/>
    <n v="0.64265799256505574"/>
    <n v="0.35609093508721762"/>
    <n v="1.2510723477266229E-3"/>
  </r>
  <r>
    <x v="5"/>
    <x v="8"/>
    <x v="4"/>
    <n v="2024"/>
    <n v="334062"/>
    <n v="38149"/>
    <n v="297937"/>
    <n v="338278"/>
    <n v="120991"/>
    <n v="114611"/>
    <n v="9"/>
    <n v="0"/>
    <n v="6371"/>
    <n v="364"/>
    <n v="746"/>
    <n v="1284"/>
    <n v="1.0612359596994818E-2"/>
    <n v="0.20153822005964528"/>
    <n v="0"/>
    <n v="3977"/>
    <n v="120416"/>
    <n v="114058"/>
    <n v="6349"/>
    <n v="334452"/>
    <n v="51498"/>
    <n v="69322"/>
    <n v="171"/>
    <n v="0.42563496458414263"/>
    <n v="0.57295170715177157"/>
    <n v="1.4133282640857584E-3"/>
  </r>
  <r>
    <x v="6"/>
    <x v="8"/>
    <x v="4"/>
    <n v="2024"/>
    <n v="2867"/>
    <n v="454"/>
    <n v="4437"/>
    <n v="2891"/>
    <n v="1562"/>
    <n v="1493"/>
    <n v="0"/>
    <n v="0"/>
    <n v="69"/>
    <n v="7"/>
    <n v="3"/>
    <n v="9"/>
    <n v="5.7618437900128043E-3"/>
    <n v="0.13043478260869565"/>
    <n v="0"/>
    <n v="50"/>
    <n v="1556"/>
    <n v="1487"/>
    <n v="69"/>
    <n v="2867"/>
    <n v="838"/>
    <n v="723"/>
    <n v="1"/>
    <n v="0.53649167733674774"/>
    <n v="0.46286811779769527"/>
    <n v="6.4020486555697821E-4"/>
  </r>
  <r>
    <x v="7"/>
    <x v="8"/>
    <x v="4"/>
    <n v="2024"/>
    <n v="73312"/>
    <n v="14502"/>
    <n v="60834"/>
    <n v="73794"/>
    <n v="29607"/>
    <n v="27889"/>
    <n v="0"/>
    <n v="0"/>
    <n v="1718"/>
    <n v="15"/>
    <n v="139"/>
    <n v="201"/>
    <n v="6.7889350491437839E-3"/>
    <n v="0.1169965075669383"/>
    <n v="0"/>
    <n v="1363"/>
    <n v="29538"/>
    <n v="27822"/>
    <n v="1716"/>
    <n v="73160"/>
    <n v="17703"/>
    <n v="11878"/>
    <n v="26"/>
    <n v="0.59793292126861886"/>
    <n v="0.40118890802850676"/>
    <n v="8.7817070287432022E-4"/>
  </r>
  <r>
    <x v="8"/>
    <x v="8"/>
    <x v="4"/>
    <n v="2024"/>
    <n v="26650"/>
    <n v="2163"/>
    <n v="26511"/>
    <n v="27589"/>
    <n v="10485"/>
    <n v="9911"/>
    <n v="0"/>
    <n v="0"/>
    <n v="574"/>
    <n v="12"/>
    <n v="14"/>
    <n v="53"/>
    <n v="5.0548402479732952E-3"/>
    <n v="9.2334494773519168E-2"/>
    <n v="0"/>
    <n v="495"/>
    <n v="10461"/>
    <n v="9887"/>
    <n v="574"/>
    <n v="27407"/>
    <n v="5880"/>
    <n v="4596"/>
    <n v="9"/>
    <n v="0.56080114449213159"/>
    <n v="0.43834048640915596"/>
    <n v="8.5836909871244631E-4"/>
  </r>
  <r>
    <x v="9"/>
    <x v="8"/>
    <x v="4"/>
    <n v="2024"/>
    <n v="5109"/>
    <n v="459"/>
    <n v="6674"/>
    <n v="5149"/>
    <n v="2518"/>
    <n v="2321"/>
    <n v="0"/>
    <n v="0"/>
    <n v="199"/>
    <n v="14"/>
    <n v="9"/>
    <n v="50"/>
    <n v="1.9857029388403495E-2"/>
    <n v="0.25125628140703515"/>
    <n v="0"/>
    <n v="126"/>
    <n v="2514"/>
    <n v="2318"/>
    <n v="198"/>
    <n v="5106"/>
    <n v="735"/>
    <n v="1783"/>
    <n v="0"/>
    <n v="0.29189833200953136"/>
    <n v="0.70810166799046859"/>
    <n v="0"/>
  </r>
  <r>
    <x v="10"/>
    <x v="8"/>
    <x v="4"/>
    <n v="2024"/>
    <n v="44762"/>
    <n v="4214"/>
    <n v="42572"/>
    <n v="45179"/>
    <n v="13383"/>
    <n v="12593"/>
    <n v="6"/>
    <n v="6"/>
    <n v="784"/>
    <n v="44"/>
    <n v="43"/>
    <n v="95"/>
    <n v="7.0985578719270715E-3"/>
    <n v="0.1211734693877551"/>
    <n v="0"/>
    <n v="602"/>
    <n v="13327"/>
    <n v="12539"/>
    <n v="782"/>
    <n v="44751"/>
    <n v="6960"/>
    <n v="6413"/>
    <n v="10"/>
    <n v="0.52006276619592018"/>
    <n v="0.4791900171859822"/>
    <n v="7.4721661809758644E-4"/>
  </r>
  <r>
    <x v="11"/>
    <x v="8"/>
    <x v="4"/>
    <n v="2024"/>
    <n v="1646"/>
    <n v="250"/>
    <n v="3420"/>
    <n v="1662"/>
    <n v="809"/>
    <n v="771"/>
    <n v="0"/>
    <n v="0"/>
    <n v="38"/>
    <n v="2"/>
    <n v="1"/>
    <n v="2"/>
    <n v="2.472187886279357E-3"/>
    <n v="5.2631578947368418E-2"/>
    <n v="0"/>
    <n v="33"/>
    <n v="806"/>
    <n v="768"/>
    <n v="38"/>
    <n v="1650"/>
    <n v="475"/>
    <n v="334"/>
    <n v="0"/>
    <n v="0.58714462299134729"/>
    <n v="0.41285537700865266"/>
    <n v="0"/>
  </r>
  <r>
    <x v="12"/>
    <x v="8"/>
    <x v="4"/>
    <n v="2024"/>
    <n v="48057"/>
    <n v="5527"/>
    <n v="44554"/>
    <n v="48800"/>
    <n v="18340"/>
    <n v="17248"/>
    <n v="8"/>
    <n v="0"/>
    <n v="1084"/>
    <n v="141"/>
    <n v="186"/>
    <n v="92"/>
    <n v="5.0163576881134134E-3"/>
    <n v="8.4870848708487087E-2"/>
    <n v="0"/>
    <n v="665"/>
    <n v="18291"/>
    <n v="17200"/>
    <n v="1083"/>
    <n v="48442"/>
    <n v="7265"/>
    <n v="11061"/>
    <n v="14"/>
    <n v="0.39612868047982552"/>
    <n v="0.60310796074154849"/>
    <n v="7.6335877862595419E-4"/>
  </r>
  <r>
    <x v="13"/>
    <x v="8"/>
    <x v="4"/>
    <n v="2024"/>
    <n v="48716"/>
    <n v="10212"/>
    <n v="40528"/>
    <n v="49562"/>
    <n v="18941"/>
    <n v="18210"/>
    <n v="0"/>
    <n v="0"/>
    <n v="731"/>
    <n v="122"/>
    <n v="17"/>
    <n v="27"/>
    <n v="1.4254791193706773E-3"/>
    <n v="3.6935704514363885E-2"/>
    <n v="0"/>
    <n v="565"/>
    <n v="18910"/>
    <n v="18181"/>
    <n v="729"/>
    <n v="49389"/>
    <n v="7039"/>
    <n v="11898"/>
    <n v="4"/>
    <n v="0.37162768597222956"/>
    <n v="0.62816113193601186"/>
    <n v="2.1118209175861888E-4"/>
  </r>
  <r>
    <x v="14"/>
    <x v="8"/>
    <x v="4"/>
    <n v="2024"/>
    <n v="62215"/>
    <n v="7559"/>
    <n v="56680"/>
    <n v="62861"/>
    <n v="28559"/>
    <n v="27601"/>
    <n v="20"/>
    <n v="0"/>
    <n v="938"/>
    <n v="44"/>
    <n v="129"/>
    <n v="89"/>
    <n v="3.1163556146923911E-3"/>
    <n v="9.4882729211087424E-2"/>
    <n v="0"/>
    <n v="676"/>
    <n v="27828"/>
    <n v="26887"/>
    <n v="921"/>
    <n v="58209"/>
    <n v="16222"/>
    <n v="12252"/>
    <n v="85"/>
    <n v="0.56801708743303336"/>
    <n v="0.42900661787877725"/>
    <n v="2.9762946881893623E-3"/>
  </r>
  <r>
    <x v="15"/>
    <x v="8"/>
    <x v="4"/>
    <n v="2024"/>
    <n v="27459"/>
    <n v="2368"/>
    <n v="27115"/>
    <n v="27966"/>
    <n v="15241"/>
    <n v="14815"/>
    <n v="3"/>
    <n v="3"/>
    <n v="423"/>
    <n v="10"/>
    <n v="20"/>
    <n v="78"/>
    <n v="5.1177744242503773E-3"/>
    <n v="0.18439716312056736"/>
    <n v="0"/>
    <n v="315"/>
    <n v="15163"/>
    <n v="14740"/>
    <n v="420"/>
    <n v="27354"/>
    <n v="5978"/>
    <n v="9228"/>
    <n v="35"/>
    <n v="0.39223148087395843"/>
    <n v="0.60547208188439083"/>
    <n v="2.2964372416508102E-3"/>
  </r>
  <r>
    <x v="16"/>
    <x v="8"/>
    <x v="4"/>
    <n v="2024"/>
    <n v="1385109"/>
    <n v="318270"/>
    <n v="1068863"/>
    <n v="1404409"/>
    <n v="485720"/>
    <n v="458667"/>
    <n v="0"/>
    <n v="0"/>
    <n v="27053"/>
    <n v="792"/>
    <n v="1807"/>
    <n v="3783"/>
    <n v="7.7884377830849047E-3"/>
    <n v="0.13983661701105238"/>
    <n v="0"/>
    <n v="20671"/>
    <n v="480808"/>
    <n v="453885"/>
    <n v="26923"/>
    <n v="1374186"/>
    <n v="226277"/>
    <n v="257200"/>
    <n v="2243"/>
    <n v="0.46585893107139914"/>
    <n v="0.52952318208021087"/>
    <n v="4.6178868483900187E-3"/>
  </r>
  <r>
    <x v="17"/>
    <x v="8"/>
    <x v="4"/>
    <n v="2024"/>
    <n v="189757"/>
    <n v="41402"/>
    <n v="150379"/>
    <n v="193355"/>
    <n v="77921"/>
    <n v="73949"/>
    <n v="153"/>
    <n v="0"/>
    <n v="3819"/>
    <n v="94"/>
    <n v="638"/>
    <n v="294"/>
    <n v="3.7730521938886823E-3"/>
    <n v="7.6983503534956796E-2"/>
    <n v="0"/>
    <n v="2793"/>
    <n v="76623"/>
    <n v="72722"/>
    <n v="3748"/>
    <n v="181599"/>
    <n v="45513"/>
    <n v="32187"/>
    <n v="221"/>
    <n v="0.58409157993352245"/>
    <n v="0.41307221416562928"/>
    <n v="2.8362059008482949E-3"/>
  </r>
  <r>
    <x v="18"/>
    <x v="8"/>
    <x v="4"/>
    <n v="2024"/>
    <n v="29769"/>
    <n v="3834"/>
    <n v="27959"/>
    <n v="30319"/>
    <n v="12949"/>
    <n v="12206"/>
    <n v="3"/>
    <n v="3"/>
    <n v="740"/>
    <n v="6"/>
    <n v="71"/>
    <n v="51"/>
    <n v="3.9385280716657655E-3"/>
    <n v="6.8918918918918923E-2"/>
    <n v="0"/>
    <n v="612"/>
    <n v="12917"/>
    <n v="12176"/>
    <n v="738"/>
    <n v="30023"/>
    <n v="8157"/>
    <n v="4772"/>
    <n v="20"/>
    <n v="0.62993281334465978"/>
    <n v="0.36852266584292226"/>
    <n v="1.5445208124179473E-3"/>
  </r>
  <r>
    <x v="19"/>
    <x v="8"/>
    <x v="4"/>
    <n v="2024"/>
    <n v="15784"/>
    <n v="1887"/>
    <n v="15921"/>
    <n v="16023"/>
    <n v="7295"/>
    <n v="6996"/>
    <n v="13"/>
    <n v="0"/>
    <n v="286"/>
    <n v="6"/>
    <n v="34"/>
    <n v="34"/>
    <n v="4.6607265250171353E-3"/>
    <n v="0.11888111888111888"/>
    <n v="0"/>
    <n v="212"/>
    <n v="7273"/>
    <n v="6976"/>
    <n v="284"/>
    <n v="15824"/>
    <n v="4546"/>
    <n v="2741"/>
    <n v="8"/>
    <n v="0.62316655243317343"/>
    <n v="0.37573680603152843"/>
    <n v="1.0966415352981493E-3"/>
  </r>
  <r>
    <x v="20"/>
    <x v="8"/>
    <x v="4"/>
    <n v="2024"/>
    <n v="55321"/>
    <n v="5127"/>
    <n v="52218"/>
    <n v="55769"/>
    <n v="24221"/>
    <n v="22718"/>
    <n v="0"/>
    <n v="0"/>
    <n v="1503"/>
    <n v="25"/>
    <n v="221"/>
    <n v="160"/>
    <n v="6.6058379092523017E-3"/>
    <n v="0.10645375914836992"/>
    <n v="0"/>
    <n v="1097"/>
    <n v="24114"/>
    <n v="22614"/>
    <n v="1500"/>
    <n v="55119"/>
    <n v="10517"/>
    <n v="13693"/>
    <n v="11"/>
    <n v="0.43420998307254038"/>
    <n v="0.56533586557119853"/>
    <n v="4.5415135626109573E-4"/>
  </r>
  <r>
    <x v="21"/>
    <x v="8"/>
    <x v="4"/>
    <n v="2024"/>
    <n v="8357"/>
    <n v="656"/>
    <n v="9725"/>
    <n v="8453"/>
    <n v="4272"/>
    <n v="4013"/>
    <n v="3"/>
    <n v="0"/>
    <n v="256"/>
    <n v="8"/>
    <n v="14"/>
    <n v="39"/>
    <n v="9.1292134831460672E-3"/>
    <n v="0.15234375"/>
    <n v="0"/>
    <n v="195"/>
    <n v="4259"/>
    <n v="4000"/>
    <n v="256"/>
    <n v="8368"/>
    <n v="867"/>
    <n v="3405"/>
    <n v="0"/>
    <n v="0.2029494382022472"/>
    <n v="0.7970505617977528"/>
    <n v="0"/>
  </r>
  <r>
    <x v="22"/>
    <x v="8"/>
    <x v="4"/>
    <n v="2024"/>
    <n v="44548"/>
    <n v="8708"/>
    <n v="37864"/>
    <n v="45414"/>
    <n v="19074"/>
    <n v="18039"/>
    <n v="56"/>
    <n v="0"/>
    <n v="979"/>
    <n v="49"/>
    <n v="116"/>
    <n v="75"/>
    <n v="3.9320541050644857E-3"/>
    <n v="7.6608784473953015E-2"/>
    <n v="0"/>
    <n v="739"/>
    <n v="18979"/>
    <n v="17952"/>
    <n v="971"/>
    <n v="44730"/>
    <n v="9205"/>
    <n v="9850"/>
    <n v="19"/>
    <n v="0.48259410716158119"/>
    <n v="0.51640977246513575"/>
    <n v="9.9612037328300311E-4"/>
  </r>
  <r>
    <x v="23"/>
    <x v="8"/>
    <x v="4"/>
    <n v="2024"/>
    <n v="25741"/>
    <n v="4378"/>
    <n v="23387"/>
    <n v="26092"/>
    <n v="11620"/>
    <n v="11043"/>
    <n v="15"/>
    <n v="0"/>
    <n v="562"/>
    <n v="5"/>
    <n v="35"/>
    <n v="78"/>
    <n v="6.7125645438898453E-3"/>
    <n v="0.13879003558718861"/>
    <n v="0"/>
    <n v="444"/>
    <n v="11582"/>
    <n v="11007"/>
    <n v="560"/>
    <n v="25774"/>
    <n v="4257"/>
    <n v="7362"/>
    <n v="1"/>
    <n v="0.36635111876075732"/>
    <n v="0.63356282271944919"/>
    <n v="8.6058519793459558E-5"/>
  </r>
  <r>
    <x v="24"/>
    <x v="8"/>
    <x v="4"/>
    <n v="2024"/>
    <n v="17021"/>
    <n v="1751"/>
    <n v="17294"/>
    <n v="17134"/>
    <n v="8616"/>
    <n v="8052"/>
    <n v="0"/>
    <n v="0"/>
    <n v="564"/>
    <n v="5"/>
    <n v="61"/>
    <n v="45"/>
    <n v="5.222841225626741E-3"/>
    <n v="7.9787234042553196E-2"/>
    <n v="0"/>
    <n v="453"/>
    <n v="8571"/>
    <n v="8008"/>
    <n v="563"/>
    <n v="16910"/>
    <n v="3250"/>
    <n v="5364"/>
    <n v="2"/>
    <n v="0.37720519962859794"/>
    <n v="0.62256267409470756"/>
    <n v="2.3212627669452182E-4"/>
  </r>
  <r>
    <x v="25"/>
    <x v="8"/>
    <x v="4"/>
    <n v="2024"/>
    <n v="10780"/>
    <n v="1390"/>
    <n v="11414"/>
    <n v="10945"/>
    <n v="4686"/>
    <n v="4511"/>
    <n v="0"/>
    <n v="0"/>
    <n v="175"/>
    <n v="7"/>
    <n v="17"/>
    <n v="29"/>
    <n v="6.1886470337174562E-3"/>
    <n v="0.1657142857142857"/>
    <n v="0"/>
    <n v="122"/>
    <n v="4658"/>
    <n v="4483"/>
    <n v="175"/>
    <n v="10780"/>
    <n v="1568"/>
    <n v="3116"/>
    <n v="2"/>
    <n v="0.3346137430644473"/>
    <n v="0.66495945369184806"/>
    <n v="4.2680324370465217E-4"/>
  </r>
  <r>
    <x v="26"/>
    <x v="8"/>
    <x v="4"/>
    <n v="2024"/>
    <n v="552814"/>
    <n v="75975"/>
    <n v="478863"/>
    <n v="571993"/>
    <n v="183333"/>
    <n v="172563"/>
    <n v="0"/>
    <n v="0"/>
    <n v="10771"/>
    <n v="39"/>
    <n v="358"/>
    <n v="1282"/>
    <n v="6.9927399867999764E-3"/>
    <n v="0.11902330331445549"/>
    <n v="0"/>
    <n v="9092"/>
    <n v="181364"/>
    <n v="170687"/>
    <n v="10678"/>
    <n v="555984"/>
    <n v="92020"/>
    <n v="91034"/>
    <n v="279"/>
    <n v="0.50192818532397332"/>
    <n v="0.49654999372726133"/>
    <n v="1.5218209487653613E-3"/>
  </r>
  <r>
    <x v="27"/>
    <x v="8"/>
    <x v="4"/>
    <n v="2024"/>
    <n v="14753"/>
    <n v="1972"/>
    <n v="14805"/>
    <n v="14959"/>
    <n v="7223"/>
    <n v="6974"/>
    <n v="0"/>
    <n v="0"/>
    <n v="249"/>
    <n v="5"/>
    <n v="22"/>
    <n v="36"/>
    <n v="4.9840786376851723E-3"/>
    <n v="0.14457831325301204"/>
    <n v="0"/>
    <n v="186"/>
    <n v="7169"/>
    <n v="6922"/>
    <n v="247"/>
    <n v="14566"/>
    <n v="3561"/>
    <n v="3639"/>
    <n v="23"/>
    <n v="0.49300844524435827"/>
    <n v="0.50380728229267613"/>
    <n v="3.1842724629655267E-3"/>
  </r>
  <r>
    <x v="28"/>
    <x v="8"/>
    <x v="4"/>
    <n v="2024"/>
    <n v="86365"/>
    <n v="7319"/>
    <n v="81070"/>
    <n v="87743"/>
    <n v="35791"/>
    <n v="33683"/>
    <n v="0"/>
    <n v="0"/>
    <n v="2108"/>
    <n v="27"/>
    <n v="189"/>
    <n v="162"/>
    <n v="4.5262775558101197E-3"/>
    <n v="7.6850094876660335E-2"/>
    <n v="0"/>
    <n v="1730"/>
    <n v="35461"/>
    <n v="33366"/>
    <n v="2095"/>
    <n v="85660"/>
    <n v="21564"/>
    <n v="14159"/>
    <n v="68"/>
    <n v="0.60249783465116924"/>
    <n v="0.39560224637478697"/>
    <n v="1.8999189740437541E-3"/>
  </r>
  <r>
    <x v="29"/>
    <x v="8"/>
    <x v="4"/>
    <n v="2024"/>
    <n v="9118"/>
    <n v="693"/>
    <n v="10449"/>
    <n v="9194"/>
    <n v="3868"/>
    <n v="3705"/>
    <n v="19"/>
    <n v="1"/>
    <n v="144"/>
    <n v="6"/>
    <n v="14"/>
    <n v="15"/>
    <n v="3.8779731127197518E-3"/>
    <n v="0.10416666666666667"/>
    <n v="0"/>
    <n v="109"/>
    <n v="3846"/>
    <n v="3684"/>
    <n v="143"/>
    <n v="9030"/>
    <n v="2366"/>
    <n v="1497"/>
    <n v="5"/>
    <n v="0.61168562564632889"/>
    <n v="0.38702171664943125"/>
    <n v="1.2926577042399173E-3"/>
  </r>
  <r>
    <x v="30"/>
    <x v="8"/>
    <x v="4"/>
    <n v="2024"/>
    <n v="513023"/>
    <n v="55555"/>
    <n v="459492"/>
    <n v="522578"/>
    <n v="186644"/>
    <n v="177673"/>
    <n v="0"/>
    <n v="0"/>
    <n v="8971"/>
    <n v="23"/>
    <n v="763"/>
    <n v="1601"/>
    <n v="8.5778273076016365E-3"/>
    <n v="0.17846393936016053"/>
    <n v="0"/>
    <n v="6584"/>
    <n v="185737"/>
    <n v="176793"/>
    <n v="8944"/>
    <n v="514255"/>
    <n v="98124"/>
    <n v="88306"/>
    <n v="214"/>
    <n v="0.52572812412935854"/>
    <n v="0.47312530807312314"/>
    <n v="1.14656779751827E-3"/>
  </r>
  <r>
    <x v="31"/>
    <x v="8"/>
    <x v="4"/>
    <n v="2024"/>
    <n v="366978"/>
    <n v="33222"/>
    <n v="335780"/>
    <n v="371996"/>
    <n v="134667"/>
    <n v="129324"/>
    <n v="0"/>
    <n v="0"/>
    <n v="5343"/>
    <n v="207"/>
    <n v="626"/>
    <n v="930"/>
    <n v="6.9059235001893557E-3"/>
    <n v="0.17405951712521056"/>
    <n v="0"/>
    <n v="3580"/>
    <n v="133573"/>
    <n v="128264"/>
    <n v="5309"/>
    <n v="365259"/>
    <n v="49172"/>
    <n v="85373"/>
    <n v="122"/>
    <n v="0.36513771005517315"/>
    <n v="0.63395635159318908"/>
    <n v="9.0593835163774346E-4"/>
  </r>
  <r>
    <x v="32"/>
    <x v="8"/>
    <x v="4"/>
    <n v="2024"/>
    <n v="34862"/>
    <n v="5510"/>
    <n v="31376"/>
    <n v="35237"/>
    <n v="16291"/>
    <n v="15683"/>
    <n v="4"/>
    <n v="4"/>
    <n v="604"/>
    <n v="6"/>
    <n v="112"/>
    <n v="146"/>
    <n v="8.96200356024799E-3"/>
    <n v="0.24172185430463577"/>
    <n v="0"/>
    <n v="340"/>
    <n v="16204"/>
    <n v="15599"/>
    <n v="601"/>
    <n v="34857"/>
    <n v="4564"/>
    <n v="11719"/>
    <n v="8"/>
    <n v="0.28015468663679333"/>
    <n v="0.71935424467497389"/>
    <n v="4.9106868823276656E-4"/>
  </r>
  <r>
    <x v="33"/>
    <x v="8"/>
    <x v="4"/>
    <n v="2024"/>
    <n v="198187"/>
    <n v="26090"/>
    <n v="174121"/>
    <n v="202976"/>
    <n v="77040"/>
    <n v="74132"/>
    <n v="10"/>
    <n v="10"/>
    <n v="2898"/>
    <n v="101"/>
    <n v="128"/>
    <n v="513"/>
    <n v="6.6588785046728972E-3"/>
    <n v="0.17701863354037267"/>
    <n v="0"/>
    <n v="2156"/>
    <n v="75518"/>
    <n v="72668"/>
    <n v="2840"/>
    <n v="193334"/>
    <n v="45608"/>
    <n v="31318"/>
    <n v="114"/>
    <n v="0.59200415368639669"/>
    <n v="0.40651609553478713"/>
    <n v="1.4797507788161994E-3"/>
  </r>
  <r>
    <x v="34"/>
    <x v="8"/>
    <x v="4"/>
    <n v="2024"/>
    <n v="3482"/>
    <n v="372"/>
    <n v="5134"/>
    <n v="3563"/>
    <n v="1756"/>
    <n v="1667"/>
    <n v="0"/>
    <n v="0"/>
    <n v="89"/>
    <n v="4"/>
    <n v="13"/>
    <n v="6"/>
    <n v="3.4168564920273349E-3"/>
    <n v="6.741573033707865E-2"/>
    <n v="0"/>
    <n v="66"/>
    <n v="1741"/>
    <n v="1652"/>
    <n v="89"/>
    <n v="3514"/>
    <n v="800"/>
    <n v="953"/>
    <n v="3"/>
    <n v="0.45558086560364464"/>
    <n v="0.54271070615034167"/>
    <n v="1.7084282460136675E-3"/>
  </r>
  <r>
    <x v="35"/>
    <x v="8"/>
    <x v="4"/>
    <n v="2024"/>
    <n v="37200"/>
    <n v="3536"/>
    <n v="35688"/>
    <n v="38037"/>
    <n v="15143"/>
    <n v="13915"/>
    <n v="0"/>
    <n v="0"/>
    <n v="1228"/>
    <n v="11"/>
    <n v="61"/>
    <n v="89"/>
    <n v="5.8773030443109026E-3"/>
    <n v="7.2475570032573294E-2"/>
    <n v="0"/>
    <n v="1067"/>
    <n v="15091"/>
    <n v="13866"/>
    <n v="1225"/>
    <n v="37616"/>
    <n v="7981"/>
    <n v="7102"/>
    <n v="60"/>
    <n v="0.52704219771511585"/>
    <n v="0.46899557551343857"/>
    <n v="3.9622267714455525E-3"/>
  </r>
  <r>
    <x v="36"/>
    <x v="8"/>
    <x v="4"/>
    <n v="2024"/>
    <n v="161483"/>
    <n v="15037"/>
    <n v="148470"/>
    <n v="164983"/>
    <n v="68174"/>
    <n v="65661"/>
    <n v="0"/>
    <n v="0"/>
    <n v="2513"/>
    <n v="54"/>
    <n v="334"/>
    <n v="452"/>
    <n v="6.6300935840643057E-3"/>
    <n v="0.17986470354158376"/>
    <n v="0"/>
    <n v="1673"/>
    <n v="67695"/>
    <n v="65198"/>
    <n v="2497"/>
    <n v="161859"/>
    <n v="39784"/>
    <n v="28281"/>
    <n v="109"/>
    <n v="0.58356558218675747"/>
    <n v="0.41483556781177577"/>
    <n v="1.5988500014668349E-3"/>
  </r>
  <r>
    <x v="37"/>
    <x v="8"/>
    <x v="4"/>
    <n v="2024"/>
    <n v="22675"/>
    <n v="4735"/>
    <n v="19964"/>
    <n v="22955"/>
    <n v="9020"/>
    <n v="8611"/>
    <n v="0"/>
    <n v="0"/>
    <n v="409"/>
    <n v="3"/>
    <n v="45"/>
    <n v="74"/>
    <n v="8.2039911308203987E-3"/>
    <n v="0.18092909535452323"/>
    <n v="0"/>
    <n v="287"/>
    <n v="8969"/>
    <n v="8561"/>
    <n v="408"/>
    <n v="22568"/>
    <n v="3397"/>
    <n v="5623"/>
    <n v="0"/>
    <n v="0.37660753880266074"/>
    <n v="0.62339246119733926"/>
    <n v="0"/>
  </r>
  <r>
    <x v="38"/>
    <x v="8"/>
    <x v="4"/>
    <n v="2024"/>
    <n v="128769"/>
    <n v="9713"/>
    <n v="121080"/>
    <n v="130361"/>
    <n v="38865"/>
    <n v="36511"/>
    <n v="0"/>
    <n v="0"/>
    <n v="2354"/>
    <n v="83"/>
    <n v="67"/>
    <n v="296"/>
    <n v="7.6161070371799817E-3"/>
    <n v="0.12574341546304163"/>
    <n v="0"/>
    <n v="1908"/>
    <n v="38661"/>
    <n v="36311"/>
    <n v="2350"/>
    <n v="129025"/>
    <n v="10548"/>
    <n v="28295"/>
    <n v="22"/>
    <n v="0.27140100347356233"/>
    <n v="0.72803293451691753"/>
    <n v="5.660620095201338E-4"/>
  </r>
  <r>
    <x v="39"/>
    <x v="8"/>
    <x v="4"/>
    <n v="2024"/>
    <n v="4845793"/>
    <n v="758186"/>
    <n v="4089631"/>
    <n v="4931966"/>
    <n v="1800390"/>
    <n v="1708308"/>
    <n v="322"/>
    <n v="27"/>
    <n v="91763"/>
    <n v="2534"/>
    <n v="7485"/>
    <n v="12613"/>
    <n v="7.0057043196196378E-3"/>
    <n v="0.13745191417019931"/>
    <n v="0"/>
    <n v="69131"/>
    <n v="1785008"/>
    <n v="1693463"/>
    <n v="91226"/>
    <n v="4824794"/>
    <n v="875217"/>
    <n v="921180"/>
    <n v="3993"/>
    <n v="0.48612633929315313"/>
    <n v="0.51165580790828658"/>
    <n v="2.2178527985603118E-3"/>
  </r>
  <r>
    <x v="0"/>
    <x v="9"/>
    <x v="0"/>
    <n v="2024"/>
    <n v="2488"/>
    <n v="204"/>
    <n v="4308"/>
    <n v="2505"/>
    <n v="973"/>
    <n v="963"/>
    <n v="0"/>
    <n v="0"/>
    <n v="10"/>
    <n v="2"/>
    <n v="2"/>
    <n v="6"/>
    <n v="6.1664953751284684E-3"/>
    <n v="0.6"/>
    <n v="0"/>
    <n v="0"/>
    <n v="970"/>
    <n v="960"/>
    <n v="10"/>
    <n v="2486"/>
    <n v="441"/>
    <n v="532"/>
    <n v="0"/>
    <n v="0.45323741007194246"/>
    <n v="0.5467625899280576"/>
    <n v="0"/>
  </r>
  <r>
    <x v="1"/>
    <x v="9"/>
    <x v="0"/>
    <n v="2024"/>
    <m/>
    <m/>
    <n v="2024"/>
    <m/>
    <m/>
    <m/>
    <m/>
    <m/>
    <m/>
    <m/>
    <m/>
    <m/>
    <m/>
    <e v="#DIV/0!"/>
    <m/>
    <m/>
    <n v="0"/>
    <n v="0"/>
    <n v="0"/>
    <n v="0"/>
    <m/>
    <n v="0"/>
    <n v="0"/>
    <e v="#DIV/0!"/>
    <e v="#DIV/0!"/>
    <e v="#DIV/0!"/>
  </r>
  <r>
    <x v="2"/>
    <x v="9"/>
    <x v="0"/>
    <n v="2024"/>
    <n v="7261"/>
    <n v="612"/>
    <n v="8673"/>
    <n v="7318"/>
    <n v="2416"/>
    <n v="2389"/>
    <n v="0"/>
    <n v="0"/>
    <n v="27"/>
    <n v="6"/>
    <n v="10"/>
    <n v="11"/>
    <n v="4.552980132450331E-3"/>
    <n v="0.40740740740740738"/>
    <n v="0"/>
    <n v="0"/>
    <n v="2413"/>
    <n v="2386"/>
    <n v="27"/>
    <n v="7262"/>
    <n v="1771"/>
    <n v="645"/>
    <n v="0"/>
    <n v="0.73302980132450335"/>
    <n v="0.26697019867549671"/>
    <n v="0"/>
  </r>
  <r>
    <x v="3"/>
    <x v="9"/>
    <x v="0"/>
    <n v="2024"/>
    <n v="13960"/>
    <n v="898"/>
    <n v="15086"/>
    <n v="14256"/>
    <n v="5741"/>
    <n v="5653"/>
    <n v="0"/>
    <n v="0"/>
    <n v="88"/>
    <n v="15"/>
    <n v="35"/>
    <n v="35"/>
    <n v="6.0964988677930671E-3"/>
    <n v="0.39772727272727271"/>
    <n v="0"/>
    <n v="3"/>
    <n v="5727"/>
    <n v="5639"/>
    <n v="88"/>
    <n v="14128"/>
    <n v="3230"/>
    <n v="2505"/>
    <n v="6"/>
    <n v="0.56261975265633168"/>
    <n v="0.4363351332520467"/>
    <n v="1.0451140916216688E-3"/>
  </r>
  <r>
    <x v="4"/>
    <x v="9"/>
    <x v="0"/>
    <n v="2024"/>
    <n v="7070"/>
    <n v="604"/>
    <n v="8490"/>
    <n v="7148"/>
    <n v="2340"/>
    <n v="2291"/>
    <n v="0"/>
    <n v="0"/>
    <n v="49"/>
    <n v="11"/>
    <n v="6"/>
    <n v="32"/>
    <n v="1.3675213675213675E-2"/>
    <n v="0.65306122448979587"/>
    <n v="0"/>
    <n v="0"/>
    <n v="2333"/>
    <n v="2284"/>
    <n v="49"/>
    <n v="7068"/>
    <n v="1347"/>
    <n v="993"/>
    <n v="0"/>
    <n v="0.57564102564102559"/>
    <n v="0.42435897435897435"/>
    <n v="0"/>
  </r>
  <r>
    <x v="5"/>
    <x v="9"/>
    <x v="0"/>
    <n v="2024"/>
    <n v="85221"/>
    <n v="8074"/>
    <n v="79171"/>
    <n v="86158"/>
    <n v="28640"/>
    <n v="28008"/>
    <n v="0"/>
    <n v="0"/>
    <n v="632"/>
    <n v="35"/>
    <n v="243"/>
    <n v="335"/>
    <n v="1.1696927374301676E-2"/>
    <n v="0.53006329113924056"/>
    <n v="0"/>
    <n v="19"/>
    <n v="28540"/>
    <n v="27910"/>
    <n v="630"/>
    <n v="85302"/>
    <n v="12068"/>
    <n v="16550"/>
    <n v="22"/>
    <n v="0.42136871508379886"/>
    <n v="0.57786312849162014"/>
    <n v="7.6815642458100554E-4"/>
  </r>
  <r>
    <x v="6"/>
    <x v="9"/>
    <x v="0"/>
    <n v="2024"/>
    <n v="2712"/>
    <n v="212"/>
    <n v="4524"/>
    <n v="2745"/>
    <n v="1417"/>
    <n v="1409"/>
    <n v="0"/>
    <n v="0"/>
    <n v="8"/>
    <n v="0"/>
    <n v="5"/>
    <n v="3"/>
    <n v="2.1171489061397319E-3"/>
    <n v="0.375"/>
    <n v="0"/>
    <n v="0"/>
    <n v="1416"/>
    <n v="1408"/>
    <n v="8"/>
    <n v="2727"/>
    <n v="765"/>
    <n v="652"/>
    <n v="0"/>
    <n v="0.53987297106563159"/>
    <n v="0.46012702893436841"/>
    <n v="0"/>
  </r>
  <r>
    <x v="7"/>
    <x v="9"/>
    <x v="0"/>
    <n v="2024"/>
    <n v="66540"/>
    <n v="6857"/>
    <n v="61707"/>
    <n v="67167"/>
    <n v="23842"/>
    <n v="23561"/>
    <n v="0"/>
    <n v="0"/>
    <n v="281"/>
    <n v="57"/>
    <n v="83"/>
    <n v="133"/>
    <n v="5.578391074574281E-3"/>
    <n v="0.47330960854092524"/>
    <n v="0"/>
    <n v="8"/>
    <n v="23790"/>
    <n v="23509"/>
    <n v="281"/>
    <n v="66561"/>
    <n v="12994"/>
    <n v="10840"/>
    <n v="8"/>
    <n v="0.54500461370690378"/>
    <n v="0.45465984397282105"/>
    <n v="3.3554232027514471E-4"/>
  </r>
  <r>
    <x v="8"/>
    <x v="9"/>
    <x v="0"/>
    <n v="2024"/>
    <n v="26301"/>
    <n v="2060"/>
    <n v="26265"/>
    <n v="26673"/>
    <n v="9290"/>
    <n v="9213"/>
    <n v="0"/>
    <n v="0"/>
    <n v="77"/>
    <n v="13"/>
    <n v="12"/>
    <n v="52"/>
    <n v="5.597416576964478E-3"/>
    <n v="0.67532467532467533"/>
    <n v="0"/>
    <n v="0"/>
    <n v="9276"/>
    <n v="9199"/>
    <n v="77"/>
    <n v="26512"/>
    <n v="5048"/>
    <n v="4239"/>
    <n v="3"/>
    <n v="0.54337997847147468"/>
    <n v="0.45629709364908505"/>
    <n v="3.2292787944025834E-4"/>
  </r>
  <r>
    <x v="9"/>
    <x v="9"/>
    <x v="0"/>
    <n v="2024"/>
    <n v="437"/>
    <n v="40"/>
    <n v="2421"/>
    <n v="443"/>
    <n v="154"/>
    <n v="152"/>
    <n v="0"/>
    <n v="0"/>
    <n v="2"/>
    <n v="1"/>
    <n v="1"/>
    <n v="0"/>
    <n v="0"/>
    <n v="0"/>
    <n v="0"/>
    <n v="0"/>
    <n v="154"/>
    <n v="152"/>
    <n v="2"/>
    <n v="440"/>
    <n v="0"/>
    <n v="154"/>
    <n v="0"/>
    <n v="0"/>
    <n v="1"/>
    <n v="0"/>
  </r>
  <r>
    <x v="10"/>
    <x v="9"/>
    <x v="0"/>
    <n v="2024"/>
    <n v="3510"/>
    <n v="286"/>
    <n v="5248"/>
    <n v="3550"/>
    <n v="1129"/>
    <n v="1098"/>
    <n v="0"/>
    <n v="0"/>
    <n v="31"/>
    <n v="4"/>
    <n v="4"/>
    <n v="15"/>
    <n v="1.3286093888396812E-2"/>
    <n v="0.4838709677419355"/>
    <n v="0"/>
    <n v="8"/>
    <n v="1124"/>
    <n v="1093"/>
    <n v="31"/>
    <n v="3512"/>
    <n v="407"/>
    <n v="722"/>
    <n v="0"/>
    <n v="0.36049601417183347"/>
    <n v="0.63950398582816648"/>
    <n v="0"/>
  </r>
  <r>
    <x v="11"/>
    <x v="9"/>
    <x v="0"/>
    <n v="2024"/>
    <m/>
    <m/>
    <n v="2024"/>
    <m/>
    <m/>
    <m/>
    <m/>
    <m/>
    <m/>
    <m/>
    <m/>
    <m/>
    <m/>
    <e v="#DIV/0!"/>
    <m/>
    <m/>
    <n v="0"/>
    <n v="0"/>
    <n v="0"/>
    <n v="0"/>
    <m/>
    <n v="0"/>
    <n v="0"/>
    <e v="#DIV/0!"/>
    <e v="#DIV/0!"/>
    <e v="#DIV/0!"/>
  </r>
  <r>
    <x v="12"/>
    <x v="9"/>
    <x v="0"/>
    <n v="2024"/>
    <n v="34082"/>
    <n v="4235"/>
    <n v="31871"/>
    <n v="34510"/>
    <n v="10795"/>
    <n v="10461"/>
    <n v="2"/>
    <n v="0"/>
    <n v="332"/>
    <n v="47"/>
    <n v="150"/>
    <n v="135"/>
    <n v="1.2505789717461788E-2"/>
    <n v="0.40662650602409639"/>
    <n v="0"/>
    <n v="0"/>
    <n v="10775"/>
    <n v="10441"/>
    <n v="332"/>
    <n v="34291"/>
    <n v="3526"/>
    <n v="7263"/>
    <n v="6"/>
    <n v="0.3266327003242242"/>
    <n v="0.67281148679944414"/>
    <n v="5.5581287633163501E-4"/>
  </r>
  <r>
    <x v="13"/>
    <x v="9"/>
    <x v="0"/>
    <n v="2024"/>
    <n v="44213"/>
    <n v="4391"/>
    <n v="41846"/>
    <n v="44796"/>
    <n v="14719"/>
    <n v="14524"/>
    <n v="4"/>
    <n v="0"/>
    <n v="191"/>
    <n v="54"/>
    <n v="16"/>
    <n v="117"/>
    <n v="7.9489095726611864E-3"/>
    <n v="0.61256544502617805"/>
    <n v="0"/>
    <n v="0"/>
    <n v="14711"/>
    <n v="14517"/>
    <n v="190"/>
    <n v="44655"/>
    <n v="5431"/>
    <n v="9284"/>
    <n v="4"/>
    <n v="0.36897887084720432"/>
    <n v="0.63074937156056798"/>
    <n v="2.7175759222773286E-4"/>
  </r>
  <r>
    <x v="14"/>
    <x v="9"/>
    <x v="0"/>
    <n v="2024"/>
    <n v="14395"/>
    <n v="1142"/>
    <n v="15277"/>
    <n v="14529"/>
    <n v="7103"/>
    <n v="7054"/>
    <n v="2"/>
    <n v="0"/>
    <n v="47"/>
    <n v="10"/>
    <n v="17"/>
    <n v="17"/>
    <n v="2.3933549204561452E-3"/>
    <n v="0.36170212765957449"/>
    <n v="0"/>
    <n v="3"/>
    <n v="7067"/>
    <n v="7018"/>
    <n v="47"/>
    <n v="14335"/>
    <n v="3419"/>
    <n v="3677"/>
    <n v="7"/>
    <n v="0.48134591017879769"/>
    <n v="0.51766859073630855"/>
    <n v="9.8549908489370679E-4"/>
  </r>
  <r>
    <x v="15"/>
    <x v="9"/>
    <x v="0"/>
    <n v="2024"/>
    <n v="13332"/>
    <n v="1163"/>
    <n v="14193"/>
    <n v="13526"/>
    <n v="6209"/>
    <n v="6125"/>
    <n v="2"/>
    <n v="2"/>
    <n v="82"/>
    <n v="20"/>
    <n v="14"/>
    <n v="48"/>
    <n v="7.7307134804316313E-3"/>
    <n v="0.58536585365853655"/>
    <n v="0"/>
    <n v="0"/>
    <n v="6187"/>
    <n v="6103"/>
    <n v="82"/>
    <n v="13309"/>
    <n v="1641"/>
    <n v="4565"/>
    <n v="3"/>
    <n v="0.26429376711225638"/>
    <n v="0.73522306329521658"/>
    <n v="4.8316959252697695E-4"/>
  </r>
  <r>
    <x v="16"/>
    <x v="9"/>
    <x v="0"/>
    <n v="2024"/>
    <n v="155047"/>
    <n v="18890"/>
    <n v="138181"/>
    <n v="158290"/>
    <n v="41447"/>
    <n v="40751"/>
    <n v="0"/>
    <n v="0"/>
    <n v="696"/>
    <n v="108"/>
    <n v="150"/>
    <n v="434"/>
    <n v="1.0471204188481676E-2"/>
    <n v="0.62356321839080464"/>
    <n v="0"/>
    <n v="4"/>
    <n v="41171"/>
    <n v="40485"/>
    <n v="686"/>
    <n v="155819"/>
    <n v="16900"/>
    <n v="24484"/>
    <n v="63"/>
    <n v="0.4077496561874201"/>
    <n v="0.59073033030134869"/>
    <n v="1.520013511231211E-3"/>
  </r>
  <r>
    <x v="17"/>
    <x v="9"/>
    <x v="0"/>
    <n v="2024"/>
    <n v="134962"/>
    <n v="15208"/>
    <n v="121778"/>
    <n v="137024"/>
    <n v="53345"/>
    <n v="52534"/>
    <n v="22"/>
    <n v="0"/>
    <n v="789"/>
    <n v="231"/>
    <n v="299"/>
    <n v="213"/>
    <n v="3.9928765582528825E-3"/>
    <n v="0.26996197718631176"/>
    <n v="0"/>
    <n v="46"/>
    <n v="52666"/>
    <n v="51866"/>
    <n v="778"/>
    <n v="128505"/>
    <n v="27597"/>
    <n v="25642"/>
    <n v="106"/>
    <n v="0.51733058393476428"/>
    <n v="0.48068235073577653"/>
    <n v="1.987065329459181E-3"/>
  </r>
  <r>
    <x v="18"/>
    <x v="9"/>
    <x v="0"/>
    <n v="2024"/>
    <m/>
    <m/>
    <n v="2024"/>
    <m/>
    <m/>
    <m/>
    <m/>
    <m/>
    <m/>
    <m/>
    <m/>
    <m/>
    <m/>
    <e v="#DIV/0!"/>
    <m/>
    <m/>
    <n v="0"/>
    <n v="0"/>
    <n v="0"/>
    <n v="0"/>
    <m/>
    <n v="0"/>
    <n v="0"/>
    <e v="#DIV/0!"/>
    <e v="#DIV/0!"/>
    <e v="#DIV/0!"/>
  </r>
  <r>
    <x v="19"/>
    <x v="9"/>
    <x v="0"/>
    <n v="2024"/>
    <n v="6686"/>
    <n v="765"/>
    <n v="7945"/>
    <n v="6797"/>
    <n v="2711"/>
    <n v="2678"/>
    <n v="2"/>
    <n v="0"/>
    <n v="31"/>
    <n v="7"/>
    <n v="4"/>
    <n v="15"/>
    <n v="5.5330136481003319E-3"/>
    <n v="0.4838709677419355"/>
    <n v="0"/>
    <n v="5"/>
    <n v="2708"/>
    <n v="2675"/>
    <n v="31"/>
    <n v="6730"/>
    <n v="1446"/>
    <n v="1265"/>
    <n v="0"/>
    <n v="0.533382515676872"/>
    <n v="0.466617484323128"/>
    <n v="0"/>
  </r>
  <r>
    <x v="20"/>
    <x v="9"/>
    <x v="0"/>
    <n v="2024"/>
    <n v="33805"/>
    <n v="3579"/>
    <n v="32250"/>
    <n v="34345"/>
    <n v="13164"/>
    <n v="12917"/>
    <n v="0"/>
    <n v="0"/>
    <n v="247"/>
    <n v="38"/>
    <n v="145"/>
    <n v="63"/>
    <n v="4.7857793983591612E-3"/>
    <n v="0.25506072874493929"/>
    <n v="0"/>
    <n v="1"/>
    <n v="13123"/>
    <n v="12879"/>
    <n v="244"/>
    <n v="33966"/>
    <n v="5108"/>
    <n v="8050"/>
    <n v="6"/>
    <n v="0.38802795502886661"/>
    <n v="0.61151625645700391"/>
    <n v="4.5578851412944393E-4"/>
  </r>
  <r>
    <x v="21"/>
    <x v="9"/>
    <x v="0"/>
    <n v="2024"/>
    <n v="7685"/>
    <n v="575"/>
    <n v="9134"/>
    <n v="7761"/>
    <n v="3358"/>
    <n v="3294"/>
    <n v="0"/>
    <n v="0"/>
    <n v="64"/>
    <n v="5"/>
    <n v="11"/>
    <n v="36"/>
    <n v="1.0720667063728409E-2"/>
    <n v="0.5625"/>
    <n v="0"/>
    <n v="12"/>
    <n v="3346"/>
    <n v="3283"/>
    <n v="63"/>
    <n v="7685"/>
    <n v="590"/>
    <n v="2766"/>
    <n v="2"/>
    <n v="0.17569982132221559"/>
    <n v="0.82370458606313279"/>
    <n v="5.9559261465157837E-4"/>
  </r>
  <r>
    <x v="22"/>
    <x v="9"/>
    <x v="0"/>
    <n v="2024"/>
    <n v="44480"/>
    <n v="4439"/>
    <n v="42065"/>
    <n v="45000"/>
    <n v="15675"/>
    <n v="15523"/>
    <n v="11"/>
    <n v="0"/>
    <n v="141"/>
    <n v="13"/>
    <n v="46"/>
    <n v="71"/>
    <n v="4.529505582137161E-3"/>
    <n v="0.50354609929078009"/>
    <n v="0"/>
    <n v="11"/>
    <n v="15614"/>
    <n v="15463"/>
    <n v="140"/>
    <n v="44393"/>
    <n v="6729"/>
    <n v="8929"/>
    <n v="17"/>
    <n v="0.42928229665071771"/>
    <n v="0.56963317384370016"/>
    <n v="1.0845295055821372E-3"/>
  </r>
  <r>
    <x v="23"/>
    <x v="9"/>
    <x v="0"/>
    <n v="2024"/>
    <n v="20438"/>
    <n v="1782"/>
    <n v="20680"/>
    <n v="20871"/>
    <n v="8023"/>
    <n v="7908"/>
    <n v="4"/>
    <n v="0"/>
    <n v="111"/>
    <n v="12"/>
    <n v="13"/>
    <n v="74"/>
    <n v="9.2234824878474394E-3"/>
    <n v="0.66666666666666663"/>
    <n v="0"/>
    <n v="12"/>
    <n v="8009"/>
    <n v="7894"/>
    <n v="111"/>
    <n v="20654"/>
    <n v="2611"/>
    <n v="5411"/>
    <n v="1"/>
    <n v="0.32543936183472516"/>
    <n v="0.67443599651003361"/>
    <n v="1.2464165524118161E-4"/>
  </r>
  <r>
    <x v="24"/>
    <x v="9"/>
    <x v="0"/>
    <n v="2024"/>
    <n v="16821"/>
    <n v="1777"/>
    <n v="17068"/>
    <n v="16929"/>
    <n v="8007"/>
    <n v="7887"/>
    <n v="0"/>
    <n v="0"/>
    <n v="120"/>
    <n v="19"/>
    <n v="26"/>
    <n v="75"/>
    <n v="9.3668040464593479E-3"/>
    <n v="0.625"/>
    <n v="0"/>
    <n v="0"/>
    <n v="7972"/>
    <n v="7854"/>
    <n v="120"/>
    <n v="16709"/>
    <n v="2799"/>
    <n v="5202"/>
    <n v="6"/>
    <n v="0.34956912701386289"/>
    <n v="0.64968152866242035"/>
    <n v="7.4934432371674784E-4"/>
  </r>
  <r>
    <x v="25"/>
    <x v="9"/>
    <x v="0"/>
    <n v="2024"/>
    <n v="709"/>
    <n v="34"/>
    <n v="2699"/>
    <n v="715"/>
    <n v="254"/>
    <n v="253"/>
    <n v="0"/>
    <n v="0"/>
    <n v="1"/>
    <n v="0"/>
    <n v="1"/>
    <n v="0"/>
    <n v="0"/>
    <n v="0"/>
    <n v="0"/>
    <n v="0"/>
    <n v="253"/>
    <n v="252"/>
    <n v="1"/>
    <n v="701"/>
    <n v="11"/>
    <n v="243"/>
    <n v="0"/>
    <n v="4.3307086614173228E-2"/>
    <n v="0.95669291338582674"/>
    <n v="0"/>
  </r>
  <r>
    <x v="26"/>
    <x v="9"/>
    <x v="0"/>
    <n v="2024"/>
    <n v="325527"/>
    <n v="46898"/>
    <n v="280653"/>
    <n v="330915"/>
    <n v="92521"/>
    <n v="91461"/>
    <n v="54"/>
    <n v="0"/>
    <n v="1006"/>
    <n v="109"/>
    <n v="103"/>
    <n v="759"/>
    <n v="8.2035429794316966E-3"/>
    <n v="0.75447316103379725"/>
    <n v="0"/>
    <n v="35"/>
    <n v="91833"/>
    <n v="90779"/>
    <n v="1000"/>
    <n v="322151"/>
    <n v="44190"/>
    <n v="48224"/>
    <n v="107"/>
    <n v="0.47762129678667548"/>
    <n v="0.52122220901200811"/>
    <n v="1.156494201316458E-3"/>
  </r>
  <r>
    <x v="27"/>
    <x v="9"/>
    <x v="0"/>
    <n v="2024"/>
    <n v="12001"/>
    <n v="858"/>
    <n v="13167"/>
    <n v="12177"/>
    <n v="5270"/>
    <n v="5220"/>
    <n v="0"/>
    <n v="0"/>
    <n v="50"/>
    <n v="14"/>
    <n v="10"/>
    <n v="26"/>
    <n v="4.9335863377609106E-3"/>
    <n v="0.52"/>
    <n v="0"/>
    <n v="0"/>
    <n v="5246"/>
    <n v="5196"/>
    <n v="50"/>
    <n v="11916"/>
    <n v="2756"/>
    <n v="2501"/>
    <n v="13"/>
    <n v="0.52296015180265654"/>
    <n v="0.47457305502846298"/>
    <n v="2.4667931688804553E-3"/>
  </r>
  <r>
    <x v="28"/>
    <x v="9"/>
    <x v="0"/>
    <n v="2024"/>
    <n v="26360"/>
    <n v="2357"/>
    <n v="26027"/>
    <n v="26961"/>
    <n v="8288"/>
    <n v="8169"/>
    <n v="0"/>
    <n v="0"/>
    <n v="119"/>
    <n v="26"/>
    <n v="28"/>
    <n v="65"/>
    <n v="7.8426640926640926E-3"/>
    <n v="0.54621848739495793"/>
    <n v="0"/>
    <n v="0"/>
    <n v="8247"/>
    <n v="8128"/>
    <n v="119"/>
    <n v="26501"/>
    <n v="3991"/>
    <n v="4289"/>
    <n v="8"/>
    <n v="0.48153957528957531"/>
    <n v="0.51749517374517373"/>
    <n v="9.6525096525096527E-4"/>
  </r>
  <r>
    <x v="29"/>
    <x v="9"/>
    <x v="0"/>
    <n v="2024"/>
    <m/>
    <m/>
    <n v="2024"/>
    <m/>
    <m/>
    <m/>
    <m/>
    <m/>
    <m/>
    <m/>
    <m/>
    <m/>
    <m/>
    <e v="#DIV/0!"/>
    <m/>
    <m/>
    <n v="0"/>
    <n v="0"/>
    <n v="0"/>
    <n v="0"/>
    <m/>
    <n v="0"/>
    <n v="0"/>
    <e v="#DIV/0!"/>
    <e v="#DIV/0!"/>
    <e v="#DIV/0!"/>
  </r>
  <r>
    <x v="30"/>
    <x v="9"/>
    <x v="0"/>
    <n v="2024"/>
    <n v="215558"/>
    <n v="21864"/>
    <n v="195718"/>
    <n v="218479"/>
    <n v="67553"/>
    <n v="66619"/>
    <n v="0"/>
    <n v="0"/>
    <n v="934"/>
    <n v="49"/>
    <n v="227"/>
    <n v="625"/>
    <n v="9.2519947300638023E-3"/>
    <n v="0.66916488222698067"/>
    <n v="0"/>
    <n v="33"/>
    <n v="67354"/>
    <n v="66424"/>
    <n v="930"/>
    <n v="215395"/>
    <n v="33112"/>
    <n v="34390"/>
    <n v="51"/>
    <n v="0.49016327920299618"/>
    <n v="0.5090817580270306"/>
    <n v="7.5496276997320626E-4"/>
  </r>
  <r>
    <x v="31"/>
    <x v="9"/>
    <x v="0"/>
    <n v="2024"/>
    <n v="362767"/>
    <n v="33289"/>
    <n v="331502"/>
    <n v="366828"/>
    <n v="131048"/>
    <n v="128987"/>
    <n v="0"/>
    <n v="0"/>
    <n v="2061"/>
    <n v="190"/>
    <n v="765"/>
    <n v="1104"/>
    <n v="8.4243941151333854E-3"/>
    <n v="0.53566229985443958"/>
    <n v="0"/>
    <n v="2"/>
    <n v="129967"/>
    <n v="127921"/>
    <n v="2046"/>
    <n v="360494"/>
    <n v="45204"/>
    <n v="85793"/>
    <n v="51"/>
    <n v="0.34494231121421159"/>
    <n v="0.6546685184054698"/>
    <n v="3.8917038031866186E-4"/>
  </r>
  <r>
    <x v="32"/>
    <x v="9"/>
    <x v="0"/>
    <n v="2024"/>
    <n v="27229"/>
    <n v="2160"/>
    <n v="27093"/>
    <n v="27475"/>
    <n v="11169"/>
    <n v="10959"/>
    <n v="0"/>
    <n v="0"/>
    <n v="210"/>
    <n v="32"/>
    <n v="57"/>
    <n v="117"/>
    <n v="1.0475423045930701E-2"/>
    <n v="0.55714285714285716"/>
    <n v="0"/>
    <n v="4"/>
    <n v="11129"/>
    <n v="10920"/>
    <n v="209"/>
    <n v="27185"/>
    <n v="2338"/>
    <n v="8825"/>
    <n v="6"/>
    <n v="0.20932939385799981"/>
    <n v="0.7901334049601576"/>
    <n v="5.3720118184260007E-4"/>
  </r>
  <r>
    <x v="33"/>
    <x v="9"/>
    <x v="0"/>
    <n v="2024"/>
    <n v="196769"/>
    <n v="25672"/>
    <n v="173121"/>
    <n v="201062"/>
    <n v="68091"/>
    <n v="67282"/>
    <n v="7"/>
    <n v="0"/>
    <n v="801"/>
    <n v="121"/>
    <n v="112"/>
    <n v="519"/>
    <n v="7.6221527074062647E-3"/>
    <n v="0.64794007490636707"/>
    <n v="0"/>
    <n v="49"/>
    <n v="66984"/>
    <n v="66190"/>
    <n v="786"/>
    <n v="191768"/>
    <n v="38239"/>
    <n v="29786"/>
    <n v="66"/>
    <n v="0.5615867001512681"/>
    <n v="0.43744400875299233"/>
    <n v="9.6929109573952509E-4"/>
  </r>
  <r>
    <x v="34"/>
    <x v="9"/>
    <x v="0"/>
    <n v="2024"/>
    <n v="676"/>
    <n v="61"/>
    <n v="2639"/>
    <n v="682"/>
    <n v="292"/>
    <n v="291"/>
    <n v="0"/>
    <n v="0"/>
    <n v="1"/>
    <n v="0"/>
    <n v="0"/>
    <n v="1"/>
    <n v="3.4246575342465752E-3"/>
    <n v="1"/>
    <n v="0"/>
    <n v="0"/>
    <n v="292"/>
    <n v="291"/>
    <n v="1"/>
    <n v="677"/>
    <n v="93"/>
    <n v="199"/>
    <n v="0"/>
    <n v="0.3184931506849315"/>
    <n v="0.68150684931506844"/>
    <n v="0"/>
  </r>
  <r>
    <x v="35"/>
    <x v="9"/>
    <x v="0"/>
    <n v="2024"/>
    <n v="24455"/>
    <n v="2300"/>
    <n v="24179"/>
    <n v="25013"/>
    <n v="10469"/>
    <n v="10283"/>
    <n v="0"/>
    <n v="0"/>
    <n v="186"/>
    <n v="34"/>
    <n v="92"/>
    <n v="54"/>
    <n v="5.1580857770560703E-3"/>
    <n v="0.29032258064516131"/>
    <n v="0"/>
    <n v="6"/>
    <n v="10442"/>
    <n v="10256"/>
    <n v="186"/>
    <n v="24762"/>
    <n v="4953"/>
    <n v="5514"/>
    <n v="2"/>
    <n v="0.47311108988442069"/>
    <n v="0.52669786990161427"/>
    <n v="1.9104021396503963E-4"/>
  </r>
  <r>
    <x v="36"/>
    <x v="9"/>
    <x v="0"/>
    <n v="2024"/>
    <n v="159750"/>
    <n v="15155"/>
    <n v="146619"/>
    <n v="162008"/>
    <n v="61446"/>
    <n v="60649"/>
    <n v="0"/>
    <n v="0"/>
    <n v="797"/>
    <n v="70"/>
    <n v="255"/>
    <n v="460"/>
    <n v="7.4862480877518475E-3"/>
    <n v="0.57716436637390212"/>
    <n v="0"/>
    <n v="12"/>
    <n v="61158"/>
    <n v="60375"/>
    <n v="783"/>
    <n v="158995"/>
    <n v="35878"/>
    <n v="25444"/>
    <n v="124"/>
    <n v="0.58389480193991472"/>
    <n v="0.41408716596686523"/>
    <n v="2.0180320932200631E-3"/>
  </r>
  <r>
    <x v="37"/>
    <x v="9"/>
    <x v="0"/>
    <n v="2024"/>
    <n v="20750"/>
    <n v="4526"/>
    <n v="18248"/>
    <n v="21138"/>
    <n v="7514"/>
    <n v="7400"/>
    <n v="0"/>
    <n v="0"/>
    <n v="114"/>
    <n v="10"/>
    <n v="47"/>
    <n v="55"/>
    <n v="7.3196699494277352E-3"/>
    <n v="0.48245614035087719"/>
    <n v="0"/>
    <n v="2"/>
    <n v="7492"/>
    <n v="7379"/>
    <n v="113"/>
    <n v="20809"/>
    <n v="3050"/>
    <n v="4464"/>
    <n v="0"/>
    <n v="0.40590896992281078"/>
    <n v="0.59409103007718922"/>
    <n v="0"/>
  </r>
  <r>
    <x v="38"/>
    <x v="9"/>
    <x v="0"/>
    <n v="2024"/>
    <n v="71275"/>
    <n v="5843"/>
    <n v="67456"/>
    <n v="71998"/>
    <n v="17392"/>
    <n v="17155"/>
    <n v="0"/>
    <n v="0"/>
    <n v="237"/>
    <n v="61"/>
    <n v="41"/>
    <n v="124"/>
    <n v="7.1297148114075441E-3"/>
    <n v="0.52320675105485237"/>
    <n v="0"/>
    <n v="11"/>
    <n v="17320"/>
    <n v="17083"/>
    <n v="237"/>
    <n v="71315"/>
    <n v="4677"/>
    <n v="12706"/>
    <n v="9"/>
    <n v="0.26891674333026677"/>
    <n v="0.73056577736890527"/>
    <n v="5.1747930082796686E-4"/>
  </r>
  <r>
    <x v="39"/>
    <x v="9"/>
    <x v="0"/>
    <n v="2024"/>
    <n v="2185272"/>
    <n v="238810"/>
    <n v="1948486"/>
    <n v="2217792"/>
    <n v="741805"/>
    <n v="731121"/>
    <n v="110"/>
    <n v="2"/>
    <n v="10573"/>
    <n v="1424"/>
    <n v="3030"/>
    <n v="5829"/>
    <n v="7.8578602193298784E-3"/>
    <n v="0.55130994041426273"/>
    <n v="0"/>
    <n v="286"/>
    <n v="736809"/>
    <n v="726212"/>
    <n v="10488"/>
    <n v="2169718"/>
    <n v="334360"/>
    <n v="406748"/>
    <n v="697"/>
    <n v="0.45073840160149903"/>
    <n v="0.54832199836884354"/>
    <n v="9.3960002965738979E-4"/>
  </r>
  <r>
    <x v="0"/>
    <x v="10"/>
    <x v="1"/>
    <n v="2023"/>
    <n v="8008"/>
    <n v="487"/>
    <n v="9544"/>
    <n v="8051"/>
    <n v="2654"/>
    <n v="2590"/>
    <n v="0"/>
    <n v="0"/>
    <n v="64"/>
    <n v="8"/>
    <n v="30"/>
    <n v="26"/>
    <n v="9.7965335342878671E-3"/>
    <n v="0.40625"/>
    <n v="0"/>
    <n v="0"/>
    <n v="2651"/>
    <n v="2587"/>
    <n v="64"/>
    <n v="7997"/>
    <n v="1514"/>
    <n v="1139"/>
    <n v="1"/>
    <n v="0.57045968349660892"/>
    <n v="0.42916352675207237"/>
    <n v="3.7678975131876413E-4"/>
  </r>
  <r>
    <x v="1"/>
    <x v="10"/>
    <x v="1"/>
    <n v="2023"/>
    <n v="14546"/>
    <n v="1747"/>
    <n v="14822"/>
    <n v="14749"/>
    <n v="5135"/>
    <n v="5081"/>
    <n v="0"/>
    <n v="0"/>
    <n v="54"/>
    <n v="6"/>
    <n v="27"/>
    <n v="15"/>
    <n v="2.9211295034079843E-3"/>
    <n v="0.27777777777777779"/>
    <n v="0"/>
    <n v="6"/>
    <n v="5130"/>
    <n v="5076"/>
    <n v="54"/>
    <n v="14665"/>
    <n v="2775"/>
    <n v="2357"/>
    <n v="3"/>
    <n v="0.54040895813047707"/>
    <n v="0.4590068159688413"/>
    <n v="5.8422590068159686E-4"/>
  </r>
  <r>
    <x v="2"/>
    <x v="10"/>
    <x v="1"/>
    <n v="2023"/>
    <n v="126513"/>
    <n v="12652"/>
    <n v="115884"/>
    <n v="127557"/>
    <n v="45604"/>
    <n v="45051"/>
    <n v="0"/>
    <n v="0"/>
    <n v="553"/>
    <n v="85"/>
    <n v="122"/>
    <n v="334"/>
    <n v="7.323918954477677E-3"/>
    <n v="0.60397830018083187"/>
    <n v="0"/>
    <n v="12"/>
    <n v="45516"/>
    <n v="44965"/>
    <n v="551"/>
    <n v="126560"/>
    <n v="28765"/>
    <n v="16812"/>
    <n v="27"/>
    <n v="0.63075607402859402"/>
    <n v="0.36865187264275062"/>
    <n v="5.9205332865538106E-4"/>
  </r>
  <r>
    <x v="3"/>
    <x v="10"/>
    <x v="1"/>
    <n v="2023"/>
    <n v="51407"/>
    <n v="3510"/>
    <n v="49920"/>
    <n v="52916"/>
    <n v="22598"/>
    <n v="22373"/>
    <n v="0"/>
    <n v="0"/>
    <n v="225"/>
    <n v="81"/>
    <n v="63"/>
    <n v="78"/>
    <n v="3.451632887866183E-3"/>
    <n v="0.34666666666666668"/>
    <n v="0"/>
    <n v="3"/>
    <n v="22563"/>
    <n v="22338"/>
    <n v="225"/>
    <n v="52526"/>
    <n v="14380"/>
    <n v="8203"/>
    <n v="15"/>
    <n v="0.63633949907071419"/>
    <n v="0.36299672537392691"/>
    <n v="6.637755553588813E-4"/>
  </r>
  <r>
    <x v="4"/>
    <x v="10"/>
    <x v="1"/>
    <n v="2023"/>
    <n v="57359"/>
    <n v="4203"/>
    <n v="55179"/>
    <n v="58750"/>
    <n v="26001"/>
    <n v="25806"/>
    <n v="0"/>
    <n v="0"/>
    <n v="195"/>
    <n v="75"/>
    <n v="65"/>
    <n v="53"/>
    <n v="2.0383831391100342E-3"/>
    <n v="0.27179487179487177"/>
    <n v="0"/>
    <n v="2"/>
    <n v="25926"/>
    <n v="25731"/>
    <n v="195"/>
    <n v="57918"/>
    <n v="17711"/>
    <n v="8255"/>
    <n v="35"/>
    <n v="0.68116610899580787"/>
    <n v="0.31748778893119495"/>
    <n v="1.3461020729971923E-3"/>
  </r>
  <r>
    <x v="5"/>
    <x v="10"/>
    <x v="1"/>
    <n v="2023"/>
    <n v="332321"/>
    <n v="37330"/>
    <n v="297014"/>
    <n v="338266"/>
    <n v="90313"/>
    <n v="88836"/>
    <n v="0"/>
    <n v="0"/>
    <n v="1477"/>
    <n v="81"/>
    <n v="465"/>
    <n v="882"/>
    <n v="9.7660358973791148E-3"/>
    <n v="0.59715639810426535"/>
    <n v="0"/>
    <n v="49"/>
    <n v="89996"/>
    <n v="88526"/>
    <n v="1470"/>
    <n v="334581"/>
    <n v="43178"/>
    <n v="47042"/>
    <n v="93"/>
    <n v="0.47809285484924652"/>
    <n v="0.52087739306633596"/>
    <n v="1.0297520844175258E-3"/>
  </r>
  <r>
    <x v="6"/>
    <x v="10"/>
    <x v="1"/>
    <n v="2023"/>
    <n v="2863"/>
    <n v="208"/>
    <n v="4678"/>
    <n v="2930"/>
    <n v="1625"/>
    <n v="1599"/>
    <n v="0"/>
    <n v="0"/>
    <n v="26"/>
    <n v="0"/>
    <n v="10"/>
    <n v="16"/>
    <n v="9.8461538461538465E-3"/>
    <n v="0.61538461538461542"/>
    <n v="0"/>
    <n v="0"/>
    <n v="1623"/>
    <n v="1597"/>
    <n v="26"/>
    <n v="2911"/>
    <n v="984"/>
    <n v="641"/>
    <n v="0"/>
    <n v="0.60553846153846158"/>
    <n v="0.39446153846153847"/>
    <n v="0"/>
  </r>
  <r>
    <x v="7"/>
    <x v="10"/>
    <x v="1"/>
    <n v="2023"/>
    <n v="72354"/>
    <n v="6934"/>
    <n v="67443"/>
    <n v="72878"/>
    <n v="24586"/>
    <n v="24310"/>
    <n v="0"/>
    <n v="0"/>
    <n v="276"/>
    <n v="24"/>
    <n v="140"/>
    <n v="104"/>
    <n v="4.2300496217359471E-3"/>
    <n v="0.37681159420289856"/>
    <n v="0"/>
    <n v="8"/>
    <n v="24544"/>
    <n v="24269"/>
    <n v="275"/>
    <n v="72199"/>
    <n v="16322"/>
    <n v="8247"/>
    <n v="17"/>
    <n v="0.66387374928821286"/>
    <n v="0.33543480029284961"/>
    <n v="6.9145041893760675E-4"/>
  </r>
  <r>
    <x v="8"/>
    <x v="10"/>
    <x v="1"/>
    <n v="2023"/>
    <n v="26787"/>
    <n v="1616"/>
    <n v="27194"/>
    <n v="27265"/>
    <n v="9468"/>
    <n v="9399"/>
    <n v="0"/>
    <n v="0"/>
    <n v="69"/>
    <n v="15"/>
    <n v="16"/>
    <n v="38"/>
    <n v="4.0135192226446979E-3"/>
    <n v="0.55072463768115942"/>
    <n v="0"/>
    <n v="0"/>
    <n v="9457"/>
    <n v="9388"/>
    <n v="69"/>
    <n v="27099"/>
    <n v="5711"/>
    <n v="3756"/>
    <n v="1"/>
    <n v="0.60318969159273339"/>
    <n v="0.39670468948035487"/>
    <n v="1.0561892691170258E-4"/>
  </r>
  <r>
    <x v="9"/>
    <x v="10"/>
    <x v="1"/>
    <n v="2023"/>
    <n v="5209"/>
    <n v="370"/>
    <n v="6862"/>
    <n v="5249"/>
    <n v="2219"/>
    <n v="2198"/>
    <n v="0"/>
    <n v="0"/>
    <n v="23"/>
    <n v="6"/>
    <n v="16"/>
    <n v="0"/>
    <n v="0"/>
    <n v="0"/>
    <n v="0"/>
    <n v="1"/>
    <n v="2215"/>
    <n v="2195"/>
    <n v="22"/>
    <n v="5213"/>
    <n v="767"/>
    <n v="1452"/>
    <n v="0"/>
    <n v="0.34565119423163587"/>
    <n v="0.65434880576836418"/>
    <n v="0"/>
  </r>
  <r>
    <x v="10"/>
    <x v="10"/>
    <x v="1"/>
    <n v="2023"/>
    <n v="43987"/>
    <n v="3863"/>
    <n v="42147"/>
    <n v="44804"/>
    <n v="12390"/>
    <n v="12199"/>
    <n v="2"/>
    <n v="2"/>
    <n v="189"/>
    <n v="35"/>
    <n v="40"/>
    <n v="94"/>
    <n v="7.5867635189669092E-3"/>
    <n v="0.49735449735449733"/>
    <n v="0"/>
    <n v="20"/>
    <n v="12350"/>
    <n v="12159"/>
    <n v="189"/>
    <n v="44417"/>
    <n v="7113"/>
    <n v="5272"/>
    <n v="5"/>
    <n v="0.57409200968523"/>
    <n v="0.42550443906376112"/>
    <n v="4.0355125100887811E-4"/>
  </r>
  <r>
    <x v="11"/>
    <x v="10"/>
    <x v="1"/>
    <n v="2023"/>
    <n v="1652"/>
    <n v="121"/>
    <n v="3554"/>
    <n v="1659"/>
    <n v="818"/>
    <n v="810"/>
    <n v="0"/>
    <n v="0"/>
    <n v="8"/>
    <n v="0"/>
    <n v="4"/>
    <n v="3"/>
    <n v="3.667481662591687E-3"/>
    <n v="0.375"/>
    <n v="0"/>
    <n v="1"/>
    <n v="816"/>
    <n v="808"/>
    <n v="8"/>
    <n v="1646"/>
    <n v="520"/>
    <n v="298"/>
    <n v="0"/>
    <n v="0.63569682151589246"/>
    <n v="0.36430317848410759"/>
    <n v="0"/>
  </r>
  <r>
    <x v="12"/>
    <x v="10"/>
    <x v="1"/>
    <n v="2023"/>
    <n v="47861"/>
    <n v="5035"/>
    <n v="44849"/>
    <n v="48473"/>
    <n v="14679"/>
    <n v="14328"/>
    <n v="4"/>
    <n v="0"/>
    <n v="347"/>
    <n v="39"/>
    <n v="142"/>
    <n v="165"/>
    <n v="1.1240547721234416E-2"/>
    <n v="0.47550432276657062"/>
    <n v="0"/>
    <n v="1"/>
    <n v="14662"/>
    <n v="14311"/>
    <n v="347"/>
    <n v="48114"/>
    <n v="6779"/>
    <n v="7895"/>
    <n v="5"/>
    <n v="0.46181620001362489"/>
    <n v="0.5378431773281559"/>
    <n v="3.4062265821922474E-4"/>
  </r>
  <r>
    <x v="13"/>
    <x v="10"/>
    <x v="1"/>
    <n v="2023"/>
    <n v="48924"/>
    <n v="4436"/>
    <n v="46511"/>
    <n v="50363"/>
    <n v="15969"/>
    <n v="15818"/>
    <n v="0"/>
    <n v="0"/>
    <n v="151"/>
    <n v="27"/>
    <n v="28"/>
    <n v="92"/>
    <n v="5.7611622518629847E-3"/>
    <n v="0.60927152317880795"/>
    <n v="0"/>
    <n v="4"/>
    <n v="15958"/>
    <n v="15807"/>
    <n v="151"/>
    <n v="50201"/>
    <n v="6884"/>
    <n v="9084"/>
    <n v="1"/>
    <n v="0.4310852276285303"/>
    <n v="0.56885215104264508"/>
    <n v="6.262132882459766E-5"/>
  </r>
  <r>
    <x v="14"/>
    <x v="10"/>
    <x v="1"/>
    <n v="2023"/>
    <n v="61529"/>
    <n v="7529"/>
    <n v="56023"/>
    <n v="62312"/>
    <n v="29467"/>
    <n v="29042"/>
    <n v="13"/>
    <n v="0"/>
    <n v="412"/>
    <n v="42"/>
    <n v="67"/>
    <n v="293"/>
    <n v="9.9433264329589037E-3"/>
    <n v="0.71116504854368934"/>
    <n v="0"/>
    <n v="10"/>
    <n v="29006"/>
    <n v="28593"/>
    <n v="400"/>
    <n v="57721"/>
    <n v="18284"/>
    <n v="11130"/>
    <n v="53"/>
    <n v="0.62049071843078696"/>
    <n v="0.37771065938168119"/>
    <n v="1.7986221875318153E-3"/>
  </r>
  <r>
    <x v="15"/>
    <x v="10"/>
    <x v="1"/>
    <n v="2023"/>
    <n v="27706"/>
    <n v="2253"/>
    <n v="27476"/>
    <n v="28290"/>
    <n v="12349"/>
    <n v="12225"/>
    <n v="0"/>
    <n v="0"/>
    <n v="124"/>
    <n v="45"/>
    <n v="28"/>
    <n v="49"/>
    <n v="3.9679326261235727E-3"/>
    <n v="0.39516129032258063"/>
    <n v="0"/>
    <n v="2"/>
    <n v="12314"/>
    <n v="12192"/>
    <n v="122"/>
    <n v="27804"/>
    <n v="5494"/>
    <n v="6833"/>
    <n v="22"/>
    <n v="0.44489432342699814"/>
    <n v="0.55332415580208927"/>
    <n v="1.7815207709126245E-3"/>
  </r>
  <r>
    <x v="16"/>
    <x v="10"/>
    <x v="1"/>
    <n v="2023"/>
    <n v="1380914"/>
    <n v="150241"/>
    <n v="1232696"/>
    <n v="1398187"/>
    <n v="522713"/>
    <n v="516012"/>
    <n v="0"/>
    <n v="0"/>
    <n v="6701"/>
    <n v="970"/>
    <n v="1762"/>
    <n v="3940"/>
    <n v="7.5375971135211864E-3"/>
    <n v="0.58797194448589762"/>
    <n v="0"/>
    <n v="29"/>
    <n v="518925"/>
    <n v="512264"/>
    <n v="6661"/>
    <n v="1368355"/>
    <n v="287373"/>
    <n v="233787"/>
    <n v="1553"/>
    <n v="0.54977205464566603"/>
    <n v="0.44725690771034965"/>
    <n v="2.971037643984366E-3"/>
  </r>
  <r>
    <x v="17"/>
    <x v="10"/>
    <x v="1"/>
    <n v="2023"/>
    <n v="188200"/>
    <n v="19402"/>
    <n v="170821"/>
    <n v="191792"/>
    <n v="70190"/>
    <n v="69557"/>
    <n v="60"/>
    <n v="0"/>
    <n v="578"/>
    <n v="236"/>
    <n v="297"/>
    <n v="0"/>
    <n v="0"/>
    <n v="0"/>
    <n v="0"/>
    <n v="45"/>
    <n v="69585"/>
    <n v="68966"/>
    <n v="564"/>
    <n v="180964"/>
    <n v="45602"/>
    <n v="24426"/>
    <n v="162"/>
    <n v="0.64969368855962384"/>
    <n v="0.34799829035475138"/>
    <n v="2.3080210856247329E-3"/>
  </r>
  <r>
    <x v="18"/>
    <x v="10"/>
    <x v="1"/>
    <n v="2023"/>
    <n v="30177"/>
    <n v="3119"/>
    <n v="29081"/>
    <n v="30445"/>
    <n v="10639"/>
    <n v="10463"/>
    <n v="3"/>
    <n v="3"/>
    <n v="173"/>
    <n v="67"/>
    <n v="67"/>
    <n v="38"/>
    <n v="3.5717642635586053E-3"/>
    <n v="0.21965317919075145"/>
    <n v="0"/>
    <n v="1"/>
    <n v="10624"/>
    <n v="10448"/>
    <n v="173"/>
    <n v="30204"/>
    <n v="6983"/>
    <n v="3650"/>
    <n v="6"/>
    <n v="0.65635868032709843"/>
    <n v="0.34307735689444496"/>
    <n v="5.6396277845662186E-4"/>
  </r>
  <r>
    <x v="19"/>
    <x v="10"/>
    <x v="1"/>
    <n v="2023"/>
    <n v="15802"/>
    <n v="1678"/>
    <n v="16147"/>
    <n v="16143"/>
    <n v="6343"/>
    <n v="6293"/>
    <n v="6"/>
    <n v="6"/>
    <n v="44"/>
    <n v="11"/>
    <n v="7"/>
    <n v="23"/>
    <n v="3.6260444584581427E-3"/>
    <n v="0.52272727272727271"/>
    <n v="0"/>
    <n v="3"/>
    <n v="6328"/>
    <n v="6278"/>
    <n v="44"/>
    <n v="15976"/>
    <n v="4228"/>
    <n v="2107"/>
    <n v="8"/>
    <n v="0.66656156392874033"/>
    <n v="0.3321772032161438"/>
    <n v="1.2612328551158758E-3"/>
  </r>
  <r>
    <x v="20"/>
    <x v="10"/>
    <x v="1"/>
    <n v="2023"/>
    <n v="55190"/>
    <n v="4558"/>
    <n v="52655"/>
    <n v="55566"/>
    <n v="19223"/>
    <n v="18882"/>
    <n v="0"/>
    <n v="0"/>
    <n v="341"/>
    <n v="43"/>
    <n v="185"/>
    <n v="104"/>
    <n v="5.4101857150288717E-3"/>
    <n v="0.30498533724340177"/>
    <n v="0"/>
    <n v="9"/>
    <n v="19168"/>
    <n v="18828"/>
    <n v="340"/>
    <n v="54970"/>
    <n v="8728"/>
    <n v="10489"/>
    <n v="6"/>
    <n v="0.45403943193049995"/>
    <n v="0.54564844197055606"/>
    <n v="3.1212609894397338E-4"/>
  </r>
  <r>
    <x v="21"/>
    <x v="10"/>
    <x v="1"/>
    <n v="2023"/>
    <n v="8441"/>
    <n v="586"/>
    <n v="9878"/>
    <n v="8542"/>
    <n v="3473"/>
    <n v="3424"/>
    <n v="0"/>
    <n v="0"/>
    <n v="49"/>
    <n v="4"/>
    <n v="23"/>
    <n v="20"/>
    <n v="5.7587100489490351E-3"/>
    <n v="0.40816326530612246"/>
    <n v="0"/>
    <n v="2"/>
    <n v="3464"/>
    <n v="3415"/>
    <n v="49"/>
    <n v="8457"/>
    <n v="644"/>
    <n v="2828"/>
    <n v="1"/>
    <n v="0.18543046357615894"/>
    <n v="0.81428160092139357"/>
    <n v="2.8793550244745177E-4"/>
  </r>
  <r>
    <x v="22"/>
    <x v="10"/>
    <x v="1"/>
    <n v="2023"/>
    <n v="44641"/>
    <n v="3966"/>
    <n v="42698"/>
    <n v="45214"/>
    <n v="15950"/>
    <n v="15764"/>
    <n v="17"/>
    <n v="0"/>
    <n v="169"/>
    <n v="26"/>
    <n v="82"/>
    <n v="60"/>
    <n v="3.761755485893417E-3"/>
    <n v="0.35502958579881655"/>
    <n v="0"/>
    <n v="1"/>
    <n v="15891"/>
    <n v="15705"/>
    <n v="169"/>
    <n v="44612"/>
    <n v="8568"/>
    <n v="7368"/>
    <n v="14"/>
    <n v="0.53717868338557995"/>
    <n v="0.4619435736677116"/>
    <n v="8.7774294670846394E-4"/>
  </r>
  <r>
    <x v="23"/>
    <x v="10"/>
    <x v="1"/>
    <n v="2023"/>
    <n v="25837"/>
    <n v="1847"/>
    <n v="26013"/>
    <n v="26538"/>
    <n v="11076"/>
    <n v="10881"/>
    <n v="7"/>
    <n v="0"/>
    <n v="188"/>
    <n v="17"/>
    <n v="73"/>
    <n v="84"/>
    <n v="7.5839653304442039E-3"/>
    <n v="0.44680851063829785"/>
    <n v="0"/>
    <n v="14"/>
    <n v="11061"/>
    <n v="10866"/>
    <n v="188"/>
    <n v="26270"/>
    <n v="4548"/>
    <n v="6525"/>
    <n v="3"/>
    <n v="0.41061755146262191"/>
    <n v="0.58911159263271939"/>
    <n v="2.7085590465872155E-4"/>
  </r>
  <r>
    <x v="24"/>
    <x v="10"/>
    <x v="1"/>
    <n v="2023"/>
    <n v="16828"/>
    <n v="1661"/>
    <n v="17190"/>
    <n v="17014"/>
    <n v="7403"/>
    <n v="7327"/>
    <n v="2"/>
    <n v="0"/>
    <n v="74"/>
    <n v="17"/>
    <n v="27"/>
    <n v="30"/>
    <n v="4.0524111846548701E-3"/>
    <n v="0.40540540540540543"/>
    <n v="0"/>
    <n v="0"/>
    <n v="7382"/>
    <n v="7306"/>
    <n v="74"/>
    <n v="16794"/>
    <n v="2959"/>
    <n v="4441"/>
    <n v="3"/>
    <n v="0.399702823179792"/>
    <n v="0.59989193570174248"/>
    <n v="4.0524111846548696E-4"/>
  </r>
  <r>
    <x v="25"/>
    <x v="10"/>
    <x v="1"/>
    <n v="2023"/>
    <n v="10736"/>
    <n v="661"/>
    <n v="12098"/>
    <n v="10923"/>
    <n v="3157"/>
    <n v="3135"/>
    <n v="0"/>
    <n v="0"/>
    <n v="22"/>
    <n v="5"/>
    <n v="6"/>
    <n v="11"/>
    <n v="3.4843205574912892E-3"/>
    <n v="0.5"/>
    <n v="0"/>
    <n v="0"/>
    <n v="3140"/>
    <n v="3118"/>
    <n v="22"/>
    <n v="10764"/>
    <n v="1103"/>
    <n v="2052"/>
    <n v="2"/>
    <n v="0.34938232499208111"/>
    <n v="0.64998416217928412"/>
    <n v="6.3351282863477985E-4"/>
  </r>
  <r>
    <x v="26"/>
    <x v="10"/>
    <x v="1"/>
    <n v="2023"/>
    <n v="554515"/>
    <n v="67203"/>
    <n v="489335"/>
    <n v="568891"/>
    <n v="170292"/>
    <n v="168324"/>
    <n v="334"/>
    <n v="0"/>
    <n v="1634"/>
    <n v="129"/>
    <n v="295"/>
    <n v="1177"/>
    <n v="6.9116576233763183E-3"/>
    <n v="0.7203182374541004"/>
    <n v="0"/>
    <n v="33"/>
    <n v="169023"/>
    <n v="167058"/>
    <n v="1631"/>
    <n v="553673"/>
    <n v="101133"/>
    <n v="68942"/>
    <n v="217"/>
    <n v="0.59387992389542665"/>
    <n v="0.40484579428276135"/>
    <n v="1.2742818218119466E-3"/>
  </r>
  <r>
    <x v="27"/>
    <x v="10"/>
    <x v="1"/>
    <n v="2023"/>
    <n v="14725"/>
    <n v="917"/>
    <n v="15831"/>
    <n v="14976"/>
    <n v="7459"/>
    <n v="7258"/>
    <n v="0"/>
    <n v="0"/>
    <n v="201"/>
    <n v="12"/>
    <n v="20"/>
    <n v="164"/>
    <n v="2.1986861509585735E-2"/>
    <n v="0.8159203980099502"/>
    <n v="0"/>
    <n v="5"/>
    <n v="7436"/>
    <n v="7236"/>
    <n v="200"/>
    <n v="14648"/>
    <n v="4166"/>
    <n v="3276"/>
    <n v="17"/>
    <n v="0.5585199088349645"/>
    <n v="0.43920096527684677"/>
    <n v="2.2791258881887651E-3"/>
  </r>
  <r>
    <x v="28"/>
    <x v="10"/>
    <x v="1"/>
    <n v="2023"/>
    <n v="85801"/>
    <n v="6937"/>
    <n v="80887"/>
    <n v="87599"/>
    <n v="32380"/>
    <n v="31999"/>
    <n v="0"/>
    <n v="0"/>
    <n v="381"/>
    <n v="56"/>
    <n v="177"/>
    <n v="144"/>
    <n v="4.4471896232242125E-3"/>
    <n v="0.37795275590551181"/>
    <n v="0"/>
    <n v="4"/>
    <n v="32202"/>
    <n v="31822"/>
    <n v="380"/>
    <n v="85797"/>
    <n v="20587"/>
    <n v="11763"/>
    <n v="30"/>
    <n v="0.63579369981470046"/>
    <n v="0.36327980234712787"/>
    <n v="9.2649783817171094E-4"/>
  </r>
  <r>
    <x v="29"/>
    <x v="10"/>
    <x v="1"/>
    <n v="2023"/>
    <n v="8985"/>
    <n v="732"/>
    <n v="10276"/>
    <n v="9065"/>
    <n v="2746"/>
    <n v="2710"/>
    <n v="2"/>
    <n v="0"/>
    <n v="34"/>
    <n v="2"/>
    <n v="15"/>
    <n v="16"/>
    <n v="5.826656955571741E-3"/>
    <n v="0.47058823529411764"/>
    <n v="0"/>
    <n v="1"/>
    <n v="2737"/>
    <n v="2701"/>
    <n v="34"/>
    <n v="8925"/>
    <n v="1806"/>
    <n v="934"/>
    <n v="6"/>
    <n v="0.65768390386016018"/>
    <n v="0.34013109978150036"/>
    <n v="2.1849963583394027E-3"/>
  </r>
  <r>
    <x v="30"/>
    <x v="10"/>
    <x v="1"/>
    <n v="2023"/>
    <n v="512546"/>
    <n v="50352"/>
    <n v="464217"/>
    <n v="521834"/>
    <n v="188159"/>
    <n v="185738"/>
    <n v="0"/>
    <n v="0"/>
    <n v="2421"/>
    <n v="73"/>
    <n v="597"/>
    <n v="1657"/>
    <n v="8.8063818366381618E-3"/>
    <n v="0.68442792234613792"/>
    <n v="0"/>
    <n v="94"/>
    <n v="187717"/>
    <n v="185305"/>
    <n v="2412"/>
    <n v="514659"/>
    <n v="113517"/>
    <n v="74413"/>
    <n v="229"/>
    <n v="0.60330358898591085"/>
    <n v="0.39547935522616512"/>
    <n v="1.2170557879240429E-3"/>
  </r>
  <r>
    <x v="31"/>
    <x v="10"/>
    <x v="1"/>
    <n v="2023"/>
    <n v="363058"/>
    <n v="32268"/>
    <n v="332813"/>
    <n v="371330"/>
    <n v="157645"/>
    <n v="155756"/>
    <n v="0"/>
    <n v="0"/>
    <n v="1889"/>
    <n v="215"/>
    <n v="791"/>
    <n v="878"/>
    <n v="5.5694757207650101E-3"/>
    <n v="0.46479618845950238"/>
    <n v="0"/>
    <n v="5"/>
    <n v="156465"/>
    <n v="154589"/>
    <n v="1876"/>
    <n v="364824"/>
    <n v="66093"/>
    <n v="91428"/>
    <n v="124"/>
    <n v="0.41925211709854421"/>
    <n v="0.57996130546481017"/>
    <n v="7.8657743664562786E-4"/>
  </r>
  <r>
    <x v="32"/>
    <x v="10"/>
    <x v="1"/>
    <n v="2023"/>
    <n v="34904"/>
    <n v="2356"/>
    <n v="34571"/>
    <n v="35162"/>
    <n v="14636"/>
    <n v="14390"/>
    <n v="5"/>
    <n v="0"/>
    <n v="241"/>
    <n v="9"/>
    <n v="124"/>
    <n v="107"/>
    <n v="7.3107406395189947E-3"/>
    <n v="0.44398340248962653"/>
    <n v="0"/>
    <n v="1"/>
    <n v="14591"/>
    <n v="14346"/>
    <n v="240"/>
    <n v="34813"/>
    <n v="4187"/>
    <n v="10446"/>
    <n v="3"/>
    <n v="0.2860754304454769"/>
    <n v="0.7137195955179011"/>
    <n v="2.0497403662202789E-4"/>
  </r>
  <r>
    <x v="33"/>
    <x v="10"/>
    <x v="1"/>
    <n v="2023"/>
    <n v="196717"/>
    <n v="24296"/>
    <n v="174444"/>
    <n v="202448"/>
    <n v="78072"/>
    <n v="77421"/>
    <n v="6"/>
    <n v="6"/>
    <n v="645"/>
    <n v="85"/>
    <n v="118"/>
    <n v="408"/>
    <n v="5.2259452812788197E-3"/>
    <n v="0.63255813953488371"/>
    <n v="0"/>
    <n v="34"/>
    <n v="77023"/>
    <n v="76385"/>
    <n v="632"/>
    <n v="193167"/>
    <n v="51335"/>
    <n v="26659"/>
    <n v="78"/>
    <n v="0.65753407111384365"/>
    <n v="0.34146685111179426"/>
    <n v="9.9907777436212728E-4"/>
  </r>
  <r>
    <x v="34"/>
    <x v="10"/>
    <x v="1"/>
    <n v="2023"/>
    <n v="3504"/>
    <n v="307"/>
    <n v="5220"/>
    <n v="3588"/>
    <n v="1685"/>
    <n v="1667"/>
    <n v="0"/>
    <n v="0"/>
    <n v="18"/>
    <n v="3"/>
    <n v="8"/>
    <n v="7"/>
    <n v="4.154302670623145E-3"/>
    <n v="0.3888888888888889"/>
    <n v="0"/>
    <n v="0"/>
    <n v="1681"/>
    <n v="1663"/>
    <n v="18"/>
    <n v="3551"/>
    <n v="875"/>
    <n v="809"/>
    <n v="1"/>
    <n v="0.51928783382789323"/>
    <n v="0.48011869436201782"/>
    <n v="5.9347181008902075E-4"/>
  </r>
  <r>
    <x v="35"/>
    <x v="10"/>
    <x v="1"/>
    <n v="2023"/>
    <n v="37213"/>
    <n v="3008"/>
    <n v="36228"/>
    <n v="38109"/>
    <n v="14406"/>
    <n v="14209"/>
    <n v="1"/>
    <n v="0"/>
    <n v="154"/>
    <n v="37"/>
    <n v="54"/>
    <n v="58"/>
    <n v="4.0261002360127722E-3"/>
    <n v="0.37662337662337664"/>
    <n v="0"/>
    <n v="5"/>
    <n v="14367"/>
    <n v="14170"/>
    <n v="154"/>
    <n v="37724"/>
    <n v="8399"/>
    <n v="5942"/>
    <n v="65"/>
    <n v="0.58302096348743582"/>
    <n v="0.41246702762737747"/>
    <n v="4.5120088851867274E-3"/>
  </r>
  <r>
    <x v="36"/>
    <x v="10"/>
    <x v="1"/>
    <n v="2023"/>
    <n v="159811"/>
    <n v="14427"/>
    <n v="147407"/>
    <n v="165324"/>
    <n v="82946"/>
    <n v="82043"/>
    <n v="0"/>
    <n v="0"/>
    <n v="903"/>
    <n v="79"/>
    <n v="385"/>
    <n v="430"/>
    <n v="5.184095676705326E-3"/>
    <n v="0.47619047619047616"/>
    <n v="0"/>
    <n v="9"/>
    <n v="82548"/>
    <n v="81648"/>
    <n v="900"/>
    <n v="162213"/>
    <n v="59193"/>
    <n v="23538"/>
    <n v="215"/>
    <n v="0.71363296602608928"/>
    <n v="0.28377498613555807"/>
    <n v="2.592047838352663E-3"/>
  </r>
  <r>
    <x v="37"/>
    <x v="10"/>
    <x v="1"/>
    <n v="2023"/>
    <n v="22587"/>
    <n v="4530"/>
    <n v="20080"/>
    <n v="28404"/>
    <n v="10138"/>
    <n v="10017"/>
    <n v="0"/>
    <n v="0"/>
    <n v="121"/>
    <n v="11"/>
    <n v="28"/>
    <n v="78"/>
    <n v="7.6938252120733871E-3"/>
    <n v="0.64462809917355368"/>
    <n v="0"/>
    <n v="4"/>
    <n v="10115"/>
    <n v="9994"/>
    <n v="121"/>
    <n v="28053"/>
    <n v="5960"/>
    <n v="4174"/>
    <n v="4"/>
    <n v="0.58788715723022289"/>
    <n v="0.4117182876306964"/>
    <n v="3.9455513908068652E-4"/>
  </r>
  <r>
    <x v="38"/>
    <x v="10"/>
    <x v="1"/>
    <n v="2023"/>
    <n v="128382"/>
    <n v="8211"/>
    <n v="122194"/>
    <n v="130278"/>
    <n v="33592"/>
    <n v="33149"/>
    <n v="0"/>
    <n v="0"/>
    <n v="443"/>
    <n v="129"/>
    <n v="71"/>
    <n v="235"/>
    <n v="6.9957132650631101E-3"/>
    <n v="0.53047404063205417"/>
    <n v="0"/>
    <n v="8"/>
    <n v="33487"/>
    <n v="33044"/>
    <n v="443"/>
    <n v="128960"/>
    <n v="10879"/>
    <n v="22703"/>
    <n v="10"/>
    <n v="0.32385687068349606"/>
    <n v="0.67584543939033104"/>
    <n v="2.9768992617289832E-4"/>
  </r>
  <r>
    <x v="39"/>
    <x v="10"/>
    <x v="1"/>
    <n v="2023"/>
    <n v="4828540"/>
    <n v="495557"/>
    <n v="4335006"/>
    <n v="4921884"/>
    <n v="1780198"/>
    <n v="1758084"/>
    <n v="462"/>
    <n v="17"/>
    <n v="21617"/>
    <n v="2805"/>
    <n v="6475"/>
    <n v="11911"/>
    <n v="6.6908287729791852E-3"/>
    <n v="0.55100152657630563"/>
    <n v="0"/>
    <n v="426"/>
    <n v="1769687"/>
    <n v="1747697"/>
    <n v="21493"/>
    <n v="4819945"/>
    <n v="996047"/>
    <n v="781116"/>
    <n v="3035"/>
    <n v="0.55951472813698255"/>
    <n v="0.43878040532569973"/>
    <n v="1.7048665373177591E-3"/>
  </r>
  <r>
    <x v="0"/>
    <x v="11"/>
    <x v="2"/>
    <n v="2023"/>
    <n v="7778"/>
    <n v="486"/>
    <n v="9315"/>
    <n v="7810"/>
    <n v="2176"/>
    <n v="2126"/>
    <n v="0"/>
    <n v="0"/>
    <n v="50"/>
    <n v="1"/>
    <n v="13"/>
    <n v="35"/>
    <n v="1.608455882352941E-2"/>
    <n v="0.7"/>
    <n v="0"/>
    <n v="1"/>
    <n v="2173"/>
    <n v="2123"/>
    <n v="50"/>
    <n v="7759"/>
    <n v="1096"/>
    <n v="1080"/>
    <n v="0"/>
    <n v="0.50367647058823528"/>
    <n v="0.49632352941176472"/>
    <n v="0"/>
  </r>
  <r>
    <x v="1"/>
    <x v="11"/>
    <x v="2"/>
    <n v="2023"/>
    <n v="12273"/>
    <n v="1397"/>
    <n v="12899"/>
    <n v="12420"/>
    <n v="3447"/>
    <n v="3401"/>
    <n v="0"/>
    <n v="0"/>
    <n v="46"/>
    <n v="3"/>
    <n v="13"/>
    <n v="21"/>
    <n v="6.0922541340295913E-3"/>
    <n v="0.45652173913043476"/>
    <n v="0"/>
    <n v="9"/>
    <n v="3444"/>
    <n v="3398"/>
    <n v="46"/>
    <n v="12349"/>
    <n v="1591"/>
    <n v="1855"/>
    <n v="1"/>
    <n v="0.46156077748767044"/>
    <n v="0.53814911517261388"/>
    <n v="2.9010733971569482E-4"/>
  </r>
  <r>
    <x v="2"/>
    <x v="11"/>
    <x v="2"/>
    <n v="2023"/>
    <n v="59468"/>
    <n v="11748"/>
    <n v="49743"/>
    <n v="59967"/>
    <n v="22316"/>
    <n v="21982"/>
    <n v="0"/>
    <n v="0"/>
    <n v="334"/>
    <n v="49"/>
    <n v="95"/>
    <n v="187"/>
    <n v="8.3796379279440763E-3"/>
    <n v="0.55988023952095811"/>
    <n v="0"/>
    <n v="3"/>
    <n v="22262"/>
    <n v="21931"/>
    <n v="331"/>
    <n v="59462"/>
    <n v="15702"/>
    <n v="6614"/>
    <n v="0"/>
    <n v="0.70362072055923996"/>
    <n v="0.29637927944075998"/>
    <n v="0"/>
  </r>
  <r>
    <x v="3"/>
    <x v="11"/>
    <x v="2"/>
    <n v="2023"/>
    <n v="51442"/>
    <n v="3192"/>
    <n v="50273"/>
    <n v="52759"/>
    <n v="15357"/>
    <n v="15178"/>
    <n v="0"/>
    <n v="0"/>
    <n v="179"/>
    <n v="57"/>
    <n v="41"/>
    <n v="79"/>
    <n v="5.1442338998502314E-3"/>
    <n v="0.44134078212290501"/>
    <n v="0"/>
    <n v="2"/>
    <n v="15324"/>
    <n v="15145"/>
    <n v="179"/>
    <n v="52377"/>
    <n v="8899"/>
    <n v="6449"/>
    <n v="9"/>
    <n v="0.57947515790844562"/>
    <n v="0.41993879012828028"/>
    <n v="5.8605196327407702E-4"/>
  </r>
  <r>
    <x v="4"/>
    <x v="11"/>
    <x v="2"/>
    <n v="2023"/>
    <n v="40745"/>
    <n v="2791"/>
    <n v="39977"/>
    <n v="41722"/>
    <n v="15579"/>
    <n v="15431"/>
    <n v="0"/>
    <n v="0"/>
    <n v="148"/>
    <n v="29"/>
    <n v="39"/>
    <n v="79"/>
    <n v="5.0709288144296814E-3"/>
    <n v="0.53378378378378377"/>
    <n v="0"/>
    <n v="1"/>
    <n v="15544"/>
    <n v="15397"/>
    <n v="147"/>
    <n v="41092"/>
    <n v="9959"/>
    <n v="5610"/>
    <n v="10"/>
    <n v="0.63925797547981256"/>
    <n v="0.36010013479684189"/>
    <n v="6.4188972334552929E-4"/>
  </r>
  <r>
    <x v="5"/>
    <x v="11"/>
    <x v="2"/>
    <n v="2023"/>
    <n v="91067"/>
    <n v="8231"/>
    <n v="84859"/>
    <n v="92176"/>
    <n v="18089"/>
    <n v="17655"/>
    <n v="0"/>
    <n v="0"/>
    <n v="434"/>
    <n v="25"/>
    <n v="119"/>
    <n v="279"/>
    <n v="1.5423738183426391E-2"/>
    <n v="0.6428571428571429"/>
    <n v="0"/>
    <n v="11"/>
    <n v="18038"/>
    <n v="17606"/>
    <n v="432"/>
    <n v="91245"/>
    <n v="5837"/>
    <n v="12243"/>
    <n v="9"/>
    <n v="0.32268229310630769"/>
    <n v="0.67682016695229141"/>
    <n v="4.9753994140085134E-4"/>
  </r>
  <r>
    <x v="6"/>
    <x v="11"/>
    <x v="2"/>
    <n v="2023"/>
    <m/>
    <m/>
    <n v="2023"/>
    <m/>
    <m/>
    <m/>
    <m/>
    <m/>
    <m/>
    <m/>
    <m/>
    <m/>
    <m/>
    <e v="#DIV/0!"/>
    <m/>
    <m/>
    <n v="0"/>
    <n v="0"/>
    <n v="0"/>
    <n v="0"/>
    <m/>
    <n v="0"/>
    <n v="0"/>
    <e v="#DIV/0!"/>
    <e v="#DIV/0!"/>
    <e v="#DIV/0!"/>
  </r>
  <r>
    <x v="7"/>
    <x v="11"/>
    <x v="2"/>
    <n v="2023"/>
    <n v="67842"/>
    <n v="5873"/>
    <n v="63992"/>
    <n v="68256"/>
    <n v="18468"/>
    <n v="18238"/>
    <n v="0"/>
    <n v="0"/>
    <n v="230"/>
    <n v="20"/>
    <n v="70"/>
    <n v="138"/>
    <n v="7.4723846653671211E-3"/>
    <n v="0.6"/>
    <n v="0"/>
    <n v="2"/>
    <n v="18434"/>
    <n v="18204"/>
    <n v="230"/>
    <n v="67647"/>
    <n v="11159"/>
    <n v="7307"/>
    <n v="2"/>
    <n v="0.60423435131037473"/>
    <n v="0.39565735325969242"/>
    <n v="1.0829542993285683E-4"/>
  </r>
  <r>
    <x v="8"/>
    <x v="11"/>
    <x v="2"/>
    <n v="2023"/>
    <n v="1446"/>
    <n v="108"/>
    <n v="3361"/>
    <n v="1911"/>
    <n v="413"/>
    <n v="405"/>
    <n v="0"/>
    <n v="0"/>
    <n v="8"/>
    <n v="0"/>
    <n v="2"/>
    <n v="6"/>
    <n v="1.4527845036319613E-2"/>
    <n v="0.75"/>
    <n v="0"/>
    <n v="0"/>
    <n v="413"/>
    <n v="405"/>
    <n v="8"/>
    <n v="1903"/>
    <n v="193"/>
    <n v="220"/>
    <n v="0"/>
    <n v="0.46731234866828086"/>
    <n v="0.53268765133171914"/>
    <n v="0"/>
  </r>
  <r>
    <x v="9"/>
    <x v="11"/>
    <x v="2"/>
    <n v="2023"/>
    <n v="2301"/>
    <n v="230"/>
    <n v="4094"/>
    <n v="2327"/>
    <n v="729"/>
    <n v="716"/>
    <n v="0"/>
    <n v="0"/>
    <n v="13"/>
    <n v="2"/>
    <n v="3"/>
    <n v="8"/>
    <n v="1.0973936899862825E-2"/>
    <n v="0.61538461538461542"/>
    <n v="0"/>
    <n v="0"/>
    <n v="726"/>
    <n v="713"/>
    <n v="13"/>
    <n v="2312"/>
    <n v="163"/>
    <n v="566"/>
    <n v="0"/>
    <n v="0.22359396433470508"/>
    <n v="0.77640603566529487"/>
    <n v="0"/>
  </r>
  <r>
    <x v="10"/>
    <x v="11"/>
    <x v="2"/>
    <n v="2023"/>
    <n v="1184"/>
    <n v="105"/>
    <n v="3102"/>
    <n v="1205"/>
    <n v="286"/>
    <n v="276"/>
    <n v="0"/>
    <n v="0"/>
    <n v="10"/>
    <n v="0"/>
    <n v="1"/>
    <n v="0"/>
    <n v="0"/>
    <n v="0"/>
    <n v="0"/>
    <n v="9"/>
    <n v="285"/>
    <n v="275"/>
    <n v="10"/>
    <n v="1193"/>
    <n v="156"/>
    <n v="130"/>
    <n v="0"/>
    <n v="0.54545454545454541"/>
    <n v="0.45454545454545453"/>
    <n v="0"/>
  </r>
  <r>
    <x v="11"/>
    <x v="11"/>
    <x v="2"/>
    <n v="2023"/>
    <n v="32"/>
    <n v="4"/>
    <n v="2051"/>
    <n v="32"/>
    <n v="5"/>
    <n v="5"/>
    <n v="0"/>
    <n v="0"/>
    <n v="0"/>
    <n v="0"/>
    <n v="0"/>
    <n v="0"/>
    <n v="0"/>
    <e v="#DIV/0!"/>
    <n v="0"/>
    <n v="0"/>
    <n v="5"/>
    <n v="5"/>
    <n v="0"/>
    <n v="32"/>
    <n v="0"/>
    <n v="5"/>
    <n v="0"/>
    <n v="0"/>
    <n v="1"/>
    <n v="0"/>
  </r>
  <r>
    <x v="12"/>
    <x v="11"/>
    <x v="2"/>
    <n v="2023"/>
    <n v="38177"/>
    <n v="4083"/>
    <n v="36117"/>
    <n v="38768"/>
    <n v="8078"/>
    <n v="7865"/>
    <n v="7"/>
    <n v="0"/>
    <n v="206"/>
    <n v="16"/>
    <n v="65"/>
    <n v="125"/>
    <n v="1.547412725922258E-2"/>
    <n v="0.60679611650485432"/>
    <n v="0"/>
    <n v="0"/>
    <n v="8060"/>
    <n v="7847"/>
    <n v="206"/>
    <n v="38482"/>
    <n v="3263"/>
    <n v="4813"/>
    <n v="2"/>
    <n v="0.40393661797474623"/>
    <n v="0.59581579598910617"/>
    <n v="2.4758603614756129E-4"/>
  </r>
  <r>
    <x v="13"/>
    <x v="11"/>
    <x v="2"/>
    <n v="2023"/>
    <n v="0"/>
    <n v="0"/>
    <n v="2023"/>
    <n v="22549"/>
    <n v="7555"/>
    <n v="7477"/>
    <n v="4"/>
    <n v="0"/>
    <n v="74"/>
    <n v="19"/>
    <n v="17"/>
    <n v="38"/>
    <n v="5.0297816015883517E-3"/>
    <n v="0.51351351351351349"/>
    <n v="0"/>
    <n v="0"/>
    <n v="7554"/>
    <n v="7476"/>
    <n v="74"/>
    <n v="22473"/>
    <n v="2980"/>
    <n v="4571"/>
    <n v="4"/>
    <n v="0.39444076770350761"/>
    <n v="0.60502978160158838"/>
    <n v="5.2945069490403709E-4"/>
  </r>
  <r>
    <x v="14"/>
    <x v="11"/>
    <x v="2"/>
    <n v="2023"/>
    <n v="38136"/>
    <n v="5282"/>
    <n v="34877"/>
    <n v="38606"/>
    <n v="11114"/>
    <n v="10958"/>
    <n v="1"/>
    <n v="1"/>
    <n v="155"/>
    <n v="27"/>
    <n v="26"/>
    <n v="92"/>
    <n v="8.2778477595825094E-3"/>
    <n v="0.59354838709677415"/>
    <n v="0"/>
    <n v="10"/>
    <n v="10844"/>
    <n v="10696"/>
    <n v="147"/>
    <n v="34698"/>
    <n v="5545"/>
    <n v="5561"/>
    <n v="8"/>
    <n v="0.498920280727011"/>
    <n v="0.5003599064243297"/>
    <n v="7.1981284865934854E-4"/>
  </r>
  <r>
    <x v="15"/>
    <x v="11"/>
    <x v="2"/>
    <n v="2023"/>
    <n v="375"/>
    <n v="42"/>
    <n v="2356"/>
    <n v="387"/>
    <n v="126"/>
    <n v="121"/>
    <n v="0"/>
    <n v="0"/>
    <n v="5"/>
    <n v="0"/>
    <n v="0"/>
    <n v="5"/>
    <n v="3.968253968253968E-2"/>
    <n v="1"/>
    <n v="0"/>
    <n v="0"/>
    <n v="126"/>
    <n v="121"/>
    <n v="5"/>
    <n v="383"/>
    <n v="12"/>
    <n v="114"/>
    <n v="0"/>
    <n v="9.5238095238095233E-2"/>
    <n v="0.90476190476190477"/>
    <n v="0"/>
  </r>
  <r>
    <x v="16"/>
    <x v="11"/>
    <x v="2"/>
    <n v="2023"/>
    <n v="1381747"/>
    <n v="137583"/>
    <n v="1246187"/>
    <n v="1396262"/>
    <n v="424954"/>
    <n v="417972"/>
    <n v="0"/>
    <n v="0"/>
    <n v="6982"/>
    <n v="982"/>
    <n v="1292"/>
    <n v="4685"/>
    <n v="1.1024722675866093E-2"/>
    <n v="0.67101117158407331"/>
    <n v="0"/>
    <n v="23"/>
    <n v="421907"/>
    <n v="414963"/>
    <n v="6944"/>
    <n v="1366395"/>
    <n v="200672"/>
    <n v="223181"/>
    <n v="1101"/>
    <n v="0.47222052269186782"/>
    <n v="0.52518860864940675"/>
    <n v="2.590868658725415E-3"/>
  </r>
  <r>
    <x v="17"/>
    <x v="11"/>
    <x v="2"/>
    <n v="2023"/>
    <n v="163246"/>
    <n v="17600"/>
    <n v="147669"/>
    <n v="166124"/>
    <n v="46588"/>
    <n v="45922"/>
    <n v="19"/>
    <n v="0"/>
    <n v="646"/>
    <n v="137"/>
    <n v="220"/>
    <n v="254"/>
    <n v="5.4520477376148362E-3"/>
    <n v="0.39318885448916407"/>
    <n v="0"/>
    <n v="35"/>
    <n v="46166"/>
    <n v="45511"/>
    <n v="635"/>
    <n v="156170"/>
    <n v="27322"/>
    <n v="19190"/>
    <n v="76"/>
    <n v="0.58646003262642743"/>
    <n v="0.41190864600326266"/>
    <n v="1.6313213703099511E-3"/>
  </r>
  <r>
    <x v="18"/>
    <x v="11"/>
    <x v="2"/>
    <n v="2023"/>
    <n v="7565"/>
    <n v="452"/>
    <n v="9136"/>
    <n v="7610"/>
    <n v="2686"/>
    <n v="2607"/>
    <n v="2"/>
    <n v="2"/>
    <n v="77"/>
    <n v="31"/>
    <n v="26"/>
    <n v="20"/>
    <n v="7.446016381236039E-3"/>
    <n v="0.25974025974025972"/>
    <n v="0"/>
    <n v="0"/>
    <n v="2683"/>
    <n v="2604"/>
    <n v="77"/>
    <n v="7574"/>
    <n v="1543"/>
    <n v="1140"/>
    <n v="3"/>
    <n v="0.57446016381236042"/>
    <n v="0.4244229337304542"/>
    <n v="1.1169024571854058E-3"/>
  </r>
  <r>
    <x v="19"/>
    <x v="11"/>
    <x v="2"/>
    <n v="2023"/>
    <n v="7883"/>
    <n v="740"/>
    <n v="9166"/>
    <n v="7986"/>
    <n v="2911"/>
    <n v="2865"/>
    <n v="0"/>
    <n v="0"/>
    <n v="46"/>
    <n v="8"/>
    <n v="5"/>
    <n v="25"/>
    <n v="8.5881140501545862E-3"/>
    <n v="0.54347826086956519"/>
    <n v="0"/>
    <n v="8"/>
    <n v="2905"/>
    <n v="2859"/>
    <n v="46"/>
    <n v="7911"/>
    <n v="1754"/>
    <n v="1157"/>
    <n v="0"/>
    <n v="0.60254208175884572"/>
    <n v="0.39745791824115423"/>
    <n v="0"/>
  </r>
  <r>
    <x v="20"/>
    <x v="11"/>
    <x v="2"/>
    <n v="2023"/>
    <n v="35132"/>
    <n v="2785"/>
    <n v="34370"/>
    <n v="35414"/>
    <n v="9110"/>
    <n v="8957"/>
    <n v="0"/>
    <n v="0"/>
    <n v="153"/>
    <n v="15"/>
    <n v="20"/>
    <n v="118"/>
    <n v="1.2952799121844128E-2"/>
    <n v="0.77124183006535951"/>
    <n v="0"/>
    <n v="0"/>
    <n v="9087"/>
    <n v="8934"/>
    <n v="153"/>
    <n v="35028"/>
    <n v="3859"/>
    <n v="5245"/>
    <n v="6"/>
    <n v="0.42360043907793632"/>
    <n v="0.57574094401756315"/>
    <n v="6.5861690450054889E-4"/>
  </r>
  <r>
    <x v="21"/>
    <x v="11"/>
    <x v="2"/>
    <n v="2023"/>
    <n v="2523"/>
    <n v="156"/>
    <n v="4390"/>
    <n v="2539"/>
    <n v="866"/>
    <n v="850"/>
    <n v="3"/>
    <n v="0"/>
    <n v="13"/>
    <n v="1"/>
    <n v="2"/>
    <n v="10"/>
    <n v="1.1547344110854504E-2"/>
    <n v="0.76923076923076927"/>
    <n v="0"/>
    <n v="0"/>
    <n v="865"/>
    <n v="849"/>
    <n v="13"/>
    <n v="2515"/>
    <n v="131"/>
    <n v="735"/>
    <n v="0"/>
    <n v="0.151270207852194"/>
    <n v="0.84872979214780597"/>
    <n v="0"/>
  </r>
  <r>
    <x v="22"/>
    <x v="11"/>
    <x v="2"/>
    <n v="2023"/>
    <n v="23027"/>
    <n v="2048"/>
    <n v="23002"/>
    <n v="23220"/>
    <n v="6901"/>
    <n v="6790"/>
    <n v="8"/>
    <n v="0"/>
    <n v="103"/>
    <n v="11"/>
    <n v="46"/>
    <n v="34"/>
    <n v="4.9268221996812056E-3"/>
    <n v="0.3300970873786408"/>
    <n v="0"/>
    <n v="12"/>
    <n v="6881"/>
    <n v="6772"/>
    <n v="101"/>
    <n v="22944"/>
    <n v="2745"/>
    <n v="4152"/>
    <n v="4"/>
    <n v="0.39776843935661499"/>
    <n v="0.60165193450224608"/>
    <n v="5.7962614113896539E-4"/>
  </r>
  <r>
    <x v="23"/>
    <x v="11"/>
    <x v="2"/>
    <n v="2023"/>
    <n v="10456"/>
    <n v="570"/>
    <n v="11909"/>
    <n v="10599"/>
    <n v="3958"/>
    <n v="3831"/>
    <n v="3"/>
    <n v="0"/>
    <n v="123"/>
    <n v="9"/>
    <n v="24"/>
    <n v="87"/>
    <n v="2.1980798383021728E-2"/>
    <n v="0.70731707317073167"/>
    <n v="0"/>
    <n v="3"/>
    <n v="3950"/>
    <n v="3823"/>
    <n v="123"/>
    <n v="10460"/>
    <n v="988"/>
    <n v="2970"/>
    <n v="0"/>
    <n v="0.24962102071753411"/>
    <n v="0.75037897928246589"/>
    <n v="0"/>
  </r>
  <r>
    <x v="24"/>
    <x v="11"/>
    <x v="2"/>
    <n v="2023"/>
    <n v="10909"/>
    <n v="1125"/>
    <n v="11807"/>
    <n v="10987"/>
    <n v="5594"/>
    <n v="5537"/>
    <n v="0"/>
    <n v="0"/>
    <n v="57"/>
    <n v="10"/>
    <n v="18"/>
    <n v="28"/>
    <n v="5.0053628888094386E-3"/>
    <n v="0.49122807017543857"/>
    <n v="0"/>
    <n v="1"/>
    <n v="5576"/>
    <n v="5519"/>
    <n v="57"/>
    <n v="10829"/>
    <n v="1762"/>
    <n v="3832"/>
    <n v="0"/>
    <n v="0.31498033607436537"/>
    <n v="0.68501966392563463"/>
    <n v="0"/>
  </r>
  <r>
    <x v="25"/>
    <x v="11"/>
    <x v="2"/>
    <n v="2023"/>
    <n v="7124"/>
    <n v="333"/>
    <n v="8814"/>
    <n v="7257"/>
    <n v="2551"/>
    <n v="2520"/>
    <n v="0"/>
    <n v="0"/>
    <n v="31"/>
    <n v="5"/>
    <n v="9"/>
    <n v="17"/>
    <n v="6.6640533124264992E-3"/>
    <n v="0.54838709677419351"/>
    <n v="0"/>
    <n v="0"/>
    <n v="2543"/>
    <n v="2512"/>
    <n v="31"/>
    <n v="7144"/>
    <n v="675"/>
    <n v="1875"/>
    <n v="1"/>
    <n v="0.26460211681693452"/>
    <n v="0.73500588004704037"/>
    <n v="3.920031360250882E-4"/>
  </r>
  <r>
    <x v="26"/>
    <x v="11"/>
    <x v="2"/>
    <n v="2023"/>
    <n v="413143"/>
    <n v="43255"/>
    <n v="371911"/>
    <n v="421588"/>
    <n v="103697"/>
    <n v="102421"/>
    <n v="0"/>
    <n v="0"/>
    <n v="1276"/>
    <n v="81"/>
    <n v="171"/>
    <n v="1012"/>
    <n v="9.7592022912909721E-3"/>
    <n v="0.7931034482758621"/>
    <n v="0"/>
    <n v="12"/>
    <n v="103022"/>
    <n v="101747"/>
    <n v="1275"/>
    <n v="412803"/>
    <n v="51785"/>
    <n v="51826"/>
    <n v="86"/>
    <n v="0.49938763898666305"/>
    <n v="0.49978302168818772"/>
    <n v="8.2933932514923285E-4"/>
  </r>
  <r>
    <x v="27"/>
    <x v="11"/>
    <x v="2"/>
    <n v="2023"/>
    <n v="9650"/>
    <n v="540"/>
    <n v="11133"/>
    <n v="9778"/>
    <n v="4416"/>
    <n v="4356"/>
    <n v="0"/>
    <n v="0"/>
    <n v="60"/>
    <n v="9"/>
    <n v="16"/>
    <n v="34"/>
    <n v="7.6992753623188409E-3"/>
    <n v="0.56666666666666665"/>
    <n v="0"/>
    <n v="1"/>
    <n v="4400"/>
    <n v="4340"/>
    <n v="60"/>
    <n v="9566"/>
    <n v="2010"/>
    <n v="2394"/>
    <n v="12"/>
    <n v="0.45516304347826086"/>
    <n v="0.54211956521739135"/>
    <n v="2.717391304347826E-3"/>
  </r>
  <r>
    <x v="28"/>
    <x v="11"/>
    <x v="2"/>
    <n v="2023"/>
    <n v="57963"/>
    <n v="4095"/>
    <n v="55891"/>
    <n v="58771"/>
    <n v="14624"/>
    <n v="14442"/>
    <n v="0"/>
    <n v="0"/>
    <n v="182"/>
    <n v="37"/>
    <n v="53"/>
    <n v="92"/>
    <n v="6.2910284463894971E-3"/>
    <n v="0.50549450549450547"/>
    <n v="0"/>
    <n v="0"/>
    <n v="14529"/>
    <n v="14347"/>
    <n v="182"/>
    <n v="57458"/>
    <n v="8669"/>
    <n v="5948"/>
    <n v="7"/>
    <n v="0.59279266958424504"/>
    <n v="0.40672866520787748"/>
    <n v="4.7866520787746169E-4"/>
  </r>
  <r>
    <x v="29"/>
    <x v="11"/>
    <x v="2"/>
    <n v="2023"/>
    <m/>
    <m/>
    <n v="2023"/>
    <m/>
    <m/>
    <m/>
    <m/>
    <m/>
    <m/>
    <m/>
    <m/>
    <m/>
    <m/>
    <e v="#DIV/0!"/>
    <m/>
    <m/>
    <n v="0"/>
    <n v="0"/>
    <n v="0"/>
    <n v="0"/>
    <m/>
    <n v="0"/>
    <n v="0"/>
    <e v="#DIV/0!"/>
    <e v="#DIV/0!"/>
    <e v="#DIV/0!"/>
  </r>
  <r>
    <x v="30"/>
    <x v="11"/>
    <x v="2"/>
    <n v="2023"/>
    <n v="513786"/>
    <n v="46283"/>
    <n v="469526"/>
    <n v="521747"/>
    <n v="138827"/>
    <n v="136496"/>
    <n v="0"/>
    <n v="0"/>
    <n v="2331"/>
    <n v="65"/>
    <n v="561"/>
    <n v="1666"/>
    <n v="1.200054744394102E-2"/>
    <n v="0.71471471471471471"/>
    <n v="0"/>
    <n v="39"/>
    <n v="138479"/>
    <n v="136151"/>
    <n v="2328"/>
    <n v="514609"/>
    <n v="73441"/>
    <n v="65306"/>
    <n v="80"/>
    <n v="0.52901092726919119"/>
    <n v="0.47041281595078765"/>
    <n v="5.7625678002117746E-4"/>
  </r>
  <r>
    <x v="31"/>
    <x v="11"/>
    <x v="2"/>
    <n v="2023"/>
    <n v="324895"/>
    <n v="28432"/>
    <n v="298486"/>
    <n v="328852"/>
    <n v="97485"/>
    <n v="95979"/>
    <n v="0"/>
    <n v="0"/>
    <n v="1506"/>
    <n v="146"/>
    <n v="431"/>
    <n v="923"/>
    <n v="9.4681233010206704E-3"/>
    <n v="0.61288180610889775"/>
    <n v="0"/>
    <n v="6"/>
    <n v="96783"/>
    <n v="95284"/>
    <n v="1499"/>
    <n v="322817"/>
    <n v="35136"/>
    <n v="62303"/>
    <n v="46"/>
    <n v="0.3604246807201108"/>
    <n v="0.63910345181309947"/>
    <n v="4.7186746678976255E-4"/>
  </r>
  <r>
    <x v="32"/>
    <x v="11"/>
    <x v="2"/>
    <n v="2023"/>
    <n v="9485"/>
    <n v="735"/>
    <n v="10773"/>
    <n v="9571"/>
    <n v="2555"/>
    <n v="2509"/>
    <n v="0"/>
    <n v="0"/>
    <n v="46"/>
    <n v="6"/>
    <n v="6"/>
    <n v="34"/>
    <n v="1.3307240704500978E-2"/>
    <n v="0.73913043478260865"/>
    <n v="0"/>
    <n v="0"/>
    <n v="2549"/>
    <n v="2503"/>
    <n v="46"/>
    <n v="9494"/>
    <n v="571"/>
    <n v="1982"/>
    <n v="2"/>
    <n v="0.22348336594911938"/>
    <n v="0.77573385518590998"/>
    <n v="7.8277886497064581E-4"/>
  </r>
  <r>
    <x v="33"/>
    <x v="11"/>
    <x v="2"/>
    <n v="2023"/>
    <n v="191908"/>
    <n v="22225"/>
    <n v="171706"/>
    <n v="196674"/>
    <n v="60071"/>
    <n v="59289"/>
    <n v="4"/>
    <n v="0"/>
    <n v="778"/>
    <n v="66"/>
    <n v="123"/>
    <n v="550"/>
    <n v="9.1558322651529023E-3"/>
    <n v="0.70694087403598971"/>
    <n v="0"/>
    <n v="39"/>
    <n v="59245"/>
    <n v="58473"/>
    <n v="768"/>
    <n v="187469"/>
    <n v="36234"/>
    <n v="23785"/>
    <n v="52"/>
    <n v="0.60318622962827317"/>
    <n v="0.39594812804847596"/>
    <n v="8.656423232508199E-4"/>
  </r>
  <r>
    <x v="34"/>
    <x v="11"/>
    <x v="2"/>
    <n v="2023"/>
    <m/>
    <m/>
    <n v="2023"/>
    <m/>
    <m/>
    <m/>
    <m/>
    <m/>
    <m/>
    <m/>
    <m/>
    <m/>
    <m/>
    <e v="#DIV/0!"/>
    <m/>
    <m/>
    <n v="0"/>
    <n v="0"/>
    <n v="0"/>
    <n v="0"/>
    <m/>
    <n v="0"/>
    <n v="0"/>
    <e v="#DIV/0!"/>
    <e v="#DIV/0!"/>
    <e v="#DIV/0!"/>
  </r>
  <r>
    <x v="35"/>
    <x v="11"/>
    <x v="2"/>
    <n v="2023"/>
    <n v="24217"/>
    <n v="1798"/>
    <n v="24442"/>
    <n v="24708"/>
    <n v="8045"/>
    <n v="7829"/>
    <n v="8"/>
    <n v="0"/>
    <n v="208"/>
    <n v="30"/>
    <n v="61"/>
    <n v="109"/>
    <n v="1.3548788067122437E-2"/>
    <n v="0.52403846153846156"/>
    <n v="0"/>
    <n v="8"/>
    <n v="8015"/>
    <n v="7800"/>
    <n v="207"/>
    <n v="24466"/>
    <n v="3965"/>
    <n v="4076"/>
    <n v="4"/>
    <n v="0.49285270354257305"/>
    <n v="0.50665009322560595"/>
    <n v="4.9720323182100682E-4"/>
  </r>
  <r>
    <x v="36"/>
    <x v="11"/>
    <x v="2"/>
    <n v="2023"/>
    <n v="159755"/>
    <n v="12571"/>
    <n v="149207"/>
    <n v="163412"/>
    <n v="58433"/>
    <n v="57786"/>
    <n v="0"/>
    <n v="0"/>
    <n v="647"/>
    <n v="40"/>
    <n v="212"/>
    <n v="388"/>
    <n v="6.64008351445245E-3"/>
    <n v="0.59969088098918089"/>
    <n v="0"/>
    <n v="7"/>
    <n v="58173"/>
    <n v="57527"/>
    <n v="646"/>
    <n v="160469"/>
    <n v="38595"/>
    <n v="19733"/>
    <n v="105"/>
    <n v="0.66050005989766059"/>
    <n v="0.33770301028528399"/>
    <n v="1.796929817055431E-3"/>
  </r>
  <r>
    <x v="37"/>
    <x v="11"/>
    <x v="2"/>
    <n v="2023"/>
    <n v="12637"/>
    <n v="3241"/>
    <n v="11419"/>
    <n v="13085"/>
    <n v="3886"/>
    <n v="3795"/>
    <n v="0"/>
    <n v="0"/>
    <n v="91"/>
    <n v="4"/>
    <n v="9"/>
    <n v="72"/>
    <n v="1.8528049408131755E-2"/>
    <n v="0.79120879120879117"/>
    <n v="0"/>
    <n v="6"/>
    <n v="3867"/>
    <n v="3776"/>
    <n v="91"/>
    <n v="12831"/>
    <n v="1625"/>
    <n v="2260"/>
    <n v="1"/>
    <n v="0.41816778178075142"/>
    <n v="0.58157488419969117"/>
    <n v="2.5733401955738551E-4"/>
  </r>
  <r>
    <x v="38"/>
    <x v="11"/>
    <x v="2"/>
    <n v="2023"/>
    <n v="64208"/>
    <n v="3671"/>
    <n v="62560"/>
    <n v="64983"/>
    <n v="12587"/>
    <n v="12376"/>
    <n v="0"/>
    <n v="0"/>
    <n v="211"/>
    <n v="31"/>
    <n v="21"/>
    <n v="157"/>
    <n v="1.2473186621117025E-2"/>
    <n v="0.74407582938388628"/>
    <n v="0"/>
    <n v="2"/>
    <n v="12537"/>
    <n v="12326"/>
    <n v="211"/>
    <n v="64319"/>
    <n v="3223"/>
    <n v="9359"/>
    <n v="5"/>
    <n v="0.2560578374513387"/>
    <n v="0.74354492730595056"/>
    <n v="3.9723524271073331E-4"/>
  </r>
  <r>
    <x v="39"/>
    <x v="11"/>
    <x v="2"/>
    <n v="2023"/>
    <n v="3843525"/>
    <n v="373810"/>
    <n v="3471738"/>
    <n v="3922062"/>
    <n v="1134483"/>
    <n v="1116963"/>
    <n v="59"/>
    <n v="3"/>
    <n v="17459"/>
    <n v="1972"/>
    <n v="3830"/>
    <n v="11407"/>
    <n v="1.0054800292291732E-2"/>
    <n v="0.6533592989289192"/>
    <n v="0"/>
    <n v="250"/>
    <n v="1127394"/>
    <n v="1109962"/>
    <n v="17371"/>
    <n v="3836678"/>
    <n v="563260"/>
    <n v="569587"/>
    <n v="1636"/>
    <n v="0.49649047187132817"/>
    <n v="0.50206746156619364"/>
    <n v="1.442066562478239E-3"/>
  </r>
  <r>
    <x v="0"/>
    <x v="12"/>
    <x v="3"/>
    <n v="2023"/>
    <m/>
    <m/>
    <n v="2023"/>
    <m/>
    <m/>
    <m/>
    <m/>
    <m/>
    <m/>
    <m/>
    <m/>
    <m/>
    <m/>
    <e v="#DIV/0!"/>
    <m/>
    <m/>
    <n v="0"/>
    <n v="0"/>
    <n v="0"/>
    <n v="0"/>
    <m/>
    <n v="0"/>
    <n v="0"/>
    <e v="#DIV/0!"/>
    <e v="#DIV/0!"/>
    <e v="#DIV/0!"/>
  </r>
  <r>
    <x v="1"/>
    <x v="12"/>
    <x v="3"/>
    <n v="2023"/>
    <n v="12297"/>
    <n v="1270"/>
    <n v="13050"/>
    <n v="12529"/>
    <n v="6288"/>
    <n v="6204"/>
    <n v="0"/>
    <n v="0"/>
    <n v="84"/>
    <n v="8"/>
    <n v="43"/>
    <n v="24"/>
    <n v="3.8167938931297708E-3"/>
    <n v="0.2857142857142857"/>
    <n v="0"/>
    <n v="9"/>
    <n v="6283"/>
    <n v="6199"/>
    <n v="84"/>
    <n v="12460"/>
    <n v="3329"/>
    <n v="2955"/>
    <n v="4"/>
    <n v="0.5294211195928753"/>
    <n v="0.46994274809160308"/>
    <n v="6.3613231552162855E-4"/>
  </r>
  <r>
    <x v="2"/>
    <x v="12"/>
    <x v="3"/>
    <n v="2023"/>
    <m/>
    <m/>
    <n v="2023"/>
    <m/>
    <m/>
    <m/>
    <m/>
    <m/>
    <m/>
    <m/>
    <m/>
    <m/>
    <m/>
    <e v="#DIV/0!"/>
    <m/>
    <m/>
    <n v="0"/>
    <n v="0"/>
    <n v="0"/>
    <n v="0"/>
    <m/>
    <n v="0"/>
    <n v="0"/>
    <e v="#DIV/0!"/>
    <e v="#DIV/0!"/>
    <e v="#DIV/0!"/>
  </r>
  <r>
    <x v="3"/>
    <x v="12"/>
    <x v="3"/>
    <n v="2023"/>
    <m/>
    <m/>
    <n v="2023"/>
    <m/>
    <m/>
    <m/>
    <m/>
    <m/>
    <m/>
    <m/>
    <m/>
    <m/>
    <m/>
    <e v="#DIV/0!"/>
    <m/>
    <m/>
    <n v="0"/>
    <n v="0"/>
    <n v="0"/>
    <n v="0"/>
    <m/>
    <n v="0"/>
    <n v="0"/>
    <e v="#DIV/0!"/>
    <e v="#DIV/0!"/>
    <e v="#DIV/0!"/>
  </r>
  <r>
    <x v="4"/>
    <x v="12"/>
    <x v="3"/>
    <n v="2023"/>
    <m/>
    <m/>
    <n v="2023"/>
    <m/>
    <m/>
    <m/>
    <m/>
    <m/>
    <m/>
    <m/>
    <m/>
    <m/>
    <m/>
    <e v="#DIV/0!"/>
    <m/>
    <m/>
    <n v="0"/>
    <n v="0"/>
    <n v="0"/>
    <n v="0"/>
    <m/>
    <n v="0"/>
    <n v="0"/>
    <e v="#DIV/0!"/>
    <e v="#DIV/0!"/>
    <e v="#DIV/0!"/>
  </r>
  <r>
    <x v="5"/>
    <x v="12"/>
    <x v="3"/>
    <n v="2023"/>
    <n v="14886"/>
    <n v="1249"/>
    <n v="15660"/>
    <n v="15063"/>
    <n v="7237"/>
    <n v="7106"/>
    <n v="0"/>
    <n v="0"/>
    <n v="132"/>
    <n v="12"/>
    <n v="85"/>
    <n v="26"/>
    <n v="3.5926488876606329E-3"/>
    <n v="0.19696969696969696"/>
    <n v="0"/>
    <n v="9"/>
    <n v="7197"/>
    <n v="7072"/>
    <n v="126"/>
    <n v="14878"/>
    <n v="2681"/>
    <n v="4550"/>
    <n v="6"/>
    <n v="0.37045737183915989"/>
    <n v="0.6287135553406108"/>
    <n v="8.2907282022937686E-4"/>
  </r>
  <r>
    <x v="6"/>
    <x v="12"/>
    <x v="3"/>
    <n v="2023"/>
    <m/>
    <m/>
    <n v="2023"/>
    <m/>
    <m/>
    <m/>
    <m/>
    <m/>
    <m/>
    <m/>
    <m/>
    <m/>
    <m/>
    <e v="#DIV/0!"/>
    <m/>
    <m/>
    <n v="0"/>
    <n v="0"/>
    <n v="0"/>
    <n v="0"/>
    <m/>
    <n v="0"/>
    <n v="0"/>
    <e v="#DIV/0!"/>
    <e v="#DIV/0!"/>
    <e v="#DIV/0!"/>
  </r>
  <r>
    <x v="7"/>
    <x v="12"/>
    <x v="3"/>
    <n v="2023"/>
    <n v="8000"/>
    <n v="836"/>
    <n v="9187"/>
    <n v="8081"/>
    <n v="3598"/>
    <n v="3559"/>
    <n v="0"/>
    <n v="0"/>
    <n v="39"/>
    <n v="4"/>
    <n v="9"/>
    <n v="26"/>
    <n v="7.2262367982212344E-3"/>
    <n v="0.66666666666666663"/>
    <n v="0"/>
    <n v="0"/>
    <n v="3589"/>
    <n v="3550"/>
    <n v="39"/>
    <n v="7990"/>
    <n v="1651"/>
    <n v="1946"/>
    <n v="1"/>
    <n v="0.45886603668704834"/>
    <n v="0.54085603112840464"/>
    <n v="2.7793218454697053E-4"/>
  </r>
  <r>
    <x v="8"/>
    <x v="12"/>
    <x v="3"/>
    <n v="2023"/>
    <m/>
    <m/>
    <n v="2023"/>
    <m/>
    <m/>
    <m/>
    <m/>
    <m/>
    <m/>
    <m/>
    <m/>
    <m/>
    <m/>
    <e v="#DIV/0!"/>
    <m/>
    <m/>
    <n v="0"/>
    <n v="0"/>
    <n v="0"/>
    <n v="0"/>
    <m/>
    <n v="0"/>
    <n v="0"/>
    <e v="#DIV/0!"/>
    <e v="#DIV/0!"/>
    <e v="#DIV/0!"/>
  </r>
  <r>
    <x v="9"/>
    <x v="12"/>
    <x v="3"/>
    <n v="2023"/>
    <m/>
    <m/>
    <n v="2023"/>
    <m/>
    <m/>
    <m/>
    <m/>
    <m/>
    <m/>
    <m/>
    <m/>
    <m/>
    <m/>
    <e v="#DIV/0!"/>
    <m/>
    <m/>
    <n v="0"/>
    <n v="0"/>
    <n v="0"/>
    <n v="0"/>
    <m/>
    <n v="0"/>
    <n v="0"/>
    <e v="#DIV/0!"/>
    <e v="#DIV/0!"/>
    <e v="#DIV/0!"/>
  </r>
  <r>
    <x v="10"/>
    <x v="12"/>
    <x v="3"/>
    <n v="2023"/>
    <m/>
    <m/>
    <n v="2023"/>
    <m/>
    <m/>
    <m/>
    <m/>
    <m/>
    <m/>
    <m/>
    <m/>
    <m/>
    <m/>
    <e v="#DIV/0!"/>
    <m/>
    <m/>
    <n v="0"/>
    <n v="0"/>
    <n v="0"/>
    <n v="0"/>
    <m/>
    <n v="0"/>
    <n v="0"/>
    <e v="#DIV/0!"/>
    <e v="#DIV/0!"/>
    <e v="#DIV/0!"/>
  </r>
  <r>
    <x v="11"/>
    <x v="12"/>
    <x v="3"/>
    <n v="2023"/>
    <n v="32"/>
    <n v="4"/>
    <n v="2051"/>
    <n v="32"/>
    <n v="11"/>
    <n v="11"/>
    <n v="0"/>
    <n v="0"/>
    <n v="0"/>
    <n v="0"/>
    <n v="0"/>
    <n v="0"/>
    <n v="0"/>
    <e v="#DIV/0!"/>
    <n v="0"/>
    <n v="0"/>
    <n v="11"/>
    <n v="11"/>
    <n v="0"/>
    <n v="32"/>
    <n v="0"/>
    <n v="11"/>
    <n v="0"/>
    <n v="0"/>
    <n v="1"/>
    <n v="0"/>
  </r>
  <r>
    <x v="12"/>
    <x v="12"/>
    <x v="3"/>
    <n v="2023"/>
    <n v="25237"/>
    <n v="2742"/>
    <n v="24518"/>
    <n v="25571"/>
    <n v="8681"/>
    <n v="8510"/>
    <n v="0"/>
    <n v="0"/>
    <n v="171"/>
    <n v="7"/>
    <n v="63"/>
    <n v="99"/>
    <n v="1.1404216104135468E-2"/>
    <n v="0.57894736842105265"/>
    <n v="0"/>
    <n v="2"/>
    <n v="8663"/>
    <n v="8492"/>
    <n v="171"/>
    <n v="25399"/>
    <n v="3417"/>
    <n v="5263"/>
    <n v="1"/>
    <n v="0.39361824674576662"/>
    <n v="0.60626655915217142"/>
    <n v="1.1519410206197443E-4"/>
  </r>
  <r>
    <x v="13"/>
    <x v="12"/>
    <x v="3"/>
    <n v="2023"/>
    <n v="15437"/>
    <n v="1547"/>
    <n v="15913"/>
    <n v="15625"/>
    <n v="4761"/>
    <n v="4707"/>
    <n v="0"/>
    <n v="0"/>
    <n v="54"/>
    <n v="20"/>
    <n v="5"/>
    <n v="27"/>
    <n v="5.6710775047258983E-3"/>
    <n v="0.5"/>
    <n v="0"/>
    <n v="2"/>
    <n v="4756"/>
    <n v="4702"/>
    <n v="54"/>
    <n v="15577"/>
    <n v="1933"/>
    <n v="2828"/>
    <n v="0"/>
    <n v="0.40600714135685778"/>
    <n v="0.59399285864314222"/>
    <n v="0"/>
  </r>
  <r>
    <x v="14"/>
    <x v="12"/>
    <x v="3"/>
    <n v="2023"/>
    <n v="14551"/>
    <n v="840"/>
    <n v="15734"/>
    <n v="14654"/>
    <n v="7355"/>
    <n v="7277"/>
    <n v="8"/>
    <n v="8"/>
    <n v="70"/>
    <n v="24"/>
    <n v="6"/>
    <n v="40"/>
    <n v="5.4384772263766142E-3"/>
    <n v="0.5714285714285714"/>
    <n v="0"/>
    <n v="0"/>
    <n v="7323"/>
    <n v="7245"/>
    <n v="70"/>
    <n v="14372"/>
    <n v="4032"/>
    <n v="3315"/>
    <n v="8"/>
    <n v="0.54819850441876272"/>
    <n v="0.45071380013596191"/>
    <n v="1.087695445275323E-3"/>
  </r>
  <r>
    <x v="15"/>
    <x v="12"/>
    <x v="3"/>
    <n v="2023"/>
    <m/>
    <m/>
    <n v="2023"/>
    <m/>
    <m/>
    <m/>
    <m/>
    <m/>
    <m/>
    <m/>
    <m/>
    <m/>
    <m/>
    <e v="#DIV/0!"/>
    <m/>
    <m/>
    <n v="0"/>
    <n v="0"/>
    <n v="0"/>
    <n v="0"/>
    <m/>
    <n v="0"/>
    <n v="0"/>
    <e v="#DIV/0!"/>
    <e v="#DIV/0!"/>
    <e v="#DIV/0!"/>
  </r>
  <r>
    <x v="16"/>
    <x v="12"/>
    <x v="3"/>
    <n v="2023"/>
    <n v="1380642"/>
    <n v="129685"/>
    <n v="1252980"/>
    <n v="1395841"/>
    <n v="426120"/>
    <n v="418676"/>
    <n v="0"/>
    <n v="0"/>
    <n v="7444"/>
    <n v="1069"/>
    <n v="2227"/>
    <n v="4120"/>
    <n v="9.6686379423636531E-3"/>
    <n v="0.55346587855991403"/>
    <n v="0"/>
    <n v="28"/>
    <n v="423253"/>
    <n v="415846"/>
    <n v="7407"/>
    <n v="1365991"/>
    <n v="175855"/>
    <n v="249246"/>
    <n v="1019"/>
    <n v="0.41268891392096124"/>
    <n v="0.58491974091805121"/>
    <n v="2.3913451609875154E-3"/>
  </r>
  <r>
    <x v="17"/>
    <x v="12"/>
    <x v="3"/>
    <n v="2023"/>
    <m/>
    <m/>
    <n v="2023"/>
    <m/>
    <m/>
    <m/>
    <m/>
    <m/>
    <m/>
    <m/>
    <m/>
    <m/>
    <m/>
    <e v="#DIV/0!"/>
    <m/>
    <m/>
    <n v="0"/>
    <n v="0"/>
    <n v="0"/>
    <n v="0"/>
    <m/>
    <n v="0"/>
    <n v="0"/>
    <e v="#DIV/0!"/>
    <e v="#DIV/0!"/>
    <e v="#DIV/0!"/>
  </r>
  <r>
    <x v="18"/>
    <x v="12"/>
    <x v="3"/>
    <n v="2023"/>
    <m/>
    <m/>
    <n v="2023"/>
    <m/>
    <m/>
    <m/>
    <m/>
    <m/>
    <m/>
    <m/>
    <m/>
    <m/>
    <m/>
    <e v="#DIV/0!"/>
    <m/>
    <m/>
    <n v="0"/>
    <n v="0"/>
    <n v="0"/>
    <n v="0"/>
    <m/>
    <n v="0"/>
    <n v="0"/>
    <e v="#DIV/0!"/>
    <e v="#DIV/0!"/>
    <e v="#DIV/0!"/>
  </r>
  <r>
    <x v="19"/>
    <x v="12"/>
    <x v="3"/>
    <n v="2023"/>
    <n v="6542"/>
    <n v="563"/>
    <n v="8002"/>
    <n v="6655"/>
    <n v="3147"/>
    <n v="3102"/>
    <n v="0"/>
    <n v="0"/>
    <n v="45"/>
    <n v="6"/>
    <n v="5"/>
    <n v="31"/>
    <n v="9.850651414045123E-3"/>
    <n v="0.68888888888888888"/>
    <n v="0"/>
    <n v="3"/>
    <n v="3139"/>
    <n v="3094"/>
    <n v="45"/>
    <n v="6592"/>
    <n v="1943"/>
    <n v="1204"/>
    <n v="0"/>
    <n v="0.61741340959644109"/>
    <n v="0.38258659040355897"/>
    <n v="0"/>
  </r>
  <r>
    <x v="20"/>
    <x v="12"/>
    <x v="3"/>
    <n v="2023"/>
    <n v="14365"/>
    <n v="1343"/>
    <n v="15045"/>
    <n v="14446"/>
    <n v="5396"/>
    <n v="5305"/>
    <n v="0"/>
    <n v="0"/>
    <n v="91"/>
    <n v="11"/>
    <n v="33"/>
    <n v="47"/>
    <n v="8.7101556708673086E-3"/>
    <n v="0.51648351648351654"/>
    <n v="0"/>
    <n v="0"/>
    <n v="5376"/>
    <n v="5290"/>
    <n v="86"/>
    <n v="14293"/>
    <n v="1930"/>
    <n v="3459"/>
    <n v="7"/>
    <n v="0.35767234988880653"/>
    <n v="0.64103039288361752"/>
    <n v="1.2972572275759822E-3"/>
  </r>
  <r>
    <x v="21"/>
    <x v="12"/>
    <x v="3"/>
    <n v="2023"/>
    <m/>
    <m/>
    <n v="2023"/>
    <m/>
    <m/>
    <m/>
    <m/>
    <m/>
    <m/>
    <m/>
    <m/>
    <m/>
    <m/>
    <e v="#DIV/0!"/>
    <m/>
    <m/>
    <n v="0"/>
    <n v="0"/>
    <n v="0"/>
    <n v="0"/>
    <m/>
    <n v="0"/>
    <n v="0"/>
    <e v="#DIV/0!"/>
    <e v="#DIV/0!"/>
    <e v="#DIV/0!"/>
  </r>
  <r>
    <x v="22"/>
    <x v="12"/>
    <x v="3"/>
    <n v="2023"/>
    <n v="3456"/>
    <n v="275"/>
    <n v="5204"/>
    <n v="3481"/>
    <n v="1358"/>
    <n v="1336"/>
    <n v="1"/>
    <n v="0"/>
    <n v="21"/>
    <n v="1"/>
    <n v="7"/>
    <n v="7"/>
    <n v="5.1546391752577319E-3"/>
    <n v="0.33333333333333331"/>
    <n v="0"/>
    <n v="6"/>
    <n v="1355"/>
    <n v="1333"/>
    <n v="21"/>
    <n v="3435"/>
    <n v="667"/>
    <n v="691"/>
    <n v="0"/>
    <n v="0.49116347569955815"/>
    <n v="0.50883652430044179"/>
    <n v="0"/>
  </r>
  <r>
    <x v="23"/>
    <x v="12"/>
    <x v="3"/>
    <n v="2023"/>
    <m/>
    <m/>
    <n v="2023"/>
    <m/>
    <m/>
    <m/>
    <m/>
    <m/>
    <m/>
    <m/>
    <m/>
    <m/>
    <m/>
    <e v="#DIV/0!"/>
    <m/>
    <m/>
    <n v="0"/>
    <n v="0"/>
    <n v="0"/>
    <n v="0"/>
    <m/>
    <n v="0"/>
    <n v="0"/>
    <e v="#DIV/0!"/>
    <e v="#DIV/0!"/>
    <e v="#DIV/0!"/>
  </r>
  <r>
    <x v="24"/>
    <x v="12"/>
    <x v="3"/>
    <n v="2023"/>
    <n v="12001"/>
    <n v="1064"/>
    <n v="12960"/>
    <n v="12980"/>
    <n v="6706"/>
    <n v="6606"/>
    <n v="0"/>
    <n v="0"/>
    <n v="100"/>
    <n v="29"/>
    <n v="30"/>
    <n v="41"/>
    <n v="6.1139278258276171E-3"/>
    <n v="0.41"/>
    <n v="0"/>
    <n v="0"/>
    <n v="6686"/>
    <n v="6586"/>
    <n v="100"/>
    <n v="12828"/>
    <n v="2172"/>
    <n v="4534"/>
    <n v="0"/>
    <n v="0.32388905457798983"/>
    <n v="0.67611094542201011"/>
    <n v="0"/>
  </r>
  <r>
    <x v="25"/>
    <x v="12"/>
    <x v="3"/>
    <n v="2023"/>
    <m/>
    <m/>
    <n v="2023"/>
    <m/>
    <m/>
    <m/>
    <m/>
    <m/>
    <m/>
    <m/>
    <m/>
    <m/>
    <m/>
    <e v="#DIV/0!"/>
    <m/>
    <m/>
    <n v="0"/>
    <n v="0"/>
    <n v="0"/>
    <n v="0"/>
    <m/>
    <n v="0"/>
    <n v="0"/>
    <e v="#DIV/0!"/>
    <e v="#DIV/0!"/>
    <e v="#DIV/0!"/>
  </r>
  <r>
    <x v="26"/>
    <x v="12"/>
    <x v="3"/>
    <n v="2023"/>
    <n v="48056"/>
    <n v="5298"/>
    <n v="44781"/>
    <n v="48746"/>
    <n v="17586"/>
    <n v="17363"/>
    <n v="0"/>
    <n v="0"/>
    <n v="223"/>
    <n v="11"/>
    <n v="73"/>
    <n v="117"/>
    <n v="6.6530194472876154E-3"/>
    <n v="0.5246636771300448"/>
    <n v="0"/>
    <n v="22"/>
    <n v="17305"/>
    <n v="17084"/>
    <n v="221"/>
    <n v="46514"/>
    <n v="9999"/>
    <n v="7566"/>
    <n v="21"/>
    <n v="0.56857727737973385"/>
    <n v="0.43022859092459909"/>
    <n v="1.1941316956670079E-3"/>
  </r>
  <r>
    <x v="27"/>
    <x v="12"/>
    <x v="3"/>
    <n v="2023"/>
    <m/>
    <m/>
    <n v="2023"/>
    <m/>
    <m/>
    <m/>
    <m/>
    <m/>
    <m/>
    <m/>
    <m/>
    <m/>
    <m/>
    <e v="#DIV/0!"/>
    <m/>
    <m/>
    <n v="0"/>
    <n v="0"/>
    <n v="0"/>
    <n v="0"/>
    <m/>
    <n v="0"/>
    <n v="0"/>
    <e v="#DIV/0!"/>
    <e v="#DIV/0!"/>
    <e v="#DIV/0!"/>
  </r>
  <r>
    <x v="28"/>
    <x v="12"/>
    <x v="3"/>
    <n v="2023"/>
    <n v="40834"/>
    <n v="3115"/>
    <n v="39742"/>
    <n v="41275"/>
    <n v="15679"/>
    <n v="15503"/>
    <n v="0"/>
    <n v="0"/>
    <n v="176"/>
    <n v="26"/>
    <n v="56"/>
    <n v="93"/>
    <n v="5.9315007334651447E-3"/>
    <n v="0.52840909090909094"/>
    <n v="0"/>
    <n v="1"/>
    <n v="15544"/>
    <n v="15372"/>
    <n v="172"/>
    <n v="40273"/>
    <n v="8494"/>
    <n v="7182"/>
    <n v="3"/>
    <n v="0.54174373365648321"/>
    <n v="0.4580649276101792"/>
    <n v="1.9133873333758531E-4"/>
  </r>
  <r>
    <x v="29"/>
    <x v="12"/>
    <x v="3"/>
    <n v="2023"/>
    <n v="2044"/>
    <n v="147"/>
    <n v="3920"/>
    <n v="2052"/>
    <n v="944"/>
    <n v="932"/>
    <n v="0"/>
    <n v="0"/>
    <n v="12"/>
    <n v="2"/>
    <n v="3"/>
    <n v="7"/>
    <n v="7.4152542372881358E-3"/>
    <n v="0.58333333333333337"/>
    <n v="0"/>
    <n v="0"/>
    <n v="942"/>
    <n v="930"/>
    <n v="12"/>
    <n v="2033"/>
    <n v="520"/>
    <n v="423"/>
    <n v="1"/>
    <n v="0.55084745762711862"/>
    <n v="0.44809322033898308"/>
    <n v="1.0593220338983051E-3"/>
  </r>
  <r>
    <x v="30"/>
    <x v="12"/>
    <x v="3"/>
    <n v="2023"/>
    <n v="18350"/>
    <n v="1565"/>
    <n v="18808"/>
    <n v="18559"/>
    <n v="5797"/>
    <n v="5709"/>
    <n v="0"/>
    <n v="0"/>
    <n v="88"/>
    <n v="9"/>
    <n v="15"/>
    <n v="58"/>
    <n v="1.0005175090564086E-2"/>
    <n v="0.65909090909090906"/>
    <n v="0"/>
    <n v="6"/>
    <n v="5785"/>
    <n v="5697"/>
    <n v="88"/>
    <n v="18349"/>
    <n v="3266"/>
    <n v="2525"/>
    <n v="6"/>
    <n v="0.56339485941003964"/>
    <n v="0.43557012247714333"/>
    <n v="1.0350181128169743E-3"/>
  </r>
  <r>
    <x v="31"/>
    <x v="12"/>
    <x v="3"/>
    <n v="2023"/>
    <n v="680"/>
    <n v="48"/>
    <n v="2655"/>
    <n v="683"/>
    <n v="284"/>
    <n v="275"/>
    <n v="0"/>
    <n v="0"/>
    <n v="9"/>
    <n v="0"/>
    <n v="1"/>
    <n v="8"/>
    <n v="2.8169014084507043E-2"/>
    <n v="0.88888888888888884"/>
    <n v="0"/>
    <n v="0"/>
    <n v="281"/>
    <n v="272"/>
    <n v="9"/>
    <n v="671"/>
    <n v="7"/>
    <n v="277"/>
    <n v="0"/>
    <n v="2.464788732394366E-2"/>
    <n v="0.97535211267605637"/>
    <n v="0"/>
  </r>
  <r>
    <x v="32"/>
    <x v="12"/>
    <x v="3"/>
    <n v="2023"/>
    <m/>
    <m/>
    <n v="2023"/>
    <m/>
    <m/>
    <m/>
    <m/>
    <m/>
    <m/>
    <m/>
    <m/>
    <m/>
    <m/>
    <e v="#DIV/0!"/>
    <m/>
    <m/>
    <n v="0"/>
    <n v="0"/>
    <n v="0"/>
    <n v="0"/>
    <m/>
    <n v="0"/>
    <n v="0"/>
    <e v="#DIV/0!"/>
    <e v="#DIV/0!"/>
    <e v="#DIV/0!"/>
  </r>
  <r>
    <x v="33"/>
    <x v="12"/>
    <x v="3"/>
    <n v="2023"/>
    <n v="54214"/>
    <n v="6872"/>
    <n v="49365"/>
    <n v="55670"/>
    <n v="18471"/>
    <n v="18224"/>
    <n v="1"/>
    <n v="1"/>
    <n v="246"/>
    <n v="31"/>
    <n v="31"/>
    <n v="173"/>
    <n v="9.366033241297169E-3"/>
    <n v="0.7032520325203252"/>
    <n v="0"/>
    <n v="11"/>
    <n v="18304"/>
    <n v="18058"/>
    <n v="245"/>
    <n v="54133"/>
    <n v="9107"/>
    <n v="9352"/>
    <n v="12"/>
    <n v="0.49304314871961452"/>
    <n v="0.50630718423474641"/>
    <n v="6.4966704563910994E-4"/>
  </r>
  <r>
    <x v="34"/>
    <x v="12"/>
    <x v="3"/>
    <n v="2023"/>
    <m/>
    <m/>
    <n v="2023"/>
    <m/>
    <m/>
    <m/>
    <m/>
    <m/>
    <m/>
    <m/>
    <m/>
    <m/>
    <m/>
    <e v="#DIV/0!"/>
    <m/>
    <m/>
    <n v="0"/>
    <n v="0"/>
    <n v="0"/>
    <n v="0"/>
    <m/>
    <n v="0"/>
    <n v="0"/>
    <e v="#DIV/0!"/>
    <e v="#DIV/0!"/>
    <e v="#DIV/0!"/>
  </r>
  <r>
    <x v="35"/>
    <x v="12"/>
    <x v="3"/>
    <n v="2023"/>
    <m/>
    <m/>
    <n v="2023"/>
    <m/>
    <m/>
    <m/>
    <m/>
    <m/>
    <m/>
    <m/>
    <m/>
    <m/>
    <m/>
    <e v="#DIV/0!"/>
    <m/>
    <m/>
    <n v="0"/>
    <n v="0"/>
    <n v="0"/>
    <n v="0"/>
    <m/>
    <n v="0"/>
    <n v="0"/>
    <e v="#DIV/0!"/>
    <e v="#DIV/0!"/>
    <e v="#DIV/0!"/>
  </r>
  <r>
    <x v="36"/>
    <x v="12"/>
    <x v="3"/>
    <n v="2023"/>
    <m/>
    <m/>
    <n v="2023"/>
    <m/>
    <m/>
    <m/>
    <m/>
    <m/>
    <m/>
    <m/>
    <m/>
    <m/>
    <m/>
    <e v="#DIV/0!"/>
    <m/>
    <m/>
    <n v="0"/>
    <n v="0"/>
    <n v="0"/>
    <n v="0"/>
    <m/>
    <n v="0"/>
    <n v="0"/>
    <e v="#DIV/0!"/>
    <e v="#DIV/0!"/>
    <e v="#DIV/0!"/>
  </r>
  <r>
    <x v="37"/>
    <x v="12"/>
    <x v="3"/>
    <n v="2023"/>
    <n v="5"/>
    <n v="0"/>
    <n v="2028"/>
    <n v="5"/>
    <n v="0"/>
    <n v="0"/>
    <n v="0"/>
    <n v="0"/>
    <n v="0"/>
    <n v="0"/>
    <n v="0"/>
    <n v="0"/>
    <m/>
    <e v="#DIV/0!"/>
    <n v="0"/>
    <n v="0"/>
    <n v="0"/>
    <n v="0"/>
    <n v="0"/>
    <n v="5"/>
    <n v="0"/>
    <n v="0"/>
    <n v="0"/>
    <e v="#DIV/0!"/>
    <e v="#DIV/0!"/>
    <e v="#DIV/0!"/>
  </r>
  <r>
    <x v="38"/>
    <x v="12"/>
    <x v="3"/>
    <n v="2023"/>
    <m/>
    <m/>
    <n v="2023"/>
    <m/>
    <m/>
    <m/>
    <m/>
    <m/>
    <m/>
    <m/>
    <m/>
    <m/>
    <m/>
    <e v="#DIV/0!"/>
    <m/>
    <m/>
    <n v="0"/>
    <n v="0"/>
    <n v="0"/>
    <n v="0"/>
    <m/>
    <n v="0"/>
    <n v="0"/>
    <e v="#DIV/0!"/>
    <e v="#DIV/0!"/>
    <e v="#DIV/0!"/>
  </r>
  <r>
    <x v="39"/>
    <x v="12"/>
    <x v="3"/>
    <n v="2023"/>
    <n v="1671629"/>
    <n v="158463"/>
    <n v="1515189"/>
    <n v="1691948"/>
    <n v="539419"/>
    <n v="530405"/>
    <n v="10"/>
    <n v="9"/>
    <n v="9005"/>
    <n v="1270"/>
    <n v="2692"/>
    <n v="4944"/>
    <n v="9.165416865182725E-3"/>
    <n v="0.54902831760133264"/>
    <n v="0"/>
    <n v="99"/>
    <n v="535792"/>
    <n v="526833"/>
    <n v="8950"/>
    <n v="1655825"/>
    <n v="231003"/>
    <n v="307327"/>
    <n v="1089"/>
    <n v="0.42824409225481491"/>
    <n v="0.56973706895752652"/>
    <n v="2.0188387876585736E-3"/>
  </r>
  <r>
    <x v="0"/>
    <x v="13"/>
    <x v="0"/>
    <n v="2023"/>
    <n v="5265"/>
    <n v="359"/>
    <n v="6929"/>
    <n v="5308"/>
    <n v="1372"/>
    <n v="1340"/>
    <n v="0"/>
    <n v="0"/>
    <n v="32"/>
    <n v="2"/>
    <n v="17"/>
    <n v="13"/>
    <n v="9.4752186588921289E-3"/>
    <n v="0.40625"/>
    <n v="0"/>
    <n v="0"/>
    <n v="1371"/>
    <n v="1339"/>
    <n v="32"/>
    <n v="5268"/>
    <n v="661"/>
    <n v="711"/>
    <n v="0"/>
    <n v="0.48177842565597667"/>
    <n v="0.51822157434402327"/>
    <n v="0"/>
  </r>
  <r>
    <x v="1"/>
    <x v="13"/>
    <x v="0"/>
    <n v="2023"/>
    <m/>
    <m/>
    <n v="2023"/>
    <m/>
    <m/>
    <m/>
    <m/>
    <m/>
    <m/>
    <m/>
    <m/>
    <m/>
    <m/>
    <e v="#DIV/0!"/>
    <m/>
    <m/>
    <n v="0"/>
    <n v="0"/>
    <n v="0"/>
    <n v="0"/>
    <m/>
    <n v="0"/>
    <n v="0"/>
    <e v="#DIV/0!"/>
    <e v="#DIV/0!"/>
    <e v="#DIV/0!"/>
  </r>
  <r>
    <x v="2"/>
    <x v="13"/>
    <x v="0"/>
    <n v="2023"/>
    <n v="125998"/>
    <n v="10288"/>
    <n v="117733"/>
    <n v="119295"/>
    <n v="41184"/>
    <n v="40619"/>
    <n v="0"/>
    <n v="0"/>
    <n v="565"/>
    <n v="120"/>
    <n v="178"/>
    <n v="249"/>
    <n v="6.046037296037296E-3"/>
    <n v="0.44070796460176992"/>
    <n v="0"/>
    <n v="18"/>
    <n v="41102"/>
    <n v="40538"/>
    <n v="564"/>
    <n v="118362"/>
    <n v="20364"/>
    <n v="20811"/>
    <n v="9"/>
    <n v="0.49446386946386944"/>
    <n v="0.5053175990675991"/>
    <n v="2.1853146853146853E-4"/>
  </r>
  <r>
    <x v="3"/>
    <x v="13"/>
    <x v="0"/>
    <n v="2023"/>
    <n v="2562"/>
    <n v="97"/>
    <n v="4488"/>
    <n v="2590"/>
    <n v="1078"/>
    <n v="1056"/>
    <n v="0"/>
    <n v="0"/>
    <n v="22"/>
    <n v="2"/>
    <n v="6"/>
    <n v="13"/>
    <n v="1.2059369202226345E-2"/>
    <n v="0.59090909090909094"/>
    <n v="0"/>
    <n v="1"/>
    <n v="1074"/>
    <n v="1052"/>
    <n v="22"/>
    <n v="2574"/>
    <n v="443"/>
    <n v="634"/>
    <n v="1"/>
    <n v="0.41094619666048238"/>
    <n v="0.58812615955473102"/>
    <n v="9.2764378478664194E-4"/>
  </r>
  <r>
    <x v="4"/>
    <x v="13"/>
    <x v="0"/>
    <n v="2023"/>
    <m/>
    <m/>
    <n v="2023"/>
    <m/>
    <m/>
    <m/>
    <m/>
    <m/>
    <m/>
    <m/>
    <m/>
    <m/>
    <m/>
    <e v="#DIV/0!"/>
    <m/>
    <m/>
    <n v="0"/>
    <n v="0"/>
    <n v="0"/>
    <n v="0"/>
    <m/>
    <n v="0"/>
    <n v="0"/>
    <e v="#DIV/0!"/>
    <e v="#DIV/0!"/>
    <e v="#DIV/0!"/>
  </r>
  <r>
    <x v="5"/>
    <x v="13"/>
    <x v="0"/>
    <n v="2023"/>
    <n v="182098"/>
    <n v="19282"/>
    <n v="164839"/>
    <n v="183280"/>
    <n v="59739"/>
    <n v="58826"/>
    <n v="4"/>
    <n v="0"/>
    <n v="909"/>
    <n v="67"/>
    <n v="456"/>
    <n v="340"/>
    <n v="5.6914243626441686E-3"/>
    <n v="0.37403740374037403"/>
    <n v="0"/>
    <n v="46"/>
    <n v="59580"/>
    <n v="58670"/>
    <n v="906"/>
    <n v="181235"/>
    <n v="21567"/>
    <n v="38137"/>
    <n v="35"/>
    <n v="0.36102043890925528"/>
    <n v="0.63839367917106082"/>
    <n v="5.8588191968395856E-4"/>
  </r>
  <r>
    <x v="6"/>
    <x v="13"/>
    <x v="0"/>
    <n v="2023"/>
    <m/>
    <m/>
    <n v="2023"/>
    <m/>
    <m/>
    <m/>
    <m/>
    <m/>
    <m/>
    <m/>
    <m/>
    <m/>
    <m/>
    <e v="#DIV/0!"/>
    <m/>
    <m/>
    <n v="0"/>
    <n v="0"/>
    <n v="0"/>
    <n v="0"/>
    <m/>
    <n v="0"/>
    <n v="0"/>
    <e v="#DIV/0!"/>
    <e v="#DIV/0!"/>
    <e v="#DIV/0!"/>
  </r>
  <r>
    <x v="7"/>
    <x v="13"/>
    <x v="0"/>
    <n v="2023"/>
    <n v="13864"/>
    <n v="1120"/>
    <n v="14767"/>
    <n v="13963"/>
    <n v="5382"/>
    <n v="5279"/>
    <n v="0"/>
    <n v="0"/>
    <n v="103"/>
    <n v="11"/>
    <n v="58"/>
    <n v="32"/>
    <n v="5.945745076179859E-3"/>
    <n v="0.31067961165048541"/>
    <n v="0"/>
    <n v="2"/>
    <n v="5367"/>
    <n v="5264"/>
    <n v="103"/>
    <n v="13808"/>
    <n v="3091"/>
    <n v="2290"/>
    <n v="1"/>
    <n v="0.5743218134522482"/>
    <n v="0.42549238201412115"/>
    <n v="1.8580453363062059E-4"/>
  </r>
  <r>
    <x v="8"/>
    <x v="13"/>
    <x v="0"/>
    <n v="2023"/>
    <m/>
    <m/>
    <n v="2023"/>
    <m/>
    <m/>
    <m/>
    <m/>
    <m/>
    <m/>
    <m/>
    <m/>
    <m/>
    <m/>
    <e v="#DIV/0!"/>
    <m/>
    <m/>
    <n v="0"/>
    <n v="0"/>
    <n v="0"/>
    <n v="0"/>
    <m/>
    <n v="0"/>
    <n v="0"/>
    <e v="#DIV/0!"/>
    <e v="#DIV/0!"/>
    <e v="#DIV/0!"/>
  </r>
  <r>
    <x v="9"/>
    <x v="13"/>
    <x v="0"/>
    <n v="2023"/>
    <n v="1698"/>
    <n v="141"/>
    <n v="3580"/>
    <n v="1703"/>
    <n v="743"/>
    <n v="722"/>
    <n v="2"/>
    <n v="0"/>
    <n v="19"/>
    <n v="3"/>
    <n v="1"/>
    <n v="15"/>
    <n v="2.0188425302826378E-2"/>
    <n v="0.78947368421052633"/>
    <n v="0"/>
    <n v="0"/>
    <n v="743"/>
    <n v="722"/>
    <n v="19"/>
    <n v="1694"/>
    <n v="86"/>
    <n v="657"/>
    <n v="0"/>
    <n v="0.11574697173620457"/>
    <n v="0.88425302826379537"/>
    <n v="0"/>
  </r>
  <r>
    <x v="10"/>
    <x v="13"/>
    <x v="0"/>
    <n v="2023"/>
    <n v="39508"/>
    <n v="3203"/>
    <n v="38328"/>
    <n v="40087"/>
    <n v="11389"/>
    <n v="11169"/>
    <n v="0"/>
    <n v="0"/>
    <n v="220"/>
    <n v="28"/>
    <n v="50"/>
    <n v="126"/>
    <n v="1.1063306699446834E-2"/>
    <n v="0.57272727272727275"/>
    <n v="0"/>
    <n v="16"/>
    <n v="11357"/>
    <n v="11137"/>
    <n v="220"/>
    <n v="39722"/>
    <n v="5631"/>
    <n v="5758"/>
    <n v="0"/>
    <n v="0.49442444463956448"/>
    <n v="0.50557555536043552"/>
    <n v="0"/>
  </r>
  <r>
    <x v="11"/>
    <x v="13"/>
    <x v="0"/>
    <n v="2023"/>
    <n v="1642"/>
    <n v="97"/>
    <n v="3568"/>
    <n v="1646"/>
    <n v="828"/>
    <n v="821"/>
    <n v="0"/>
    <n v="0"/>
    <n v="7"/>
    <n v="0"/>
    <n v="1"/>
    <n v="6"/>
    <n v="7.246376811594203E-3"/>
    <n v="0.8571428571428571"/>
    <n v="0"/>
    <n v="0"/>
    <n v="828"/>
    <n v="821"/>
    <n v="7"/>
    <n v="1634"/>
    <n v="497"/>
    <n v="331"/>
    <n v="0"/>
    <n v="0.60024154589371981"/>
    <n v="0.39975845410628019"/>
    <n v="0"/>
  </r>
  <r>
    <x v="12"/>
    <x v="13"/>
    <x v="0"/>
    <n v="2023"/>
    <n v="30"/>
    <n v="0"/>
    <n v="2053"/>
    <n v="30"/>
    <n v="13"/>
    <n v="13"/>
    <n v="0"/>
    <n v="0"/>
    <n v="0"/>
    <n v="0"/>
    <n v="0"/>
    <n v="0"/>
    <n v="0"/>
    <e v="#DIV/0!"/>
    <n v="0"/>
    <n v="0"/>
    <n v="13"/>
    <n v="13"/>
    <n v="0"/>
    <n v="30"/>
    <n v="0"/>
    <n v="13"/>
    <n v="0"/>
    <n v="0"/>
    <n v="1"/>
    <n v="0"/>
  </r>
  <r>
    <x v="13"/>
    <x v="13"/>
    <x v="0"/>
    <n v="2023"/>
    <n v="8871"/>
    <n v="794"/>
    <n v="10100"/>
    <n v="8975"/>
    <n v="3365"/>
    <n v="3320"/>
    <n v="8"/>
    <n v="0"/>
    <n v="37"/>
    <n v="7"/>
    <n v="6"/>
    <n v="23"/>
    <n v="6.8350668647845468E-3"/>
    <n v="0.6216216216216216"/>
    <n v="0"/>
    <n v="1"/>
    <n v="3362"/>
    <n v="3317"/>
    <n v="37"/>
    <n v="8945"/>
    <n v="1308"/>
    <n v="2057"/>
    <n v="0"/>
    <n v="0.3887072808320951"/>
    <n v="0.61129271916790495"/>
    <n v="0"/>
  </r>
  <r>
    <x v="14"/>
    <x v="13"/>
    <x v="0"/>
    <n v="2023"/>
    <n v="23771"/>
    <n v="3847"/>
    <n v="21947"/>
    <n v="24040"/>
    <n v="9520"/>
    <n v="9431"/>
    <n v="3"/>
    <n v="0"/>
    <n v="86"/>
    <n v="23"/>
    <n v="22"/>
    <n v="41"/>
    <n v="4.3067226890756306E-3"/>
    <n v="0.47674418604651164"/>
    <n v="0"/>
    <n v="0"/>
    <n v="9034"/>
    <n v="8948"/>
    <n v="83"/>
    <n v="20343"/>
    <n v="4836"/>
    <n v="4663"/>
    <n v="21"/>
    <n v="0.5079831932773109"/>
    <n v="0.48981092436974788"/>
    <n v="2.2058823529411764E-3"/>
  </r>
  <r>
    <x v="15"/>
    <x v="13"/>
    <x v="0"/>
    <n v="2023"/>
    <n v="24509"/>
    <n v="1624"/>
    <n v="24908"/>
    <n v="24713"/>
    <n v="12124"/>
    <n v="12005"/>
    <n v="0"/>
    <n v="0"/>
    <n v="119"/>
    <n v="41"/>
    <n v="17"/>
    <n v="61"/>
    <n v="5.0313427911580335E-3"/>
    <n v="0.51260504201680668"/>
    <n v="0"/>
    <n v="0"/>
    <n v="12101"/>
    <n v="11982"/>
    <n v="119"/>
    <n v="24265"/>
    <n v="4410"/>
    <n v="7707"/>
    <n v="7"/>
    <n v="0.36374133949191684"/>
    <n v="0.63568129330254042"/>
    <n v="5.7736720554272516E-4"/>
  </r>
  <r>
    <x v="16"/>
    <x v="13"/>
    <x v="0"/>
    <n v="2023"/>
    <n v="501923"/>
    <n v="51691"/>
    <n v="452255"/>
    <n v="509318"/>
    <n v="172106"/>
    <n v="168901"/>
    <n v="0"/>
    <n v="0"/>
    <n v="3205"/>
    <n v="470"/>
    <n v="987"/>
    <n v="1738"/>
    <n v="1.0098427713153522E-2"/>
    <n v="0.54227769110764434"/>
    <n v="0"/>
    <n v="10"/>
    <n v="170705"/>
    <n v="167523"/>
    <n v="3182"/>
    <n v="495467"/>
    <n v="71738"/>
    <n v="99743"/>
    <n v="625"/>
    <n v="0.41682451512440005"/>
    <n v="0.57954400195228517"/>
    <n v="3.6314829233147013E-3"/>
  </r>
  <r>
    <x v="17"/>
    <x v="13"/>
    <x v="0"/>
    <n v="2023"/>
    <m/>
    <m/>
    <n v="2023"/>
    <m/>
    <m/>
    <m/>
    <m/>
    <m/>
    <m/>
    <m/>
    <m/>
    <m/>
    <m/>
    <e v="#DIV/0!"/>
    <m/>
    <m/>
    <n v="0"/>
    <n v="0"/>
    <n v="0"/>
    <n v="0"/>
    <m/>
    <n v="0"/>
    <n v="0"/>
    <e v="#DIV/0!"/>
    <e v="#DIV/0!"/>
    <e v="#DIV/0!"/>
  </r>
  <r>
    <x v="18"/>
    <x v="13"/>
    <x v="0"/>
    <n v="2023"/>
    <n v="1255"/>
    <n v="63"/>
    <n v="3215"/>
    <n v="1257"/>
    <n v="472"/>
    <n v="463"/>
    <n v="0"/>
    <n v="0"/>
    <n v="9"/>
    <n v="6"/>
    <n v="3"/>
    <n v="0"/>
    <n v="0"/>
    <n v="0"/>
    <n v="0"/>
    <n v="0"/>
    <n v="471"/>
    <n v="462"/>
    <n v="9"/>
    <n v="1250"/>
    <n v="240"/>
    <n v="232"/>
    <n v="0"/>
    <n v="0.50847457627118642"/>
    <n v="0.49152542372881358"/>
    <n v="0"/>
  </r>
  <r>
    <x v="19"/>
    <x v="13"/>
    <x v="0"/>
    <n v="2023"/>
    <n v="8456"/>
    <n v="834"/>
    <n v="9645"/>
    <n v="8550"/>
    <n v="3793"/>
    <n v="3746"/>
    <n v="5"/>
    <n v="0"/>
    <n v="42"/>
    <n v="8"/>
    <n v="18"/>
    <n v="14"/>
    <n v="3.6910097548114949E-3"/>
    <n v="0.33333333333333331"/>
    <n v="0"/>
    <n v="2"/>
    <n v="3783"/>
    <n v="3736"/>
    <n v="42"/>
    <n v="8452"/>
    <n v="2548"/>
    <n v="1239"/>
    <n v="6"/>
    <n v="0.6717637753756921"/>
    <n v="0.32665436330081732"/>
    <n v="1.5818613234906407E-3"/>
  </r>
  <r>
    <x v="20"/>
    <x v="13"/>
    <x v="0"/>
    <n v="2023"/>
    <n v="22022"/>
    <n v="1764"/>
    <n v="22281"/>
    <n v="22128"/>
    <n v="8252"/>
    <n v="8118"/>
    <n v="0"/>
    <n v="0"/>
    <n v="134"/>
    <n v="10"/>
    <n v="63"/>
    <n v="61"/>
    <n v="7.3921473582161902E-3"/>
    <n v="0.45522388059701491"/>
    <n v="0"/>
    <n v="0"/>
    <n v="8231"/>
    <n v="8097"/>
    <n v="134"/>
    <n v="21891"/>
    <n v="3019"/>
    <n v="5228"/>
    <n v="5"/>
    <n v="0.36585070285991272"/>
    <n v="0.63354338342220062"/>
    <n v="6.0591371788657291E-4"/>
  </r>
  <r>
    <x v="21"/>
    <x v="13"/>
    <x v="0"/>
    <n v="2023"/>
    <n v="2590"/>
    <n v="0"/>
    <n v="4613"/>
    <n v="2599"/>
    <n v="1173"/>
    <n v="1167"/>
    <n v="0"/>
    <n v="0"/>
    <n v="6"/>
    <n v="1"/>
    <n v="0"/>
    <n v="4"/>
    <n v="3.4100596760443308E-3"/>
    <n v="0.66666666666666663"/>
    <n v="0"/>
    <n v="1"/>
    <n v="1173"/>
    <n v="1167"/>
    <n v="6"/>
    <n v="2577"/>
    <n v="52"/>
    <n v="1121"/>
    <n v="0"/>
    <n v="4.4330775788576297E-2"/>
    <n v="0.95566922421142375"/>
    <n v="0"/>
  </r>
  <r>
    <x v="22"/>
    <x v="13"/>
    <x v="0"/>
    <n v="2023"/>
    <n v="22695"/>
    <n v="1907"/>
    <n v="22811"/>
    <n v="22764"/>
    <n v="8422"/>
    <n v="8359"/>
    <n v="5"/>
    <n v="0"/>
    <n v="58"/>
    <n v="10"/>
    <n v="28"/>
    <n v="14"/>
    <n v="1.6623129897886488E-3"/>
    <n v="0.2413793103448276"/>
    <n v="0"/>
    <n v="6"/>
    <n v="8399"/>
    <n v="8336"/>
    <n v="58"/>
    <n v="22498"/>
    <n v="4074"/>
    <n v="4345"/>
    <n v="3"/>
    <n v="0.4837330800284968"/>
    <n v="0.5159107100451199"/>
    <n v="3.562099263832819E-4"/>
  </r>
  <r>
    <x v="23"/>
    <x v="13"/>
    <x v="0"/>
    <n v="2023"/>
    <n v="3096"/>
    <n v="197"/>
    <n v="4922"/>
    <n v="3155"/>
    <n v="1123"/>
    <n v="1096"/>
    <n v="0"/>
    <n v="0"/>
    <n v="27"/>
    <n v="1"/>
    <n v="4"/>
    <n v="22"/>
    <n v="1.9590382902938557E-2"/>
    <n v="0.81481481481481477"/>
    <n v="0"/>
    <n v="0"/>
    <n v="1120"/>
    <n v="1093"/>
    <n v="27"/>
    <n v="3127"/>
    <n v="171"/>
    <n v="952"/>
    <n v="0"/>
    <n v="0.15227070347284061"/>
    <n v="0.84772929652715945"/>
    <n v="0"/>
  </r>
  <r>
    <x v="24"/>
    <x v="13"/>
    <x v="0"/>
    <n v="2023"/>
    <n v="683"/>
    <n v="50"/>
    <n v="2656"/>
    <n v="689"/>
    <n v="253"/>
    <n v="247"/>
    <n v="0"/>
    <n v="0"/>
    <n v="6"/>
    <n v="2"/>
    <n v="2"/>
    <n v="2"/>
    <n v="7.9051383399209481E-3"/>
    <n v="0.33333333333333331"/>
    <n v="0"/>
    <n v="0"/>
    <n v="253"/>
    <n v="247"/>
    <n v="6"/>
    <n v="681"/>
    <n v="10"/>
    <n v="243"/>
    <n v="0"/>
    <n v="3.9525691699604744E-2"/>
    <n v="0.96047430830039526"/>
    <n v="0"/>
  </r>
  <r>
    <x v="25"/>
    <x v="13"/>
    <x v="0"/>
    <n v="2023"/>
    <n v="10061"/>
    <n v="473"/>
    <n v="11611"/>
    <n v="10212"/>
    <n v="4000"/>
    <n v="3962"/>
    <n v="0"/>
    <n v="0"/>
    <n v="38"/>
    <n v="5"/>
    <n v="12"/>
    <n v="17"/>
    <n v="4.2500000000000003E-3"/>
    <n v="0.44736842105263158"/>
    <n v="0"/>
    <n v="4"/>
    <n v="3974"/>
    <n v="3936"/>
    <n v="38"/>
    <n v="10079"/>
    <n v="1270"/>
    <n v="2729"/>
    <n v="1"/>
    <n v="0.3175"/>
    <n v="0.68225000000000002"/>
    <n v="2.5000000000000001E-4"/>
  </r>
  <r>
    <x v="26"/>
    <x v="13"/>
    <x v="0"/>
    <n v="2023"/>
    <n v="78607"/>
    <n v="6861"/>
    <n v="73769"/>
    <n v="79728"/>
    <n v="30004"/>
    <n v="29630"/>
    <n v="0"/>
    <n v="0"/>
    <n v="374"/>
    <n v="37"/>
    <n v="128"/>
    <n v="199"/>
    <n v="6.6324490067990937E-3"/>
    <n v="0.53208556149732622"/>
    <n v="0"/>
    <n v="10"/>
    <n v="29641"/>
    <n v="29272"/>
    <n v="369"/>
    <n v="76793"/>
    <n v="14871"/>
    <n v="15121"/>
    <n v="12"/>
    <n v="0.49563391547793628"/>
    <n v="0.50396613784828692"/>
    <n v="3.9994667377682978E-4"/>
  </r>
  <r>
    <x v="27"/>
    <x v="13"/>
    <x v="0"/>
    <n v="2023"/>
    <m/>
    <m/>
    <n v="2023"/>
    <m/>
    <m/>
    <m/>
    <m/>
    <m/>
    <m/>
    <m/>
    <m/>
    <m/>
    <m/>
    <e v="#DIV/0!"/>
    <m/>
    <m/>
    <n v="0"/>
    <n v="0"/>
    <n v="0"/>
    <n v="0"/>
    <m/>
    <n v="0"/>
    <n v="0"/>
    <e v="#DIV/0!"/>
    <e v="#DIV/0!"/>
    <e v="#DIV/0!"/>
  </r>
  <r>
    <x v="28"/>
    <x v="13"/>
    <x v="0"/>
    <n v="2023"/>
    <m/>
    <m/>
    <n v="2023"/>
    <m/>
    <m/>
    <m/>
    <m/>
    <m/>
    <m/>
    <m/>
    <m/>
    <m/>
    <m/>
    <e v="#DIV/0!"/>
    <m/>
    <m/>
    <n v="0"/>
    <n v="0"/>
    <n v="0"/>
    <n v="0"/>
    <m/>
    <n v="0"/>
    <n v="0"/>
    <e v="#DIV/0!"/>
    <e v="#DIV/0!"/>
    <e v="#DIV/0!"/>
  </r>
  <r>
    <x v="29"/>
    <x v="13"/>
    <x v="0"/>
    <n v="2023"/>
    <n v="8269"/>
    <n v="755"/>
    <n v="9537"/>
    <n v="8315"/>
    <n v="3365"/>
    <n v="3312"/>
    <n v="13"/>
    <n v="0"/>
    <n v="40"/>
    <n v="6"/>
    <n v="15"/>
    <n v="14"/>
    <n v="4.1604754829123328E-3"/>
    <n v="0.35"/>
    <n v="0"/>
    <n v="4"/>
    <n v="3352"/>
    <n v="3299"/>
    <n v="39"/>
    <n v="8181"/>
    <n v="2029"/>
    <n v="1330"/>
    <n v="6"/>
    <n v="0.6029717682020802"/>
    <n v="0.3952451708766716"/>
    <n v="1.7830609212481426E-3"/>
  </r>
  <r>
    <x v="30"/>
    <x v="13"/>
    <x v="0"/>
    <n v="2023"/>
    <n v="154537"/>
    <n v="12517"/>
    <n v="144043"/>
    <n v="155452"/>
    <n v="39609"/>
    <n v="38991"/>
    <n v="0"/>
    <n v="0"/>
    <n v="618"/>
    <n v="60"/>
    <n v="181"/>
    <n v="351"/>
    <n v="8.8616223585548746E-3"/>
    <n v="0.56796116504854366"/>
    <n v="0"/>
    <n v="26"/>
    <n v="39471"/>
    <n v="38855"/>
    <n v="616"/>
    <n v="153147"/>
    <n v="16917"/>
    <n v="22674"/>
    <n v="18"/>
    <n v="0.42709990153752936"/>
    <n v="0.57244565629023703"/>
    <n v="4.544421722335833E-4"/>
  </r>
  <r>
    <x v="31"/>
    <x v="13"/>
    <x v="0"/>
    <n v="2023"/>
    <n v="110538"/>
    <n v="8193"/>
    <n v="104368"/>
    <n v="111153"/>
    <n v="32234"/>
    <n v="31759"/>
    <n v="0"/>
    <n v="0"/>
    <n v="475"/>
    <n v="53"/>
    <n v="105"/>
    <n v="315"/>
    <n v="9.7722901284358135E-3"/>
    <n v="0.66315789473684206"/>
    <n v="0"/>
    <n v="2"/>
    <n v="32055"/>
    <n v="31583"/>
    <n v="472"/>
    <n v="109787"/>
    <n v="8687"/>
    <n v="23541"/>
    <n v="6"/>
    <n v="0.26949804554197432"/>
    <n v="0.73031581559843639"/>
    <n v="1.8613885958925359E-4"/>
  </r>
  <r>
    <x v="32"/>
    <x v="13"/>
    <x v="0"/>
    <n v="2023"/>
    <n v="4036"/>
    <n v="232"/>
    <n v="5827"/>
    <n v="4055"/>
    <n v="1703"/>
    <n v="1683"/>
    <n v="0"/>
    <n v="0"/>
    <n v="20"/>
    <n v="0"/>
    <n v="5"/>
    <n v="15"/>
    <n v="8.8079859072225479E-3"/>
    <n v="0.75"/>
    <n v="0"/>
    <n v="0"/>
    <n v="1702"/>
    <n v="1682"/>
    <n v="20"/>
    <n v="4027"/>
    <n v="259"/>
    <n v="1444"/>
    <n v="0"/>
    <n v="0.15208455666470932"/>
    <n v="0.84791544333529068"/>
    <n v="0"/>
  </r>
  <r>
    <x v="33"/>
    <x v="13"/>
    <x v="0"/>
    <n v="2023"/>
    <m/>
    <m/>
    <n v="2023"/>
    <m/>
    <m/>
    <m/>
    <m/>
    <m/>
    <m/>
    <m/>
    <m/>
    <m/>
    <m/>
    <e v="#DIV/0!"/>
    <m/>
    <m/>
    <n v="0"/>
    <n v="0"/>
    <n v="0"/>
    <n v="0"/>
    <m/>
    <n v="0"/>
    <n v="0"/>
    <e v="#DIV/0!"/>
    <e v="#DIV/0!"/>
    <e v="#DIV/0!"/>
  </r>
  <r>
    <x v="34"/>
    <x v="13"/>
    <x v="0"/>
    <n v="2023"/>
    <m/>
    <m/>
    <n v="2023"/>
    <m/>
    <m/>
    <m/>
    <m/>
    <m/>
    <m/>
    <m/>
    <m/>
    <m/>
    <m/>
    <e v="#DIV/0!"/>
    <m/>
    <m/>
    <n v="0"/>
    <n v="0"/>
    <n v="0"/>
    <n v="0"/>
    <m/>
    <n v="0"/>
    <n v="0"/>
    <e v="#DIV/0!"/>
    <e v="#DIV/0!"/>
    <e v="#DIV/0!"/>
  </r>
  <r>
    <x v="35"/>
    <x v="13"/>
    <x v="0"/>
    <n v="2023"/>
    <m/>
    <m/>
    <n v="2023"/>
    <m/>
    <m/>
    <m/>
    <m/>
    <m/>
    <m/>
    <m/>
    <m/>
    <m/>
    <m/>
    <e v="#DIV/0!"/>
    <m/>
    <m/>
    <n v="0"/>
    <n v="0"/>
    <n v="0"/>
    <n v="0"/>
    <m/>
    <n v="0"/>
    <n v="0"/>
    <e v="#DIV/0!"/>
    <e v="#DIV/0!"/>
    <e v="#DIV/0!"/>
  </r>
  <r>
    <x v="36"/>
    <x v="13"/>
    <x v="0"/>
    <n v="2023"/>
    <m/>
    <m/>
    <n v="2023"/>
    <m/>
    <m/>
    <m/>
    <m/>
    <m/>
    <m/>
    <m/>
    <m/>
    <m/>
    <m/>
    <e v="#DIV/0!"/>
    <m/>
    <m/>
    <n v="0"/>
    <n v="0"/>
    <n v="0"/>
    <n v="0"/>
    <m/>
    <n v="0"/>
    <n v="0"/>
    <e v="#DIV/0!"/>
    <e v="#DIV/0!"/>
    <e v="#DIV/0!"/>
  </r>
  <r>
    <x v="37"/>
    <x v="13"/>
    <x v="0"/>
    <n v="2023"/>
    <n v="1588"/>
    <n v="109"/>
    <n v="3502"/>
    <n v="1599"/>
    <n v="705"/>
    <n v="690"/>
    <n v="0"/>
    <n v="0"/>
    <n v="15"/>
    <n v="1"/>
    <n v="5"/>
    <n v="9"/>
    <n v="1.276595744680851E-2"/>
    <n v="0.6"/>
    <n v="0"/>
    <n v="0"/>
    <n v="702"/>
    <n v="687"/>
    <n v="15"/>
    <n v="1584"/>
    <n v="11"/>
    <n v="694"/>
    <n v="0"/>
    <n v="1.5602836879432624E-2"/>
    <n v="0.98439716312056735"/>
    <n v="0"/>
  </r>
  <r>
    <x v="38"/>
    <x v="13"/>
    <x v="0"/>
    <n v="2023"/>
    <n v="17099"/>
    <n v="804"/>
    <n v="18318"/>
    <n v="17285"/>
    <n v="5307"/>
    <n v="5244"/>
    <n v="0"/>
    <n v="0"/>
    <n v="63"/>
    <n v="19"/>
    <n v="7"/>
    <n v="34"/>
    <n v="6.4066327491991712E-3"/>
    <n v="0.53968253968253965"/>
    <n v="0"/>
    <n v="3"/>
    <n v="5286"/>
    <n v="5225"/>
    <n v="61"/>
    <n v="17047"/>
    <n v="1264"/>
    <n v="4041"/>
    <n v="2"/>
    <n v="0.23817599397022801"/>
    <n v="0.76144714527981916"/>
    <n v="3.768607499528924E-4"/>
  </r>
  <r>
    <x v="39"/>
    <x v="13"/>
    <x v="0"/>
    <n v="2023"/>
    <n v="1377271"/>
    <n v="127302"/>
    <n v="1251992"/>
    <n v="1383889"/>
    <n v="459258"/>
    <n v="451969"/>
    <n v="40"/>
    <n v="0"/>
    <n v="7249"/>
    <n v="993"/>
    <n v="2375"/>
    <n v="3728"/>
    <n v="8.117441612339904E-3"/>
    <n v="0.51427783142502415"/>
    <n v="0"/>
    <n v="152"/>
    <n v="456250"/>
    <n v="449003"/>
    <n v="7206"/>
    <n v="1354468"/>
    <n v="190054"/>
    <n v="268446"/>
    <n v="758"/>
    <n v="0.41382839275527045"/>
    <n v="0.5845211188482291"/>
    <n v="1.6504883965004419E-3"/>
  </r>
  <r>
    <x v="0"/>
    <x v="14"/>
    <x v="1"/>
    <n v="2022"/>
    <n v="7859"/>
    <n v="580"/>
    <n v="9301"/>
    <n v="7951"/>
    <n v="4228"/>
    <n v="4163"/>
    <n v="0"/>
    <n v="0"/>
    <n v="65"/>
    <n v="7"/>
    <n v="43"/>
    <n v="14"/>
    <n v="3.3112582781456954E-3"/>
    <n v="0.2153846153846154"/>
    <n v="0"/>
    <n v="1"/>
    <n v="4220"/>
    <n v="4155"/>
    <n v="65"/>
    <n v="7894"/>
    <n v="2515"/>
    <n v="1710"/>
    <n v="3"/>
    <n v="0.59484389782403024"/>
    <n v="0.40444654683065279"/>
    <n v="7.0955534531693472E-4"/>
  </r>
  <r>
    <x v="1"/>
    <x v="14"/>
    <x v="1"/>
    <n v="2022"/>
    <n v="14826"/>
    <n v="2227"/>
    <n v="14621"/>
    <n v="15227"/>
    <n v="10371"/>
    <n v="10273"/>
    <n v="0"/>
    <n v="0"/>
    <n v="86"/>
    <n v="11"/>
    <n v="43"/>
    <n v="17"/>
    <n v="1.6391861922668981E-3"/>
    <n v="0.19767441860465115"/>
    <n v="0"/>
    <n v="15"/>
    <n v="10350"/>
    <n v="10253"/>
    <n v="85"/>
    <n v="15120"/>
    <n v="6048"/>
    <n v="4313"/>
    <n v="10"/>
    <n v="0.58316459357824701"/>
    <n v="0.41587117924983125"/>
    <n v="9.6422717192170475E-4"/>
  </r>
  <r>
    <x v="2"/>
    <x v="14"/>
    <x v="1"/>
    <n v="2022"/>
    <n v="126127"/>
    <n v="11592"/>
    <n v="116557"/>
    <n v="128194"/>
    <n v="77025"/>
    <n v="76339"/>
    <n v="0"/>
    <n v="0"/>
    <n v="686"/>
    <n v="245"/>
    <n v="279"/>
    <n v="152"/>
    <n v="1.973385264524505E-3"/>
    <n v="0.22157434402332363"/>
    <n v="0"/>
    <n v="10"/>
    <n v="76826"/>
    <n v="76147"/>
    <n v="679"/>
    <n v="127131"/>
    <n v="52596"/>
    <n v="24314"/>
    <n v="115"/>
    <n v="0.68284323271665048"/>
    <n v="0.31566374553716325"/>
    <n v="1.493021746186303E-3"/>
  </r>
  <r>
    <x v="3"/>
    <x v="14"/>
    <x v="1"/>
    <n v="2022"/>
    <n v="50966"/>
    <n v="3574"/>
    <n v="49414"/>
    <n v="52896"/>
    <n v="34942"/>
    <n v="34530"/>
    <n v="13"/>
    <n v="13"/>
    <n v="399"/>
    <n v="104"/>
    <n v="209"/>
    <n v="78"/>
    <n v="2.2322706198843797E-3"/>
    <n v="0.19548872180451127"/>
    <n v="0"/>
    <n v="8"/>
    <n v="34820"/>
    <n v="34409"/>
    <n v="398"/>
    <n v="52420"/>
    <n v="23571"/>
    <n v="11311"/>
    <n v="60"/>
    <n v="0.67457501001659892"/>
    <n v="0.32370785873733615"/>
    <n v="1.7171312460649076E-3"/>
  </r>
  <r>
    <x v="4"/>
    <x v="14"/>
    <x v="1"/>
    <n v="2022"/>
    <n v="57254"/>
    <n v="4441"/>
    <n v="54835"/>
    <n v="59003"/>
    <n v="41102"/>
    <n v="40803"/>
    <n v="0"/>
    <n v="0"/>
    <n v="299"/>
    <n v="86"/>
    <n v="174"/>
    <n v="36"/>
    <n v="8.7586978735827942E-4"/>
    <n v="0.12040133779264214"/>
    <n v="0"/>
    <n v="3"/>
    <n v="40939"/>
    <n v="40641"/>
    <n v="298"/>
    <n v="58120"/>
    <n v="30524"/>
    <n v="10458"/>
    <n v="120"/>
    <n v="0.74264026081455892"/>
    <n v="0.25444017322758017"/>
    <n v="2.9195659578609315E-3"/>
  </r>
  <r>
    <x v="5"/>
    <x v="14"/>
    <x v="1"/>
    <n v="2022"/>
    <n v="327112"/>
    <n v="37767"/>
    <n v="291367"/>
    <n v="336308"/>
    <n v="210697"/>
    <n v="207456"/>
    <n v="0"/>
    <n v="0"/>
    <n v="3241"/>
    <n v="97"/>
    <n v="2456"/>
    <n v="632"/>
    <n v="2.9995681001627932E-3"/>
    <n v="0.19500154273372416"/>
    <n v="0"/>
    <n v="56"/>
    <n v="209477"/>
    <n v="206254"/>
    <n v="3223"/>
    <n v="332027"/>
    <n v="129782"/>
    <n v="80418"/>
    <n v="497"/>
    <n v="0.61596510629007528"/>
    <n v="0.38167605613748651"/>
    <n v="2.3588375724381458E-3"/>
  </r>
  <r>
    <x v="6"/>
    <x v="14"/>
    <x v="1"/>
    <n v="2022"/>
    <n v="2856"/>
    <n v="229"/>
    <n v="4649"/>
    <n v="2907"/>
    <n v="2214"/>
    <n v="2203"/>
    <n v="0"/>
    <n v="0"/>
    <n v="11"/>
    <n v="1"/>
    <n v="2"/>
    <n v="5"/>
    <n v="2.2583559168925021E-3"/>
    <n v="0.45454545454545453"/>
    <n v="0"/>
    <n v="3"/>
    <n v="2207"/>
    <n v="2196"/>
    <n v="11"/>
    <n v="2887"/>
    <n v="1430"/>
    <n v="782"/>
    <n v="2"/>
    <n v="0.64588979223125564"/>
    <n v="0.35320686540198737"/>
    <n v="9.0334236675700087E-4"/>
  </r>
  <r>
    <x v="7"/>
    <x v="14"/>
    <x v="1"/>
    <n v="2022"/>
    <n v="71836"/>
    <n v="7467"/>
    <n v="66391"/>
    <n v="73037"/>
    <n v="45727"/>
    <n v="45267"/>
    <n v="0"/>
    <n v="0"/>
    <n v="460"/>
    <n v="48"/>
    <n v="336"/>
    <n v="66"/>
    <n v="1.4433485686793362E-3"/>
    <n v="0.14347826086956522"/>
    <n v="0"/>
    <n v="10"/>
    <n v="45607"/>
    <n v="45149"/>
    <n v="458"/>
    <n v="72298"/>
    <n v="33345"/>
    <n v="12303"/>
    <n v="79"/>
    <n v="0.72921906094867361"/>
    <n v="0.26905329455245258"/>
    <n v="1.7276444988737507E-3"/>
  </r>
  <r>
    <x v="8"/>
    <x v="14"/>
    <x v="1"/>
    <n v="2022"/>
    <n v="26073"/>
    <n v="2158"/>
    <n v="25937"/>
    <n v="26647"/>
    <n v="16316"/>
    <n v="16240"/>
    <n v="0"/>
    <n v="0"/>
    <n v="76"/>
    <n v="16"/>
    <n v="26"/>
    <n v="32"/>
    <n v="1.9612650159352781E-3"/>
    <n v="0.42105263157894735"/>
    <n v="0"/>
    <n v="2"/>
    <n v="16295"/>
    <n v="16219"/>
    <n v="76"/>
    <n v="26468"/>
    <n v="11079"/>
    <n v="5220"/>
    <n v="17"/>
    <n v="0.67902672223584215"/>
    <n v="0.31993135572444226"/>
    <n v="1.0419220397156167E-3"/>
  </r>
  <r>
    <x v="9"/>
    <x v="14"/>
    <x v="1"/>
    <n v="2022"/>
    <n v="5185"/>
    <n v="495"/>
    <n v="6712"/>
    <n v="5320"/>
    <n v="3481"/>
    <n v="3458"/>
    <n v="6"/>
    <n v="0"/>
    <n v="17"/>
    <n v="1"/>
    <n v="6"/>
    <n v="10"/>
    <n v="2.8727377190462511E-3"/>
    <n v="0.58823529411764708"/>
    <n v="0"/>
    <n v="0"/>
    <n v="3476"/>
    <n v="3453"/>
    <n v="17"/>
    <n v="5282"/>
    <n v="1303"/>
    <n v="2176"/>
    <n v="2"/>
    <n v="0.37431772479172654"/>
    <n v="0.62510772766446421"/>
    <n v="5.7454754380925025E-4"/>
  </r>
  <r>
    <x v="10"/>
    <x v="14"/>
    <x v="1"/>
    <n v="2022"/>
    <n v="42831"/>
    <n v="4153"/>
    <n v="40700"/>
    <n v="43958"/>
    <n v="22665"/>
    <n v="22364"/>
    <n v="8"/>
    <n v="8"/>
    <n v="293"/>
    <n v="88"/>
    <n v="102"/>
    <n v="60"/>
    <n v="2.6472534745201853E-3"/>
    <n v="0.20477815699658702"/>
    <n v="0"/>
    <n v="43"/>
    <n v="22589"/>
    <n v="22289"/>
    <n v="292"/>
    <n v="43527"/>
    <n v="14467"/>
    <n v="8170"/>
    <n v="28"/>
    <n v="0.63829693359805872"/>
    <n v="0.36046768144716523"/>
    <n v="1.2353849547760865E-3"/>
  </r>
  <r>
    <x v="11"/>
    <x v="14"/>
    <x v="1"/>
    <n v="2022"/>
    <n v="1687"/>
    <n v="164"/>
    <n v="3545"/>
    <n v="1721"/>
    <n v="1343"/>
    <n v="1316"/>
    <n v="10"/>
    <n v="0"/>
    <n v="17"/>
    <n v="2"/>
    <n v="11"/>
    <n v="3"/>
    <n v="2.2338049143708115E-3"/>
    <n v="0.17647058823529413"/>
    <n v="0"/>
    <n v="1"/>
    <n v="1340"/>
    <n v="1313"/>
    <n v="17"/>
    <n v="1709"/>
    <n v="913"/>
    <n v="429"/>
    <n v="1"/>
    <n v="0.67982129560685034"/>
    <n v="0.31943410275502604"/>
    <n v="7.4460163812360388E-4"/>
  </r>
  <r>
    <x v="12"/>
    <x v="14"/>
    <x v="1"/>
    <n v="2022"/>
    <n v="47752"/>
    <n v="4863"/>
    <n v="44911"/>
    <n v="48314"/>
    <n v="27469"/>
    <n v="27178"/>
    <n v="78"/>
    <n v="0"/>
    <n v="213"/>
    <n v="34"/>
    <n v="100"/>
    <n v="79"/>
    <n v="2.8759692744548399E-3"/>
    <n v="0.37089201877934275"/>
    <n v="0"/>
    <n v="0"/>
    <n v="27417"/>
    <n v="27127"/>
    <n v="212"/>
    <n v="47960"/>
    <n v="16452"/>
    <n v="10995"/>
    <n v="22"/>
    <n v="0.59892970257381051"/>
    <n v="0.40026939459026539"/>
    <n v="8.0090283592413269E-4"/>
  </r>
  <r>
    <x v="13"/>
    <x v="14"/>
    <x v="1"/>
    <n v="2022"/>
    <n v="48359"/>
    <n v="4503"/>
    <n v="45878"/>
    <n v="49785"/>
    <n v="30276"/>
    <n v="29916"/>
    <n v="55"/>
    <n v="0"/>
    <n v="305"/>
    <n v="80"/>
    <n v="89"/>
    <n v="66"/>
    <n v="2.1799445105033688E-3"/>
    <n v="0.21639344262295082"/>
    <n v="68"/>
    <n v="2"/>
    <n v="30240"/>
    <n v="29880"/>
    <n v="305"/>
    <n v="49596"/>
    <n v="5606"/>
    <n v="24660"/>
    <n v="10"/>
    <n v="0.18516316554366494"/>
    <n v="0.8145065398335315"/>
    <n v="3.3029462280354075E-4"/>
  </r>
  <r>
    <x v="14"/>
    <x v="14"/>
    <x v="1"/>
    <n v="2022"/>
    <n v="61274"/>
    <n v="7507"/>
    <n v="55789"/>
    <n v="62874"/>
    <n v="43820"/>
    <n v="43368"/>
    <n v="154"/>
    <n v="0"/>
    <n v="298"/>
    <n v="73"/>
    <n v="112"/>
    <n v="72"/>
    <n v="1.6430853491556368E-3"/>
    <n v="0.24161073825503357"/>
    <n v="1"/>
    <n v="40"/>
    <n v="42791"/>
    <n v="42348"/>
    <n v="289"/>
    <n v="58319"/>
    <n v="27459"/>
    <n v="16179"/>
    <n v="182"/>
    <n v="0.62663167503423089"/>
    <n v="0.36921497033318118"/>
    <n v="4.1533546325878594E-3"/>
  </r>
  <r>
    <x v="15"/>
    <x v="14"/>
    <x v="1"/>
    <n v="2022"/>
    <n v="27600"/>
    <n v="2151"/>
    <n v="27471"/>
    <n v="28497"/>
    <n v="21607"/>
    <n v="21377"/>
    <n v="5"/>
    <n v="5"/>
    <n v="225"/>
    <n v="59"/>
    <n v="103"/>
    <n v="61"/>
    <n v="2.8231591613828854E-3"/>
    <n v="0.27111111111111114"/>
    <n v="0"/>
    <n v="2"/>
    <n v="21437"/>
    <n v="21211"/>
    <n v="221"/>
    <n v="27748"/>
    <n v="10298"/>
    <n v="11207"/>
    <n v="102"/>
    <n v="0.47660480399870414"/>
    <n v="0.51867450363308187"/>
    <n v="4.7206923682140047E-3"/>
  </r>
  <r>
    <x v="16"/>
    <x v="14"/>
    <x v="1"/>
    <n v="2022"/>
    <n v="1383660"/>
    <n v="138061"/>
    <n v="1247621"/>
    <n v="1426597"/>
    <n v="911514"/>
    <n v="896022"/>
    <n v="0"/>
    <n v="0"/>
    <n v="15492"/>
    <n v="2131"/>
    <n v="10438"/>
    <n v="2762"/>
    <n v="3.0301235087996452E-3"/>
    <n v="0.17828556674412599"/>
    <n v="0"/>
    <n v="161"/>
    <n v="900591"/>
    <n v="885457"/>
    <n v="15134"/>
    <n v="1394245"/>
    <n v="547297"/>
    <n v="358414"/>
    <n v="5803"/>
    <n v="0.60042632367687165"/>
    <n v="0.3932073451422578"/>
    <n v="6.3663311808705081E-3"/>
  </r>
  <r>
    <x v="17"/>
    <x v="14"/>
    <x v="1"/>
    <n v="2022"/>
    <n v="187299"/>
    <n v="19536"/>
    <n v="169785"/>
    <n v="193380"/>
    <n v="126170"/>
    <n v="124242"/>
    <n v="456"/>
    <n v="0"/>
    <n v="1472"/>
    <n v="341"/>
    <n v="861"/>
    <n v="211"/>
    <n v="1.6723468336371562E-3"/>
    <n v="0.14334239130434784"/>
    <n v="1"/>
    <n v="58"/>
    <n v="124117"/>
    <n v="122228"/>
    <n v="1433"/>
    <n v="182060"/>
    <n v="90506"/>
    <n v="35003"/>
    <n v="661"/>
    <n v="0.71733375604343341"/>
    <n v="0.27742728065308708"/>
    <n v="5.2389633034794327E-3"/>
  </r>
  <r>
    <x v="18"/>
    <x v="14"/>
    <x v="1"/>
    <n v="2022"/>
    <n v="29846"/>
    <n v="3632"/>
    <n v="28236"/>
    <n v="30764"/>
    <n v="21192"/>
    <n v="20947"/>
    <n v="7"/>
    <n v="7"/>
    <n v="238"/>
    <n v="100"/>
    <n v="92"/>
    <n v="45"/>
    <n v="2.1234428086070213E-3"/>
    <n v="0.18907563025210083"/>
    <n v="0"/>
    <n v="1"/>
    <n v="21123"/>
    <n v="20878"/>
    <n v="238"/>
    <n v="30515"/>
    <n v="15023"/>
    <n v="6126"/>
    <n v="43"/>
    <n v="0.70889958474896186"/>
    <n v="0.28907134767836917"/>
    <n v="2.0290675726689317E-3"/>
  </r>
  <r>
    <x v="19"/>
    <x v="14"/>
    <x v="1"/>
    <n v="2022"/>
    <n v="15933"/>
    <n v="1800"/>
    <n v="16155"/>
    <n v="16741"/>
    <n v="11656"/>
    <n v="11580"/>
    <n v="22"/>
    <n v="0"/>
    <n v="54"/>
    <n v="10"/>
    <n v="25"/>
    <n v="16"/>
    <n v="1.3726835964310226E-3"/>
    <n v="0.29629629629629628"/>
    <n v="0"/>
    <n v="3"/>
    <n v="11622"/>
    <n v="11546"/>
    <n v="54"/>
    <n v="16542"/>
    <n v="8957"/>
    <n v="2675"/>
    <n v="24"/>
    <n v="0.76844543582704183"/>
    <n v="0.22949553877831161"/>
    <n v="2.0590253946465341E-3"/>
  </r>
  <r>
    <x v="20"/>
    <x v="14"/>
    <x v="1"/>
    <n v="2022"/>
    <n v="54557"/>
    <n v="4962"/>
    <n v="51617"/>
    <n v="55438"/>
    <n v="36598"/>
    <n v="36244"/>
    <n v="0"/>
    <n v="0"/>
    <n v="354"/>
    <n v="40"/>
    <n v="198"/>
    <n v="115"/>
    <n v="3.1422482102847148E-3"/>
    <n v="0.3248587570621469"/>
    <n v="0"/>
    <n v="1"/>
    <n v="36454"/>
    <n v="36102"/>
    <n v="352"/>
    <n v="54831"/>
    <n v="20570"/>
    <n v="15977"/>
    <n v="51"/>
    <n v="0.56205257117875296"/>
    <n v="0.43655391004972949"/>
    <n v="1.3935187715175693E-3"/>
  </r>
  <r>
    <x v="21"/>
    <x v="14"/>
    <x v="1"/>
    <n v="2022"/>
    <n v="8243"/>
    <n v="591"/>
    <n v="9674"/>
    <n v="8408"/>
    <n v="6282"/>
    <n v="6217"/>
    <n v="14"/>
    <n v="0"/>
    <n v="51"/>
    <n v="10"/>
    <n v="13"/>
    <n v="14"/>
    <n v="2.2285896211397642E-3"/>
    <n v="0.27450980392156865"/>
    <n v="1"/>
    <n v="13"/>
    <n v="6241"/>
    <n v="6178"/>
    <n v="49"/>
    <n v="8323"/>
    <n v="1867"/>
    <n v="4408"/>
    <n v="7"/>
    <n v="0.29719834447628146"/>
    <n v="0.70168736071314863"/>
    <n v="1.1142948105698821E-3"/>
  </r>
  <r>
    <x v="22"/>
    <x v="14"/>
    <x v="1"/>
    <n v="2022"/>
    <n v="43892"/>
    <n v="4783"/>
    <n v="41131"/>
    <n v="44717"/>
    <n v="29938"/>
    <n v="29638"/>
    <n v="103"/>
    <n v="0"/>
    <n v="197"/>
    <n v="27"/>
    <n v="106"/>
    <n v="52"/>
    <n v="1.7369229741465695E-3"/>
    <n v="0.26395939086294418"/>
    <n v="0"/>
    <n v="12"/>
    <n v="29806"/>
    <n v="29507"/>
    <n v="196"/>
    <n v="44075"/>
    <n v="18580"/>
    <n v="11311"/>
    <n v="47"/>
    <n v="0.62061593960852424"/>
    <n v="0.37781414924176632"/>
    <n v="1.5699111497093994E-3"/>
  </r>
  <r>
    <x v="23"/>
    <x v="14"/>
    <x v="1"/>
    <n v="2022"/>
    <n v="25813"/>
    <n v="1795"/>
    <n v="26040"/>
    <n v="26607"/>
    <n v="17064"/>
    <n v="16751"/>
    <n v="44"/>
    <n v="0"/>
    <n v="269"/>
    <n v="21"/>
    <n v="141"/>
    <n v="61"/>
    <n v="3.5747773089545242E-3"/>
    <n v="0.22676579925650558"/>
    <n v="0"/>
    <n v="46"/>
    <n v="17017"/>
    <n v="16704"/>
    <n v="269"/>
    <n v="26327"/>
    <n v="6997"/>
    <n v="10062"/>
    <n v="5"/>
    <n v="0.41004453820909514"/>
    <n v="0.58966244725738393"/>
    <n v="2.9301453352086266E-4"/>
  </r>
  <r>
    <x v="24"/>
    <x v="14"/>
    <x v="1"/>
    <n v="2022"/>
    <n v="16878"/>
    <n v="1688"/>
    <n v="17212"/>
    <n v="17170"/>
    <n v="12168"/>
    <n v="12068"/>
    <n v="0"/>
    <n v="0"/>
    <n v="100"/>
    <n v="16"/>
    <n v="65"/>
    <n v="18"/>
    <n v="1.4792899408284023E-3"/>
    <n v="0.18"/>
    <n v="0"/>
    <n v="1"/>
    <n v="12120"/>
    <n v="12020"/>
    <n v="100"/>
    <n v="16962"/>
    <n v="5867"/>
    <n v="6289"/>
    <n v="12"/>
    <n v="0.48216633793556868"/>
    <n v="0.51684746877054566"/>
    <n v="9.8619329388560163E-4"/>
  </r>
  <r>
    <x v="25"/>
    <x v="14"/>
    <x v="1"/>
    <n v="2022"/>
    <n v="10729"/>
    <n v="708"/>
    <n v="12043"/>
    <n v="11079"/>
    <n v="6925"/>
    <n v="6877"/>
    <n v="0"/>
    <n v="0"/>
    <n v="48"/>
    <n v="12"/>
    <n v="20"/>
    <n v="16"/>
    <n v="2.3104693140794225E-3"/>
    <n v="0.33333333333333331"/>
    <n v="0"/>
    <n v="0"/>
    <n v="6887"/>
    <n v="6839"/>
    <n v="48"/>
    <n v="10930"/>
    <n v="3163"/>
    <n v="3752"/>
    <n v="10"/>
    <n v="0.45675090252707579"/>
    <n v="0.5418050541516245"/>
    <n v="1.4440433212996389E-3"/>
  </r>
  <r>
    <x v="26"/>
    <x v="14"/>
    <x v="1"/>
    <n v="2022"/>
    <n v="552260"/>
    <n v="70810"/>
    <n v="483472"/>
    <n v="571803"/>
    <n v="337218"/>
    <n v="334052"/>
    <n v="60"/>
    <n v="0"/>
    <n v="3106"/>
    <n v="257"/>
    <n v="1948"/>
    <n v="833"/>
    <n v="2.4702121476315024E-3"/>
    <n v="0.26819059884095298"/>
    <n v="0"/>
    <n v="68"/>
    <n v="333798"/>
    <n v="330672"/>
    <n v="3066"/>
    <n v="555589"/>
    <n v="221810"/>
    <n v="114697"/>
    <n v="711"/>
    <n v="0.65776441352478221"/>
    <n v="0.34012715809950833"/>
    <n v="2.1084283757094816E-3"/>
  </r>
  <r>
    <x v="27"/>
    <x v="14"/>
    <x v="1"/>
    <n v="2022"/>
    <n v="14644"/>
    <n v="1069"/>
    <n v="15597"/>
    <n v="15099"/>
    <n v="11514"/>
    <n v="11458"/>
    <n v="0"/>
    <n v="0"/>
    <n v="56"/>
    <n v="12"/>
    <n v="34"/>
    <n v="10"/>
    <n v="8.6850790342192117E-4"/>
    <n v="0.17857142857142858"/>
    <n v="0"/>
    <n v="0"/>
    <n v="11468"/>
    <n v="11413"/>
    <n v="55"/>
    <n v="14779"/>
    <n v="7032"/>
    <n v="4413"/>
    <n v="69"/>
    <n v="0.61073475768629493"/>
    <n v="0.38327253778009379"/>
    <n v="5.9927045336112556E-3"/>
  </r>
  <r>
    <x v="28"/>
    <x v="14"/>
    <x v="1"/>
    <n v="2022"/>
    <n v="85478"/>
    <n v="7367"/>
    <n v="80133"/>
    <n v="88333"/>
    <n v="57969"/>
    <n v="57317"/>
    <n v="0"/>
    <n v="0"/>
    <n v="652"/>
    <n v="104"/>
    <n v="394"/>
    <n v="143"/>
    <n v="2.4668357225413585E-3"/>
    <n v="0.21932515337423314"/>
    <n v="0"/>
    <n v="11"/>
    <n v="57593"/>
    <n v="56946"/>
    <n v="647"/>
    <n v="86579"/>
    <n v="41342"/>
    <n v="16472"/>
    <n v="155"/>
    <n v="0.71317428280632755"/>
    <n v="0.28415187427763117"/>
    <n v="2.6738429160413323E-3"/>
  </r>
  <r>
    <x v="29"/>
    <x v="14"/>
    <x v="1"/>
    <n v="2022"/>
    <n v="9103"/>
    <n v="707"/>
    <n v="10418"/>
    <n v="9501"/>
    <n v="6397"/>
    <n v="6321"/>
    <n v="32"/>
    <n v="1"/>
    <n v="44"/>
    <n v="2"/>
    <n v="9"/>
    <n v="16"/>
    <n v="2.501172424574019E-3"/>
    <n v="0.36363636363636365"/>
    <n v="0"/>
    <n v="17"/>
    <n v="6373"/>
    <n v="6298"/>
    <n v="43"/>
    <n v="9352"/>
    <n v="4600"/>
    <n v="1779"/>
    <n v="18"/>
    <n v="0.71908707206503053"/>
    <n v="0.27809910895732376"/>
    <n v="2.8138189776457712E-3"/>
  </r>
  <r>
    <x v="30"/>
    <x v="14"/>
    <x v="1"/>
    <n v="2022"/>
    <n v="508780"/>
    <n v="52990"/>
    <n v="457812"/>
    <n v="526768"/>
    <n v="326447"/>
    <n v="322139"/>
    <n v="0"/>
    <n v="0"/>
    <n v="4306"/>
    <n v="248"/>
    <n v="2768"/>
    <n v="1024"/>
    <n v="3.1368032176739258E-3"/>
    <n v="0.23780771017185323"/>
    <n v="0"/>
    <n v="266"/>
    <n v="325365"/>
    <n v="321083"/>
    <n v="4280"/>
    <n v="519010"/>
    <n v="207118"/>
    <n v="118732"/>
    <n v="597"/>
    <n v="0.6344613367560431"/>
    <n v="0.36370988246177788"/>
    <n v="1.8287807821790367E-3"/>
  </r>
  <r>
    <x v="31"/>
    <x v="14"/>
    <x v="1"/>
    <n v="2022"/>
    <n v="359643"/>
    <n v="32000"/>
    <n v="329665"/>
    <n v="373005"/>
    <n v="225119"/>
    <n v="222676"/>
    <n v="0"/>
    <n v="0"/>
    <n v="2443"/>
    <n v="266"/>
    <n v="1434"/>
    <n v="735"/>
    <n v="3.2649398762432313E-3"/>
    <n v="0.3008595988538682"/>
    <n v="0"/>
    <n v="8"/>
    <n v="223056"/>
    <n v="220640"/>
    <n v="2416"/>
    <n v="366023"/>
    <n v="103421"/>
    <n v="121307"/>
    <n v="391"/>
    <n v="0.4594059142053758"/>
    <n v="0.53885722662236413"/>
    <n v="1.7368591722600048E-3"/>
  </r>
  <r>
    <x v="32"/>
    <x v="14"/>
    <x v="1"/>
    <n v="2022"/>
    <n v="34478"/>
    <n v="2807"/>
    <n v="33693"/>
    <n v="35100"/>
    <n v="23321"/>
    <n v="23053"/>
    <n v="2"/>
    <n v="0"/>
    <n v="266"/>
    <n v="38"/>
    <n v="137"/>
    <n v="91"/>
    <n v="3.9020625187599161E-3"/>
    <n v="0.34210526315789475"/>
    <n v="0"/>
    <n v="0"/>
    <n v="23228"/>
    <n v="22962"/>
    <n v="264"/>
    <n v="34726"/>
    <n v="7001"/>
    <n v="16293"/>
    <n v="27"/>
    <n v="0.30020153509712277"/>
    <n v="0.69864071008961881"/>
    <n v="1.1577548132584367E-3"/>
  </r>
  <r>
    <x v="33"/>
    <x v="14"/>
    <x v="1"/>
    <n v="2022"/>
    <n v="195804"/>
    <n v="25556"/>
    <n v="172270"/>
    <n v="204705"/>
    <n v="127928"/>
    <n v="126919"/>
    <n v="18"/>
    <n v="18"/>
    <n v="991"/>
    <n v="145"/>
    <n v="516"/>
    <n v="242"/>
    <n v="1.8916890751047464E-3"/>
    <n v="0.24419778002018164"/>
    <n v="0"/>
    <n v="88"/>
    <n v="125384"/>
    <n v="124400"/>
    <n v="966"/>
    <n v="194849"/>
    <n v="89779"/>
    <n v="37760"/>
    <n v="389"/>
    <n v="0.70179319617284719"/>
    <n v="0.29516603089237697"/>
    <n v="3.0407729347758112E-3"/>
  </r>
  <r>
    <x v="34"/>
    <x v="14"/>
    <x v="1"/>
    <n v="2022"/>
    <n v="3461"/>
    <n v="349"/>
    <n v="5134"/>
    <n v="3546"/>
    <n v="2626"/>
    <n v="2600"/>
    <n v="0"/>
    <n v="0"/>
    <n v="26"/>
    <n v="2"/>
    <n v="18"/>
    <n v="6"/>
    <n v="2.284843869002285E-3"/>
    <n v="0.23076923076923078"/>
    <n v="0"/>
    <n v="0"/>
    <n v="2619"/>
    <n v="2593"/>
    <n v="26"/>
    <n v="3508"/>
    <n v="1577"/>
    <n v="1048"/>
    <n v="1"/>
    <n v="0.60053313023610055"/>
    <n v="0.39908606245239908"/>
    <n v="3.8080731150038082E-4"/>
  </r>
  <r>
    <x v="35"/>
    <x v="14"/>
    <x v="1"/>
    <n v="2022"/>
    <n v="37124"/>
    <n v="3601"/>
    <n v="35545"/>
    <n v="38362"/>
    <n v="24690"/>
    <n v="24433"/>
    <n v="45"/>
    <n v="2"/>
    <n v="212"/>
    <n v="77"/>
    <n v="50"/>
    <n v="37"/>
    <n v="1.4985824220332118E-3"/>
    <n v="0.17452830188679244"/>
    <n v="0"/>
    <n v="48"/>
    <n v="24565"/>
    <n v="24310"/>
    <n v="210"/>
    <n v="37972"/>
    <n v="16499"/>
    <n v="8160"/>
    <n v="31"/>
    <n v="0.66824625354394496"/>
    <n v="0.33049817739975701"/>
    <n v="1.2555690562980964E-3"/>
  </r>
  <r>
    <x v="36"/>
    <x v="14"/>
    <x v="1"/>
    <n v="2022"/>
    <n v="157683"/>
    <n v="15028"/>
    <n v="144677"/>
    <n v="164703"/>
    <n v="112359"/>
    <n v="111791"/>
    <n v="0"/>
    <n v="0"/>
    <n v="569"/>
    <n v="57"/>
    <n v="247"/>
    <n v="246"/>
    <n v="2.1894107281125678E-3"/>
    <n v="0.43233743409490333"/>
    <n v="0"/>
    <n v="19"/>
    <n v="111072"/>
    <n v="110524"/>
    <n v="549"/>
    <n v="161682"/>
    <n v="78312"/>
    <n v="33382"/>
    <n v="665"/>
    <n v="0.69698021520305453"/>
    <n v="0.29710125579615337"/>
    <n v="5.9185290007921039E-3"/>
  </r>
  <r>
    <x v="37"/>
    <x v="14"/>
    <x v="1"/>
    <n v="2022"/>
    <n v="22979"/>
    <n v="5368"/>
    <n v="19633"/>
    <n v="23926"/>
    <n v="15938"/>
    <n v="15815"/>
    <n v="3"/>
    <n v="0"/>
    <n v="120"/>
    <n v="12"/>
    <n v="51"/>
    <n v="54"/>
    <n v="3.3881289998745137E-3"/>
    <n v="0.45"/>
    <n v="0"/>
    <n v="3"/>
    <n v="15871"/>
    <n v="15748"/>
    <n v="120"/>
    <n v="23572"/>
    <n v="7719"/>
    <n v="8219"/>
    <n v="0"/>
    <n v="0.48431421759317356"/>
    <n v="0.5156857824068265"/>
    <n v="0"/>
  </r>
  <r>
    <x v="38"/>
    <x v="14"/>
    <x v="1"/>
    <n v="2022"/>
    <n v="127510"/>
    <n v="9524"/>
    <n v="120008"/>
    <n v="130419"/>
    <n v="63955"/>
    <n v="63475"/>
    <n v="0"/>
    <n v="0"/>
    <n v="480"/>
    <n v="143"/>
    <n v="99"/>
    <n v="228"/>
    <n v="3.5650066452974746E-3"/>
    <n v="0.47499999999999998"/>
    <n v="0"/>
    <n v="10"/>
    <n v="63688"/>
    <n v="63210"/>
    <n v="478"/>
    <n v="129045"/>
    <n v="25545"/>
    <n v="38331"/>
    <n v="79"/>
    <n v="0.39942146821984209"/>
    <n v="0.59934328824955041"/>
    <n v="1.2352435306074584E-3"/>
  </r>
  <r>
    <x v="39"/>
    <x v="14"/>
    <x v="1"/>
    <n v="2022"/>
    <n v="4805394"/>
    <n v="498603"/>
    <n v="4308813"/>
    <n v="4958810"/>
    <n v="3108271"/>
    <n v="3068886"/>
    <n v="1135"/>
    <n v="54"/>
    <n v="38237"/>
    <n v="5023"/>
    <n v="23755"/>
    <n v="8358"/>
    <n v="2.6889547275639738E-3"/>
    <n v="0.21858409394042419"/>
    <n v="71"/>
    <n v="1030"/>
    <n v="3080089"/>
    <n v="3041302"/>
    <n v="37639"/>
    <n v="4850002"/>
    <n v="1897970"/>
    <n v="1199255"/>
    <n v="11046"/>
    <n v="0.61061921563467281"/>
    <n v="0.38582704017764219"/>
    <n v="3.5537441876850508E-3"/>
  </r>
  <r>
    <x v="0"/>
    <x v="15"/>
    <x v="2"/>
    <n v="2022"/>
    <n v="7805"/>
    <n v="570"/>
    <n v="9257"/>
    <n v="7842"/>
    <n v="2973"/>
    <n v="2912"/>
    <n v="0"/>
    <n v="0"/>
    <n v="61"/>
    <n v="4"/>
    <n v="30"/>
    <n v="27"/>
    <n v="9.0817356205852677E-3"/>
    <n v="0.44262295081967212"/>
    <n v="0"/>
    <n v="0"/>
    <n v="2971"/>
    <n v="2910"/>
    <n v="61"/>
    <n v="7786"/>
    <n v="1652"/>
    <n v="1321"/>
    <n v="0"/>
    <n v="0.55566767574840226"/>
    <n v="0.44433232425159769"/>
    <n v="0"/>
  </r>
  <r>
    <x v="1"/>
    <x v="15"/>
    <x v="2"/>
    <n v="2022"/>
    <n v="14949"/>
    <n v="1994"/>
    <n v="14977"/>
    <n v="15235"/>
    <n v="6135"/>
    <n v="6084"/>
    <n v="0"/>
    <n v="0"/>
    <n v="51"/>
    <n v="5"/>
    <n v="10"/>
    <n v="31"/>
    <n v="5.0529747351263244E-3"/>
    <n v="0.60784313725490191"/>
    <n v="0"/>
    <n v="5"/>
    <n v="6128"/>
    <n v="6077"/>
    <n v="51"/>
    <n v="15138"/>
    <n v="3519"/>
    <n v="2614"/>
    <n v="2"/>
    <n v="0.57359413202933984"/>
    <n v="0.42607986960065197"/>
    <n v="3.2599837000814997E-4"/>
  </r>
  <r>
    <x v="2"/>
    <x v="15"/>
    <x v="2"/>
    <n v="2022"/>
    <n v="125051"/>
    <n v="11076"/>
    <n v="115997"/>
    <n v="126048"/>
    <n v="49928"/>
    <n v="49434"/>
    <n v="0"/>
    <n v="0"/>
    <n v="494"/>
    <n v="111"/>
    <n v="88"/>
    <n v="285"/>
    <n v="5.7082198365646531E-3"/>
    <n v="0.57692307692307687"/>
    <n v="0"/>
    <n v="10"/>
    <n v="49804"/>
    <n v="49315"/>
    <n v="489"/>
    <n v="124985"/>
    <n v="30741"/>
    <n v="19170"/>
    <n v="17"/>
    <n v="0.61570661752924216"/>
    <n v="0.38395289216471717"/>
    <n v="3.4049030604069863E-4"/>
  </r>
  <r>
    <x v="3"/>
    <x v="15"/>
    <x v="2"/>
    <n v="2022"/>
    <n v="50624"/>
    <n v="3654"/>
    <n v="48992"/>
    <n v="51980"/>
    <n v="23762"/>
    <n v="23413"/>
    <n v="5"/>
    <n v="5"/>
    <n v="344"/>
    <n v="96"/>
    <n v="118"/>
    <n v="126"/>
    <n v="5.3025839575793279E-3"/>
    <n v="0.36627906976744184"/>
    <n v="0"/>
    <n v="4"/>
    <n v="23730"/>
    <n v="23382"/>
    <n v="343"/>
    <n v="51570"/>
    <n v="15006"/>
    <n v="8736"/>
    <n v="20"/>
    <n v="0.63151249894789996"/>
    <n v="0.36764582105883342"/>
    <n v="8.4167999326656005E-4"/>
  </r>
  <r>
    <x v="4"/>
    <x v="15"/>
    <x v="2"/>
    <n v="2022"/>
    <n v="57238"/>
    <n v="3950"/>
    <n v="55310"/>
    <n v="58770"/>
    <n v="29583"/>
    <n v="29401"/>
    <n v="0"/>
    <n v="0"/>
    <n v="182"/>
    <n v="50"/>
    <n v="102"/>
    <n v="30"/>
    <n v="1.0140959334753068E-3"/>
    <n v="0.16483516483516483"/>
    <n v="0"/>
    <n v="0"/>
    <n v="29511"/>
    <n v="29330"/>
    <n v="181"/>
    <n v="57856"/>
    <n v="20472"/>
    <n v="9089"/>
    <n v="22"/>
    <n v="0.69201906500354937"/>
    <n v="0.30723726464523543"/>
    <n v="7.4367035121522497E-4"/>
  </r>
  <r>
    <x v="5"/>
    <x v="15"/>
    <x v="2"/>
    <n v="2022"/>
    <n v="325231"/>
    <n v="35289"/>
    <n v="291964"/>
    <n v="330986"/>
    <n v="144734"/>
    <n v="142034"/>
    <n v="0"/>
    <n v="0"/>
    <n v="2700"/>
    <n v="129"/>
    <n v="1489"/>
    <n v="1028"/>
    <n v="7.1026849254494451E-3"/>
    <n v="0.38074074074074077"/>
    <n v="0"/>
    <n v="54"/>
    <n v="144184"/>
    <n v="141499"/>
    <n v="2685"/>
    <n v="327152"/>
    <n v="75569"/>
    <n v="69024"/>
    <n v="141"/>
    <n v="0.52212334351292722"/>
    <n v="0.47690245553912697"/>
    <n v="9.7420094794588698E-4"/>
  </r>
  <r>
    <x v="6"/>
    <x v="15"/>
    <x v="2"/>
    <n v="2022"/>
    <n v="2813"/>
    <n v="220"/>
    <n v="4615"/>
    <n v="2887"/>
    <n v="1559"/>
    <n v="1542"/>
    <n v="0"/>
    <n v="0"/>
    <n v="17"/>
    <n v="0"/>
    <n v="0"/>
    <n v="17"/>
    <n v="1.0904425914047467E-2"/>
    <n v="1"/>
    <n v="0"/>
    <n v="0"/>
    <n v="1556"/>
    <n v="1539"/>
    <n v="17"/>
    <n v="2865"/>
    <n v="876"/>
    <n v="683"/>
    <n v="0"/>
    <n v="0.56189865298268116"/>
    <n v="0.43810134701731879"/>
    <n v="0"/>
  </r>
  <r>
    <x v="7"/>
    <x v="15"/>
    <x v="2"/>
    <n v="2022"/>
    <n v="71301"/>
    <n v="7074"/>
    <n v="66249"/>
    <n v="71890"/>
    <n v="32178"/>
    <n v="31781"/>
    <n v="0"/>
    <n v="0"/>
    <n v="396"/>
    <n v="32"/>
    <n v="156"/>
    <n v="206"/>
    <n v="6.4018894897134686E-3"/>
    <n v="0.52020202020202022"/>
    <n v="0"/>
    <n v="2"/>
    <n v="32113"/>
    <n v="31720"/>
    <n v="392"/>
    <n v="71163"/>
    <n v="21989"/>
    <n v="10162"/>
    <n v="27"/>
    <n v="0.68335508732674499"/>
    <n v="0.31580583007023433"/>
    <n v="8.390826030206974E-4"/>
  </r>
  <r>
    <x v="8"/>
    <x v="15"/>
    <x v="2"/>
    <n v="2022"/>
    <n v="26054"/>
    <n v="1889"/>
    <n v="26187"/>
    <n v="26459"/>
    <n v="10822"/>
    <n v="10767"/>
    <n v="0"/>
    <n v="0"/>
    <n v="55"/>
    <n v="9"/>
    <n v="11"/>
    <n v="34"/>
    <n v="3.1417482905193124E-3"/>
    <n v="0.61818181818181817"/>
    <n v="0"/>
    <n v="1"/>
    <n v="10816"/>
    <n v="10761"/>
    <n v="55"/>
    <n v="26278"/>
    <n v="6677"/>
    <n v="4141"/>
    <n v="4"/>
    <n v="0.6169839216411015"/>
    <n v="0.38264646091295507"/>
    <n v="3.6961744594344855E-4"/>
  </r>
  <r>
    <x v="9"/>
    <x v="15"/>
    <x v="2"/>
    <n v="2022"/>
    <n v="5195"/>
    <n v="409"/>
    <n v="6808"/>
    <n v="5243"/>
    <n v="2529"/>
    <n v="2488"/>
    <n v="6"/>
    <n v="0"/>
    <n v="35"/>
    <n v="7"/>
    <n v="4"/>
    <n v="24"/>
    <n v="9.4899169632265724E-3"/>
    <n v="0.68571428571428572"/>
    <n v="0"/>
    <n v="0"/>
    <n v="2523"/>
    <n v="2483"/>
    <n v="34"/>
    <n v="5204"/>
    <n v="808"/>
    <n v="1721"/>
    <n v="0"/>
    <n v="0.31949387109529459"/>
    <n v="0.68050612890470541"/>
    <n v="0"/>
  </r>
  <r>
    <x v="10"/>
    <x v="15"/>
    <x v="2"/>
    <n v="2022"/>
    <n v="42659"/>
    <n v="3845"/>
    <n v="40836"/>
    <n v="43309"/>
    <n v="14182"/>
    <n v="13955"/>
    <n v="1"/>
    <n v="1"/>
    <n v="226"/>
    <n v="50"/>
    <n v="61"/>
    <n v="99"/>
    <n v="6.9806797348751937E-3"/>
    <n v="0.43805309734513276"/>
    <n v="0"/>
    <n v="16"/>
    <n v="14138"/>
    <n v="13911"/>
    <n v="226"/>
    <n v="42878"/>
    <n v="8059"/>
    <n v="6114"/>
    <n v="9"/>
    <n v="0.56825553518544636"/>
    <n v="0.43110985756592862"/>
    <n v="6.3460724862501763E-4"/>
  </r>
  <r>
    <x v="11"/>
    <x v="15"/>
    <x v="2"/>
    <n v="2022"/>
    <n v="1702"/>
    <n v="164"/>
    <n v="3560"/>
    <n v="1717"/>
    <n v="976"/>
    <n v="958"/>
    <n v="0"/>
    <n v="0"/>
    <n v="18"/>
    <n v="2"/>
    <n v="10"/>
    <n v="1"/>
    <n v="1.0245901639344263E-3"/>
    <n v="5.5555555555555552E-2"/>
    <n v="0"/>
    <n v="5"/>
    <n v="973"/>
    <n v="955"/>
    <n v="18"/>
    <n v="1704"/>
    <n v="615"/>
    <n v="361"/>
    <n v="0"/>
    <n v="0.63012295081967218"/>
    <n v="0.36987704918032788"/>
    <n v="0"/>
  </r>
  <r>
    <x v="12"/>
    <x v="15"/>
    <x v="2"/>
    <n v="2022"/>
    <n v="47520"/>
    <n v="4369"/>
    <n v="45173"/>
    <n v="48147"/>
    <n v="18735"/>
    <n v="18462"/>
    <n v="18"/>
    <n v="0"/>
    <n v="255"/>
    <n v="21"/>
    <n v="88"/>
    <n v="145"/>
    <n v="7.7395249532959702E-3"/>
    <n v="0.56862745098039214"/>
    <n v="0"/>
    <n v="1"/>
    <n v="18693"/>
    <n v="18420"/>
    <n v="255"/>
    <n v="47798"/>
    <n v="8886"/>
    <n v="9843"/>
    <n v="6"/>
    <n v="0.47429943955164133"/>
    <n v="0.52538030424339477"/>
    <n v="3.2025620496397119E-4"/>
  </r>
  <r>
    <x v="13"/>
    <x v="15"/>
    <x v="2"/>
    <n v="2022"/>
    <n v="48488"/>
    <n v="3879"/>
    <n v="46631"/>
    <n v="49381"/>
    <n v="20205"/>
    <n v="19950"/>
    <n v="37"/>
    <n v="0"/>
    <n v="218"/>
    <n v="39"/>
    <n v="33"/>
    <n v="144"/>
    <n v="7.1269487750556795E-3"/>
    <n v="0.66055045871559637"/>
    <n v="0"/>
    <n v="2"/>
    <n v="20179"/>
    <n v="19925"/>
    <n v="217"/>
    <n v="49184"/>
    <n v="9618"/>
    <n v="10578"/>
    <n v="9"/>
    <n v="0.47602078693392724"/>
    <n v="0.52353377876763174"/>
    <n v="4.4543429844097997E-4"/>
  </r>
  <r>
    <x v="14"/>
    <x v="15"/>
    <x v="2"/>
    <n v="2022"/>
    <n v="61069"/>
    <n v="6919"/>
    <n v="56172"/>
    <n v="61786"/>
    <n v="32172"/>
    <n v="31793"/>
    <n v="84"/>
    <n v="0"/>
    <n v="295"/>
    <n v="54"/>
    <n v="95"/>
    <n v="135"/>
    <n v="4.1961954494591572E-3"/>
    <n v="0.4576271186440678"/>
    <n v="0"/>
    <n v="11"/>
    <n v="31598"/>
    <n v="31227"/>
    <n v="287"/>
    <n v="57227"/>
    <n v="19638"/>
    <n v="12476"/>
    <n v="58"/>
    <n v="0.61040656471465871"/>
    <n v="0.38779062538853659"/>
    <n v="1.8028098968046748E-3"/>
  </r>
  <r>
    <x v="15"/>
    <x v="15"/>
    <x v="2"/>
    <n v="2022"/>
    <n v="27410"/>
    <n v="2062"/>
    <n v="27370"/>
    <n v="28093"/>
    <n v="15877"/>
    <n v="15689"/>
    <n v="3"/>
    <n v="0"/>
    <n v="185"/>
    <n v="44"/>
    <n v="39"/>
    <n v="101"/>
    <n v="6.3614032877747683E-3"/>
    <n v="0.54594594594594592"/>
    <n v="0"/>
    <n v="1"/>
    <n v="15844"/>
    <n v="15656"/>
    <n v="185"/>
    <n v="27591"/>
    <n v="6746"/>
    <n v="9111"/>
    <n v="20"/>
    <n v="0.42489135227058006"/>
    <n v="0.57384896391005857"/>
    <n v="1.2596838193613402E-3"/>
  </r>
  <r>
    <x v="16"/>
    <x v="15"/>
    <x v="2"/>
    <n v="2022"/>
    <n v="1396280"/>
    <n v="111266"/>
    <n v="1287036"/>
    <n v="1424321"/>
    <n v="547562"/>
    <n v="538144"/>
    <n v="0"/>
    <n v="0"/>
    <n v="9418"/>
    <n v="1122"/>
    <n v="3524"/>
    <n v="4733"/>
    <n v="8.6437700205638807E-3"/>
    <n v="0.50254831174346992"/>
    <n v="0"/>
    <n v="39"/>
    <n v="543064"/>
    <n v="533731"/>
    <n v="9333"/>
    <n v="1393079"/>
    <n v="285254"/>
    <n v="260520"/>
    <n v="1788"/>
    <n v="0.52095287839550586"/>
    <n v="0.47578173795844125"/>
    <n v="3.2653836460528672E-3"/>
  </r>
  <r>
    <x v="17"/>
    <x v="15"/>
    <x v="2"/>
    <n v="2022"/>
    <n v="185631"/>
    <n v="19508"/>
    <n v="168145"/>
    <n v="189945"/>
    <n v="82676"/>
    <n v="81632"/>
    <n v="193"/>
    <n v="0"/>
    <n v="851"/>
    <n v="67"/>
    <n v="300"/>
    <n v="458"/>
    <n v="5.5396971309690842E-3"/>
    <n v="0.53819036427732081"/>
    <n v="0"/>
    <n v="26"/>
    <n v="81699"/>
    <n v="80668"/>
    <n v="838"/>
    <n v="178541"/>
    <n v="48489"/>
    <n v="33987"/>
    <n v="200"/>
    <n v="0.58649426677633165"/>
    <n v="0.4110866515070879"/>
    <n v="2.4190817165803862E-3"/>
  </r>
  <r>
    <x v="18"/>
    <x v="15"/>
    <x v="2"/>
    <n v="2022"/>
    <n v="29604"/>
    <n v="3406"/>
    <n v="28220"/>
    <n v="30168"/>
    <n v="13006"/>
    <n v="12776"/>
    <n v="3"/>
    <n v="3"/>
    <n v="228"/>
    <n v="91"/>
    <n v="59"/>
    <n v="74"/>
    <n v="5.6896816853759802E-3"/>
    <n v="0.32456140350877194"/>
    <n v="0"/>
    <n v="4"/>
    <n v="12988"/>
    <n v="12758"/>
    <n v="228"/>
    <n v="29921"/>
    <n v="8574"/>
    <n v="4420"/>
    <n v="12"/>
    <n v="0.65923419960018448"/>
    <n v="0.33984314931570042"/>
    <n v="9.2265108411502378E-4"/>
  </r>
  <r>
    <x v="19"/>
    <x v="15"/>
    <x v="2"/>
    <n v="2022"/>
    <n v="16046"/>
    <n v="1443"/>
    <n v="16625"/>
    <n v="16312"/>
    <n v="8420"/>
    <n v="8321"/>
    <n v="8"/>
    <n v="1"/>
    <n v="91"/>
    <n v="13"/>
    <n v="25"/>
    <n v="44"/>
    <n v="5.2256532066508312E-3"/>
    <n v="0.48351648351648352"/>
    <n v="0"/>
    <n v="9"/>
    <n v="8402"/>
    <n v="8303"/>
    <n v="91"/>
    <n v="16129"/>
    <n v="6149"/>
    <n v="2266"/>
    <n v="5"/>
    <n v="0.73028503562945368"/>
    <n v="0.26912114014251781"/>
    <n v="5.9382422802850359E-4"/>
  </r>
  <r>
    <x v="20"/>
    <x v="15"/>
    <x v="2"/>
    <n v="2022"/>
    <n v="54356"/>
    <n v="4538"/>
    <n v="51840"/>
    <n v="54830"/>
    <n v="25153"/>
    <n v="24744"/>
    <n v="0"/>
    <n v="0"/>
    <n v="409"/>
    <n v="50"/>
    <n v="143"/>
    <n v="216"/>
    <n v="8.5874448375939244E-3"/>
    <n v="0.52811735941320292"/>
    <n v="0"/>
    <n v="0"/>
    <n v="25079"/>
    <n v="24672"/>
    <n v="407"/>
    <n v="54250"/>
    <n v="12700"/>
    <n v="12441"/>
    <n v="12"/>
    <n v="0.5049099510992725"/>
    <n v="0.49461296863197235"/>
    <n v="4.7708026875521806E-4"/>
  </r>
  <r>
    <x v="21"/>
    <x v="15"/>
    <x v="2"/>
    <n v="2022"/>
    <n v="8231"/>
    <n v="496"/>
    <n v="9757"/>
    <n v="8315"/>
    <n v="4800"/>
    <n v="4725"/>
    <n v="4"/>
    <n v="0"/>
    <n v="71"/>
    <n v="9"/>
    <n v="26"/>
    <n v="34"/>
    <n v="7.083333333333333E-3"/>
    <n v="0.47887323943661969"/>
    <n v="0"/>
    <n v="2"/>
    <n v="4786"/>
    <n v="4711"/>
    <n v="71"/>
    <n v="8225"/>
    <n v="1198"/>
    <n v="3602"/>
    <n v="0"/>
    <n v="0.24958333333333332"/>
    <n v="0.75041666666666662"/>
    <n v="0"/>
  </r>
  <r>
    <x v="22"/>
    <x v="15"/>
    <x v="2"/>
    <n v="2022"/>
    <n v="43369"/>
    <n v="4636"/>
    <n v="40755"/>
    <n v="43831"/>
    <n v="20657"/>
    <n v="20413"/>
    <n v="53"/>
    <n v="0"/>
    <n v="191"/>
    <n v="18"/>
    <n v="55"/>
    <n v="107"/>
    <n v="5.1798421842474702E-3"/>
    <n v="0.56020942408376961"/>
    <n v="0"/>
    <n v="11"/>
    <n v="20574"/>
    <n v="20330"/>
    <n v="191"/>
    <n v="43189"/>
    <n v="11944"/>
    <n v="8701"/>
    <n v="12"/>
    <n v="0.57820593503412887"/>
    <n v="0.42121314808539478"/>
    <n v="5.8091688047635188E-4"/>
  </r>
  <r>
    <x v="23"/>
    <x v="15"/>
    <x v="2"/>
    <n v="2022"/>
    <n v="25701"/>
    <n v="1636"/>
    <n v="26087"/>
    <n v="26456"/>
    <n v="12872"/>
    <n v="12620"/>
    <n v="25"/>
    <n v="25"/>
    <n v="227"/>
    <n v="20"/>
    <n v="110"/>
    <n v="73"/>
    <n v="5.6712243629583594E-3"/>
    <n v="0.32158590308370044"/>
    <n v="0"/>
    <n v="24"/>
    <n v="12841"/>
    <n v="12589"/>
    <n v="227"/>
    <n v="26179"/>
    <n v="5429"/>
    <n v="7441"/>
    <n v="2"/>
    <n v="0.42176817899316343"/>
    <n v="0.57807644499689248"/>
    <n v="1.5537600994406463E-4"/>
  </r>
  <r>
    <x v="24"/>
    <x v="15"/>
    <x v="2"/>
    <n v="2022"/>
    <n v="16736"/>
    <n v="1515"/>
    <n v="17243"/>
    <n v="16844"/>
    <n v="8840"/>
    <n v="8715"/>
    <n v="0"/>
    <n v="0"/>
    <n v="125"/>
    <n v="14"/>
    <n v="29"/>
    <n v="82"/>
    <n v="9.2760180995475113E-3"/>
    <n v="0.65600000000000003"/>
    <n v="0"/>
    <n v="0"/>
    <n v="8809"/>
    <n v="8684"/>
    <n v="125"/>
    <n v="16634"/>
    <n v="3553"/>
    <n v="5284"/>
    <n v="3"/>
    <n v="0.40192307692307694"/>
    <n v="0.59773755656108596"/>
    <n v="3.3936651583710406E-4"/>
  </r>
  <r>
    <x v="25"/>
    <x v="15"/>
    <x v="2"/>
    <n v="2022"/>
    <n v="10648"/>
    <n v="638"/>
    <n v="12032"/>
    <n v="10847"/>
    <n v="4772"/>
    <n v="4702"/>
    <n v="7"/>
    <n v="0"/>
    <n v="63"/>
    <n v="9"/>
    <n v="18"/>
    <n v="36"/>
    <n v="7.5440067057837385E-3"/>
    <n v="0.5714285714285714"/>
    <n v="0"/>
    <n v="0"/>
    <n v="4745"/>
    <n v="4676"/>
    <n v="62"/>
    <n v="10695"/>
    <n v="1909"/>
    <n v="2860"/>
    <n v="3"/>
    <n v="0.40004191114836546"/>
    <n v="0.59932942162615255"/>
    <n v="6.2866722548197821E-4"/>
  </r>
  <r>
    <x v="26"/>
    <x v="15"/>
    <x v="2"/>
    <n v="2022"/>
    <n v="549344"/>
    <n v="66717"/>
    <n v="484649"/>
    <n v="566492"/>
    <n v="201815"/>
    <n v="199819"/>
    <n v="33"/>
    <n v="0"/>
    <n v="1963"/>
    <n v="133"/>
    <n v="654"/>
    <n v="1149"/>
    <n v="5.6933330029977948E-3"/>
    <n v="0.58532857870606214"/>
    <n v="0"/>
    <n v="27"/>
    <n v="200174"/>
    <n v="198194"/>
    <n v="1947"/>
    <n v="549271"/>
    <n v="122567"/>
    <n v="79030"/>
    <n v="218"/>
    <n v="0.60732353888462209"/>
    <n v="0.39159626390506158"/>
    <n v="1.0801972103163789E-3"/>
  </r>
  <r>
    <x v="27"/>
    <x v="15"/>
    <x v="2"/>
    <n v="2022"/>
    <n v="14560"/>
    <n v="1009"/>
    <n v="15573"/>
    <n v="14845"/>
    <n v="7384"/>
    <n v="7339"/>
    <n v="0"/>
    <n v="0"/>
    <n v="45"/>
    <n v="4"/>
    <n v="16"/>
    <n v="25"/>
    <n v="3.3856988082340196E-3"/>
    <n v="0.55555555555555558"/>
    <n v="0"/>
    <n v="0"/>
    <n v="7354"/>
    <n v="7309"/>
    <n v="45"/>
    <n v="14507"/>
    <n v="4240"/>
    <n v="3120"/>
    <n v="24"/>
    <n v="0.57421451787648969"/>
    <n v="0.42253521126760563"/>
    <n v="3.2502708559046588E-3"/>
  </r>
  <r>
    <x v="28"/>
    <x v="15"/>
    <x v="2"/>
    <n v="2022"/>
    <n v="85343"/>
    <n v="6408"/>
    <n v="80957"/>
    <n v="87547"/>
    <n v="38064"/>
    <n v="37652"/>
    <n v="0"/>
    <n v="0"/>
    <n v="412"/>
    <n v="72"/>
    <n v="159"/>
    <n v="179"/>
    <n v="4.7026061370323662E-3"/>
    <n v="0.4344660194174757"/>
    <n v="0"/>
    <n v="2"/>
    <n v="37858"/>
    <n v="37448"/>
    <n v="410"/>
    <n v="85811"/>
    <n v="25441"/>
    <n v="12586"/>
    <n v="37"/>
    <n v="0.66837431693989069"/>
    <n v="0.33065363598150482"/>
    <n v="9.7204707860445571E-4"/>
  </r>
  <r>
    <x v="29"/>
    <x v="15"/>
    <x v="2"/>
    <n v="2022"/>
    <n v="9498"/>
    <n v="140"/>
    <n v="11380"/>
    <n v="9596"/>
    <n v="4857"/>
    <n v="4817"/>
    <n v="0"/>
    <n v="0"/>
    <n v="40"/>
    <n v="3"/>
    <n v="12"/>
    <n v="21"/>
    <n v="4.3236565781346508E-3"/>
    <n v="0.52500000000000002"/>
    <n v="0"/>
    <n v="4"/>
    <n v="4837"/>
    <n v="4797"/>
    <n v="40"/>
    <n v="9450"/>
    <n v="3555"/>
    <n v="1295"/>
    <n v="7"/>
    <n v="0.73193329215565162"/>
    <n v="0.26662548898497013"/>
    <n v="1.441218859378217E-3"/>
  </r>
  <r>
    <x v="30"/>
    <x v="15"/>
    <x v="2"/>
    <n v="2022"/>
    <n v="507216"/>
    <n v="48951"/>
    <n v="460287"/>
    <n v="521563"/>
    <n v="193552"/>
    <n v="190569"/>
    <n v="0"/>
    <n v="0"/>
    <n v="2983"/>
    <n v="152"/>
    <n v="957"/>
    <n v="1800"/>
    <n v="9.2998264032404729E-3"/>
    <n v="0.60341937646664434"/>
    <n v="0"/>
    <n v="74"/>
    <n v="193017"/>
    <n v="190044"/>
    <n v="2973"/>
    <n v="513813"/>
    <n v="109362"/>
    <n v="84019"/>
    <n v="171"/>
    <n v="0.565026452839547"/>
    <n v="0.43409006365214514"/>
    <n v="8.8348350830784494E-4"/>
  </r>
  <r>
    <x v="31"/>
    <x v="15"/>
    <x v="2"/>
    <n v="2022"/>
    <n v="358350"/>
    <n v="29496"/>
    <n v="330876"/>
    <n v="363496"/>
    <n v="146728"/>
    <n v="144334"/>
    <n v="0"/>
    <n v="0"/>
    <n v="2394"/>
    <n v="159"/>
    <n v="794"/>
    <n v="1439"/>
    <n v="9.807262417534485E-3"/>
    <n v="0.60108604845446956"/>
    <n v="0"/>
    <n v="2"/>
    <n v="145492"/>
    <n v="143120"/>
    <n v="2372"/>
    <n v="356395"/>
    <n v="59389"/>
    <n v="87242"/>
    <n v="97"/>
    <n v="0.40475573850935065"/>
    <n v="0.59458317430892538"/>
    <n v="6.6108718172400638E-4"/>
  </r>
  <r>
    <x v="32"/>
    <x v="15"/>
    <x v="2"/>
    <n v="2022"/>
    <n v="34489"/>
    <n v="2464"/>
    <n v="34047"/>
    <n v="34767"/>
    <n v="15792"/>
    <n v="15512"/>
    <n v="2"/>
    <n v="2"/>
    <n v="278"/>
    <n v="27"/>
    <n v="88"/>
    <n v="161"/>
    <n v="1.0195035460992909E-2"/>
    <n v="0.57913669064748197"/>
    <n v="0"/>
    <n v="2"/>
    <n v="15734"/>
    <n v="15454"/>
    <n v="278"/>
    <n v="34391"/>
    <n v="3828"/>
    <n v="11955"/>
    <n v="9"/>
    <n v="0.24240121580547114"/>
    <n v="0.75702887537993924"/>
    <n v="5.6990881458966562E-4"/>
  </r>
  <r>
    <x v="33"/>
    <x v="15"/>
    <x v="2"/>
    <n v="2022"/>
    <n v="194695"/>
    <n v="23979"/>
    <n v="172738"/>
    <n v="199912"/>
    <n v="82447"/>
    <n v="81476"/>
    <n v="16"/>
    <n v="16"/>
    <n v="955"/>
    <n v="75"/>
    <n v="371"/>
    <n v="474"/>
    <n v="5.7491479374628552E-3"/>
    <n v="0.49633507853403142"/>
    <n v="0"/>
    <n v="35"/>
    <n v="81250"/>
    <n v="80287"/>
    <n v="947"/>
    <n v="190236"/>
    <n v="54416"/>
    <n v="27946"/>
    <n v="85"/>
    <n v="0.66001188642400577"/>
    <n v="0.33895714822855894"/>
    <n v="1.0309653474353221E-3"/>
  </r>
  <r>
    <x v="34"/>
    <x v="15"/>
    <x v="2"/>
    <n v="2022"/>
    <n v="3496"/>
    <n v="272"/>
    <n v="5246"/>
    <n v="3520"/>
    <n v="2038"/>
    <n v="2010"/>
    <n v="0"/>
    <n v="0"/>
    <n v="28"/>
    <n v="2"/>
    <n v="13"/>
    <n v="13"/>
    <n v="6.3788027477919527E-3"/>
    <n v="0.4642857142857143"/>
    <n v="0"/>
    <n v="0"/>
    <n v="2033"/>
    <n v="2005"/>
    <n v="28"/>
    <n v="3483"/>
    <n v="1047"/>
    <n v="990"/>
    <n v="1"/>
    <n v="0.51373895976447492"/>
    <n v="0.48577036310107952"/>
    <n v="4.906771344455348E-4"/>
  </r>
  <r>
    <x v="35"/>
    <x v="15"/>
    <x v="2"/>
    <n v="2022"/>
    <n v="37202"/>
    <n v="3192"/>
    <n v="36032"/>
    <n v="38073"/>
    <n v="16564"/>
    <n v="16412"/>
    <n v="0"/>
    <n v="0"/>
    <n v="155"/>
    <n v="57"/>
    <n v="12"/>
    <n v="84"/>
    <n v="5.0712388312001934E-3"/>
    <n v="0.54193548387096779"/>
    <n v="0"/>
    <n v="2"/>
    <n v="16499"/>
    <n v="16347"/>
    <n v="155"/>
    <n v="37668"/>
    <n v="9726"/>
    <n v="6834"/>
    <n v="4"/>
    <n v="0.58717701038396519"/>
    <n v="0.41258150205264427"/>
    <n v="2.4148756339048539E-4"/>
  </r>
  <r>
    <x v="36"/>
    <x v="15"/>
    <x v="2"/>
    <n v="2022"/>
    <n v="155466"/>
    <n v="14764"/>
    <n v="142724"/>
    <n v="157806"/>
    <n v="75699"/>
    <n v="74914"/>
    <n v="0"/>
    <n v="0"/>
    <n v="785"/>
    <n v="59"/>
    <n v="283"/>
    <n v="434"/>
    <n v="5.7332329357058882E-3"/>
    <n v="0.55286624203821655"/>
    <n v="0"/>
    <n v="9"/>
    <n v="75276"/>
    <n v="74492"/>
    <n v="784"/>
    <n v="155000"/>
    <n v="52191"/>
    <n v="23361"/>
    <n v="147"/>
    <n v="0.68945428605397696"/>
    <n v="0.30860381246780011"/>
    <n v="1.9419014782229621E-3"/>
  </r>
  <r>
    <x v="37"/>
    <x v="15"/>
    <x v="2"/>
    <n v="2022"/>
    <n v="22862"/>
    <n v="5094"/>
    <n v="19790"/>
    <n v="23467"/>
    <n v="9737"/>
    <n v="9596"/>
    <n v="0"/>
    <n v="0"/>
    <n v="141"/>
    <n v="6"/>
    <n v="40"/>
    <n v="92"/>
    <n v="9.4484954298038413E-3"/>
    <n v="0.65248226950354615"/>
    <n v="0"/>
    <n v="3"/>
    <n v="9700"/>
    <n v="9559"/>
    <n v="141"/>
    <n v="23110"/>
    <n v="3627"/>
    <n v="6102"/>
    <n v="8"/>
    <n v="0.37249666221628841"/>
    <n v="0.62668172948546785"/>
    <n v="8.2160829824381228E-4"/>
  </r>
  <r>
    <x v="38"/>
    <x v="15"/>
    <x v="2"/>
    <n v="2022"/>
    <n v="127704"/>
    <n v="8115"/>
    <n v="121611"/>
    <n v="129955"/>
    <n v="40578"/>
    <n v="40028"/>
    <n v="0"/>
    <n v="0"/>
    <n v="550"/>
    <n v="77"/>
    <n v="50"/>
    <n v="413"/>
    <n v="1.0177928927004781E-2"/>
    <n v="0.75090909090909086"/>
    <n v="0"/>
    <n v="10"/>
    <n v="40423"/>
    <n v="39874"/>
    <n v="549"/>
    <n v="128555"/>
    <n v="13201"/>
    <n v="27355"/>
    <n v="22"/>
    <n v="0.32532406722854751"/>
    <n v="0.67413376706589778"/>
    <n v="5.4216570555473405E-4"/>
  </r>
  <r>
    <x v="39"/>
    <x v="15"/>
    <x v="2"/>
    <n v="2022"/>
    <n v="4801936"/>
    <n v="447046"/>
    <n v="4356912"/>
    <n v="4902681"/>
    <n v="1970363"/>
    <n v="1941933"/>
    <n v="498"/>
    <n v="53"/>
    <n v="27935"/>
    <n v="2892"/>
    <n v="10072"/>
    <n v="14574"/>
    <n v="7.3966066151262486E-3"/>
    <n v="0.52171111508859858"/>
    <n v="0"/>
    <n v="397"/>
    <n v="1957395"/>
    <n v="1929162"/>
    <n v="27738"/>
    <n v="4794911"/>
    <n v="1078660"/>
    <n v="888501"/>
    <n v="3202"/>
    <n v="0.54744227332730055"/>
    <n v="0.45093264540594802"/>
    <n v="1.625081266751355E-3"/>
  </r>
  <r>
    <x v="0"/>
    <x v="16"/>
    <x v="3"/>
    <n v="2022"/>
    <m/>
    <m/>
    <n v="0"/>
    <m/>
    <m/>
    <m/>
    <m/>
    <m/>
    <m/>
    <m/>
    <m/>
    <m/>
    <m/>
    <e v="#DIV/0!"/>
    <m/>
    <m/>
    <n v="0"/>
    <n v="0"/>
    <n v="0"/>
    <n v="0"/>
    <m/>
    <n v="0"/>
    <n v="0"/>
    <e v="#DIV/0!"/>
    <e v="#DIV/0!"/>
    <e v="#DIV/0!"/>
  </r>
  <r>
    <x v="1"/>
    <x v="16"/>
    <x v="3"/>
    <n v="2022"/>
    <m/>
    <m/>
    <n v="0"/>
    <m/>
    <m/>
    <m/>
    <m/>
    <m/>
    <m/>
    <m/>
    <m/>
    <m/>
    <m/>
    <e v="#DIV/0!"/>
    <m/>
    <m/>
    <n v="0"/>
    <n v="0"/>
    <n v="0"/>
    <n v="0"/>
    <m/>
    <n v="0"/>
    <n v="0"/>
    <e v="#DIV/0!"/>
    <e v="#DIV/0!"/>
    <e v="#DIV/0!"/>
  </r>
  <r>
    <x v="2"/>
    <x v="16"/>
    <x v="3"/>
    <n v="2022"/>
    <n v="67171"/>
    <n v="6087"/>
    <n v="19855"/>
    <n v="67251"/>
    <n v="20204"/>
    <n v="19855"/>
    <n v="0"/>
    <n v="0"/>
    <n v="349"/>
    <n v="87"/>
    <n v="65"/>
    <n v="193"/>
    <n v="9.5525638487428226E-3"/>
    <n v="0.55300859598853869"/>
    <n v="0"/>
    <n v="4"/>
    <n v="20163"/>
    <n v="19816"/>
    <n v="347"/>
    <n v="66718"/>
    <n v="8938"/>
    <n v="11262"/>
    <n v="4"/>
    <n v="0.44238764601069097"/>
    <n v="0.55741437339140765"/>
    <n v="1.9798059790140566E-4"/>
  </r>
  <r>
    <x v="3"/>
    <x v="16"/>
    <x v="3"/>
    <n v="2022"/>
    <m/>
    <m/>
    <n v="0"/>
    <m/>
    <m/>
    <m/>
    <m/>
    <m/>
    <m/>
    <m/>
    <m/>
    <m/>
    <m/>
    <e v="#DIV/0!"/>
    <m/>
    <m/>
    <n v="0"/>
    <n v="0"/>
    <n v="0"/>
    <n v="0"/>
    <m/>
    <n v="0"/>
    <n v="0"/>
    <e v="#DIV/0!"/>
    <e v="#DIV/0!"/>
    <e v="#DIV/0!"/>
  </r>
  <r>
    <x v="4"/>
    <x v="16"/>
    <x v="3"/>
    <n v="2022"/>
    <m/>
    <m/>
    <n v="0"/>
    <m/>
    <m/>
    <m/>
    <m/>
    <m/>
    <m/>
    <m/>
    <m/>
    <m/>
    <m/>
    <e v="#DIV/0!"/>
    <m/>
    <m/>
    <n v="0"/>
    <n v="0"/>
    <n v="0"/>
    <n v="0"/>
    <m/>
    <n v="0"/>
    <n v="0"/>
    <e v="#DIV/0!"/>
    <e v="#DIV/0!"/>
    <e v="#DIV/0!"/>
  </r>
  <r>
    <x v="5"/>
    <x v="16"/>
    <x v="3"/>
    <n v="2022"/>
    <n v="111759"/>
    <n v="12452"/>
    <n v="39657"/>
    <n v="112986"/>
    <n v="40338"/>
    <n v="39657"/>
    <n v="0"/>
    <n v="0"/>
    <n v="681"/>
    <n v="37"/>
    <n v="303"/>
    <n v="309"/>
    <n v="7.6602707124795479E-3"/>
    <n v="0.45374449339207046"/>
    <n v="0"/>
    <n v="32"/>
    <n v="40209"/>
    <n v="39529"/>
    <n v="680"/>
    <n v="111692"/>
    <n v="12890"/>
    <n v="27430"/>
    <n v="18"/>
    <n v="0.31954980415489115"/>
    <n v="0.68000396648321682"/>
    <n v="4.4622936189201248E-4"/>
  </r>
  <r>
    <x v="6"/>
    <x v="16"/>
    <x v="3"/>
    <n v="2022"/>
    <m/>
    <m/>
    <n v="0"/>
    <m/>
    <m/>
    <m/>
    <m/>
    <m/>
    <m/>
    <m/>
    <m/>
    <m/>
    <m/>
    <e v="#DIV/0!"/>
    <m/>
    <m/>
    <n v="0"/>
    <n v="0"/>
    <n v="0"/>
    <n v="0"/>
    <m/>
    <n v="0"/>
    <n v="0"/>
    <e v="#DIV/0!"/>
    <e v="#DIV/0!"/>
    <e v="#DIV/0!"/>
  </r>
  <r>
    <x v="7"/>
    <x v="16"/>
    <x v="3"/>
    <n v="2022"/>
    <n v="28833"/>
    <n v="2895"/>
    <n v="9397"/>
    <n v="29015"/>
    <n v="9509"/>
    <n v="9397"/>
    <n v="0"/>
    <n v="0"/>
    <n v="112"/>
    <n v="16"/>
    <n v="38"/>
    <n v="56"/>
    <n v="5.8891576401304026E-3"/>
    <n v="0.5"/>
    <n v="0"/>
    <n v="2"/>
    <n v="9488"/>
    <n v="9377"/>
    <n v="111"/>
    <n v="28696"/>
    <n v="5042"/>
    <n v="4461"/>
    <n v="6"/>
    <n v="0.53023451467031235"/>
    <n v="0.46913450415395941"/>
    <n v="6.3098117572825743E-4"/>
  </r>
  <r>
    <x v="8"/>
    <x v="16"/>
    <x v="3"/>
    <n v="2022"/>
    <m/>
    <m/>
    <n v="0"/>
    <m/>
    <m/>
    <m/>
    <m/>
    <m/>
    <m/>
    <m/>
    <m/>
    <m/>
    <m/>
    <e v="#DIV/0!"/>
    <m/>
    <m/>
    <n v="0"/>
    <n v="0"/>
    <n v="0"/>
    <n v="0"/>
    <m/>
    <n v="0"/>
    <n v="0"/>
    <e v="#DIV/0!"/>
    <e v="#DIV/0!"/>
    <e v="#DIV/0!"/>
  </r>
  <r>
    <x v="9"/>
    <x v="16"/>
    <x v="3"/>
    <n v="2022"/>
    <n v="2332"/>
    <n v="155"/>
    <n v="1250"/>
    <n v="2355"/>
    <n v="1258"/>
    <n v="1250"/>
    <n v="0"/>
    <n v="0"/>
    <n v="8"/>
    <n v="1"/>
    <n v="1"/>
    <n v="6"/>
    <n v="4.7694753577106515E-3"/>
    <n v="0.75"/>
    <n v="0"/>
    <n v="0"/>
    <n v="1258"/>
    <n v="1250"/>
    <n v="8"/>
    <n v="2334"/>
    <n v="371"/>
    <n v="887"/>
    <n v="0"/>
    <n v="0.29491255961844198"/>
    <n v="0.70508744038155802"/>
    <n v="0"/>
  </r>
  <r>
    <x v="10"/>
    <x v="16"/>
    <x v="3"/>
    <n v="2022"/>
    <n v="33651"/>
    <n v="3133"/>
    <n v="7572"/>
    <n v="34057"/>
    <n v="7726"/>
    <n v="7572"/>
    <n v="2"/>
    <n v="2"/>
    <n v="152"/>
    <n v="34"/>
    <n v="37"/>
    <n v="74"/>
    <n v="9.5780481491069113E-3"/>
    <n v="0.48684210526315791"/>
    <n v="0"/>
    <n v="7"/>
    <n v="7703"/>
    <n v="7550"/>
    <n v="151"/>
    <n v="33738"/>
    <n v="3458"/>
    <n v="4267"/>
    <n v="1"/>
    <n v="0.44757960134610408"/>
    <n v="0.55229096557079993"/>
    <n v="1.2943308309603936E-4"/>
  </r>
  <r>
    <x v="11"/>
    <x v="16"/>
    <x v="3"/>
    <n v="2022"/>
    <m/>
    <m/>
    <n v="0"/>
    <m/>
    <m/>
    <m/>
    <m/>
    <m/>
    <m/>
    <m/>
    <m/>
    <m/>
    <m/>
    <e v="#DIV/0!"/>
    <m/>
    <m/>
    <n v="0"/>
    <n v="0"/>
    <n v="0"/>
    <n v="0"/>
    <m/>
    <n v="0"/>
    <n v="0"/>
    <e v="#DIV/0!"/>
    <e v="#DIV/0!"/>
    <e v="#DIV/0!"/>
  </r>
  <r>
    <x v="12"/>
    <x v="16"/>
    <x v="3"/>
    <n v="2022"/>
    <n v="1882"/>
    <n v="163"/>
    <n v="676"/>
    <n v="1949"/>
    <n v="696"/>
    <n v="676"/>
    <n v="0"/>
    <n v="0"/>
    <n v="20"/>
    <n v="0"/>
    <n v="7"/>
    <n v="12"/>
    <n v="1.7241379310344827E-2"/>
    <n v="0.6"/>
    <n v="0"/>
    <n v="1"/>
    <n v="695"/>
    <n v="675"/>
    <n v="20"/>
    <n v="1938"/>
    <n v="244"/>
    <n v="452"/>
    <n v="0"/>
    <n v="0.35057471264367818"/>
    <n v="0.64942528735632188"/>
    <n v="0"/>
  </r>
  <r>
    <x v="13"/>
    <x v="16"/>
    <x v="3"/>
    <n v="2022"/>
    <m/>
    <m/>
    <n v="0"/>
    <m/>
    <m/>
    <m/>
    <m/>
    <m/>
    <m/>
    <m/>
    <m/>
    <m/>
    <m/>
    <e v="#DIV/0!"/>
    <m/>
    <m/>
    <n v="0"/>
    <n v="0"/>
    <n v="0"/>
    <n v="0"/>
    <m/>
    <n v="0"/>
    <n v="0"/>
    <e v="#DIV/0!"/>
    <e v="#DIV/0!"/>
    <e v="#DIV/0!"/>
  </r>
  <r>
    <x v="14"/>
    <x v="16"/>
    <x v="3"/>
    <n v="2022"/>
    <n v="14293"/>
    <n v="1002"/>
    <n v="6440"/>
    <n v="14332"/>
    <n v="6493"/>
    <n v="6440"/>
    <n v="3"/>
    <n v="0"/>
    <n v="50"/>
    <n v="19"/>
    <n v="12"/>
    <n v="16"/>
    <n v="2.4641922069921452E-3"/>
    <n v="0.32"/>
    <n v="0"/>
    <n v="3"/>
    <n v="6462"/>
    <n v="6409"/>
    <n v="50"/>
    <n v="14129"/>
    <n v="2789"/>
    <n v="3704"/>
    <n v="0"/>
    <n v="0.42953950408131836"/>
    <n v="0.57046049591868164"/>
    <n v="0"/>
  </r>
  <r>
    <x v="15"/>
    <x v="16"/>
    <x v="3"/>
    <n v="2022"/>
    <n v="1622"/>
    <n v="125"/>
    <n v="978"/>
    <n v="1643"/>
    <n v="991"/>
    <n v="978"/>
    <n v="0"/>
    <n v="0"/>
    <n v="13"/>
    <n v="3"/>
    <n v="2"/>
    <n v="7"/>
    <n v="7.0635721493440967E-3"/>
    <n v="0.53846153846153844"/>
    <n v="0"/>
    <n v="1"/>
    <n v="988"/>
    <n v="975"/>
    <n v="13"/>
    <n v="1619"/>
    <n v="198"/>
    <n v="793"/>
    <n v="0"/>
    <n v="0.19979818365287588"/>
    <n v="0.80020181634712406"/>
    <n v="0"/>
  </r>
  <r>
    <x v="16"/>
    <x v="16"/>
    <x v="3"/>
    <n v="2022"/>
    <n v="73862"/>
    <n v="4882"/>
    <n v="23123"/>
    <n v="74749"/>
    <n v="23650"/>
    <n v="23123"/>
    <n v="0"/>
    <n v="0"/>
    <n v="527"/>
    <n v="55"/>
    <n v="187"/>
    <n v="283"/>
    <n v="1.1966173361522199E-2"/>
    <n v="0.53700189753320682"/>
    <n v="0"/>
    <n v="2"/>
    <n v="23540"/>
    <n v="23016"/>
    <n v="524"/>
    <n v="73345"/>
    <n v="7331"/>
    <n v="16291"/>
    <n v="28"/>
    <n v="0.30997885835095135"/>
    <n v="0.68883720930232561"/>
    <n v="1.1839323467230443E-3"/>
  </r>
  <r>
    <x v="17"/>
    <x v="16"/>
    <x v="3"/>
    <n v="2022"/>
    <n v="46719"/>
    <n v="5102"/>
    <n v="16657"/>
    <n v="47321"/>
    <n v="16923"/>
    <n v="16657"/>
    <n v="1"/>
    <n v="0"/>
    <n v="265"/>
    <n v="26"/>
    <n v="142"/>
    <n v="86"/>
    <n v="5.081841281096732E-3"/>
    <n v="0.32452830188679244"/>
    <n v="0"/>
    <n v="11"/>
    <n v="16560"/>
    <n v="16303"/>
    <n v="256"/>
    <n v="42906"/>
    <n v="6919"/>
    <n v="9981"/>
    <n v="23"/>
    <n v="0.40885185841753824"/>
    <n v="0.58978904449565683"/>
    <n v="1.3590970868049401E-3"/>
  </r>
  <r>
    <x v="18"/>
    <x v="16"/>
    <x v="3"/>
    <n v="2022"/>
    <m/>
    <m/>
    <n v="0"/>
    <m/>
    <m/>
    <m/>
    <m/>
    <m/>
    <m/>
    <m/>
    <m/>
    <m/>
    <m/>
    <e v="#DIV/0!"/>
    <m/>
    <m/>
    <n v="0"/>
    <n v="0"/>
    <n v="0"/>
    <n v="0"/>
    <m/>
    <n v="0"/>
    <n v="0"/>
    <e v="#DIV/0!"/>
    <e v="#DIV/0!"/>
    <e v="#DIV/0!"/>
  </r>
  <r>
    <x v="19"/>
    <x v="16"/>
    <x v="3"/>
    <n v="2022"/>
    <n v="57"/>
    <n v="5"/>
    <n v="22"/>
    <n v="57"/>
    <n v="22"/>
    <n v="22"/>
    <n v="0"/>
    <n v="0"/>
    <n v="0"/>
    <n v="0"/>
    <n v="0"/>
    <n v="0"/>
    <n v="0"/>
    <e v="#DIV/0!"/>
    <n v="0"/>
    <n v="0"/>
    <n v="22"/>
    <n v="22"/>
    <n v="0"/>
    <n v="55"/>
    <n v="0"/>
    <n v="22"/>
    <n v="0"/>
    <n v="0"/>
    <n v="1"/>
    <n v="0"/>
  </r>
  <r>
    <x v="20"/>
    <x v="16"/>
    <x v="3"/>
    <n v="2022"/>
    <m/>
    <m/>
    <n v="0"/>
    <m/>
    <m/>
    <m/>
    <m/>
    <m/>
    <m/>
    <m/>
    <m/>
    <m/>
    <m/>
    <e v="#DIV/0!"/>
    <m/>
    <m/>
    <n v="0"/>
    <n v="0"/>
    <n v="0"/>
    <n v="0"/>
    <m/>
    <n v="0"/>
    <n v="0"/>
    <e v="#DIV/0!"/>
    <e v="#DIV/0!"/>
    <e v="#DIV/0!"/>
  </r>
  <r>
    <x v="21"/>
    <x v="16"/>
    <x v="3"/>
    <n v="2022"/>
    <m/>
    <m/>
    <n v="0"/>
    <m/>
    <m/>
    <m/>
    <m/>
    <m/>
    <m/>
    <m/>
    <m/>
    <m/>
    <m/>
    <e v="#DIV/0!"/>
    <m/>
    <m/>
    <n v="0"/>
    <n v="0"/>
    <n v="0"/>
    <n v="0"/>
    <m/>
    <n v="0"/>
    <n v="0"/>
    <e v="#DIV/0!"/>
    <e v="#DIV/0!"/>
    <e v="#DIV/0!"/>
  </r>
  <r>
    <x v="22"/>
    <x v="16"/>
    <x v="3"/>
    <n v="2022"/>
    <n v="3685"/>
    <n v="349"/>
    <n v="1426"/>
    <n v="3677"/>
    <n v="1460"/>
    <n v="1426"/>
    <n v="1"/>
    <n v="1"/>
    <n v="33"/>
    <n v="1"/>
    <n v="5"/>
    <n v="27"/>
    <n v="1.8493150684931507E-2"/>
    <n v="0.81818181818181823"/>
    <n v="0"/>
    <n v="0"/>
    <n v="1459"/>
    <n v="1425"/>
    <n v="33"/>
    <n v="3644"/>
    <n v="636"/>
    <n v="824"/>
    <n v="0"/>
    <n v="0.43561643835616437"/>
    <n v="0.56438356164383563"/>
    <n v="0"/>
  </r>
  <r>
    <x v="23"/>
    <x v="16"/>
    <x v="3"/>
    <n v="2022"/>
    <n v="73"/>
    <n v="6"/>
    <n v="32"/>
    <n v="74"/>
    <n v="33"/>
    <n v="32"/>
    <n v="0"/>
    <n v="0"/>
    <n v="1"/>
    <n v="0"/>
    <n v="0"/>
    <n v="1"/>
    <n v="3.0303030303030304E-2"/>
    <n v="1"/>
    <n v="0"/>
    <n v="0"/>
    <n v="33"/>
    <n v="32"/>
    <n v="1"/>
    <n v="74"/>
    <n v="0"/>
    <n v="33"/>
    <n v="0"/>
    <n v="0"/>
    <n v="1"/>
    <n v="0"/>
  </r>
  <r>
    <x v="24"/>
    <x v="16"/>
    <x v="3"/>
    <n v="2022"/>
    <n v="9267"/>
    <n v="986"/>
    <n v="5102"/>
    <n v="9321"/>
    <n v="5177"/>
    <n v="5102"/>
    <n v="0"/>
    <n v="0"/>
    <n v="75"/>
    <n v="17"/>
    <n v="29"/>
    <n v="29"/>
    <n v="5.6016998261541433E-3"/>
    <n v="0.38666666666666666"/>
    <n v="0"/>
    <n v="0"/>
    <n v="5150"/>
    <n v="5076"/>
    <n v="74"/>
    <n v="9188"/>
    <n v="1377"/>
    <n v="3800"/>
    <n v="0"/>
    <n v="0.26598416071083641"/>
    <n v="0.73401583928916359"/>
    <n v="0"/>
  </r>
  <r>
    <x v="25"/>
    <x v="16"/>
    <x v="3"/>
    <n v="2022"/>
    <m/>
    <m/>
    <n v="0"/>
    <m/>
    <m/>
    <m/>
    <m/>
    <m/>
    <m/>
    <m/>
    <m/>
    <m/>
    <m/>
    <e v="#DIV/0!"/>
    <m/>
    <m/>
    <n v="0"/>
    <n v="0"/>
    <n v="0"/>
    <n v="0"/>
    <m/>
    <n v="0"/>
    <n v="0"/>
    <e v="#DIV/0!"/>
    <e v="#DIV/0!"/>
    <e v="#DIV/0!"/>
  </r>
  <r>
    <x v="26"/>
    <x v="16"/>
    <x v="3"/>
    <n v="2022"/>
    <n v="75057"/>
    <n v="7639"/>
    <n v="23431"/>
    <n v="76406"/>
    <n v="23800"/>
    <n v="23431"/>
    <n v="6"/>
    <n v="0"/>
    <n v="363"/>
    <n v="26"/>
    <n v="172"/>
    <n v="152"/>
    <n v="6.3865546218487392E-3"/>
    <n v="0.41873278236914602"/>
    <n v="0"/>
    <n v="13"/>
    <n v="23432"/>
    <n v="23069"/>
    <n v="357"/>
    <n v="74002"/>
    <n v="10517"/>
    <n v="13220"/>
    <n v="63"/>
    <n v="0.441890756302521"/>
    <n v="0.5554621848739496"/>
    <n v="2.6470588235294116E-3"/>
  </r>
  <r>
    <x v="27"/>
    <x v="16"/>
    <x v="3"/>
    <n v="2022"/>
    <m/>
    <m/>
    <n v="0"/>
    <m/>
    <m/>
    <m/>
    <m/>
    <m/>
    <m/>
    <m/>
    <m/>
    <m/>
    <m/>
    <e v="#DIV/0!"/>
    <m/>
    <m/>
    <n v="0"/>
    <n v="0"/>
    <n v="0"/>
    <n v="0"/>
    <m/>
    <n v="0"/>
    <n v="0"/>
    <e v="#DIV/0!"/>
    <e v="#DIV/0!"/>
    <e v="#DIV/0!"/>
  </r>
  <r>
    <x v="28"/>
    <x v="16"/>
    <x v="3"/>
    <n v="2022"/>
    <m/>
    <m/>
    <n v="0"/>
    <m/>
    <m/>
    <m/>
    <m/>
    <m/>
    <m/>
    <m/>
    <m/>
    <m/>
    <m/>
    <e v="#DIV/0!"/>
    <m/>
    <m/>
    <n v="0"/>
    <n v="0"/>
    <n v="0"/>
    <n v="0"/>
    <m/>
    <n v="0"/>
    <n v="0"/>
    <e v="#DIV/0!"/>
    <e v="#DIV/0!"/>
    <e v="#DIV/0!"/>
  </r>
  <r>
    <x v="29"/>
    <x v="16"/>
    <x v="3"/>
    <n v="2022"/>
    <m/>
    <m/>
    <n v="0"/>
    <m/>
    <m/>
    <m/>
    <m/>
    <m/>
    <m/>
    <m/>
    <m/>
    <m/>
    <m/>
    <e v="#DIV/0!"/>
    <m/>
    <m/>
    <n v="0"/>
    <n v="0"/>
    <n v="0"/>
    <n v="0"/>
    <m/>
    <n v="0"/>
    <n v="0"/>
    <e v="#DIV/0!"/>
    <e v="#DIV/0!"/>
    <e v="#DIV/0!"/>
  </r>
  <r>
    <x v="30"/>
    <x v="16"/>
    <x v="3"/>
    <n v="2022"/>
    <n v="108186"/>
    <n v="10063"/>
    <n v="31654"/>
    <n v="109562"/>
    <n v="32129"/>
    <n v="31654"/>
    <n v="0"/>
    <n v="0"/>
    <n v="475"/>
    <n v="45"/>
    <n v="180"/>
    <n v="233"/>
    <n v="7.2520153132683866E-3"/>
    <n v="0.4905263157894737"/>
    <n v="0"/>
    <n v="17"/>
    <n v="32008"/>
    <n v="31535"/>
    <n v="473"/>
    <n v="107828"/>
    <n v="15592"/>
    <n v="16526"/>
    <n v="11"/>
    <n v="0.48529365993339352"/>
    <n v="0.51436397024495006"/>
    <n v="3.4236982165644744E-4"/>
  </r>
  <r>
    <x v="31"/>
    <x v="16"/>
    <x v="3"/>
    <n v="2022"/>
    <n v="143775"/>
    <n v="12978"/>
    <n v="38778"/>
    <n v="144837"/>
    <n v="39401"/>
    <n v="38778"/>
    <n v="0"/>
    <n v="0"/>
    <n v="623"/>
    <n v="73"/>
    <n v="98"/>
    <n v="451"/>
    <n v="1.1446409989594173E-2"/>
    <n v="0.72391653290529701"/>
    <n v="0"/>
    <n v="1"/>
    <n v="39088"/>
    <n v="38469"/>
    <n v="619"/>
    <n v="142339"/>
    <n v="7110"/>
    <n v="32278"/>
    <n v="13"/>
    <n v="0.18045227278495471"/>
    <n v="0.81921778635060027"/>
    <n v="3.2994086444506482E-4"/>
  </r>
  <r>
    <x v="32"/>
    <x v="16"/>
    <x v="3"/>
    <n v="2022"/>
    <m/>
    <m/>
    <n v="0"/>
    <m/>
    <m/>
    <m/>
    <m/>
    <m/>
    <m/>
    <m/>
    <m/>
    <m/>
    <m/>
    <e v="#DIV/0!"/>
    <m/>
    <m/>
    <n v="0"/>
    <n v="0"/>
    <n v="0"/>
    <n v="0"/>
    <m/>
    <n v="0"/>
    <n v="0"/>
    <e v="#DIV/0!"/>
    <e v="#DIV/0!"/>
    <e v="#DIV/0!"/>
  </r>
  <r>
    <x v="33"/>
    <x v="16"/>
    <x v="3"/>
    <n v="2022"/>
    <n v="36415"/>
    <n v="4909"/>
    <n v="12522"/>
    <n v="37029"/>
    <n v="12665"/>
    <n v="12522"/>
    <n v="1"/>
    <n v="1"/>
    <n v="142"/>
    <n v="20"/>
    <n v="12"/>
    <n v="104"/>
    <n v="8.2116067903671534E-3"/>
    <n v="0.73239436619718312"/>
    <n v="0"/>
    <n v="6"/>
    <n v="12558"/>
    <n v="12416"/>
    <n v="141"/>
    <n v="35971"/>
    <n v="5729"/>
    <n v="6925"/>
    <n v="11"/>
    <n v="0.45234899328859063"/>
    <n v="0.54678247137781288"/>
    <n v="8.6853533359652587E-4"/>
  </r>
  <r>
    <x v="34"/>
    <x v="16"/>
    <x v="3"/>
    <n v="2022"/>
    <m/>
    <m/>
    <n v="0"/>
    <m/>
    <m/>
    <m/>
    <m/>
    <m/>
    <m/>
    <m/>
    <m/>
    <m/>
    <m/>
    <e v="#DIV/0!"/>
    <m/>
    <m/>
    <n v="0"/>
    <n v="0"/>
    <n v="0"/>
    <n v="0"/>
    <m/>
    <n v="0"/>
    <n v="0"/>
    <e v="#DIV/0!"/>
    <e v="#DIV/0!"/>
    <e v="#DIV/0!"/>
  </r>
  <r>
    <x v="35"/>
    <x v="16"/>
    <x v="3"/>
    <n v="2022"/>
    <m/>
    <m/>
    <n v="0"/>
    <m/>
    <m/>
    <m/>
    <m/>
    <m/>
    <m/>
    <m/>
    <m/>
    <m/>
    <m/>
    <e v="#DIV/0!"/>
    <m/>
    <m/>
    <n v="0"/>
    <n v="0"/>
    <n v="0"/>
    <n v="0"/>
    <m/>
    <n v="0"/>
    <n v="0"/>
    <e v="#DIV/0!"/>
    <e v="#DIV/0!"/>
    <e v="#DIV/0!"/>
  </r>
  <r>
    <x v="36"/>
    <x v="16"/>
    <x v="3"/>
    <n v="2022"/>
    <m/>
    <m/>
    <n v="0"/>
    <m/>
    <m/>
    <m/>
    <m/>
    <m/>
    <m/>
    <m/>
    <m/>
    <m/>
    <m/>
    <e v="#DIV/0!"/>
    <m/>
    <m/>
    <n v="0"/>
    <n v="0"/>
    <n v="0"/>
    <n v="0"/>
    <m/>
    <n v="0"/>
    <n v="0"/>
    <e v="#DIV/0!"/>
    <e v="#DIV/0!"/>
    <e v="#DIV/0!"/>
  </r>
  <r>
    <x v="37"/>
    <x v="16"/>
    <x v="3"/>
    <n v="2022"/>
    <m/>
    <m/>
    <n v="0"/>
    <m/>
    <m/>
    <m/>
    <m/>
    <m/>
    <m/>
    <m/>
    <m/>
    <m/>
    <m/>
    <e v="#DIV/0!"/>
    <m/>
    <m/>
    <n v="0"/>
    <n v="0"/>
    <n v="0"/>
    <n v="0"/>
    <m/>
    <n v="0"/>
    <n v="0"/>
    <e v="#DIV/0!"/>
    <e v="#DIV/0!"/>
    <e v="#DIV/0!"/>
  </r>
  <r>
    <x v="38"/>
    <x v="16"/>
    <x v="3"/>
    <n v="2022"/>
    <n v="5927"/>
    <n v="331"/>
    <n v="1664"/>
    <n v="6027"/>
    <n v="1696"/>
    <n v="1664"/>
    <n v="0"/>
    <n v="0"/>
    <n v="32"/>
    <n v="7"/>
    <n v="6"/>
    <n v="18"/>
    <n v="1.0613207547169811E-2"/>
    <n v="0.5625"/>
    <n v="0"/>
    <n v="1"/>
    <n v="1686"/>
    <n v="1655"/>
    <n v="31"/>
    <n v="5964"/>
    <n v="340"/>
    <n v="1355"/>
    <n v="1"/>
    <n v="0.20047169811320756"/>
    <n v="0.79893867924528306"/>
    <n v="5.8962264150943394E-4"/>
  </r>
  <r>
    <x v="39"/>
    <x v="16"/>
    <x v="3"/>
    <n v="2022"/>
    <n v="764566"/>
    <n v="73262"/>
    <n v="240236"/>
    <n v="772648"/>
    <n v="244171"/>
    <n v="240236"/>
    <n v="14"/>
    <n v="4"/>
    <n v="3921"/>
    <n v="467"/>
    <n v="1296"/>
    <n v="2057"/>
    <n v="8.4244238668801791E-3"/>
    <n v="0.52461106860494777"/>
    <n v="0"/>
    <n v="101"/>
    <n v="242502"/>
    <n v="238599"/>
    <n v="3889"/>
    <n v="756180"/>
    <n v="89481"/>
    <n v="154511"/>
    <n v="179"/>
    <n v="0.36646858144497096"/>
    <n v="0.63279832576350181"/>
    <n v="7.3309279152724931E-4"/>
  </r>
  <r>
    <x v="0"/>
    <x v="17"/>
    <x v="0"/>
    <n v="2022"/>
    <n v="7807"/>
    <n v="408"/>
    <n v="9421"/>
    <n v="7823"/>
    <n v="2499"/>
    <n v="2438"/>
    <n v="0"/>
    <n v="0"/>
    <n v="61"/>
    <n v="8"/>
    <n v="19"/>
    <n v="34"/>
    <n v="1.3605442176870748E-2"/>
    <n v="0.55737704918032782"/>
    <n v="0"/>
    <n v="0"/>
    <n v="2497"/>
    <n v="2436"/>
    <n v="61"/>
    <n v="7768"/>
    <n v="1202"/>
    <n v="1296"/>
    <n v="1"/>
    <n v="0.48099239695878349"/>
    <n v="0.51860744297719086"/>
    <n v="4.0016006402561027E-4"/>
  </r>
  <r>
    <x v="1"/>
    <x v="17"/>
    <x v="0"/>
    <n v="2022"/>
    <n v="12236"/>
    <n v="1651"/>
    <n v="12607"/>
    <n v="12417"/>
    <n v="4257"/>
    <n v="4202"/>
    <n v="0"/>
    <n v="0"/>
    <n v="55"/>
    <n v="13"/>
    <n v="9"/>
    <n v="30"/>
    <n v="7.0472163495419312E-3"/>
    <n v="0.54545454545454541"/>
    <n v="0"/>
    <n v="3"/>
    <n v="4253"/>
    <n v="4198"/>
    <n v="55"/>
    <n v="12344"/>
    <n v="1931"/>
    <n v="2326"/>
    <n v="0"/>
    <n v="0.45360582569884894"/>
    <n v="0.546394174301151"/>
    <n v="0"/>
  </r>
  <r>
    <x v="2"/>
    <x v="17"/>
    <x v="0"/>
    <n v="2022"/>
    <n v="119694"/>
    <n v="8069"/>
    <n v="113647"/>
    <n v="121911"/>
    <n v="36433"/>
    <n v="35922"/>
    <n v="0"/>
    <n v="0"/>
    <n v="511"/>
    <n v="154"/>
    <n v="120"/>
    <n v="226"/>
    <n v="6.2031674580737247E-3"/>
    <n v="0.44227005870841485"/>
    <n v="0"/>
    <n v="11"/>
    <n v="36339"/>
    <n v="35830"/>
    <n v="509"/>
    <n v="120797"/>
    <n v="17198"/>
    <n v="19220"/>
    <n v="15"/>
    <n v="0.47204457497323854"/>
    <n v="0.5275437103724645"/>
    <n v="4.1171465429692863E-4"/>
  </r>
  <r>
    <x v="3"/>
    <x v="17"/>
    <x v="0"/>
    <n v="2022"/>
    <n v="5230"/>
    <n v="304"/>
    <n v="6948"/>
    <n v="5349"/>
    <n v="2250"/>
    <n v="2203"/>
    <n v="0"/>
    <n v="0"/>
    <n v="47"/>
    <n v="11"/>
    <n v="22"/>
    <n v="12"/>
    <n v="5.3333333333333332E-3"/>
    <n v="0.25531914893617019"/>
    <n v="0"/>
    <n v="2"/>
    <n v="2247"/>
    <n v="2200"/>
    <n v="47"/>
    <n v="5296"/>
    <n v="1221"/>
    <n v="1029"/>
    <n v="0"/>
    <n v="0.54266666666666663"/>
    <n v="0.45733333333333331"/>
    <n v="0"/>
  </r>
  <r>
    <x v="4"/>
    <x v="17"/>
    <x v="0"/>
    <n v="2022"/>
    <m/>
    <m/>
    <m/>
    <m/>
    <m/>
    <m/>
    <m/>
    <m/>
    <m/>
    <m/>
    <m/>
    <m/>
    <m/>
    <e v="#DIV/0!"/>
    <m/>
    <m/>
    <m/>
    <m/>
    <m/>
    <m/>
    <m/>
    <m/>
    <m/>
    <e v="#DIV/0!"/>
    <e v="#DIV/0!"/>
    <e v="#DIV/0!"/>
  </r>
  <r>
    <x v="5"/>
    <x v="17"/>
    <x v="0"/>
    <n v="2022"/>
    <n v="174958"/>
    <n v="19972"/>
    <n v="157008"/>
    <n v="178588"/>
    <n v="52734"/>
    <n v="51920"/>
    <n v="1"/>
    <n v="0"/>
    <n v="813"/>
    <n v="63"/>
    <n v="302"/>
    <n v="407"/>
    <n v="7.7179808093450148E-3"/>
    <n v="0.50061500615006149"/>
    <n v="0"/>
    <n v="41"/>
    <n v="52570"/>
    <n v="51757"/>
    <n v="812"/>
    <n v="176710"/>
    <n v="17339"/>
    <n v="35364"/>
    <n v="31"/>
    <n v="0.32880115295634693"/>
    <n v="0.67061099101149169"/>
    <n v="5.8785603216141393E-4"/>
  </r>
  <r>
    <x v="6"/>
    <x v="17"/>
    <x v="0"/>
    <n v="2022"/>
    <n v="79"/>
    <n v="3"/>
    <n v="2098"/>
    <n v="79"/>
    <n v="35"/>
    <n v="35"/>
    <n v="0"/>
    <n v="0"/>
    <n v="0"/>
    <n v="0"/>
    <n v="0"/>
    <n v="0"/>
    <n v="0"/>
    <e v="#DIV/0!"/>
    <n v="0"/>
    <n v="0"/>
    <n v="35"/>
    <n v="35"/>
    <n v="0"/>
    <n v="79"/>
    <n v="8"/>
    <n v="27"/>
    <n v="0"/>
    <n v="0.22857142857142856"/>
    <n v="0.77142857142857146"/>
    <n v="0"/>
  </r>
  <r>
    <x v="7"/>
    <x v="17"/>
    <x v="0"/>
    <n v="2022"/>
    <n v="6694"/>
    <n v="469"/>
    <n v="8247"/>
    <n v="6787"/>
    <n v="2681"/>
    <n v="2650"/>
    <n v="0"/>
    <n v="0"/>
    <n v="31"/>
    <n v="2"/>
    <n v="12"/>
    <n v="16"/>
    <n v="5.9679224170085792E-3"/>
    <n v="0.5161290322580645"/>
    <n v="0"/>
    <n v="1"/>
    <n v="2680"/>
    <n v="2649"/>
    <n v="31"/>
    <n v="6725"/>
    <n v="1858"/>
    <n v="823"/>
    <n v="0"/>
    <n v="0.69302499067512124"/>
    <n v="0.30697500932487876"/>
    <n v="0"/>
  </r>
  <r>
    <x v="8"/>
    <x v="17"/>
    <x v="0"/>
    <n v="2022"/>
    <n v="2973"/>
    <n v="209"/>
    <n v="4786"/>
    <n v="3022"/>
    <n v="1256"/>
    <n v="1242"/>
    <n v="0"/>
    <n v="0"/>
    <n v="14"/>
    <n v="2"/>
    <n v="2"/>
    <n v="10"/>
    <n v="7.9617834394904458E-3"/>
    <n v="0.7142857142857143"/>
    <n v="0"/>
    <n v="0"/>
    <n v="1255"/>
    <n v="1241"/>
    <n v="14"/>
    <n v="2994"/>
    <n v="470"/>
    <n v="786"/>
    <n v="0"/>
    <n v="0.37420382165605093"/>
    <n v="0.62579617834394907"/>
    <n v="0"/>
  </r>
  <r>
    <x v="9"/>
    <x v="17"/>
    <x v="0"/>
    <n v="2022"/>
    <n v="1167"/>
    <n v="125"/>
    <n v="3064"/>
    <n v="1169"/>
    <n v="472"/>
    <n v="462"/>
    <n v="0"/>
    <n v="0"/>
    <n v="10"/>
    <n v="1"/>
    <n v="1"/>
    <n v="8"/>
    <n v="1.6949152542372881E-2"/>
    <n v="0.8"/>
    <n v="0"/>
    <n v="0"/>
    <n v="472"/>
    <n v="462"/>
    <n v="10"/>
    <n v="1165"/>
    <n v="78"/>
    <n v="394"/>
    <n v="0"/>
    <n v="0.1652542372881356"/>
    <n v="0.8347457627118644"/>
    <n v="0"/>
  </r>
  <r>
    <x v="10"/>
    <x v="17"/>
    <x v="0"/>
    <n v="2022"/>
    <n v="42176"/>
    <n v="3318"/>
    <n v="40880"/>
    <n v="43034"/>
    <n v="10964"/>
    <n v="10743"/>
    <n v="3"/>
    <n v="3"/>
    <n v="218"/>
    <n v="55"/>
    <n v="58"/>
    <n v="104"/>
    <n v="9.4855892010215249E-3"/>
    <n v="0.47706422018348627"/>
    <n v="0"/>
    <n v="1"/>
    <n v="10928"/>
    <n v="10707"/>
    <n v="218"/>
    <n v="42607"/>
    <n v="4634"/>
    <n v="6327"/>
    <n v="3"/>
    <n v="0.42265596497628605"/>
    <n v="0.57707041225829991"/>
    <n v="2.7362276541408243E-4"/>
  </r>
  <r>
    <x v="11"/>
    <x v="17"/>
    <x v="0"/>
    <n v="2022"/>
    <n v="37"/>
    <n v="5"/>
    <n v="2054"/>
    <n v="37"/>
    <n v="5"/>
    <n v="5"/>
    <n v="0"/>
    <n v="0"/>
    <n v="0"/>
    <n v="0"/>
    <n v="0"/>
    <n v="0"/>
    <n v="0"/>
    <e v="#DIV/0!"/>
    <n v="0"/>
    <n v="0"/>
    <n v="5"/>
    <n v="5"/>
    <n v="0"/>
    <n v="37"/>
    <n v="0"/>
    <n v="5"/>
    <n v="0"/>
    <n v="0"/>
    <n v="1"/>
    <n v="0"/>
  </r>
  <r>
    <x v="12"/>
    <x v="17"/>
    <x v="0"/>
    <n v="2022"/>
    <n v="14514"/>
    <n v="1093"/>
    <n v="15443"/>
    <n v="14697"/>
    <n v="5030"/>
    <n v="4919"/>
    <n v="1"/>
    <n v="0"/>
    <n v="110"/>
    <n v="7"/>
    <n v="4"/>
    <n v="98"/>
    <n v="1.94831013916501E-2"/>
    <n v="0.89090909090909087"/>
    <n v="0"/>
    <n v="1"/>
    <n v="5022"/>
    <n v="4913"/>
    <n v="108"/>
    <n v="14585"/>
    <n v="1414"/>
    <n v="3615"/>
    <n v="1"/>
    <n v="0.28111332007952289"/>
    <n v="0.7186878727634195"/>
    <n v="1.9880715705765408E-4"/>
  </r>
  <r>
    <x v="13"/>
    <x v="17"/>
    <x v="0"/>
    <n v="2022"/>
    <n v="34296"/>
    <n v="2684"/>
    <n v="33634"/>
    <n v="35098"/>
    <n v="12456"/>
    <n v="12337"/>
    <n v="0"/>
    <n v="0"/>
    <n v="119"/>
    <n v="33"/>
    <n v="13"/>
    <n v="68"/>
    <n v="5.4592164418754011E-3"/>
    <n v="0.5714285714285714"/>
    <n v="0"/>
    <n v="5"/>
    <n v="12443"/>
    <n v="12324"/>
    <n v="119"/>
    <n v="34959"/>
    <n v="4514"/>
    <n v="7938"/>
    <n v="4"/>
    <n v="0.36239563262684649"/>
    <n v="0.63728323699421963"/>
    <n v="3.2113037893384712E-4"/>
  </r>
  <r>
    <x v="14"/>
    <x v="17"/>
    <x v="0"/>
    <n v="2022"/>
    <n v="61213"/>
    <n v="5896"/>
    <n v="57339"/>
    <n v="61755"/>
    <n v="25943"/>
    <n v="25658"/>
    <n v="16"/>
    <n v="16"/>
    <n v="269"/>
    <n v="101"/>
    <n v="71"/>
    <n v="91"/>
    <n v="3.5076899356281076E-3"/>
    <n v="0.33828996282527879"/>
    <n v="0"/>
    <n v="6"/>
    <n v="25478"/>
    <n v="25196"/>
    <n v="266"/>
    <n v="57150"/>
    <n v="12657"/>
    <n v="13237"/>
    <n v="49"/>
    <n v="0.48787726939829629"/>
    <n v="0.51023397448251939"/>
    <n v="1.8887561191843656E-3"/>
  </r>
  <r>
    <x v="15"/>
    <x v="17"/>
    <x v="0"/>
    <n v="2022"/>
    <n v="16216"/>
    <n v="1056"/>
    <n v="17182"/>
    <n v="16338"/>
    <n v="8065"/>
    <n v="7980"/>
    <n v="2"/>
    <n v="0"/>
    <n v="83"/>
    <n v="24"/>
    <n v="12"/>
    <n v="47"/>
    <n v="5.8276503409795408E-3"/>
    <n v="0.5662650602409639"/>
    <n v="0"/>
    <n v="0"/>
    <n v="8047"/>
    <n v="7962"/>
    <n v="83"/>
    <n v="16019"/>
    <n v="2927"/>
    <n v="5135"/>
    <n v="3"/>
    <n v="0.36292622442653438"/>
    <n v="0.63670179789212644"/>
    <n v="3.7197768133911968E-4"/>
  </r>
  <r>
    <x v="16"/>
    <x v="17"/>
    <x v="0"/>
    <n v="2022"/>
    <n v="1157773"/>
    <n v="96958"/>
    <n v="1062837"/>
    <n v="1168265"/>
    <n v="362129"/>
    <n v="356876"/>
    <n v="0"/>
    <n v="0"/>
    <n v="5253"/>
    <n v="997"/>
    <n v="1599"/>
    <n v="2625"/>
    <n v="7.2487980802421236E-3"/>
    <n v="0.49971444888635064"/>
    <n v="0"/>
    <n v="32"/>
    <n v="359815"/>
    <n v="354595"/>
    <n v="5220"/>
    <n v="1141847"/>
    <n v="146124"/>
    <n v="215212"/>
    <n v="793"/>
    <n v="0.40351366501992386"/>
    <n v="0.59429650759812114"/>
    <n v="2.1898273819550493E-3"/>
  </r>
  <r>
    <x v="17"/>
    <x v="17"/>
    <x v="0"/>
    <n v="2022"/>
    <n v="113457"/>
    <n v="10497"/>
    <n v="104982"/>
    <n v="115102"/>
    <n v="38116"/>
    <n v="37694"/>
    <n v="10"/>
    <n v="1"/>
    <n v="412"/>
    <n v="38"/>
    <n v="181"/>
    <n v="157"/>
    <n v="4.1190051421975023E-3"/>
    <n v="0.38106796116504854"/>
    <n v="0"/>
    <n v="36"/>
    <n v="37584"/>
    <n v="37168"/>
    <n v="406"/>
    <n v="107111"/>
    <n v="18370"/>
    <n v="19694"/>
    <n v="52"/>
    <n v="0.48194983733865043"/>
    <n v="0.5166859061811313"/>
    <n v="1.364256480218281E-3"/>
  </r>
  <r>
    <x v="18"/>
    <x v="17"/>
    <x v="0"/>
    <n v="2022"/>
    <n v="29376"/>
    <n v="3151"/>
    <n v="28247"/>
    <n v="29857"/>
    <n v="10499"/>
    <n v="10291"/>
    <n v="1"/>
    <n v="1"/>
    <n v="207"/>
    <n v="128"/>
    <n v="26"/>
    <n v="51"/>
    <n v="4.8576054862367844E-3"/>
    <n v="0.24637681159420291"/>
    <n v="0"/>
    <n v="2"/>
    <n v="10488"/>
    <n v="10280"/>
    <n v="207"/>
    <n v="29605"/>
    <n v="5841"/>
    <n v="4655"/>
    <n v="3"/>
    <n v="0.55633869892370702"/>
    <n v="0.44337555957710256"/>
    <n v="2.8574149919039909E-4"/>
  </r>
  <r>
    <x v="19"/>
    <x v="17"/>
    <x v="0"/>
    <n v="2022"/>
    <n v="1380"/>
    <n v="86"/>
    <n v="3316"/>
    <n v="1386"/>
    <n v="604"/>
    <n v="590"/>
    <n v="0"/>
    <n v="0"/>
    <n v="14"/>
    <n v="3"/>
    <n v="5"/>
    <n v="5"/>
    <n v="8.2781456953642391E-3"/>
    <n v="0.35714285714285715"/>
    <n v="0"/>
    <n v="1"/>
    <n v="604"/>
    <n v="590"/>
    <n v="14"/>
    <n v="1374"/>
    <n v="248"/>
    <n v="356"/>
    <n v="0"/>
    <n v="0.41059602649006621"/>
    <n v="0.58940397350993379"/>
    <n v="0"/>
  </r>
  <r>
    <x v="20"/>
    <x v="17"/>
    <x v="0"/>
    <n v="2022"/>
    <n v="21732"/>
    <n v="1440"/>
    <n v="22314"/>
    <n v="21999"/>
    <n v="8168"/>
    <n v="8045"/>
    <n v="0"/>
    <n v="0"/>
    <n v="123"/>
    <n v="14"/>
    <n v="44"/>
    <n v="65"/>
    <n v="7.9578844270323211E-3"/>
    <n v="0.52845528455284552"/>
    <n v="0"/>
    <n v="0"/>
    <n v="8145"/>
    <n v="8022"/>
    <n v="123"/>
    <n v="21800"/>
    <n v="2818"/>
    <n v="5349"/>
    <n v="1"/>
    <n v="0.34500489715964738"/>
    <n v="0.65487267384916747"/>
    <n v="1.2242899118511264E-4"/>
  </r>
  <r>
    <x v="21"/>
    <x v="17"/>
    <x v="0"/>
    <n v="2022"/>
    <n v="3881"/>
    <n v="176"/>
    <n v="5727"/>
    <n v="3934"/>
    <n v="1838"/>
    <n v="1812"/>
    <n v="0"/>
    <n v="0"/>
    <n v="26"/>
    <n v="5"/>
    <n v="9"/>
    <n v="10"/>
    <n v="5.4406964091403701E-3"/>
    <n v="0.38461538461538464"/>
    <n v="0"/>
    <n v="2"/>
    <n v="1835"/>
    <n v="1809"/>
    <n v="26"/>
    <n v="3896"/>
    <n v="215"/>
    <n v="1623"/>
    <n v="0"/>
    <n v="0.11697497279651796"/>
    <n v="0.88302502720348208"/>
    <n v="0"/>
  </r>
  <r>
    <x v="22"/>
    <x v="17"/>
    <x v="0"/>
    <n v="2022"/>
    <n v="7169"/>
    <n v="625"/>
    <n v="8566"/>
    <n v="7240"/>
    <n v="2821"/>
    <n v="2803"/>
    <n v="2"/>
    <n v="0"/>
    <n v="16"/>
    <n v="3"/>
    <n v="2"/>
    <n v="10"/>
    <n v="3.5448422545196739E-3"/>
    <n v="0.625"/>
    <n v="0"/>
    <n v="1"/>
    <n v="2811"/>
    <n v="2793"/>
    <n v="16"/>
    <n v="7160"/>
    <n v="1141"/>
    <n v="1680"/>
    <n v="0"/>
    <n v="0.40446650124069478"/>
    <n v="0.59553349875930517"/>
    <n v="0"/>
  </r>
  <r>
    <x v="23"/>
    <x v="17"/>
    <x v="0"/>
    <n v="2022"/>
    <n v="12322"/>
    <n v="698"/>
    <n v="13646"/>
    <n v="12560"/>
    <n v="4686"/>
    <n v="4588"/>
    <n v="0"/>
    <n v="0"/>
    <n v="98"/>
    <n v="8"/>
    <n v="52"/>
    <n v="30"/>
    <n v="6.4020486555697821E-3"/>
    <n v="0.30612244897959184"/>
    <n v="0"/>
    <n v="8"/>
    <n v="4675"/>
    <n v="4577"/>
    <n v="98"/>
    <n v="12395"/>
    <n v="1012"/>
    <n v="3674"/>
    <n v="0"/>
    <n v="0.215962441314554"/>
    <n v="0.784037558685446"/>
    <n v="0"/>
  </r>
  <r>
    <x v="24"/>
    <x v="17"/>
    <x v="0"/>
    <n v="2022"/>
    <m/>
    <m/>
    <m/>
    <m/>
    <m/>
    <m/>
    <m/>
    <m/>
    <m/>
    <m/>
    <m/>
    <m/>
    <m/>
    <e v="#DIV/0!"/>
    <m/>
    <m/>
    <m/>
    <m/>
    <m/>
    <m/>
    <m/>
    <m/>
    <m/>
    <e v="#DIV/0!"/>
    <e v="#DIV/0!"/>
    <e v="#DIV/0!"/>
  </r>
  <r>
    <x v="25"/>
    <x v="17"/>
    <x v="0"/>
    <n v="2022"/>
    <m/>
    <m/>
    <m/>
    <m/>
    <m/>
    <m/>
    <m/>
    <m/>
    <m/>
    <m/>
    <m/>
    <m/>
    <m/>
    <e v="#DIV/0!"/>
    <m/>
    <m/>
    <m/>
    <m/>
    <m/>
    <m/>
    <m/>
    <m/>
    <m/>
    <e v="#DIV/0!"/>
    <e v="#DIV/0!"/>
    <e v="#DIV/0!"/>
  </r>
  <r>
    <x v="26"/>
    <x v="17"/>
    <x v="0"/>
    <n v="2022"/>
    <n v="408318"/>
    <n v="41374"/>
    <n v="368966"/>
    <n v="417880"/>
    <n v="112176"/>
    <n v="110745"/>
    <n v="82"/>
    <n v="0"/>
    <n v="1349"/>
    <n v="93"/>
    <n v="298"/>
    <n v="934"/>
    <n v="8.3262016830694622E-3"/>
    <n v="0.69236471460340998"/>
    <n v="0"/>
    <n v="24"/>
    <n v="110916"/>
    <n v="109500"/>
    <n v="1334"/>
    <n v="405987"/>
    <n v="51156"/>
    <n v="60751"/>
    <n v="269"/>
    <n v="0.45603337612323491"/>
    <n v="0.54156860647553839"/>
    <n v="2.398017401226644E-3"/>
  </r>
  <r>
    <x v="27"/>
    <x v="17"/>
    <x v="0"/>
    <n v="2022"/>
    <n v="7026"/>
    <n v="465"/>
    <n v="8583"/>
    <n v="7197"/>
    <n v="3871"/>
    <n v="3836"/>
    <n v="0"/>
    <n v="0"/>
    <n v="35"/>
    <n v="7"/>
    <n v="13"/>
    <n v="15"/>
    <n v="3.8749677086024285E-3"/>
    <n v="0.42857142857142855"/>
    <n v="0"/>
    <n v="0"/>
    <n v="3862"/>
    <n v="3827"/>
    <n v="35"/>
    <n v="7054"/>
    <n v="2718"/>
    <n v="1136"/>
    <n v="17"/>
    <n v="0.70214414879875997"/>
    <n v="0.29346422113149057"/>
    <n v="4.3916300697494186E-3"/>
  </r>
  <r>
    <x v="28"/>
    <x v="17"/>
    <x v="0"/>
    <n v="2022"/>
    <n v="54212"/>
    <n v="4064"/>
    <n v="52170"/>
    <n v="55324"/>
    <n v="22049"/>
    <n v="21685"/>
    <n v="0"/>
    <n v="0"/>
    <n v="364"/>
    <n v="40"/>
    <n v="195"/>
    <n v="128"/>
    <n v="5.8052519388634401E-3"/>
    <n v="0.35164835164835168"/>
    <n v="0"/>
    <n v="1"/>
    <n v="21896"/>
    <n v="21534"/>
    <n v="362"/>
    <n v="54141"/>
    <n v="12439"/>
    <n v="9595"/>
    <n v="15"/>
    <n v="0.56415256927751822"/>
    <n v="0.43516712776089617"/>
    <n v="6.8030296158555948E-4"/>
  </r>
  <r>
    <x v="29"/>
    <x v="17"/>
    <x v="0"/>
    <n v="2022"/>
    <n v="311"/>
    <n v="5"/>
    <n v="2328"/>
    <n v="311"/>
    <n v="91"/>
    <n v="90"/>
    <n v="0"/>
    <n v="0"/>
    <n v="1"/>
    <n v="0"/>
    <n v="1"/>
    <n v="0"/>
    <n v="0"/>
    <n v="0"/>
    <n v="0"/>
    <n v="0"/>
    <n v="91"/>
    <n v="90"/>
    <n v="1"/>
    <n v="307"/>
    <n v="9"/>
    <n v="82"/>
    <n v="0"/>
    <n v="9.8901098901098897E-2"/>
    <n v="0.90109890109890112"/>
    <n v="0"/>
  </r>
  <r>
    <x v="30"/>
    <x v="17"/>
    <x v="0"/>
    <n v="2022"/>
    <n v="479029"/>
    <n v="41905"/>
    <n v="439146"/>
    <n v="479029"/>
    <n v="145041"/>
    <n v="142680"/>
    <n v="0"/>
    <n v="0"/>
    <n v="2361"/>
    <n v="148"/>
    <n v="1110"/>
    <n v="1056"/>
    <n v="7.2806999400169608E-3"/>
    <n v="0.44726810673443457"/>
    <n v="0"/>
    <n v="47"/>
    <n v="144640"/>
    <n v="142285"/>
    <n v="2355"/>
    <n v="471839"/>
    <n v="67419"/>
    <n v="77564"/>
    <n v="58"/>
    <n v="0.46482718679545781"/>
    <n v="0.53477292627601847"/>
    <n v="3.9988692852365885E-4"/>
  </r>
  <r>
    <x v="31"/>
    <x v="17"/>
    <x v="0"/>
    <n v="2022"/>
    <n v="9655"/>
    <n v="408"/>
    <n v="11269"/>
    <n v="9782"/>
    <n v="3379"/>
    <n v="3319"/>
    <n v="0"/>
    <n v="0"/>
    <n v="60"/>
    <n v="4"/>
    <n v="13"/>
    <n v="43"/>
    <n v="1.2725658478839894E-2"/>
    <n v="0.71666666666666667"/>
    <n v="0"/>
    <n v="0"/>
    <n v="3356"/>
    <n v="3296"/>
    <n v="60"/>
    <n v="9661"/>
    <n v="385"/>
    <n v="2994"/>
    <n v="0"/>
    <n v="0.11393903521751998"/>
    <n v="0.88606096478247998"/>
    <n v="0"/>
  </r>
  <r>
    <x v="32"/>
    <x v="17"/>
    <x v="0"/>
    <n v="2022"/>
    <n v="10483"/>
    <n v="670"/>
    <n v="11835"/>
    <n v="10544"/>
    <n v="3913"/>
    <n v="3843"/>
    <n v="0"/>
    <n v="0"/>
    <n v="70"/>
    <n v="8"/>
    <n v="27"/>
    <n v="35"/>
    <n v="8.9445438282647581E-3"/>
    <n v="0.5"/>
    <n v="0"/>
    <n v="0"/>
    <n v="3900"/>
    <n v="3830"/>
    <n v="70"/>
    <n v="10456"/>
    <n v="1153"/>
    <n v="2760"/>
    <n v="0"/>
    <n v="0.29465882954255046"/>
    <n v="0.70534117045744948"/>
    <n v="0"/>
  </r>
  <r>
    <x v="33"/>
    <x v="17"/>
    <x v="0"/>
    <n v="2022"/>
    <n v="91795"/>
    <n v="8777"/>
    <n v="85040"/>
    <n v="94034"/>
    <n v="31307"/>
    <n v="30951"/>
    <n v="4"/>
    <n v="4"/>
    <n v="352"/>
    <n v="34"/>
    <n v="51"/>
    <n v="237"/>
    <n v="7.5701919698469991E-3"/>
    <n v="0.67329545454545459"/>
    <n v="0"/>
    <n v="30"/>
    <n v="31041"/>
    <n v="30686"/>
    <n v="351"/>
    <n v="91627"/>
    <n v="16155"/>
    <n v="15122"/>
    <n v="30"/>
    <n v="0.51601878174210236"/>
    <n v="0.48302296610981571"/>
    <n v="9.5825214808189856E-4"/>
  </r>
  <r>
    <x v="34"/>
    <x v="17"/>
    <x v="0"/>
    <n v="2022"/>
    <n v="2843"/>
    <n v="154"/>
    <n v="4711"/>
    <n v="2852"/>
    <n v="1449"/>
    <n v="1420"/>
    <n v="0"/>
    <n v="0"/>
    <n v="29"/>
    <n v="2"/>
    <n v="20"/>
    <n v="7"/>
    <n v="4.830917874396135E-3"/>
    <n v="0.2413793103448276"/>
    <n v="0"/>
    <n v="0"/>
    <n v="1444"/>
    <n v="1415"/>
    <n v="29"/>
    <n v="2820"/>
    <n v="571"/>
    <n v="878"/>
    <n v="0"/>
    <n v="0.39406487232574189"/>
    <n v="0.60593512767425806"/>
    <n v="0"/>
  </r>
  <r>
    <x v="35"/>
    <x v="17"/>
    <x v="0"/>
    <n v="2022"/>
    <n v="14083"/>
    <n v="942"/>
    <n v="15163"/>
    <n v="14173"/>
    <n v="5239"/>
    <n v="5120"/>
    <n v="1"/>
    <n v="1"/>
    <n v="119"/>
    <n v="25"/>
    <n v="25"/>
    <n v="69"/>
    <n v="1.3170452376407711E-2"/>
    <n v="0.57983193277310929"/>
    <n v="0"/>
    <n v="0"/>
    <n v="5224"/>
    <n v="5105"/>
    <n v="119"/>
    <n v="14027"/>
    <n v="2764"/>
    <n v="2474"/>
    <n v="1"/>
    <n v="0.52758159954189732"/>
    <n v="0.47222752433670545"/>
    <n v="1.908761213972132E-4"/>
  </r>
  <r>
    <x v="36"/>
    <x v="17"/>
    <x v="0"/>
    <n v="2022"/>
    <n v="107794"/>
    <n v="9653"/>
    <n v="100163"/>
    <n v="110259"/>
    <n v="41241"/>
    <n v="40755"/>
    <n v="0"/>
    <n v="0"/>
    <n v="486"/>
    <n v="43"/>
    <n v="177"/>
    <n v="262"/>
    <n v="6.3529012390582187E-3"/>
    <n v="0.53909465020576131"/>
    <n v="0"/>
    <n v="4"/>
    <n v="41116"/>
    <n v="40631"/>
    <n v="485"/>
    <n v="108405"/>
    <n v="20008"/>
    <n v="21187"/>
    <n v="46"/>
    <n v="0.48514827477510247"/>
    <n v="0.51373633035086441"/>
    <n v="1.1153948740331224E-3"/>
  </r>
  <r>
    <x v="37"/>
    <x v="17"/>
    <x v="0"/>
    <n v="2022"/>
    <n v="8438"/>
    <n v="753"/>
    <n v="9707"/>
    <n v="8544"/>
    <n v="3741"/>
    <n v="3690"/>
    <n v="5"/>
    <n v="0"/>
    <n v="46"/>
    <n v="6"/>
    <n v="9"/>
    <n v="30"/>
    <n v="8.0192461908580592E-3"/>
    <n v="0.65217391304347827"/>
    <n v="0"/>
    <n v="1"/>
    <n v="3736"/>
    <n v="3685"/>
    <n v="46"/>
    <n v="8448"/>
    <n v="704"/>
    <n v="3037"/>
    <n v="0"/>
    <n v="0.18818497727880246"/>
    <n v="0.81181502272119754"/>
    <n v="0"/>
  </r>
  <r>
    <x v="38"/>
    <x v="17"/>
    <x v="0"/>
    <n v="2022"/>
    <n v="44846"/>
    <n v="2210"/>
    <n v="44658"/>
    <n v="45148"/>
    <n v="13582"/>
    <n v="13417"/>
    <n v="0"/>
    <n v="0"/>
    <n v="165"/>
    <n v="43"/>
    <n v="27"/>
    <n v="89"/>
    <n v="6.5527904579590632E-3"/>
    <n v="0.53939393939393943"/>
    <n v="0"/>
    <n v="6"/>
    <n v="13533"/>
    <n v="13368"/>
    <n v="165"/>
    <n v="44657"/>
    <n v="1722"/>
    <n v="11858"/>
    <n v="2"/>
    <n v="0.12678545133264615"/>
    <n v="0.87306729494919744"/>
    <n v="1.4725371815638345E-4"/>
  </r>
  <r>
    <x v="39"/>
    <x v="17"/>
    <x v="0"/>
    <n v="2022"/>
    <n v="3085213"/>
    <n v="270273"/>
    <n v="966962"/>
    <n v="3123524"/>
    <n v="981020"/>
    <n v="966966"/>
    <n v="128"/>
    <n v="26"/>
    <n v="13927"/>
    <n v="2123"/>
    <n v="4529"/>
    <n v="7009"/>
    <n v="7.1446045952172233E-3"/>
    <n v="0.50326703525525962"/>
    <n v="0"/>
    <n v="266"/>
    <n v="974983"/>
    <n v="961001"/>
    <n v="13855"/>
    <n v="3053852"/>
    <n v="420423"/>
    <n v="559203"/>
    <n v="1394"/>
    <n v="0.4285570120894579"/>
    <n v="0.57002201789973705"/>
    <n v="1.4209700108050805E-3"/>
  </r>
  <r>
    <x v="0"/>
    <x v="18"/>
    <x v="1"/>
    <n v="2021"/>
    <n v="7753"/>
    <n v="397"/>
    <n v="9377"/>
    <n v="7782"/>
    <n v="2627"/>
    <n v="2588"/>
    <n v="0"/>
    <n v="0"/>
    <n v="39"/>
    <n v="4"/>
    <n v="16"/>
    <n v="18"/>
    <n v="6.8519223448800914E-3"/>
    <n v="0.46153846153846156"/>
    <n v="0"/>
    <n v="1"/>
    <n v="2626"/>
    <n v="2587"/>
    <n v="39"/>
    <n v="7726"/>
    <n v="1369"/>
    <n v="1258"/>
    <n v="0"/>
    <n v="0.52112676056338025"/>
    <n v="0.47887323943661969"/>
    <n v="0"/>
  </r>
  <r>
    <x v="1"/>
    <x v="18"/>
    <x v="1"/>
    <n v="2021"/>
    <n v="14950"/>
    <n v="1585"/>
    <n v="15386"/>
    <n v="15382"/>
    <n v="5724"/>
    <n v="5675"/>
    <n v="0"/>
    <n v="0"/>
    <n v="49"/>
    <n v="6"/>
    <n v="16"/>
    <n v="22"/>
    <n v="3.8434661076170509E-3"/>
    <n v="0.44897959183673469"/>
    <n v="0"/>
    <n v="5"/>
    <n v="5714"/>
    <n v="5665"/>
    <n v="49"/>
    <n v="15286"/>
    <n v="3453"/>
    <n v="2269"/>
    <n v="2"/>
    <n v="0.60324947589098532"/>
    <n v="0.39640111809923129"/>
    <n v="3.4940600978336826E-4"/>
  </r>
  <r>
    <x v="2"/>
    <x v="18"/>
    <x v="1"/>
    <n v="2021"/>
    <n v="125457"/>
    <n v="7844"/>
    <n v="119634"/>
    <n v="126367"/>
    <n v="49418"/>
    <n v="48678"/>
    <n v="34"/>
    <n v="0"/>
    <n v="706"/>
    <n v="148"/>
    <n v="138"/>
    <n v="412"/>
    <n v="8.3370431826459996E-3"/>
    <n v="0.58356940509915012"/>
    <n v="0"/>
    <n v="8"/>
    <n v="49295"/>
    <n v="48562"/>
    <n v="699"/>
    <n v="125115"/>
    <n v="32971"/>
    <n v="16435"/>
    <n v="12"/>
    <n v="0.66718604557043992"/>
    <n v="0.33257112792909466"/>
    <n v="2.4282650046541745E-4"/>
  </r>
  <r>
    <x v="3"/>
    <x v="18"/>
    <x v="1"/>
    <n v="2021"/>
    <n v="50421"/>
    <n v="3048"/>
    <n v="49394"/>
    <n v="51846"/>
    <n v="24026"/>
    <n v="23813"/>
    <n v="2"/>
    <n v="2"/>
    <n v="211"/>
    <n v="60"/>
    <n v="56"/>
    <n v="92"/>
    <n v="3.8291850495296761E-3"/>
    <n v="0.43601895734597157"/>
    <n v="1"/>
    <n v="2"/>
    <n v="23996"/>
    <n v="23783"/>
    <n v="211"/>
    <n v="51386"/>
    <n v="15305"/>
    <n v="8703"/>
    <n v="18"/>
    <n v="0.63701823025056192"/>
    <n v="0.36223258137018233"/>
    <n v="7.4918837925580625E-4"/>
  </r>
  <r>
    <x v="4"/>
    <x v="18"/>
    <x v="1"/>
    <n v="2021"/>
    <n v="57161"/>
    <n v="3240"/>
    <n v="55942"/>
    <n v="58346"/>
    <n v="27752"/>
    <n v="27509"/>
    <n v="0"/>
    <n v="0"/>
    <n v="243"/>
    <n v="67"/>
    <n v="107"/>
    <n v="66"/>
    <n v="2.3782069760737963E-3"/>
    <n v="0.27160493827160492"/>
    <n v="0"/>
    <n v="3"/>
    <n v="27666"/>
    <n v="27425"/>
    <n v="241"/>
    <n v="57364"/>
    <n v="19328"/>
    <n v="8393"/>
    <n v="31"/>
    <n v="0.69645430959930821"/>
    <n v="0.30242865379071776"/>
    <n v="1.1170366099740559E-3"/>
  </r>
  <r>
    <x v="5"/>
    <x v="18"/>
    <x v="1"/>
    <n v="2021"/>
    <n v="324476"/>
    <n v="27934"/>
    <n v="298563"/>
    <n v="334293"/>
    <n v="115325"/>
    <n v="113512"/>
    <n v="1"/>
    <n v="1"/>
    <n v="1812"/>
    <n v="114"/>
    <n v="796"/>
    <n v="868"/>
    <n v="7.5265553869499242E-3"/>
    <n v="0.47902869757174393"/>
    <n v="0"/>
    <n v="34"/>
    <n v="114929"/>
    <n v="113122"/>
    <n v="1806"/>
    <n v="330307"/>
    <n v="60534"/>
    <n v="54694"/>
    <n v="97"/>
    <n v="0.52489919791892481"/>
    <n v="0.47425970084543678"/>
    <n v="8.4110123563841321E-4"/>
  </r>
  <r>
    <x v="6"/>
    <x v="18"/>
    <x v="1"/>
    <n v="2021"/>
    <n v="2821"/>
    <n v="186"/>
    <n v="4656"/>
    <n v="2887"/>
    <n v="1714"/>
    <n v="1710"/>
    <n v="0"/>
    <n v="0"/>
    <n v="4"/>
    <n v="1"/>
    <n v="0"/>
    <n v="3"/>
    <n v="1.750291715285881E-3"/>
    <n v="0.75"/>
    <n v="0"/>
    <n v="0"/>
    <n v="1712"/>
    <n v="1708"/>
    <n v="4"/>
    <n v="2865"/>
    <n v="1018"/>
    <n v="695"/>
    <n v="1"/>
    <n v="0.59393232205367563"/>
    <n v="0.4054842473745624"/>
    <n v="5.8343057176196028E-4"/>
  </r>
  <r>
    <x v="7"/>
    <x v="18"/>
    <x v="1"/>
    <n v="2021"/>
    <n v="71692"/>
    <n v="5849"/>
    <n v="67864"/>
    <n v="72235"/>
    <n v="25932"/>
    <n v="25615"/>
    <n v="0"/>
    <n v="0"/>
    <n v="317"/>
    <n v="38"/>
    <n v="102"/>
    <n v="176"/>
    <n v="6.7869813358013269E-3"/>
    <n v="0.55520504731861198"/>
    <n v="0"/>
    <n v="1"/>
    <n v="25901"/>
    <n v="25584"/>
    <n v="317"/>
    <n v="71452"/>
    <n v="17043"/>
    <n v="8867"/>
    <n v="22"/>
    <n v="0.65721888014807961"/>
    <n v="0.34193274718494526"/>
    <n v="8.4837266697516587E-4"/>
  </r>
  <r>
    <x v="8"/>
    <x v="18"/>
    <x v="1"/>
    <n v="2021"/>
    <n v="25542"/>
    <n v="1711"/>
    <n v="25852"/>
    <n v="26457"/>
    <n v="9944"/>
    <n v="9867"/>
    <n v="0"/>
    <n v="0"/>
    <n v="77"/>
    <n v="10"/>
    <n v="5"/>
    <n v="62"/>
    <n v="6.2349155269509253E-3"/>
    <n v="0.80519480519480524"/>
    <n v="0"/>
    <n v="0"/>
    <n v="9932"/>
    <n v="9855"/>
    <n v="77"/>
    <n v="26269"/>
    <n v="5677"/>
    <n v="4264"/>
    <n v="3"/>
    <n v="0.57089702333065162"/>
    <n v="0.42880128720836685"/>
    <n v="3.0168946098149636E-4"/>
  </r>
  <r>
    <x v="9"/>
    <x v="18"/>
    <x v="1"/>
    <n v="2021"/>
    <n v="5318"/>
    <n v="251"/>
    <n v="7088"/>
    <n v="5370"/>
    <n v="2379"/>
    <n v="2354"/>
    <n v="7"/>
    <n v="0"/>
    <n v="18"/>
    <n v="3"/>
    <n v="2"/>
    <n v="12"/>
    <n v="5.0441361916771753E-3"/>
    <n v="0.66666666666666663"/>
    <n v="0"/>
    <n v="1"/>
    <n v="2373"/>
    <n v="2348"/>
    <n v="18"/>
    <n v="5323"/>
    <n v="770"/>
    <n v="1608"/>
    <n v="1"/>
    <n v="0.32366540563261875"/>
    <n v="0.67591424968474145"/>
    <n v="4.2034468263976461E-4"/>
  </r>
  <r>
    <x v="10"/>
    <x v="18"/>
    <x v="1"/>
    <n v="2021"/>
    <n v="42379"/>
    <n v="2751"/>
    <n v="41649"/>
    <n v="43186"/>
    <n v="12163"/>
    <n v="11790"/>
    <n v="3"/>
    <n v="3"/>
    <n v="370"/>
    <n v="36"/>
    <n v="95"/>
    <n v="229"/>
    <n v="1.882759187700403E-2"/>
    <n v="0.61891891891891893"/>
    <n v="0"/>
    <n v="10"/>
    <n v="12117"/>
    <n v="11744"/>
    <n v="370"/>
    <n v="42726"/>
    <n v="6815"/>
    <n v="5346"/>
    <n v="2"/>
    <n v="0.56030584559730334"/>
    <n v="0.43952972128586698"/>
    <n v="1.644331168297295E-4"/>
  </r>
  <r>
    <x v="11"/>
    <x v="18"/>
    <x v="1"/>
    <n v="2021"/>
    <n v="1682"/>
    <n v="137"/>
    <n v="3566"/>
    <n v="1697"/>
    <n v="889"/>
    <n v="876"/>
    <n v="1"/>
    <n v="0"/>
    <n v="12"/>
    <n v="0"/>
    <n v="11"/>
    <n v="0"/>
    <n v="0"/>
    <n v="0"/>
    <n v="0"/>
    <n v="1"/>
    <n v="886"/>
    <n v="873"/>
    <n v="12"/>
    <n v="1684"/>
    <n v="588"/>
    <n v="301"/>
    <n v="0"/>
    <n v="0.66141732283464572"/>
    <n v="0.33858267716535434"/>
    <n v="0"/>
  </r>
  <r>
    <x v="12"/>
    <x v="18"/>
    <x v="1"/>
    <n v="2021"/>
    <n v="47565"/>
    <n v="3239"/>
    <n v="46347"/>
    <n v="48003"/>
    <n v="18945"/>
    <n v="18634"/>
    <n v="8"/>
    <n v="0"/>
    <n v="303"/>
    <n v="20"/>
    <n v="73"/>
    <n v="209"/>
    <n v="1.1031934547373978E-2"/>
    <n v="0.68976897689768979"/>
    <n v="0"/>
    <n v="1"/>
    <n v="18914"/>
    <n v="18605"/>
    <n v="301"/>
    <n v="47597"/>
    <n v="8120"/>
    <n v="10817"/>
    <n v="8"/>
    <n v="0.4286091316970177"/>
    <n v="0.57096859329638427"/>
    <n v="4.2227500659804698E-4"/>
  </r>
  <r>
    <x v="13"/>
    <x v="18"/>
    <x v="1"/>
    <n v="2021"/>
    <n v="49306"/>
    <n v="2209"/>
    <n v="49118"/>
    <n v="49905"/>
    <n v="18392"/>
    <n v="18179"/>
    <n v="20"/>
    <n v="0"/>
    <n v="193"/>
    <n v="24"/>
    <n v="13"/>
    <n v="151"/>
    <n v="8.2100913440626352E-3"/>
    <n v="0.78238341968911918"/>
    <n v="0"/>
    <n v="5"/>
    <n v="18381"/>
    <n v="18168"/>
    <n v="193"/>
    <n v="49688"/>
    <n v="7949"/>
    <n v="10438"/>
    <n v="5"/>
    <n v="0.43219878207916484"/>
    <n v="0.56752936059156156"/>
    <n v="2.7185732927359724E-4"/>
  </r>
  <r>
    <x v="14"/>
    <x v="18"/>
    <x v="1"/>
    <n v="2021"/>
    <n v="61742"/>
    <n v="5119"/>
    <n v="58644"/>
    <n v="63434"/>
    <n v="30744"/>
    <n v="30450"/>
    <n v="14"/>
    <n v="0"/>
    <n v="280"/>
    <n v="70"/>
    <n v="100"/>
    <n v="106"/>
    <n v="3.4478272183190218E-3"/>
    <n v="0.37857142857142856"/>
    <n v="0"/>
    <n v="4"/>
    <n v="30228"/>
    <n v="29936"/>
    <n v="278"/>
    <n v="58271"/>
    <n v="18097"/>
    <n v="12572"/>
    <n v="75"/>
    <n v="0.58863518084829558"/>
    <n v="0.40892531876138433"/>
    <n v="2.4395003903200626E-3"/>
  </r>
  <r>
    <x v="15"/>
    <x v="18"/>
    <x v="1"/>
    <n v="2021"/>
    <n v="27603"/>
    <n v="1464"/>
    <n v="28160"/>
    <n v="27784"/>
    <n v="13517"/>
    <n v="13372"/>
    <n v="4"/>
    <n v="0"/>
    <n v="141"/>
    <n v="35"/>
    <n v="26"/>
    <n v="77"/>
    <n v="5.6965302951838426E-3"/>
    <n v="0.54609929078014185"/>
    <n v="0"/>
    <n v="3"/>
    <n v="13493"/>
    <n v="13348"/>
    <n v="141"/>
    <n v="27265"/>
    <n v="5237"/>
    <n v="8276"/>
    <n v="4"/>
    <n v="0.38743804098542578"/>
    <n v="0.61226603536287638"/>
    <n v="2.9592365169786193E-4"/>
  </r>
  <r>
    <x v="16"/>
    <x v="18"/>
    <x v="1"/>
    <n v="2021"/>
    <n v="1400321"/>
    <n v="85050"/>
    <n v="1317292"/>
    <n v="1423295"/>
    <n v="616017"/>
    <n v="607869"/>
    <n v="0"/>
    <n v="0"/>
    <n v="8148"/>
    <n v="1602"/>
    <n v="2235"/>
    <n v="4253"/>
    <n v="6.9040302459185384E-3"/>
    <n v="0.5219685812469318"/>
    <n v="0"/>
    <n v="58"/>
    <n v="611556"/>
    <n v="603502"/>
    <n v="8054"/>
    <n v="1392223"/>
    <n v="353077"/>
    <n v="261193"/>
    <n v="1747"/>
    <n v="0.57316113029348215"/>
    <n v="0.42400290901062793"/>
    <n v="2.8359606958898863E-3"/>
  </r>
  <r>
    <x v="17"/>
    <x v="18"/>
    <x v="1"/>
    <n v="2021"/>
    <n v="186464"/>
    <n v="15479"/>
    <n v="173006"/>
    <n v="196478"/>
    <n v="74755"/>
    <n v="73922"/>
    <n v="104"/>
    <n v="0"/>
    <n v="729"/>
    <n v="68"/>
    <n v="324"/>
    <n v="305"/>
    <n v="4.0799946491873454E-3"/>
    <n v="0.41838134430727025"/>
    <n v="0"/>
    <n v="32"/>
    <n v="73919"/>
    <n v="73106"/>
    <n v="709"/>
    <n v="180971"/>
    <n v="45194"/>
    <n v="29424"/>
    <n v="137"/>
    <n v="0.60456156778810777"/>
    <n v="0.39360577887766707"/>
    <n v="1.8326533342251355E-3"/>
  </r>
  <r>
    <x v="18"/>
    <x v="18"/>
    <x v="1"/>
    <n v="2021"/>
    <n v="30177"/>
    <n v="2330"/>
    <n v="29868"/>
    <n v="30551"/>
    <n v="12669"/>
    <n v="12488"/>
    <n v="2"/>
    <n v="2"/>
    <n v="179"/>
    <n v="88"/>
    <n v="40"/>
    <n v="50"/>
    <n v="3.9466414081616545E-3"/>
    <n v="0.27932960893854747"/>
    <n v="0"/>
    <n v="1"/>
    <n v="12650"/>
    <n v="12469"/>
    <n v="179"/>
    <n v="30287"/>
    <n v="8301"/>
    <n v="4359"/>
    <n v="9"/>
    <n v="0.65522140658299788"/>
    <n v="0.34406819796353305"/>
    <n v="7.1039545346909783E-4"/>
  </r>
  <r>
    <x v="19"/>
    <x v="18"/>
    <x v="1"/>
    <n v="2021"/>
    <n v="15953"/>
    <n v="1263"/>
    <n v="16711"/>
    <n v="16413"/>
    <n v="7118"/>
    <n v="6973"/>
    <n v="4"/>
    <n v="0"/>
    <n v="141"/>
    <n v="6"/>
    <n v="65"/>
    <n v="59"/>
    <n v="8.2888451812306828E-3"/>
    <n v="0.41843971631205673"/>
    <n v="0"/>
    <n v="11"/>
    <n v="7103"/>
    <n v="6958"/>
    <n v="141"/>
    <n v="16214"/>
    <n v="4672"/>
    <n v="2442"/>
    <n v="4"/>
    <n v="0.65636414723236869"/>
    <n v="0.34307389716212422"/>
    <n v="5.6195560550716497E-4"/>
  </r>
  <r>
    <x v="20"/>
    <x v="18"/>
    <x v="1"/>
    <n v="2021"/>
    <n v="54089"/>
    <n v="3543"/>
    <n v="52567"/>
    <n v="54613"/>
    <n v="20996"/>
    <n v="20713"/>
    <n v="0"/>
    <n v="0"/>
    <n v="283"/>
    <n v="46"/>
    <n v="91"/>
    <n v="145"/>
    <n v="6.9060773480662981E-3"/>
    <n v="0.51236749116607772"/>
    <n v="0"/>
    <n v="1"/>
    <n v="20930"/>
    <n v="20647"/>
    <n v="283"/>
    <n v="54074"/>
    <n v="9687"/>
    <n v="11300"/>
    <n v="9"/>
    <n v="0.46137359497047059"/>
    <n v="0.53819775195275288"/>
    <n v="4.2865307677652885E-4"/>
  </r>
  <r>
    <x v="21"/>
    <x v="18"/>
    <x v="1"/>
    <n v="2021"/>
    <n v="8062"/>
    <n v="418"/>
    <n v="9665"/>
    <n v="8196"/>
    <n v="3808"/>
    <n v="3737"/>
    <n v="3"/>
    <n v="0"/>
    <n v="68"/>
    <n v="3"/>
    <n v="38"/>
    <n v="25"/>
    <n v="6.5651260504201682E-3"/>
    <n v="0.36764705882352944"/>
    <n v="0"/>
    <n v="2"/>
    <n v="3797"/>
    <n v="3726"/>
    <n v="68"/>
    <n v="8104"/>
    <n v="838"/>
    <n v="2969"/>
    <n v="1"/>
    <n v="0.22006302521008403"/>
    <n v="0.77967436974789917"/>
    <n v="2.6260504201680671E-4"/>
  </r>
  <r>
    <x v="22"/>
    <x v="18"/>
    <x v="1"/>
    <n v="2021"/>
    <n v="44048"/>
    <n v="3073"/>
    <n v="42996"/>
    <n v="45023"/>
    <n v="17913"/>
    <n v="17715"/>
    <n v="34"/>
    <n v="0"/>
    <n v="164"/>
    <n v="18"/>
    <n v="42"/>
    <n v="89"/>
    <n v="4.9684586613074301E-3"/>
    <n v="0.54268292682926833"/>
    <n v="0"/>
    <n v="15"/>
    <n v="17835"/>
    <n v="17638"/>
    <n v="163"/>
    <n v="44278"/>
    <n v="9433"/>
    <n v="8473"/>
    <n v="7"/>
    <n v="0.52660079272037064"/>
    <n v="0.47300842963211076"/>
    <n v="3.9077764751856197E-4"/>
  </r>
  <r>
    <x v="23"/>
    <x v="18"/>
    <x v="1"/>
    <n v="2021"/>
    <n v="25840"/>
    <n v="1148"/>
    <n v="26713"/>
    <n v="26527"/>
    <n v="10541"/>
    <n v="10329"/>
    <n v="20"/>
    <n v="15"/>
    <n v="192"/>
    <n v="10"/>
    <n v="60"/>
    <n v="106"/>
    <n v="1.0055971919172754E-2"/>
    <n v="0.55208333333333337"/>
    <n v="0"/>
    <n v="16"/>
    <n v="10514"/>
    <n v="10302"/>
    <n v="192"/>
    <n v="26220"/>
    <n v="3038"/>
    <n v="7499"/>
    <n v="4"/>
    <n v="0.28820794990987575"/>
    <n v="0.71141257945166492"/>
    <n v="3.7947063845934922E-4"/>
  </r>
  <r>
    <x v="24"/>
    <x v="18"/>
    <x v="1"/>
    <n v="2021"/>
    <n v="17079"/>
    <n v="936"/>
    <n v="18164"/>
    <n v="17322"/>
    <n v="7824"/>
    <n v="7723"/>
    <n v="0"/>
    <n v="0"/>
    <n v="101"/>
    <n v="21"/>
    <n v="21"/>
    <n v="59"/>
    <n v="7.5408997955010229E-3"/>
    <n v="0.58415841584158412"/>
    <n v="0"/>
    <n v="0"/>
    <n v="7803"/>
    <n v="7702"/>
    <n v="101"/>
    <n v="17113"/>
    <n v="3190"/>
    <n v="4629"/>
    <n v="5"/>
    <n v="0.40771983640081799"/>
    <n v="0.59164110429447858"/>
    <n v="6.3905930470347652E-4"/>
  </r>
  <r>
    <x v="25"/>
    <x v="18"/>
    <x v="1"/>
    <n v="2021"/>
    <n v="10626"/>
    <n v="447"/>
    <n v="12200"/>
    <n v="10746"/>
    <n v="4243"/>
    <n v="4173"/>
    <n v="1"/>
    <n v="0"/>
    <n v="69"/>
    <n v="11"/>
    <n v="17"/>
    <n v="41"/>
    <n v="9.6629743106292718E-3"/>
    <n v="0.59420289855072461"/>
    <n v="0"/>
    <n v="0"/>
    <n v="4224"/>
    <n v="4154"/>
    <n v="69"/>
    <n v="10605"/>
    <n v="1692"/>
    <n v="2550"/>
    <n v="1"/>
    <n v="0.39877445203865192"/>
    <n v="0.60098986566108881"/>
    <n v="2.3568230025925054E-4"/>
  </r>
  <r>
    <x v="26"/>
    <x v="18"/>
    <x v="1"/>
    <n v="2021"/>
    <n v="554363"/>
    <n v="52168"/>
    <n v="504216"/>
    <n v="569372"/>
    <n v="181282"/>
    <n v="179084"/>
    <n v="293"/>
    <n v="0"/>
    <n v="1905"/>
    <n v="180"/>
    <n v="509"/>
    <n v="1071"/>
    <n v="5.9079224633444023E-3"/>
    <n v="0.5622047244094488"/>
    <n v="0"/>
    <n v="145"/>
    <n v="179339"/>
    <n v="177158"/>
    <n v="1888"/>
    <n v="548660"/>
    <n v="111594"/>
    <n v="69224"/>
    <n v="464"/>
    <n v="0.61558235235710113"/>
    <n v="0.38185809953553029"/>
    <n v="2.5595481073686301E-3"/>
  </r>
  <r>
    <x v="27"/>
    <x v="18"/>
    <x v="1"/>
    <n v="2021"/>
    <n v="14563"/>
    <n v="796"/>
    <n v="15788"/>
    <n v="14825"/>
    <n v="8485"/>
    <n v="8349"/>
    <n v="0"/>
    <n v="0"/>
    <n v="136"/>
    <n v="10"/>
    <n v="22"/>
    <n v="104"/>
    <n v="1.2256923983500295E-2"/>
    <n v="0.76470588235294112"/>
    <n v="0"/>
    <n v="0"/>
    <n v="8452"/>
    <n v="8316"/>
    <n v="136"/>
    <n v="14471"/>
    <n v="5238"/>
    <n v="3224"/>
    <n v="23"/>
    <n v="0.61732469063052442"/>
    <n v="0.37996464348850911"/>
    <n v="2.7106658809664115E-3"/>
  </r>
  <r>
    <x v="28"/>
    <x v="18"/>
    <x v="1"/>
    <n v="2021"/>
    <n v="85143"/>
    <n v="5153"/>
    <n v="82011"/>
    <n v="87208"/>
    <n v="36003"/>
    <n v="35493"/>
    <n v="0"/>
    <n v="0"/>
    <n v="510"/>
    <n v="101"/>
    <n v="236"/>
    <n v="170"/>
    <n v="4.7218287364941807E-3"/>
    <n v="0.33333333333333331"/>
    <n v="0"/>
    <n v="3"/>
    <n v="35786"/>
    <n v="35277"/>
    <n v="509"/>
    <n v="85485"/>
    <n v="23379"/>
    <n v="12595"/>
    <n v="29"/>
    <n v="0.64936255312057334"/>
    <n v="0.3498319584479071"/>
    <n v="8.0548843151959559E-4"/>
  </r>
  <r>
    <x v="29"/>
    <x v="18"/>
    <x v="1"/>
    <n v="2021"/>
    <n v="9292"/>
    <n v="142"/>
    <n v="11171"/>
    <n v="9389"/>
    <n v="3524"/>
    <n v="3473"/>
    <n v="7"/>
    <n v="0"/>
    <n v="44"/>
    <n v="3"/>
    <n v="8"/>
    <n v="28"/>
    <n v="7.9455164585698068E-3"/>
    <n v="0.63636363636363635"/>
    <n v="0"/>
    <n v="5"/>
    <n v="3512"/>
    <n v="3461"/>
    <n v="44"/>
    <n v="9245"/>
    <n v="2320"/>
    <n v="1199"/>
    <n v="5"/>
    <n v="0.65834279228149828"/>
    <n v="0.34023836549375708"/>
    <n v="1.4188422247446084E-3"/>
  </r>
  <r>
    <x v="30"/>
    <x v="18"/>
    <x v="1"/>
    <n v="2021"/>
    <n v="507627"/>
    <n v="39142"/>
    <n v="470506"/>
    <n v="518330"/>
    <n v="185336"/>
    <n v="182331"/>
    <n v="0"/>
    <n v="0"/>
    <n v="3005"/>
    <n v="144"/>
    <n v="1242"/>
    <n v="1556"/>
    <n v="8.3955626537747657E-3"/>
    <n v="0.5178036605657238"/>
    <n v="0"/>
    <n v="63"/>
    <n v="184804"/>
    <n v="181819"/>
    <n v="2985"/>
    <n v="510311"/>
    <n v="105924"/>
    <n v="79308"/>
    <n v="104"/>
    <n v="0.5715241507316442"/>
    <n v="0.42791470626321926"/>
    <n v="5.6114300513661678E-4"/>
  </r>
  <r>
    <x v="31"/>
    <x v="18"/>
    <x v="1"/>
    <n v="2021"/>
    <n v="355326"/>
    <n v="24586"/>
    <n v="332761"/>
    <n v="359754"/>
    <n v="132303"/>
    <n v="131002"/>
    <n v="0"/>
    <n v="0"/>
    <n v="1301"/>
    <n v="93"/>
    <n v="309"/>
    <n v="898"/>
    <n v="6.7874500200297803E-3"/>
    <n v="0.69023827824750195"/>
    <n v="0"/>
    <n v="1"/>
    <n v="131310"/>
    <n v="130015"/>
    <n v="1295"/>
    <n v="351739"/>
    <n v="53833"/>
    <n v="78427"/>
    <n v="43"/>
    <n v="0.40689175604483646"/>
    <n v="0.59278323242859199"/>
    <n v="3.2501152657158191E-4"/>
  </r>
  <r>
    <x v="32"/>
    <x v="18"/>
    <x v="1"/>
    <n v="2021"/>
    <n v="34018"/>
    <n v="2115"/>
    <n v="33924"/>
    <n v="34747"/>
    <n v="15594"/>
    <n v="15357"/>
    <n v="1"/>
    <n v="1"/>
    <n v="236"/>
    <n v="26"/>
    <n v="80"/>
    <n v="127"/>
    <n v="8.1441580094908303E-3"/>
    <n v="0.53813559322033899"/>
    <n v="0"/>
    <n v="3"/>
    <n v="15530"/>
    <n v="15296"/>
    <n v="233"/>
    <n v="34311"/>
    <n v="3784"/>
    <n v="11807"/>
    <n v="3"/>
    <n v="0.24265743234577403"/>
    <n v="0.75715018596896244"/>
    <n v="1.9238168526356292E-4"/>
  </r>
  <r>
    <x v="33"/>
    <x v="18"/>
    <x v="1"/>
    <n v="2021"/>
    <n v="195618"/>
    <n v="18472"/>
    <n v="179167"/>
    <n v="202512"/>
    <n v="75387"/>
    <n v="74731"/>
    <n v="11"/>
    <n v="11"/>
    <n v="645"/>
    <n v="88"/>
    <n v="168"/>
    <n v="342"/>
    <n v="4.5365911894623741E-3"/>
    <n v="0.53023255813953485"/>
    <n v="0"/>
    <n v="47"/>
    <n v="74294"/>
    <n v="73654"/>
    <n v="629"/>
    <n v="192540"/>
    <n v="49441"/>
    <n v="25889"/>
    <n v="57"/>
    <n v="0.65582925438072881"/>
    <n v="0.34341464708769415"/>
    <n v="7.5609853157706239E-4"/>
  </r>
  <r>
    <x v="34"/>
    <x v="18"/>
    <x v="1"/>
    <n v="2021"/>
    <n v="3547"/>
    <n v="158"/>
    <n v="5410"/>
    <n v="3593"/>
    <n v="1888"/>
    <n v="1859"/>
    <n v="0"/>
    <n v="0"/>
    <n v="29"/>
    <n v="1"/>
    <n v="21"/>
    <n v="7"/>
    <n v="3.7076271186440679E-3"/>
    <n v="0.2413793103448276"/>
    <n v="0"/>
    <n v="0"/>
    <n v="1881"/>
    <n v="1852"/>
    <n v="29"/>
    <n v="3553"/>
    <n v="958"/>
    <n v="930"/>
    <n v="0"/>
    <n v="0.50741525423728817"/>
    <n v="0.49258474576271188"/>
    <n v="0"/>
  </r>
  <r>
    <x v="35"/>
    <x v="18"/>
    <x v="1"/>
    <n v="2021"/>
    <n v="37339"/>
    <n v="2672"/>
    <n v="36688"/>
    <n v="37987"/>
    <n v="16917"/>
    <n v="16606"/>
    <n v="18"/>
    <n v="18"/>
    <n v="293"/>
    <n v="39"/>
    <n v="37"/>
    <n v="210"/>
    <n v="1.241354850150736E-2"/>
    <n v="0.71672354948805461"/>
    <n v="0"/>
    <n v="7"/>
    <n v="16855"/>
    <n v="16544"/>
    <n v="293"/>
    <n v="37319"/>
    <n v="10540"/>
    <n v="6366"/>
    <n v="11"/>
    <n v="0.62304191050422653"/>
    <n v="0.37630785600283739"/>
    <n v="6.5023349293609977E-4"/>
  </r>
  <r>
    <x v="36"/>
    <x v="18"/>
    <x v="1"/>
    <n v="2021"/>
    <n v="157062"/>
    <n v="10735"/>
    <n v="148348"/>
    <n v="163962"/>
    <n v="77594"/>
    <n v="76876"/>
    <n v="0"/>
    <n v="0"/>
    <n v="718"/>
    <n v="65"/>
    <n v="277"/>
    <n v="365"/>
    <n v="4.7039719565945817E-3"/>
    <n v="0.50835654596100277"/>
    <n v="0"/>
    <n v="11"/>
    <n v="77412"/>
    <n v="76695"/>
    <n v="717"/>
    <n v="160931"/>
    <n v="54476"/>
    <n v="22997"/>
    <n v="121"/>
    <n v="0.70206459262314092"/>
    <n v="0.29637600845426193"/>
    <n v="1.5593989225971081E-3"/>
  </r>
  <r>
    <x v="37"/>
    <x v="18"/>
    <x v="1"/>
    <n v="2021"/>
    <n v="23826"/>
    <n v="4284"/>
    <n v="21563"/>
    <n v="24175"/>
    <n v="10332"/>
    <n v="10213"/>
    <n v="0"/>
    <n v="0"/>
    <n v="119"/>
    <n v="8"/>
    <n v="28"/>
    <n v="76"/>
    <n v="7.3557878435927216E-3"/>
    <n v="0.6386554621848739"/>
    <n v="0"/>
    <n v="7"/>
    <n v="10294"/>
    <n v="10175"/>
    <n v="119"/>
    <n v="23755"/>
    <n v="4497"/>
    <n v="5829"/>
    <n v="6"/>
    <n v="0.43524970963995352"/>
    <n v="0.56416957026713122"/>
    <n v="5.8072009291521487E-4"/>
  </r>
  <r>
    <x v="38"/>
    <x v="18"/>
    <x v="1"/>
    <n v="2021"/>
    <n v="127349"/>
    <n v="6675"/>
    <n v="122695"/>
    <n v="128368"/>
    <n v="41266"/>
    <n v="40843"/>
    <n v="0"/>
    <n v="0"/>
    <n v="423"/>
    <n v="39"/>
    <n v="20"/>
    <n v="354"/>
    <n v="8.5784907672175649E-3"/>
    <n v="0.83687943262411346"/>
    <n v="0"/>
    <n v="10"/>
    <n v="41096"/>
    <n v="40674"/>
    <n v="422"/>
    <n v="126878"/>
    <n v="13080"/>
    <n v="28168"/>
    <n v="18"/>
    <n v="0.31696796394125915"/>
    <n v="0.68259584161295017"/>
    <n v="4.3619444579072361E-4"/>
  </r>
  <r>
    <x v="39"/>
    <x v="18"/>
    <x v="1"/>
    <n v="2021"/>
    <n v="4813600"/>
    <n v="347749"/>
    <n v="1896481"/>
    <n v="4918360"/>
    <n v="1921286"/>
    <n v="1896481"/>
    <n v="592"/>
    <n v="53"/>
    <n v="24213"/>
    <n v="3306"/>
    <n v="7446"/>
    <n v="12943"/>
    <n v="6.7366336922248951E-3"/>
    <n v="0.53454755709742696"/>
    <n v="1"/>
    <n v="517"/>
    <n v="1909059"/>
    <n v="1884453"/>
    <n v="24014"/>
    <n v="4799611"/>
    <n v="1082460"/>
    <n v="835737"/>
    <n v="3089"/>
    <n v="0.56340388677167275"/>
    <n v="0.43498833593749187"/>
    <n v="1.6077772908354093E-3"/>
  </r>
  <r>
    <x v="0"/>
    <x v="19"/>
    <x v="2"/>
    <n v="2021"/>
    <n v="7549"/>
    <n v="279"/>
    <n v="9291"/>
    <n v="7570"/>
    <n v="2166"/>
    <n v="2126"/>
    <n v="0"/>
    <n v="0"/>
    <n v="40"/>
    <n v="4"/>
    <n v="13"/>
    <n v="23"/>
    <n v="1.0618651892890119E-2"/>
    <n v="0.57499999999999996"/>
    <n v="0"/>
    <n v="0"/>
    <n v="2163"/>
    <n v="2123"/>
    <n v="40"/>
    <n v="7511"/>
    <n v="1071"/>
    <n v="1094"/>
    <n v="1"/>
    <n v="0.49445983379501385"/>
    <n v="0.50507848568790392"/>
    <n v="4.6168051708217911E-4"/>
  </r>
  <r>
    <x v="1"/>
    <x v="19"/>
    <x v="2"/>
    <n v="2021"/>
    <m/>
    <m/>
    <m/>
    <m/>
    <m/>
    <m/>
    <m/>
    <m/>
    <m/>
    <m/>
    <m/>
    <m/>
    <m/>
    <e v="#DIV/0!"/>
    <m/>
    <m/>
    <m/>
    <m/>
    <m/>
    <m/>
    <m/>
    <m/>
    <m/>
    <e v="#DIV/0!"/>
    <e v="#DIV/0!"/>
    <e v="#DIV/0!"/>
  </r>
  <r>
    <x v="2"/>
    <x v="19"/>
    <x v="2"/>
    <n v="2021"/>
    <n v="126295"/>
    <n v="5943"/>
    <n v="122373"/>
    <n v="127048"/>
    <n v="45198"/>
    <n v="44440"/>
    <n v="16"/>
    <n v="0"/>
    <n v="742"/>
    <n v="175"/>
    <n v="188"/>
    <n v="359"/>
    <n v="7.9428293287313601E-3"/>
    <n v="0.48382749326145552"/>
    <n v="0"/>
    <n v="20"/>
    <n v="45082"/>
    <n v="44326"/>
    <n v="740"/>
    <n v="125771"/>
    <n v="27411"/>
    <n v="17787"/>
    <n v="0"/>
    <n v="0.606464887826895"/>
    <n v="0.393535112173105"/>
    <n v="0"/>
  </r>
  <r>
    <x v="3"/>
    <x v="19"/>
    <x v="2"/>
    <n v="2021"/>
    <n v="43844"/>
    <n v="2264"/>
    <n v="43601"/>
    <n v="44854"/>
    <n v="15367"/>
    <n v="15229"/>
    <n v="2"/>
    <n v="2"/>
    <n v="136"/>
    <n v="49"/>
    <n v="34"/>
    <n v="51"/>
    <n v="3.318800026029804E-3"/>
    <n v="0.375"/>
    <n v="0"/>
    <n v="2"/>
    <n v="15354"/>
    <n v="15216"/>
    <n v="136"/>
    <n v="44443"/>
    <n v="8956"/>
    <n v="6402"/>
    <n v="9"/>
    <n v="0.58280731437495936"/>
    <n v="0.41660701503221187"/>
    <n v="5.8567059282878893E-4"/>
  </r>
  <r>
    <x v="4"/>
    <x v="19"/>
    <x v="2"/>
    <n v="2021"/>
    <n v="54394"/>
    <n v="2311"/>
    <n v="54104"/>
    <n v="55441"/>
    <n v="20472"/>
    <n v="20285"/>
    <n v="0"/>
    <n v="0"/>
    <n v="187"/>
    <n v="36"/>
    <n v="62"/>
    <n v="88"/>
    <n v="4.2985541227041815E-3"/>
    <n v="0.47058823529411764"/>
    <n v="0"/>
    <n v="1"/>
    <n v="20400"/>
    <n v="20213"/>
    <n v="187"/>
    <n v="54488"/>
    <n v="12984"/>
    <n v="7475"/>
    <n v="13"/>
    <n v="0.63423212192262601"/>
    <n v="0.3651328644001563"/>
    <n v="6.3501367721766316E-4"/>
  </r>
  <r>
    <x v="5"/>
    <x v="19"/>
    <x v="2"/>
    <n v="2021"/>
    <n v="298605"/>
    <n v="18218"/>
    <n v="282408"/>
    <n v="304840"/>
    <n v="74487"/>
    <n v="73248"/>
    <n v="2"/>
    <n v="0"/>
    <n v="1237"/>
    <n v="111"/>
    <n v="414"/>
    <n v="664"/>
    <n v="8.9143071945440144E-3"/>
    <n v="0.5367825383993533"/>
    <n v="0"/>
    <n v="48"/>
    <n v="74247"/>
    <n v="73012"/>
    <n v="1233"/>
    <n v="301161"/>
    <n v="28336"/>
    <n v="46092"/>
    <n v="59"/>
    <n v="0.38041537449487828"/>
    <n v="0.61879254098030534"/>
    <n v="7.920845248164109E-4"/>
  </r>
  <r>
    <x v="6"/>
    <x v="19"/>
    <x v="2"/>
    <n v="2021"/>
    <n v="932"/>
    <n v="63"/>
    <n v="2890"/>
    <n v="970"/>
    <n v="470"/>
    <n v="465"/>
    <n v="0"/>
    <n v="0"/>
    <n v="5"/>
    <n v="1"/>
    <n v="0"/>
    <n v="3"/>
    <n v="6.382978723404255E-3"/>
    <n v="0.6"/>
    <n v="0"/>
    <n v="1"/>
    <n v="469"/>
    <n v="464"/>
    <n v="5"/>
    <n v="966"/>
    <n v="218"/>
    <n v="252"/>
    <n v="0"/>
    <n v="0.46382978723404256"/>
    <n v="0.53617021276595744"/>
    <n v="0"/>
  </r>
  <r>
    <x v="7"/>
    <x v="19"/>
    <x v="2"/>
    <n v="2021"/>
    <n v="41271"/>
    <n v="2572"/>
    <n v="40720"/>
    <n v="41714"/>
    <n v="9699"/>
    <n v="9572"/>
    <n v="0"/>
    <n v="0"/>
    <n v="127"/>
    <n v="17"/>
    <n v="35"/>
    <n v="75"/>
    <n v="7.732755954222085E-3"/>
    <n v="0.59055118110236215"/>
    <n v="0"/>
    <n v="0"/>
    <n v="9676"/>
    <n v="9551"/>
    <n v="125"/>
    <n v="41244"/>
    <n v="5410"/>
    <n v="4283"/>
    <n v="6"/>
    <n v="0.55778946283121966"/>
    <n v="0.44159191669244252"/>
    <n v="6.1862047633776682E-4"/>
  </r>
  <r>
    <x v="8"/>
    <x v="19"/>
    <x v="2"/>
    <n v="2021"/>
    <n v="23076"/>
    <n v="1140"/>
    <n v="23957"/>
    <n v="23280"/>
    <n v="6075"/>
    <n v="6031"/>
    <n v="0"/>
    <n v="0"/>
    <n v="44"/>
    <n v="8"/>
    <n v="5"/>
    <n v="31"/>
    <n v="5.1028806584362141E-3"/>
    <n v="0.70454545454545459"/>
    <n v="0"/>
    <n v="0"/>
    <n v="6075"/>
    <n v="6031"/>
    <n v="44"/>
    <n v="23122"/>
    <n v="3503"/>
    <n v="2572"/>
    <n v="0"/>
    <n v="0.57662551440329213"/>
    <n v="0.42337448559670782"/>
    <n v="0"/>
  </r>
  <r>
    <x v="9"/>
    <x v="19"/>
    <x v="2"/>
    <n v="2021"/>
    <n v="791"/>
    <n v="35"/>
    <n v="2777"/>
    <n v="787"/>
    <n v="194"/>
    <n v="190"/>
    <n v="0"/>
    <n v="0"/>
    <n v="4"/>
    <n v="0"/>
    <n v="0"/>
    <n v="4"/>
    <n v="2.0618556701030927E-2"/>
    <n v="1"/>
    <n v="0"/>
    <n v="0"/>
    <n v="194"/>
    <n v="190"/>
    <n v="4"/>
    <n v="783"/>
    <n v="0"/>
    <n v="194"/>
    <n v="0"/>
    <n v="0"/>
    <n v="1"/>
    <n v="0"/>
  </r>
  <r>
    <x v="10"/>
    <x v="19"/>
    <x v="2"/>
    <n v="2021"/>
    <n v="39111"/>
    <n v="1904"/>
    <n v="39228"/>
    <n v="39963"/>
    <n v="8536"/>
    <n v="8328"/>
    <n v="13"/>
    <n v="0"/>
    <n v="195"/>
    <n v="17"/>
    <n v="37"/>
    <n v="131"/>
    <n v="1.534676663542643E-2"/>
    <n v="0.67179487179487174"/>
    <n v="0"/>
    <n v="10"/>
    <n v="8503"/>
    <n v="8297"/>
    <n v="193"/>
    <n v="39530"/>
    <n v="4200"/>
    <n v="4333"/>
    <n v="3"/>
    <n v="0.49203373945641987"/>
    <n v="0.50761480787253987"/>
    <n v="3.5145267104029991E-4"/>
  </r>
  <r>
    <x v="11"/>
    <x v="19"/>
    <x v="2"/>
    <n v="2021"/>
    <m/>
    <m/>
    <m/>
    <m/>
    <m/>
    <m/>
    <m/>
    <m/>
    <m/>
    <m/>
    <m/>
    <m/>
    <m/>
    <e v="#DIV/0!"/>
    <m/>
    <m/>
    <m/>
    <m/>
    <m/>
    <m/>
    <m/>
    <m/>
    <m/>
    <e v="#DIV/0!"/>
    <e v="#DIV/0!"/>
    <e v="#DIV/0!"/>
  </r>
  <r>
    <x v="12"/>
    <x v="19"/>
    <x v="2"/>
    <n v="2021"/>
    <n v="31793"/>
    <n v="1290"/>
    <n v="32524"/>
    <n v="31885"/>
    <n v="9126"/>
    <n v="8929"/>
    <n v="4"/>
    <n v="0"/>
    <n v="193"/>
    <n v="24"/>
    <n v="32"/>
    <n v="136"/>
    <n v="1.490247644093798E-2"/>
    <n v="0.70466321243523311"/>
    <n v="0"/>
    <n v="1"/>
    <n v="9105"/>
    <n v="8909"/>
    <n v="192"/>
    <n v="31605"/>
    <n v="3229"/>
    <n v="5897"/>
    <n v="0"/>
    <n v="0.35382423843962307"/>
    <n v="0.64617576156037693"/>
    <n v="0"/>
  </r>
  <r>
    <x v="13"/>
    <x v="19"/>
    <x v="2"/>
    <n v="2021"/>
    <n v="19937"/>
    <n v="789"/>
    <n v="21169"/>
    <n v="20189"/>
    <n v="6964"/>
    <n v="6939"/>
    <n v="0"/>
    <n v="0"/>
    <n v="25"/>
    <n v="19"/>
    <n v="3"/>
    <n v="0"/>
    <n v="0"/>
    <n v="0"/>
    <n v="0"/>
    <n v="3"/>
    <n v="6961"/>
    <n v="6936"/>
    <n v="25"/>
    <n v="20106"/>
    <n v="1613"/>
    <n v="5350"/>
    <n v="1"/>
    <n v="0.23161975875933372"/>
    <n v="0.7682366456059736"/>
    <n v="1.4359563469270534E-4"/>
  </r>
  <r>
    <x v="14"/>
    <x v="19"/>
    <x v="2"/>
    <n v="2021"/>
    <n v="14507"/>
    <n v="673"/>
    <n v="15855"/>
    <n v="14618"/>
    <n v="5070"/>
    <n v="5012"/>
    <n v="5"/>
    <n v="0"/>
    <n v="53"/>
    <n v="11"/>
    <n v="20"/>
    <n v="21"/>
    <n v="4.1420118343195268E-3"/>
    <n v="0.39622641509433965"/>
    <n v="0"/>
    <n v="1"/>
    <n v="5038"/>
    <n v="4980"/>
    <n v="53"/>
    <n v="14377"/>
    <n v="2434"/>
    <n v="2633"/>
    <n v="3"/>
    <n v="0.48007889546351085"/>
    <n v="0.51932938856015776"/>
    <n v="5.9171597633136095E-4"/>
  </r>
  <r>
    <x v="15"/>
    <x v="19"/>
    <x v="2"/>
    <n v="2021"/>
    <n v="15499"/>
    <n v="548"/>
    <n v="16972"/>
    <n v="15689"/>
    <n v="6659"/>
    <n v="6587"/>
    <n v="1"/>
    <n v="0"/>
    <n v="71"/>
    <n v="27"/>
    <n v="14"/>
    <n v="29"/>
    <n v="4.3550082594984232E-3"/>
    <n v="0.40845070422535212"/>
    <n v="0"/>
    <n v="1"/>
    <n v="6650"/>
    <n v="6578"/>
    <n v="71"/>
    <n v="15356"/>
    <n v="2262"/>
    <n v="4395"/>
    <n v="2"/>
    <n v="0.33969064424087703"/>
    <n v="0.66000901036191617"/>
    <n v="3.0034539720678779E-4"/>
  </r>
  <r>
    <x v="16"/>
    <x v="19"/>
    <x v="2"/>
    <n v="2021"/>
    <n v="1411796"/>
    <n v="67815"/>
    <n v="1346002"/>
    <n v="1432096"/>
    <n v="493493"/>
    <n v="485241"/>
    <n v="0"/>
    <n v="0"/>
    <n v="8252"/>
    <n v="1333"/>
    <n v="2250"/>
    <n v="4621"/>
    <n v="9.363861290838979E-3"/>
    <n v="0.55998545807077071"/>
    <n v="0"/>
    <n v="48"/>
    <n v="489988"/>
    <n v="481816"/>
    <n v="8172"/>
    <n v="1400900"/>
    <n v="250681"/>
    <n v="241499"/>
    <n v="1313"/>
    <n v="0.50797275746565806"/>
    <n v="0.48936661715566382"/>
    <n v="2.6606253786781169E-3"/>
  </r>
  <r>
    <x v="17"/>
    <x v="19"/>
    <x v="2"/>
    <n v="2021"/>
    <n v="142780"/>
    <n v="7894"/>
    <n v="136907"/>
    <n v="147201"/>
    <n v="46771"/>
    <n v="46196"/>
    <n v="42"/>
    <n v="0"/>
    <n v="533"/>
    <n v="53"/>
    <n v="165"/>
    <n v="281"/>
    <n v="6.0079964080306169E-3"/>
    <n v="0.5272045028142589"/>
    <n v="0"/>
    <n v="34"/>
    <n v="46278"/>
    <n v="45710"/>
    <n v="526"/>
    <n v="138476"/>
    <n v="23070"/>
    <n v="23651"/>
    <n v="50"/>
    <n v="0.49325436702230013"/>
    <n v="0.50567659447093283"/>
    <n v="1.0690385067670138E-3"/>
  </r>
  <r>
    <x v="18"/>
    <x v="19"/>
    <x v="2"/>
    <n v="2021"/>
    <n v="22960"/>
    <n v="1412"/>
    <n v="23569"/>
    <n v="23146"/>
    <n v="6843"/>
    <n v="6726"/>
    <n v="0"/>
    <n v="0"/>
    <n v="117"/>
    <n v="45"/>
    <n v="26"/>
    <n v="45"/>
    <n v="6.57606313020605E-3"/>
    <n v="0.38461538461538464"/>
    <n v="0"/>
    <n v="1"/>
    <n v="6832"/>
    <n v="6716"/>
    <n v="116"/>
    <n v="22920"/>
    <n v="4083"/>
    <n v="2752"/>
    <n v="8"/>
    <n v="0.59666812801402891"/>
    <n v="0.40216279409615668"/>
    <n v="1.1690778898144089E-3"/>
  </r>
  <r>
    <x v="19"/>
    <x v="19"/>
    <x v="2"/>
    <n v="2021"/>
    <n v="14670"/>
    <n v="665"/>
    <n v="16026"/>
    <n v="14830"/>
    <n v="5258"/>
    <n v="5161"/>
    <n v="1"/>
    <n v="1"/>
    <n v="96"/>
    <n v="4"/>
    <n v="35"/>
    <n v="50"/>
    <n v="9.5093191327500944E-3"/>
    <n v="0.52083333333333337"/>
    <n v="0"/>
    <n v="7"/>
    <n v="5250"/>
    <n v="5153"/>
    <n v="96"/>
    <n v="14648"/>
    <n v="2909"/>
    <n v="2345"/>
    <n v="4"/>
    <n v="0.55325218714340052"/>
    <n v="0.44598706732597948"/>
    <n v="7.6074553062000763E-4"/>
  </r>
  <r>
    <x v="20"/>
    <x v="19"/>
    <x v="2"/>
    <n v="2021"/>
    <n v="37003"/>
    <n v="1918"/>
    <n v="37106"/>
    <n v="37228"/>
    <n v="10457"/>
    <n v="10314"/>
    <n v="0"/>
    <n v="0"/>
    <n v="143"/>
    <n v="27"/>
    <n v="27"/>
    <n v="89"/>
    <n v="8.5110452328583715E-3"/>
    <n v="0.6223776223776224"/>
    <n v="0"/>
    <n v="0"/>
    <n v="10432"/>
    <n v="10289"/>
    <n v="143"/>
    <n v="36840"/>
    <n v="4146"/>
    <n v="6307"/>
    <n v="4"/>
    <n v="0.39648082624079561"/>
    <n v="0.60313665487233437"/>
    <n v="3.825188868700392E-4"/>
  </r>
  <r>
    <x v="21"/>
    <x v="19"/>
    <x v="2"/>
    <n v="2021"/>
    <n v="8086"/>
    <n v="333"/>
    <n v="9774"/>
    <n v="8134"/>
    <n v="2225"/>
    <n v="2191"/>
    <n v="1"/>
    <n v="0"/>
    <n v="33"/>
    <n v="1"/>
    <n v="8"/>
    <n v="23"/>
    <n v="1.0337078651685393E-2"/>
    <n v="0.69696969696969702"/>
    <n v="0"/>
    <n v="1"/>
    <n v="2219"/>
    <n v="2186"/>
    <n v="32"/>
    <n v="8036"/>
    <n v="311"/>
    <n v="1914"/>
    <n v="0"/>
    <n v="0.13977528089887639"/>
    <n v="0.86022471910112364"/>
    <n v="0"/>
  </r>
  <r>
    <x v="22"/>
    <x v="19"/>
    <x v="2"/>
    <n v="2021"/>
    <n v="13757"/>
    <n v="932"/>
    <n v="14846"/>
    <n v="13993"/>
    <n v="3124"/>
    <n v="3079"/>
    <n v="4"/>
    <n v="0"/>
    <n v="41"/>
    <n v="2"/>
    <n v="12"/>
    <n v="20"/>
    <n v="6.4020486555697821E-3"/>
    <n v="0.48780487804878048"/>
    <n v="0"/>
    <n v="7"/>
    <n v="3113"/>
    <n v="3068"/>
    <n v="41"/>
    <n v="13824"/>
    <n v="1449"/>
    <n v="1673"/>
    <n v="2"/>
    <n v="0.46382842509603073"/>
    <n v="0.53553137003841234"/>
    <n v="6.4020486555697821E-4"/>
  </r>
  <r>
    <x v="23"/>
    <x v="19"/>
    <x v="2"/>
    <n v="2021"/>
    <n v="8054"/>
    <n v="285"/>
    <n v="9790"/>
    <n v="8143"/>
    <n v="2777"/>
    <n v="2715"/>
    <n v="1"/>
    <n v="0"/>
    <n v="61"/>
    <n v="3"/>
    <n v="5"/>
    <n v="48"/>
    <n v="1.7284839755131436E-2"/>
    <n v="0.78688524590163933"/>
    <n v="0"/>
    <n v="5"/>
    <n v="2776"/>
    <n v="2714"/>
    <n v="61"/>
    <n v="8047"/>
    <n v="469"/>
    <n v="2306"/>
    <n v="2"/>
    <n v="0.16888728844076342"/>
    <n v="0.8303925099027728"/>
    <n v="7.2020165646380992E-4"/>
  </r>
  <r>
    <x v="24"/>
    <x v="19"/>
    <x v="2"/>
    <n v="2021"/>
    <n v="1644"/>
    <n v="106"/>
    <n v="3559"/>
    <n v="1661"/>
    <n v="641"/>
    <n v="629"/>
    <n v="0"/>
    <n v="0"/>
    <n v="12"/>
    <n v="2"/>
    <n v="0"/>
    <n v="10"/>
    <n v="1.5600624024960999E-2"/>
    <n v="0.83333333333333337"/>
    <n v="0"/>
    <n v="0"/>
    <n v="638"/>
    <n v="626"/>
    <n v="12"/>
    <n v="1644"/>
    <n v="206"/>
    <n v="432"/>
    <n v="3"/>
    <n v="0.32137285491419659"/>
    <n v="0.67394695787831516"/>
    <n v="4.6801872074882997E-3"/>
  </r>
  <r>
    <x v="25"/>
    <x v="19"/>
    <x v="2"/>
    <n v="2021"/>
    <n v="318"/>
    <n v="21"/>
    <n v="2318"/>
    <n v="319"/>
    <n v="124"/>
    <n v="121"/>
    <n v="0"/>
    <n v="0"/>
    <n v="3"/>
    <n v="1"/>
    <n v="1"/>
    <n v="1"/>
    <n v="8.0645161290322578E-3"/>
    <n v="0.33333333333333331"/>
    <n v="0"/>
    <n v="0"/>
    <n v="123"/>
    <n v="120"/>
    <n v="3"/>
    <n v="316"/>
    <n v="53"/>
    <n v="71"/>
    <n v="0"/>
    <n v="0.42741935483870969"/>
    <n v="0.57258064516129037"/>
    <n v="0"/>
  </r>
  <r>
    <x v="26"/>
    <x v="19"/>
    <x v="2"/>
    <n v="2021"/>
    <n v="567089"/>
    <n v="34769"/>
    <n v="534341"/>
    <n v="578984"/>
    <n v="127872"/>
    <n v="126397"/>
    <n v="152"/>
    <n v="0"/>
    <n v="1323"/>
    <n v="108"/>
    <n v="248"/>
    <n v="934"/>
    <n v="7.3041791791791794E-3"/>
    <n v="0.70597127739984877"/>
    <n v="0"/>
    <n v="33"/>
    <n v="126601"/>
    <n v="125138"/>
    <n v="1311"/>
    <n v="557474"/>
    <n v="71791"/>
    <n v="55792"/>
    <n v="289"/>
    <n v="0.56142861611611616"/>
    <n v="0.43631131131131129"/>
    <n v="2.2600725725725724E-3"/>
  </r>
  <r>
    <x v="27"/>
    <x v="19"/>
    <x v="2"/>
    <n v="2021"/>
    <n v="4295"/>
    <n v="231"/>
    <n v="6085"/>
    <n v="4335"/>
    <n v="2200"/>
    <n v="2143"/>
    <n v="32"/>
    <n v="0"/>
    <n v="25"/>
    <n v="0"/>
    <n v="8"/>
    <n v="17"/>
    <n v="7.7272727272727276E-3"/>
    <n v="0.68"/>
    <n v="0"/>
    <n v="0"/>
    <n v="2192"/>
    <n v="2135"/>
    <n v="25"/>
    <n v="4220"/>
    <n v="1204"/>
    <n v="990"/>
    <n v="6"/>
    <n v="0.54727272727272724"/>
    <n v="0.45"/>
    <n v="2.7272727272727275E-3"/>
  </r>
  <r>
    <x v="28"/>
    <x v="19"/>
    <x v="2"/>
    <n v="2021"/>
    <n v="58044"/>
    <n v="2361"/>
    <n v="57704"/>
    <n v="59671"/>
    <n v="19103"/>
    <n v="18827"/>
    <n v="0"/>
    <n v="0"/>
    <n v="276"/>
    <n v="74"/>
    <n v="106"/>
    <n v="95"/>
    <n v="4.9730408836308436E-3"/>
    <n v="0.34420289855072461"/>
    <n v="0"/>
    <n v="1"/>
    <n v="18986"/>
    <n v="18710"/>
    <n v="276"/>
    <n v="58383"/>
    <n v="11892"/>
    <n v="7208"/>
    <n v="3"/>
    <n v="0.62252002303303144"/>
    <n v="0.37732293357064334"/>
    <n v="1.5704339632518452E-4"/>
  </r>
  <r>
    <x v="29"/>
    <x v="19"/>
    <x v="2"/>
    <n v="2021"/>
    <n v="2367"/>
    <n v="48"/>
    <n v="4340"/>
    <n v="2376"/>
    <n v="762"/>
    <n v="747"/>
    <n v="3"/>
    <n v="0"/>
    <n v="12"/>
    <n v="1"/>
    <n v="2"/>
    <n v="8"/>
    <n v="1.0498687664041995E-2"/>
    <n v="0.66666666666666663"/>
    <n v="0"/>
    <n v="1"/>
    <n v="761"/>
    <n v="746"/>
    <n v="12"/>
    <n v="2340"/>
    <n v="425"/>
    <n v="336"/>
    <n v="1"/>
    <n v="0.55774278215223094"/>
    <n v="0.44094488188976377"/>
    <n v="1.3123359580052493E-3"/>
  </r>
  <r>
    <x v="30"/>
    <x v="19"/>
    <x v="2"/>
    <n v="2021"/>
    <n v="507619"/>
    <n v="33936"/>
    <n v="475704"/>
    <n v="525685"/>
    <n v="139306"/>
    <n v="137016"/>
    <n v="16"/>
    <n v="16"/>
    <n v="2274"/>
    <n v="117"/>
    <n v="631"/>
    <n v="1467"/>
    <n v="1.0530773979584511E-2"/>
    <n v="0.64511873350923488"/>
    <n v="0"/>
    <n v="59"/>
    <n v="138918"/>
    <n v="136638"/>
    <n v="2264"/>
    <n v="515564"/>
    <n v="69103"/>
    <n v="70128"/>
    <n v="75"/>
    <n v="0.49605185706286881"/>
    <n v="0.50340975980934055"/>
    <n v="5.3838312779061926E-4"/>
  </r>
  <r>
    <x v="31"/>
    <x v="19"/>
    <x v="2"/>
    <n v="2021"/>
    <n v="324342"/>
    <n v="18087"/>
    <n v="308276"/>
    <n v="326472"/>
    <n v="81766"/>
    <n v="80624"/>
    <n v="0"/>
    <n v="0"/>
    <n v="1142"/>
    <n v="84"/>
    <n v="183"/>
    <n v="872"/>
    <n v="1.0664579409534525E-2"/>
    <n v="0.76357267950963226"/>
    <n v="0"/>
    <n v="3"/>
    <n v="81209"/>
    <n v="80071"/>
    <n v="1138"/>
    <n v="320061"/>
    <n v="27878"/>
    <n v="53854"/>
    <n v="34"/>
    <n v="0.34094856052638017"/>
    <n v="0.65863561871682608"/>
    <n v="4.1582075679377734E-4"/>
  </r>
  <r>
    <x v="32"/>
    <x v="19"/>
    <x v="2"/>
    <n v="2021"/>
    <n v="31234"/>
    <n v="1437"/>
    <n v="31818"/>
    <n v="31741"/>
    <n v="11464"/>
    <n v="11258"/>
    <n v="0"/>
    <n v="0"/>
    <n v="206"/>
    <n v="25"/>
    <n v="31"/>
    <n v="148"/>
    <n v="1.2909979064898814E-2"/>
    <n v="0.71844660194174759"/>
    <n v="0"/>
    <n v="2"/>
    <n v="11414"/>
    <n v="11208"/>
    <n v="206"/>
    <n v="31346"/>
    <n v="2175"/>
    <n v="9286"/>
    <n v="3"/>
    <n v="0.18972435450104674"/>
    <n v="0.81001395673412424"/>
    <n v="2.6168876482903002E-4"/>
  </r>
  <r>
    <x v="33"/>
    <x v="19"/>
    <x v="2"/>
    <n v="2021"/>
    <n v="199006"/>
    <n v="14015"/>
    <n v="187012"/>
    <n v="204501"/>
    <n v="64408"/>
    <n v="63538"/>
    <n v="6"/>
    <n v="6"/>
    <n v="864"/>
    <n v="114"/>
    <n v="244"/>
    <n v="463"/>
    <n v="7.1885480064588251E-3"/>
    <n v="0.53587962962962965"/>
    <n v="0"/>
    <n v="43"/>
    <n v="63543"/>
    <n v="62685"/>
    <n v="852"/>
    <n v="195059"/>
    <n v="38050"/>
    <n v="26288"/>
    <n v="70"/>
    <n v="0.5907651223450503"/>
    <n v="0.40814805614209415"/>
    <n v="1.086821512855546E-3"/>
  </r>
  <r>
    <x v="34"/>
    <x v="19"/>
    <x v="2"/>
    <n v="2021"/>
    <n v="437"/>
    <n v="24"/>
    <n v="2434"/>
    <n v="439"/>
    <n v="204"/>
    <n v="200"/>
    <n v="0"/>
    <n v="0"/>
    <n v="4"/>
    <n v="0"/>
    <n v="0"/>
    <n v="4"/>
    <n v="1.9607843137254902E-2"/>
    <n v="1"/>
    <n v="0"/>
    <n v="0"/>
    <n v="204"/>
    <n v="200"/>
    <n v="4"/>
    <n v="434"/>
    <n v="87"/>
    <n v="117"/>
    <n v="0"/>
    <n v="0.4264705882352941"/>
    <n v="0.57352941176470584"/>
    <n v="0"/>
  </r>
  <r>
    <x v="35"/>
    <x v="19"/>
    <x v="2"/>
    <n v="2021"/>
    <n v="23002"/>
    <n v="1820"/>
    <n v="23203"/>
    <n v="23877"/>
    <n v="8065"/>
    <n v="7965"/>
    <n v="0"/>
    <n v="0"/>
    <n v="100"/>
    <n v="18"/>
    <n v="8"/>
    <n v="71"/>
    <n v="8.8034717916924982E-3"/>
    <n v="0.71"/>
    <n v="0"/>
    <n v="3"/>
    <n v="8038"/>
    <n v="7938"/>
    <n v="100"/>
    <n v="23574"/>
    <n v="4249"/>
    <n v="3813"/>
    <n v="3"/>
    <n v="0.5268443893366398"/>
    <n v="0.47278363298202108"/>
    <n v="3.7197768133911968E-4"/>
  </r>
  <r>
    <x v="36"/>
    <x v="19"/>
    <x v="2"/>
    <n v="2021"/>
    <n v="158910"/>
    <n v="7578"/>
    <n v="153353"/>
    <n v="162291"/>
    <n v="54889"/>
    <n v="54234"/>
    <n v="0"/>
    <n v="0"/>
    <n v="655"/>
    <n v="104"/>
    <n v="147"/>
    <n v="398"/>
    <n v="7.2509974676164624E-3"/>
    <n v="0.60763358778625953"/>
    <n v="0"/>
    <n v="6"/>
    <n v="54685"/>
    <n v="54035"/>
    <n v="650"/>
    <n v="159095"/>
    <n v="33895"/>
    <n v="20954"/>
    <n v="40"/>
    <n v="0.61751899287653267"/>
    <n v="0.3817522636593853"/>
    <n v="7.2874346408205654E-4"/>
  </r>
  <r>
    <x v="37"/>
    <x v="19"/>
    <x v="2"/>
    <n v="2021"/>
    <n v="7810"/>
    <n v="1348"/>
    <n v="8483"/>
    <n v="8472"/>
    <n v="2883"/>
    <n v="2826"/>
    <n v="0"/>
    <n v="0"/>
    <n v="57"/>
    <n v="1"/>
    <n v="13"/>
    <n v="38"/>
    <n v="1.3180714533472077E-2"/>
    <n v="0.66666666666666663"/>
    <n v="0"/>
    <n v="5"/>
    <n v="2874"/>
    <n v="2817"/>
    <n v="57"/>
    <n v="8308"/>
    <n v="1138"/>
    <n v="1742"/>
    <n v="3"/>
    <n v="0.39472771418661118"/>
    <n v="0.60423170308706209"/>
    <n v="1.0405827263267431E-3"/>
  </r>
  <r>
    <x v="38"/>
    <x v="19"/>
    <x v="2"/>
    <n v="2021"/>
    <n v="89410"/>
    <n v="3839"/>
    <n v="87592"/>
    <n v="90823"/>
    <n v="19214"/>
    <n v="18993"/>
    <n v="0"/>
    <n v="0"/>
    <n v="221"/>
    <n v="39"/>
    <n v="11"/>
    <n v="164"/>
    <n v="8.535442906214219E-3"/>
    <n v="0.74208144796380093"/>
    <n v="0"/>
    <n v="7"/>
    <n v="19151"/>
    <n v="18930"/>
    <n v="221"/>
    <n v="89729"/>
    <n v="4290"/>
    <n v="14913"/>
    <n v="11"/>
    <n v="0.2232746955345061"/>
    <n v="0.77615280524617469"/>
    <n v="5.7249921931924643E-4"/>
  </r>
  <r>
    <x v="39"/>
    <x v="19"/>
    <x v="2"/>
    <n v="2021"/>
    <n v="4352237"/>
    <n v="238903"/>
    <n v="1294521"/>
    <n v="4435266"/>
    <n v="1314332"/>
    <n v="1294522"/>
    <n v="301"/>
    <n v="25"/>
    <n v="19509"/>
    <n v="2655"/>
    <n v="5018"/>
    <n v="11482"/>
    <n v="8.7359966888122635E-3"/>
    <n v="0.58854887487826135"/>
    <n v="0"/>
    <n v="354"/>
    <n v="1306142"/>
    <n v="1286475"/>
    <n v="19366"/>
    <n v="4331701"/>
    <n v="655181"/>
    <n v="657130"/>
    <n v="2021"/>
    <n v="0.49848972710091516"/>
    <n v="0.49997260966026846"/>
    <n v="1.5376632388163722E-3"/>
  </r>
  <r>
    <x v="0"/>
    <x v="20"/>
    <x v="3"/>
    <n v="2021"/>
    <m/>
    <m/>
    <m/>
    <m/>
    <m/>
    <m/>
    <m/>
    <m/>
    <m/>
    <m/>
    <m/>
    <m/>
    <m/>
    <e v="#DIV/0!"/>
    <m/>
    <m/>
    <m/>
    <m/>
    <m/>
    <m/>
    <m/>
    <m/>
    <n v="0"/>
    <e v="#DIV/0!"/>
    <e v="#DIV/0!"/>
    <e v="#DIV/0!"/>
  </r>
  <r>
    <x v="1"/>
    <x v="20"/>
    <x v="3"/>
    <n v="2021"/>
    <m/>
    <m/>
    <m/>
    <m/>
    <m/>
    <m/>
    <m/>
    <m/>
    <m/>
    <m/>
    <m/>
    <m/>
    <m/>
    <e v="#DIV/0!"/>
    <m/>
    <m/>
    <m/>
    <m/>
    <m/>
    <m/>
    <m/>
    <m/>
    <n v="0"/>
    <e v="#DIV/0!"/>
    <e v="#DIV/0!"/>
    <e v="#DIV/0!"/>
  </r>
  <r>
    <x v="2"/>
    <x v="20"/>
    <x v="3"/>
    <n v="2021"/>
    <n v="5717"/>
    <n v="272"/>
    <n v="7466"/>
    <n v="5740"/>
    <n v="2105"/>
    <n v="2057"/>
    <n v="2"/>
    <n v="0"/>
    <n v="46"/>
    <n v="10"/>
    <n v="16"/>
    <n v="20"/>
    <n v="9.5011876484560574E-3"/>
    <n v="0.43478260869565216"/>
    <n v="0"/>
    <n v="0"/>
    <n v="2099"/>
    <n v="2051"/>
    <n v="46"/>
    <n v="5685"/>
    <n v="948"/>
    <n v="1157"/>
    <n v="0"/>
    <n v="0.45035629453681708"/>
    <n v="0.54964370546318286"/>
    <n v="0"/>
  </r>
  <r>
    <x v="3"/>
    <x v="20"/>
    <x v="3"/>
    <n v="2021"/>
    <n v="2423"/>
    <n v="90"/>
    <n v="4354"/>
    <n v="2453"/>
    <n v="1007"/>
    <n v="994"/>
    <n v="0"/>
    <n v="0"/>
    <n v="13"/>
    <n v="8"/>
    <n v="1"/>
    <n v="2"/>
    <n v="1.9860973187686196E-3"/>
    <n v="0.15384615384615385"/>
    <n v="0"/>
    <n v="2"/>
    <n v="1004"/>
    <n v="991"/>
    <n v="13"/>
    <n v="2432"/>
    <n v="484"/>
    <n v="520"/>
    <n v="3"/>
    <n v="0.48063555114200596"/>
    <n v="0.51638530287984108"/>
    <n v="2.9791459781529296E-3"/>
  </r>
  <r>
    <x v="4"/>
    <x v="20"/>
    <x v="3"/>
    <n v="2021"/>
    <m/>
    <m/>
    <m/>
    <m/>
    <m/>
    <m/>
    <m/>
    <m/>
    <m/>
    <m/>
    <m/>
    <m/>
    <m/>
    <e v="#DIV/0!"/>
    <m/>
    <m/>
    <m/>
    <m/>
    <m/>
    <m/>
    <m/>
    <m/>
    <n v="0"/>
    <e v="#DIV/0!"/>
    <e v="#DIV/0!"/>
    <e v="#DIV/0!"/>
  </r>
  <r>
    <x v="5"/>
    <x v="20"/>
    <x v="3"/>
    <n v="2021"/>
    <m/>
    <m/>
    <m/>
    <m/>
    <m/>
    <m/>
    <m/>
    <m/>
    <m/>
    <m/>
    <m/>
    <m/>
    <m/>
    <e v="#DIV/0!"/>
    <m/>
    <m/>
    <m/>
    <m/>
    <m/>
    <m/>
    <m/>
    <m/>
    <n v="0"/>
    <e v="#DIV/0!"/>
    <e v="#DIV/0!"/>
    <e v="#DIV/0!"/>
  </r>
  <r>
    <x v="6"/>
    <x v="20"/>
    <x v="3"/>
    <n v="2021"/>
    <m/>
    <m/>
    <m/>
    <m/>
    <m/>
    <m/>
    <m/>
    <m/>
    <m/>
    <m/>
    <m/>
    <m/>
    <m/>
    <e v="#DIV/0!"/>
    <m/>
    <m/>
    <m/>
    <m/>
    <m/>
    <m/>
    <m/>
    <m/>
    <n v="0"/>
    <e v="#DIV/0!"/>
    <e v="#DIV/0!"/>
    <e v="#DIV/0!"/>
  </r>
  <r>
    <x v="7"/>
    <x v="20"/>
    <x v="3"/>
    <n v="2021"/>
    <m/>
    <m/>
    <m/>
    <m/>
    <m/>
    <m/>
    <m/>
    <m/>
    <m/>
    <m/>
    <m/>
    <m/>
    <m/>
    <e v="#DIV/0!"/>
    <m/>
    <m/>
    <m/>
    <m/>
    <m/>
    <m/>
    <m/>
    <m/>
    <n v="0"/>
    <e v="#DIV/0!"/>
    <e v="#DIV/0!"/>
    <e v="#DIV/0!"/>
  </r>
  <r>
    <x v="8"/>
    <x v="20"/>
    <x v="3"/>
    <n v="2021"/>
    <m/>
    <m/>
    <m/>
    <m/>
    <m/>
    <m/>
    <m/>
    <m/>
    <m/>
    <m/>
    <m/>
    <m/>
    <m/>
    <e v="#DIV/0!"/>
    <m/>
    <m/>
    <m/>
    <m/>
    <m/>
    <m/>
    <m/>
    <m/>
    <n v="0"/>
    <e v="#DIV/0!"/>
    <e v="#DIV/0!"/>
    <e v="#DIV/0!"/>
  </r>
  <r>
    <x v="9"/>
    <x v="20"/>
    <x v="3"/>
    <n v="2021"/>
    <m/>
    <m/>
    <m/>
    <m/>
    <m/>
    <m/>
    <m/>
    <m/>
    <m/>
    <m/>
    <m/>
    <m/>
    <m/>
    <e v="#DIV/0!"/>
    <m/>
    <m/>
    <m/>
    <m/>
    <m/>
    <m/>
    <m/>
    <m/>
    <n v="0"/>
    <e v="#DIV/0!"/>
    <e v="#DIV/0!"/>
    <e v="#DIV/0!"/>
  </r>
  <r>
    <x v="10"/>
    <x v="20"/>
    <x v="3"/>
    <n v="2021"/>
    <m/>
    <m/>
    <m/>
    <m/>
    <m/>
    <m/>
    <m/>
    <m/>
    <m/>
    <m/>
    <m/>
    <m/>
    <m/>
    <e v="#DIV/0!"/>
    <m/>
    <m/>
    <m/>
    <m/>
    <m/>
    <m/>
    <m/>
    <m/>
    <n v="0"/>
    <e v="#DIV/0!"/>
    <e v="#DIV/0!"/>
    <e v="#DIV/0!"/>
  </r>
  <r>
    <x v="11"/>
    <x v="20"/>
    <x v="3"/>
    <n v="2021"/>
    <m/>
    <m/>
    <m/>
    <m/>
    <m/>
    <m/>
    <m/>
    <m/>
    <m/>
    <m/>
    <m/>
    <m/>
    <m/>
    <e v="#DIV/0!"/>
    <m/>
    <m/>
    <m/>
    <m/>
    <m/>
    <m/>
    <m/>
    <m/>
    <n v="0"/>
    <e v="#DIV/0!"/>
    <e v="#DIV/0!"/>
    <e v="#DIV/0!"/>
  </r>
  <r>
    <x v="12"/>
    <x v="20"/>
    <x v="3"/>
    <n v="2021"/>
    <m/>
    <m/>
    <m/>
    <m/>
    <m/>
    <m/>
    <m/>
    <m/>
    <m/>
    <m/>
    <m/>
    <m/>
    <m/>
    <e v="#DIV/0!"/>
    <m/>
    <m/>
    <m/>
    <m/>
    <m/>
    <m/>
    <m/>
    <m/>
    <n v="0"/>
    <e v="#DIV/0!"/>
    <e v="#DIV/0!"/>
    <e v="#DIV/0!"/>
  </r>
  <r>
    <x v="13"/>
    <x v="20"/>
    <x v="3"/>
    <n v="2021"/>
    <n v="12343"/>
    <n v="481"/>
    <n v="13883"/>
    <n v="12408"/>
    <n v="4735"/>
    <n v="4699"/>
    <n v="0"/>
    <n v="0"/>
    <n v="36"/>
    <n v="19"/>
    <n v="5"/>
    <n v="11"/>
    <n v="2.3231256599788807E-3"/>
    <n v="0.30555555555555558"/>
    <n v="0"/>
    <n v="1"/>
    <n v="4733"/>
    <n v="4697"/>
    <n v="36"/>
    <n v="12351"/>
    <n v="903"/>
    <n v="3831"/>
    <n v="1"/>
    <n v="0.19070749736008447"/>
    <n v="0.8090813093980993"/>
    <n v="2.1119324181626187E-4"/>
  </r>
  <r>
    <x v="14"/>
    <x v="20"/>
    <x v="3"/>
    <n v="2021"/>
    <m/>
    <m/>
    <m/>
    <m/>
    <m/>
    <m/>
    <m/>
    <m/>
    <m/>
    <m/>
    <m/>
    <m/>
    <m/>
    <e v="#DIV/0!"/>
    <m/>
    <m/>
    <m/>
    <m/>
    <m/>
    <m/>
    <m/>
    <m/>
    <n v="0"/>
    <e v="#DIV/0!"/>
    <e v="#DIV/0!"/>
    <e v="#DIV/0!"/>
  </r>
  <r>
    <x v="15"/>
    <x v="20"/>
    <x v="3"/>
    <n v="2021"/>
    <m/>
    <m/>
    <m/>
    <m/>
    <m/>
    <m/>
    <m/>
    <m/>
    <m/>
    <m/>
    <m/>
    <m/>
    <m/>
    <e v="#DIV/0!"/>
    <m/>
    <m/>
    <m/>
    <m/>
    <m/>
    <m/>
    <m/>
    <m/>
    <n v="0"/>
    <e v="#DIV/0!"/>
    <e v="#DIV/0!"/>
    <e v="#DIV/0!"/>
  </r>
  <r>
    <x v="16"/>
    <x v="20"/>
    <x v="3"/>
    <n v="2021"/>
    <n v="66596"/>
    <n v="2406"/>
    <n v="66211"/>
    <n v="67546"/>
    <n v="24404"/>
    <n v="24126"/>
    <n v="0"/>
    <n v="0"/>
    <n v="278"/>
    <n v="64"/>
    <n v="66"/>
    <n v="147"/>
    <n v="6.0236026880839209E-3"/>
    <n v="0.52877697841726623"/>
    <n v="0"/>
    <n v="1"/>
    <n v="24266"/>
    <n v="23989"/>
    <n v="277"/>
    <n v="66344"/>
    <n v="10739"/>
    <n v="13622"/>
    <n v="43"/>
    <n v="0.44005081134240287"/>
    <n v="0.55818718242911003"/>
    <n v="1.7620062284871333E-3"/>
  </r>
  <r>
    <x v="17"/>
    <x v="20"/>
    <x v="3"/>
    <n v="2021"/>
    <m/>
    <m/>
    <m/>
    <m/>
    <m/>
    <m/>
    <m/>
    <m/>
    <m/>
    <m/>
    <m/>
    <m/>
    <m/>
    <e v="#DIV/0!"/>
    <m/>
    <m/>
    <m/>
    <m/>
    <m/>
    <m/>
    <m/>
    <m/>
    <n v="0"/>
    <e v="#DIV/0!"/>
    <e v="#DIV/0!"/>
    <e v="#DIV/0!"/>
  </r>
  <r>
    <x v="18"/>
    <x v="20"/>
    <x v="3"/>
    <n v="2021"/>
    <n v="1600"/>
    <n v="73"/>
    <n v="3548"/>
    <n v="1617"/>
    <n v="592"/>
    <n v="583"/>
    <n v="0"/>
    <n v="0"/>
    <n v="9"/>
    <n v="4"/>
    <n v="2"/>
    <n v="1"/>
    <n v="1.6891891891891893E-3"/>
    <n v="0.1111111111111111"/>
    <n v="0"/>
    <n v="2"/>
    <n v="590"/>
    <n v="581"/>
    <n v="9"/>
    <n v="1599"/>
    <n v="269"/>
    <n v="322"/>
    <n v="1"/>
    <n v="0.45439189189189189"/>
    <n v="0.54391891891891897"/>
    <n v="1.6891891891891893E-3"/>
  </r>
  <r>
    <x v="19"/>
    <x v="20"/>
    <x v="3"/>
    <n v="2021"/>
    <n v="356"/>
    <n v="6"/>
    <n v="2371"/>
    <n v="358"/>
    <n v="175"/>
    <n v="174"/>
    <n v="0"/>
    <n v="0"/>
    <n v="1"/>
    <n v="0"/>
    <n v="1"/>
    <n v="0"/>
    <n v="0"/>
    <n v="0"/>
    <n v="0"/>
    <n v="0"/>
    <n v="175"/>
    <n v="174"/>
    <n v="1"/>
    <n v="356"/>
    <n v="89"/>
    <n v="86"/>
    <n v="0"/>
    <n v="0.50857142857142856"/>
    <n v="0.49142857142857144"/>
    <n v="0"/>
  </r>
  <r>
    <x v="20"/>
    <x v="20"/>
    <x v="3"/>
    <n v="2021"/>
    <n v="14820"/>
    <n v="943"/>
    <n v="15898"/>
    <n v="14906"/>
    <n v="5641"/>
    <n v="5562"/>
    <n v="0"/>
    <n v="0"/>
    <n v="79"/>
    <n v="13"/>
    <n v="17"/>
    <n v="49"/>
    <n v="8.6864031200141814E-3"/>
    <n v="0.620253164556962"/>
    <n v="0"/>
    <n v="0"/>
    <n v="5623"/>
    <n v="5544"/>
    <n v="79"/>
    <n v="14763"/>
    <n v="1750"/>
    <n v="3889"/>
    <n v="2"/>
    <n v="0.31022868285764937"/>
    <n v="0.68941677007622759"/>
    <n v="3.5454706612302782E-4"/>
  </r>
  <r>
    <x v="21"/>
    <x v="20"/>
    <x v="3"/>
    <n v="2021"/>
    <m/>
    <m/>
    <m/>
    <m/>
    <m/>
    <m/>
    <m/>
    <m/>
    <m/>
    <m/>
    <m/>
    <m/>
    <m/>
    <e v="#DIV/0!"/>
    <m/>
    <m/>
    <m/>
    <m/>
    <m/>
    <m/>
    <m/>
    <m/>
    <n v="0"/>
    <e v="#DIV/0!"/>
    <e v="#DIV/0!"/>
    <e v="#DIV/0!"/>
  </r>
  <r>
    <x v="22"/>
    <x v="20"/>
    <x v="3"/>
    <n v="2021"/>
    <n v="14748"/>
    <n v="737"/>
    <n v="16032"/>
    <n v="14864"/>
    <n v="5807"/>
    <n v="5763"/>
    <n v="3"/>
    <n v="3"/>
    <n v="41"/>
    <n v="8"/>
    <n v="16"/>
    <n v="17"/>
    <n v="2.9275012915446876E-3"/>
    <n v="0.41463414634146339"/>
    <n v="0"/>
    <n v="0"/>
    <n v="5793"/>
    <n v="5749"/>
    <n v="41"/>
    <n v="14642"/>
    <n v="2473"/>
    <n v="3333"/>
    <n v="1"/>
    <n v="0.42586533494058892"/>
    <n v="0.5739624591010849"/>
    <n v="1.7220595832615808E-4"/>
  </r>
  <r>
    <x v="23"/>
    <x v="20"/>
    <x v="3"/>
    <n v="2021"/>
    <n v="3458"/>
    <n v="119"/>
    <n v="5360"/>
    <n v="3510"/>
    <n v="1539"/>
    <n v="1513"/>
    <n v="0"/>
    <n v="0"/>
    <n v="26"/>
    <n v="1"/>
    <n v="5"/>
    <n v="15"/>
    <n v="9.7465886939571145E-3"/>
    <n v="0.57692307692307687"/>
    <n v="0"/>
    <n v="5"/>
    <n v="1535"/>
    <n v="1509"/>
    <n v="26"/>
    <n v="3463"/>
    <n v="530"/>
    <n v="1009"/>
    <n v="0"/>
    <n v="0.34437946718648471"/>
    <n v="0.65562053281351529"/>
    <n v="0"/>
  </r>
  <r>
    <x v="24"/>
    <x v="20"/>
    <x v="3"/>
    <n v="2021"/>
    <n v="1743"/>
    <n v="51"/>
    <n v="3713"/>
    <n v="1749"/>
    <n v="909"/>
    <n v="889"/>
    <n v="0"/>
    <n v="0"/>
    <n v="20"/>
    <n v="6"/>
    <n v="2"/>
    <n v="12"/>
    <n v="1.3201320132013201E-2"/>
    <n v="0.6"/>
    <n v="0"/>
    <n v="0"/>
    <n v="906"/>
    <n v="886"/>
    <n v="20"/>
    <n v="1734"/>
    <n v="201"/>
    <n v="708"/>
    <n v="0"/>
    <n v="0.22112211221122113"/>
    <n v="0.77887788778877887"/>
    <n v="0"/>
  </r>
  <r>
    <x v="25"/>
    <x v="20"/>
    <x v="3"/>
    <n v="2021"/>
    <m/>
    <m/>
    <m/>
    <m/>
    <m/>
    <m/>
    <m/>
    <m/>
    <m/>
    <m/>
    <m/>
    <m/>
    <m/>
    <e v="#DIV/0!"/>
    <m/>
    <m/>
    <m/>
    <m/>
    <m/>
    <m/>
    <m/>
    <m/>
    <n v="0"/>
    <e v="#DIV/0!"/>
    <e v="#DIV/0!"/>
    <e v="#DIV/0!"/>
  </r>
  <r>
    <x v="26"/>
    <x v="20"/>
    <x v="3"/>
    <n v="2021"/>
    <n v="10597"/>
    <n v="526"/>
    <n v="12092"/>
    <n v="10694"/>
    <n v="2485"/>
    <n v="2452"/>
    <n v="0"/>
    <n v="0"/>
    <n v="33"/>
    <n v="4"/>
    <n v="6"/>
    <n v="23"/>
    <n v="9.2555331991951706E-3"/>
    <n v="0.69696969696969702"/>
    <n v="0"/>
    <n v="0"/>
    <n v="2471"/>
    <n v="2438"/>
    <n v="33"/>
    <n v="10516"/>
    <n v="1150"/>
    <n v="1334"/>
    <n v="1"/>
    <n v="0.46277665995975853"/>
    <n v="0.53682092555331995"/>
    <n v="4.0241448692152917E-4"/>
  </r>
  <r>
    <x v="27"/>
    <x v="20"/>
    <x v="3"/>
    <n v="2021"/>
    <n v="12004"/>
    <n v="302"/>
    <n v="13723"/>
    <n v="12124"/>
    <n v="5737"/>
    <n v="5698"/>
    <n v="0"/>
    <n v="0"/>
    <n v="39"/>
    <n v="19"/>
    <n v="8"/>
    <n v="12"/>
    <n v="2.0916855499389926E-3"/>
    <n v="0.30769230769230771"/>
    <n v="0"/>
    <n v="0"/>
    <n v="5714"/>
    <n v="5677"/>
    <n v="37"/>
    <n v="11816"/>
    <n v="2794"/>
    <n v="2930"/>
    <n v="13"/>
    <n v="0.4870141188774621"/>
    <n v="0.5107198884434373"/>
    <n v="2.2659926791005753E-3"/>
  </r>
  <r>
    <x v="28"/>
    <x v="20"/>
    <x v="3"/>
    <n v="2021"/>
    <m/>
    <m/>
    <m/>
    <m/>
    <m/>
    <m/>
    <m/>
    <m/>
    <m/>
    <m/>
    <m/>
    <m/>
    <m/>
    <e v="#DIV/0!"/>
    <m/>
    <m/>
    <m/>
    <m/>
    <m/>
    <m/>
    <m/>
    <m/>
    <n v="0"/>
    <e v="#DIV/0!"/>
    <e v="#DIV/0!"/>
    <e v="#DIV/0!"/>
  </r>
  <r>
    <x v="29"/>
    <x v="20"/>
    <x v="3"/>
    <n v="2021"/>
    <m/>
    <m/>
    <m/>
    <m/>
    <m/>
    <m/>
    <m/>
    <m/>
    <m/>
    <m/>
    <m/>
    <m/>
    <m/>
    <e v="#DIV/0!"/>
    <m/>
    <m/>
    <m/>
    <m/>
    <m/>
    <m/>
    <m/>
    <m/>
    <n v="0"/>
    <e v="#DIV/0!"/>
    <e v="#DIV/0!"/>
    <e v="#DIV/0!"/>
  </r>
  <r>
    <x v="30"/>
    <x v="20"/>
    <x v="3"/>
    <n v="2021"/>
    <n v="123023"/>
    <n v="7945"/>
    <n v="117099"/>
    <n v="125984"/>
    <n v="38860"/>
    <n v="38180"/>
    <n v="0"/>
    <n v="0"/>
    <n v="680"/>
    <n v="34"/>
    <n v="265"/>
    <n v="366"/>
    <n v="9.4184251158003079E-3"/>
    <n v="0.53823529411764703"/>
    <n v="0"/>
    <n v="15"/>
    <n v="38724"/>
    <n v="38047"/>
    <n v="677"/>
    <n v="123998"/>
    <n v="15168"/>
    <n v="23659"/>
    <n v="33"/>
    <n v="0.39032424086464229"/>
    <n v="0.60882655687081833"/>
    <n v="8.4920226453937214E-4"/>
  </r>
  <r>
    <x v="31"/>
    <x v="20"/>
    <x v="3"/>
    <n v="2021"/>
    <n v="34301"/>
    <n v="1241"/>
    <n v="35081"/>
    <n v="34498"/>
    <n v="11300"/>
    <n v="11136"/>
    <n v="0"/>
    <n v="0"/>
    <n v="164"/>
    <n v="16"/>
    <n v="23"/>
    <n v="124"/>
    <n v="1.0973451327433627E-2"/>
    <n v="0.75609756097560976"/>
    <n v="0"/>
    <n v="1"/>
    <n v="11210"/>
    <n v="11046"/>
    <n v="164"/>
    <n v="33861"/>
    <n v="2565"/>
    <n v="8735"/>
    <n v="0"/>
    <n v="0.22699115044247786"/>
    <n v="0.77300884955752214"/>
    <n v="0"/>
  </r>
  <r>
    <x v="32"/>
    <x v="20"/>
    <x v="3"/>
    <n v="2021"/>
    <n v="2892"/>
    <n v="146"/>
    <n v="4767"/>
    <n v="2917"/>
    <n v="1100"/>
    <n v="1083"/>
    <n v="0"/>
    <n v="0"/>
    <n v="17"/>
    <n v="1"/>
    <n v="4"/>
    <n v="12"/>
    <n v="1.090909090909091E-2"/>
    <n v="0.70588235294117652"/>
    <n v="0"/>
    <n v="0"/>
    <n v="1093"/>
    <n v="1076"/>
    <n v="17"/>
    <n v="2888"/>
    <n v="27"/>
    <n v="1073"/>
    <n v="0"/>
    <n v="2.4545454545454544E-2"/>
    <n v="0.97545454545454546"/>
    <n v="0"/>
  </r>
  <r>
    <x v="33"/>
    <x v="20"/>
    <x v="3"/>
    <n v="2021"/>
    <m/>
    <m/>
    <m/>
    <m/>
    <m/>
    <m/>
    <m/>
    <m/>
    <m/>
    <m/>
    <m/>
    <m/>
    <m/>
    <e v="#DIV/0!"/>
    <m/>
    <m/>
    <m/>
    <m/>
    <m/>
    <m/>
    <m/>
    <m/>
    <n v="0"/>
    <e v="#DIV/0!"/>
    <e v="#DIV/0!"/>
    <e v="#DIV/0!"/>
  </r>
  <r>
    <x v="34"/>
    <x v="20"/>
    <x v="3"/>
    <n v="2021"/>
    <m/>
    <m/>
    <m/>
    <m/>
    <m/>
    <m/>
    <m/>
    <m/>
    <m/>
    <m/>
    <m/>
    <m/>
    <m/>
    <e v="#DIV/0!"/>
    <m/>
    <m/>
    <m/>
    <m/>
    <m/>
    <m/>
    <m/>
    <m/>
    <n v="0"/>
    <e v="#DIV/0!"/>
    <e v="#DIV/0!"/>
    <e v="#DIV/0!"/>
  </r>
  <r>
    <x v="35"/>
    <x v="20"/>
    <x v="3"/>
    <n v="2021"/>
    <m/>
    <m/>
    <m/>
    <m/>
    <m/>
    <m/>
    <m/>
    <m/>
    <m/>
    <m/>
    <m/>
    <m/>
    <m/>
    <e v="#DIV/0!"/>
    <m/>
    <m/>
    <m/>
    <m/>
    <m/>
    <m/>
    <m/>
    <m/>
    <n v="0"/>
    <e v="#DIV/0!"/>
    <e v="#DIV/0!"/>
    <e v="#DIV/0!"/>
  </r>
  <r>
    <x v="36"/>
    <x v="20"/>
    <x v="3"/>
    <n v="2021"/>
    <m/>
    <m/>
    <m/>
    <m/>
    <m/>
    <m/>
    <m/>
    <m/>
    <m/>
    <m/>
    <m/>
    <m/>
    <m/>
    <e v="#DIV/0!"/>
    <m/>
    <m/>
    <m/>
    <m/>
    <m/>
    <m/>
    <m/>
    <m/>
    <n v="0"/>
    <e v="#DIV/0!"/>
    <e v="#DIV/0!"/>
    <e v="#DIV/0!"/>
  </r>
  <r>
    <x v="37"/>
    <x v="20"/>
    <x v="3"/>
    <n v="2021"/>
    <n v="1319"/>
    <n v="62"/>
    <n v="3278"/>
    <n v="1323"/>
    <n v="595"/>
    <n v="589"/>
    <n v="0"/>
    <n v="0"/>
    <n v="6"/>
    <n v="1"/>
    <n v="1"/>
    <n v="3"/>
    <n v="5.0420168067226894E-3"/>
    <n v="0.5"/>
    <n v="0"/>
    <n v="1"/>
    <n v="595"/>
    <n v="589"/>
    <n v="6"/>
    <n v="1308"/>
    <n v="101"/>
    <n v="494"/>
    <n v="0"/>
    <n v="0.16974789915966387"/>
    <n v="0.83025210084033618"/>
    <n v="0"/>
  </r>
  <r>
    <x v="38"/>
    <x v="20"/>
    <x v="3"/>
    <n v="2021"/>
    <n v="18437"/>
    <n v="601"/>
    <n v="19857"/>
    <n v="18576"/>
    <n v="6309"/>
    <n v="6241"/>
    <n v="0"/>
    <n v="0"/>
    <n v="68"/>
    <n v="22"/>
    <n v="7"/>
    <n v="38"/>
    <n v="6.0231415438262801E-3"/>
    <n v="0.55882352941176472"/>
    <n v="0"/>
    <n v="1"/>
    <n v="6283"/>
    <n v="6216"/>
    <n v="67"/>
    <n v="18318"/>
    <n v="1108"/>
    <n v="5199"/>
    <n v="2"/>
    <n v="0.17562212711998731"/>
    <n v="0.82406086543033763"/>
    <n v="3.1700744967506737E-4"/>
  </r>
  <r>
    <x v="39"/>
    <x v="20"/>
    <x v="3"/>
    <n v="2021"/>
    <n v="326377"/>
    <n v="16001"/>
    <n v="111739"/>
    <n v="331267"/>
    <n v="113300"/>
    <n v="111739"/>
    <n v="5"/>
    <n v="3"/>
    <n v="1556"/>
    <n v="230"/>
    <n v="445"/>
    <n v="852"/>
    <n v="7.5198587819947042E-3"/>
    <n v="0.54755784061696655"/>
    <n v="0"/>
    <n v="29"/>
    <n v="112814"/>
    <n v="111260"/>
    <n v="1549"/>
    <n v="326074"/>
    <n v="41299"/>
    <n v="71901"/>
    <n v="100"/>
    <n v="0.36451015004413062"/>
    <n v="0.63460723742277136"/>
    <n v="8.8261253309797002E-4"/>
  </r>
  <r>
    <x v="0"/>
    <x v="21"/>
    <x v="0"/>
    <n v="2021"/>
    <n v="75"/>
    <n v="15"/>
    <n v="2081"/>
    <n v="75"/>
    <n v="30"/>
    <n v="30"/>
    <n v="0"/>
    <n v="0"/>
    <n v="0"/>
    <n v="0"/>
    <n v="0"/>
    <n v="0"/>
    <n v="0"/>
    <e v="#DIV/0!"/>
    <n v="0"/>
    <n v="0"/>
    <n v="30"/>
    <n v="30"/>
    <n v="0"/>
    <n v="72"/>
    <n v="0"/>
    <n v="30"/>
    <n v="0"/>
    <n v="0"/>
    <n v="1"/>
    <n v="0"/>
  </r>
  <r>
    <x v="1"/>
    <x v="21"/>
    <x v="0"/>
    <n v="2021"/>
    <m/>
    <m/>
    <n v="2021"/>
    <m/>
    <m/>
    <m/>
    <m/>
    <m/>
    <m/>
    <m/>
    <m/>
    <m/>
    <m/>
    <e v="#DIV/0!"/>
    <m/>
    <m/>
    <n v="0"/>
    <n v="0"/>
    <n v="0"/>
    <n v="0"/>
    <m/>
    <n v="0"/>
    <n v="0"/>
    <e v="#DIV/0!"/>
    <e v="#DIV/0!"/>
    <e v="#DIV/0!"/>
  </r>
  <r>
    <x v="2"/>
    <x v="21"/>
    <x v="0"/>
    <n v="2021"/>
    <m/>
    <m/>
    <n v="2021"/>
    <m/>
    <m/>
    <m/>
    <m/>
    <m/>
    <m/>
    <m/>
    <m/>
    <m/>
    <m/>
    <e v="#DIV/0!"/>
    <m/>
    <m/>
    <n v="0"/>
    <n v="0"/>
    <n v="0"/>
    <n v="0"/>
    <m/>
    <n v="0"/>
    <n v="0"/>
    <e v="#DIV/0!"/>
    <e v="#DIV/0!"/>
    <e v="#DIV/0!"/>
  </r>
  <r>
    <x v="3"/>
    <x v="21"/>
    <x v="0"/>
    <n v="2021"/>
    <n v="38566"/>
    <n v="1619"/>
    <n v="38968"/>
    <n v="39117"/>
    <n v="16150"/>
    <n v="15971"/>
    <n v="3"/>
    <n v="3"/>
    <n v="176"/>
    <n v="67"/>
    <n v="37"/>
    <n v="72"/>
    <n v="4.4582043343653248E-3"/>
    <n v="0.40909090909090912"/>
    <n v="0"/>
    <n v="0"/>
    <n v="16133"/>
    <n v="15954"/>
    <n v="176"/>
    <n v="38763"/>
    <n v="7893"/>
    <n v="8245"/>
    <n v="12"/>
    <n v="0.48873065015479877"/>
    <n v="0.51052631578947372"/>
    <n v="7.4303405572755414E-4"/>
  </r>
  <r>
    <x v="4"/>
    <x v="21"/>
    <x v="0"/>
    <n v="2021"/>
    <n v="32085"/>
    <n v="1225"/>
    <n v="32881"/>
    <n v="32386"/>
    <n v="15298"/>
    <n v="15167"/>
    <n v="0"/>
    <n v="0"/>
    <n v="131"/>
    <n v="55"/>
    <n v="39"/>
    <n v="36"/>
    <n v="2.3532487906915939E-3"/>
    <n v="0.27480916030534353"/>
    <n v="0"/>
    <n v="1"/>
    <n v="15267"/>
    <n v="15136"/>
    <n v="131"/>
    <n v="31964"/>
    <n v="8375"/>
    <n v="6914"/>
    <n v="9"/>
    <n v="0.54745718394561382"/>
    <n v="0.45195450385671332"/>
    <n v="5.8831219767289846E-4"/>
  </r>
  <r>
    <x v="5"/>
    <x v="21"/>
    <x v="0"/>
    <n v="2021"/>
    <n v="80013"/>
    <n v="3441"/>
    <n v="78593"/>
    <n v="80730"/>
    <n v="31803"/>
    <n v="31257"/>
    <n v="2"/>
    <n v="2"/>
    <n v="544"/>
    <n v="79"/>
    <n v="245"/>
    <n v="206"/>
    <n v="6.4773763481432572E-3"/>
    <n v="0.37867647058823528"/>
    <n v="0"/>
    <n v="14"/>
    <n v="31665"/>
    <n v="31122"/>
    <n v="541"/>
    <n v="79679"/>
    <n v="10604"/>
    <n v="21163"/>
    <n v="36"/>
    <n v="0.33342766405684998"/>
    <n v="0.66544036726095024"/>
    <n v="1.1319686821997924E-3"/>
  </r>
  <r>
    <x v="6"/>
    <x v="21"/>
    <x v="0"/>
    <n v="2021"/>
    <m/>
    <m/>
    <n v="2021"/>
    <m/>
    <m/>
    <m/>
    <m/>
    <m/>
    <m/>
    <m/>
    <m/>
    <m/>
    <m/>
    <e v="#DIV/0!"/>
    <m/>
    <m/>
    <n v="0"/>
    <n v="0"/>
    <n v="0"/>
    <n v="0"/>
    <m/>
    <n v="0"/>
    <n v="0"/>
    <e v="#DIV/0!"/>
    <e v="#DIV/0!"/>
    <e v="#DIV/0!"/>
  </r>
  <r>
    <x v="7"/>
    <x v="21"/>
    <x v="0"/>
    <n v="2021"/>
    <n v="6712"/>
    <n v="275"/>
    <n v="8458"/>
    <n v="6739"/>
    <n v="2643"/>
    <n v="2624"/>
    <n v="0"/>
    <n v="0"/>
    <n v="19"/>
    <n v="5"/>
    <n v="6"/>
    <n v="8"/>
    <n v="3.0268634127884981E-3"/>
    <n v="0.42105263157894735"/>
    <n v="0"/>
    <n v="0"/>
    <n v="2641"/>
    <n v="2622"/>
    <n v="19"/>
    <n v="6664"/>
    <n v="1820"/>
    <n v="823"/>
    <n v="0"/>
    <n v="0.68861142640938333"/>
    <n v="0.31138857359061672"/>
    <n v="0"/>
  </r>
  <r>
    <x v="8"/>
    <x v="21"/>
    <x v="0"/>
    <n v="2021"/>
    <n v="935"/>
    <n v="40"/>
    <n v="2916"/>
    <n v="948"/>
    <n v="376"/>
    <n v="373"/>
    <n v="0"/>
    <n v="0"/>
    <n v="3"/>
    <n v="0"/>
    <n v="0"/>
    <n v="3"/>
    <n v="7.9787234042553185E-3"/>
    <n v="1"/>
    <n v="0"/>
    <n v="0"/>
    <n v="376"/>
    <n v="373"/>
    <n v="3"/>
    <n v="942"/>
    <n v="16"/>
    <n v="360"/>
    <n v="0"/>
    <n v="4.2553191489361701E-2"/>
    <n v="0.95744680851063835"/>
    <n v="0"/>
  </r>
  <r>
    <x v="9"/>
    <x v="21"/>
    <x v="0"/>
    <n v="2021"/>
    <m/>
    <m/>
    <n v="2021"/>
    <m/>
    <m/>
    <m/>
    <m/>
    <m/>
    <m/>
    <m/>
    <m/>
    <m/>
    <m/>
    <e v="#DIV/0!"/>
    <m/>
    <m/>
    <n v="0"/>
    <n v="0"/>
    <n v="0"/>
    <n v="0"/>
    <m/>
    <n v="0"/>
    <n v="0"/>
    <e v="#DIV/0!"/>
    <e v="#DIV/0!"/>
    <e v="#DIV/0!"/>
  </r>
  <r>
    <x v="10"/>
    <x v="21"/>
    <x v="0"/>
    <n v="2021"/>
    <m/>
    <m/>
    <n v="2021"/>
    <m/>
    <m/>
    <m/>
    <m/>
    <m/>
    <m/>
    <m/>
    <m/>
    <m/>
    <m/>
    <e v="#DIV/0!"/>
    <m/>
    <m/>
    <n v="0"/>
    <n v="0"/>
    <n v="0"/>
    <n v="0"/>
    <m/>
    <n v="0"/>
    <n v="0"/>
    <e v="#DIV/0!"/>
    <e v="#DIV/0!"/>
    <e v="#DIV/0!"/>
  </r>
  <r>
    <x v="11"/>
    <x v="21"/>
    <x v="0"/>
    <n v="2021"/>
    <m/>
    <m/>
    <n v="2021"/>
    <m/>
    <m/>
    <m/>
    <m/>
    <m/>
    <m/>
    <m/>
    <m/>
    <m/>
    <m/>
    <e v="#DIV/0!"/>
    <m/>
    <m/>
    <n v="0"/>
    <n v="0"/>
    <n v="0"/>
    <n v="0"/>
    <m/>
    <n v="0"/>
    <n v="0"/>
    <e v="#DIV/0!"/>
    <e v="#DIV/0!"/>
    <e v="#DIV/0!"/>
  </r>
  <r>
    <x v="12"/>
    <x v="21"/>
    <x v="0"/>
    <n v="2021"/>
    <n v="11141"/>
    <n v="438"/>
    <n v="12724"/>
    <n v="11244"/>
    <n v="4183"/>
    <n v="4121"/>
    <n v="3"/>
    <n v="3"/>
    <n v="59"/>
    <n v="10"/>
    <n v="17"/>
    <n v="31"/>
    <n v="7.4109490796079366E-3"/>
    <n v="0.52542372881355937"/>
    <n v="0"/>
    <n v="1"/>
    <n v="4167"/>
    <n v="4105"/>
    <n v="59"/>
    <n v="11137"/>
    <n v="1668"/>
    <n v="2513"/>
    <n v="2"/>
    <n v="0.39875687305761415"/>
    <n v="0.6007650011953144"/>
    <n v="4.781257470714798E-4"/>
  </r>
  <r>
    <x v="13"/>
    <x v="21"/>
    <x v="0"/>
    <n v="2021"/>
    <n v="1063"/>
    <n v="30"/>
    <n v="3054"/>
    <n v="1069"/>
    <n v="334"/>
    <n v="333"/>
    <n v="0"/>
    <n v="0"/>
    <n v="1"/>
    <n v="1"/>
    <n v="0"/>
    <n v="0"/>
    <n v="0"/>
    <n v="0"/>
    <n v="0"/>
    <n v="0"/>
    <n v="334"/>
    <n v="333"/>
    <n v="1"/>
    <n v="1065"/>
    <n v="24"/>
    <n v="310"/>
    <n v="0"/>
    <n v="7.1856287425149698E-2"/>
    <n v="0.92814371257485029"/>
    <n v="0"/>
  </r>
  <r>
    <x v="14"/>
    <x v="21"/>
    <x v="0"/>
    <n v="2021"/>
    <n v="39648"/>
    <n v="2343"/>
    <n v="39326"/>
    <n v="39956"/>
    <n v="16147"/>
    <n v="15931"/>
    <n v="2"/>
    <n v="0"/>
    <n v="214"/>
    <n v="50"/>
    <n v="79"/>
    <n v="62"/>
    <n v="3.8397225490803245E-3"/>
    <n v="0.28971962616822428"/>
    <n v="0"/>
    <n v="23"/>
    <n v="15626"/>
    <n v="15421"/>
    <n v="203"/>
    <n v="35274"/>
    <n v="6778"/>
    <n v="9349"/>
    <n v="20"/>
    <n v="0.41976837802687805"/>
    <n v="0.57899300179599922"/>
    <n v="1.2386201771226854E-3"/>
  </r>
  <r>
    <x v="15"/>
    <x v="21"/>
    <x v="0"/>
    <n v="2021"/>
    <n v="11209"/>
    <n v="442"/>
    <n v="12788"/>
    <n v="11373"/>
    <n v="5401"/>
    <n v="5338"/>
    <n v="1"/>
    <n v="0"/>
    <n v="62"/>
    <n v="22"/>
    <n v="19"/>
    <n v="21"/>
    <n v="3.8881688576189594E-3"/>
    <n v="0.33870967741935482"/>
    <n v="0"/>
    <n v="0"/>
    <n v="5392"/>
    <n v="5329"/>
    <n v="62"/>
    <n v="11106"/>
    <n v="1054"/>
    <n v="4345"/>
    <n v="2"/>
    <n v="0.1951490464728754"/>
    <n v="0.8044806517311609"/>
    <n v="3.7030179596371043E-4"/>
  </r>
  <r>
    <x v="16"/>
    <x v="21"/>
    <x v="0"/>
    <n v="2021"/>
    <m/>
    <m/>
    <n v="2021"/>
    <m/>
    <m/>
    <m/>
    <m/>
    <m/>
    <m/>
    <m/>
    <m/>
    <m/>
    <m/>
    <e v="#DIV/0!"/>
    <m/>
    <m/>
    <n v="0"/>
    <n v="0"/>
    <n v="0"/>
    <n v="0"/>
    <m/>
    <n v="0"/>
    <n v="0"/>
    <e v="#DIV/0!"/>
    <e v="#DIV/0!"/>
    <e v="#DIV/0!"/>
  </r>
  <r>
    <x v="17"/>
    <x v="21"/>
    <x v="0"/>
    <n v="2021"/>
    <n v="73582"/>
    <n v="2918"/>
    <n v="72685"/>
    <n v="75392"/>
    <n v="29770"/>
    <n v="29354"/>
    <n v="8"/>
    <n v="8"/>
    <n v="408"/>
    <n v="63"/>
    <n v="173"/>
    <n v="149"/>
    <n v="5.0050386294927781E-3"/>
    <n v="0.36519607843137253"/>
    <n v="0"/>
    <n v="23"/>
    <n v="29417"/>
    <n v="29002"/>
    <n v="407"/>
    <n v="72101"/>
    <n v="13105"/>
    <n v="16620"/>
    <n v="45"/>
    <n v="0.44020826335236818"/>
    <n v="0.55828014779979851"/>
    <n v="1.5115888478333893E-3"/>
  </r>
  <r>
    <x v="18"/>
    <x v="21"/>
    <x v="0"/>
    <n v="2021"/>
    <m/>
    <m/>
    <n v="2021"/>
    <m/>
    <m/>
    <m/>
    <m/>
    <m/>
    <m/>
    <m/>
    <m/>
    <m/>
    <m/>
    <e v="#DIV/0!"/>
    <m/>
    <m/>
    <n v="0"/>
    <n v="0"/>
    <n v="0"/>
    <n v="0"/>
    <m/>
    <n v="0"/>
    <n v="0"/>
    <e v="#DIV/0!"/>
    <e v="#DIV/0!"/>
    <e v="#DIV/0!"/>
  </r>
  <r>
    <x v="19"/>
    <x v="21"/>
    <x v="0"/>
    <n v="2021"/>
    <n v="3557"/>
    <n v="128"/>
    <n v="5450"/>
    <n v="3587"/>
    <n v="1696"/>
    <n v="1681"/>
    <n v="0"/>
    <n v="0"/>
    <n v="15"/>
    <n v="5"/>
    <n v="2"/>
    <n v="7"/>
    <n v="4.1273584905660377E-3"/>
    <n v="0.46666666666666667"/>
    <n v="0"/>
    <n v="1"/>
    <n v="1694"/>
    <n v="1679"/>
    <n v="15"/>
    <n v="3548"/>
    <n v="1005"/>
    <n v="691"/>
    <n v="0"/>
    <n v="0.59257075471698117"/>
    <n v="0.40742924528301888"/>
    <n v="0"/>
  </r>
  <r>
    <x v="20"/>
    <x v="21"/>
    <x v="0"/>
    <n v="2021"/>
    <n v="26472"/>
    <n v="1271"/>
    <n v="27222"/>
    <n v="26629"/>
    <n v="9326"/>
    <n v="9193"/>
    <n v="0"/>
    <n v="0"/>
    <n v="133"/>
    <n v="32"/>
    <n v="23"/>
    <n v="77"/>
    <n v="8.256487239974266E-3"/>
    <n v="0.57894736842105265"/>
    <n v="0"/>
    <n v="1"/>
    <n v="9306"/>
    <n v="9173"/>
    <n v="133"/>
    <n v="26370"/>
    <n v="2378"/>
    <n v="6948"/>
    <n v="0"/>
    <n v="0.25498606047608835"/>
    <n v="0.74501393952391159"/>
    <n v="0"/>
  </r>
  <r>
    <x v="21"/>
    <x v="21"/>
    <x v="0"/>
    <n v="2021"/>
    <n v="2763"/>
    <n v="102"/>
    <n v="4682"/>
    <n v="2793"/>
    <n v="1350"/>
    <n v="1330"/>
    <n v="0"/>
    <n v="0"/>
    <n v="20"/>
    <n v="1"/>
    <n v="9"/>
    <n v="9"/>
    <n v="6.6666666666666671E-3"/>
    <n v="0.45"/>
    <n v="0"/>
    <n v="1"/>
    <n v="1348"/>
    <n v="1328"/>
    <n v="20"/>
    <n v="2760"/>
    <n v="47"/>
    <n v="1302"/>
    <n v="1"/>
    <n v="3.4814814814814812E-2"/>
    <n v="0.96444444444444444"/>
    <n v="7.407407407407407E-4"/>
  </r>
  <r>
    <x v="22"/>
    <x v="21"/>
    <x v="0"/>
    <n v="2021"/>
    <n v="6722"/>
    <n v="265"/>
    <n v="8478"/>
    <n v="6819"/>
    <n v="2695"/>
    <n v="2668"/>
    <n v="0"/>
    <n v="0"/>
    <n v="27"/>
    <n v="8"/>
    <n v="2"/>
    <n v="17"/>
    <n v="6.3079777365491647E-3"/>
    <n v="0.62962962962962965"/>
    <n v="0"/>
    <n v="0"/>
    <n v="2688"/>
    <n v="2661"/>
    <n v="27"/>
    <n v="6727"/>
    <n v="1188"/>
    <n v="1507"/>
    <n v="0"/>
    <n v="0.44081632653061226"/>
    <n v="0.5591836734693878"/>
    <n v="0"/>
  </r>
  <r>
    <x v="23"/>
    <x v="21"/>
    <x v="0"/>
    <n v="2021"/>
    <m/>
    <m/>
    <n v="2021"/>
    <m/>
    <m/>
    <m/>
    <m/>
    <m/>
    <m/>
    <m/>
    <m/>
    <m/>
    <m/>
    <e v="#DIV/0!"/>
    <m/>
    <m/>
    <n v="0"/>
    <n v="0"/>
    <n v="0"/>
    <n v="0"/>
    <m/>
    <n v="0"/>
    <n v="0"/>
    <e v="#DIV/0!"/>
    <e v="#DIV/0!"/>
    <e v="#DIV/0!"/>
  </r>
  <r>
    <x v="24"/>
    <x v="21"/>
    <x v="0"/>
    <n v="2021"/>
    <n v="3336"/>
    <n v="141"/>
    <n v="5216"/>
    <n v="3355"/>
    <n v="1314"/>
    <n v="1285"/>
    <n v="0"/>
    <n v="0"/>
    <n v="29"/>
    <n v="13"/>
    <n v="1"/>
    <n v="15"/>
    <n v="1.1415525114155251E-2"/>
    <n v="0.51724137931034486"/>
    <n v="0"/>
    <n v="0"/>
    <n v="1313"/>
    <n v="1284"/>
    <n v="29"/>
    <n v="3316"/>
    <n v="328"/>
    <n v="986"/>
    <n v="0"/>
    <n v="0.24961948249619481"/>
    <n v="0.75038051750380519"/>
    <n v="0"/>
  </r>
  <r>
    <x v="25"/>
    <x v="21"/>
    <x v="0"/>
    <n v="2021"/>
    <m/>
    <m/>
    <n v="2021"/>
    <m/>
    <m/>
    <m/>
    <m/>
    <m/>
    <m/>
    <m/>
    <m/>
    <m/>
    <m/>
    <e v="#DIV/0!"/>
    <m/>
    <m/>
    <n v="0"/>
    <n v="0"/>
    <n v="0"/>
    <n v="0"/>
    <m/>
    <n v="0"/>
    <n v="0"/>
    <e v="#DIV/0!"/>
    <e v="#DIV/0!"/>
    <e v="#DIV/0!"/>
  </r>
  <r>
    <x v="26"/>
    <x v="21"/>
    <x v="0"/>
    <n v="2021"/>
    <m/>
    <m/>
    <n v="2021"/>
    <m/>
    <m/>
    <m/>
    <m/>
    <m/>
    <m/>
    <m/>
    <m/>
    <m/>
    <m/>
    <e v="#DIV/0!"/>
    <m/>
    <m/>
    <n v="0"/>
    <n v="0"/>
    <n v="0"/>
    <n v="0"/>
    <m/>
    <n v="0"/>
    <n v="0"/>
    <e v="#DIV/0!"/>
    <e v="#DIV/0!"/>
    <e v="#DIV/0!"/>
  </r>
  <r>
    <x v="27"/>
    <x v="21"/>
    <x v="0"/>
    <n v="2021"/>
    <m/>
    <m/>
    <n v="2021"/>
    <m/>
    <m/>
    <m/>
    <m/>
    <m/>
    <m/>
    <m/>
    <m/>
    <m/>
    <m/>
    <e v="#DIV/0!"/>
    <m/>
    <m/>
    <n v="0"/>
    <n v="0"/>
    <n v="0"/>
    <n v="0"/>
    <m/>
    <n v="0"/>
    <n v="0"/>
    <e v="#DIV/0!"/>
    <e v="#DIV/0!"/>
    <e v="#DIV/0!"/>
  </r>
  <r>
    <x v="28"/>
    <x v="21"/>
    <x v="0"/>
    <n v="2021"/>
    <n v="30534"/>
    <n v="1362"/>
    <n v="31193"/>
    <n v="30828"/>
    <n v="11076"/>
    <n v="10917"/>
    <n v="0"/>
    <n v="0"/>
    <n v="159"/>
    <n v="61"/>
    <n v="52"/>
    <n v="46"/>
    <n v="4.1531238714337306E-3"/>
    <n v="0.28930817610062892"/>
    <n v="0"/>
    <n v="0"/>
    <n v="11043"/>
    <n v="10884"/>
    <n v="159"/>
    <n v="30334"/>
    <n v="5016"/>
    <n v="6049"/>
    <n v="11"/>
    <n v="0.45287107258938247"/>
    <n v="0.54613578909353555"/>
    <n v="9.9313831708197913E-4"/>
  </r>
  <r>
    <x v="29"/>
    <x v="21"/>
    <x v="0"/>
    <n v="2021"/>
    <n v="1718"/>
    <n v="38"/>
    <n v="3701"/>
    <n v="1725"/>
    <n v="747"/>
    <n v="737"/>
    <n v="0"/>
    <n v="0"/>
    <n v="10"/>
    <n v="1"/>
    <n v="0"/>
    <n v="9"/>
    <n v="1.2048192771084338E-2"/>
    <n v="0.9"/>
    <n v="0"/>
    <n v="0"/>
    <n v="746"/>
    <n v="736"/>
    <n v="10"/>
    <n v="1692"/>
    <n v="480"/>
    <n v="267"/>
    <n v="0"/>
    <n v="0.64257028112449799"/>
    <n v="0.35742971887550201"/>
    <n v="0"/>
  </r>
  <r>
    <x v="30"/>
    <x v="21"/>
    <x v="0"/>
    <n v="2021"/>
    <n v="12551"/>
    <n v="834"/>
    <n v="13738"/>
    <n v="12731"/>
    <n v="3379"/>
    <n v="3341"/>
    <n v="0"/>
    <n v="0"/>
    <n v="38"/>
    <n v="3"/>
    <n v="7"/>
    <n v="28"/>
    <n v="8.2864752885469066E-3"/>
    <n v="0.73684210526315785"/>
    <n v="0"/>
    <n v="0"/>
    <n v="3351"/>
    <n v="3313"/>
    <n v="38"/>
    <n v="12468"/>
    <n v="1115"/>
    <n v="2264"/>
    <n v="0"/>
    <n v="0.32997928381177866"/>
    <n v="0.67002071618822134"/>
    <n v="0"/>
  </r>
  <r>
    <x v="31"/>
    <x v="21"/>
    <x v="0"/>
    <n v="2021"/>
    <n v="338552"/>
    <n v="16203"/>
    <n v="324370"/>
    <n v="341133"/>
    <n v="135767"/>
    <n v="134601"/>
    <n v="0"/>
    <n v="0"/>
    <n v="1166"/>
    <n v="181"/>
    <n v="314"/>
    <n v="664"/>
    <n v="4.8907319157085304E-3"/>
    <n v="0.56946826758147517"/>
    <n v="0"/>
    <n v="7"/>
    <n v="134883"/>
    <n v="133722"/>
    <n v="1161"/>
    <n v="333378"/>
    <n v="38822"/>
    <n v="96903"/>
    <n v="42"/>
    <n v="0.28594577474644062"/>
    <n v="0.71374487172877066"/>
    <n v="3.0935352478879256E-4"/>
  </r>
  <r>
    <x v="32"/>
    <x v="21"/>
    <x v="0"/>
    <n v="2021"/>
    <n v="9995"/>
    <n v="364"/>
    <n v="11652"/>
    <n v="10032"/>
    <n v="4237"/>
    <n v="4174"/>
    <n v="1"/>
    <n v="1"/>
    <n v="62"/>
    <n v="9"/>
    <n v="5"/>
    <n v="46"/>
    <n v="1.0856738258201559E-2"/>
    <n v="0.74193548387096775"/>
    <n v="0"/>
    <n v="2"/>
    <n v="4204"/>
    <n v="4141"/>
    <n v="62"/>
    <n v="9867"/>
    <n v="219"/>
    <n v="4017"/>
    <n v="1"/>
    <n v="5.1687514751003069E-2"/>
    <n v="0.94807646919990562"/>
    <n v="2.360160490913382E-4"/>
  </r>
  <r>
    <x v="33"/>
    <x v="21"/>
    <x v="0"/>
    <n v="2021"/>
    <m/>
    <m/>
    <n v="2021"/>
    <m/>
    <m/>
    <m/>
    <m/>
    <m/>
    <m/>
    <m/>
    <m/>
    <m/>
    <m/>
    <e v="#DIV/0!"/>
    <m/>
    <m/>
    <n v="0"/>
    <n v="0"/>
    <n v="0"/>
    <n v="0"/>
    <m/>
    <n v="0"/>
    <n v="0"/>
    <e v="#DIV/0!"/>
    <e v="#DIV/0!"/>
    <e v="#DIV/0!"/>
  </r>
  <r>
    <x v="34"/>
    <x v="21"/>
    <x v="0"/>
    <n v="2021"/>
    <n v="686"/>
    <n v="28"/>
    <n v="2679"/>
    <n v="695"/>
    <n v="317"/>
    <n v="305"/>
    <n v="0"/>
    <n v="0"/>
    <n v="12"/>
    <n v="0"/>
    <n v="4"/>
    <n v="7"/>
    <n v="2.2082018927444796E-2"/>
    <n v="0.58333333333333337"/>
    <n v="0"/>
    <n v="1"/>
    <n v="314"/>
    <n v="303"/>
    <n v="11"/>
    <n v="687"/>
    <n v="79"/>
    <n v="238"/>
    <n v="0"/>
    <n v="0.24921135646687698"/>
    <n v="0.75078864353312302"/>
    <n v="0"/>
  </r>
  <r>
    <x v="35"/>
    <x v="21"/>
    <x v="0"/>
    <n v="2021"/>
    <m/>
    <m/>
    <n v="2021"/>
    <m/>
    <m/>
    <m/>
    <m/>
    <m/>
    <m/>
    <m/>
    <m/>
    <m/>
    <m/>
    <e v="#DIV/0!"/>
    <m/>
    <m/>
    <n v="0"/>
    <n v="0"/>
    <n v="0"/>
    <n v="0"/>
    <m/>
    <n v="0"/>
    <n v="0"/>
    <e v="#DIV/0!"/>
    <e v="#DIV/0!"/>
    <e v="#DIV/0!"/>
  </r>
  <r>
    <x v="36"/>
    <x v="21"/>
    <x v="0"/>
    <n v="2021"/>
    <n v="37"/>
    <n v="8"/>
    <n v="2050"/>
    <n v="41"/>
    <n v="8"/>
    <n v="8"/>
    <n v="0"/>
    <n v="0"/>
    <n v="0"/>
    <n v="0"/>
    <n v="0"/>
    <n v="0"/>
    <n v="0"/>
    <e v="#DIV/0!"/>
    <n v="0"/>
    <n v="0"/>
    <n v="8"/>
    <n v="8"/>
    <n v="0"/>
    <n v="40"/>
    <n v="0"/>
    <n v="8"/>
    <n v="0"/>
    <n v="0"/>
    <n v="1"/>
    <n v="0"/>
  </r>
  <r>
    <x v="37"/>
    <x v="21"/>
    <x v="0"/>
    <n v="2021"/>
    <n v="1703"/>
    <n v="106"/>
    <n v="3618"/>
    <n v="1714"/>
    <n v="713"/>
    <n v="701"/>
    <n v="0"/>
    <n v="0"/>
    <n v="12"/>
    <n v="1"/>
    <n v="1"/>
    <n v="10"/>
    <n v="1.4025245441795231E-2"/>
    <n v="0.83333333333333337"/>
    <n v="0"/>
    <n v="0"/>
    <n v="710"/>
    <n v="698"/>
    <n v="12"/>
    <n v="1694"/>
    <n v="11"/>
    <n v="701"/>
    <n v="1"/>
    <n v="1.5427769985974754E-2"/>
    <n v="0.98316970546984572"/>
    <n v="1.4025245441795231E-3"/>
  </r>
  <r>
    <x v="38"/>
    <x v="21"/>
    <x v="0"/>
    <n v="2021"/>
    <n v="26575"/>
    <n v="845"/>
    <n v="27751"/>
    <n v="26900"/>
    <n v="8968"/>
    <n v="8886"/>
    <n v="0"/>
    <n v="0"/>
    <n v="82"/>
    <n v="24"/>
    <n v="9"/>
    <n v="49"/>
    <n v="5.4638715432649421E-3"/>
    <n v="0.59756097560975607"/>
    <n v="0"/>
    <n v="0"/>
    <n v="8931"/>
    <n v="8849"/>
    <n v="82"/>
    <n v="26502"/>
    <n v="1155"/>
    <n v="7811"/>
    <n v="2"/>
    <n v="0.12879125780553077"/>
    <n v="0.87098572702943799"/>
    <n v="2.2301516503122213E-4"/>
  </r>
  <r>
    <x v="39"/>
    <x v="21"/>
    <x v="0"/>
    <n v="2021"/>
    <n v="760230"/>
    <n v="34481"/>
    <n v="300326"/>
    <n v="768011"/>
    <n v="303728"/>
    <n v="300326"/>
    <n v="20"/>
    <n v="17"/>
    <n v="3382"/>
    <n v="691"/>
    <n v="1044"/>
    <n v="1572"/>
    <n v="5.175683506295106E-3"/>
    <n v="0.46481371969248964"/>
    <n v="0"/>
    <n v="75"/>
    <n v="301587"/>
    <n v="298206"/>
    <n v="3361"/>
    <n v="748150"/>
    <n v="103180"/>
    <n v="200364"/>
    <n v="184"/>
    <n v="0.33971184744244853"/>
    <n v="0.65968234736343045"/>
    <n v="6.0580519412105566E-4"/>
  </r>
  <r>
    <x v="0"/>
    <x v="22"/>
    <x v="1"/>
    <n v="2020"/>
    <n v="7751"/>
    <n v="456"/>
    <n v="5905"/>
    <n v="7950"/>
    <n v="6077"/>
    <n v="5905"/>
    <n v="100"/>
    <n v="2"/>
    <n v="72"/>
    <n v="6"/>
    <n v="62"/>
    <n v="3"/>
    <n v="4.9366463715649173E-4"/>
    <n v="4.1666666666666664E-2"/>
    <n v="0"/>
    <n v="1"/>
    <n v="6024"/>
    <n v="5871"/>
    <n v="72"/>
    <n v="7887"/>
    <n v="4096"/>
    <n v="1965"/>
    <n v="16"/>
    <n v="0.67401678459766334"/>
    <n v="0.32335033733750207"/>
    <n v="2.6328780648346224E-3"/>
  </r>
  <r>
    <x v="1"/>
    <x v="22"/>
    <x v="1"/>
    <n v="2020"/>
    <n v="14824"/>
    <n v="3173"/>
    <n v="12027"/>
    <n v="15694"/>
    <n v="12132"/>
    <n v="12027"/>
    <n v="12"/>
    <n v="2"/>
    <n v="93"/>
    <n v="12"/>
    <n v="62"/>
    <n v="6"/>
    <n v="4.9455984174085062E-4"/>
    <n v="6.4516129032258063E-2"/>
    <n v="0"/>
    <n v="13"/>
    <n v="12094"/>
    <n v="11992"/>
    <n v="90"/>
    <n v="15587"/>
    <n v="9225"/>
    <n v="2886"/>
    <n v="21"/>
    <n v="0.76038575667655783"/>
    <n v="0.23788328387734917"/>
    <n v="1.7309594460929772E-3"/>
  </r>
  <r>
    <x v="2"/>
    <x v="22"/>
    <x v="1"/>
    <n v="2020"/>
    <n v="125912"/>
    <n v="8294"/>
    <n v="103712"/>
    <n v="130357"/>
    <n v="106111"/>
    <n v="103712"/>
    <n v="1592"/>
    <n v="0"/>
    <n v="807"/>
    <n v="175"/>
    <n v="558"/>
    <n v="56"/>
    <n v="5.2774924371648557E-4"/>
    <n v="6.9392812887236685E-2"/>
    <n v="1"/>
    <n v="17"/>
    <n v="105606"/>
    <n v="103223"/>
    <n v="791"/>
    <n v="129031"/>
    <n v="82985"/>
    <n v="22369"/>
    <n v="757"/>
    <n v="0.78205841053236702"/>
    <n v="0.21080755058382261"/>
    <n v="7.1340388838103492E-3"/>
  </r>
  <r>
    <x v="3"/>
    <x v="22"/>
    <x v="1"/>
    <n v="2020"/>
    <n v="50620"/>
    <n v="2856"/>
    <n v="43634"/>
    <n v="53410"/>
    <n v="43821"/>
    <n v="43634"/>
    <n v="40"/>
    <n v="40"/>
    <n v="147"/>
    <n v="35"/>
    <n v="80"/>
    <n v="25"/>
    <n v="5.705027270030351E-4"/>
    <n v="0.17006802721088435"/>
    <n v="0"/>
    <n v="7"/>
    <n v="43486"/>
    <n v="43301"/>
    <n v="145"/>
    <n v="52820"/>
    <n v="34050"/>
    <n v="9605"/>
    <n v="166"/>
    <n v="0.77702471417813379"/>
    <n v="0.21918714771456607"/>
    <n v="3.7881381073001531E-3"/>
  </r>
  <r>
    <x v="4"/>
    <x v="22"/>
    <x v="1"/>
    <n v="2020"/>
    <n v="57691"/>
    <n v="3580"/>
    <n v="49647"/>
    <n v="60480"/>
    <n v="49998"/>
    <n v="49647"/>
    <n v="0"/>
    <n v="0"/>
    <n v="351"/>
    <n v="84"/>
    <n v="235"/>
    <n v="30"/>
    <n v="6.0002400096003836E-4"/>
    <n v="8.5470085470085472E-2"/>
    <n v="0"/>
    <n v="2"/>
    <n v="49662"/>
    <n v="49316"/>
    <n v="346"/>
    <n v="59447"/>
    <n v="38166"/>
    <n v="11722"/>
    <n v="110"/>
    <n v="0.76335053402136088"/>
    <n v="0.234449377975119"/>
    <n v="2.200088003520141E-3"/>
  </r>
  <r>
    <x v="5"/>
    <x v="22"/>
    <x v="1"/>
    <n v="2020"/>
    <n v="325355"/>
    <n v="27033"/>
    <n v="276998"/>
    <n v="343133"/>
    <n v="279320"/>
    <n v="277013"/>
    <n v="51"/>
    <n v="51"/>
    <n v="2256"/>
    <n v="233"/>
    <n v="1802"/>
    <n v="185"/>
    <n v="6.6232278390376625E-4"/>
    <n v="8.2003546099290781E-2"/>
    <n v="0"/>
    <n v="36"/>
    <n v="277692"/>
    <n v="275412"/>
    <n v="2229"/>
    <n v="338420"/>
    <n v="201449"/>
    <n v="76529"/>
    <n v="1342"/>
    <n v="0.72121222970070176"/>
    <n v="0.27398324502362881"/>
    <n v="4.8045252756694834E-3"/>
  </r>
  <r>
    <x v="6"/>
    <x v="22"/>
    <x v="1"/>
    <n v="2020"/>
    <n v="2834"/>
    <n v="201"/>
    <n v="2521"/>
    <n v="2942"/>
    <n v="2523"/>
    <n v="2521"/>
    <n v="0"/>
    <n v="0"/>
    <n v="2"/>
    <n v="1"/>
    <n v="0"/>
    <n v="1"/>
    <n v="3.9635354736424893E-4"/>
    <n v="0.5"/>
    <n v="0"/>
    <n v="0"/>
    <n v="2510"/>
    <n v="2508"/>
    <n v="2"/>
    <n v="2922"/>
    <n v="1705"/>
    <n v="813"/>
    <n v="5"/>
    <n v="0.67578279825604437"/>
    <n v="0.32223543400713439"/>
    <n v="1.9817677368212444E-3"/>
  </r>
  <r>
    <x v="7"/>
    <x v="22"/>
    <x v="1"/>
    <n v="2020"/>
    <n v="72696"/>
    <n v="5823"/>
    <n v="60647"/>
    <n v="75368"/>
    <n v="60973"/>
    <n v="60647"/>
    <n v="0"/>
    <n v="0"/>
    <n v="326"/>
    <n v="42"/>
    <n v="238"/>
    <n v="34"/>
    <n v="5.5762386630147775E-4"/>
    <n v="0.10429447852760736"/>
    <n v="0"/>
    <n v="12"/>
    <n v="60701"/>
    <n v="60380"/>
    <n v="321"/>
    <n v="74396"/>
    <n v="49998"/>
    <n v="10765"/>
    <n v="210"/>
    <n v="0.82000229609827302"/>
    <n v="0.17655355649221788"/>
    <n v="3.444147409509127E-3"/>
  </r>
  <r>
    <x v="8"/>
    <x v="22"/>
    <x v="1"/>
    <n v="2020"/>
    <n v="25533"/>
    <n v="1156"/>
    <n v="21426"/>
    <n v="26794"/>
    <n v="21528"/>
    <n v="21454"/>
    <n v="0"/>
    <n v="0"/>
    <n v="74"/>
    <n v="29"/>
    <n v="23"/>
    <n v="6"/>
    <n v="2.7870680044593088E-4"/>
    <n v="8.1081081081081086E-2"/>
    <n v="0"/>
    <n v="16"/>
    <n v="21443"/>
    <n v="21369"/>
    <n v="74"/>
    <n v="26569"/>
    <n v="16137"/>
    <n v="5345"/>
    <n v="46"/>
    <n v="0.74958193979933108"/>
    <n v="0.24828130806391677"/>
    <n v="2.136752136752137E-3"/>
  </r>
  <r>
    <x v="9"/>
    <x v="22"/>
    <x v="1"/>
    <n v="2020"/>
    <n v="5186"/>
    <n v="387"/>
    <n v="4417"/>
    <n v="5386"/>
    <n v="4446"/>
    <n v="4418"/>
    <n v="14"/>
    <n v="0"/>
    <n v="14"/>
    <n v="3"/>
    <n v="7"/>
    <n v="3"/>
    <n v="6.7476383265856947E-4"/>
    <n v="0.21428571428571427"/>
    <n v="0"/>
    <n v="1"/>
    <n v="4428"/>
    <n v="4400"/>
    <n v="14"/>
    <n v="5337"/>
    <n v="2011"/>
    <n v="2424"/>
    <n v="11"/>
    <n v="0.45231668915879442"/>
    <n v="0.54520917678812419"/>
    <n v="2.4741340530814214E-3"/>
  </r>
  <r>
    <x v="10"/>
    <x v="22"/>
    <x v="1"/>
    <n v="2020"/>
    <n v="41945"/>
    <n v="3216"/>
    <n v="32837"/>
    <n v="44338"/>
    <n v="33402"/>
    <n v="32837"/>
    <n v="27"/>
    <n v="27"/>
    <n v="538"/>
    <n v="108"/>
    <n v="387"/>
    <n v="21"/>
    <n v="6.2870486797197772E-4"/>
    <n v="3.9033457249070633E-2"/>
    <n v="0"/>
    <n v="22"/>
    <n v="33244"/>
    <n v="32682"/>
    <n v="535"/>
    <n v="43845"/>
    <n v="25658"/>
    <n v="7646"/>
    <n v="98"/>
    <n v="0.76815759535357164"/>
    <n v="0.22890844859589246"/>
    <n v="2.9339560505358959E-3"/>
  </r>
  <r>
    <x v="11"/>
    <x v="22"/>
    <x v="1"/>
    <n v="2020"/>
    <n v="1687"/>
    <n v="310"/>
    <n v="1501"/>
    <n v="1723"/>
    <n v="1506"/>
    <n v="1501"/>
    <n v="0"/>
    <n v="0"/>
    <n v="5"/>
    <n v="0"/>
    <n v="4"/>
    <n v="1"/>
    <n v="6.6401062416998667E-4"/>
    <n v="0.2"/>
    <n v="0"/>
    <n v="0"/>
    <n v="1496"/>
    <n v="1491"/>
    <n v="5"/>
    <n v="1705"/>
    <n v="1108"/>
    <n v="394"/>
    <n v="4"/>
    <n v="0.7357237715803453"/>
    <n v="0.26162018592297476"/>
    <n v="2.6560424966799467E-3"/>
  </r>
  <r>
    <x v="12"/>
    <x v="22"/>
    <x v="1"/>
    <n v="2020"/>
    <n v="47822"/>
    <n v="3194"/>
    <n v="37943"/>
    <n v="50363"/>
    <n v="38490"/>
    <n v="37943"/>
    <n v="254"/>
    <n v="18"/>
    <n v="293"/>
    <n v="21"/>
    <n v="164"/>
    <n v="53"/>
    <n v="1.3769810340348142E-3"/>
    <n v="0.18088737201365188"/>
    <n v="0"/>
    <n v="55"/>
    <n v="38327"/>
    <n v="37784"/>
    <n v="289"/>
    <n v="49879"/>
    <n v="24821"/>
    <n v="13581"/>
    <n v="88"/>
    <n v="0.64486879709015332"/>
    <n v="0.3528448947778644"/>
    <n v="2.286308131982333E-3"/>
  </r>
  <r>
    <x v="13"/>
    <x v="22"/>
    <x v="1"/>
    <n v="2020"/>
    <n v="48770"/>
    <n v="3548"/>
    <n v="38713"/>
    <n v="51669"/>
    <n v="39185"/>
    <n v="38713"/>
    <n v="285"/>
    <n v="0"/>
    <n v="187"/>
    <n v="53"/>
    <n v="126"/>
    <n v="0"/>
    <n v="0"/>
    <n v="0"/>
    <n v="0"/>
    <n v="8"/>
    <n v="39107"/>
    <n v="38635"/>
    <n v="187"/>
    <n v="51428"/>
    <n v="24769"/>
    <n v="14195"/>
    <n v="221"/>
    <n v="0.63210412147505424"/>
    <n v="0.36225596529284165"/>
    <n v="5.6399132321041214E-3"/>
  </r>
  <r>
    <x v="14"/>
    <x v="22"/>
    <x v="1"/>
    <n v="2020"/>
    <n v="63212"/>
    <n v="5260"/>
    <n v="54289"/>
    <n v="67639"/>
    <n v="54715"/>
    <n v="54289"/>
    <n v="107"/>
    <n v="0"/>
    <n v="319"/>
    <n v="100"/>
    <n v="202"/>
    <n v="11"/>
    <n v="2.0104176185689482E-4"/>
    <n v="3.4482758620689655E-2"/>
    <n v="0"/>
    <n v="6"/>
    <n v="52636"/>
    <n v="52233"/>
    <n v="296"/>
    <n v="61875"/>
    <n v="41153"/>
    <n v="12525"/>
    <n v="1037"/>
    <n v="0.75213378415425391"/>
    <n v="0.22891346065978252"/>
    <n v="1.8952755185963628E-2"/>
  </r>
  <r>
    <x v="15"/>
    <x v="22"/>
    <x v="1"/>
    <n v="2020"/>
    <n v="27700"/>
    <n v="2257"/>
    <n v="24948"/>
    <n v="29076"/>
    <n v="25047"/>
    <n v="24948"/>
    <n v="16"/>
    <n v="0"/>
    <n v="83"/>
    <n v="40"/>
    <n v="30"/>
    <n v="10"/>
    <n v="3.9924941110711863E-4"/>
    <n v="0.12048192771084337"/>
    <n v="0"/>
    <n v="3"/>
    <n v="24632"/>
    <n v="24536"/>
    <n v="80"/>
    <n v="28458"/>
    <n v="17589"/>
    <n v="7229"/>
    <n v="229"/>
    <n v="0.70223978919631092"/>
    <n v="0.28861739928933605"/>
    <n v="9.1428115143530157E-3"/>
  </r>
  <r>
    <x v="16"/>
    <x v="22"/>
    <x v="1"/>
    <n v="2020"/>
    <n v="1420898"/>
    <n v="104014"/>
    <n v="1220062"/>
    <n v="1517436"/>
    <n v="1231380"/>
    <n v="1220062"/>
    <n v="0"/>
    <n v="0"/>
    <n v="11318"/>
    <n v="2293"/>
    <n v="8000"/>
    <n v="707"/>
    <n v="5.74152576783771E-4"/>
    <n v="6.246686693762149E-2"/>
    <n v="0"/>
    <n v="318"/>
    <n v="1207893"/>
    <n v="1196902"/>
    <n v="10991"/>
    <n v="1479986"/>
    <n v="909987"/>
    <n v="307813"/>
    <n v="13580"/>
    <n v="0.73899770988646885"/>
    <n v="0.2499740128961003"/>
    <n v="1.1028277217430851E-2"/>
  </r>
  <r>
    <x v="17"/>
    <x v="22"/>
    <x v="1"/>
    <n v="2020"/>
    <n v="190644"/>
    <n v="13760"/>
    <n v="159709"/>
    <n v="204819"/>
    <n v="162324"/>
    <n v="159710"/>
    <n v="1172"/>
    <n v="40"/>
    <n v="1442"/>
    <n v="83"/>
    <n v="1234"/>
    <n v="79"/>
    <n v="4.8668095906951529E-4"/>
    <n v="5.4785020804438284E-2"/>
    <n v="1"/>
    <n v="45"/>
    <n v="155714"/>
    <n v="153189"/>
    <n v="1353"/>
    <n v="192045"/>
    <n v="124168"/>
    <n v="36165"/>
    <n v="1991"/>
    <n v="0.76493925728789336"/>
    <n v="0.22279515043986101"/>
    <n v="1.2265592272245633E-2"/>
  </r>
  <r>
    <x v="18"/>
    <x v="22"/>
    <x v="1"/>
    <n v="2020"/>
    <n v="30391"/>
    <n v="2282"/>
    <n v="26588"/>
    <n v="32120"/>
    <n v="26919"/>
    <n v="26594"/>
    <n v="8"/>
    <n v="8"/>
    <n v="317"/>
    <n v="50"/>
    <n v="252"/>
    <n v="14"/>
    <n v="5.2007875478286717E-4"/>
    <n v="4.4164037854889593E-2"/>
    <n v="0"/>
    <n v="1"/>
    <n v="26720"/>
    <n v="26397"/>
    <n v="315"/>
    <n v="31784"/>
    <n v="22174"/>
    <n v="4626"/>
    <n v="119"/>
    <n v="0.82373045061109251"/>
    <n v="0.1718488799732531"/>
    <n v="4.4206694156543706E-3"/>
  </r>
  <r>
    <x v="19"/>
    <x v="22"/>
    <x v="1"/>
    <n v="2020"/>
    <n v="16045"/>
    <n v="1100"/>
    <n v="13658"/>
    <n v="16950"/>
    <n v="13809"/>
    <n v="13658"/>
    <n v="68"/>
    <n v="0"/>
    <n v="83"/>
    <n v="12"/>
    <n v="55"/>
    <n v="3"/>
    <n v="2.1724961981316532E-4"/>
    <n v="3.614457831325301E-2"/>
    <n v="0"/>
    <n v="13"/>
    <n v="13752"/>
    <n v="13602"/>
    <n v="82"/>
    <n v="16736"/>
    <n v="10824"/>
    <n v="2929"/>
    <n v="56"/>
    <n v="0.78383662828590051"/>
    <n v="0.21210804547758708"/>
    <n v="4.0553262365124196E-3"/>
  </r>
  <r>
    <x v="20"/>
    <x v="22"/>
    <x v="1"/>
    <n v="2020"/>
    <n v="54243"/>
    <n v="3661"/>
    <n v="45673"/>
    <n v="56030"/>
    <n v="45967"/>
    <n v="45673"/>
    <n v="11"/>
    <n v="11"/>
    <n v="283"/>
    <n v="34"/>
    <n v="228"/>
    <n v="20"/>
    <n v="4.350947418800444E-4"/>
    <n v="7.0671378091872794E-2"/>
    <n v="0"/>
    <n v="1"/>
    <n v="45741"/>
    <n v="45452"/>
    <n v="278"/>
    <n v="55453"/>
    <n v="30406"/>
    <n v="15449"/>
    <n v="112"/>
    <n v="0.66147453608023143"/>
    <n v="0.33608893336524026"/>
    <n v="2.4365305545282485E-3"/>
  </r>
  <r>
    <x v="21"/>
    <x v="22"/>
    <x v="1"/>
    <n v="2020"/>
    <n v="8049"/>
    <n v="362"/>
    <n v="7073"/>
    <n v="8319"/>
    <n v="7148"/>
    <n v="7073"/>
    <n v="22"/>
    <n v="0"/>
    <n v="53"/>
    <n v="2"/>
    <n v="43"/>
    <n v="7"/>
    <n v="9.7929490766648008E-4"/>
    <n v="0.13207547169811321"/>
    <n v="0"/>
    <n v="1"/>
    <n v="7080"/>
    <n v="7005"/>
    <n v="53"/>
    <n v="8214"/>
    <n v="3222"/>
    <n v="3895"/>
    <n v="31"/>
    <n v="0.45075545607162842"/>
    <n v="0.54490766648013433"/>
    <n v="4.3368774482372687E-3"/>
  </r>
  <r>
    <x v="22"/>
    <x v="22"/>
    <x v="1"/>
    <n v="2020"/>
    <n v="44161"/>
    <n v="3692"/>
    <n v="37509"/>
    <n v="46590"/>
    <n v="38087"/>
    <n v="37509"/>
    <n v="397"/>
    <n v="0"/>
    <n v="181"/>
    <n v="21"/>
    <n v="136"/>
    <n v="10"/>
    <n v="2.6255677790322155E-4"/>
    <n v="5.5248618784530384E-2"/>
    <n v="0"/>
    <n v="14"/>
    <n v="37813"/>
    <n v="37237"/>
    <n v="179"/>
    <n v="45775"/>
    <n v="30362"/>
    <n v="7583"/>
    <n v="142"/>
    <n v="0.79717488906976131"/>
    <n v="0.19909680468401292"/>
    <n v="3.7283062462257462E-3"/>
  </r>
  <r>
    <x v="23"/>
    <x v="22"/>
    <x v="1"/>
    <n v="2020"/>
    <n v="25821"/>
    <n v="1354"/>
    <n v="21434"/>
    <n v="27237"/>
    <n v="21833"/>
    <n v="21434"/>
    <n v="110"/>
    <n v="0"/>
    <n v="289"/>
    <n v="16"/>
    <n v="244"/>
    <n v="12"/>
    <n v="5.496267118581963E-4"/>
    <n v="4.1522491349480967E-2"/>
    <n v="0"/>
    <n v="17"/>
    <n v="21745"/>
    <n v="21346"/>
    <n v="289"/>
    <n v="26876"/>
    <n v="11965"/>
    <n v="9867"/>
    <n v="1"/>
    <n v="0.54802363394860987"/>
    <n v="0.45193056382540192"/>
    <n v="4.5802225988183028E-5"/>
  </r>
  <r>
    <x v="24"/>
    <x v="22"/>
    <x v="1"/>
    <n v="2020"/>
    <n v="16688"/>
    <n v="1316"/>
    <n v="14178"/>
    <n v="17362"/>
    <n v="14267"/>
    <n v="14178"/>
    <n v="0"/>
    <n v="0"/>
    <n v="89"/>
    <n v="19"/>
    <n v="65"/>
    <n v="5"/>
    <n v="3.5045910142286394E-4"/>
    <n v="5.6179775280898875E-2"/>
    <n v="0"/>
    <n v="0"/>
    <n v="14177"/>
    <n v="14091"/>
    <n v="86"/>
    <n v="17129"/>
    <n v="9248"/>
    <n v="4984"/>
    <n v="35"/>
    <n v="0.64820915399172918"/>
    <n v="0.34933763229831077"/>
    <n v="2.4532137099600479E-3"/>
  </r>
  <r>
    <x v="25"/>
    <x v="22"/>
    <x v="1"/>
    <n v="2020"/>
    <n v="10329"/>
    <n v="1754"/>
    <n v="8622"/>
    <n v="10704"/>
    <n v="8697"/>
    <n v="8622"/>
    <n v="52"/>
    <n v="0"/>
    <n v="23"/>
    <n v="9"/>
    <n v="8"/>
    <n v="5"/>
    <n v="5.7491088881223408E-4"/>
    <n v="0.21739130434782608"/>
    <n v="0"/>
    <n v="1"/>
    <n v="8624"/>
    <n v="8549"/>
    <n v="23"/>
    <n v="10559"/>
    <n v="4920"/>
    <n v="3758"/>
    <n v="19"/>
    <n v="0.56571231459123839"/>
    <n v="0.43210302403127515"/>
    <n v="2.1846613774864896E-3"/>
  </r>
  <r>
    <x v="26"/>
    <x v="22"/>
    <x v="1"/>
    <n v="2020"/>
    <n v="567803"/>
    <n v="49623"/>
    <n v="467071"/>
    <n v="600737"/>
    <n v="474870"/>
    <n v="467072"/>
    <n v="4484"/>
    <n v="0"/>
    <n v="3314"/>
    <n v="264"/>
    <n v="2588"/>
    <n v="337"/>
    <n v="7.0966790911196744E-4"/>
    <n v="0.10168980084490042"/>
    <n v="0"/>
    <n v="125"/>
    <n v="462549"/>
    <n v="454859"/>
    <n v="3206"/>
    <n v="575416"/>
    <n v="355509"/>
    <n v="115404"/>
    <n v="3957"/>
    <n v="0.74864489228630993"/>
    <n v="0.24302230084022997"/>
    <n v="8.3328068734601045E-3"/>
  </r>
  <r>
    <x v="27"/>
    <x v="22"/>
    <x v="1"/>
    <n v="2020"/>
    <n v="14642"/>
    <n v="745"/>
    <n v="13289"/>
    <n v="15476"/>
    <n v="13326"/>
    <n v="13289"/>
    <n v="0"/>
    <n v="0"/>
    <n v="37"/>
    <n v="5"/>
    <n v="27"/>
    <n v="4"/>
    <n v="3.0016509079993996E-4"/>
    <n v="0.10810810810810811"/>
    <n v="0"/>
    <n v="1"/>
    <n v="13021"/>
    <n v="12985"/>
    <n v="36"/>
    <n v="15108"/>
    <n v="9705"/>
    <n v="3348"/>
    <n v="273"/>
    <n v="0.72827555155335433"/>
    <n v="0.25123818099954975"/>
    <n v="2.0486267447095904E-2"/>
  </r>
  <r>
    <x v="28"/>
    <x v="22"/>
    <x v="1"/>
    <n v="2020"/>
    <n v="85682"/>
    <n v="3886"/>
    <n v="74038"/>
    <n v="90590"/>
    <n v="74551"/>
    <n v="74039"/>
    <n v="0"/>
    <n v="0"/>
    <n v="512"/>
    <n v="140"/>
    <n v="328"/>
    <n v="39"/>
    <n v="5.2313181580394635E-4"/>
    <n v="7.6171875E-2"/>
    <n v="0"/>
    <n v="5"/>
    <n v="73878"/>
    <n v="73371"/>
    <n v="507"/>
    <n v="88760"/>
    <n v="60749"/>
    <n v="13370"/>
    <n v="432"/>
    <n v="0.81486499175061367"/>
    <n v="0.17934031736663492"/>
    <n v="5.7946908827514049E-3"/>
  </r>
  <r>
    <x v="29"/>
    <x v="22"/>
    <x v="1"/>
    <n v="2020"/>
    <n v="8970"/>
    <n v="289"/>
    <n v="7370"/>
    <n v="9398"/>
    <n v="7463"/>
    <n v="7370"/>
    <n v="51"/>
    <n v="5"/>
    <n v="42"/>
    <n v="7"/>
    <n v="17"/>
    <n v="0"/>
    <n v="0"/>
    <n v="0"/>
    <n v="0"/>
    <n v="18"/>
    <n v="7417"/>
    <n v="7325"/>
    <n v="41"/>
    <n v="9302"/>
    <n v="5631"/>
    <n v="1790"/>
    <n v="42"/>
    <n v="0.75452231006297732"/>
    <n v="0.23984992630309526"/>
    <n v="5.627763633927375E-3"/>
  </r>
  <r>
    <x v="30"/>
    <x v="22"/>
    <x v="1"/>
    <n v="2020"/>
    <n v="518878"/>
    <n v="39869"/>
    <n v="441919"/>
    <n v="554367"/>
    <n v="446612"/>
    <n v="441921"/>
    <n v="0"/>
    <n v="0"/>
    <n v="4691"/>
    <n v="160"/>
    <n v="4085"/>
    <n v="287"/>
    <n v="6.4261596195355254E-4"/>
    <n v="6.1180984864634406E-2"/>
    <n v="1"/>
    <n v="158"/>
    <n v="441163"/>
    <n v="436550"/>
    <n v="4613"/>
    <n v="542340"/>
    <n v="335662"/>
    <n v="108668"/>
    <n v="2282"/>
    <n v="0.7515740732447852"/>
    <n v="0.2433163461796817"/>
    <n v="5.1095805755331253E-3"/>
  </r>
  <r>
    <x v="31"/>
    <x v="22"/>
    <x v="1"/>
    <n v="2020"/>
    <n v="363137"/>
    <n v="22328"/>
    <n v="297105"/>
    <n v="382560"/>
    <n v="298714"/>
    <n v="297104"/>
    <n v="0"/>
    <n v="0"/>
    <n v="1610"/>
    <n v="217"/>
    <n v="1128"/>
    <n v="224"/>
    <n v="7.4988115722731438E-4"/>
    <n v="0.1391304347826087"/>
    <n v="0"/>
    <n v="41"/>
    <n v="294668"/>
    <n v="293073"/>
    <n v="1595"/>
    <n v="374119"/>
    <n v="186432"/>
    <n v="111245"/>
    <n v="1037"/>
    <n v="0.62411537457233335"/>
    <n v="0.37241307739175267"/>
    <n v="3.4715480359139511E-3"/>
  </r>
  <r>
    <x v="32"/>
    <x v="22"/>
    <x v="1"/>
    <n v="2020"/>
    <n v="34104"/>
    <n v="2125"/>
    <n v="28651"/>
    <n v="35599"/>
    <n v="28789"/>
    <n v="28655"/>
    <n v="30"/>
    <n v="30"/>
    <n v="104"/>
    <n v="21"/>
    <n v="53"/>
    <n v="19"/>
    <n v="6.5997429573795552E-4"/>
    <n v="0.18269230769230768"/>
    <n v="0"/>
    <n v="11"/>
    <n v="28560"/>
    <n v="28429"/>
    <n v="101"/>
    <n v="35099"/>
    <n v="11046"/>
    <n v="17669"/>
    <n v="74"/>
    <n v="0.38368821424849769"/>
    <n v="0.61374135954704923"/>
    <n v="2.5704262044530897E-3"/>
  </r>
  <r>
    <x v="33"/>
    <x v="22"/>
    <x v="1"/>
    <n v="2020"/>
    <n v="201865"/>
    <n v="16104"/>
    <n v="169231"/>
    <n v="213960"/>
    <n v="170162"/>
    <n v="169231"/>
    <n v="0"/>
    <n v="0"/>
    <n v="931"/>
    <n v="143"/>
    <n v="680"/>
    <n v="61"/>
    <n v="3.5848191723181439E-4"/>
    <n v="6.5520945220193347E-2"/>
    <n v="0"/>
    <n v="47"/>
    <n v="163777"/>
    <n v="162916"/>
    <n v="861"/>
    <n v="202878"/>
    <n v="137577"/>
    <n v="31830"/>
    <n v="755"/>
    <n v="0.8085060119180546"/>
    <n v="0.18705703976210905"/>
    <n v="4.4369483198363913E-3"/>
  </r>
  <r>
    <x v="34"/>
    <x v="22"/>
    <x v="1"/>
    <n v="2020"/>
    <n v="3480"/>
    <n v="337"/>
    <n v="3018"/>
    <n v="3571"/>
    <n v="3052"/>
    <n v="3018"/>
    <n v="1"/>
    <n v="0"/>
    <n v="33"/>
    <n v="1"/>
    <n v="29"/>
    <n v="3"/>
    <n v="9.8296199213630396E-4"/>
    <n v="9.0909090909090912E-2"/>
    <n v="0"/>
    <n v="0"/>
    <n v="3037"/>
    <n v="3003"/>
    <n v="33"/>
    <n v="3536"/>
    <n v="2431"/>
    <n v="612"/>
    <n v="9"/>
    <n v="0.79652686762778502"/>
    <n v="0.20052424639580602"/>
    <n v="2.9488859764089121E-3"/>
  </r>
  <r>
    <x v="35"/>
    <x v="22"/>
    <x v="1"/>
    <n v="2020"/>
    <n v="37239"/>
    <n v="3379"/>
    <n v="31543"/>
    <n v="38983"/>
    <n v="31891"/>
    <n v="31543"/>
    <n v="224"/>
    <n v="26"/>
    <n v="124"/>
    <n v="57"/>
    <n v="41"/>
    <n v="11"/>
    <n v="3.4492490044213099E-4"/>
    <n v="8.8709677419354843E-2"/>
    <n v="0"/>
    <n v="15"/>
    <n v="31626"/>
    <n v="31279"/>
    <n v="123"/>
    <n v="38462"/>
    <n v="25076"/>
    <n v="6764"/>
    <n v="51"/>
    <n v="0.78630334577153427"/>
    <n v="0.21209745696277946"/>
    <n v="1.5991972656862437E-3"/>
  </r>
  <r>
    <x v="36"/>
    <x v="22"/>
    <x v="1"/>
    <n v="2020"/>
    <n v="158780"/>
    <n v="10747"/>
    <n v="139627"/>
    <n v="169651"/>
    <n v="140352"/>
    <n v="139628"/>
    <n v="0"/>
    <n v="0"/>
    <n v="724"/>
    <n v="173"/>
    <n v="463"/>
    <n v="66"/>
    <n v="4.7024623803009575E-4"/>
    <n v="9.1160220994475141E-2"/>
    <n v="0"/>
    <n v="22"/>
    <n v="137555"/>
    <n v="136839"/>
    <n v="716"/>
    <n v="165864"/>
    <n v="112608"/>
    <n v="26233"/>
    <n v="1511"/>
    <n v="0.80232558139534882"/>
    <n v="0.18690862973096214"/>
    <n v="1.076578887368901E-2"/>
  </r>
  <r>
    <x v="37"/>
    <x v="22"/>
    <x v="1"/>
    <n v="2020"/>
    <n v="24784"/>
    <n v="3561"/>
    <n v="21288"/>
    <n v="26566"/>
    <n v="21477"/>
    <n v="21293"/>
    <n v="18"/>
    <n v="0"/>
    <n v="166"/>
    <n v="10"/>
    <n v="139"/>
    <n v="15"/>
    <n v="6.9842156725799694E-4"/>
    <n v="9.036144578313253E-2"/>
    <n v="0"/>
    <n v="2"/>
    <n v="21335"/>
    <n v="21152"/>
    <n v="165"/>
    <n v="26104"/>
    <n v="12126"/>
    <n v="9256"/>
    <n v="95"/>
    <n v="0.56460399497136471"/>
    <n v="0.43097266843600129"/>
    <n v="4.4233365926339809E-3"/>
  </r>
  <r>
    <x v="38"/>
    <x v="22"/>
    <x v="1"/>
    <n v="2020"/>
    <n v="127692"/>
    <n v="7673"/>
    <n v="96985"/>
    <n v="133504"/>
    <n v="97386"/>
    <n v="96985"/>
    <n v="0"/>
    <n v="0"/>
    <n v="401"/>
    <n v="168"/>
    <n v="107"/>
    <n v="113"/>
    <n v="1.1603310537448915E-3"/>
    <n v="0.28179551122194513"/>
    <n v="0"/>
    <n v="13"/>
    <n v="96819"/>
    <n v="96423"/>
    <n v="396"/>
    <n v="131814"/>
    <n v="51356"/>
    <n v="45735"/>
    <n v="295"/>
    <n v="0.52734479288604108"/>
    <n v="0.46962602427453637"/>
    <n v="3.0291828394225042E-3"/>
  </r>
  <r>
    <x v="39"/>
    <x v="22"/>
    <x v="1"/>
    <n v="2020"/>
    <n v="4883863"/>
    <n v="364705"/>
    <n v="4116806"/>
    <n v="5178851"/>
    <n v="4158350"/>
    <n v="4116870"/>
    <n v="9146"/>
    <n v="260"/>
    <n v="32334"/>
    <n v="4847"/>
    <n v="23930"/>
    <n v="2486"/>
    <n v="5.9783327521733382E-4"/>
    <n v="7.6885012680150924E-2"/>
    <n v="3"/>
    <n v="1068"/>
    <n v="4087752"/>
    <n v="4047107"/>
    <n v="31518"/>
    <n v="5042965"/>
    <n v="3038104"/>
    <n v="1088986"/>
    <n v="31260"/>
    <n v="0.73060324407517407"/>
    <n v="0.26187935118496519"/>
    <n v="7.5174047398607622E-3"/>
  </r>
  <r>
    <x v="0"/>
    <x v="23"/>
    <x v="2"/>
    <n v="2020"/>
    <n v="7168"/>
    <n v="533"/>
    <n v="8655"/>
    <n v="7297"/>
    <n v="3663"/>
    <n v="3591"/>
    <n v="2"/>
    <n v="2"/>
    <n v="70"/>
    <n v="8"/>
    <n v="31"/>
    <n v="29"/>
    <n v="7.9170079170079177E-3"/>
    <n v="0.41428571428571431"/>
    <n v="0"/>
    <n v="2"/>
    <n v="3656"/>
    <n v="3584"/>
    <n v="70"/>
    <n v="7248"/>
    <n v="2057"/>
    <n v="1603"/>
    <n v="3"/>
    <n v="0.56156156156156156"/>
    <n v="0.43761943761943761"/>
    <n v="8.1900081900081905E-4"/>
  </r>
  <r>
    <x v="1"/>
    <x v="23"/>
    <x v="2"/>
    <n v="2020"/>
    <n v="14103"/>
    <n v="3251"/>
    <n v="12872"/>
    <n v="14527"/>
    <n v="7262"/>
    <n v="7169"/>
    <n v="0"/>
    <n v="0"/>
    <n v="93"/>
    <n v="11"/>
    <n v="27"/>
    <n v="39"/>
    <n v="5.3704213715229966E-3"/>
    <n v="0.41935483870967744"/>
    <n v="0"/>
    <n v="16"/>
    <n v="7249"/>
    <n v="7156"/>
    <n v="93"/>
    <n v="14467"/>
    <n v="4022"/>
    <n v="3233"/>
    <n v="7"/>
    <n v="0.55384191682732031"/>
    <n v="0.44519416138804735"/>
    <n v="9.639217846323327E-4"/>
  </r>
  <r>
    <x v="2"/>
    <x v="23"/>
    <x v="2"/>
    <n v="2020"/>
    <n v="117986"/>
    <n v="10545"/>
    <n v="109461"/>
    <n v="121609"/>
    <n v="64979"/>
    <n v="63400"/>
    <n v="94"/>
    <n v="0"/>
    <n v="1485"/>
    <n v="255"/>
    <n v="403"/>
    <n v="802"/>
    <n v="1.2342449098939657E-2"/>
    <n v="0.54006734006734003"/>
    <n v="0"/>
    <n v="25"/>
    <n v="64818"/>
    <n v="63247"/>
    <n v="1477"/>
    <n v="120993"/>
    <n v="39237"/>
    <n v="25675"/>
    <n v="67"/>
    <n v="0.6038412410163283"/>
    <n v="0.3951276566275258"/>
    <n v="1.0311023561458317E-3"/>
  </r>
  <r>
    <x v="3"/>
    <x v="23"/>
    <x v="2"/>
    <n v="2020"/>
    <n v="47804"/>
    <n v="3135"/>
    <n v="46689"/>
    <n v="49072"/>
    <n v="29115"/>
    <n v="28841"/>
    <n v="10"/>
    <n v="10"/>
    <n v="264"/>
    <n v="65"/>
    <n v="29"/>
    <n v="166"/>
    <n v="5.7015284217757168E-3"/>
    <n v="0.62878787878787878"/>
    <n v="0"/>
    <n v="4"/>
    <n v="29059"/>
    <n v="28785"/>
    <n v="264"/>
    <n v="48643"/>
    <n v="17622"/>
    <n v="11456"/>
    <n v="37"/>
    <n v="0.60525502318392577"/>
    <n v="0.39347415421603982"/>
    <n v="1.2708226000343467E-3"/>
  </r>
  <r>
    <x v="4"/>
    <x v="23"/>
    <x v="2"/>
    <n v="2020"/>
    <n v="54751"/>
    <n v="4012"/>
    <n v="52759"/>
    <n v="56239"/>
    <n v="33507"/>
    <n v="33258"/>
    <n v="0"/>
    <n v="0"/>
    <n v="249"/>
    <n v="68"/>
    <n v="68"/>
    <n v="109"/>
    <n v="3.253051601157967E-3"/>
    <n v="0.43775100401606426"/>
    <n v="0"/>
    <n v="4"/>
    <n v="33392"/>
    <n v="33143"/>
    <n v="249"/>
    <n v="55488"/>
    <n v="22590"/>
    <n v="10857"/>
    <n v="60"/>
    <n v="0.67418748321246302"/>
    <n v="0.32402184618139496"/>
    <n v="1.7906706061420002E-3"/>
  </r>
  <r>
    <x v="5"/>
    <x v="23"/>
    <x v="2"/>
    <n v="2020"/>
    <n v="303782"/>
    <n v="29981"/>
    <n v="275821"/>
    <n v="311334"/>
    <n v="156622"/>
    <n v="154256"/>
    <n v="17"/>
    <n v="17"/>
    <n v="2349"/>
    <n v="187"/>
    <n v="769"/>
    <n v="1356"/>
    <n v="8.6577875394261341E-3"/>
    <n v="0.57726692209450825"/>
    <n v="0"/>
    <n v="37"/>
    <n v="156204"/>
    <n v="153844"/>
    <n v="2343"/>
    <n v="308237"/>
    <n v="70348"/>
    <n v="86039"/>
    <n v="235"/>
    <n v="0.44915784500261779"/>
    <n v="0.54934172721584451"/>
    <n v="1.5004277815377151E-3"/>
  </r>
  <r>
    <x v="6"/>
    <x v="23"/>
    <x v="2"/>
    <n v="2020"/>
    <n v="2713"/>
    <n v="241"/>
    <n v="4492"/>
    <n v="2814"/>
    <n v="1812"/>
    <n v="1773"/>
    <n v="0"/>
    <n v="0"/>
    <n v="39"/>
    <n v="3"/>
    <n v="2"/>
    <n v="34"/>
    <n v="1.8763796909492272E-2"/>
    <n v="0.87179487179487181"/>
    <n v="0"/>
    <n v="0"/>
    <n v="1806"/>
    <n v="1767"/>
    <n v="39"/>
    <n v="2794"/>
    <n v="962"/>
    <n v="850"/>
    <n v="0"/>
    <n v="0.5309050772626932"/>
    <n v="0.46909492273730685"/>
    <n v="0"/>
  </r>
  <r>
    <x v="7"/>
    <x v="23"/>
    <x v="2"/>
    <n v="2020"/>
    <n v="67816"/>
    <n v="6853"/>
    <n v="62983"/>
    <n v="69391"/>
    <n v="38037"/>
    <n v="37704"/>
    <n v="0"/>
    <n v="0"/>
    <n v="333"/>
    <n v="36"/>
    <n v="75"/>
    <n v="215"/>
    <n v="5.652391092883245E-3"/>
    <n v="0.64564564564564564"/>
    <n v="0"/>
    <n v="7"/>
    <n v="37927"/>
    <n v="37596"/>
    <n v="331"/>
    <n v="68740"/>
    <n v="25242"/>
    <n v="12749"/>
    <n v="46"/>
    <n v="0.66361700449562266"/>
    <n v="0.33517364671241162"/>
    <n v="1.2093487919657177E-3"/>
  </r>
  <r>
    <x v="8"/>
    <x v="23"/>
    <x v="2"/>
    <n v="2020"/>
    <n v="23937"/>
    <n v="1357"/>
    <n v="24600"/>
    <n v="24531"/>
    <n v="13944"/>
    <n v="13828"/>
    <n v="0"/>
    <n v="0"/>
    <n v="116"/>
    <n v="14"/>
    <n v="17"/>
    <n v="84"/>
    <n v="6.024096385542169E-3"/>
    <n v="0.72413793103448276"/>
    <n v="0"/>
    <n v="1"/>
    <n v="13912"/>
    <n v="13796"/>
    <n v="116"/>
    <n v="24361"/>
    <n v="7628"/>
    <n v="6306"/>
    <n v="10"/>
    <n v="0.54704532415375784"/>
    <n v="0.45223752151462993"/>
    <n v="7.1715433161216298E-4"/>
  </r>
  <r>
    <x v="9"/>
    <x v="23"/>
    <x v="2"/>
    <n v="2020"/>
    <n v="4921"/>
    <n v="413"/>
    <n v="6528"/>
    <n v="5031"/>
    <n v="3421"/>
    <n v="3392"/>
    <n v="5"/>
    <n v="5"/>
    <n v="24"/>
    <n v="3"/>
    <n v="7"/>
    <n v="14"/>
    <n v="4.0923706518561824E-3"/>
    <n v="0.58333333333333337"/>
    <n v="0"/>
    <n v="0"/>
    <n v="3412"/>
    <n v="3383"/>
    <n v="24"/>
    <n v="4995"/>
    <n v="1082"/>
    <n v="2338"/>
    <n v="1"/>
    <n v="0.31628178895059922"/>
    <n v="0.68342589885998251"/>
    <n v="2.9231218941829873E-4"/>
  </r>
  <r>
    <x v="10"/>
    <x v="23"/>
    <x v="2"/>
    <n v="2020"/>
    <n v="38815"/>
    <n v="3739"/>
    <n v="37096"/>
    <n v="39871"/>
    <n v="19578"/>
    <n v="18925"/>
    <n v="20"/>
    <n v="20"/>
    <n v="633"/>
    <n v="61"/>
    <n v="129"/>
    <n v="421"/>
    <n v="2.1503728675043417E-2"/>
    <n v="0.66508688783570302"/>
    <n v="0"/>
    <n v="22"/>
    <n v="19533"/>
    <n v="18881"/>
    <n v="632"/>
    <n v="39527"/>
    <n v="11391"/>
    <n v="8178"/>
    <n v="9"/>
    <n v="0.58182653999387068"/>
    <n v="0.41771376034324242"/>
    <n v="4.5969966288691386E-4"/>
  </r>
  <r>
    <x v="11"/>
    <x v="23"/>
    <x v="2"/>
    <n v="2020"/>
    <n v="1614"/>
    <n v="318"/>
    <n v="3316"/>
    <n v="1643"/>
    <n v="1109"/>
    <n v="1094"/>
    <n v="0"/>
    <n v="0"/>
    <n v="15"/>
    <n v="0"/>
    <n v="0"/>
    <n v="15"/>
    <n v="1.3525698827772768E-2"/>
    <n v="1"/>
    <n v="0"/>
    <n v="0"/>
    <n v="1104"/>
    <n v="1089"/>
    <n v="15"/>
    <n v="1643"/>
    <n v="700"/>
    <n v="409"/>
    <n v="0"/>
    <n v="0.63119927862939584"/>
    <n v="0.36880072137060416"/>
    <n v="0"/>
  </r>
  <r>
    <x v="12"/>
    <x v="23"/>
    <x v="2"/>
    <n v="2020"/>
    <n v="44433"/>
    <n v="3553"/>
    <n v="42900"/>
    <n v="45410"/>
    <n v="23360"/>
    <n v="23022"/>
    <n v="63"/>
    <n v="10"/>
    <n v="275"/>
    <n v="28"/>
    <n v="135"/>
    <n v="96"/>
    <n v="4.10958904109589E-3"/>
    <n v="0.34909090909090912"/>
    <n v="0"/>
    <n v="16"/>
    <n v="23310"/>
    <n v="22974"/>
    <n v="273"/>
    <n v="44882"/>
    <n v="10371"/>
    <n v="12978"/>
    <n v="11"/>
    <n v="0.44396404109589044"/>
    <n v="0.55556506849315068"/>
    <n v="4.7089041095890413E-4"/>
  </r>
  <r>
    <x v="13"/>
    <x v="23"/>
    <x v="2"/>
    <n v="2020"/>
    <n v="46003"/>
    <n v="4137"/>
    <n v="43886"/>
    <n v="47315"/>
    <n v="25168"/>
    <n v="24819"/>
    <n v="175"/>
    <n v="0"/>
    <n v="174"/>
    <n v="56"/>
    <n v="114"/>
    <n v="0"/>
    <n v="0"/>
    <n v="0"/>
    <n v="0"/>
    <n v="4"/>
    <n v="25134"/>
    <n v="24786"/>
    <n v="173"/>
    <n v="47314"/>
    <n v="11386"/>
    <n v="13752"/>
    <n v="30"/>
    <n v="0.45239987285441829"/>
    <n v="0.54640813731722826"/>
    <n v="1.1919898283534647E-3"/>
  </r>
  <r>
    <x v="14"/>
    <x v="23"/>
    <x v="2"/>
    <n v="2020"/>
    <n v="59217"/>
    <n v="5934"/>
    <n v="55303"/>
    <n v="61614"/>
    <n v="37931"/>
    <n v="37239"/>
    <n v="302"/>
    <n v="0"/>
    <n v="390"/>
    <n v="93"/>
    <n v="116"/>
    <n v="145"/>
    <n v="3.8227307479370438E-3"/>
    <n v="0.37179487179487181"/>
    <n v="0"/>
    <n v="36"/>
    <n v="37249"/>
    <n v="36567"/>
    <n v="380"/>
    <n v="57611"/>
    <n v="18938"/>
    <n v="18794"/>
    <n v="199"/>
    <n v="0.49927499934090847"/>
    <n v="0.49547863225330208"/>
    <n v="5.2463684057894597E-3"/>
  </r>
  <r>
    <x v="15"/>
    <x v="23"/>
    <x v="2"/>
    <n v="2020"/>
    <n v="26495"/>
    <n v="2495"/>
    <n v="26020"/>
    <n v="27244"/>
    <n v="18060"/>
    <n v="17886"/>
    <n v="5"/>
    <n v="0"/>
    <n v="169"/>
    <n v="47"/>
    <n v="18"/>
    <n v="102"/>
    <n v="5.6478405315614618E-3"/>
    <n v="0.60355029585798814"/>
    <n v="0"/>
    <n v="2"/>
    <n v="17998"/>
    <n v="17826"/>
    <n v="167"/>
    <n v="26789"/>
    <n v="7279"/>
    <n v="10747"/>
    <n v="34"/>
    <n v="0.4030454042081949"/>
    <n v="0.59507198228128466"/>
    <n v="1.8826135105204872E-3"/>
  </r>
  <r>
    <x v="16"/>
    <x v="23"/>
    <x v="2"/>
    <n v="2020"/>
    <n v="1360706"/>
    <n v="112648"/>
    <n v="1250078"/>
    <n v="1402915"/>
    <n v="764434"/>
    <n v="750165"/>
    <n v="0"/>
    <n v="0"/>
    <n v="14269"/>
    <n v="3164"/>
    <n v="3657"/>
    <n v="7365"/>
    <n v="9.6345793096591723E-3"/>
    <n v="0.51615390006307382"/>
    <n v="0"/>
    <n v="83"/>
    <n v="756851"/>
    <n v="742688"/>
    <n v="14163"/>
    <n v="1402808"/>
    <n v="386897"/>
    <n v="373910"/>
    <n v="3627"/>
    <n v="0.50612217666927428"/>
    <n v="0.48913313641203821"/>
    <n v="4.7446869186875519E-3"/>
  </r>
  <r>
    <x v="17"/>
    <x v="23"/>
    <x v="2"/>
    <n v="2020"/>
    <n v="179630"/>
    <n v="15703"/>
    <n v="165947"/>
    <n v="186987"/>
    <n v="100259"/>
    <n v="98569"/>
    <n v="0"/>
    <n v="0"/>
    <n v="1690"/>
    <n v="71"/>
    <n v="904"/>
    <n v="670"/>
    <n v="6.6826918281650523E-3"/>
    <n v="0.39644970414201186"/>
    <n v="0"/>
    <n v="45"/>
    <n v="98581"/>
    <n v="96923"/>
    <n v="1658"/>
    <n v="176477"/>
    <n v="56714"/>
    <n v="43239"/>
    <n v="306"/>
    <n v="0.5656749020038101"/>
    <n v="0.43127300292243093"/>
    <n v="3.0520950737589641E-3"/>
  </r>
  <r>
    <x v="18"/>
    <x v="23"/>
    <x v="2"/>
    <n v="2020"/>
    <n v="27894"/>
    <n v="2922"/>
    <n v="26992"/>
    <n v="28857"/>
    <n v="17267"/>
    <n v="16883"/>
    <n v="5"/>
    <n v="5"/>
    <n v="379"/>
    <n v="118"/>
    <n v="156"/>
    <n v="99"/>
    <n v="5.7334800486477091E-3"/>
    <n v="0.26121372031662271"/>
    <n v="0"/>
    <n v="6"/>
    <n v="17233"/>
    <n v="16849"/>
    <n v="379"/>
    <n v="28584"/>
    <n v="11201"/>
    <n v="6044"/>
    <n v="22"/>
    <n v="0.64869404065558578"/>
    <n v="0.35003185266693693"/>
    <n v="1.2741066774772688E-3"/>
  </r>
  <r>
    <x v="19"/>
    <x v="23"/>
    <x v="2"/>
    <n v="2020"/>
    <n v="15000"/>
    <n v="1255"/>
    <n v="15765"/>
    <n v="15398"/>
    <n v="8909"/>
    <n v="8751"/>
    <n v="21"/>
    <n v="2"/>
    <n v="137"/>
    <n v="13"/>
    <n v="28"/>
    <n v="92"/>
    <n v="1.0326635986081491E-2"/>
    <n v="0.67153284671532842"/>
    <n v="0"/>
    <n v="4"/>
    <n v="8890"/>
    <n v="8733"/>
    <n v="136"/>
    <n v="15397"/>
    <n v="5627"/>
    <n v="3273"/>
    <n v="9"/>
    <n v="0.63160848580087547"/>
    <n v="0.36738129980918172"/>
    <n v="1.0102143899427545E-3"/>
  </r>
  <r>
    <x v="20"/>
    <x v="23"/>
    <x v="2"/>
    <n v="2020"/>
    <n v="51225"/>
    <n v="4073"/>
    <n v="49172"/>
    <n v="52080"/>
    <n v="31680"/>
    <n v="31276"/>
    <n v="0"/>
    <n v="0"/>
    <n v="404"/>
    <n v="39"/>
    <n v="158"/>
    <n v="207"/>
    <n v="6.5340909090909087E-3"/>
    <n v="0.51237623762376239"/>
    <n v="0"/>
    <n v="0"/>
    <n v="31595"/>
    <n v="31193"/>
    <n v="402"/>
    <n v="51646"/>
    <n v="15566"/>
    <n v="16089"/>
    <n v="25"/>
    <n v="0.49135101010101012"/>
    <n v="0.50785984848484844"/>
    <n v="7.8914141414141413E-4"/>
  </r>
  <r>
    <x v="21"/>
    <x v="23"/>
    <x v="2"/>
    <n v="2020"/>
    <n v="7683"/>
    <n v="385"/>
    <n v="9318"/>
    <n v="7845"/>
    <n v="5015"/>
    <n v="4936"/>
    <n v="6"/>
    <n v="0"/>
    <n v="73"/>
    <n v="3"/>
    <n v="32"/>
    <n v="38"/>
    <n v="7.5772681954137588E-3"/>
    <n v="0.52054794520547942"/>
    <n v="0"/>
    <n v="0"/>
    <n v="4990"/>
    <n v="4911"/>
    <n v="73"/>
    <n v="7845"/>
    <n v="1183"/>
    <n v="3823"/>
    <n v="9"/>
    <n v="0.23589232303090729"/>
    <n v="0.76231306081754735"/>
    <n v="1.7946161515453639E-3"/>
  </r>
  <r>
    <x v="22"/>
    <x v="23"/>
    <x v="2"/>
    <n v="2020"/>
    <n v="41796"/>
    <n v="3752"/>
    <n v="40064"/>
    <n v="42968"/>
    <n v="24955"/>
    <n v="24526"/>
    <n v="155"/>
    <n v="0"/>
    <n v="274"/>
    <n v="24"/>
    <n v="60"/>
    <n v="186"/>
    <n v="7.4534161490683228E-3"/>
    <n v="0.67883211678832112"/>
    <n v="0"/>
    <n v="4"/>
    <n v="24867"/>
    <n v="24439"/>
    <n v="273"/>
    <n v="42351"/>
    <n v="14284"/>
    <n v="10651"/>
    <n v="20"/>
    <n v="0.57239030254458023"/>
    <n v="0.42680825485874574"/>
    <n v="8.0144259667401323E-4"/>
  </r>
  <r>
    <x v="23"/>
    <x v="23"/>
    <x v="2"/>
    <n v="2020"/>
    <n v="24115"/>
    <n v="1703"/>
    <n v="24432"/>
    <n v="24807"/>
    <n v="14652"/>
    <n v="14319"/>
    <n v="64"/>
    <n v="0"/>
    <n v="269"/>
    <n v="12"/>
    <n v="113"/>
    <n v="124"/>
    <n v="8.4630084630084625E-3"/>
    <n v="0.46096654275092935"/>
    <n v="0"/>
    <n v="20"/>
    <n v="14619"/>
    <n v="14286"/>
    <n v="269"/>
    <n v="24807"/>
    <n v="5175"/>
    <n v="9473"/>
    <n v="4"/>
    <n v="0.35319410319410321"/>
    <n v="0.64653289653289658"/>
    <n v="2.7300027300027302E-4"/>
  </r>
  <r>
    <x v="24"/>
    <x v="23"/>
    <x v="2"/>
    <n v="2020"/>
    <n v="15580"/>
    <n v="1553"/>
    <n v="16047"/>
    <n v="15888"/>
    <n v="9742"/>
    <n v="9611"/>
    <n v="0"/>
    <n v="0"/>
    <n v="131"/>
    <n v="19"/>
    <n v="32"/>
    <n v="80"/>
    <n v="8.2118661465818109E-3"/>
    <n v="0.61068702290076338"/>
    <n v="0"/>
    <n v="0"/>
    <n v="9710"/>
    <n v="9581"/>
    <n v="129"/>
    <n v="15886"/>
    <n v="3689"/>
    <n v="6047"/>
    <n v="6"/>
    <n v="0.37866967768425375"/>
    <n v="0.62071443235475265"/>
    <n v="6.1588996099363579E-4"/>
  </r>
  <r>
    <x v="25"/>
    <x v="23"/>
    <x v="2"/>
    <n v="2020"/>
    <n v="9573"/>
    <n v="2014"/>
    <n v="9579"/>
    <n v="9872"/>
    <n v="5600"/>
    <n v="5522"/>
    <n v="16"/>
    <n v="0"/>
    <n v="62"/>
    <n v="12"/>
    <n v="7"/>
    <n v="43"/>
    <n v="7.6785714285714287E-3"/>
    <n v="0.69354838709677424"/>
    <n v="0"/>
    <n v="0"/>
    <n v="5570"/>
    <n v="5493"/>
    <n v="61"/>
    <n v="9773"/>
    <n v="2183"/>
    <n v="3412"/>
    <n v="5"/>
    <n v="0.3898214285714286"/>
    <n v="0.60928571428571432"/>
    <n v="8.9285714285714283E-4"/>
  </r>
  <r>
    <x v="26"/>
    <x v="23"/>
    <x v="2"/>
    <n v="2020"/>
    <n v="529289"/>
    <n v="55702"/>
    <n v="475607"/>
    <n v="548803"/>
    <n v="279580"/>
    <n v="274690"/>
    <n v="1406"/>
    <n v="0"/>
    <n v="3484"/>
    <n v="221"/>
    <n v="1089"/>
    <n v="2140"/>
    <n v="7.6543386508333934E-3"/>
    <n v="0.61423650975889776"/>
    <n v="0"/>
    <n v="34"/>
    <n v="275975"/>
    <n v="271128"/>
    <n v="3441"/>
    <n v="530031"/>
    <n v="160597"/>
    <n v="118111"/>
    <n v="872"/>
    <n v="0.5744223478074254"/>
    <n v="0.42245868803204806"/>
    <n v="3.1189641605265041E-3"/>
  </r>
  <r>
    <x v="27"/>
    <x v="23"/>
    <x v="2"/>
    <n v="2020"/>
    <n v="13726"/>
    <n v="851"/>
    <n v="14895"/>
    <n v="14296"/>
    <n v="9489"/>
    <n v="9418"/>
    <n v="0"/>
    <n v="0"/>
    <n v="71"/>
    <n v="8"/>
    <n v="19"/>
    <n v="44"/>
    <n v="4.6369480451048583E-3"/>
    <n v="0.61971830985915488"/>
    <n v="0"/>
    <n v="0"/>
    <n v="9465"/>
    <n v="9394"/>
    <n v="71"/>
    <n v="14099"/>
    <n v="5303"/>
    <n v="4134"/>
    <n v="52"/>
    <n v="0.55885762461797872"/>
    <n v="0.43566234587417008"/>
    <n v="5.480029507851196E-3"/>
  </r>
  <r>
    <x v="28"/>
    <x v="23"/>
    <x v="2"/>
    <n v="2020"/>
    <n v="80739"/>
    <n v="4280"/>
    <n v="78479"/>
    <n v="83703"/>
    <n v="49067"/>
    <n v="48479"/>
    <n v="0"/>
    <n v="0"/>
    <n v="588"/>
    <n v="215"/>
    <n v="337"/>
    <n v="36"/>
    <n v="7.3369066786231076E-4"/>
    <n v="6.1224489795918366E-2"/>
    <n v="0"/>
    <n v="0"/>
    <n v="48862"/>
    <n v="48276"/>
    <n v="586"/>
    <n v="82590"/>
    <n v="31212"/>
    <n v="17787"/>
    <n v="68"/>
    <n v="0.6361098090366234"/>
    <n v="0.36250433081297001"/>
    <n v="1.385860150406587E-3"/>
  </r>
  <r>
    <x v="29"/>
    <x v="23"/>
    <x v="2"/>
    <n v="2020"/>
    <n v="8456"/>
    <n v="348"/>
    <n v="10128"/>
    <n v="8626"/>
    <n v="4432"/>
    <n v="4360"/>
    <n v="8"/>
    <n v="2"/>
    <n v="64"/>
    <n v="4"/>
    <n v="11"/>
    <n v="47"/>
    <n v="1.0604693140794224E-2"/>
    <n v="0.734375"/>
    <n v="0"/>
    <n v="2"/>
    <n v="4412"/>
    <n v="4340"/>
    <n v="64"/>
    <n v="8530"/>
    <n v="2878"/>
    <n v="1547"/>
    <n v="7"/>
    <n v="0.64936823104693142"/>
    <n v="0.34905234657039713"/>
    <n v="1.57942238267148E-3"/>
  </r>
  <r>
    <x v="30"/>
    <x v="23"/>
    <x v="2"/>
    <n v="2020"/>
    <n v="490060"/>
    <n v="45675"/>
    <n v="446405"/>
    <n v="507455"/>
    <n v="267532"/>
    <n v="262266"/>
    <n v="80"/>
    <n v="0"/>
    <n v="5186"/>
    <n v="441"/>
    <n v="1935"/>
    <n v="2746"/>
    <n v="1.026419269470568E-2"/>
    <n v="0.52950250674893951"/>
    <n v="0"/>
    <n v="64"/>
    <n v="266171"/>
    <n v="260934"/>
    <n v="5157"/>
    <n v="499878"/>
    <n v="149176"/>
    <n v="118008"/>
    <n v="348"/>
    <n v="0.55760058609811158"/>
    <n v="0.44109863492965329"/>
    <n v="1.3007789722350972E-3"/>
  </r>
  <r>
    <x v="31"/>
    <x v="23"/>
    <x v="2"/>
    <n v="2020"/>
    <n v="341570"/>
    <n v="25846"/>
    <n v="317744"/>
    <n v="356651"/>
    <n v="172430"/>
    <n v="169821"/>
    <n v="0"/>
    <n v="0"/>
    <n v="2613"/>
    <n v="203"/>
    <n v="569"/>
    <n v="1778"/>
    <n v="1.0311430725511802E-2"/>
    <n v="0.68044393417527749"/>
    <n v="0"/>
    <n v="63"/>
    <n v="171184"/>
    <n v="168586"/>
    <n v="2602"/>
    <n v="349680"/>
    <n v="67923"/>
    <n v="104326"/>
    <n v="181"/>
    <n v="0.39391637186104506"/>
    <n v="0.60503392681087975"/>
    <n v="1.0497013280751609E-3"/>
  </r>
  <r>
    <x v="32"/>
    <x v="23"/>
    <x v="2"/>
    <n v="2020"/>
    <n v="32242"/>
    <n v="2506"/>
    <n v="31756"/>
    <n v="33082"/>
    <n v="19437"/>
    <n v="19127"/>
    <n v="8"/>
    <n v="0"/>
    <n v="301"/>
    <n v="29"/>
    <n v="92"/>
    <n v="172"/>
    <n v="8.8491022277100376E-3"/>
    <n v="0.5714285714285714"/>
    <n v="0"/>
    <n v="8"/>
    <n v="19364"/>
    <n v="19054"/>
    <n v="301"/>
    <n v="32714"/>
    <n v="4839"/>
    <n v="14572"/>
    <n v="26"/>
    <n v="0.24895817255749345"/>
    <n v="0.74970417245459686"/>
    <n v="1.3376549879096568E-3"/>
  </r>
  <r>
    <x v="33"/>
    <x v="23"/>
    <x v="2"/>
    <n v="2020"/>
    <n v="190200"/>
    <n v="18480"/>
    <n v="173740"/>
    <n v="197002"/>
    <n v="108827"/>
    <n v="107658"/>
    <n v="0"/>
    <n v="0"/>
    <n v="1169"/>
    <n v="82"/>
    <n v="399"/>
    <n v="574"/>
    <n v="5.2744263831585913E-3"/>
    <n v="0.49101796407185627"/>
    <n v="0"/>
    <n v="114"/>
    <n v="106963"/>
    <n v="105811"/>
    <n v="1152"/>
    <n v="188947"/>
    <n v="73615"/>
    <n v="35137"/>
    <n v="75"/>
    <n v="0.67644058919202033"/>
    <n v="0.32287024359763661"/>
    <n v="6.8916721034302151E-4"/>
  </r>
  <r>
    <x v="34"/>
    <x v="23"/>
    <x v="2"/>
    <n v="2020"/>
    <n v="3311"/>
    <n v="347"/>
    <n v="4984"/>
    <n v="3382"/>
    <n v="2157"/>
    <n v="2115"/>
    <n v="0"/>
    <n v="0"/>
    <n v="42"/>
    <n v="3"/>
    <n v="18"/>
    <n v="21"/>
    <n v="9.7357440890125171E-3"/>
    <n v="0.5"/>
    <n v="0"/>
    <n v="0"/>
    <n v="2152"/>
    <n v="2110"/>
    <n v="42"/>
    <n v="3353"/>
    <n v="745"/>
    <n v="1409"/>
    <n v="3"/>
    <n v="0.34538711172925357"/>
    <n v="0.65322206768660174"/>
    <n v="1.3908205841446453E-3"/>
  </r>
  <r>
    <x v="35"/>
    <x v="23"/>
    <x v="2"/>
    <n v="2020"/>
    <n v="35808"/>
    <n v="3374"/>
    <n v="34454"/>
    <n v="36858"/>
    <n v="20488"/>
    <n v="20270"/>
    <n v="38"/>
    <n v="9"/>
    <n v="181"/>
    <n v="41"/>
    <n v="34"/>
    <n v="104"/>
    <n v="5.076142131979695E-3"/>
    <n v="0.574585635359116"/>
    <n v="0"/>
    <n v="2"/>
    <n v="20410"/>
    <n v="20193"/>
    <n v="180"/>
    <n v="36454"/>
    <n v="11952"/>
    <n v="8516"/>
    <n v="20"/>
    <n v="0.58336587270597418"/>
    <n v="0.41565794611479889"/>
    <n v="9.7618117922686448E-4"/>
  </r>
  <r>
    <x v="36"/>
    <x v="23"/>
    <x v="2"/>
    <n v="2020"/>
    <n v="150440"/>
    <n v="12747"/>
    <n v="139713"/>
    <n v="156323"/>
    <n v="93946"/>
    <n v="92780"/>
    <n v="0"/>
    <n v="0"/>
    <n v="1166"/>
    <n v="156"/>
    <n v="340"/>
    <n v="655"/>
    <n v="6.9720903497754033E-3"/>
    <n v="0.56174957118353341"/>
    <n v="0"/>
    <n v="15"/>
    <n v="93652"/>
    <n v="92490"/>
    <n v="1162"/>
    <n v="153658"/>
    <n v="61105"/>
    <n v="32641"/>
    <n v="200"/>
    <n v="0.65042684095118475"/>
    <n v="0.34744427649926551"/>
    <n v="2.1288825495497411E-3"/>
  </r>
  <r>
    <x v="37"/>
    <x v="23"/>
    <x v="2"/>
    <n v="2020"/>
    <n v="22101"/>
    <n v="4850"/>
    <n v="19271"/>
    <n v="23595"/>
    <n v="11828"/>
    <n v="11646"/>
    <n v="0"/>
    <n v="0"/>
    <n v="186"/>
    <n v="9"/>
    <n v="52"/>
    <n v="125"/>
    <n v="1.0568143388569496E-2"/>
    <n v="0.67204301075268813"/>
    <n v="0"/>
    <n v="0"/>
    <n v="11761"/>
    <n v="11579"/>
    <n v="185"/>
    <n v="23318"/>
    <n v="3871"/>
    <n v="7946"/>
    <n v="11"/>
    <n v="0.32727426445722013"/>
    <n v="0.67179573892458577"/>
    <n v="9.2999661819411568E-4"/>
  </r>
  <r>
    <x v="38"/>
    <x v="23"/>
    <x v="2"/>
    <n v="2020"/>
    <n v="120947"/>
    <n v="8331"/>
    <n v="114636"/>
    <n v="123754"/>
    <n v="54378"/>
    <n v="53496"/>
    <n v="0"/>
    <n v="0"/>
    <n v="882"/>
    <n v="90"/>
    <n v="74"/>
    <n v="706"/>
    <n v="1.2983191731950422E-2"/>
    <n v="0.80045351473922899"/>
    <n v="0"/>
    <n v="12"/>
    <n v="54191"/>
    <n v="53311"/>
    <n v="880"/>
    <n v="122392"/>
    <n v="13822"/>
    <n v="40513"/>
    <n v="43"/>
    <n v="0.25418367722240615"/>
    <n v="0.7450255618080841"/>
    <n v="7.9076096950972819E-4"/>
  </r>
  <r>
    <x v="39"/>
    <x v="23"/>
    <x v="2"/>
    <n v="2020"/>
    <n v="4613649"/>
    <n v="409842"/>
    <n v="2510862"/>
    <n v="4766089"/>
    <n v="2553672"/>
    <n v="2510881"/>
    <n v="2500"/>
    <n v="82"/>
    <n v="40299"/>
    <n v="5912"/>
    <n v="12056"/>
    <n v="21679"/>
    <n v="8.4893439721311116E-3"/>
    <n v="0.53795379537953791"/>
    <n v="0"/>
    <n v="652"/>
    <n v="2533231"/>
    <n v="2490726"/>
    <n v="40012"/>
    <n v="4694950"/>
    <n v="1340412"/>
    <n v="1206572"/>
    <n v="6688"/>
    <n v="0.52489591458887441"/>
    <n v="0.47248511163532358"/>
    <n v="2.6189737758020607E-3"/>
  </r>
  <r>
    <x v="0"/>
    <x v="24"/>
    <x v="3"/>
    <n v="2020"/>
    <m/>
    <m/>
    <m/>
    <m/>
    <m/>
    <m/>
    <m/>
    <m/>
    <m/>
    <m/>
    <m/>
    <m/>
    <m/>
    <e v="#DIV/0!"/>
    <m/>
    <m/>
    <m/>
    <m/>
    <m/>
    <m/>
    <m/>
    <m/>
    <m/>
    <e v="#DIV/0!"/>
    <e v="#DIV/0!"/>
    <e v="#DIV/0!"/>
  </r>
  <r>
    <x v="1"/>
    <x v="24"/>
    <x v="3"/>
    <n v="2020"/>
    <m/>
    <m/>
    <m/>
    <m/>
    <m/>
    <m/>
    <m/>
    <m/>
    <m/>
    <m/>
    <m/>
    <m/>
    <m/>
    <e v="#DIV/0!"/>
    <m/>
    <m/>
    <m/>
    <m/>
    <m/>
    <m/>
    <m/>
    <m/>
    <m/>
    <e v="#DIV/0!"/>
    <e v="#DIV/0!"/>
    <e v="#DIV/0!"/>
  </r>
  <r>
    <x v="2"/>
    <x v="24"/>
    <x v="3"/>
    <n v="2020"/>
    <m/>
    <m/>
    <m/>
    <m/>
    <m/>
    <m/>
    <m/>
    <m/>
    <m/>
    <m/>
    <m/>
    <m/>
    <m/>
    <e v="#DIV/0!"/>
    <m/>
    <m/>
    <m/>
    <m/>
    <m/>
    <m/>
    <m/>
    <m/>
    <m/>
    <e v="#DIV/0!"/>
    <e v="#DIV/0!"/>
    <e v="#DIV/0!"/>
  </r>
  <r>
    <x v="3"/>
    <x v="24"/>
    <x v="3"/>
    <n v="2020"/>
    <m/>
    <m/>
    <m/>
    <m/>
    <m/>
    <m/>
    <m/>
    <m/>
    <m/>
    <m/>
    <m/>
    <m/>
    <m/>
    <e v="#DIV/0!"/>
    <m/>
    <m/>
    <m/>
    <m/>
    <m/>
    <m/>
    <m/>
    <m/>
    <m/>
    <e v="#DIV/0!"/>
    <e v="#DIV/0!"/>
    <e v="#DIV/0!"/>
  </r>
  <r>
    <x v="4"/>
    <x v="24"/>
    <x v="3"/>
    <n v="2020"/>
    <m/>
    <m/>
    <m/>
    <m/>
    <m/>
    <m/>
    <m/>
    <m/>
    <m/>
    <m/>
    <m/>
    <m/>
    <m/>
    <e v="#DIV/0!"/>
    <m/>
    <m/>
    <m/>
    <m/>
    <m/>
    <m/>
    <m/>
    <m/>
    <m/>
    <e v="#DIV/0!"/>
    <e v="#DIV/0!"/>
    <e v="#DIV/0!"/>
  </r>
  <r>
    <x v="5"/>
    <x v="24"/>
    <x v="3"/>
    <n v="2020"/>
    <n v="1112"/>
    <n v="111"/>
    <n v="3021"/>
    <n v="1143"/>
    <n v="544"/>
    <n v="523"/>
    <n v="0"/>
    <n v="0"/>
    <n v="21"/>
    <n v="4"/>
    <n v="7"/>
    <n v="8"/>
    <n v="1.4705882352941176E-2"/>
    <n v="0.38095238095238093"/>
    <n v="0"/>
    <n v="2"/>
    <n v="543"/>
    <n v="522"/>
    <n v="21"/>
    <n v="1132"/>
    <n v="26"/>
    <n v="518"/>
    <n v="0"/>
    <n v="4.779411764705882E-2"/>
    <n v="0.95220588235294112"/>
    <n v="0"/>
  </r>
  <r>
    <x v="6"/>
    <x v="24"/>
    <x v="3"/>
    <n v="2020"/>
    <m/>
    <m/>
    <m/>
    <m/>
    <m/>
    <m/>
    <m/>
    <m/>
    <m/>
    <m/>
    <m/>
    <m/>
    <m/>
    <e v="#DIV/0!"/>
    <m/>
    <m/>
    <m/>
    <m/>
    <m/>
    <m/>
    <m/>
    <m/>
    <m/>
    <e v="#DIV/0!"/>
    <e v="#DIV/0!"/>
    <e v="#DIV/0!"/>
  </r>
  <r>
    <x v="7"/>
    <x v="24"/>
    <x v="3"/>
    <n v="2020"/>
    <n v="12560"/>
    <n v="1340"/>
    <n v="13240"/>
    <n v="12647"/>
    <n v="6917"/>
    <n v="6849"/>
    <n v="0"/>
    <n v="0"/>
    <n v="68"/>
    <n v="11"/>
    <n v="25"/>
    <n v="31"/>
    <n v="4.4817117247361576E-3"/>
    <n v="0.45588235294117646"/>
    <n v="0"/>
    <n v="1"/>
    <n v="6905"/>
    <n v="6838"/>
    <n v="67"/>
    <n v="12524"/>
    <n v="3500"/>
    <n v="3417"/>
    <n v="0"/>
    <n v="0.5059997108573081"/>
    <n v="0.4940002891426919"/>
    <n v="0"/>
  </r>
  <r>
    <x v="8"/>
    <x v="24"/>
    <x v="3"/>
    <n v="2020"/>
    <n v="1297"/>
    <n v="92"/>
    <n v="3225"/>
    <n v="1310"/>
    <n v="448"/>
    <n v="445"/>
    <n v="0"/>
    <n v="0"/>
    <n v="3"/>
    <n v="1"/>
    <n v="0"/>
    <n v="2"/>
    <n v="4.464285714285714E-3"/>
    <n v="0.66666666666666663"/>
    <n v="0"/>
    <n v="0"/>
    <n v="448"/>
    <n v="445"/>
    <n v="3"/>
    <n v="1310"/>
    <n v="149"/>
    <n v="299"/>
    <n v="0"/>
    <n v="0.3325892857142857"/>
    <n v="0.6674107142857143"/>
    <n v="0"/>
  </r>
  <r>
    <x v="9"/>
    <x v="24"/>
    <x v="3"/>
    <n v="2020"/>
    <m/>
    <m/>
    <m/>
    <m/>
    <m/>
    <m/>
    <m/>
    <m/>
    <m/>
    <m/>
    <m/>
    <m/>
    <m/>
    <e v="#DIV/0!"/>
    <m/>
    <m/>
    <m/>
    <m/>
    <m/>
    <m/>
    <m/>
    <m/>
    <m/>
    <e v="#DIV/0!"/>
    <e v="#DIV/0!"/>
    <e v="#DIV/0!"/>
  </r>
  <r>
    <x v="10"/>
    <x v="24"/>
    <x v="3"/>
    <n v="2020"/>
    <m/>
    <m/>
    <m/>
    <m/>
    <m/>
    <m/>
    <m/>
    <m/>
    <m/>
    <m/>
    <m/>
    <m/>
    <m/>
    <e v="#DIV/0!"/>
    <m/>
    <m/>
    <m/>
    <m/>
    <m/>
    <m/>
    <m/>
    <m/>
    <m/>
    <e v="#DIV/0!"/>
    <e v="#DIV/0!"/>
    <e v="#DIV/0!"/>
  </r>
  <r>
    <x v="11"/>
    <x v="24"/>
    <x v="3"/>
    <n v="2020"/>
    <n v="1586"/>
    <n v="340"/>
    <n v="3266"/>
    <n v="1590"/>
    <n v="1081"/>
    <n v="1081"/>
    <n v="0"/>
    <n v="0"/>
    <n v="7"/>
    <n v="2"/>
    <n v="0"/>
    <n v="5"/>
    <n v="4.6253469010175763E-3"/>
    <n v="0.7142857142857143"/>
    <n v="0"/>
    <n v="0"/>
    <n v="1078"/>
    <n v="1078"/>
    <n v="7"/>
    <n v="1577"/>
    <n v="620"/>
    <n v="461"/>
    <n v="0"/>
    <n v="0.57354301572617949"/>
    <n v="0.42645698427382056"/>
    <n v="0"/>
  </r>
  <r>
    <x v="12"/>
    <x v="24"/>
    <x v="3"/>
    <n v="2020"/>
    <n v="2371"/>
    <n v="1030"/>
    <n v="3361"/>
    <n v="2767"/>
    <n v="1071"/>
    <n v="1048"/>
    <n v="0"/>
    <n v="0"/>
    <n v="23"/>
    <n v="3"/>
    <n v="0"/>
    <n v="20"/>
    <n v="1.8674136321195144E-2"/>
    <n v="0.86956521739130432"/>
    <n v="0"/>
    <n v="0"/>
    <n v="1071"/>
    <n v="1048"/>
    <n v="23"/>
    <n v="2767"/>
    <n v="165"/>
    <n v="906"/>
    <n v="0"/>
    <n v="0.15406162464985995"/>
    <n v="0.84593837535014005"/>
    <n v="0"/>
  </r>
  <r>
    <x v="13"/>
    <x v="24"/>
    <x v="3"/>
    <n v="2020"/>
    <m/>
    <m/>
    <m/>
    <m/>
    <m/>
    <m/>
    <m/>
    <m/>
    <m/>
    <m/>
    <m/>
    <m/>
    <m/>
    <e v="#DIV/0!"/>
    <m/>
    <m/>
    <m/>
    <m/>
    <m/>
    <m/>
    <m/>
    <m/>
    <m/>
    <e v="#DIV/0!"/>
    <e v="#DIV/0!"/>
    <e v="#DIV/0!"/>
  </r>
  <r>
    <x v="14"/>
    <x v="24"/>
    <x v="3"/>
    <n v="2020"/>
    <m/>
    <m/>
    <m/>
    <m/>
    <m/>
    <m/>
    <m/>
    <m/>
    <m/>
    <m/>
    <m/>
    <m/>
    <m/>
    <e v="#DIV/0!"/>
    <m/>
    <m/>
    <m/>
    <m/>
    <m/>
    <m/>
    <m/>
    <m/>
    <m/>
    <e v="#DIV/0!"/>
    <e v="#DIV/0!"/>
    <e v="#DIV/0!"/>
  </r>
  <r>
    <x v="15"/>
    <x v="24"/>
    <x v="3"/>
    <n v="2020"/>
    <m/>
    <m/>
    <m/>
    <m/>
    <m/>
    <m/>
    <m/>
    <m/>
    <m/>
    <m/>
    <m/>
    <m/>
    <m/>
    <e v="#DIV/0!"/>
    <m/>
    <m/>
    <m/>
    <m/>
    <m/>
    <m/>
    <m/>
    <m/>
    <m/>
    <e v="#DIV/0!"/>
    <e v="#DIV/0!"/>
    <e v="#DIV/0!"/>
  </r>
  <r>
    <x v="16"/>
    <x v="24"/>
    <x v="3"/>
    <n v="2020"/>
    <m/>
    <m/>
    <m/>
    <m/>
    <m/>
    <m/>
    <m/>
    <m/>
    <m/>
    <m/>
    <m/>
    <m/>
    <m/>
    <e v="#DIV/0!"/>
    <m/>
    <m/>
    <m/>
    <m/>
    <m/>
    <m/>
    <m/>
    <m/>
    <m/>
    <e v="#DIV/0!"/>
    <e v="#DIV/0!"/>
    <e v="#DIV/0!"/>
  </r>
  <r>
    <x v="17"/>
    <x v="24"/>
    <x v="3"/>
    <n v="2020"/>
    <n v="265"/>
    <n v="29"/>
    <n v="2256"/>
    <n v="266"/>
    <n v="114"/>
    <n v="113"/>
    <n v="0"/>
    <n v="0"/>
    <n v="1"/>
    <n v="0"/>
    <n v="0"/>
    <n v="1"/>
    <n v="8.771929824561403E-3"/>
    <n v="1"/>
    <n v="0"/>
    <n v="0"/>
    <n v="114"/>
    <n v="113"/>
    <n v="1"/>
    <n v="258"/>
    <n v="0"/>
    <n v="114"/>
    <n v="0"/>
    <n v="0"/>
    <n v="1"/>
    <n v="0"/>
  </r>
  <r>
    <x v="18"/>
    <x v="24"/>
    <x v="3"/>
    <n v="2020"/>
    <n v="1358"/>
    <n v="162"/>
    <n v="3216"/>
    <n v="1389"/>
    <n v="528"/>
    <n v="512"/>
    <n v="0"/>
    <n v="0"/>
    <n v="16"/>
    <n v="11"/>
    <n v="1"/>
    <n v="4"/>
    <n v="7.575757575757576E-3"/>
    <n v="0.25"/>
    <n v="0"/>
    <n v="0"/>
    <n v="527"/>
    <n v="511"/>
    <n v="16"/>
    <n v="1381"/>
    <n v="233"/>
    <n v="294"/>
    <n v="1"/>
    <n v="0.44128787878787878"/>
    <n v="0.55681818181818177"/>
    <n v="1.893939393939394E-3"/>
  </r>
  <r>
    <x v="19"/>
    <x v="24"/>
    <x v="3"/>
    <n v="2020"/>
    <m/>
    <m/>
    <m/>
    <m/>
    <m/>
    <m/>
    <m/>
    <m/>
    <m/>
    <m/>
    <m/>
    <m/>
    <m/>
    <e v="#DIV/0!"/>
    <m/>
    <m/>
    <m/>
    <m/>
    <m/>
    <m/>
    <m/>
    <m/>
    <m/>
    <e v="#DIV/0!"/>
    <e v="#DIV/0!"/>
    <e v="#DIV/0!"/>
  </r>
  <r>
    <x v="20"/>
    <x v="24"/>
    <x v="3"/>
    <n v="2020"/>
    <m/>
    <m/>
    <m/>
    <m/>
    <m/>
    <m/>
    <m/>
    <m/>
    <m/>
    <m/>
    <m/>
    <m/>
    <m/>
    <e v="#DIV/0!"/>
    <m/>
    <m/>
    <m/>
    <m/>
    <m/>
    <m/>
    <m/>
    <m/>
    <m/>
    <e v="#DIV/0!"/>
    <e v="#DIV/0!"/>
    <e v="#DIV/0!"/>
  </r>
  <r>
    <x v="21"/>
    <x v="24"/>
    <x v="3"/>
    <n v="2020"/>
    <m/>
    <m/>
    <m/>
    <m/>
    <m/>
    <m/>
    <m/>
    <m/>
    <m/>
    <m/>
    <m/>
    <m/>
    <m/>
    <e v="#DIV/0!"/>
    <m/>
    <m/>
    <m/>
    <m/>
    <m/>
    <m/>
    <m/>
    <m/>
    <m/>
    <e v="#DIV/0!"/>
    <e v="#DIV/0!"/>
    <e v="#DIV/0!"/>
  </r>
  <r>
    <x v="22"/>
    <x v="24"/>
    <x v="3"/>
    <n v="2020"/>
    <n v="14380"/>
    <n v="1240"/>
    <n v="15160"/>
    <n v="14460"/>
    <n v="6732"/>
    <n v="6668"/>
    <n v="0"/>
    <n v="0"/>
    <n v="64"/>
    <n v="10"/>
    <n v="7"/>
    <n v="46"/>
    <n v="6.833036244800951E-3"/>
    <n v="0.71875"/>
    <n v="0"/>
    <n v="1"/>
    <n v="6703"/>
    <n v="6639"/>
    <n v="64"/>
    <n v="14183"/>
    <n v="2496"/>
    <n v="4234"/>
    <n v="2"/>
    <n v="0.37076648841354726"/>
    <n v="0.62893642305407016"/>
    <n v="2.9708853238265005E-4"/>
  </r>
  <r>
    <x v="23"/>
    <x v="24"/>
    <x v="3"/>
    <n v="2020"/>
    <n v="7032"/>
    <n v="381"/>
    <n v="8671"/>
    <n v="7178"/>
    <n v="3585"/>
    <n v="3503"/>
    <n v="0"/>
    <n v="0"/>
    <n v="82"/>
    <n v="8"/>
    <n v="10"/>
    <n v="55"/>
    <n v="1.5341701534170154E-2"/>
    <n v="0.67073170731707321"/>
    <n v="0"/>
    <n v="9"/>
    <n v="3580"/>
    <n v="3498"/>
    <n v="82"/>
    <n v="7178"/>
    <n v="473"/>
    <n v="3110"/>
    <n v="2"/>
    <n v="0.13193863319386331"/>
    <n v="0.86750348675034872"/>
    <n v="5.5788005578800558E-4"/>
  </r>
  <r>
    <x v="24"/>
    <x v="24"/>
    <x v="3"/>
    <n v="2020"/>
    <m/>
    <m/>
    <m/>
    <m/>
    <m/>
    <m/>
    <m/>
    <m/>
    <m/>
    <m/>
    <m/>
    <m/>
    <m/>
    <e v="#DIV/0!"/>
    <m/>
    <m/>
    <m/>
    <m/>
    <m/>
    <m/>
    <m/>
    <m/>
    <m/>
    <e v="#DIV/0!"/>
    <e v="#DIV/0!"/>
    <e v="#DIV/0!"/>
  </r>
  <r>
    <x v="25"/>
    <x v="24"/>
    <x v="3"/>
    <n v="2020"/>
    <m/>
    <m/>
    <m/>
    <m/>
    <m/>
    <m/>
    <m/>
    <m/>
    <m/>
    <m/>
    <m/>
    <m/>
    <m/>
    <e v="#DIV/0!"/>
    <m/>
    <m/>
    <m/>
    <m/>
    <m/>
    <m/>
    <m/>
    <m/>
    <m/>
    <e v="#DIV/0!"/>
    <e v="#DIV/0!"/>
    <e v="#DIV/0!"/>
  </r>
  <r>
    <x v="26"/>
    <x v="24"/>
    <x v="3"/>
    <n v="2020"/>
    <n v="9860"/>
    <n v="533"/>
    <n v="11347"/>
    <n v="10147"/>
    <n v="4278"/>
    <n v="4250"/>
    <n v="0"/>
    <n v="0"/>
    <n v="28"/>
    <n v="4"/>
    <n v="8"/>
    <n v="15"/>
    <n v="3.5063113604488078E-3"/>
    <n v="0.5357142857142857"/>
    <n v="0"/>
    <n v="1"/>
    <n v="4253"/>
    <n v="4225"/>
    <n v="28"/>
    <n v="10013"/>
    <n v="1884"/>
    <n v="2392"/>
    <n v="2"/>
    <n v="0.44039270687237025"/>
    <n v="0.55913978494623651"/>
    <n v="4.675081813931744E-4"/>
  </r>
  <r>
    <x v="27"/>
    <x v="24"/>
    <x v="3"/>
    <n v="2020"/>
    <m/>
    <m/>
    <m/>
    <m/>
    <m/>
    <m/>
    <m/>
    <m/>
    <m/>
    <m/>
    <m/>
    <m/>
    <m/>
    <e v="#DIV/0!"/>
    <m/>
    <m/>
    <m/>
    <m/>
    <m/>
    <m/>
    <m/>
    <m/>
    <m/>
    <e v="#DIV/0!"/>
    <e v="#DIV/0!"/>
    <e v="#DIV/0!"/>
  </r>
  <r>
    <x v="28"/>
    <x v="24"/>
    <x v="3"/>
    <n v="2020"/>
    <m/>
    <m/>
    <m/>
    <m/>
    <m/>
    <m/>
    <m/>
    <m/>
    <m/>
    <m/>
    <m/>
    <m/>
    <m/>
    <e v="#DIV/0!"/>
    <m/>
    <m/>
    <m/>
    <m/>
    <m/>
    <m/>
    <m/>
    <m/>
    <m/>
    <e v="#DIV/0!"/>
    <e v="#DIV/0!"/>
    <e v="#DIV/0!"/>
  </r>
  <r>
    <x v="29"/>
    <x v="24"/>
    <x v="3"/>
    <n v="2020"/>
    <m/>
    <m/>
    <m/>
    <m/>
    <m/>
    <m/>
    <m/>
    <m/>
    <m/>
    <m/>
    <m/>
    <m/>
    <m/>
    <e v="#DIV/0!"/>
    <m/>
    <m/>
    <m/>
    <m/>
    <m/>
    <m/>
    <m/>
    <m/>
    <m/>
    <e v="#DIV/0!"/>
    <e v="#DIV/0!"/>
    <e v="#DIV/0!"/>
  </r>
  <r>
    <x v="30"/>
    <x v="24"/>
    <x v="3"/>
    <n v="2020"/>
    <m/>
    <m/>
    <m/>
    <m/>
    <m/>
    <m/>
    <m/>
    <m/>
    <m/>
    <m/>
    <m/>
    <m/>
    <m/>
    <e v="#DIV/0!"/>
    <m/>
    <m/>
    <m/>
    <m/>
    <m/>
    <m/>
    <m/>
    <m/>
    <m/>
    <e v="#DIV/0!"/>
    <e v="#DIV/0!"/>
    <e v="#DIV/0!"/>
  </r>
  <r>
    <x v="31"/>
    <x v="24"/>
    <x v="3"/>
    <n v="2020"/>
    <m/>
    <m/>
    <m/>
    <m/>
    <m/>
    <m/>
    <m/>
    <m/>
    <m/>
    <m/>
    <m/>
    <m/>
    <m/>
    <e v="#DIV/0!"/>
    <m/>
    <m/>
    <m/>
    <m/>
    <m/>
    <m/>
    <m/>
    <m/>
    <m/>
    <e v="#DIV/0!"/>
    <e v="#DIV/0!"/>
    <e v="#DIV/0!"/>
  </r>
  <r>
    <x v="32"/>
    <x v="24"/>
    <x v="3"/>
    <n v="2020"/>
    <m/>
    <m/>
    <m/>
    <m/>
    <m/>
    <m/>
    <m/>
    <m/>
    <m/>
    <m/>
    <m/>
    <m/>
    <m/>
    <e v="#DIV/0!"/>
    <m/>
    <m/>
    <m/>
    <m/>
    <m/>
    <m/>
    <m/>
    <m/>
    <m/>
    <e v="#DIV/0!"/>
    <e v="#DIV/0!"/>
    <e v="#DIV/0!"/>
  </r>
  <r>
    <x v="33"/>
    <x v="24"/>
    <x v="3"/>
    <n v="2020"/>
    <m/>
    <m/>
    <m/>
    <m/>
    <m/>
    <m/>
    <m/>
    <m/>
    <m/>
    <m/>
    <m/>
    <m/>
    <m/>
    <e v="#DIV/0!"/>
    <m/>
    <m/>
    <m/>
    <m/>
    <m/>
    <m/>
    <m/>
    <m/>
    <m/>
    <e v="#DIV/0!"/>
    <e v="#DIV/0!"/>
    <e v="#DIV/0!"/>
  </r>
  <r>
    <x v="34"/>
    <x v="24"/>
    <x v="3"/>
    <n v="2020"/>
    <m/>
    <m/>
    <m/>
    <m/>
    <m/>
    <m/>
    <m/>
    <m/>
    <m/>
    <m/>
    <m/>
    <m/>
    <m/>
    <e v="#DIV/0!"/>
    <m/>
    <m/>
    <m/>
    <m/>
    <m/>
    <m/>
    <m/>
    <m/>
    <m/>
    <e v="#DIV/0!"/>
    <e v="#DIV/0!"/>
    <e v="#DIV/0!"/>
  </r>
  <r>
    <x v="35"/>
    <x v="24"/>
    <x v="3"/>
    <n v="2020"/>
    <m/>
    <m/>
    <m/>
    <m/>
    <m/>
    <m/>
    <m/>
    <m/>
    <m/>
    <m/>
    <m/>
    <m/>
    <m/>
    <e v="#DIV/0!"/>
    <m/>
    <m/>
    <m/>
    <m/>
    <m/>
    <m/>
    <m/>
    <m/>
    <m/>
    <e v="#DIV/0!"/>
    <e v="#DIV/0!"/>
    <e v="#DIV/0!"/>
  </r>
  <r>
    <x v="36"/>
    <x v="24"/>
    <x v="3"/>
    <n v="2020"/>
    <m/>
    <m/>
    <m/>
    <m/>
    <m/>
    <m/>
    <m/>
    <m/>
    <m/>
    <m/>
    <m/>
    <m/>
    <m/>
    <e v="#DIV/0!"/>
    <m/>
    <m/>
    <m/>
    <m/>
    <m/>
    <m/>
    <m/>
    <m/>
    <m/>
    <e v="#DIV/0!"/>
    <e v="#DIV/0!"/>
    <e v="#DIV/0!"/>
  </r>
  <r>
    <x v="37"/>
    <x v="24"/>
    <x v="3"/>
    <n v="2020"/>
    <m/>
    <m/>
    <m/>
    <m/>
    <m/>
    <m/>
    <m/>
    <m/>
    <m/>
    <m/>
    <m/>
    <m/>
    <m/>
    <e v="#DIV/0!"/>
    <m/>
    <m/>
    <m/>
    <m/>
    <m/>
    <m/>
    <m/>
    <m/>
    <m/>
    <e v="#DIV/0!"/>
    <e v="#DIV/0!"/>
    <e v="#DIV/0!"/>
  </r>
  <r>
    <x v="38"/>
    <x v="24"/>
    <x v="3"/>
    <n v="2020"/>
    <m/>
    <m/>
    <m/>
    <m/>
    <m/>
    <m/>
    <m/>
    <m/>
    <m/>
    <m/>
    <m/>
    <m/>
    <m/>
    <e v="#DIV/0!"/>
    <m/>
    <m/>
    <m/>
    <m/>
    <m/>
    <m/>
    <m/>
    <m/>
    <m/>
    <e v="#DIV/0!"/>
    <e v="#DIV/0!"/>
    <e v="#DIV/0!"/>
  </r>
  <r>
    <x v="39"/>
    <x v="24"/>
    <x v="3"/>
    <n v="2020"/>
    <n v="51821"/>
    <n v="5258"/>
    <n v="24992"/>
    <n v="52897"/>
    <n v="25298"/>
    <n v="24992"/>
    <n v="0"/>
    <n v="0"/>
    <n v="313"/>
    <n v="54"/>
    <n v="58"/>
    <n v="187"/>
    <n v="7.3918886868527154E-3"/>
    <n v="0.597444089456869"/>
    <n v="0"/>
    <n v="14"/>
    <n v="25222"/>
    <n v="24917"/>
    <n v="312"/>
    <n v="52323"/>
    <n v="9546"/>
    <n v="15745"/>
    <n v="7"/>
    <n v="0.37734208237805361"/>
    <n v="0.62238121590639572"/>
    <n v="2.7670171555063639E-4"/>
  </r>
  <r>
    <x v="0"/>
    <x v="25"/>
    <x v="4"/>
    <n v="2020"/>
    <n v="7048"/>
    <n v="543"/>
    <n v="8525"/>
    <n v="7117"/>
    <n v="3072"/>
    <n v="2869"/>
    <n v="0"/>
    <n v="0"/>
    <n v="203"/>
    <n v="0"/>
    <n v="45"/>
    <n v="6"/>
    <n v="1.953125E-3"/>
    <n v="2.9556650246305417E-2"/>
    <n v="0"/>
    <n v="152"/>
    <n v="3066"/>
    <n v="2863"/>
    <n v="203"/>
    <n v="7067"/>
    <n v="1425"/>
    <n v="1646"/>
    <n v="1"/>
    <n v="0.4638671875"/>
    <n v="0.53580729166666663"/>
    <n v="3.2552083333333332E-4"/>
  </r>
  <r>
    <x v="1"/>
    <x v="25"/>
    <x v="4"/>
    <n v="2020"/>
    <n v="15030"/>
    <n v="2939"/>
    <n v="14111"/>
    <n v="15475"/>
    <n v="6940"/>
    <n v="6737"/>
    <n v="0"/>
    <n v="0"/>
    <n v="203"/>
    <n v="4"/>
    <n v="38"/>
    <n v="20"/>
    <n v="2.881844380403458E-3"/>
    <n v="9.8522167487684734E-2"/>
    <n v="0"/>
    <n v="141"/>
    <n v="6927"/>
    <n v="6724"/>
    <n v="203"/>
    <n v="15475"/>
    <n v="2872"/>
    <n v="4066"/>
    <n v="2"/>
    <n v="0.41383285302593659"/>
    <n v="0.58587896253602301"/>
    <n v="2.8818443804034583E-4"/>
  </r>
  <r>
    <x v="2"/>
    <x v="25"/>
    <x v="4"/>
    <n v="2020"/>
    <n v="116984"/>
    <n v="9105"/>
    <n v="109899"/>
    <n v="119274"/>
    <n v="52876"/>
    <n v="50481"/>
    <n v="180"/>
    <n v="0"/>
    <n v="2215"/>
    <n v="27"/>
    <n v="291"/>
    <n v="528"/>
    <n v="9.9856267493758991E-3"/>
    <n v="0.23837471783295711"/>
    <n v="0"/>
    <n v="1369"/>
    <n v="52682"/>
    <n v="50294"/>
    <n v="2208"/>
    <n v="118399"/>
    <n v="21328"/>
    <n v="31512"/>
    <n v="36"/>
    <n v="0.40335880172479005"/>
    <n v="0.59596036008775244"/>
    <n v="6.8083818745744758E-4"/>
  </r>
  <r>
    <x v="3"/>
    <x v="25"/>
    <x v="4"/>
    <n v="2020"/>
    <n v="46915"/>
    <n v="3315"/>
    <n v="45620"/>
    <n v="47891"/>
    <n v="25098"/>
    <n v="24235"/>
    <n v="14"/>
    <n v="14"/>
    <n v="849"/>
    <n v="11"/>
    <n v="25"/>
    <n v="107"/>
    <n v="4.2632879113873616E-3"/>
    <n v="0.12603062426383982"/>
    <n v="0"/>
    <n v="706"/>
    <n v="25047"/>
    <n v="24187"/>
    <n v="846"/>
    <n v="47361"/>
    <n v="13073"/>
    <n v="11999"/>
    <n v="26"/>
    <n v="0.52087815762212131"/>
    <n v="0.47808590325922384"/>
    <n v="1.0359391186548729E-3"/>
  </r>
  <r>
    <x v="4"/>
    <x v="25"/>
    <x v="4"/>
    <n v="2020"/>
    <n v="54362"/>
    <n v="4075"/>
    <n v="52307"/>
    <n v="55325"/>
    <n v="32067"/>
    <n v="30971"/>
    <n v="0"/>
    <n v="0"/>
    <n v="1096"/>
    <n v="0"/>
    <n v="91"/>
    <n v="53"/>
    <n v="1.6527894720429102E-3"/>
    <n v="4.8357664233576646E-2"/>
    <n v="0"/>
    <n v="952"/>
    <n v="31883"/>
    <n v="30789"/>
    <n v="1094"/>
    <n v="54578"/>
    <n v="20608"/>
    <n v="11380"/>
    <n v="79"/>
    <n v="0.64265444226151491"/>
    <n v="0.35488196588393051"/>
    <n v="2.4635918545545263E-3"/>
  </r>
  <r>
    <x v="5"/>
    <x v="25"/>
    <x v="4"/>
    <n v="2020"/>
    <n v="297115"/>
    <n v="31315"/>
    <n v="267820"/>
    <n v="302451"/>
    <n v="145105"/>
    <n v="138728"/>
    <n v="23"/>
    <n v="0"/>
    <n v="6354"/>
    <n v="2358"/>
    <n v="1190"/>
    <n v="890"/>
    <n v="6.1334895420557525E-3"/>
    <n v="0.14006924771797294"/>
    <n v="0"/>
    <n v="1916"/>
    <n v="144628"/>
    <n v="138265"/>
    <n v="6340"/>
    <n v="300136"/>
    <n v="47902"/>
    <n v="96958"/>
    <n v="245"/>
    <n v="0.33011956858826369"/>
    <n v="0.66819199889735015"/>
    <n v="1.6884325143861341E-3"/>
  </r>
  <r>
    <x v="6"/>
    <x v="25"/>
    <x v="4"/>
    <n v="2020"/>
    <n v="2687"/>
    <n v="254"/>
    <n v="4453"/>
    <n v="2728"/>
    <n v="1581"/>
    <n v="1512"/>
    <n v="0"/>
    <n v="0"/>
    <n v="69"/>
    <n v="1"/>
    <n v="5"/>
    <n v="15"/>
    <n v="9.4876660341555973E-3"/>
    <n v="0.21739130434782608"/>
    <n v="0"/>
    <n v="48"/>
    <n v="1576"/>
    <n v="1507"/>
    <n v="69"/>
    <n v="2708"/>
    <n v="652"/>
    <n v="929"/>
    <n v="0"/>
    <n v="0.41239721695129666"/>
    <n v="0.58760278304870339"/>
    <n v="0"/>
  </r>
  <r>
    <x v="7"/>
    <x v="25"/>
    <x v="4"/>
    <n v="2020"/>
    <n v="66674"/>
    <n v="7241"/>
    <n v="61453"/>
    <n v="67698"/>
    <n v="33199"/>
    <n v="31826"/>
    <n v="0"/>
    <n v="0"/>
    <n v="1373"/>
    <n v="11"/>
    <n v="95"/>
    <n v="127"/>
    <n v="3.8254164282056687E-3"/>
    <n v="9.2498179169701378E-2"/>
    <n v="0"/>
    <n v="1140"/>
    <n v="33058"/>
    <n v="31691"/>
    <n v="1367"/>
    <n v="67063"/>
    <n v="18493"/>
    <n v="14663"/>
    <n v="43"/>
    <n v="0.55703485044730261"/>
    <n v="0.44166992981716319"/>
    <n v="1.2952197355342028E-3"/>
  </r>
  <r>
    <x v="8"/>
    <x v="25"/>
    <x v="4"/>
    <n v="2020"/>
    <n v="23454"/>
    <n v="1234"/>
    <n v="24240"/>
    <n v="23918"/>
    <n v="11569"/>
    <n v="11144"/>
    <n v="0"/>
    <n v="0"/>
    <n v="425"/>
    <n v="0"/>
    <n v="33"/>
    <n v="48"/>
    <n v="4.149018929898868E-3"/>
    <n v="0.11294117647058824"/>
    <n v="0"/>
    <n v="344"/>
    <n v="11535"/>
    <n v="11110"/>
    <n v="425"/>
    <n v="23918"/>
    <n v="5163"/>
    <n v="6405"/>
    <n v="1"/>
    <n v="0.44627884864724693"/>
    <n v="0.55363471345838011"/>
    <n v="8.6437894372893073E-5"/>
  </r>
  <r>
    <x v="9"/>
    <x v="25"/>
    <x v="4"/>
    <n v="2020"/>
    <n v="4796"/>
    <n v="435"/>
    <n v="6381"/>
    <n v="4861"/>
    <n v="2771"/>
    <n v="2630"/>
    <n v="5"/>
    <n v="0"/>
    <n v="136"/>
    <n v="1"/>
    <n v="15"/>
    <n v="23"/>
    <n v="8.3002526163839761E-3"/>
    <n v="0.16911764705882354"/>
    <n v="0"/>
    <n v="97"/>
    <n v="2757"/>
    <n v="2616"/>
    <n v="136"/>
    <n v="4825"/>
    <n v="582"/>
    <n v="2189"/>
    <n v="0"/>
    <n v="0.21003247924936846"/>
    <n v="0.78996752075063159"/>
    <n v="0"/>
  </r>
  <r>
    <x v="10"/>
    <x v="25"/>
    <x v="4"/>
    <n v="2020"/>
    <n v="37903"/>
    <n v="3793"/>
    <n v="36130"/>
    <n v="38586"/>
    <n v="16344"/>
    <n v="15462"/>
    <n v="11"/>
    <n v="11"/>
    <n v="871"/>
    <n v="33"/>
    <n v="98"/>
    <n v="133"/>
    <n v="8.1375428291727853E-3"/>
    <n v="0.15269804822043628"/>
    <n v="0"/>
    <n v="607"/>
    <n v="16292"/>
    <n v="15411"/>
    <n v="870"/>
    <n v="38585"/>
    <n v="6980"/>
    <n v="9351"/>
    <n v="13"/>
    <n v="0.42706803720019582"/>
    <n v="0.57213656387665202"/>
    <n v="7.9539892315222708E-4"/>
  </r>
  <r>
    <x v="11"/>
    <x v="25"/>
    <x v="4"/>
    <n v="2020"/>
    <n v="1611"/>
    <n v="309"/>
    <n v="3322"/>
    <n v="1619"/>
    <n v="830"/>
    <n v="821"/>
    <n v="2"/>
    <n v="0"/>
    <n v="7"/>
    <n v="0"/>
    <n v="0"/>
    <n v="0"/>
    <n v="0"/>
    <n v="0"/>
    <n v="0"/>
    <n v="7"/>
    <n v="827"/>
    <n v="818"/>
    <n v="7"/>
    <n v="1619"/>
    <n v="438"/>
    <n v="392"/>
    <n v="0"/>
    <n v="0.52771084337349394"/>
    <n v="0.472289156626506"/>
    <n v="0"/>
  </r>
  <r>
    <x v="12"/>
    <x v="25"/>
    <x v="4"/>
    <n v="2020"/>
    <n v="42671"/>
    <n v="3440"/>
    <n v="41251"/>
    <n v="43242"/>
    <n v="20114"/>
    <n v="19221"/>
    <n v="11"/>
    <n v="11"/>
    <n v="882"/>
    <n v="9"/>
    <n v="67"/>
    <n v="130"/>
    <n v="6.4631599880680124E-3"/>
    <n v="0.14739229024943309"/>
    <n v="0"/>
    <n v="676"/>
    <n v="20061"/>
    <n v="19169"/>
    <n v="881"/>
    <n v="43189"/>
    <n v="5542"/>
    <n v="14569"/>
    <n v="3"/>
    <n v="0.27552948195286864"/>
    <n v="0.72432136820125281"/>
    <n v="1.4914984587849258E-4"/>
  </r>
  <r>
    <x v="13"/>
    <x v="25"/>
    <x v="4"/>
    <n v="2020"/>
    <n v="45081"/>
    <n v="4625"/>
    <n v="42476"/>
    <n v="46453"/>
    <n v="21517"/>
    <n v="20506"/>
    <n v="24"/>
    <n v="0"/>
    <n v="987"/>
    <n v="2"/>
    <n v="66"/>
    <n v="129"/>
    <n v="5.9952595622066269E-3"/>
    <n v="0.13069908814589665"/>
    <n v="0"/>
    <n v="790"/>
    <n v="21493"/>
    <n v="20482"/>
    <n v="987"/>
    <n v="46453"/>
    <n v="7196"/>
    <n v="14315"/>
    <n v="6"/>
    <n v="0.33443323883441001"/>
    <n v="0.6652879118836269"/>
    <n v="2.7884928196309893E-4"/>
  </r>
  <r>
    <x v="14"/>
    <x v="25"/>
    <x v="4"/>
    <n v="2020"/>
    <n v="60113"/>
    <n v="4480"/>
    <n v="57653"/>
    <n v="61747"/>
    <n v="33811"/>
    <n v="32434"/>
    <n v="0"/>
    <n v="0"/>
    <n v="1377"/>
    <n v="119"/>
    <n v="61"/>
    <n v="73"/>
    <n v="2.1590606607317145E-3"/>
    <n v="5.3013798111837325E-2"/>
    <n v="0"/>
    <n v="1124"/>
    <n v="33006"/>
    <n v="31650"/>
    <n v="1356"/>
    <n v="57564"/>
    <n v="13144"/>
    <n v="20501"/>
    <n v="166"/>
    <n v="0.38874922362544734"/>
    <n v="0.60634113158439562"/>
    <n v="4.9096447901570495E-3"/>
  </r>
  <r>
    <x v="15"/>
    <x v="25"/>
    <x v="4"/>
    <n v="2020"/>
    <n v="26305"/>
    <n v="2584"/>
    <n v="25741"/>
    <n v="26963"/>
    <n v="17863"/>
    <n v="17267"/>
    <n v="4"/>
    <n v="0"/>
    <n v="592"/>
    <n v="0"/>
    <n v="30"/>
    <n v="64"/>
    <n v="3.582824833454627E-3"/>
    <n v="0.10810810810810811"/>
    <n v="0"/>
    <n v="498"/>
    <n v="17803"/>
    <n v="17207"/>
    <n v="592"/>
    <n v="26528"/>
    <n v="6504"/>
    <n v="11352"/>
    <n v="7"/>
    <n v="0.36410457369982646"/>
    <n v="0.63550355483401444"/>
    <n v="3.9187146615909984E-4"/>
  </r>
  <r>
    <x v="16"/>
    <x v="25"/>
    <x v="4"/>
    <n v="2020"/>
    <n v="1344748"/>
    <n v="116057"/>
    <n v="1230711"/>
    <n v="1375733"/>
    <n v="752015"/>
    <n v="720404"/>
    <n v="0"/>
    <n v="0"/>
    <n v="31611"/>
    <n v="185"/>
    <n v="4149"/>
    <n v="4770"/>
    <n v="6.3429585846027006E-3"/>
    <n v="0.15089683970769668"/>
    <n v="0"/>
    <n v="22507"/>
    <n v="743446"/>
    <n v="712079"/>
    <n v="31367"/>
    <n v="1375489"/>
    <n v="308453"/>
    <n v="439332"/>
    <n v="4230"/>
    <n v="0.41016868014600771"/>
    <n v="0.58420643205255218"/>
    <n v="5.6248878014401307E-3"/>
  </r>
  <r>
    <x v="17"/>
    <x v="25"/>
    <x v="4"/>
    <n v="2020"/>
    <n v="177826"/>
    <n v="14935"/>
    <n v="164911"/>
    <n v="182458"/>
    <n v="93407"/>
    <n v="89808"/>
    <n v="0"/>
    <n v="0"/>
    <n v="3599"/>
    <n v="60"/>
    <n v="768"/>
    <n v="317"/>
    <n v="3.3937499330885267E-3"/>
    <n v="8.8080022228396782E-2"/>
    <n v="1"/>
    <n v="2453"/>
    <n v="91237"/>
    <n v="87703"/>
    <n v="3534"/>
    <n v="175253"/>
    <n v="44444"/>
    <n v="48573"/>
    <n v="390"/>
    <n v="0.47581016412046206"/>
    <n v="0.52001455993662149"/>
    <n v="4.1752759429164836E-3"/>
  </r>
  <r>
    <x v="18"/>
    <x v="25"/>
    <x v="4"/>
    <n v="2020"/>
    <n v="27408"/>
    <n v="3021"/>
    <n v="26407"/>
    <n v="27993"/>
    <n v="15086"/>
    <n v="14326"/>
    <n v="3"/>
    <n v="0"/>
    <n v="757"/>
    <n v="0"/>
    <n v="113"/>
    <n v="52"/>
    <n v="3.4469044146891157E-3"/>
    <n v="6.8692206076618231E-2"/>
    <n v="0"/>
    <n v="592"/>
    <n v="15061"/>
    <n v="14301"/>
    <n v="757"/>
    <n v="27761"/>
    <n v="8487"/>
    <n v="6579"/>
    <n v="20"/>
    <n v="0.56257457245127929"/>
    <n v="0.43609969508153257"/>
    <n v="1.3257324671881213E-3"/>
  </r>
  <r>
    <x v="19"/>
    <x v="25"/>
    <x v="4"/>
    <n v="2020"/>
    <n v="14840"/>
    <n v="1269"/>
    <n v="15591"/>
    <n v="15110"/>
    <n v="8436"/>
    <n v="8173"/>
    <n v="0"/>
    <n v="0"/>
    <n v="263"/>
    <n v="7"/>
    <n v="14"/>
    <n v="27"/>
    <n v="3.2005689900426741E-3"/>
    <n v="0.10266159695817491"/>
    <n v="0"/>
    <n v="215"/>
    <n v="8423"/>
    <n v="8160"/>
    <n v="263"/>
    <n v="15110"/>
    <n v="5197"/>
    <n v="3226"/>
    <n v="13"/>
    <n v="0.6160502607871029"/>
    <n v="0.38240872451398766"/>
    <n v="1.5410146989094358E-3"/>
  </r>
  <r>
    <x v="20"/>
    <x v="25"/>
    <x v="4"/>
    <n v="2020"/>
    <n v="49904"/>
    <n v="4371"/>
    <n v="47553"/>
    <n v="50360"/>
    <n v="26127"/>
    <n v="24941"/>
    <n v="0"/>
    <n v="5"/>
    <n v="1186"/>
    <n v="11"/>
    <n v="120"/>
    <n v="168"/>
    <n v="6.4301297508324723E-3"/>
    <n v="0.14165261382799327"/>
    <n v="0"/>
    <n v="887"/>
    <n v="26043"/>
    <n v="24858"/>
    <n v="1185"/>
    <n v="49983"/>
    <n v="9356"/>
    <n v="16751"/>
    <n v="20"/>
    <n v="0.35809698779040838"/>
    <n v="0.64113752057258777"/>
    <n v="7.6549163700386576E-4"/>
  </r>
  <r>
    <x v="21"/>
    <x v="25"/>
    <x v="4"/>
    <n v="2020"/>
    <n v="7540"/>
    <n v="384"/>
    <n v="9176"/>
    <n v="7636"/>
    <n v="4276"/>
    <n v="4072"/>
    <n v="1"/>
    <n v="0"/>
    <n v="203"/>
    <n v="0"/>
    <n v="14"/>
    <n v="16"/>
    <n v="3.7418147801683817E-3"/>
    <n v="7.8817733990147784E-2"/>
    <n v="0"/>
    <n v="173"/>
    <n v="4252"/>
    <n v="4050"/>
    <n v="201"/>
    <n v="7565"/>
    <n v="673"/>
    <n v="3599"/>
    <n v="4"/>
    <n v="0.15739008419083256"/>
    <n v="0.84167446211412533"/>
    <n v="9.3545369504209543E-4"/>
  </r>
  <r>
    <x v="22"/>
    <x v="25"/>
    <x v="4"/>
    <n v="2020"/>
    <n v="41328"/>
    <n v="3831"/>
    <n v="39517"/>
    <n v="42402"/>
    <n v="22053"/>
    <n v="21314"/>
    <n v="9"/>
    <n v="0"/>
    <n v="730"/>
    <n v="47"/>
    <n v="63"/>
    <n v="84"/>
    <n v="3.8090055774724525E-3"/>
    <n v="0.11506849315068493"/>
    <n v="0"/>
    <n v="536"/>
    <n v="21968"/>
    <n v="21232"/>
    <n v="727"/>
    <n v="41810"/>
    <n v="10007"/>
    <n v="12020"/>
    <n v="26"/>
    <n v="0.45377046206865279"/>
    <n v="0.54505056001451047"/>
    <n v="1.1789779168367115E-3"/>
  </r>
  <r>
    <x v="23"/>
    <x v="25"/>
    <x v="4"/>
    <n v="2020"/>
    <n v="24317"/>
    <n v="1397"/>
    <n v="24940"/>
    <n v="24915"/>
    <n v="12937"/>
    <n v="12405"/>
    <n v="0"/>
    <n v="0"/>
    <n v="532"/>
    <n v="0"/>
    <n v="152"/>
    <n v="91"/>
    <n v="7.0340882739429542E-3"/>
    <n v="0.17105263157894737"/>
    <n v="0"/>
    <n v="289"/>
    <n v="12907"/>
    <n v="12377"/>
    <n v="530"/>
    <n v="24913"/>
    <n v="2871"/>
    <n v="10066"/>
    <n v="0"/>
    <n v="0.2219216201592332"/>
    <n v="0.77807837984076678"/>
    <n v="0"/>
  </r>
  <r>
    <x v="24"/>
    <x v="25"/>
    <x v="4"/>
    <n v="2020"/>
    <n v="15476"/>
    <n v="1421"/>
    <n v="16075"/>
    <n v="15691"/>
    <n v="8913"/>
    <n v="8371"/>
    <n v="0"/>
    <n v="0"/>
    <n v="542"/>
    <n v="0"/>
    <n v="31"/>
    <n v="47"/>
    <n v="5.2731964546168519E-3"/>
    <n v="8.6715867158671592E-2"/>
    <n v="0"/>
    <n v="464"/>
    <n v="8885"/>
    <n v="8345"/>
    <n v="540"/>
    <n v="15689"/>
    <n v="2255"/>
    <n v="6645"/>
    <n v="13"/>
    <n v="0.2530012341523617"/>
    <n v="0.7455402221474251"/>
    <n v="1.4585437002131718E-3"/>
  </r>
  <r>
    <x v="25"/>
    <x v="25"/>
    <x v="4"/>
    <n v="2020"/>
    <n v="9317"/>
    <n v="2148"/>
    <n v="9189"/>
    <n v="9410"/>
    <n v="4861"/>
    <n v="4693"/>
    <n v="0"/>
    <n v="0"/>
    <n v="168"/>
    <n v="5"/>
    <n v="5"/>
    <n v="25"/>
    <n v="5.1429746965644925E-3"/>
    <n v="0.14880952380952381"/>
    <n v="0"/>
    <n v="133"/>
    <n v="4835"/>
    <n v="4668"/>
    <n v="167"/>
    <n v="9331"/>
    <n v="1375"/>
    <n v="3471"/>
    <n v="15"/>
    <n v="0.28286360831104712"/>
    <n v="0.71405060687101418"/>
    <n v="3.0857848179386958E-3"/>
  </r>
  <r>
    <x v="26"/>
    <x v="25"/>
    <x v="4"/>
    <n v="2020"/>
    <n v="519313"/>
    <n v="57307"/>
    <n v="464026"/>
    <n v="535081"/>
    <n v="242849"/>
    <n v="232146"/>
    <n v="970"/>
    <n v="0"/>
    <n v="9733"/>
    <n v="48"/>
    <n v="1022"/>
    <n v="1334"/>
    <n v="5.4931253577325829E-3"/>
    <n v="0.13705948833864173"/>
    <n v="0"/>
    <n v="7329"/>
    <n v="238782"/>
    <n v="228172"/>
    <n v="9640"/>
    <n v="517100"/>
    <n v="105710"/>
    <n v="136344"/>
    <n v="795"/>
    <n v="0.43529106564161268"/>
    <n v="0.56143529518342672"/>
    <n v="3.2736391749605721E-3"/>
  </r>
  <r>
    <x v="27"/>
    <x v="25"/>
    <x v="4"/>
    <n v="2020"/>
    <n v="13580"/>
    <n v="829"/>
    <n v="14771"/>
    <n v="14043"/>
    <n v="9105"/>
    <n v="8820"/>
    <n v="0"/>
    <n v="0"/>
    <n v="286"/>
    <n v="0"/>
    <n v="14"/>
    <n v="40"/>
    <n v="4.3931905546403076E-3"/>
    <n v="0.13986013986013987"/>
    <n v="0"/>
    <n v="232"/>
    <n v="9038"/>
    <n v="8755"/>
    <n v="284"/>
    <n v="14041"/>
    <n v="4518"/>
    <n v="4530"/>
    <n v="57"/>
    <n v="0.49621087314662271"/>
    <n v="0.49752883031301481"/>
    <n v="6.2602965403624382E-3"/>
  </r>
  <r>
    <x v="28"/>
    <x v="25"/>
    <x v="4"/>
    <n v="2020"/>
    <n v="79480"/>
    <n v="4020"/>
    <n v="77480"/>
    <n v="81169"/>
    <n v="43117"/>
    <n v="40808"/>
    <n v="0"/>
    <n v="0"/>
    <n v="2309"/>
    <n v="55"/>
    <n v="234"/>
    <n v="158"/>
    <n v="3.6644478975810003E-3"/>
    <n v="6.8427890861844948E-2"/>
    <n v="0"/>
    <n v="1862"/>
    <n v="42817"/>
    <n v="40512"/>
    <n v="2305"/>
    <n v="80094"/>
    <n v="23014"/>
    <n v="20019"/>
    <n v="84"/>
    <n v="0.53375698680334904"/>
    <n v="0.46429482570679781"/>
    <n v="1.9481874898531902E-3"/>
  </r>
  <r>
    <x v="29"/>
    <x v="25"/>
    <x v="4"/>
    <n v="2020"/>
    <n v="8310"/>
    <n v="360"/>
    <n v="9970"/>
    <n v="8446"/>
    <n v="4330"/>
    <n v="4154"/>
    <n v="14"/>
    <n v="0"/>
    <n v="162"/>
    <n v="2"/>
    <n v="20"/>
    <n v="12"/>
    <n v="2.7713625866050808E-3"/>
    <n v="7.407407407407407E-2"/>
    <n v="0"/>
    <n v="128"/>
    <n v="4303"/>
    <n v="4127"/>
    <n v="162"/>
    <n v="8446"/>
    <n v="2386"/>
    <n v="1936"/>
    <n v="8"/>
    <n v="0.55103926096997691"/>
    <n v="0.4471131639722864"/>
    <n v="1.8475750577367205E-3"/>
  </r>
  <r>
    <x v="30"/>
    <x v="25"/>
    <x v="4"/>
    <n v="2020"/>
    <n v="481615"/>
    <n v="42078"/>
    <n v="441557"/>
    <n v="491682"/>
    <n v="240787"/>
    <n v="232038"/>
    <n v="0"/>
    <n v="0"/>
    <n v="8747"/>
    <n v="0"/>
    <n v="1108"/>
    <n v="1220"/>
    <n v="5.0667187182032256E-3"/>
    <n v="0.13947639190579628"/>
    <n v="0"/>
    <n v="6419"/>
    <n v="239722"/>
    <n v="231017"/>
    <n v="8714"/>
    <n v="491638"/>
    <n v="109599"/>
    <n v="130859"/>
    <n v="329"/>
    <n v="0.45516992196422562"/>
    <n v="0.5434637252011113"/>
    <n v="1.366352834663001E-3"/>
  </r>
  <r>
    <x v="31"/>
    <x v="25"/>
    <x v="4"/>
    <n v="2020"/>
    <n v="335882"/>
    <n v="26566"/>
    <n v="311336"/>
    <n v="343537"/>
    <n v="159105"/>
    <n v="152720"/>
    <n v="0"/>
    <n v="0"/>
    <n v="6385"/>
    <n v="128"/>
    <n v="715"/>
    <n v="824"/>
    <n v="5.1789698626693061E-3"/>
    <n v="0.12905246671887236"/>
    <n v="0"/>
    <n v="4718"/>
    <n v="157502"/>
    <n v="151155"/>
    <n v="6347"/>
    <n v="337267"/>
    <n v="52053"/>
    <n v="106831"/>
    <n v="221"/>
    <n v="0.3271613085698124"/>
    <n v="0.67144967160051539"/>
    <n v="1.3890198296722289E-3"/>
  </r>
  <r>
    <x v="32"/>
    <x v="25"/>
    <x v="4"/>
    <n v="2020"/>
    <n v="31710"/>
    <n v="2514"/>
    <n v="31216"/>
    <n v="32291"/>
    <n v="16462"/>
    <n v="15886"/>
    <n v="4"/>
    <n v="0"/>
    <n v="572"/>
    <n v="34"/>
    <n v="33"/>
    <n v="91"/>
    <n v="5.5278823958206779E-3"/>
    <n v="0.15909090909090909"/>
    <n v="0"/>
    <n v="414"/>
    <n v="16358"/>
    <n v="15791"/>
    <n v="563"/>
    <n v="31956"/>
    <n v="2380"/>
    <n v="14071"/>
    <n v="11"/>
    <n v="0.1445753857368485"/>
    <n v="0.85475640869882152"/>
    <n v="6.6820556432997202E-4"/>
  </r>
  <r>
    <x v="33"/>
    <x v="25"/>
    <x v="4"/>
    <n v="2020"/>
    <n v="189450"/>
    <n v="16317"/>
    <n v="175153"/>
    <n v="195937"/>
    <n v="97212"/>
    <n v="93363"/>
    <n v="50"/>
    <n v="49"/>
    <n v="3799"/>
    <n v="132"/>
    <n v="542"/>
    <n v="488"/>
    <n v="5.019956383985516E-3"/>
    <n v="0.12845485654119504"/>
    <n v="0"/>
    <n v="2637"/>
    <n v="95418"/>
    <n v="91617"/>
    <n v="3752"/>
    <n v="188383"/>
    <n v="49798"/>
    <n v="47264"/>
    <n v="150"/>
    <n v="0.51226186067563673"/>
    <n v="0.48619511994403986"/>
    <n v="1.5430193803234169E-3"/>
  </r>
  <r>
    <x v="34"/>
    <x v="25"/>
    <x v="4"/>
    <n v="2020"/>
    <n v="3210"/>
    <n v="375"/>
    <n v="4855"/>
    <n v="3279"/>
    <n v="1877"/>
    <n v="1815"/>
    <n v="0"/>
    <n v="0"/>
    <n v="62"/>
    <n v="1"/>
    <n v="10"/>
    <n v="9"/>
    <n v="4.7948854555141182E-3"/>
    <n v="0.14516129032258066"/>
    <n v="0"/>
    <n v="42"/>
    <n v="1874"/>
    <n v="1812"/>
    <n v="62"/>
    <n v="3256"/>
    <n v="505"/>
    <n v="1372"/>
    <n v="0"/>
    <n v="0.26904635055940329"/>
    <n v="0.73095364944059671"/>
    <n v="0"/>
  </r>
  <r>
    <x v="35"/>
    <x v="25"/>
    <x v="4"/>
    <n v="2020"/>
    <n v="35386"/>
    <n v="3587"/>
    <n v="33819"/>
    <n v="35961"/>
    <n v="18092"/>
    <n v="17269"/>
    <n v="0"/>
    <n v="0"/>
    <n v="823"/>
    <n v="46"/>
    <n v="33"/>
    <n v="112"/>
    <n v="6.1905814724740214E-3"/>
    <n v="0.13608748481166463"/>
    <n v="0"/>
    <n v="632"/>
    <n v="17973"/>
    <n v="17151"/>
    <n v="822"/>
    <n v="35598"/>
    <n v="8481"/>
    <n v="9580"/>
    <n v="31"/>
    <n v="0.46877072739332304"/>
    <n v="0.5295158080919744"/>
    <n v="1.713464514702631E-3"/>
  </r>
  <r>
    <x v="36"/>
    <x v="25"/>
    <x v="4"/>
    <n v="2020"/>
    <n v="149176"/>
    <n v="13253"/>
    <n v="137943"/>
    <n v="154672"/>
    <n v="84876"/>
    <n v="82851"/>
    <n v="0"/>
    <n v="0"/>
    <n v="2025"/>
    <n v="43"/>
    <n v="383"/>
    <n v="277"/>
    <n v="3.2635845233045854E-3"/>
    <n v="0.13679012345679012"/>
    <n v="0"/>
    <n v="1322"/>
    <n v="84542"/>
    <n v="82522"/>
    <n v="2020"/>
    <n v="152287"/>
    <n v="43474"/>
    <n v="41071"/>
    <n v="331"/>
    <n v="0.51220604175503082"/>
    <n v="0.48389415146802395"/>
    <n v="3.8998067769451905E-3"/>
  </r>
  <r>
    <x v="37"/>
    <x v="25"/>
    <x v="4"/>
    <n v="2020"/>
    <n v="24687"/>
    <n v="3211"/>
    <n v="23496"/>
    <n v="25543"/>
    <n v="11951"/>
    <n v="11218"/>
    <n v="0"/>
    <n v="0"/>
    <n v="733"/>
    <n v="0"/>
    <n v="211"/>
    <n v="69"/>
    <n v="5.7735754330181573E-3"/>
    <n v="9.4133697135061395E-2"/>
    <n v="0"/>
    <n v="453"/>
    <n v="11911"/>
    <n v="11180"/>
    <n v="731"/>
    <n v="25263"/>
    <n v="3266"/>
    <n v="8671"/>
    <n v="14"/>
    <n v="0.27328257049619281"/>
    <n v="0.72554597941594845"/>
    <n v="1.1714500878587566E-3"/>
  </r>
  <r>
    <x v="38"/>
    <x v="25"/>
    <x v="4"/>
    <n v="2020"/>
    <n v="119761"/>
    <n v="8490"/>
    <n v="113291"/>
    <n v="123234"/>
    <n v="50235"/>
    <n v="47840"/>
    <n v="0"/>
    <n v="0"/>
    <n v="2395"/>
    <n v="68"/>
    <n v="85"/>
    <n v="393"/>
    <n v="7.8232308151687073E-3"/>
    <n v="0.16409185803757828"/>
    <n v="0"/>
    <n v="1849"/>
    <n v="50026"/>
    <n v="47633"/>
    <n v="2393"/>
    <n v="121939"/>
    <n v="9153"/>
    <n v="41043"/>
    <n v="39"/>
    <n v="0.18220364287847118"/>
    <n v="0.81702000597193192"/>
    <n v="7.7635114959689455E-4"/>
  </r>
  <r>
    <x v="39"/>
    <x v="25"/>
    <x v="4"/>
    <n v="2020"/>
    <n v="4553013"/>
    <n v="407428"/>
    <n v="2256263"/>
    <n v="4661931"/>
    <n v="2352866"/>
    <n v="2256279"/>
    <n v="1325"/>
    <n v="90"/>
    <n v="95261"/>
    <n v="3448"/>
    <n v="11989"/>
    <n v="12970"/>
    <n v="5.512426122014598E-3"/>
    <n v="0.13615225538258049"/>
    <n v="1"/>
    <n v="66853"/>
    <n v="2329964"/>
    <n v="2234000"/>
    <n v="94650"/>
    <n v="4605640"/>
    <n v="979357"/>
    <n v="1366080"/>
    <n v="7429"/>
    <n v="0.41624002386876263"/>
    <n v="0.58060255025148055"/>
    <n v="3.1574258797568582E-3"/>
  </r>
  <r>
    <x v="0"/>
    <x v="26"/>
    <x v="0"/>
    <n v="2020"/>
    <n v="7025"/>
    <n v="559"/>
    <n v="8486"/>
    <n v="7086"/>
    <n v="2559"/>
    <n v="2505"/>
    <n v="0"/>
    <n v="0"/>
    <n v="54"/>
    <n v="9"/>
    <n v="27"/>
    <n v="17"/>
    <n v="6.6432200078155529E-3"/>
    <n v="0.31481481481481483"/>
    <n v="0"/>
    <n v="1"/>
    <n v="2556"/>
    <n v="2502"/>
    <n v="54"/>
    <n v="7036"/>
    <n v="1140"/>
    <n v="1419"/>
    <n v="0"/>
    <n v="0.44548651817116058"/>
    <n v="0.55451348182883942"/>
    <n v="0"/>
  </r>
  <r>
    <x v="1"/>
    <x v="26"/>
    <x v="0"/>
    <n v="2020"/>
    <n v="12555"/>
    <n v="2839"/>
    <n v="11736"/>
    <n v="12709"/>
    <n v="4830"/>
    <n v="4753"/>
    <n v="0"/>
    <n v="0"/>
    <n v="77"/>
    <n v="16"/>
    <n v="21"/>
    <n v="30"/>
    <n v="6.2111801242236021E-3"/>
    <n v="0.38961038961038963"/>
    <n v="0"/>
    <n v="10"/>
    <n v="4823"/>
    <n v="4746"/>
    <n v="77"/>
    <n v="12666"/>
    <n v="1637"/>
    <n v="3191"/>
    <n v="2"/>
    <n v="0.33892339544513456"/>
    <n v="0.66066252587991714"/>
    <n v="4.1407867494824016E-4"/>
  </r>
  <r>
    <x v="2"/>
    <x v="26"/>
    <x v="0"/>
    <n v="2020"/>
    <n v="8320"/>
    <n v="532"/>
    <n v="9808"/>
    <n v="8370"/>
    <n v="2512"/>
    <n v="2478"/>
    <n v="0"/>
    <n v="0"/>
    <n v="34"/>
    <n v="11"/>
    <n v="6"/>
    <n v="17"/>
    <n v="6.7675159235668792E-3"/>
    <n v="0.5"/>
    <n v="0"/>
    <n v="0"/>
    <n v="2505"/>
    <n v="2471"/>
    <n v="34"/>
    <n v="8312"/>
    <n v="1064"/>
    <n v="1448"/>
    <n v="0"/>
    <n v="0.42356687898089174"/>
    <n v="0.57643312101910826"/>
    <n v="0"/>
  </r>
  <r>
    <x v="3"/>
    <x v="26"/>
    <x v="0"/>
    <n v="2020"/>
    <n v="12286"/>
    <n v="759"/>
    <n v="13547"/>
    <n v="12525"/>
    <n v="5594"/>
    <n v="5535"/>
    <n v="1"/>
    <n v="1"/>
    <n v="58"/>
    <n v="25"/>
    <n v="4"/>
    <n v="26"/>
    <n v="4.6478369681801929E-3"/>
    <n v="0.44827586206896552"/>
    <n v="0"/>
    <n v="3"/>
    <n v="5586"/>
    <n v="5527"/>
    <n v="58"/>
    <n v="12403"/>
    <n v="3010"/>
    <n v="2581"/>
    <n v="3"/>
    <n v="0.53807651054701466"/>
    <n v="0.46138720057204147"/>
    <n v="5.3628888094386842E-4"/>
  </r>
  <r>
    <x v="4"/>
    <x v="26"/>
    <x v="0"/>
    <n v="2020"/>
    <n v="24895"/>
    <n v="2246"/>
    <n v="24669"/>
    <n v="25261"/>
    <n v="12686"/>
    <n v="12559"/>
    <n v="0"/>
    <n v="0"/>
    <n v="127"/>
    <n v="41"/>
    <n v="42"/>
    <n v="41"/>
    <n v="3.2319091912344318E-3"/>
    <n v="0.32283464566929132"/>
    <n v="0"/>
    <n v="3"/>
    <n v="12621"/>
    <n v="12495"/>
    <n v="126"/>
    <n v="24776"/>
    <n v="7662"/>
    <n v="5005"/>
    <n v="19"/>
    <n v="0.603972883493615"/>
    <n v="0.39452940249093488"/>
    <n v="1.4977140154501024E-3"/>
  </r>
  <r>
    <x v="5"/>
    <x v="26"/>
    <x v="0"/>
    <n v="2020"/>
    <n v="145950"/>
    <n v="21156"/>
    <n v="126814"/>
    <n v="147957"/>
    <n v="50659"/>
    <n v="49779"/>
    <n v="0"/>
    <n v="2"/>
    <n v="880"/>
    <n v="177"/>
    <n v="242"/>
    <n v="448"/>
    <n v="8.8434434157800192E-3"/>
    <n v="0.50909090909090904"/>
    <n v="0"/>
    <n v="11"/>
    <n v="50506"/>
    <n v="49627"/>
    <n v="879"/>
    <n v="146583"/>
    <n v="11833"/>
    <n v="38771"/>
    <n v="55"/>
    <n v="0.23358139718510038"/>
    <n v="0.76533291221698019"/>
    <n v="1.0856905979194219E-3"/>
  </r>
  <r>
    <x v="6"/>
    <x v="26"/>
    <x v="0"/>
    <n v="2020"/>
    <m/>
    <m/>
    <n v="2020"/>
    <m/>
    <m/>
    <m/>
    <m/>
    <m/>
    <m/>
    <m/>
    <m/>
    <m/>
    <m/>
    <e v="#DIV/0!"/>
    <m/>
    <m/>
    <n v="0"/>
    <n v="0"/>
    <n v="0"/>
    <n v="0"/>
    <m/>
    <n v="0"/>
    <n v="0"/>
    <e v="#DIV/0!"/>
    <e v="#DIV/0!"/>
    <e v="#DIV/0!"/>
  </r>
  <r>
    <x v="7"/>
    <x v="26"/>
    <x v="0"/>
    <n v="2020"/>
    <n v="66168"/>
    <n v="7574"/>
    <n v="60614"/>
    <n v="66614"/>
    <n v="27210"/>
    <n v="26931"/>
    <n v="0"/>
    <n v="0"/>
    <n v="279"/>
    <n v="63"/>
    <n v="123"/>
    <n v="83"/>
    <n v="3.0503491363469311E-3"/>
    <n v="0.29749103942652327"/>
    <n v="0"/>
    <n v="10"/>
    <n v="27153"/>
    <n v="26874"/>
    <n v="279"/>
    <n v="65918"/>
    <n v="14227"/>
    <n v="12972"/>
    <n v="11"/>
    <n v="0.5228592429253951"/>
    <n v="0.47673649393605294"/>
    <n v="4.0426313855200296E-4"/>
  </r>
  <r>
    <x v="8"/>
    <x v="26"/>
    <x v="0"/>
    <n v="2020"/>
    <n v="3572"/>
    <n v="209"/>
    <n v="5383"/>
    <n v="3612"/>
    <n v="1596"/>
    <n v="1578"/>
    <n v="0"/>
    <n v="0"/>
    <n v="18"/>
    <n v="4"/>
    <n v="8"/>
    <n v="5"/>
    <n v="3.1328320802005011E-3"/>
    <n v="0.27777777777777779"/>
    <n v="0"/>
    <n v="1"/>
    <n v="1593"/>
    <n v="1575"/>
    <n v="18"/>
    <n v="3586"/>
    <n v="626"/>
    <n v="969"/>
    <n v="1"/>
    <n v="0.39223057644110276"/>
    <n v="0.6071428571428571"/>
    <n v="6.2656641604010022E-4"/>
  </r>
  <r>
    <x v="9"/>
    <x v="26"/>
    <x v="0"/>
    <n v="2020"/>
    <n v="2340"/>
    <n v="197"/>
    <n v="4163"/>
    <n v="2349"/>
    <n v="1172"/>
    <n v="1152"/>
    <n v="0"/>
    <n v="0"/>
    <n v="20"/>
    <n v="6"/>
    <n v="2"/>
    <n v="10"/>
    <n v="8.5324232081911266E-3"/>
    <n v="0.5"/>
    <n v="0"/>
    <n v="2"/>
    <n v="1167"/>
    <n v="1147"/>
    <n v="20"/>
    <n v="2325"/>
    <n v="230"/>
    <n v="942"/>
    <n v="0"/>
    <n v="0.19624573378839591"/>
    <n v="0.80375426621160406"/>
    <n v="0"/>
  </r>
  <r>
    <x v="10"/>
    <x v="26"/>
    <x v="0"/>
    <n v="2020"/>
    <n v="3342"/>
    <n v="229"/>
    <n v="5133"/>
    <n v="3426"/>
    <n v="1226"/>
    <n v="1210"/>
    <n v="1"/>
    <n v="1"/>
    <n v="15"/>
    <n v="4"/>
    <n v="7"/>
    <n v="4"/>
    <n v="3.2626427406199023E-3"/>
    <n v="0.26666666666666666"/>
    <n v="0"/>
    <n v="0"/>
    <n v="1218"/>
    <n v="1202"/>
    <n v="15"/>
    <n v="3377"/>
    <n v="338"/>
    <n v="888"/>
    <n v="0"/>
    <n v="0.27569331158238175"/>
    <n v="0.72430668841761825"/>
    <n v="0"/>
  </r>
  <r>
    <x v="11"/>
    <x v="26"/>
    <x v="0"/>
    <n v="2020"/>
    <m/>
    <m/>
    <n v="2020"/>
    <m/>
    <m/>
    <m/>
    <m/>
    <m/>
    <m/>
    <m/>
    <m/>
    <m/>
    <m/>
    <e v="#DIV/0!"/>
    <m/>
    <m/>
    <n v="0"/>
    <n v="0"/>
    <n v="0"/>
    <n v="0"/>
    <m/>
    <n v="0"/>
    <n v="0"/>
    <e v="#DIV/0!"/>
    <e v="#DIV/0!"/>
    <e v="#DIV/0!"/>
  </r>
  <r>
    <x v="12"/>
    <x v="26"/>
    <x v="0"/>
    <n v="2020"/>
    <n v="9715"/>
    <n v="684"/>
    <n v="11051"/>
    <n v="9818"/>
    <n v="3591"/>
    <n v="3501"/>
    <n v="0"/>
    <n v="0"/>
    <n v="90"/>
    <n v="2"/>
    <n v="34"/>
    <n v="52"/>
    <n v="1.4480646059593427E-2"/>
    <n v="0.57777777777777772"/>
    <n v="0"/>
    <n v="2"/>
    <n v="3580"/>
    <n v="3492"/>
    <n v="88"/>
    <n v="9750"/>
    <n v="874"/>
    <n v="2716"/>
    <n v="1"/>
    <n v="0.24338624338624337"/>
    <n v="0.75633528265107208"/>
    <n v="2.7847396268448898E-4"/>
  </r>
  <r>
    <x v="13"/>
    <x v="26"/>
    <x v="0"/>
    <n v="2020"/>
    <n v="44713"/>
    <n v="4922"/>
    <n v="41811"/>
    <n v="45038"/>
    <n v="16593"/>
    <n v="16303"/>
    <n v="0"/>
    <n v="0"/>
    <n v="290"/>
    <n v="56"/>
    <n v="50"/>
    <n v="173"/>
    <n v="1.0426083288133551E-2"/>
    <n v="0.59655172413793101"/>
    <n v="0"/>
    <n v="11"/>
    <n v="16568"/>
    <n v="16278"/>
    <n v="290"/>
    <n v="44887"/>
    <n v="4870"/>
    <n v="11722"/>
    <n v="1"/>
    <n v="0.29349725787982883"/>
    <n v="0.70644247574278307"/>
    <n v="6.0266377388055202E-5"/>
  </r>
  <r>
    <x v="14"/>
    <x v="26"/>
    <x v="0"/>
    <n v="2020"/>
    <n v="13760"/>
    <n v="739"/>
    <n v="15041"/>
    <n v="13907"/>
    <n v="6043"/>
    <n v="5988"/>
    <n v="2"/>
    <n v="0"/>
    <n v="53"/>
    <n v="20"/>
    <n v="8"/>
    <n v="23"/>
    <n v="3.8060565944067516E-3"/>
    <n v="0.43396226415094341"/>
    <n v="0"/>
    <n v="2"/>
    <n v="6023"/>
    <n v="5968"/>
    <n v="53"/>
    <n v="13743"/>
    <n v="1408"/>
    <n v="4629"/>
    <n v="6"/>
    <n v="0.23299685586629157"/>
    <n v="0.7660102598047327"/>
    <n v="9.9288432897567426E-4"/>
  </r>
  <r>
    <x v="15"/>
    <x v="26"/>
    <x v="0"/>
    <n v="2020"/>
    <n v="2608"/>
    <n v="240"/>
    <n v="4388"/>
    <n v="2624"/>
    <n v="1286"/>
    <n v="1271"/>
    <n v="1"/>
    <n v="0"/>
    <n v="14"/>
    <n v="4"/>
    <n v="4"/>
    <n v="3"/>
    <n v="2.3328149300155523E-3"/>
    <n v="0.21428571428571427"/>
    <n v="0"/>
    <n v="3"/>
    <n v="1280"/>
    <n v="1265"/>
    <n v="14"/>
    <n v="2595"/>
    <n v="156"/>
    <n v="1130"/>
    <n v="0"/>
    <n v="0.12130637636080871"/>
    <n v="0.87869362363919135"/>
    <n v="0"/>
  </r>
  <r>
    <x v="16"/>
    <x v="26"/>
    <x v="0"/>
    <n v="2020"/>
    <n v="369644"/>
    <n v="28801"/>
    <n v="342863"/>
    <n v="378924"/>
    <n v="122946"/>
    <n v="120895"/>
    <n v="0"/>
    <n v="0"/>
    <n v="2051"/>
    <n v="507"/>
    <n v="471"/>
    <n v="1066"/>
    <n v="8.670473215883396E-3"/>
    <n v="0.51974646513895661"/>
    <n v="0"/>
    <n v="7"/>
    <n v="122267"/>
    <n v="120224"/>
    <n v="2043"/>
    <n v="373366"/>
    <n v="36491"/>
    <n v="86277"/>
    <n v="178"/>
    <n v="0.29680510142664257"/>
    <n v="0.70174710848665267"/>
    <n v="1.4477900867047322E-3"/>
  </r>
  <r>
    <x v="17"/>
    <x v="26"/>
    <x v="0"/>
    <n v="2020"/>
    <n v="27117"/>
    <n v="3544"/>
    <n v="25593"/>
    <n v="27467"/>
    <n v="7837"/>
    <n v="7692"/>
    <n v="2"/>
    <n v="2"/>
    <n v="143"/>
    <n v="25"/>
    <n v="37"/>
    <n v="70"/>
    <n v="8.9319892816128628E-3"/>
    <n v="0.48951048951048953"/>
    <n v="0"/>
    <n v="11"/>
    <n v="7680"/>
    <n v="7538"/>
    <n v="140"/>
    <n v="25843"/>
    <n v="3367"/>
    <n v="4454"/>
    <n v="16"/>
    <n v="0.42962868444557867"/>
    <n v="0.5683297180043384"/>
    <n v="2.0415975500829397E-3"/>
  </r>
  <r>
    <x v="18"/>
    <x v="26"/>
    <x v="0"/>
    <n v="2020"/>
    <n v="9517"/>
    <n v="756"/>
    <n v="10781"/>
    <n v="9633"/>
    <n v="4345"/>
    <n v="4217"/>
    <n v="0"/>
    <n v="0"/>
    <n v="128"/>
    <n v="74"/>
    <n v="28"/>
    <n v="26"/>
    <n v="5.9838895281933259E-3"/>
    <n v="0.203125"/>
    <n v="0"/>
    <n v="0"/>
    <n v="4339"/>
    <n v="4212"/>
    <n v="127"/>
    <n v="9576"/>
    <n v="2076"/>
    <n v="2266"/>
    <n v="3"/>
    <n v="0.47779056386651325"/>
    <n v="0.52151898734177216"/>
    <n v="6.9044879171461452E-4"/>
  </r>
  <r>
    <x v="19"/>
    <x v="26"/>
    <x v="0"/>
    <n v="2020"/>
    <n v="10948"/>
    <n v="988"/>
    <n v="11980"/>
    <n v="11039"/>
    <n v="4988"/>
    <n v="4932"/>
    <n v="0"/>
    <n v="0"/>
    <n v="56"/>
    <n v="22"/>
    <n v="17"/>
    <n v="17"/>
    <n v="3.4081796311146752E-3"/>
    <n v="0.30357142857142855"/>
    <n v="0"/>
    <n v="0"/>
    <n v="4973"/>
    <n v="4918"/>
    <n v="55"/>
    <n v="10918"/>
    <n v="3174"/>
    <n v="1811"/>
    <n v="3"/>
    <n v="0.63632718524458698"/>
    <n v="0.36307137129109862"/>
    <n v="6.0144346431435444E-4"/>
  </r>
  <r>
    <x v="20"/>
    <x v="26"/>
    <x v="0"/>
    <n v="2020"/>
    <n v="30220"/>
    <n v="3190"/>
    <n v="29050"/>
    <n v="30574"/>
    <n v="12007"/>
    <n v="11839"/>
    <n v="0"/>
    <n v="0"/>
    <n v="160"/>
    <n v="32"/>
    <n v="36"/>
    <n v="92"/>
    <n v="7.6621970517198297E-3"/>
    <n v="0.57499999999999996"/>
    <n v="0"/>
    <n v="0"/>
    <n v="11983"/>
    <n v="11815"/>
    <n v="160"/>
    <n v="30327"/>
    <n v="3682"/>
    <n v="8321"/>
    <n v="4"/>
    <n v="0.30665445156991755"/>
    <n v="0.69301240942783371"/>
    <n v="3.3313900224868825E-4"/>
  </r>
  <r>
    <x v="21"/>
    <x v="26"/>
    <x v="0"/>
    <n v="2020"/>
    <n v="5908"/>
    <n v="297"/>
    <n v="7631"/>
    <n v="5936"/>
    <n v="2895"/>
    <n v="2859"/>
    <n v="0"/>
    <n v="0"/>
    <n v="36"/>
    <n v="3"/>
    <n v="8"/>
    <n v="20"/>
    <n v="6.9084628670120895E-3"/>
    <n v="0.55555555555555558"/>
    <n v="0"/>
    <n v="5"/>
    <n v="2888"/>
    <n v="2853"/>
    <n v="35"/>
    <n v="5884"/>
    <n v="539"/>
    <n v="2354"/>
    <n v="2"/>
    <n v="0.18618307426597583"/>
    <n v="0.81312607944732296"/>
    <n v="6.9084628670120895E-4"/>
  </r>
  <r>
    <x v="22"/>
    <x v="26"/>
    <x v="0"/>
    <n v="2020"/>
    <n v="35181"/>
    <n v="3523"/>
    <n v="33678"/>
    <n v="35752"/>
    <n v="15553"/>
    <n v="15429"/>
    <n v="2"/>
    <n v="0"/>
    <n v="122"/>
    <n v="17"/>
    <n v="30"/>
    <n v="71"/>
    <n v="4.565035684433871E-3"/>
    <n v="0.58196721311475408"/>
    <n v="0"/>
    <n v="4"/>
    <n v="15487"/>
    <n v="15365"/>
    <n v="120"/>
    <n v="35201"/>
    <n v="6194"/>
    <n v="9356"/>
    <n v="3"/>
    <n v="0.39825114125892108"/>
    <n v="0.60155596990934224"/>
    <n v="1.9288883173664245E-4"/>
  </r>
  <r>
    <x v="23"/>
    <x v="26"/>
    <x v="0"/>
    <n v="2020"/>
    <n v="18592"/>
    <n v="1231"/>
    <n v="19381"/>
    <n v="18754"/>
    <n v="8191"/>
    <n v="8012"/>
    <n v="0"/>
    <n v="0"/>
    <n v="179"/>
    <n v="15"/>
    <n v="93"/>
    <n v="69"/>
    <n v="8.4238798681479671E-3"/>
    <n v="0.38547486033519551"/>
    <n v="0"/>
    <n v="2"/>
    <n v="8180"/>
    <n v="8001"/>
    <n v="179"/>
    <n v="18545"/>
    <n v="1406"/>
    <n v="6785"/>
    <n v="0"/>
    <n v="0.17165181296544987"/>
    <n v="0.82834818703455015"/>
    <n v="0"/>
  </r>
  <r>
    <x v="24"/>
    <x v="26"/>
    <x v="0"/>
    <n v="2020"/>
    <n v="14215"/>
    <n v="1392"/>
    <n v="14843"/>
    <n v="14289"/>
    <n v="6634"/>
    <n v="6536"/>
    <n v="0"/>
    <n v="0"/>
    <n v="98"/>
    <n v="26"/>
    <n v="13"/>
    <n v="59"/>
    <n v="8.893578534820621E-3"/>
    <n v="0.60204081632653061"/>
    <n v="0"/>
    <n v="0"/>
    <n v="6616"/>
    <n v="6518"/>
    <n v="98"/>
    <n v="14132"/>
    <n v="1384"/>
    <n v="5248"/>
    <n v="2"/>
    <n v="0.20862224902019896"/>
    <n v="0.79107627374133249"/>
    <n v="3.0147723846849563E-4"/>
  </r>
  <r>
    <x v="25"/>
    <x v="26"/>
    <x v="0"/>
    <n v="2020"/>
    <n v="8751"/>
    <n v="2094"/>
    <n v="8677"/>
    <n v="8827"/>
    <n v="4202"/>
    <n v="4147"/>
    <n v="1"/>
    <n v="0"/>
    <n v="54"/>
    <n v="9"/>
    <n v="5"/>
    <n v="40"/>
    <n v="9.5192765349833407E-3"/>
    <n v="0.7407407407407407"/>
    <n v="0"/>
    <n v="0"/>
    <n v="4188"/>
    <n v="4133"/>
    <n v="54"/>
    <n v="8743"/>
    <n v="1237"/>
    <n v="2961"/>
    <n v="4"/>
    <n v="0.29438362684435981"/>
    <n v="0.7046644455021418"/>
    <n v="9.519276534983341E-4"/>
  </r>
  <r>
    <x v="26"/>
    <x v="26"/>
    <x v="0"/>
    <n v="2020"/>
    <n v="293182"/>
    <n v="35112"/>
    <n v="260090"/>
    <n v="297008"/>
    <n v="101837"/>
    <n v="100768"/>
    <n v="62"/>
    <n v="0"/>
    <n v="1007"/>
    <n v="117"/>
    <n v="339"/>
    <n v="502"/>
    <n v="4.9294460755913861E-3"/>
    <n v="0.49851042701092352"/>
    <n v="0"/>
    <n v="49"/>
    <n v="100504"/>
    <n v="99452"/>
    <n v="990"/>
    <n v="286028"/>
    <n v="40977"/>
    <n v="60788"/>
    <n v="72"/>
    <n v="0.40237831043726741"/>
    <n v="0.59691467737659198"/>
    <n v="7.0701218614059721E-4"/>
  </r>
  <r>
    <x v="27"/>
    <x v="26"/>
    <x v="0"/>
    <n v="2020"/>
    <n v="13336"/>
    <n v="1040"/>
    <n v="14316"/>
    <n v="13546"/>
    <n v="6646"/>
    <n v="6556"/>
    <n v="0"/>
    <n v="0"/>
    <n v="90"/>
    <n v="22"/>
    <n v="23"/>
    <n v="44"/>
    <n v="6.6205236232320195E-3"/>
    <n v="0.48888888888888887"/>
    <n v="0"/>
    <n v="1"/>
    <n v="6630"/>
    <n v="6540"/>
    <n v="89"/>
    <n v="13271"/>
    <n v="3113"/>
    <n v="3514"/>
    <n v="19"/>
    <n v="0.46840204634366539"/>
    <n v="0.52873909118266627"/>
    <n v="2.8588624736683721E-3"/>
  </r>
  <r>
    <x v="28"/>
    <x v="26"/>
    <x v="0"/>
    <n v="2020"/>
    <n v="46413"/>
    <n v="2359"/>
    <n v="46074"/>
    <n v="46843"/>
    <n v="21205"/>
    <n v="20913"/>
    <n v="0"/>
    <n v="0"/>
    <n v="292"/>
    <n v="102"/>
    <n v="102"/>
    <n v="88"/>
    <n v="4.1499646309832586E-3"/>
    <n v="0.30136986301369861"/>
    <n v="0"/>
    <n v="0"/>
    <n v="21080"/>
    <n v="20790"/>
    <n v="290"/>
    <n v="46054"/>
    <n v="10808"/>
    <n v="10387"/>
    <n v="10"/>
    <n v="0.50969111058712568"/>
    <n v="0.48983730252298985"/>
    <n v="4.7158688988446123E-4"/>
  </r>
  <r>
    <x v="29"/>
    <x v="26"/>
    <x v="0"/>
    <n v="2020"/>
    <n v="7634"/>
    <n v="337"/>
    <n v="9317"/>
    <n v="7688"/>
    <n v="3192"/>
    <n v="3152"/>
    <n v="9"/>
    <n v="0"/>
    <n v="31"/>
    <n v="5"/>
    <n v="6"/>
    <n v="20"/>
    <n v="6.2656641604010022E-3"/>
    <n v="0.64516129032258063"/>
    <n v="0"/>
    <n v="0"/>
    <n v="3176"/>
    <n v="3136"/>
    <n v="31"/>
    <n v="7580"/>
    <n v="1664"/>
    <n v="1525"/>
    <n v="3"/>
    <n v="0.52130325814536338"/>
    <n v="0.47775689223057644"/>
    <n v="9.3984962406015032E-4"/>
  </r>
  <r>
    <x v="30"/>
    <x v="26"/>
    <x v="0"/>
    <n v="2020"/>
    <n v="312384"/>
    <n v="28303"/>
    <n v="286101"/>
    <n v="318401"/>
    <n v="104885"/>
    <n v="103138"/>
    <n v="0"/>
    <n v="0"/>
    <n v="1747"/>
    <n v="246"/>
    <n v="493"/>
    <n v="956"/>
    <n v="9.1147447204080658E-3"/>
    <n v="0.54722381224957073"/>
    <n v="0"/>
    <n v="52"/>
    <n v="104529"/>
    <n v="102789"/>
    <n v="1740"/>
    <n v="314176"/>
    <n v="39818"/>
    <n v="65003"/>
    <n v="64"/>
    <n v="0.37963483815607568"/>
    <n v="0.61975496972875055"/>
    <n v="6.1019211517376176E-4"/>
  </r>
  <r>
    <x v="31"/>
    <x v="26"/>
    <x v="0"/>
    <n v="2020"/>
    <n v="77990"/>
    <n v="6022"/>
    <n v="73988"/>
    <n v="78466"/>
    <n v="28135"/>
    <n v="27700"/>
    <n v="0"/>
    <n v="0"/>
    <n v="435"/>
    <n v="46"/>
    <n v="115"/>
    <n v="261"/>
    <n v="9.2767016172027716E-3"/>
    <n v="0.6"/>
    <n v="0"/>
    <n v="13"/>
    <n v="27950"/>
    <n v="27517"/>
    <n v="433"/>
    <n v="77476"/>
    <n v="7006"/>
    <n v="21121"/>
    <n v="8"/>
    <n v="0.24901368402345833"/>
    <n v="0.75070197263195304"/>
    <n v="2.8434334458859073E-4"/>
  </r>
  <r>
    <x v="32"/>
    <x v="26"/>
    <x v="0"/>
    <n v="2020"/>
    <n v="8012"/>
    <n v="598"/>
    <n v="9434"/>
    <n v="8048"/>
    <n v="3722"/>
    <n v="3651"/>
    <n v="0"/>
    <n v="0"/>
    <n v="71"/>
    <n v="14"/>
    <n v="8"/>
    <n v="45"/>
    <n v="1.2090274046211715E-2"/>
    <n v="0.63380281690140849"/>
    <n v="0"/>
    <n v="4"/>
    <n v="3705"/>
    <n v="3634"/>
    <n v="71"/>
    <n v="7947"/>
    <n v="85"/>
    <n v="3637"/>
    <n v="0"/>
    <n v="2.2837184309511014E-2"/>
    <n v="0.97716281569048902"/>
    <n v="0"/>
  </r>
  <r>
    <x v="33"/>
    <x v="26"/>
    <x v="0"/>
    <n v="2020"/>
    <n v="186840"/>
    <n v="17168"/>
    <n v="171692"/>
    <n v="189859"/>
    <n v="67980"/>
    <n v="67107"/>
    <n v="17"/>
    <n v="17"/>
    <n v="856"/>
    <n v="130"/>
    <n v="222"/>
    <n v="472"/>
    <n v="6.9432185937040305E-3"/>
    <n v="0.55140186915887845"/>
    <n v="0"/>
    <n v="32"/>
    <n v="66883"/>
    <n v="66023"/>
    <n v="843"/>
    <n v="182614"/>
    <n v="33909"/>
    <n v="34038"/>
    <n v="33"/>
    <n v="0.49880847308031773"/>
    <n v="0.50070609002647837"/>
    <n v="4.8543689320388347E-4"/>
  </r>
  <r>
    <x v="34"/>
    <x v="26"/>
    <x v="0"/>
    <n v="2020"/>
    <n v="2544"/>
    <n v="320"/>
    <n v="4244"/>
    <n v="2583"/>
    <n v="1649"/>
    <n v="1619"/>
    <n v="0"/>
    <n v="0"/>
    <n v="30"/>
    <n v="1"/>
    <n v="18"/>
    <n v="9"/>
    <n v="5.4578532443905394E-3"/>
    <n v="0.3"/>
    <n v="0"/>
    <n v="2"/>
    <n v="1649"/>
    <n v="1619"/>
    <n v="30"/>
    <n v="2567"/>
    <n v="422"/>
    <n v="1227"/>
    <n v="0"/>
    <n v="0.25591267434808973"/>
    <n v="0.74408732565191027"/>
    <n v="0"/>
  </r>
  <r>
    <x v="35"/>
    <x v="26"/>
    <x v="0"/>
    <n v="2020"/>
    <n v="35020"/>
    <n v="3720"/>
    <n v="33320"/>
    <n v="35287"/>
    <n v="14765"/>
    <n v="14595"/>
    <n v="0"/>
    <n v="0"/>
    <n v="170"/>
    <n v="73"/>
    <n v="11"/>
    <n v="86"/>
    <n v="5.8245851676261432E-3"/>
    <n v="0.50588235294117645"/>
    <n v="0"/>
    <n v="0"/>
    <n v="14716"/>
    <n v="14546"/>
    <n v="170"/>
    <n v="34940"/>
    <n v="6357"/>
    <n v="8399"/>
    <n v="9"/>
    <n v="0.43054520826278359"/>
    <n v="0.56884524212665089"/>
    <n v="6.0954961056552655E-4"/>
  </r>
  <r>
    <x v="36"/>
    <x v="26"/>
    <x v="0"/>
    <n v="2020"/>
    <n v="146342"/>
    <n v="15023"/>
    <n v="133339"/>
    <n v="148106"/>
    <n v="55600"/>
    <n v="54939"/>
    <n v="0"/>
    <n v="0"/>
    <n v="661"/>
    <n v="193"/>
    <n v="175"/>
    <n v="284"/>
    <n v="5.1079136690647484E-3"/>
    <n v="0.42965204236006049"/>
    <n v="0"/>
    <n v="9"/>
    <n v="55396"/>
    <n v="54735"/>
    <n v="661"/>
    <n v="145614"/>
    <n v="25178"/>
    <n v="30317"/>
    <n v="105"/>
    <n v="0.45284172661870503"/>
    <n v="0.54526978417266192"/>
    <n v="1.8884892086330936E-3"/>
  </r>
  <r>
    <x v="37"/>
    <x v="26"/>
    <x v="0"/>
    <n v="2020"/>
    <n v="22841"/>
    <n v="3389"/>
    <n v="21472"/>
    <n v="23149"/>
    <n v="8354"/>
    <n v="8206"/>
    <n v="0"/>
    <n v="0"/>
    <n v="148"/>
    <n v="12"/>
    <n v="36"/>
    <n v="90"/>
    <n v="1.0773282259995211E-2"/>
    <n v="0.60810810810810811"/>
    <n v="0"/>
    <n v="10"/>
    <n v="8327"/>
    <n v="8181"/>
    <n v="146"/>
    <n v="22833"/>
    <n v="1789"/>
    <n v="6565"/>
    <n v="0"/>
    <n v="0.21414891070146039"/>
    <n v="0.78585108929853964"/>
    <n v="0"/>
  </r>
  <r>
    <x v="38"/>
    <x v="26"/>
    <x v="0"/>
    <n v="2020"/>
    <n v="63659"/>
    <n v="5353"/>
    <n v="60326"/>
    <n v="64505"/>
    <n v="20602"/>
    <n v="20365"/>
    <n v="3"/>
    <n v="3"/>
    <n v="234"/>
    <n v="62"/>
    <n v="28"/>
    <n v="133"/>
    <n v="6.4556839141830889E-3"/>
    <n v="0.56837606837606836"/>
    <n v="0"/>
    <n v="11"/>
    <n v="20546"/>
    <n v="20312"/>
    <n v="231"/>
    <n v="63824"/>
    <n v="3580"/>
    <n v="17010"/>
    <n v="12"/>
    <n v="0.17376953693816136"/>
    <n v="0.82564799534025823"/>
    <n v="5.8246772158042912E-4"/>
  </r>
  <r>
    <x v="39"/>
    <x v="26"/>
    <x v="0"/>
    <n v="2020"/>
    <n v="2103539"/>
    <n v="207445"/>
    <n v="754808"/>
    <n v="2135980"/>
    <n v="765727"/>
    <n v="754810"/>
    <n v="101"/>
    <n v="26"/>
    <n v="10808"/>
    <n v="2191"/>
    <n v="2892"/>
    <n v="5452"/>
    <n v="7.1200310293355207E-3"/>
    <n v="0.50444115470022211"/>
    <n v="0"/>
    <n v="271"/>
    <n v="760871"/>
    <n v="750020"/>
    <n v="10741"/>
    <n v="2095416"/>
    <n v="283331"/>
    <n v="481747"/>
    <n v="649"/>
    <n v="0.37001568444106059"/>
    <n v="0.62913675500537403"/>
    <n v="8.4756055356543516E-4"/>
  </r>
  <r>
    <x v="0"/>
    <x v="27"/>
    <x v="1"/>
    <n v="2019"/>
    <n v="7013"/>
    <n v="478"/>
    <n v="8554"/>
    <n v="7066"/>
    <n v="3080"/>
    <n v="3003"/>
    <n v="0"/>
    <n v="0"/>
    <n v="77"/>
    <n v="5"/>
    <n v="28"/>
    <n v="44"/>
    <n v="1.4285714285714285E-2"/>
    <n v="0.5714285714285714"/>
    <n v="0"/>
    <n v="0"/>
    <n v="3073"/>
    <n v="2996"/>
    <n v="77"/>
    <n v="7019"/>
    <n v="1705"/>
    <n v="1375"/>
    <n v="0"/>
    <n v="0.5535714285714286"/>
    <n v="0.44642857142857145"/>
    <n v="0"/>
  </r>
  <r>
    <x v="1"/>
    <x v="27"/>
    <x v="1"/>
    <n v="2019"/>
    <n v="15125"/>
    <n v="2929"/>
    <n v="14215"/>
    <n v="15424"/>
    <n v="6545"/>
    <n v="6481"/>
    <n v="0"/>
    <n v="0"/>
    <n v="64"/>
    <n v="14"/>
    <n v="18"/>
    <n v="27"/>
    <n v="4.1252864782276551E-3"/>
    <n v="0.421875"/>
    <n v="0"/>
    <n v="5"/>
    <n v="6534"/>
    <n v="6470"/>
    <n v="64"/>
    <n v="15364"/>
    <n v="3347"/>
    <n v="3198"/>
    <n v="0"/>
    <n v="0.5113827349121467"/>
    <n v="0.4886172650878533"/>
    <n v="0"/>
  </r>
  <r>
    <x v="2"/>
    <x v="27"/>
    <x v="1"/>
    <n v="2019"/>
    <n v="114846"/>
    <n v="9059"/>
    <n v="107806"/>
    <n v="116732"/>
    <n v="46510"/>
    <n v="45475"/>
    <n v="0"/>
    <n v="0"/>
    <n v="1035"/>
    <n v="110"/>
    <n v="151"/>
    <n v="721"/>
    <n v="1.5502042571490002E-2"/>
    <n v="0.69661835748792267"/>
    <n v="0"/>
    <n v="53"/>
    <n v="46388"/>
    <n v="45357"/>
    <n v="1031"/>
    <n v="115902"/>
    <n v="25471"/>
    <n v="21014"/>
    <n v="25"/>
    <n v="0.54764566759836597"/>
    <n v="0.45181681358847559"/>
    <n v="5.3751881315846056E-4"/>
  </r>
  <r>
    <x v="3"/>
    <x v="27"/>
    <x v="1"/>
    <n v="2019"/>
    <n v="46065"/>
    <n v="3240"/>
    <n v="44844"/>
    <n v="46652"/>
    <n v="23028"/>
    <n v="22842"/>
    <n v="3"/>
    <n v="3"/>
    <n v="183"/>
    <n v="40"/>
    <n v="29"/>
    <n v="107"/>
    <n v="4.646517283307278E-3"/>
    <n v="0.58469945355191255"/>
    <n v="0"/>
    <n v="7"/>
    <n v="22981"/>
    <n v="22795"/>
    <n v="183"/>
    <n v="46273"/>
    <n v="13374"/>
    <n v="9642"/>
    <n v="12"/>
    <n v="0.58077123501823869"/>
    <n v="0.41870766023970818"/>
    <n v="5.2110474205315264E-4"/>
  </r>
  <r>
    <x v="4"/>
    <x v="27"/>
    <x v="1"/>
    <n v="2019"/>
    <n v="53905"/>
    <n v="3802"/>
    <n v="52122"/>
    <n v="55238"/>
    <n v="28267"/>
    <n v="28126"/>
    <n v="2"/>
    <n v="2"/>
    <n v="139"/>
    <n v="48"/>
    <n v="31"/>
    <n v="59"/>
    <n v="2.0872395372696076E-3"/>
    <n v="0.42446043165467628"/>
    <n v="0"/>
    <n v="1"/>
    <n v="28191"/>
    <n v="28050"/>
    <n v="139"/>
    <n v="54504"/>
    <n v="19088"/>
    <n v="9159"/>
    <n v="20"/>
    <n v="0.67527505571868252"/>
    <n v="0.32401740545512436"/>
    <n v="7.0753882619308732E-4"/>
  </r>
  <r>
    <x v="5"/>
    <x v="27"/>
    <x v="1"/>
    <n v="2019"/>
    <n v="293472"/>
    <n v="28096"/>
    <n v="267395"/>
    <n v="296582"/>
    <n v="107699"/>
    <n v="106044"/>
    <n v="0"/>
    <n v="0"/>
    <n v="1655"/>
    <n v="191"/>
    <n v="594"/>
    <n v="847"/>
    <n v="7.864511276799227E-3"/>
    <n v="0.51178247734138971"/>
    <n v="0"/>
    <n v="23"/>
    <n v="107436"/>
    <n v="105790"/>
    <n v="1646"/>
    <n v="293906"/>
    <n v="45324"/>
    <n v="62292"/>
    <n v="83"/>
    <n v="0.42083956211292584"/>
    <n v="0.57838977149277149"/>
    <n v="7.7066639430263973E-4"/>
  </r>
  <r>
    <x v="6"/>
    <x v="27"/>
    <x v="1"/>
    <n v="2019"/>
    <n v="2690"/>
    <n v="278"/>
    <n v="4431"/>
    <n v="2761"/>
    <n v="1620"/>
    <n v="1596"/>
    <n v="0"/>
    <n v="0"/>
    <n v="24"/>
    <n v="1"/>
    <n v="4"/>
    <n v="19"/>
    <n v="1.1728395061728396E-2"/>
    <n v="0.79166666666666663"/>
    <n v="0"/>
    <n v="0"/>
    <n v="1614"/>
    <n v="1591"/>
    <n v="23"/>
    <n v="2736"/>
    <n v="811"/>
    <n v="809"/>
    <n v="0"/>
    <n v="0.50061728395061733"/>
    <n v="0.49938271604938272"/>
    <n v="0"/>
  </r>
  <r>
    <x v="7"/>
    <x v="27"/>
    <x v="1"/>
    <n v="2019"/>
    <n v="66452"/>
    <n v="6067"/>
    <n v="62404"/>
    <n v="67281"/>
    <n v="29896"/>
    <n v="29650"/>
    <n v="0"/>
    <n v="0"/>
    <n v="246"/>
    <n v="35"/>
    <n v="46"/>
    <n v="159"/>
    <n v="5.3184372491303184E-3"/>
    <n v="0.64634146341463417"/>
    <n v="0"/>
    <n v="6"/>
    <n v="29836"/>
    <n v="29592"/>
    <n v="244"/>
    <n v="66593"/>
    <n v="19998"/>
    <n v="9871"/>
    <n v="27"/>
    <n v="0.66891891891891897"/>
    <n v="0.33017795022745516"/>
    <n v="9.0313085362590318E-4"/>
  </r>
  <r>
    <x v="8"/>
    <x v="27"/>
    <x v="1"/>
    <n v="2019"/>
    <n v="22715"/>
    <n v="1333"/>
    <n v="23401"/>
    <n v="23093"/>
    <n v="10718"/>
    <n v="10629"/>
    <n v="0"/>
    <n v="0"/>
    <n v="89"/>
    <n v="21"/>
    <n v="12"/>
    <n v="56"/>
    <n v="5.224855383467065E-3"/>
    <n v="0.6292134831460674"/>
    <n v="0"/>
    <n v="0"/>
    <n v="10706"/>
    <n v="10617"/>
    <n v="89"/>
    <n v="22947"/>
    <n v="5281"/>
    <n v="5435"/>
    <n v="2"/>
    <n v="0.4927225228587423"/>
    <n v="0.50709087516327678"/>
    <n v="1.8660197798096661E-4"/>
  </r>
  <r>
    <x v="9"/>
    <x v="27"/>
    <x v="1"/>
    <n v="2019"/>
    <n v="4844"/>
    <n v="330"/>
    <n v="6533"/>
    <n v="4900"/>
    <n v="2569"/>
    <n v="2523"/>
    <n v="0"/>
    <n v="0"/>
    <n v="46"/>
    <n v="9"/>
    <n v="7"/>
    <n v="27"/>
    <n v="1.0509926041261192E-2"/>
    <n v="0.58695652173913049"/>
    <n v="0"/>
    <n v="3"/>
    <n v="2558"/>
    <n v="2512"/>
    <n v="46"/>
    <n v="4860"/>
    <n v="493"/>
    <n v="2076"/>
    <n v="0"/>
    <n v="0.19190346438302841"/>
    <n v="0.80809653561697159"/>
    <n v="0"/>
  </r>
  <r>
    <x v="10"/>
    <x v="27"/>
    <x v="1"/>
    <n v="2019"/>
    <n v="37097"/>
    <n v="3617"/>
    <n v="35499"/>
    <n v="37437"/>
    <n v="12978"/>
    <n v="12671"/>
    <n v="0"/>
    <n v="0"/>
    <n v="307"/>
    <n v="23"/>
    <n v="45"/>
    <n v="229"/>
    <n v="1.7645245800585605E-2"/>
    <n v="0.74592833876221498"/>
    <n v="0"/>
    <n v="10"/>
    <n v="12945"/>
    <n v="12638"/>
    <n v="307"/>
    <n v="37116"/>
    <n v="6626"/>
    <n v="6349"/>
    <n v="3"/>
    <n v="0.51055632609030666"/>
    <n v="0.48921251348435812"/>
    <n v="2.311604253351826E-4"/>
  </r>
  <r>
    <x v="11"/>
    <x v="27"/>
    <x v="1"/>
    <n v="2019"/>
    <n v="1691"/>
    <n v="216"/>
    <n v="3494"/>
    <n v="1697"/>
    <n v="1086"/>
    <n v="1083"/>
    <n v="0"/>
    <n v="0"/>
    <n v="3"/>
    <n v="1"/>
    <n v="0"/>
    <n v="2"/>
    <n v="1.841620626151013E-3"/>
    <n v="0.66666666666666663"/>
    <n v="0"/>
    <n v="0"/>
    <n v="1083"/>
    <n v="1080"/>
    <n v="3"/>
    <n v="1681"/>
    <n v="711"/>
    <n v="375"/>
    <n v="0"/>
    <n v="0.65469613259668513"/>
    <n v="0.34530386740331492"/>
    <n v="0"/>
  </r>
  <r>
    <x v="12"/>
    <x v="27"/>
    <x v="1"/>
    <n v="2019"/>
    <n v="42363"/>
    <n v="0"/>
    <n v="44382"/>
    <n v="42981"/>
    <n v="17926"/>
    <n v="17615"/>
    <n v="0"/>
    <n v="0"/>
    <n v="315"/>
    <n v="45"/>
    <n v="71"/>
    <n v="199"/>
    <n v="1.1101193796719849E-2"/>
    <n v="0.63174603174603172"/>
    <n v="0"/>
    <n v="0"/>
    <n v="17888"/>
    <n v="17579"/>
    <n v="313"/>
    <n v="42677"/>
    <n v="7306"/>
    <n v="10468"/>
    <n v="152"/>
    <n v="0.40756443155193572"/>
    <n v="0.58395626464353456"/>
    <n v="8.4793038045297333E-3"/>
  </r>
  <r>
    <x v="13"/>
    <x v="27"/>
    <x v="1"/>
    <n v="2019"/>
    <n v="44965"/>
    <n v="3944"/>
    <n v="43040"/>
    <n v="45882"/>
    <n v="21005"/>
    <n v="20721"/>
    <n v="13"/>
    <n v="0"/>
    <n v="271"/>
    <n v="43"/>
    <n v="70"/>
    <n v="123"/>
    <n v="5.8557486312782667E-3"/>
    <n v="0.45387453874538747"/>
    <n v="0"/>
    <n v="35"/>
    <n v="20989"/>
    <n v="20705"/>
    <n v="271"/>
    <n v="45738"/>
    <n v="8663"/>
    <n v="12341"/>
    <n v="1"/>
    <n v="0.4124256129492978"/>
    <n v="0.58752677933825281"/>
    <n v="4.7607712449416804E-5"/>
  </r>
  <r>
    <x v="14"/>
    <x v="27"/>
    <x v="1"/>
    <n v="2019"/>
    <n v="58580"/>
    <n v="5045"/>
    <n v="55554"/>
    <n v="59777"/>
    <n v="30796"/>
    <n v="30471"/>
    <n v="93"/>
    <n v="0"/>
    <n v="232"/>
    <n v="27"/>
    <n v="77"/>
    <n v="96"/>
    <n v="3.1172879594752565E-3"/>
    <n v="0.41379310344827586"/>
    <n v="0"/>
    <n v="32"/>
    <n v="30321"/>
    <n v="29999"/>
    <n v="229"/>
    <n v="55393"/>
    <n v="14733"/>
    <n v="16012"/>
    <n v="51"/>
    <n v="0.47840628653071826"/>
    <n v="0.51993765424081051"/>
    <n v="1.6560592284712301E-3"/>
  </r>
  <r>
    <x v="15"/>
    <x v="27"/>
    <x v="1"/>
    <n v="2019"/>
    <n v="25883"/>
    <n v="2553"/>
    <n v="25349"/>
    <n v="26212"/>
    <n v="15320"/>
    <n v="15150"/>
    <n v="0"/>
    <n v="0"/>
    <n v="171"/>
    <n v="74"/>
    <n v="25"/>
    <n v="71"/>
    <n v="4.6344647519582245E-3"/>
    <n v="0.41520467836257308"/>
    <n v="0"/>
    <n v="1"/>
    <n v="15292"/>
    <n v="15124"/>
    <n v="169"/>
    <n v="25822"/>
    <n v="6317"/>
    <n v="8991"/>
    <n v="12"/>
    <n v="0.41233681462140992"/>
    <n v="0.58687989556135767"/>
    <n v="7.8328981723237601E-4"/>
  </r>
  <r>
    <x v="16"/>
    <x v="27"/>
    <x v="1"/>
    <n v="2019"/>
    <n v="1330308"/>
    <n v="104233"/>
    <n v="1228094"/>
    <n v="1380080"/>
    <n v="653599"/>
    <n v="645685"/>
    <n v="0"/>
    <n v="0"/>
    <n v="7914"/>
    <n v="653"/>
    <n v="2372"/>
    <n v="4790"/>
    <n v="7.328652583617784E-3"/>
    <n v="0.60525650745514281"/>
    <n v="0"/>
    <n v="99"/>
    <n v="649041"/>
    <n v="641226"/>
    <n v="7815"/>
    <n v="1356703"/>
    <n v="304418"/>
    <n v="347384"/>
    <n v="1797"/>
    <n v="0.46575652655527316"/>
    <n v="0.53149408123329445"/>
    <n v="2.7493922114323922E-3"/>
  </r>
  <r>
    <x v="17"/>
    <x v="27"/>
    <x v="1"/>
    <n v="2019"/>
    <n v="174869"/>
    <n v="14597"/>
    <n v="162291"/>
    <n v="178037"/>
    <n v="77871"/>
    <n v="76699"/>
    <n v="0"/>
    <n v="9"/>
    <n v="1172"/>
    <n v="113"/>
    <n v="366"/>
    <n v="609"/>
    <n v="7.8206264206187159E-3"/>
    <n v="0.5196245733788396"/>
    <n v="0"/>
    <n v="84"/>
    <n v="76816"/>
    <n v="75662"/>
    <n v="1154"/>
    <n v="168542"/>
    <n v="39648"/>
    <n v="37989"/>
    <n v="234"/>
    <n v="0.50914974765959087"/>
    <n v="0.48784528258273296"/>
    <n v="3.0049697576761568E-3"/>
  </r>
  <r>
    <x v="18"/>
    <x v="27"/>
    <x v="1"/>
    <n v="2019"/>
    <n v="26778"/>
    <n v="2794"/>
    <n v="26003"/>
    <n v="27368"/>
    <n v="13897"/>
    <n v="13625"/>
    <n v="3"/>
    <n v="3"/>
    <n v="269"/>
    <n v="59"/>
    <n v="117"/>
    <n v="79"/>
    <n v="5.6846801467942722E-3"/>
    <n v="0.29368029739776952"/>
    <n v="0"/>
    <n v="14"/>
    <n v="13871"/>
    <n v="13599"/>
    <n v="269"/>
    <n v="27123"/>
    <n v="8423"/>
    <n v="5460"/>
    <n v="14"/>
    <n v="0.60610203641073612"/>
    <n v="0.39289055191768008"/>
    <n v="1.007411671583795E-3"/>
  </r>
  <r>
    <x v="19"/>
    <x v="27"/>
    <x v="1"/>
    <n v="2019"/>
    <n v="14589"/>
    <n v="1109"/>
    <n v="15499"/>
    <n v="14859"/>
    <n v="6768"/>
    <n v="6687"/>
    <n v="0"/>
    <n v="0"/>
    <n v="81"/>
    <n v="14"/>
    <n v="15"/>
    <n v="44"/>
    <n v="6.5011820330969266E-3"/>
    <n v="0.54320987654320985"/>
    <n v="0"/>
    <n v="8"/>
    <n v="6754"/>
    <n v="6673"/>
    <n v="81"/>
    <n v="14707"/>
    <n v="4948"/>
    <n v="1816"/>
    <n v="4"/>
    <n v="0.73108747044917255"/>
    <n v="0.26832151300236406"/>
    <n v="5.9101654846335696E-4"/>
  </r>
  <r>
    <x v="20"/>
    <x v="27"/>
    <x v="1"/>
    <n v="2019"/>
    <n v="49551"/>
    <n v="3523"/>
    <n v="48047"/>
    <n v="50214"/>
    <n v="23293"/>
    <n v="23008"/>
    <n v="2"/>
    <n v="2"/>
    <n v="283"/>
    <n v="34"/>
    <n v="118"/>
    <n v="130"/>
    <n v="5.5810758597003391E-3"/>
    <n v="0.45936395759717313"/>
    <n v="0"/>
    <n v="1"/>
    <n v="23255"/>
    <n v="22971"/>
    <n v="282"/>
    <n v="49859"/>
    <n v="10059"/>
    <n v="13227"/>
    <n v="7"/>
    <n v="0.43184647748250549"/>
    <n v="0.56785300304812603"/>
    <n v="3.0051946936847981E-4"/>
  </r>
  <r>
    <x v="21"/>
    <x v="27"/>
    <x v="1"/>
    <n v="2019"/>
    <n v="7433"/>
    <n v="319"/>
    <n v="9133"/>
    <n v="7495"/>
    <n v="4277"/>
    <n v="4237"/>
    <n v="0"/>
    <n v="0"/>
    <n v="40"/>
    <n v="6"/>
    <n v="4"/>
    <n v="29"/>
    <n v="6.7804535889642269E-3"/>
    <n v="0.72499999999999998"/>
    <n v="0"/>
    <n v="1"/>
    <n v="4257"/>
    <n v="4217"/>
    <n v="40"/>
    <n v="7415"/>
    <n v="936"/>
    <n v="3340"/>
    <n v="1"/>
    <n v="0.21884498480243161"/>
    <n v="0.78092120645312135"/>
    <n v="2.3380874444704232E-4"/>
  </r>
  <r>
    <x v="22"/>
    <x v="27"/>
    <x v="1"/>
    <n v="2019"/>
    <n v="40533"/>
    <n v="3653"/>
    <n v="38899"/>
    <n v="41356"/>
    <n v="19641"/>
    <n v="19503"/>
    <n v="3"/>
    <n v="3"/>
    <n v="135"/>
    <n v="29"/>
    <n v="20"/>
    <n v="83"/>
    <n v="4.2258540807494525E-3"/>
    <n v="0.61481481481481481"/>
    <n v="0"/>
    <n v="7"/>
    <n v="19584"/>
    <n v="19446"/>
    <n v="135"/>
    <n v="40771"/>
    <n v="9464"/>
    <n v="10161"/>
    <n v="16"/>
    <n v="0.48184919301461226"/>
    <n v="0.51733618451199026"/>
    <n v="8.1462247339748482E-4"/>
  </r>
  <r>
    <x v="23"/>
    <x v="27"/>
    <x v="1"/>
    <n v="2019"/>
    <n v="23861"/>
    <n v="1278"/>
    <n v="24602"/>
    <n v="24150"/>
    <n v="11641"/>
    <n v="11345"/>
    <n v="0"/>
    <n v="0"/>
    <n v="299"/>
    <n v="25"/>
    <n v="176"/>
    <n v="86"/>
    <n v="7.3876814706640322E-3"/>
    <n v="0.28762541806020064"/>
    <n v="0"/>
    <n v="12"/>
    <n v="11621"/>
    <n v="11327"/>
    <n v="297"/>
    <n v="23906"/>
    <n v="2992"/>
    <n v="8644"/>
    <n v="5"/>
    <n v="0.25702259256077659"/>
    <n v="0.74254789107464991"/>
    <n v="4.2951636457349022E-4"/>
  </r>
  <r>
    <x v="24"/>
    <x v="27"/>
    <x v="1"/>
    <n v="2019"/>
    <n v="15511"/>
    <n v="1042"/>
    <n v="16488"/>
    <n v="15805"/>
    <n v="7765"/>
    <n v="7666"/>
    <n v="0"/>
    <n v="2"/>
    <n v="99"/>
    <n v="40"/>
    <n v="17"/>
    <n v="42"/>
    <n v="5.40888602704443E-3"/>
    <n v="0.42424242424242425"/>
    <n v="0"/>
    <n v="0"/>
    <n v="7745"/>
    <n v="7646"/>
    <n v="99"/>
    <n v="15628"/>
    <n v="3249"/>
    <n v="4514"/>
    <n v="2"/>
    <n v="0.41841596909207984"/>
    <n v="0.58132646490663231"/>
    <n v="2.5756600128783001E-4"/>
  </r>
  <r>
    <x v="25"/>
    <x v="27"/>
    <x v="1"/>
    <n v="2019"/>
    <n v="9345"/>
    <n v="1952"/>
    <n v="9412"/>
    <n v="9431"/>
    <n v="4708"/>
    <n v="4649"/>
    <n v="2"/>
    <n v="2"/>
    <n v="57"/>
    <n v="10"/>
    <n v="1"/>
    <n v="46"/>
    <n v="9.7706032285471544E-3"/>
    <n v="0.80701754385964908"/>
    <n v="0"/>
    <n v="0"/>
    <n v="4683"/>
    <n v="4624"/>
    <n v="57"/>
    <n v="9347"/>
    <n v="1498"/>
    <n v="3209"/>
    <n v="1"/>
    <n v="0.31818181818181818"/>
    <n v="0.68160577740016992"/>
    <n v="2.1240441801189465E-4"/>
  </r>
  <r>
    <x v="26"/>
    <x v="27"/>
    <x v="1"/>
    <n v="2019"/>
    <n v="519308"/>
    <n v="46608"/>
    <n v="474719"/>
    <n v="534570"/>
    <n v="209425"/>
    <n v="207241"/>
    <n v="0"/>
    <n v="0"/>
    <n v="2184"/>
    <n v="202"/>
    <n v="824"/>
    <n v="1073"/>
    <n v="5.1235525844574433E-3"/>
    <n v="0.49130036630036628"/>
    <n v="1"/>
    <n v="84"/>
    <n v="206678"/>
    <n v="204524"/>
    <n v="2154"/>
    <n v="514051"/>
    <n v="101669"/>
    <n v="107490"/>
    <n v="266"/>
    <n v="0.485467351080339"/>
    <n v="0.51326250447654287"/>
    <n v="1.2701444431180613E-3"/>
  </r>
  <r>
    <x v="27"/>
    <x v="27"/>
    <x v="1"/>
    <n v="2019"/>
    <n v="13712"/>
    <n v="554"/>
    <n v="15177"/>
    <n v="13927"/>
    <n v="8038"/>
    <n v="7998"/>
    <n v="0"/>
    <n v="0"/>
    <n v="40"/>
    <n v="10"/>
    <n v="18"/>
    <n v="12"/>
    <n v="1.4929086837521771E-3"/>
    <n v="0.3"/>
    <n v="0"/>
    <n v="0"/>
    <n v="8011"/>
    <n v="7971"/>
    <n v="40"/>
    <n v="13661"/>
    <n v="4482"/>
    <n v="3531"/>
    <n v="25"/>
    <n v="0.55760139338143822"/>
    <n v="0.43928838019407812"/>
    <n v="3.1102264244837023E-3"/>
  </r>
  <r>
    <x v="28"/>
    <x v="27"/>
    <x v="1"/>
    <n v="2019"/>
    <n v="78200"/>
    <n v="3529"/>
    <n v="76690"/>
    <n v="80572"/>
    <n v="39687"/>
    <n v="39159"/>
    <n v="0"/>
    <n v="0"/>
    <n v="535"/>
    <n v="198"/>
    <n v="161"/>
    <n v="172"/>
    <n v="4.3339128681936148E-3"/>
    <n v="0.32149532710280376"/>
    <n v="0"/>
    <n v="4"/>
    <n v="39564"/>
    <n v="39039"/>
    <n v="532"/>
    <n v="79465"/>
    <n v="24440"/>
    <n v="15218"/>
    <n v="29"/>
    <n v="0.61581878196890671"/>
    <n v="0.38345050016378157"/>
    <n v="7.3071786731171418E-4"/>
  </r>
  <r>
    <x v="29"/>
    <x v="27"/>
    <x v="1"/>
    <n v="2019"/>
    <n v="8092"/>
    <n v="390"/>
    <n v="9721"/>
    <n v="8232"/>
    <n v="3745"/>
    <n v="3696"/>
    <n v="16"/>
    <n v="1"/>
    <n v="33"/>
    <n v="5"/>
    <n v="7"/>
    <n v="18"/>
    <n v="4.8064085447263021E-3"/>
    <n v="0.54545454545454541"/>
    <n v="0"/>
    <n v="3"/>
    <n v="3737"/>
    <n v="3688"/>
    <n v="33"/>
    <n v="8124"/>
    <n v="2459"/>
    <n v="1282"/>
    <n v="4"/>
    <n v="0.65660881174899866"/>
    <n v="0.34232309746328438"/>
    <n v="1.068090787716956E-3"/>
  </r>
  <r>
    <x v="30"/>
    <x v="27"/>
    <x v="1"/>
    <n v="2019"/>
    <n v="475926"/>
    <n v="38032"/>
    <n v="439913"/>
    <n v="492608"/>
    <n v="207268"/>
    <n v="204160"/>
    <n v="0"/>
    <n v="0"/>
    <n v="3110"/>
    <n v="272"/>
    <n v="872"/>
    <n v="1788"/>
    <n v="8.6265125344964014E-3"/>
    <n v="0.57491961414790993"/>
    <n v="0"/>
    <n v="178"/>
    <n v="206544"/>
    <n v="203451"/>
    <n v="3095"/>
    <n v="486191"/>
    <n v="107885"/>
    <n v="99243"/>
    <n v="140"/>
    <n v="0.52050967829090844"/>
    <n v="0.47881486770750914"/>
    <n v="6.754540015824922E-4"/>
  </r>
  <r>
    <x v="31"/>
    <x v="27"/>
    <x v="1"/>
    <n v="2019"/>
    <n v="330406"/>
    <n v="25180"/>
    <n v="307245"/>
    <n v="336982"/>
    <n v="158333"/>
    <n v="156851"/>
    <n v="0"/>
    <n v="0"/>
    <n v="1482"/>
    <n v="204"/>
    <n v="329"/>
    <n v="892"/>
    <n v="5.6336960709390971E-3"/>
    <n v="0.60188933873144401"/>
    <n v="0"/>
    <n v="57"/>
    <n v="157241"/>
    <n v="155777"/>
    <n v="1464"/>
    <n v="330923"/>
    <n v="61827"/>
    <n v="96445"/>
    <n v="61"/>
    <n v="0.39048713786765865"/>
    <n v="0.60912759816336459"/>
    <n v="3.852639689767768E-4"/>
  </r>
  <r>
    <x v="32"/>
    <x v="27"/>
    <x v="1"/>
    <n v="2019"/>
    <n v="31954"/>
    <n v="1974"/>
    <n v="31999"/>
    <n v="32659"/>
    <n v="15532"/>
    <n v="15337"/>
    <n v="2"/>
    <n v="0"/>
    <n v="193"/>
    <n v="25"/>
    <n v="27"/>
    <n v="136"/>
    <n v="8.7561164048416181E-3"/>
    <n v="0.70466321243523311"/>
    <n v="0"/>
    <n v="5"/>
    <n v="15461"/>
    <n v="15267"/>
    <n v="192"/>
    <n v="32340"/>
    <n v="3121"/>
    <n v="12394"/>
    <n v="17"/>
    <n v="0.2009399948493433"/>
    <n v="0.79796549060005151"/>
    <n v="1.0945145506052023E-3"/>
  </r>
  <r>
    <x v="33"/>
    <x v="27"/>
    <x v="1"/>
    <n v="2019"/>
    <n v="186573"/>
    <n v="15591"/>
    <n v="173001"/>
    <n v="191539"/>
    <n v="83635"/>
    <n v="82661"/>
    <n v="0"/>
    <n v="0"/>
    <n v="974"/>
    <n v="152"/>
    <n v="302"/>
    <n v="478"/>
    <n v="5.7153105757159085E-3"/>
    <n v="0.49075975359342916"/>
    <n v="0"/>
    <n v="42"/>
    <n v="82513"/>
    <n v="81555"/>
    <n v="958"/>
    <n v="183673"/>
    <n v="51608"/>
    <n v="31973"/>
    <n v="54"/>
    <n v="0.61706223471034849"/>
    <n v="0.38229210258862917"/>
    <n v="6.4566270102229932E-4"/>
  </r>
  <r>
    <x v="34"/>
    <x v="27"/>
    <x v="1"/>
    <n v="2019"/>
    <n v="3228"/>
    <n v="310"/>
    <n v="4937"/>
    <n v="3329"/>
    <n v="1651"/>
    <n v="1636"/>
    <n v="0"/>
    <n v="0"/>
    <n v="15"/>
    <n v="1"/>
    <n v="3"/>
    <n v="11"/>
    <n v="6.6626287098728041E-3"/>
    <n v="0.73333333333333328"/>
    <n v="0"/>
    <n v="0"/>
    <n v="1648"/>
    <n v="1633"/>
    <n v="15"/>
    <n v="3304"/>
    <n v="507"/>
    <n v="1144"/>
    <n v="0"/>
    <n v="0.30708661417322836"/>
    <n v="0.69291338582677164"/>
    <n v="0"/>
  </r>
  <r>
    <x v="35"/>
    <x v="27"/>
    <x v="1"/>
    <n v="2019"/>
    <n v="35320"/>
    <n v="3040"/>
    <n v="34299"/>
    <n v="37572"/>
    <n v="15701"/>
    <n v="15526"/>
    <n v="0"/>
    <n v="0"/>
    <n v="175"/>
    <n v="52"/>
    <n v="18"/>
    <n v="101"/>
    <n v="6.4327112922743773E-3"/>
    <n v="0.57714285714285718"/>
    <n v="0"/>
    <n v="4"/>
    <n v="15655"/>
    <n v="15480"/>
    <n v="175"/>
    <n v="37214"/>
    <n v="8263"/>
    <n v="7426"/>
    <n v="12"/>
    <n v="0.52627221196102159"/>
    <n v="0.47296350550920324"/>
    <n v="7.6428252977517352E-4"/>
  </r>
  <r>
    <x v="36"/>
    <x v="27"/>
    <x v="1"/>
    <n v="2019"/>
    <n v="146704"/>
    <n v="13008"/>
    <n v="135715"/>
    <n v="151589"/>
    <n v="83226"/>
    <n v="82537"/>
    <n v="0"/>
    <n v="0"/>
    <n v="689"/>
    <n v="61"/>
    <n v="229"/>
    <n v="387"/>
    <n v="4.64998918607166E-3"/>
    <n v="0.56168359941944845"/>
    <n v="0"/>
    <n v="12"/>
    <n v="82999"/>
    <n v="82313"/>
    <n v="686"/>
    <n v="149212"/>
    <n v="52332"/>
    <n v="30736"/>
    <n v="158"/>
    <n v="0.62879388652584534"/>
    <n v="0.36930766827674044"/>
    <n v="1.8984451974142695E-3"/>
  </r>
  <r>
    <x v="37"/>
    <x v="27"/>
    <x v="1"/>
    <n v="2019"/>
    <n v="24185"/>
    <n v="3444"/>
    <n v="22760"/>
    <n v="25634"/>
    <n v="10892"/>
    <n v="10737"/>
    <n v="0"/>
    <n v="0"/>
    <n v="155"/>
    <n v="9"/>
    <n v="42"/>
    <n v="102"/>
    <n v="9.3646713183988244E-3"/>
    <n v="0.65806451612903227"/>
    <n v="0"/>
    <n v="2"/>
    <n v="10847"/>
    <n v="10692"/>
    <n v="155"/>
    <n v="25278"/>
    <n v="3514"/>
    <n v="7378"/>
    <n v="0"/>
    <n v="0.32262210796915169"/>
    <n v="0.67737789203084831"/>
    <n v="0"/>
  </r>
  <r>
    <x v="38"/>
    <x v="27"/>
    <x v="1"/>
    <n v="2019"/>
    <n v="119198"/>
    <n v="7262"/>
    <n v="113955"/>
    <n v="120924"/>
    <n v="41293"/>
    <n v="40678"/>
    <n v="0"/>
    <n v="0"/>
    <n v="615"/>
    <n v="67"/>
    <n v="94"/>
    <n v="443"/>
    <n v="1.0728210592594387E-2"/>
    <n v="0.72032520325203253"/>
    <n v="0"/>
    <n v="11"/>
    <n v="41161"/>
    <n v="40550"/>
    <n v="611"/>
    <n v="119655"/>
    <n v="9138"/>
    <n v="32133"/>
    <n v="22"/>
    <n v="0.22129658779938488"/>
    <n v="0.77817063424793553"/>
    <n v="5.3277795267963094E-4"/>
  </r>
  <r>
    <x v="39"/>
    <x v="27"/>
    <x v="1"/>
    <n v="2019"/>
    <n v="4503290"/>
    <n v="364409"/>
    <n v="2035380"/>
    <n v="4628647"/>
    <n v="2060929"/>
    <n v="2035401"/>
    <n v="139"/>
    <n v="27"/>
    <n v="25406"/>
    <n v="2928"/>
    <n v="7340"/>
    <n v="14337"/>
    <n v="6.956571526724113E-3"/>
    <n v="0.56431551601983787"/>
    <n v="1"/>
    <n v="804"/>
    <n v="2047521"/>
    <n v="2022226"/>
    <n v="25173"/>
    <n v="4535623"/>
    <n v="996128"/>
    <n v="1061544"/>
    <n v="3257"/>
    <n v="0.48333930960261123"/>
    <n v="0.51508033513041929"/>
    <n v="1.5803552669694104E-3"/>
  </r>
  <r>
    <x v="0"/>
    <x v="28"/>
    <x v="2"/>
    <n v="2019"/>
    <n v="2285"/>
    <n v="148"/>
    <n v="4156"/>
    <n v="2285"/>
    <n v="992"/>
    <n v="976"/>
    <n v="1"/>
    <n v="1"/>
    <n v="15"/>
    <n v="4"/>
    <n v="6"/>
    <n v="5"/>
    <n v="5.0403225806451612E-3"/>
    <n v="0.33333333333333331"/>
    <n v="0"/>
    <n v="0"/>
    <n v="991"/>
    <n v="975"/>
    <n v="15"/>
    <n v="2265"/>
    <n v="491"/>
    <n v="501"/>
    <n v="0"/>
    <n v="0.49495967741935482"/>
    <n v="0.50504032258064513"/>
    <n v="0"/>
  </r>
  <r>
    <x v="1"/>
    <x v="28"/>
    <x v="2"/>
    <n v="2019"/>
    <m/>
    <m/>
    <n v="2019"/>
    <m/>
    <m/>
    <m/>
    <m/>
    <m/>
    <m/>
    <m/>
    <m/>
    <m/>
    <m/>
    <e v="#DIV/0!"/>
    <m/>
    <m/>
    <n v="0"/>
    <n v="0"/>
    <n v="0"/>
    <n v="0"/>
    <m/>
    <n v="0"/>
    <n v="0"/>
    <e v="#DIV/0!"/>
    <e v="#DIV/0!"/>
    <e v="#DIV/0!"/>
  </r>
  <r>
    <x v="2"/>
    <x v="28"/>
    <x v="2"/>
    <n v="2019"/>
    <n v="111246"/>
    <n v="11418"/>
    <n v="101847"/>
    <n v="111253"/>
    <n v="24836"/>
    <n v="24161"/>
    <n v="0"/>
    <n v="0"/>
    <n v="675"/>
    <n v="60"/>
    <n v="98"/>
    <n v="479"/>
    <n v="1.9286519568368497E-2"/>
    <n v="0.70962962962962961"/>
    <n v="0"/>
    <n v="38"/>
    <n v="24719"/>
    <n v="24101"/>
    <n v="674"/>
    <n v="110382"/>
    <n v="11376"/>
    <n v="13454"/>
    <n v="6"/>
    <n v="0.45804477371557417"/>
    <n v="0.54171364148816237"/>
    <n v="2.4158479626348848E-4"/>
  </r>
  <r>
    <x v="3"/>
    <x v="28"/>
    <x v="2"/>
    <n v="2019"/>
    <n v="46212"/>
    <n v="2595"/>
    <n v="45636"/>
    <n v="46808"/>
    <n v="18266"/>
    <n v="18095"/>
    <n v="6"/>
    <n v="6"/>
    <n v="165"/>
    <n v="37"/>
    <n v="11"/>
    <n v="105"/>
    <n v="5.7483849775539254E-3"/>
    <n v="0.63636363636363635"/>
    <n v="0"/>
    <n v="12"/>
    <n v="18236"/>
    <n v="18066"/>
    <n v="164"/>
    <n v="46432"/>
    <n v="9030"/>
    <n v="9226"/>
    <n v="10"/>
    <n v="0.49436110806963757"/>
    <n v="0.50509142669440488"/>
    <n v="5.4746523595751667E-4"/>
  </r>
  <r>
    <x v="4"/>
    <x v="28"/>
    <x v="2"/>
    <n v="2019"/>
    <n v="50929"/>
    <n v="3019"/>
    <n v="49929"/>
    <n v="51689"/>
    <n v="15903"/>
    <n v="15733"/>
    <n v="2"/>
    <n v="2"/>
    <n v="168"/>
    <n v="42"/>
    <n v="15"/>
    <n v="102"/>
    <n v="6.4138841727975852E-3"/>
    <n v="0.6071428571428571"/>
    <n v="0"/>
    <n v="9"/>
    <n v="15871"/>
    <n v="15701"/>
    <n v="168"/>
    <n v="50968"/>
    <n v="9361"/>
    <n v="6533"/>
    <n v="9"/>
    <n v="0.58863107589762942"/>
    <n v="0.41080299314594731"/>
    <n v="5.6593095642331638E-4"/>
  </r>
  <r>
    <x v="5"/>
    <x v="28"/>
    <x v="2"/>
    <n v="2019"/>
    <n v="233713"/>
    <n v="20797"/>
    <n v="214935"/>
    <n v="236392"/>
    <n v="58546"/>
    <n v="57499"/>
    <n v="5"/>
    <n v="11"/>
    <n v="1041"/>
    <n v="133"/>
    <n v="263"/>
    <n v="601"/>
    <n v="1.0265432309636866E-2"/>
    <n v="0.57732949087415941"/>
    <n v="0"/>
    <n v="42"/>
    <n v="58358"/>
    <n v="57318"/>
    <n v="1034"/>
    <n v="234139"/>
    <n v="15356"/>
    <n v="43168"/>
    <n v="22"/>
    <n v="0.26228948177501454"/>
    <n v="0.73733474532845966"/>
    <n v="3.7577289652580874E-4"/>
  </r>
  <r>
    <x v="6"/>
    <x v="28"/>
    <x v="2"/>
    <n v="2019"/>
    <n v="1626"/>
    <n v="156"/>
    <n v="3489"/>
    <n v="1729"/>
    <n v="845"/>
    <n v="823"/>
    <n v="0"/>
    <n v="0"/>
    <n v="22"/>
    <n v="5"/>
    <n v="2"/>
    <n v="15"/>
    <n v="1.7751479289940829E-2"/>
    <n v="0.68181818181818177"/>
    <n v="0"/>
    <n v="0"/>
    <n v="842"/>
    <n v="820"/>
    <n v="22"/>
    <n v="1705"/>
    <n v="403"/>
    <n v="442"/>
    <n v="0"/>
    <n v="0.47692307692307695"/>
    <n v="0.52307692307692311"/>
    <n v="0"/>
  </r>
  <r>
    <x v="7"/>
    <x v="28"/>
    <x v="2"/>
    <n v="2019"/>
    <n v="54130"/>
    <n v="4270"/>
    <n v="51879"/>
    <n v="54574"/>
    <n v="12705"/>
    <n v="12531"/>
    <n v="0"/>
    <n v="0"/>
    <n v="174"/>
    <n v="32"/>
    <n v="21"/>
    <n v="121"/>
    <n v="9.5238095238095247E-3"/>
    <n v="0.6954022988505747"/>
    <n v="0"/>
    <n v="0"/>
    <n v="12675"/>
    <n v="12503"/>
    <n v="172"/>
    <n v="54010"/>
    <n v="6941"/>
    <n v="5757"/>
    <n v="7"/>
    <n v="0.54632034632034632"/>
    <n v="0.45312868949232588"/>
    <n v="5.5096418732782364E-4"/>
  </r>
  <r>
    <x v="8"/>
    <x v="28"/>
    <x v="2"/>
    <n v="2019"/>
    <n v="22824"/>
    <n v="1135"/>
    <n v="23708"/>
    <n v="22824"/>
    <n v="8243"/>
    <n v="8169"/>
    <n v="0"/>
    <n v="0"/>
    <n v="74"/>
    <n v="26"/>
    <n v="8"/>
    <n v="38"/>
    <n v="4.6099720975373041E-3"/>
    <n v="0.51351351351351349"/>
    <n v="0"/>
    <n v="2"/>
    <n v="8232"/>
    <n v="8158"/>
    <n v="74"/>
    <n v="22650"/>
    <n v="3269"/>
    <n v="4972"/>
    <n v="2"/>
    <n v="0.39657891544340651"/>
    <n v="0.60317845444619678"/>
    <n v="2.4263011039670022E-4"/>
  </r>
  <r>
    <x v="9"/>
    <x v="28"/>
    <x v="2"/>
    <n v="2019"/>
    <n v="563"/>
    <n v="51"/>
    <n v="2531"/>
    <n v="573"/>
    <n v="242"/>
    <n v="240"/>
    <n v="0"/>
    <n v="0"/>
    <n v="2"/>
    <n v="0"/>
    <n v="0"/>
    <n v="1"/>
    <n v="4.1322314049586778E-3"/>
    <n v="0.5"/>
    <n v="0"/>
    <n v="1"/>
    <n v="242"/>
    <n v="240"/>
    <n v="2"/>
    <n v="565"/>
    <n v="63"/>
    <n v="179"/>
    <n v="0"/>
    <n v="0.26033057851239672"/>
    <n v="0.73966942148760328"/>
    <n v="0"/>
  </r>
  <r>
    <x v="10"/>
    <x v="28"/>
    <x v="2"/>
    <n v="2019"/>
    <n v="29203"/>
    <n v="2969"/>
    <n v="28253"/>
    <n v="29864"/>
    <n v="6286"/>
    <n v="6171"/>
    <n v="2"/>
    <n v="2"/>
    <n v="113"/>
    <n v="15"/>
    <n v="11"/>
    <n v="84"/>
    <n v="1.3363028953229399E-2"/>
    <n v="0.74336283185840712"/>
    <n v="0"/>
    <n v="3"/>
    <n v="6273"/>
    <n v="6158"/>
    <n v="113"/>
    <n v="29637"/>
    <n v="2466"/>
    <n v="3820"/>
    <n v="0"/>
    <n v="0.39230034998409163"/>
    <n v="0.60769965001590842"/>
    <n v="0"/>
  </r>
  <r>
    <x v="11"/>
    <x v="28"/>
    <x v="2"/>
    <n v="2019"/>
    <m/>
    <m/>
    <n v="2019"/>
    <m/>
    <m/>
    <m/>
    <m/>
    <m/>
    <m/>
    <m/>
    <m/>
    <m/>
    <m/>
    <e v="#DIV/0!"/>
    <m/>
    <m/>
    <n v="0"/>
    <n v="0"/>
    <n v="0"/>
    <n v="0"/>
    <m/>
    <n v="0"/>
    <n v="0"/>
    <e v="#DIV/0!"/>
    <e v="#DIV/0!"/>
    <e v="#DIV/0!"/>
  </r>
  <r>
    <x v="12"/>
    <x v="28"/>
    <x v="2"/>
    <n v="2019"/>
    <n v="39252"/>
    <n v="2660"/>
    <n v="38611"/>
    <n v="39624"/>
    <n v="11275"/>
    <n v="10944"/>
    <n v="0"/>
    <n v="0"/>
    <n v="331"/>
    <n v="46"/>
    <n v="47"/>
    <n v="238"/>
    <n v="2.1108647450110866E-2"/>
    <n v="0.7190332326283988"/>
    <n v="0"/>
    <n v="0"/>
    <n v="11241"/>
    <n v="10913"/>
    <n v="328"/>
    <n v="39326"/>
    <n v="23"/>
    <n v="11252"/>
    <n v="0"/>
    <n v="2.0399113082039911E-3"/>
    <n v="0.99796008869179598"/>
    <n v="0"/>
  </r>
  <r>
    <x v="13"/>
    <x v="28"/>
    <x v="2"/>
    <n v="2019"/>
    <n v="40800"/>
    <n v="3995"/>
    <n v="38824"/>
    <n v="41159"/>
    <n v="11659"/>
    <n v="11566"/>
    <n v="6"/>
    <n v="4"/>
    <n v="87"/>
    <n v="41"/>
    <n v="29"/>
    <n v="0"/>
    <n v="0"/>
    <n v="0"/>
    <n v="0"/>
    <n v="9"/>
    <n v="11641"/>
    <n v="11552"/>
    <n v="84"/>
    <n v="41017"/>
    <n v="1501"/>
    <n v="10158"/>
    <n v="0"/>
    <n v="0.12874174457500642"/>
    <n v="0.87125825542499358"/>
    <n v="0"/>
  </r>
  <r>
    <x v="14"/>
    <x v="28"/>
    <x v="2"/>
    <n v="2019"/>
    <n v="24"/>
    <n v="0"/>
    <n v="2043"/>
    <n v="26"/>
    <n v="16"/>
    <n v="16"/>
    <n v="0"/>
    <n v="0"/>
    <n v="0"/>
    <n v="0"/>
    <n v="0"/>
    <n v="0"/>
    <n v="0"/>
    <e v="#DIV/0!"/>
    <n v="0"/>
    <n v="0"/>
    <n v="16"/>
    <n v="16"/>
    <n v="0"/>
    <n v="26"/>
    <n v="0"/>
    <n v="16"/>
    <n v="0"/>
    <n v="0"/>
    <n v="1"/>
    <n v="0"/>
  </r>
  <r>
    <x v="15"/>
    <x v="28"/>
    <x v="2"/>
    <n v="2019"/>
    <n v="22313"/>
    <n v="1731"/>
    <n v="22601"/>
    <n v="22529"/>
    <n v="7858"/>
    <n v="7753"/>
    <n v="0"/>
    <n v="0"/>
    <n v="105"/>
    <n v="43"/>
    <n v="8"/>
    <n v="54"/>
    <n v="6.87197760244337E-3"/>
    <n v="0.51428571428571423"/>
    <n v="0"/>
    <n v="0"/>
    <n v="7845"/>
    <n v="7740"/>
    <n v="105"/>
    <n v="22138"/>
    <n v="2612"/>
    <n v="5238"/>
    <n v="8"/>
    <n v="0.33240010180707558"/>
    <n v="0.66658182743700689"/>
    <n v="1.0180707559175363E-3"/>
  </r>
  <r>
    <x v="16"/>
    <x v="28"/>
    <x v="2"/>
    <n v="2019"/>
    <n v="1320580"/>
    <n v="99980"/>
    <n v="1222619"/>
    <n v="1352644"/>
    <n v="463237"/>
    <n v="455142"/>
    <n v="134"/>
    <n v="0"/>
    <n v="7961"/>
    <n v="554"/>
    <n v="1616"/>
    <n v="5625"/>
    <n v="1.2142812426468525E-2"/>
    <n v="0.70656952644140181"/>
    <n v="0"/>
    <n v="166"/>
    <n v="460249"/>
    <n v="452211"/>
    <n v="7904"/>
    <n v="1330247"/>
    <n v="173381"/>
    <n v="289035"/>
    <n v="821"/>
    <n v="0.37428141534462922"/>
    <n v="0.62394627372165867"/>
    <n v="1.7723109337121172E-3"/>
  </r>
  <r>
    <x v="17"/>
    <x v="28"/>
    <x v="2"/>
    <n v="2019"/>
    <n v="93284"/>
    <n v="6090"/>
    <n v="89213"/>
    <n v="93999"/>
    <n v="21189"/>
    <n v="20813"/>
    <n v="0"/>
    <n v="0"/>
    <n v="376"/>
    <n v="46"/>
    <n v="71"/>
    <n v="202"/>
    <n v="9.5332483835952608E-3"/>
    <n v="0.53723404255319152"/>
    <n v="0"/>
    <n v="57"/>
    <n v="20987"/>
    <n v="20615"/>
    <n v="372"/>
    <n v="90110"/>
    <n v="9228"/>
    <n v="11942"/>
    <n v="19"/>
    <n v="0.43550899051394593"/>
    <n v="0.56359431780640901"/>
    <n v="8.9669167964509891E-4"/>
  </r>
  <r>
    <x v="18"/>
    <x v="28"/>
    <x v="2"/>
    <n v="2019"/>
    <n v="26783"/>
    <n v="2333"/>
    <n v="26469"/>
    <n v="27255"/>
    <n v="10035"/>
    <n v="9842"/>
    <n v="1"/>
    <n v="0"/>
    <n v="192"/>
    <n v="53"/>
    <n v="64"/>
    <n v="68"/>
    <n v="6.7762830094668658E-3"/>
    <n v="0.35416666666666669"/>
    <n v="0"/>
    <n v="7"/>
    <n v="10010"/>
    <n v="9817"/>
    <n v="192"/>
    <n v="27000"/>
    <n v="5037"/>
    <n v="4990"/>
    <n v="8"/>
    <n v="0.50194319880418536"/>
    <n v="0.49725959142999504"/>
    <n v="7.9720976581963124E-4"/>
  </r>
  <r>
    <x v="19"/>
    <x v="28"/>
    <x v="2"/>
    <n v="2019"/>
    <n v="14259"/>
    <n v="852"/>
    <n v="15426"/>
    <n v="14403"/>
    <n v="4662"/>
    <n v="4596"/>
    <n v="0"/>
    <n v="0"/>
    <n v="66"/>
    <n v="8"/>
    <n v="6"/>
    <n v="52"/>
    <n v="1.1154011154011155E-2"/>
    <n v="0.78787878787878785"/>
    <n v="0"/>
    <n v="0"/>
    <n v="4660"/>
    <n v="4595"/>
    <n v="65"/>
    <n v="14264"/>
    <n v="7"/>
    <n v="4655"/>
    <n v="0"/>
    <n v="1.5015015015015015E-3"/>
    <n v="0.99849849849849848"/>
    <n v="0"/>
  </r>
  <r>
    <x v="20"/>
    <x v="28"/>
    <x v="2"/>
    <n v="2019"/>
    <n v="20755"/>
    <n v="1553"/>
    <n v="21221"/>
    <n v="20973"/>
    <n v="5116"/>
    <n v="4976"/>
    <n v="0"/>
    <n v="0"/>
    <n v="100"/>
    <n v="19"/>
    <n v="11"/>
    <n v="70"/>
    <n v="1.3682564503518374E-2"/>
    <n v="0.7"/>
    <n v="0"/>
    <n v="0"/>
    <n v="5105"/>
    <n v="4966"/>
    <n v="100"/>
    <n v="20853"/>
    <n v="7"/>
    <n v="5109"/>
    <n v="0"/>
    <n v="1.3682564503518374E-3"/>
    <n v="0.99863174354964812"/>
    <n v="0"/>
  </r>
  <r>
    <x v="21"/>
    <x v="28"/>
    <x v="2"/>
    <n v="2019"/>
    <n v="7377"/>
    <n v="271"/>
    <n v="9125"/>
    <n v="7431"/>
    <n v="2834"/>
    <n v="2777"/>
    <n v="0"/>
    <n v="0"/>
    <n v="57"/>
    <n v="5"/>
    <n v="7"/>
    <n v="43"/>
    <n v="1.5172900494001412E-2"/>
    <n v="0.75438596491228072"/>
    <n v="0"/>
    <n v="2"/>
    <n v="2818"/>
    <n v="2762"/>
    <n v="56"/>
    <n v="7353"/>
    <n v="415"/>
    <n v="2418"/>
    <n v="1"/>
    <n v="0.14643613267466479"/>
    <n v="0.85321100917431192"/>
    <n v="3.5285815102328866E-4"/>
  </r>
  <r>
    <x v="22"/>
    <x v="28"/>
    <x v="2"/>
    <n v="2019"/>
    <n v="40567"/>
    <n v="3127"/>
    <n v="39459"/>
    <n v="41130"/>
    <n v="14891"/>
    <n v="14721"/>
    <n v="2"/>
    <n v="2"/>
    <n v="169"/>
    <n v="32"/>
    <n v="10"/>
    <n v="120"/>
    <n v="8.0585588610570143E-3"/>
    <n v="0.7100591715976331"/>
    <n v="0"/>
    <n v="7"/>
    <n v="14835"/>
    <n v="14665"/>
    <n v="169"/>
    <n v="40519"/>
    <n v="5631"/>
    <n v="9247"/>
    <n v="13"/>
    <n v="0.37814787455510041"/>
    <n v="0.62097911490161839"/>
    <n v="8.7301054328117658E-4"/>
  </r>
  <r>
    <x v="23"/>
    <x v="28"/>
    <x v="2"/>
    <n v="2019"/>
    <n v="8802"/>
    <n v="689"/>
    <n v="10132"/>
    <n v="9040"/>
    <n v="3104"/>
    <n v="3028"/>
    <n v="0"/>
    <n v="0"/>
    <n v="76"/>
    <n v="8"/>
    <n v="47"/>
    <n v="19"/>
    <n v="6.1211340206185566E-3"/>
    <n v="0.25"/>
    <n v="0"/>
    <n v="2"/>
    <n v="3099"/>
    <n v="3024"/>
    <n v="75"/>
    <n v="8950"/>
    <n v="439"/>
    <n v="2665"/>
    <n v="0"/>
    <n v="0.14143041237113402"/>
    <n v="0.85856958762886593"/>
    <n v="0"/>
  </r>
  <r>
    <x v="24"/>
    <x v="28"/>
    <x v="2"/>
    <n v="2019"/>
    <n v="636"/>
    <n v="35"/>
    <n v="2620"/>
    <n v="636"/>
    <n v="249"/>
    <n v="237"/>
    <n v="0"/>
    <n v="0"/>
    <n v="12"/>
    <n v="3"/>
    <n v="0"/>
    <n v="9"/>
    <n v="3.614457831325301E-2"/>
    <n v="0.75"/>
    <n v="0"/>
    <n v="0"/>
    <n v="247"/>
    <n v="235"/>
    <n v="12"/>
    <n v="629"/>
    <n v="3"/>
    <n v="246"/>
    <n v="0"/>
    <n v="1.2048192771084338E-2"/>
    <n v="0.98795180722891562"/>
    <n v="0"/>
  </r>
  <r>
    <x v="25"/>
    <x v="28"/>
    <x v="2"/>
    <n v="2019"/>
    <n v="9381"/>
    <n v="1831"/>
    <n v="9569"/>
    <n v="9536"/>
    <n v="3660"/>
    <n v="3596"/>
    <n v="0"/>
    <n v="0"/>
    <n v="64"/>
    <n v="7"/>
    <n v="3"/>
    <n v="45"/>
    <n v="1.2295081967213115E-2"/>
    <n v="0.703125"/>
    <n v="0"/>
    <n v="9"/>
    <n v="3636"/>
    <n v="3572"/>
    <n v="64"/>
    <n v="9437"/>
    <n v="3812"/>
    <n v="-152"/>
    <n v="0"/>
    <n v="1.0415300546448087"/>
    <n v="-4.1530054644808745E-2"/>
    <n v="0"/>
  </r>
  <r>
    <x v="26"/>
    <x v="28"/>
    <x v="2"/>
    <n v="2019"/>
    <n v="517411"/>
    <n v="41980"/>
    <n v="477450"/>
    <n v="528817"/>
    <n v="108312"/>
    <n v="106467"/>
    <n v="30"/>
    <n v="30"/>
    <n v="1815"/>
    <n v="140"/>
    <n v="611"/>
    <n v="1047"/>
    <n v="9.666518945269223E-3"/>
    <n v="0.57685950413223142"/>
    <n v="0"/>
    <n v="17"/>
    <n v="106727"/>
    <n v="104918"/>
    <n v="1779"/>
    <n v="507836"/>
    <n v="43719"/>
    <n v="64526"/>
    <n v="67"/>
    <n v="0.40363948592953691"/>
    <n v="0.59574193071866455"/>
    <n v="6.1858335179850799E-4"/>
  </r>
  <r>
    <x v="27"/>
    <x v="28"/>
    <x v="2"/>
    <n v="2019"/>
    <n v="13790"/>
    <n v="389"/>
    <n v="15420"/>
    <n v="13900"/>
    <n v="5581"/>
    <n v="5511"/>
    <n v="0"/>
    <n v="0"/>
    <n v="70"/>
    <n v="9"/>
    <n v="10"/>
    <n v="40"/>
    <n v="7.1671743415158574E-3"/>
    <n v="0.5714285714285714"/>
    <n v="0"/>
    <n v="11"/>
    <n v="5567"/>
    <n v="5500"/>
    <n v="69"/>
    <n v="13659"/>
    <n v="5"/>
    <n v="5575"/>
    <n v="1"/>
    <n v="8.9589679268948217E-4"/>
    <n v="0.99892492384877263"/>
    <n v="1.7917935853789643E-4"/>
  </r>
  <r>
    <x v="28"/>
    <x v="28"/>
    <x v="2"/>
    <n v="2019"/>
    <n v="58540"/>
    <n v="2608"/>
    <n v="57951"/>
    <n v="59372"/>
    <n v="18734"/>
    <n v="18342"/>
    <n v="0"/>
    <n v="0"/>
    <n v="392"/>
    <n v="143"/>
    <n v="83"/>
    <n v="165"/>
    <n v="8.8075157467705778E-3"/>
    <n v="0.42091836734693877"/>
    <n v="0"/>
    <n v="1"/>
    <n v="18656"/>
    <n v="18265"/>
    <n v="391"/>
    <n v="58457"/>
    <n v="9014"/>
    <n v="9711"/>
    <n v="9"/>
    <n v="0.48115725419024236"/>
    <n v="0.51836233585993385"/>
    <n v="4.8040994982384967E-4"/>
  </r>
  <r>
    <x v="29"/>
    <x v="28"/>
    <x v="2"/>
    <n v="2019"/>
    <m/>
    <m/>
    <n v="2019"/>
    <m/>
    <m/>
    <m/>
    <m/>
    <m/>
    <m/>
    <m/>
    <m/>
    <m/>
    <m/>
    <e v="#DIV/0!"/>
    <m/>
    <m/>
    <n v="0"/>
    <n v="0"/>
    <n v="0"/>
    <n v="0"/>
    <m/>
    <n v="0"/>
    <n v="0"/>
    <e v="#DIV/0!"/>
    <e v="#DIV/0!"/>
    <e v="#DIV/0!"/>
  </r>
  <r>
    <x v="30"/>
    <x v="28"/>
    <x v="2"/>
    <n v="2019"/>
    <n v="473398"/>
    <n v="35549"/>
    <n v="439868"/>
    <n v="483997"/>
    <n v="116970"/>
    <n v="115165"/>
    <n v="0"/>
    <n v="0"/>
    <n v="1805"/>
    <n v="194"/>
    <n v="201"/>
    <n v="1271"/>
    <n v="1.0866034025818585E-2"/>
    <n v="0.70415512465373964"/>
    <n v="0"/>
    <n v="139"/>
    <n v="116528"/>
    <n v="114731"/>
    <n v="1797"/>
    <n v="477423"/>
    <n v="49565"/>
    <n v="67339"/>
    <n v="66"/>
    <n v="0.42374113020432591"/>
    <n v="0.57569462255279136"/>
    <n v="5.6424724288279041E-4"/>
  </r>
  <r>
    <x v="31"/>
    <x v="28"/>
    <x v="2"/>
    <n v="2019"/>
    <n v="326213"/>
    <n v="25346"/>
    <n v="302886"/>
    <n v="330454"/>
    <n v="113682"/>
    <n v="112094"/>
    <n v="0"/>
    <n v="0"/>
    <n v="1598"/>
    <n v="218"/>
    <n v="366"/>
    <n v="981"/>
    <n v="8.629334459281152E-3"/>
    <n v="0.61389236545682102"/>
    <n v="0"/>
    <n v="33"/>
    <n v="112875"/>
    <n v="111296"/>
    <n v="1589"/>
    <n v="324149"/>
    <n v="39398"/>
    <n v="74264"/>
    <n v="20"/>
    <n v="0.34656322021076336"/>
    <n v="0.65326085044246229"/>
    <n v="1.7592934677433542E-4"/>
  </r>
  <r>
    <x v="32"/>
    <x v="28"/>
    <x v="2"/>
    <n v="2019"/>
    <n v="8579"/>
    <n v="514"/>
    <n v="10084"/>
    <n v="8612"/>
    <n v="2322"/>
    <n v="2293"/>
    <n v="0"/>
    <n v="0"/>
    <n v="29"/>
    <n v="7"/>
    <n v="1"/>
    <n v="20"/>
    <n v="8.6132644272179162E-3"/>
    <n v="0.68965517241379315"/>
    <n v="0"/>
    <n v="1"/>
    <n v="2308"/>
    <n v="2279"/>
    <n v="29"/>
    <n v="8495"/>
    <n v="144"/>
    <n v="2178"/>
    <n v="0"/>
    <n v="6.2015503875968991E-2"/>
    <n v="0.93798449612403101"/>
    <n v="0"/>
  </r>
  <r>
    <x v="33"/>
    <x v="28"/>
    <x v="2"/>
    <n v="2019"/>
    <n v="158567"/>
    <n v="11548"/>
    <n v="149038"/>
    <n v="160478"/>
    <n v="42225"/>
    <n v="41612"/>
    <n v="2"/>
    <n v="2"/>
    <n v="615"/>
    <n v="89"/>
    <n v="161"/>
    <n v="339"/>
    <n v="8.0284191829484899E-3"/>
    <n v="0.551219512195122"/>
    <n v="0"/>
    <n v="26"/>
    <n v="41571"/>
    <n v="40968"/>
    <n v="605"/>
    <n v="153724"/>
    <n v="22131"/>
    <n v="20080"/>
    <n v="14"/>
    <n v="0.52412078152753105"/>
    <n v="0.47554766133806986"/>
    <n v="3.3155713439905272E-4"/>
  </r>
  <r>
    <x v="34"/>
    <x v="28"/>
    <x v="2"/>
    <n v="2019"/>
    <m/>
    <m/>
    <n v="2019"/>
    <m/>
    <m/>
    <m/>
    <m/>
    <m/>
    <m/>
    <m/>
    <m/>
    <m/>
    <m/>
    <e v="#DIV/0!"/>
    <m/>
    <m/>
    <n v="0"/>
    <n v="0"/>
    <n v="0"/>
    <n v="0"/>
    <m/>
    <n v="0"/>
    <n v="0"/>
    <e v="#DIV/0!"/>
    <e v="#DIV/0!"/>
    <e v="#DIV/0!"/>
  </r>
  <r>
    <x v="35"/>
    <x v="28"/>
    <x v="2"/>
    <n v="2019"/>
    <n v="26722"/>
    <n v="1966"/>
    <n v="26775"/>
    <n v="26986"/>
    <n v="8328"/>
    <n v="7824"/>
    <n v="2"/>
    <n v="2"/>
    <n v="150"/>
    <n v="49"/>
    <n v="6"/>
    <n v="92"/>
    <n v="1.1047070124879923E-2"/>
    <n v="0.61333333333333329"/>
    <n v="0"/>
    <n v="3"/>
    <n v="8296"/>
    <n v="7803"/>
    <n v="150"/>
    <n v="26693"/>
    <n v="3371"/>
    <n v="4956"/>
    <n v="1"/>
    <n v="0.40477905859750241"/>
    <n v="0.59510086455331412"/>
    <n v="1.2007684918347742E-4"/>
  </r>
  <r>
    <x v="36"/>
    <x v="28"/>
    <x v="2"/>
    <n v="2019"/>
    <n v="147264"/>
    <n v="9898"/>
    <n v="139385"/>
    <n v="153578"/>
    <n v="58775"/>
    <n v="58184"/>
    <n v="0"/>
    <n v="0"/>
    <n v="592"/>
    <n v="41"/>
    <n v="182"/>
    <n v="356"/>
    <n v="6.0569970225435987E-3"/>
    <n v="0.60135135135135132"/>
    <n v="0"/>
    <n v="13"/>
    <n v="58597"/>
    <n v="58007"/>
    <n v="591"/>
    <n v="151182"/>
    <n v="32592"/>
    <n v="26121"/>
    <n v="62"/>
    <n v="0.55452148022118253"/>
    <n v="0.44442364951084645"/>
    <n v="1.0548702679710762E-3"/>
  </r>
  <r>
    <x v="37"/>
    <x v="28"/>
    <x v="2"/>
    <n v="2019"/>
    <n v="3567"/>
    <n v="110"/>
    <n v="5476"/>
    <n v="3588"/>
    <n v="1341"/>
    <n v="1317"/>
    <n v="1"/>
    <n v="0"/>
    <n v="23"/>
    <n v="1"/>
    <n v="8"/>
    <n v="14"/>
    <n v="1.0439970171513796E-2"/>
    <n v="0.60869565217391308"/>
    <n v="0"/>
    <n v="0"/>
    <n v="1333"/>
    <n v="1309"/>
    <n v="23"/>
    <n v="3547"/>
    <n v="350"/>
    <n v="991"/>
    <n v="0"/>
    <n v="0.26099925428784487"/>
    <n v="0.73900074571215513"/>
    <n v="0"/>
  </r>
  <r>
    <x v="38"/>
    <x v="28"/>
    <x v="2"/>
    <n v="2019"/>
    <n v="47097"/>
    <n v="3054"/>
    <n v="46062"/>
    <n v="47575"/>
    <n v="13243"/>
    <n v="13026"/>
    <n v="0"/>
    <n v="0"/>
    <n v="217"/>
    <n v="43"/>
    <n v="32"/>
    <n v="131"/>
    <n v="9.8920184248282115E-3"/>
    <n v="0.60368663594470051"/>
    <n v="0"/>
    <n v="11"/>
    <n v="13199"/>
    <n v="12984"/>
    <n v="215"/>
    <n v="47168"/>
    <n v="2239"/>
    <n v="11001"/>
    <n v="3"/>
    <n v="0.16907045231443027"/>
    <n v="0.83070301291248205"/>
    <n v="2.2653477308766896E-4"/>
  </r>
  <r>
    <x v="39"/>
    <x v="28"/>
    <x v="2"/>
    <n v="2019"/>
    <n v="3978692"/>
    <n v="304667"/>
    <n v="1176221"/>
    <n v="4055733"/>
    <n v="1196162"/>
    <n v="1176240"/>
    <n v="194"/>
    <n v="62"/>
    <n v="19351"/>
    <n v="2153"/>
    <n v="4015"/>
    <n v="12552"/>
    <n v="1.0493561908838435E-2"/>
    <n v="0.64864864864864868"/>
    <n v="0"/>
    <n v="621"/>
    <n v="1188485"/>
    <n v="1168783"/>
    <n v="19202"/>
    <n v="3976955"/>
    <n v="463380"/>
    <n v="731613"/>
    <n v="1169"/>
    <n v="0.3873889991489447"/>
    <n v="0.61163370847761422"/>
    <n v="9.7729237344105569E-4"/>
  </r>
  <r>
    <x v="0"/>
    <x v="29"/>
    <x v="0"/>
    <n v="2019"/>
    <n v="4426"/>
    <n v="310"/>
    <n v="802"/>
    <n v="4426"/>
    <n v="839"/>
    <n v="802"/>
    <n v="0"/>
    <n v="0"/>
    <n v="37"/>
    <n v="3"/>
    <n v="17"/>
    <n v="17"/>
    <n v="2.0262216924910609E-2"/>
    <n v="0.45945945945945948"/>
    <n v="0"/>
    <n v="0"/>
    <n v="835"/>
    <n v="798"/>
    <n v="37"/>
    <n v="4394"/>
    <n v="0"/>
    <n v="839"/>
    <n v="0"/>
    <n v="0"/>
    <n v="1"/>
    <n v="0"/>
  </r>
  <r>
    <x v="1"/>
    <x v="29"/>
    <x v="0"/>
    <n v="2019"/>
    <n v="839"/>
    <n v="158"/>
    <n v="393"/>
    <n v="839"/>
    <n v="395"/>
    <n v="393"/>
    <n v="0"/>
    <n v="0"/>
    <n v="2"/>
    <n v="0"/>
    <n v="1"/>
    <n v="0"/>
    <n v="0"/>
    <n v="0"/>
    <n v="0"/>
    <n v="1"/>
    <n v="392"/>
    <n v="390"/>
    <n v="2"/>
    <n v="832"/>
    <n v="0"/>
    <n v="393"/>
    <n v="2"/>
    <n v="0"/>
    <n v="0.99493670886075947"/>
    <n v="5.0632911392405064E-3"/>
  </r>
  <r>
    <x v="2"/>
    <x v="29"/>
    <x v="0"/>
    <n v="2019"/>
    <n v="50301"/>
    <n v="3948"/>
    <n v="17097"/>
    <n v="50756"/>
    <n v="17739"/>
    <n v="17097"/>
    <n v="0"/>
    <n v="0"/>
    <n v="0"/>
    <n v="51"/>
    <n v="87"/>
    <n v="476"/>
    <n v="2.6833530638705676E-2"/>
    <e v="#DIV/0!"/>
    <n v="0"/>
    <n v="3"/>
    <n v="17701"/>
    <n v="17060"/>
    <n v="0"/>
    <n v="50427"/>
    <n v="0"/>
    <n v="17730"/>
    <n v="9"/>
    <n v="0"/>
    <n v="0.99949264332825971"/>
    <n v="5.0735667174023336E-4"/>
  </r>
  <r>
    <x v="3"/>
    <x v="29"/>
    <x v="0"/>
    <n v="2019"/>
    <n v="9115"/>
    <n v="342"/>
    <n v="4101"/>
    <n v="9126"/>
    <n v="4101"/>
    <n v="4047"/>
    <n v="0"/>
    <n v="0"/>
    <n v="54"/>
    <n v="4"/>
    <n v="12"/>
    <n v="38"/>
    <n v="9.2660326749573283E-3"/>
    <n v="0.70370370370370372"/>
    <n v="0"/>
    <n v="0"/>
    <n v="4095"/>
    <n v="4041"/>
    <n v="54"/>
    <n v="9050"/>
    <n v="2005"/>
    <n v="2095"/>
    <n v="1"/>
    <n v="0.48890514508656424"/>
    <n v="0.51085101194830529"/>
    <n v="2.43842965130456E-4"/>
  </r>
  <r>
    <x v="4"/>
    <x v="29"/>
    <x v="0"/>
    <n v="2019"/>
    <m/>
    <m/>
    <n v="0"/>
    <m/>
    <m/>
    <m/>
    <m/>
    <m/>
    <m/>
    <m/>
    <m/>
    <m/>
    <m/>
    <e v="#DIV/0!"/>
    <m/>
    <m/>
    <n v="0"/>
    <n v="0"/>
    <n v="0"/>
    <n v="0"/>
    <m/>
    <n v="0"/>
    <n v="0"/>
    <e v="#DIV/0!"/>
    <e v="#DIV/0!"/>
    <e v="#DIV/0!"/>
  </r>
  <r>
    <x v="5"/>
    <x v="29"/>
    <x v="0"/>
    <n v="2019"/>
    <n v="201324"/>
    <n v="28207"/>
    <n v="65000"/>
    <n v="201665"/>
    <n v="66169"/>
    <n v="65000"/>
    <n v="0"/>
    <n v="0"/>
    <n v="1169"/>
    <n v="171"/>
    <n v="343"/>
    <n v="643"/>
    <n v="9.7175414469011165E-3"/>
    <n v="0.55004277159965786"/>
    <n v="0"/>
    <n v="0"/>
    <n v="65887"/>
    <n v="64720"/>
    <n v="1167"/>
    <n v="199654"/>
    <n v="12625"/>
    <n v="53501"/>
    <n v="43"/>
    <n v="0.19079931690066346"/>
    <n v="0.80855083196058575"/>
    <n v="6.4985113875077455E-4"/>
  </r>
  <r>
    <x v="6"/>
    <x v="29"/>
    <x v="0"/>
    <n v="2019"/>
    <m/>
    <m/>
    <n v="0"/>
    <m/>
    <m/>
    <m/>
    <m/>
    <m/>
    <m/>
    <m/>
    <m/>
    <m/>
    <m/>
    <e v="#DIV/0!"/>
    <m/>
    <m/>
    <n v="0"/>
    <n v="0"/>
    <n v="0"/>
    <n v="0"/>
    <m/>
    <n v="0"/>
    <n v="0"/>
    <e v="#DIV/0!"/>
    <e v="#DIV/0!"/>
    <e v="#DIV/0!"/>
  </r>
  <r>
    <x v="7"/>
    <x v="29"/>
    <x v="0"/>
    <n v="2019"/>
    <m/>
    <m/>
    <n v="0"/>
    <m/>
    <m/>
    <m/>
    <m/>
    <m/>
    <m/>
    <m/>
    <m/>
    <m/>
    <m/>
    <e v="#DIV/0!"/>
    <m/>
    <m/>
    <n v="0"/>
    <n v="0"/>
    <n v="0"/>
    <n v="0"/>
    <m/>
    <n v="0"/>
    <n v="0"/>
    <e v="#DIV/0!"/>
    <e v="#DIV/0!"/>
    <e v="#DIV/0!"/>
  </r>
  <r>
    <x v="8"/>
    <x v="29"/>
    <x v="0"/>
    <n v="2019"/>
    <n v="1380"/>
    <n v="0"/>
    <n v="696"/>
    <n v="1380"/>
    <n v="704"/>
    <n v="696"/>
    <n v="0"/>
    <n v="0"/>
    <n v="8"/>
    <n v="2"/>
    <n v="0"/>
    <n v="3"/>
    <n v="4.261363636363636E-3"/>
    <n v="0.375"/>
    <n v="0"/>
    <n v="3"/>
    <n v="704"/>
    <n v="696"/>
    <n v="8"/>
    <n v="1366"/>
    <n v="0"/>
    <n v="704"/>
    <n v="0"/>
    <n v="0"/>
    <n v="1"/>
    <n v="0"/>
  </r>
  <r>
    <x v="9"/>
    <x v="29"/>
    <x v="0"/>
    <n v="2019"/>
    <n v="2954"/>
    <n v="212"/>
    <n v="1535"/>
    <n v="2954"/>
    <n v="1557"/>
    <n v="1535"/>
    <n v="0"/>
    <n v="0"/>
    <n v="22"/>
    <n v="6"/>
    <n v="1"/>
    <n v="15"/>
    <n v="9.6339113680154135E-3"/>
    <n v="0.68181818181818177"/>
    <n v="0"/>
    <n v="0"/>
    <n v="1550"/>
    <n v="1528"/>
    <n v="22"/>
    <n v="2919"/>
    <n v="562"/>
    <n v="995"/>
    <n v="0"/>
    <n v="0.36095054592164416"/>
    <n v="0.63904945407835578"/>
    <n v="0"/>
  </r>
  <r>
    <x v="10"/>
    <x v="29"/>
    <x v="0"/>
    <n v="2019"/>
    <n v="139"/>
    <n v="3"/>
    <n v="24"/>
    <n v="139"/>
    <n v="26"/>
    <n v="24"/>
    <n v="0"/>
    <n v="0"/>
    <n v="2"/>
    <n v="0"/>
    <n v="0"/>
    <n v="2"/>
    <n v="7.6923076923076927E-2"/>
    <n v="1"/>
    <n v="0"/>
    <n v="0"/>
    <n v="25"/>
    <n v="23"/>
    <n v="2"/>
    <n v="136"/>
    <n v="2"/>
    <n v="24"/>
    <n v="0"/>
    <n v="7.6923076923076927E-2"/>
    <n v="0.92307692307692313"/>
    <n v="0"/>
  </r>
  <r>
    <x v="11"/>
    <x v="29"/>
    <x v="0"/>
    <n v="2019"/>
    <n v="1633"/>
    <n v="229"/>
    <n v="778"/>
    <n v="1633"/>
    <n v="789"/>
    <n v="778"/>
    <n v="0"/>
    <n v="0"/>
    <n v="11"/>
    <n v="2"/>
    <n v="0"/>
    <n v="9"/>
    <n v="1.1406844106463879E-2"/>
    <n v="0.81818181818181823"/>
    <n v="0"/>
    <n v="0"/>
    <n v="784"/>
    <n v="773"/>
    <n v="11"/>
    <n v="1615"/>
    <n v="427"/>
    <n v="362"/>
    <n v="0"/>
    <n v="0.54119138149556401"/>
    <n v="0.45880861850443599"/>
    <n v="0"/>
  </r>
  <r>
    <x v="12"/>
    <x v="29"/>
    <x v="0"/>
    <n v="2019"/>
    <n v="14202"/>
    <n v="863"/>
    <n v="5574"/>
    <n v="14227"/>
    <n v="5659"/>
    <n v="5574"/>
    <n v="0"/>
    <n v="0"/>
    <n v="85"/>
    <n v="8"/>
    <n v="14"/>
    <n v="63"/>
    <n v="1.1132708959180067E-2"/>
    <n v="0.74117647058823533"/>
    <n v="0"/>
    <n v="0"/>
    <n v="5645"/>
    <n v="5560"/>
    <n v="85"/>
    <n v="14127"/>
    <n v="2502"/>
    <n v="3156"/>
    <n v="1"/>
    <n v="0.44212758437886551"/>
    <n v="0.55769570595511575"/>
    <n v="1.7670966601873123E-4"/>
  </r>
  <r>
    <x v="13"/>
    <x v="29"/>
    <x v="0"/>
    <n v="2019"/>
    <n v="10037"/>
    <n v="1248"/>
    <n v="10808"/>
    <n v="10041"/>
    <n v="2776"/>
    <n v="2738"/>
    <n v="0"/>
    <n v="0"/>
    <n v="38"/>
    <n v="10"/>
    <n v="5"/>
    <n v="22"/>
    <n v="7.9250720461095103E-3"/>
    <n v="0.57894736842105265"/>
    <n v="0"/>
    <n v="1"/>
    <n v="2775"/>
    <n v="2737"/>
    <n v="38"/>
    <n v="10030"/>
    <n v="686"/>
    <n v="2090"/>
    <n v="0"/>
    <n v="0.24711815561959655"/>
    <n v="0.75288184438040351"/>
    <n v="0"/>
  </r>
  <r>
    <x v="14"/>
    <x v="29"/>
    <x v="0"/>
    <n v="2019"/>
    <n v="13311"/>
    <n v="853"/>
    <n v="6013"/>
    <n v="13388"/>
    <n v="6154"/>
    <n v="6013"/>
    <n v="0"/>
    <n v="0"/>
    <n v="141"/>
    <n v="10"/>
    <n v="21"/>
    <n v="104"/>
    <n v="1.6899577510562237E-2"/>
    <n v="0.73758865248226946"/>
    <n v="0"/>
    <n v="6"/>
    <n v="6106"/>
    <n v="5965"/>
    <n v="141"/>
    <n v="13116"/>
    <n v="2065"/>
    <n v="4072"/>
    <n v="17"/>
    <n v="0.33555411114722133"/>
    <n v="0.66168345791355221"/>
    <n v="2.7624309392265192E-3"/>
  </r>
  <r>
    <x v="15"/>
    <x v="29"/>
    <x v="0"/>
    <n v="2019"/>
    <n v="17984"/>
    <n v="1606"/>
    <n v="7856"/>
    <n v="17995"/>
    <n v="7974"/>
    <n v="7856"/>
    <n v="0"/>
    <n v="0"/>
    <n v="118"/>
    <n v="36"/>
    <n v="5"/>
    <n v="77"/>
    <n v="9.6563832455480308E-3"/>
    <n v="0.65254237288135597"/>
    <n v="0"/>
    <n v="0"/>
    <n v="7949"/>
    <n v="7831"/>
    <n v="118"/>
    <n v="17708"/>
    <n v="3825"/>
    <n v="4137"/>
    <n v="12"/>
    <n v="0.47968397291196391"/>
    <n v="0.51881113619262609"/>
    <n v="1.5048908954100827E-3"/>
  </r>
  <r>
    <x v="16"/>
    <x v="29"/>
    <x v="0"/>
    <n v="2019"/>
    <n v="560181"/>
    <n v="46971"/>
    <n v="172153"/>
    <n v="562182"/>
    <n v="178740"/>
    <n v="172153"/>
    <n v="7"/>
    <n v="7"/>
    <n v="6580"/>
    <n v="348"/>
    <n v="644"/>
    <n v="5504"/>
    <n v="3.0793331095445898E-2"/>
    <n v="0.83647416413373865"/>
    <n v="5"/>
    <n v="61"/>
    <n v="177252"/>
    <n v="170690"/>
    <n v="6555"/>
    <n v="551066"/>
    <n v="36912"/>
    <n v="141285"/>
    <n v="543"/>
    <n v="0.20651225243370258"/>
    <n v="0.79044981537428671"/>
    <n v="3.0379321920107421E-3"/>
  </r>
  <r>
    <x v="17"/>
    <x v="29"/>
    <x v="0"/>
    <n v="2019"/>
    <n v="87856"/>
    <n v="8378"/>
    <n v="29612"/>
    <n v="88026"/>
    <n v="30636"/>
    <n v="29612"/>
    <n v="0"/>
    <n v="0"/>
    <n v="1024"/>
    <n v="85"/>
    <n v="73"/>
    <n v="840"/>
    <n v="2.7418723070896985E-2"/>
    <n v="0.8203125"/>
    <n v="0"/>
    <n v="26"/>
    <n v="29751"/>
    <n v="28740"/>
    <n v="1011"/>
    <n v="81786"/>
    <n v="9809"/>
    <n v="20773"/>
    <n v="54"/>
    <n v="0.32017887452670063"/>
    <n v="0.67805849327588463"/>
    <n v="1.7626321974148062E-3"/>
  </r>
  <r>
    <x v="18"/>
    <x v="29"/>
    <x v="0"/>
    <n v="2019"/>
    <n v="7127"/>
    <n v="463"/>
    <n v="2543"/>
    <n v="7142"/>
    <n v="2593"/>
    <n v="2543"/>
    <n v="0"/>
    <n v="0"/>
    <n v="50"/>
    <n v="9"/>
    <n v="20"/>
    <n v="20"/>
    <n v="7.7130736598534514E-3"/>
    <n v="0.4"/>
    <n v="0"/>
    <n v="1"/>
    <n v="2589"/>
    <n v="2539"/>
    <n v="50"/>
    <n v="7103"/>
    <n v="1439"/>
    <n v="1153"/>
    <n v="1"/>
    <n v="0.55495564982645584"/>
    <n v="0.44465869649055151"/>
    <n v="3.8565368299267258E-4"/>
  </r>
  <r>
    <x v="19"/>
    <x v="29"/>
    <x v="0"/>
    <n v="2019"/>
    <n v="3244"/>
    <n v="170"/>
    <n v="1487"/>
    <n v="3248"/>
    <n v="1526"/>
    <n v="1487"/>
    <n v="0"/>
    <n v="0"/>
    <n v="39"/>
    <n v="4"/>
    <n v="0"/>
    <n v="34"/>
    <n v="2.2280471821756225E-2"/>
    <n v="0.87179487179487181"/>
    <n v="0"/>
    <n v="1"/>
    <n v="1523"/>
    <n v="1484"/>
    <n v="39"/>
    <n v="3217"/>
    <n v="931"/>
    <n v="595"/>
    <n v="0"/>
    <n v="0.61009174311926606"/>
    <n v="0.38990825688073394"/>
    <n v="0"/>
  </r>
  <r>
    <x v="20"/>
    <x v="29"/>
    <x v="0"/>
    <n v="2019"/>
    <n v="14705"/>
    <n v="821"/>
    <n v="6253"/>
    <n v="14728"/>
    <n v="6385"/>
    <n v="6253"/>
    <n v="0"/>
    <n v="0"/>
    <n v="132"/>
    <n v="26"/>
    <n v="15"/>
    <n v="91"/>
    <n v="1.4252153484729836E-2"/>
    <n v="0.68939393939393945"/>
    <n v="0"/>
    <n v="0"/>
    <n v="6362"/>
    <n v="6230"/>
    <n v="132"/>
    <n v="14630"/>
    <n v="1620"/>
    <n v="4762"/>
    <n v="3"/>
    <n v="0.25371965544244324"/>
    <n v="0.74581049334377447"/>
    <n v="4.6985121378230227E-4"/>
  </r>
  <r>
    <x v="21"/>
    <x v="29"/>
    <x v="0"/>
    <n v="2019"/>
    <n v="1959"/>
    <n v="275"/>
    <n v="971"/>
    <n v="1974"/>
    <n v="1004"/>
    <n v="971"/>
    <n v="0"/>
    <n v="0"/>
    <n v="33"/>
    <n v="2"/>
    <n v="2"/>
    <n v="15"/>
    <n v="1.4940239043824702E-2"/>
    <n v="0.45454545454545453"/>
    <n v="0"/>
    <n v="14"/>
    <n v="997"/>
    <n v="964"/>
    <n v="33"/>
    <n v="1958"/>
    <n v="121"/>
    <n v="883"/>
    <n v="0"/>
    <n v="0.12051792828685259"/>
    <n v="0.87948207171314741"/>
    <n v="0"/>
  </r>
  <r>
    <x v="22"/>
    <x v="29"/>
    <x v="0"/>
    <n v="2019"/>
    <n v="13595"/>
    <n v="1253"/>
    <n v="5347"/>
    <n v="13692"/>
    <n v="5507"/>
    <n v="5347"/>
    <n v="0"/>
    <n v="0"/>
    <n v="160"/>
    <n v="13"/>
    <n v="4"/>
    <n v="141"/>
    <n v="2.5603777011076811E-2"/>
    <n v="0.88124999999999998"/>
    <n v="0"/>
    <n v="2"/>
    <n v="5485"/>
    <n v="5326"/>
    <n v="159"/>
    <n v="13544"/>
    <n v="1539"/>
    <n v="3966"/>
    <n v="2"/>
    <n v="0.27946250226983838"/>
    <n v="0.72017432358816047"/>
    <n v="3.6317414200108951E-4"/>
  </r>
  <r>
    <x v="23"/>
    <x v="29"/>
    <x v="0"/>
    <n v="2019"/>
    <n v="3723"/>
    <n v="224"/>
    <n v="1454"/>
    <n v="3744"/>
    <n v="1454"/>
    <n v="1418"/>
    <n v="0"/>
    <n v="0"/>
    <n v="35"/>
    <n v="2"/>
    <n v="9"/>
    <n v="23"/>
    <n v="1.5818431911966989E-2"/>
    <n v="0.65714285714285714"/>
    <n v="0"/>
    <n v="1"/>
    <n v="1452"/>
    <n v="1416"/>
    <n v="35"/>
    <n v="3709"/>
    <n v="1418"/>
    <n v="35"/>
    <n v="1"/>
    <n v="0.97524071526822553"/>
    <n v="2.4071526822558458E-2"/>
    <n v="6.8775790921595599E-4"/>
  </r>
  <r>
    <x v="24"/>
    <x v="29"/>
    <x v="0"/>
    <n v="2019"/>
    <n v="61"/>
    <n v="7"/>
    <n v="26"/>
    <n v="61"/>
    <n v="27"/>
    <n v="26"/>
    <n v="0"/>
    <n v="0"/>
    <n v="1"/>
    <n v="0"/>
    <n v="0"/>
    <n v="1"/>
    <n v="3.7037037037037035E-2"/>
    <n v="1"/>
    <n v="0"/>
    <n v="0"/>
    <n v="27"/>
    <n v="26"/>
    <n v="1"/>
    <n v="61"/>
    <n v="0"/>
    <n v="27"/>
    <n v="0"/>
    <n v="0"/>
    <n v="1"/>
    <n v="0"/>
  </r>
  <r>
    <x v="25"/>
    <x v="29"/>
    <x v="0"/>
    <n v="2019"/>
    <m/>
    <m/>
    <n v="0"/>
    <m/>
    <m/>
    <m/>
    <m/>
    <m/>
    <m/>
    <m/>
    <m/>
    <m/>
    <m/>
    <e v="#DIV/0!"/>
    <m/>
    <m/>
    <n v="0"/>
    <n v="0"/>
    <n v="0"/>
    <n v="0"/>
    <m/>
    <n v="0"/>
    <n v="0"/>
    <e v="#DIV/0!"/>
    <e v="#DIV/0!"/>
    <e v="#DIV/0!"/>
  </r>
  <r>
    <x v="26"/>
    <x v="29"/>
    <x v="0"/>
    <n v="2019"/>
    <n v="119809"/>
    <n v="7927"/>
    <n v="49658"/>
    <n v="120807"/>
    <n v="51229"/>
    <n v="49658"/>
    <n v="6"/>
    <n v="0"/>
    <n v="1565"/>
    <n v="112"/>
    <n v="656"/>
    <n v="780"/>
    <n v="1.5225751039450312E-2"/>
    <n v="0.49840255591054311"/>
    <n v="0"/>
    <n v="17"/>
    <n v="50274"/>
    <n v="48721"/>
    <n v="1547"/>
    <n v="116714"/>
    <n v="17602"/>
    <n v="33595"/>
    <n v="32"/>
    <n v="0.34359444845692871"/>
    <n v="0.65578090534658107"/>
    <n v="6.2464619649026923E-4"/>
  </r>
  <r>
    <x v="27"/>
    <x v="29"/>
    <x v="0"/>
    <n v="2019"/>
    <m/>
    <m/>
    <n v="0"/>
    <m/>
    <m/>
    <m/>
    <m/>
    <m/>
    <m/>
    <m/>
    <m/>
    <m/>
    <m/>
    <e v="#DIV/0!"/>
    <m/>
    <m/>
    <n v="0"/>
    <n v="0"/>
    <n v="0"/>
    <n v="0"/>
    <m/>
    <n v="0"/>
    <n v="0"/>
    <e v="#DIV/0!"/>
    <e v="#DIV/0!"/>
    <e v="#DIV/0!"/>
  </r>
  <r>
    <x v="28"/>
    <x v="29"/>
    <x v="0"/>
    <n v="2019"/>
    <n v="40480"/>
    <n v="1621"/>
    <n v="14867"/>
    <n v="40620"/>
    <n v="15123"/>
    <n v="14867"/>
    <n v="0"/>
    <n v="0"/>
    <n v="256"/>
    <n v="115"/>
    <n v="53"/>
    <n v="88"/>
    <n v="5.818951266283145E-3"/>
    <n v="0.34375"/>
    <n v="0"/>
    <n v="0"/>
    <n v="15091"/>
    <n v="14835"/>
    <n v="256"/>
    <n v="40620"/>
    <n v="5750"/>
    <n v="9362"/>
    <n v="11"/>
    <n v="0.38021556569463733"/>
    <n v="0.61905706539707728"/>
    <n v="7.2736890828539312E-4"/>
  </r>
  <r>
    <x v="29"/>
    <x v="29"/>
    <x v="0"/>
    <n v="2019"/>
    <m/>
    <m/>
    <n v="0"/>
    <m/>
    <m/>
    <m/>
    <m/>
    <m/>
    <m/>
    <m/>
    <m/>
    <m/>
    <m/>
    <e v="#DIV/0!"/>
    <m/>
    <m/>
    <n v="0"/>
    <n v="0"/>
    <n v="0"/>
    <n v="0"/>
    <m/>
    <n v="0"/>
    <n v="0"/>
    <e v="#DIV/0!"/>
    <e v="#DIV/0!"/>
    <e v="#DIV/0!"/>
  </r>
  <r>
    <x v="30"/>
    <x v="29"/>
    <x v="0"/>
    <n v="2019"/>
    <n v="103141"/>
    <n v="8667"/>
    <n v="23149"/>
    <n v="104962"/>
    <n v="24071"/>
    <n v="23149"/>
    <n v="0"/>
    <n v="0"/>
    <n v="922"/>
    <n v="32"/>
    <n v="84"/>
    <n v="731"/>
    <n v="3.0368493207594202E-2"/>
    <n v="0.79284164859002171"/>
    <n v="3"/>
    <n v="72"/>
    <n v="23955"/>
    <n v="23035"/>
    <n v="918"/>
    <n v="103597"/>
    <n v="5497"/>
    <n v="18565"/>
    <n v="9"/>
    <n v="0.22836608366914543"/>
    <n v="0.77126002243363379"/>
    <n v="3.7389389722072201E-4"/>
  </r>
  <r>
    <x v="31"/>
    <x v="29"/>
    <x v="0"/>
    <n v="2019"/>
    <n v="231838"/>
    <n v="27140"/>
    <n v="73463"/>
    <n v="232342"/>
    <n v="74666"/>
    <n v="73462"/>
    <n v="0"/>
    <n v="0"/>
    <n v="1203"/>
    <n v="147"/>
    <n v="207"/>
    <n v="839"/>
    <n v="1.1236707470602417E-2"/>
    <n v="0.6974231088944306"/>
    <n v="0"/>
    <n v="10"/>
    <n v="74171"/>
    <n v="72972"/>
    <n v="1198"/>
    <n v="228905"/>
    <n v="21316"/>
    <n v="53321"/>
    <n v="29"/>
    <n v="0.28548469182760561"/>
    <n v="0.71412691184742716"/>
    <n v="3.8839632496718722E-4"/>
  </r>
  <r>
    <x v="32"/>
    <x v="29"/>
    <x v="0"/>
    <n v="2019"/>
    <n v="6004"/>
    <n v="799"/>
    <n v="2332"/>
    <n v="6017"/>
    <n v="2365"/>
    <n v="2332"/>
    <n v="0"/>
    <n v="0"/>
    <n v="33"/>
    <n v="3"/>
    <n v="3"/>
    <n v="27"/>
    <n v="1.1416490486257928E-2"/>
    <n v="0.81818181818181823"/>
    <n v="0"/>
    <n v="0"/>
    <n v="2353"/>
    <n v="2320"/>
    <n v="33"/>
    <n v="5967"/>
    <n v="0"/>
    <n v="2365"/>
    <n v="0"/>
    <n v="0"/>
    <n v="1"/>
    <n v="0"/>
  </r>
  <r>
    <x v="33"/>
    <x v="29"/>
    <x v="0"/>
    <n v="2019"/>
    <n v="17988"/>
    <n v="1665"/>
    <n v="6342"/>
    <n v="18138"/>
    <n v="6442"/>
    <n v="6342"/>
    <n v="1"/>
    <n v="1"/>
    <n v="99"/>
    <n v="11"/>
    <n v="23"/>
    <n v="60"/>
    <n v="9.3138776777398329E-3"/>
    <n v="0.60606060606060608"/>
    <n v="0"/>
    <n v="5"/>
    <n v="6192"/>
    <n v="6094"/>
    <n v="97"/>
    <n v="16900"/>
    <n v="3108"/>
    <n v="3332"/>
    <n v="2"/>
    <n v="0.48245886370692331"/>
    <n v="0.5172306737038187"/>
    <n v="3.1046258925799441E-4"/>
  </r>
  <r>
    <x v="34"/>
    <x v="29"/>
    <x v="0"/>
    <n v="2019"/>
    <m/>
    <m/>
    <n v="0"/>
    <m/>
    <m/>
    <m/>
    <m/>
    <m/>
    <m/>
    <m/>
    <m/>
    <m/>
    <m/>
    <e v="#DIV/0!"/>
    <m/>
    <m/>
    <n v="0"/>
    <n v="0"/>
    <n v="0"/>
    <n v="0"/>
    <m/>
    <n v="0"/>
    <n v="0"/>
    <e v="#DIV/0!"/>
    <e v="#DIV/0!"/>
    <e v="#DIV/0!"/>
  </r>
  <r>
    <x v="35"/>
    <x v="29"/>
    <x v="0"/>
    <n v="2019"/>
    <n v="733"/>
    <n v="40"/>
    <n v="278"/>
    <n v="733"/>
    <n v="282"/>
    <n v="278"/>
    <n v="0"/>
    <n v="0"/>
    <n v="4"/>
    <n v="1"/>
    <n v="1"/>
    <n v="2"/>
    <n v="7.0921985815602835E-3"/>
    <n v="0.5"/>
    <n v="0"/>
    <n v="0"/>
    <n v="281"/>
    <n v="277"/>
    <n v="4"/>
    <n v="726"/>
    <n v="115"/>
    <n v="167"/>
    <n v="0"/>
    <n v="0.40780141843971629"/>
    <n v="0.59219858156028371"/>
    <n v="0"/>
  </r>
  <r>
    <x v="36"/>
    <x v="29"/>
    <x v="0"/>
    <n v="2019"/>
    <n v="28392"/>
    <n v="1509"/>
    <n v="12388"/>
    <n v="28515"/>
    <n v="12537"/>
    <n v="12388"/>
    <n v="0"/>
    <n v="0"/>
    <n v="149"/>
    <n v="10"/>
    <n v="37"/>
    <n v="91"/>
    <n v="7.2585147962032385E-3"/>
    <n v="0.61073825503355705"/>
    <n v="0"/>
    <n v="11"/>
    <n v="12488"/>
    <n v="12340"/>
    <n v="148"/>
    <n v="28173"/>
    <n v="5311"/>
    <n v="7216"/>
    <n v="10"/>
    <n v="0.42362606684214726"/>
    <n v="0.57557629416925904"/>
    <n v="7.9763898859376244E-4"/>
  </r>
  <r>
    <x v="37"/>
    <x v="29"/>
    <x v="0"/>
    <n v="2019"/>
    <n v="2675"/>
    <n v="86"/>
    <n v="983"/>
    <n v="2167"/>
    <n v="983"/>
    <n v="966"/>
    <n v="0"/>
    <n v="0"/>
    <n v="17"/>
    <n v="1"/>
    <n v="2"/>
    <n v="14"/>
    <n v="1.4242115971515769E-2"/>
    <n v="0.82352941176470584"/>
    <n v="0"/>
    <n v="0"/>
    <n v="980"/>
    <n v="963"/>
    <n v="17"/>
    <n v="2146"/>
    <n v="64"/>
    <n v="919"/>
    <n v="0"/>
    <n v="6.5106815869786366E-2"/>
    <n v="0.93489318413021361"/>
    <n v="0"/>
  </r>
  <r>
    <x v="38"/>
    <x v="29"/>
    <x v="0"/>
    <n v="2019"/>
    <n v="43052"/>
    <n v="2158"/>
    <n v="15963"/>
    <n v="43166"/>
    <n v="16185"/>
    <n v="15963"/>
    <n v="0"/>
    <n v="0"/>
    <n v="222"/>
    <n v="50"/>
    <n v="20"/>
    <n v="140"/>
    <n v="8.6499845535990116E-3"/>
    <n v="0.63063063063063063"/>
    <n v="0"/>
    <n v="12"/>
    <n v="16122"/>
    <n v="15900"/>
    <n v="222"/>
    <n v="42627"/>
    <n v="2983"/>
    <n v="13192"/>
    <n v="10"/>
    <n v="0.18430645659561323"/>
    <n v="0.81507568736484404"/>
    <n v="6.1785603954278654E-4"/>
  </r>
  <r>
    <x v="39"/>
    <x v="29"/>
    <x v="0"/>
    <n v="2019"/>
    <n v="1614208"/>
    <n v="148153"/>
    <n v="531876"/>
    <n v="1620833"/>
    <n v="546637"/>
    <n v="531768"/>
    <n v="14"/>
    <n v="8"/>
    <n v="14211"/>
    <n v="1274"/>
    <n v="2359"/>
    <n v="10910"/>
    <n v="1.9958400181473261E-2"/>
    <n v="0.76771515023573289"/>
    <n v="8"/>
    <n v="247"/>
    <n v="541793"/>
    <n v="526994"/>
    <n v="14140"/>
    <n v="1588823"/>
    <n v="140234"/>
    <n v="405611"/>
    <n v="792"/>
    <n v="0.25653953171848959"/>
    <n v="0.74201160916659503"/>
    <n v="1.4488591149153826E-3"/>
  </r>
  <r>
    <x v="0"/>
    <x v="30"/>
    <x v="1"/>
    <n v="2018"/>
    <n v="6770"/>
    <n v="634"/>
    <n v="8154"/>
    <n v="6770"/>
    <n v="4449"/>
    <n v="4309"/>
    <n v="24"/>
    <n v="0"/>
    <n v="115"/>
    <n v="14"/>
    <n v="86"/>
    <n v="15"/>
    <n v="3.3715441672285905E-3"/>
    <n v="0.13043478260869565"/>
    <n v="0"/>
    <n v="0"/>
    <n v="4430"/>
    <n v="4290"/>
    <n v="115"/>
    <n v="6716"/>
    <n v="2350"/>
    <n v="2095"/>
    <n v="4"/>
    <n v="0.5282085861991459"/>
    <n v="0.47089233535625985"/>
    <n v="8.9907844459429084E-4"/>
  </r>
  <r>
    <x v="1"/>
    <x v="30"/>
    <x v="1"/>
    <n v="2018"/>
    <n v="14554"/>
    <n v="3001"/>
    <n v="13571"/>
    <n v="14556"/>
    <n v="9302"/>
    <n v="9254"/>
    <n v="7"/>
    <n v="1"/>
    <n v="41"/>
    <n v="8"/>
    <n v="17"/>
    <n v="12"/>
    <n v="1.2900451515803052E-3"/>
    <n v="0.29268292682926828"/>
    <n v="0"/>
    <n v="0"/>
    <n v="9271"/>
    <n v="9227"/>
    <n v="37"/>
    <n v="14494"/>
    <n v="5607"/>
    <n v="3686"/>
    <n v="9"/>
    <n v="0.60277359707589762"/>
    <n v="0.39625886906041713"/>
    <n v="9.6753386368522893E-4"/>
  </r>
  <r>
    <x v="2"/>
    <x v="30"/>
    <x v="1"/>
    <n v="2018"/>
    <n v="110281"/>
    <n v="12071"/>
    <n v="100228"/>
    <n v="112829"/>
    <n v="77883"/>
    <n v="76082"/>
    <n v="975"/>
    <n v="0"/>
    <n v="826"/>
    <n v="186"/>
    <n v="336"/>
    <n v="170"/>
    <n v="2.1827613214693837E-3"/>
    <n v="0.20581113801452786"/>
    <n v="2"/>
    <n v="85"/>
    <n v="77355"/>
    <n v="75601"/>
    <n v="779"/>
    <n v="111991"/>
    <n v="30104"/>
    <n v="47660"/>
    <n v="119"/>
    <n v="0.38652851071479011"/>
    <n v="0.61194355636018127"/>
    <n v="1.5279329250285686E-3"/>
  </r>
  <r>
    <x v="3"/>
    <x v="30"/>
    <x v="1"/>
    <n v="2018"/>
    <n v="45039"/>
    <n v="3444"/>
    <n v="43613"/>
    <n v="46183"/>
    <n v="34383"/>
    <n v="34098"/>
    <n v="0"/>
    <n v="0"/>
    <n v="285"/>
    <n v="51"/>
    <n v="154"/>
    <n v="76"/>
    <n v="2.2103946717854754E-3"/>
    <n v="0.26666666666666666"/>
    <n v="0"/>
    <n v="3"/>
    <n v="34198"/>
    <n v="33914"/>
    <n v="284"/>
    <n v="45802"/>
    <n v="20587"/>
    <n v="13715"/>
    <n v="81"/>
    <n v="0.59875519879009975"/>
    <n v="0.39888898583602361"/>
    <n v="2.3558153738766252E-3"/>
  </r>
  <r>
    <x v="4"/>
    <x v="30"/>
    <x v="1"/>
    <n v="2018"/>
    <n v="52674"/>
    <n v="4661"/>
    <n v="50031"/>
    <n v="53466"/>
    <n v="40322"/>
    <n v="40110"/>
    <n v="4"/>
    <n v="4"/>
    <n v="208"/>
    <n v="60"/>
    <n v="95"/>
    <n v="35"/>
    <n v="8.6801249937999106E-4"/>
    <n v="0.16826923076923078"/>
    <n v="0"/>
    <n v="18"/>
    <n v="39991"/>
    <n v="39780"/>
    <n v="207"/>
    <n v="52717"/>
    <n v="24623"/>
    <n v="15593"/>
    <n v="106"/>
    <n v="0.61065919349238629"/>
    <n v="0.38671196865234858"/>
    <n v="2.6288378552651159E-3"/>
  </r>
  <r>
    <x v="5"/>
    <x v="30"/>
    <x v="1"/>
    <n v="2018"/>
    <n v="282976"/>
    <n v="34498"/>
    <n v="250496"/>
    <n v="289146"/>
    <n v="198856"/>
    <n v="196685"/>
    <n v="0"/>
    <n v="0"/>
    <n v="2171"/>
    <n v="299"/>
    <n v="1360"/>
    <n v="452"/>
    <n v="2.2730015689745343E-3"/>
    <n v="0.2081989866421004"/>
    <n v="0"/>
    <n v="60"/>
    <n v="197331"/>
    <n v="195227"/>
    <n v="2104"/>
    <n v="286204"/>
    <n v="84586"/>
    <n v="113828"/>
    <n v="442"/>
    <n v="0.42536307679929197"/>
    <n v="0.57241420927706477"/>
    <n v="2.2227139236432394E-3"/>
  </r>
  <r>
    <x v="6"/>
    <x v="30"/>
    <x v="1"/>
    <n v="2018"/>
    <n v="2728"/>
    <n v="201"/>
    <n v="4545"/>
    <n v="2728"/>
    <n v="2265"/>
    <n v="2257"/>
    <n v="3"/>
    <n v="0"/>
    <n v="5"/>
    <n v="0"/>
    <n v="0"/>
    <n v="2"/>
    <n v="8.8300220750551876E-4"/>
    <n v="0.4"/>
    <n v="0"/>
    <n v="3"/>
    <n v="2250"/>
    <n v="2242"/>
    <n v="5"/>
    <n v="2706"/>
    <n v="1101"/>
    <n v="1164"/>
    <n v="0"/>
    <n v="0.4860927152317881"/>
    <n v="0.5139072847682119"/>
    <n v="0"/>
  </r>
  <r>
    <x v="7"/>
    <x v="30"/>
    <x v="1"/>
    <n v="2018"/>
    <n v="64613"/>
    <n v="6919"/>
    <n v="59712"/>
    <n v="65431"/>
    <n v="45491"/>
    <n v="45152"/>
    <n v="0"/>
    <n v="0"/>
    <n v="339"/>
    <n v="64"/>
    <n v="211"/>
    <n v="62"/>
    <n v="1.362906948627201E-3"/>
    <n v="0.18289085545722714"/>
    <n v="1"/>
    <n v="2"/>
    <n v="45211"/>
    <n v="44878"/>
    <n v="333"/>
    <n v="64745"/>
    <n v="30731"/>
    <n v="14702"/>
    <n v="56"/>
    <n v="0.6755402167461696"/>
    <n v="0.32318480578575981"/>
    <n v="1.2310127277923107E-3"/>
  </r>
  <r>
    <x v="8"/>
    <x v="30"/>
    <x v="1"/>
    <n v="2018"/>
    <n v="21969"/>
    <n v="1863"/>
    <n v="22124"/>
    <n v="22476"/>
    <n v="15337"/>
    <n v="15199"/>
    <n v="0"/>
    <n v="0"/>
    <n v="138"/>
    <n v="32"/>
    <n v="22"/>
    <n v="38"/>
    <n v="2.4776683836473887E-3"/>
    <n v="0.27536231884057971"/>
    <n v="0"/>
    <n v="46"/>
    <n v="15261"/>
    <n v="15125"/>
    <n v="136"/>
    <n v="22295"/>
    <n v="7505"/>
    <n v="7822"/>
    <n v="10"/>
    <n v="0.48933950577035928"/>
    <n v="0.51000847623394407"/>
    <n v="6.5201799569668121E-4"/>
  </r>
  <r>
    <x v="9"/>
    <x v="30"/>
    <x v="1"/>
    <n v="2018"/>
    <n v="4671"/>
    <n v="302"/>
    <n v="6387"/>
    <n v="4671"/>
    <n v="3619"/>
    <n v="3581"/>
    <n v="3"/>
    <n v="0"/>
    <n v="35"/>
    <n v="9"/>
    <n v="8"/>
    <n v="10"/>
    <n v="2.7631942525559545E-3"/>
    <n v="0.2857142857142857"/>
    <n v="1"/>
    <n v="7"/>
    <n v="3602"/>
    <n v="3564"/>
    <n v="35"/>
    <n v="4629"/>
    <n v="778"/>
    <n v="2840"/>
    <n v="1"/>
    <n v="0.21497651284885327"/>
    <n v="0.78474716772589115"/>
    <n v="2.7631942525559546E-4"/>
  </r>
  <r>
    <x v="10"/>
    <x v="30"/>
    <x v="1"/>
    <n v="2018"/>
    <n v="35172"/>
    <n v="6457"/>
    <n v="30733"/>
    <n v="35272"/>
    <n v="22892"/>
    <n v="22625"/>
    <n v="6"/>
    <n v="0"/>
    <n v="261"/>
    <n v="40"/>
    <n v="130"/>
    <n v="64"/>
    <n v="2.7957365018347019E-3"/>
    <n v="0.24521072796934865"/>
    <n v="4"/>
    <n v="21"/>
    <n v="22772"/>
    <n v="22514"/>
    <n v="258"/>
    <n v="34981"/>
    <n v="11529"/>
    <n v="11323"/>
    <n v="40"/>
    <n v="0.50362572077581691"/>
    <n v="0.49462694391053641"/>
    <n v="1.7473353136466887E-3"/>
  </r>
  <r>
    <x v="11"/>
    <x v="30"/>
    <x v="1"/>
    <n v="2018"/>
    <n v="1657"/>
    <n v="243"/>
    <n v="3432"/>
    <n v="1657"/>
    <n v="1391"/>
    <n v="1380"/>
    <n v="4"/>
    <n v="0"/>
    <n v="7"/>
    <n v="1"/>
    <n v="0"/>
    <n v="1"/>
    <n v="7.1890726096333576E-4"/>
    <n v="0.14285714285714285"/>
    <n v="0"/>
    <n v="5"/>
    <n v="1382"/>
    <n v="1372"/>
    <n v="6"/>
    <n v="1639"/>
    <n v="883"/>
    <n v="507"/>
    <n v="1"/>
    <n v="0.6347951114306255"/>
    <n v="0.3644859813084112"/>
    <n v="7.1890726096333576E-4"/>
  </r>
  <r>
    <x v="12"/>
    <x v="30"/>
    <x v="1"/>
    <n v="2018"/>
    <n v="40637"/>
    <n v="2715"/>
    <n v="39940"/>
    <n v="40681"/>
    <n v="27195"/>
    <n v="26869"/>
    <n v="0"/>
    <n v="0"/>
    <n v="326"/>
    <n v="48"/>
    <n v="168"/>
    <n v="109"/>
    <n v="4.0080897223754366E-3"/>
    <n v="0.33435582822085891"/>
    <n v="1"/>
    <n v="0"/>
    <n v="27064"/>
    <n v="26741"/>
    <n v="323"/>
    <n v="40369"/>
    <n v="11588"/>
    <n v="15591"/>
    <n v="16"/>
    <n v="0.42610774039345467"/>
    <n v="0.57330391616105902"/>
    <n v="5.8834344548630265E-4"/>
  </r>
  <r>
    <x v="13"/>
    <x v="30"/>
    <x v="1"/>
    <n v="2018"/>
    <n v="42791"/>
    <n v="3848"/>
    <n v="40961"/>
    <n v="43521"/>
    <n v="29224"/>
    <n v="28966"/>
    <n v="42"/>
    <n v="0"/>
    <n v="216"/>
    <n v="38"/>
    <n v="114"/>
    <n v="64"/>
    <n v="2.1899808376676703E-3"/>
    <n v="0.29629629629629628"/>
    <n v="0"/>
    <n v="0"/>
    <n v="29172"/>
    <n v="28926"/>
    <n v="204"/>
    <n v="43437"/>
    <n v="11574"/>
    <n v="17630"/>
    <n v="20"/>
    <n v="0.39604434711196279"/>
    <n v="0.60327128387626605"/>
    <n v="6.8436901177114698E-4"/>
  </r>
  <r>
    <x v="14"/>
    <x v="30"/>
    <x v="1"/>
    <n v="2018"/>
    <n v="56044"/>
    <n v="6594"/>
    <n v="51468"/>
    <n v="56954"/>
    <n v="43047"/>
    <n v="42625"/>
    <n v="79"/>
    <n v="14"/>
    <n v="343"/>
    <n v="33"/>
    <n v="153"/>
    <n v="115"/>
    <n v="2.6714985945594351E-3"/>
    <n v="0.33527696793002915"/>
    <n v="0"/>
    <n v="42"/>
    <n v="41546"/>
    <n v="41133"/>
    <n v="334"/>
    <n v="52834"/>
    <n v="19407"/>
    <n v="23288"/>
    <n v="352"/>
    <n v="0.45083281064882569"/>
    <n v="0.54099008060956633"/>
    <n v="8.17710874160801E-3"/>
  </r>
  <r>
    <x v="15"/>
    <x v="30"/>
    <x v="1"/>
    <n v="2018"/>
    <n v="25411"/>
    <n v="2706"/>
    <n v="24723"/>
    <n v="25463"/>
    <n v="21279"/>
    <n v="21121"/>
    <n v="2"/>
    <n v="2"/>
    <n v="155"/>
    <n v="67"/>
    <n v="39"/>
    <n v="46"/>
    <n v="2.1617557216034589E-3"/>
    <n v="0.29677419354838708"/>
    <n v="0"/>
    <n v="3"/>
    <n v="21065"/>
    <n v="20910"/>
    <n v="152"/>
    <n v="25057"/>
    <n v="8692"/>
    <n v="12490"/>
    <n v="97"/>
    <n v="0.40847784200385356"/>
    <n v="0.58696367310493913"/>
    <n v="4.5584848912072935E-3"/>
  </r>
  <r>
    <x v="16"/>
    <x v="30"/>
    <x v="1"/>
    <n v="2018"/>
    <n v="1294184"/>
    <n v="143716"/>
    <n v="1152486"/>
    <n v="1302293"/>
    <n v="981339"/>
    <n v="968106"/>
    <n v="148"/>
    <n v="83"/>
    <n v="13085"/>
    <n v="1240"/>
    <n v="7672"/>
    <n v="3231"/>
    <n v="3.2924402270774933E-3"/>
    <n v="0.2469239587313718"/>
    <n v="0"/>
    <n v="942"/>
    <n v="965385"/>
    <n v="953048"/>
    <n v="12254"/>
    <n v="1276282"/>
    <n v="389744"/>
    <n v="585835"/>
    <n v="5760"/>
    <n v="0.3971553153395514"/>
    <n v="0.59697515333641071"/>
    <n v="5.8695313240378711E-3"/>
  </r>
  <r>
    <x v="17"/>
    <x v="30"/>
    <x v="1"/>
    <n v="2018"/>
    <n v="168827"/>
    <n v="19416"/>
    <n v="151429"/>
    <n v="172772"/>
    <n v="123685"/>
    <n v="122284"/>
    <n v="476"/>
    <n v="20"/>
    <n v="925"/>
    <n v="156"/>
    <n v="418"/>
    <n v="262"/>
    <n v="2.1182843513764807E-3"/>
    <n v="0.28324324324324324"/>
    <n v="0"/>
    <n v="107"/>
    <n v="119102"/>
    <n v="117844"/>
    <n v="806"/>
    <n v="162640"/>
    <n v="62620"/>
    <n v="60259"/>
    <n v="793"/>
    <n v="0.50628613008853129"/>
    <n v="0.4871973157618143"/>
    <n v="6.4114484375631647E-3"/>
  </r>
  <r>
    <x v="18"/>
    <x v="30"/>
    <x v="1"/>
    <n v="2018"/>
    <n v="25836"/>
    <n v="2833"/>
    <n v="25021"/>
    <n v="26336"/>
    <n v="20068"/>
    <n v="19686"/>
    <n v="3"/>
    <n v="1"/>
    <n v="379"/>
    <n v="68"/>
    <n v="258"/>
    <n v="39"/>
    <n v="1.9433924656169026E-3"/>
    <n v="0.10290237467018469"/>
    <n v="0"/>
    <n v="17"/>
    <n v="19945"/>
    <n v="19573"/>
    <n v="371"/>
    <n v="26090"/>
    <n v="11902"/>
    <n v="8099"/>
    <n v="64"/>
    <n v="0.59308351604544551"/>
    <n v="0.40357783535977676"/>
    <n v="3.1891568666533787E-3"/>
  </r>
  <r>
    <x v="19"/>
    <x v="30"/>
    <x v="1"/>
    <n v="2018"/>
    <n v="14341"/>
    <n v="1384"/>
    <n v="14975"/>
    <n v="14597"/>
    <n v="11033"/>
    <n v="10940"/>
    <n v="22"/>
    <n v="5"/>
    <n v="71"/>
    <n v="22"/>
    <n v="17"/>
    <n v="13"/>
    <n v="1.1782833318227136E-3"/>
    <n v="0.18309859154929578"/>
    <n v="0"/>
    <n v="19"/>
    <n v="10963"/>
    <n v="10870"/>
    <n v="71"/>
    <n v="14437"/>
    <n v="8320"/>
    <n v="2679"/>
    <n v="34"/>
    <n v="0.75410133236653676"/>
    <n v="0.24281700353485"/>
    <n v="3.0816640986132513E-3"/>
  </r>
  <r>
    <x v="20"/>
    <x v="30"/>
    <x v="1"/>
    <n v="2018"/>
    <n v="47568"/>
    <n v="4813"/>
    <n v="44773"/>
    <n v="48036"/>
    <n v="34832"/>
    <n v="34478"/>
    <n v="3"/>
    <n v="3"/>
    <n v="351"/>
    <n v="80"/>
    <n v="220"/>
    <n v="50"/>
    <n v="1.4354616444648598E-3"/>
    <n v="0.14245014245014245"/>
    <n v="0"/>
    <n v="3"/>
    <n v="34680"/>
    <n v="34326"/>
    <n v="351"/>
    <n v="47697"/>
    <n v="15503"/>
    <n v="19316"/>
    <n v="13"/>
    <n v="0.44507923748277445"/>
    <n v="0.55454754248966465"/>
    <n v="3.7322002756086359E-4"/>
  </r>
  <r>
    <x v="21"/>
    <x v="30"/>
    <x v="1"/>
    <n v="2018"/>
    <n v="7163"/>
    <n v="0"/>
    <n v="9181"/>
    <n v="7232"/>
    <n v="5757"/>
    <n v="5659"/>
    <n v="3"/>
    <n v="0"/>
    <n v="95"/>
    <n v="6"/>
    <n v="30"/>
    <n v="11"/>
    <n v="1.9107173875282265E-3"/>
    <n v="0.11578947368421053"/>
    <n v="0"/>
    <n v="48"/>
    <n v="5715"/>
    <n v="5619"/>
    <n v="93"/>
    <n v="7155"/>
    <n v="889"/>
    <n v="4860"/>
    <n v="8"/>
    <n v="0.15442070522841758"/>
    <n v="0.84418968212610734"/>
    <n v="1.3896126454750739E-3"/>
  </r>
  <r>
    <x v="22"/>
    <x v="30"/>
    <x v="1"/>
    <n v="2018"/>
    <n v="39206"/>
    <n v="3645"/>
    <n v="37579"/>
    <n v="40009"/>
    <n v="28288"/>
    <n v="28093"/>
    <n v="7"/>
    <n v="7"/>
    <n v="188"/>
    <n v="50"/>
    <n v="73"/>
    <n v="43"/>
    <n v="1.520079185520362E-3"/>
    <n v="0.22872340425531915"/>
    <n v="0"/>
    <n v="17"/>
    <n v="28035"/>
    <n v="27850"/>
    <n v="178"/>
    <n v="39390"/>
    <n v="13144"/>
    <n v="15095"/>
    <n v="49"/>
    <n v="0.46464932126696834"/>
    <n v="0.53361849547511309"/>
    <n v="1.732183257918552E-3"/>
  </r>
  <r>
    <x v="23"/>
    <x v="30"/>
    <x v="1"/>
    <n v="2018"/>
    <n v="23051"/>
    <n v="2063"/>
    <n v="23006"/>
    <n v="23369"/>
    <n v="17207"/>
    <n v="16996"/>
    <n v="28"/>
    <n v="0"/>
    <n v="181"/>
    <n v="28"/>
    <n v="97"/>
    <n v="50"/>
    <n v="2.9057941535421631E-3"/>
    <n v="0.27624309392265195"/>
    <n v="0"/>
    <n v="6"/>
    <n v="17097"/>
    <n v="16896"/>
    <n v="171"/>
    <n v="23133"/>
    <n v="4841"/>
    <n v="12317"/>
    <n v="49"/>
    <n v="0.28133898994595224"/>
    <n v="0.71581333178357642"/>
    <n v="2.84767827047132E-3"/>
  </r>
  <r>
    <x v="24"/>
    <x v="30"/>
    <x v="1"/>
    <n v="2018"/>
    <n v="14724"/>
    <n v="1899"/>
    <n v="14843"/>
    <n v="14781"/>
    <n v="11220"/>
    <n v="11105"/>
    <n v="0"/>
    <n v="0"/>
    <n v="115"/>
    <n v="54"/>
    <n v="50"/>
    <n v="11"/>
    <n v="9.8039215686274508E-4"/>
    <n v="9.5652173913043481E-2"/>
    <n v="0"/>
    <n v="0"/>
    <n v="11157"/>
    <n v="11042"/>
    <n v="115"/>
    <n v="14644"/>
    <n v="3941"/>
    <n v="7269"/>
    <n v="10"/>
    <n v="0.35124777183600714"/>
    <n v="0.64786096256684489"/>
    <n v="8.9126559714795004E-4"/>
  </r>
  <r>
    <x v="25"/>
    <x v="30"/>
    <x v="1"/>
    <n v="2018"/>
    <n v="9098"/>
    <n v="1787"/>
    <n v="9329"/>
    <n v="9201"/>
    <n v="7059"/>
    <n v="7014"/>
    <n v="0"/>
    <n v="0"/>
    <n v="45"/>
    <n v="9"/>
    <n v="18"/>
    <n v="18"/>
    <n v="2.5499362515937103E-3"/>
    <n v="0.4"/>
    <n v="0"/>
    <n v="0"/>
    <n v="7001"/>
    <n v="6956"/>
    <n v="45"/>
    <n v="9113"/>
    <n v="2639"/>
    <n v="4417"/>
    <n v="3"/>
    <n v="0.37384898710865561"/>
    <n v="0.62572602351607876"/>
    <n v="4.2498937526561835E-4"/>
  </r>
  <r>
    <x v="26"/>
    <x v="30"/>
    <x v="1"/>
    <n v="2018"/>
    <n v="499164"/>
    <n v="62264"/>
    <n v="438918"/>
    <n v="508779"/>
    <n v="337864"/>
    <n v="331355"/>
    <n v="1767"/>
    <n v="54"/>
    <n v="4742"/>
    <n v="624"/>
    <n v="2542"/>
    <n v="1484"/>
    <n v="4.3922998602988188E-3"/>
    <n v="0.31294812315478698"/>
    <n v="4"/>
    <n v="88"/>
    <n v="330843"/>
    <n v="324672"/>
    <n v="4506"/>
    <n v="489171"/>
    <n v="145845"/>
    <n v="191178"/>
    <n v="841"/>
    <n v="0.4316677716477636"/>
    <n v="0.56584306111334737"/>
    <n v="2.4891672388890206E-3"/>
  </r>
  <r>
    <x v="27"/>
    <x v="30"/>
    <x v="1"/>
    <n v="2018"/>
    <n v="13392"/>
    <n v="702"/>
    <n v="14708"/>
    <n v="13471"/>
    <n v="11272"/>
    <n v="11226"/>
    <n v="0"/>
    <n v="0"/>
    <n v="46"/>
    <n v="9"/>
    <n v="12"/>
    <n v="21"/>
    <n v="1.8630234208658622E-3"/>
    <n v="0.45652173913043476"/>
    <n v="0"/>
    <n v="4"/>
    <n v="11142"/>
    <n v="11096"/>
    <n v="46"/>
    <n v="13250"/>
    <n v="6022"/>
    <n v="5190"/>
    <n v="60"/>
    <n v="0.53424414478353444"/>
    <n v="0.4604329311568488"/>
    <n v="5.3229240596167496E-3"/>
  </r>
  <r>
    <x v="28"/>
    <x v="30"/>
    <x v="1"/>
    <n v="2018"/>
    <n v="75699"/>
    <n v="6939"/>
    <n v="70778"/>
    <n v="76910"/>
    <n v="56226"/>
    <n v="55583"/>
    <n v="3"/>
    <n v="3"/>
    <n v="641"/>
    <n v="264"/>
    <n v="272"/>
    <n v="101"/>
    <n v="1.7963219862696972E-3"/>
    <n v="0.15756630265210608"/>
    <n v="0"/>
    <n v="2"/>
    <n v="55867"/>
    <n v="55228"/>
    <n v="637"/>
    <n v="76016"/>
    <n v="35433"/>
    <n v="20652"/>
    <n v="141"/>
    <n v="0.63018888058905131"/>
    <n v="0.36730338277665137"/>
    <n v="2.5077366342973E-3"/>
  </r>
  <r>
    <x v="29"/>
    <x v="30"/>
    <x v="1"/>
    <n v="2018"/>
    <n v="7873"/>
    <n v="938"/>
    <n v="8953"/>
    <n v="7951"/>
    <n v="5771"/>
    <n v="5704"/>
    <n v="34"/>
    <n v="0"/>
    <n v="33"/>
    <n v="9"/>
    <n v="17"/>
    <n v="5"/>
    <n v="8.6640097036908687E-4"/>
    <n v="0.15151515151515152"/>
    <n v="0"/>
    <n v="1"/>
    <n v="5725"/>
    <n v="5659"/>
    <n v="32"/>
    <n v="7846"/>
    <n v="3626"/>
    <n v="2129"/>
    <n v="16"/>
    <n v="0.62831398371166181"/>
    <n v="0.36891353318315717"/>
    <n v="2.7724831051810779E-3"/>
  </r>
  <r>
    <x v="30"/>
    <x v="30"/>
    <x v="1"/>
    <n v="2018"/>
    <n v="461728"/>
    <n v="48233"/>
    <n v="415513"/>
    <n v="471168"/>
    <n v="328767"/>
    <n v="325869"/>
    <n v="79"/>
    <n v="0"/>
    <n v="2819"/>
    <n v="394"/>
    <n v="845"/>
    <n v="1129"/>
    <n v="3.4340429544327746E-3"/>
    <n v="0.40049663001064206"/>
    <n v="0"/>
    <n v="451"/>
    <n v="326061"/>
    <n v="323407"/>
    <n v="2654"/>
    <n v="464557"/>
    <n v="168370"/>
    <n v="159774"/>
    <n v="623"/>
    <n v="0.51212560871376989"/>
    <n v="0.48597943224228707"/>
    <n v="1.8949590439429748E-3"/>
  </r>
  <r>
    <x v="31"/>
    <x v="30"/>
    <x v="1"/>
    <n v="2018"/>
    <n v="318159"/>
    <n v="33621"/>
    <n v="286556"/>
    <n v="323145"/>
    <n v="234318"/>
    <n v="231861"/>
    <n v="146"/>
    <n v="0"/>
    <n v="2308"/>
    <n v="276"/>
    <n v="1160"/>
    <n v="582"/>
    <n v="2.4838040611476712E-3"/>
    <n v="0.25216637781629114"/>
    <n v="0"/>
    <n v="95"/>
    <n v="231336"/>
    <n v="229220"/>
    <n v="2113"/>
    <n v="317172"/>
    <n v="88582"/>
    <n v="145370"/>
    <n v="366"/>
    <n v="0.37804180643399143"/>
    <n v="0.62039621369250331"/>
    <n v="1.5619798735052365E-3"/>
  </r>
  <r>
    <x v="32"/>
    <x v="30"/>
    <x v="1"/>
    <n v="2018"/>
    <n v="30967"/>
    <n v="3656"/>
    <n v="29329"/>
    <n v="31158"/>
    <n v="23201"/>
    <n v="22988"/>
    <n v="6"/>
    <n v="5"/>
    <n v="209"/>
    <n v="41"/>
    <n v="95"/>
    <n v="62"/>
    <n v="2.6722986078186284E-3"/>
    <n v="0.29665071770334928"/>
    <n v="0"/>
    <n v="7"/>
    <n v="23015"/>
    <n v="22809"/>
    <n v="203"/>
    <n v="30826"/>
    <n v="4651"/>
    <n v="18519"/>
    <n v="31"/>
    <n v="0.20046549717684584"/>
    <n v="0.79819835351924484"/>
    <n v="1.3361493039093142E-3"/>
  </r>
  <r>
    <x v="33"/>
    <x v="30"/>
    <x v="1"/>
    <n v="2018"/>
    <n v="181316"/>
    <n v="20095"/>
    <n v="163239"/>
    <n v="186056"/>
    <n v="127071"/>
    <n v="126031"/>
    <n v="30"/>
    <n v="21"/>
    <n v="1010"/>
    <n v="161"/>
    <n v="386"/>
    <n v="311"/>
    <n v="2.4474506378323931E-3"/>
    <n v="0.30792079207920792"/>
    <n v="7"/>
    <n v="145"/>
    <n v="123939"/>
    <n v="123018"/>
    <n v="900"/>
    <n v="177725"/>
    <n v="72729"/>
    <n v="54061"/>
    <n v="281"/>
    <n v="0.57234931652383314"/>
    <n v="0.42543932132429901"/>
    <n v="2.2113621518678535E-3"/>
  </r>
  <r>
    <x v="34"/>
    <x v="30"/>
    <x v="1"/>
    <n v="2018"/>
    <n v="3098"/>
    <n v="313"/>
    <n v="4803"/>
    <n v="3105"/>
    <n v="2508"/>
    <n v="2496"/>
    <n v="0"/>
    <n v="0"/>
    <n v="12"/>
    <n v="3"/>
    <n v="0"/>
    <n v="9"/>
    <n v="3.5885167464114833E-3"/>
    <n v="0.75"/>
    <n v="0"/>
    <n v="0"/>
    <n v="2501"/>
    <n v="2489"/>
    <n v="12"/>
    <n v="3085"/>
    <n v="913"/>
    <n v="1595"/>
    <n v="0"/>
    <n v="0.36403508771929827"/>
    <n v="0.63596491228070173"/>
    <n v="0"/>
  </r>
  <r>
    <x v="35"/>
    <x v="30"/>
    <x v="1"/>
    <n v="2018"/>
    <n v="34831"/>
    <n v="3523"/>
    <n v="33326"/>
    <n v="35337"/>
    <n v="26272"/>
    <n v="26021"/>
    <n v="79"/>
    <n v="3"/>
    <n v="172"/>
    <n v="61"/>
    <n v="41"/>
    <n v="45"/>
    <n v="1.7128501827040196E-3"/>
    <n v="0.26162790697674421"/>
    <n v="0"/>
    <n v="25"/>
    <n v="26066"/>
    <n v="25817"/>
    <n v="170"/>
    <n v="34961"/>
    <n v="14833"/>
    <n v="11390"/>
    <n v="49"/>
    <n v="0.5645934835566383"/>
    <n v="0.43354141291108406"/>
    <n v="1.8651035322777101E-3"/>
  </r>
  <r>
    <x v="36"/>
    <x v="30"/>
    <x v="1"/>
    <n v="2018"/>
    <n v="143265"/>
    <n v="13803"/>
    <n v="131480"/>
    <n v="147594"/>
    <n v="111082"/>
    <n v="110504"/>
    <n v="34"/>
    <n v="33"/>
    <n v="544"/>
    <n v="27"/>
    <n v="218"/>
    <n v="192"/>
    <n v="1.7284528546479177E-3"/>
    <n v="0.35294117647058826"/>
    <n v="0"/>
    <n v="107"/>
    <n v="109753"/>
    <n v="109210"/>
    <n v="510"/>
    <n v="144530"/>
    <n v="65838"/>
    <n v="44725"/>
    <n v="519"/>
    <n v="0.59269728668911259"/>
    <n v="0.4026304891881673"/>
    <n v="4.6722241227201526E-3"/>
  </r>
  <r>
    <x v="37"/>
    <x v="30"/>
    <x v="1"/>
    <n v="2018"/>
    <n v="25130"/>
    <n v="3020"/>
    <n v="24128"/>
    <n v="25687"/>
    <n v="17854"/>
    <n v="17565"/>
    <n v="6"/>
    <n v="6"/>
    <n v="283"/>
    <n v="23"/>
    <n v="169"/>
    <n v="61"/>
    <n v="3.4166013218326426E-3"/>
    <n v="0.21554770318021202"/>
    <n v="0"/>
    <n v="30"/>
    <n v="17697"/>
    <n v="17413"/>
    <n v="278"/>
    <n v="25334"/>
    <n v="5563"/>
    <n v="12263"/>
    <n v="28"/>
    <n v="0.31158283857959002"/>
    <n v="0.68684888540383104"/>
    <n v="1.5682760165789179E-3"/>
  </r>
  <r>
    <x v="38"/>
    <x v="30"/>
    <x v="1"/>
    <n v="2018"/>
    <n v="115873"/>
    <n v="10131"/>
    <n v="107760"/>
    <n v="116396"/>
    <n v="72304"/>
    <n v="71585"/>
    <n v="16"/>
    <n v="15"/>
    <n v="703"/>
    <n v="141"/>
    <n v="170"/>
    <n v="378"/>
    <n v="5.2279265324186768E-3"/>
    <n v="0.53769559032716929"/>
    <n v="0"/>
    <n v="5"/>
    <n v="71822"/>
    <n v="71113"/>
    <n v="694"/>
    <n v="115117"/>
    <n v="16624"/>
    <n v="55547"/>
    <n v="133"/>
    <n v="0.22991812347864571"/>
    <n v="0.76824242088957739"/>
    <n v="1.8394556317769418E-3"/>
  </r>
  <r>
    <x v="39"/>
    <x v="30"/>
    <x v="1"/>
    <n v="2018"/>
    <n v="4362480"/>
    <n v="478951"/>
    <n v="3885547"/>
    <n v="4427187"/>
    <n v="3171933"/>
    <n v="3133462"/>
    <n v="4039"/>
    <n v="280"/>
    <n v="34428"/>
    <n v="4696"/>
    <n v="17673"/>
    <n v="9379"/>
    <n v="2.9568720398570839E-3"/>
    <n v="0.27242360869060067"/>
    <n v="20"/>
    <n v="2414"/>
    <n v="3126748"/>
    <n v="3090619"/>
    <n v="32522"/>
    <n v="4330787"/>
    <n v="1426485"/>
    <n v="1734205"/>
    <n v="11225"/>
    <n v="0.44972103761334176"/>
    <n v="0.54673443606784888"/>
    <n v="3.5388515457293705E-3"/>
  </r>
  <r>
    <x v="0"/>
    <x v="31"/>
    <x v="2"/>
    <n v="2018"/>
    <n v="6706"/>
    <n v="575"/>
    <n v="8149"/>
    <n v="6706"/>
    <n v="2498"/>
    <n v="2431"/>
    <n v="2"/>
    <n v="0"/>
    <n v="65"/>
    <n v="8"/>
    <n v="21"/>
    <n v="36"/>
    <n v="1.4411529223378704E-2"/>
    <n v="0.55384615384615388"/>
    <n v="0"/>
    <n v="0"/>
    <n v="2490"/>
    <n v="2423"/>
    <n v="65"/>
    <n v="6654"/>
    <n v="1235"/>
    <n v="1263"/>
    <n v="0"/>
    <n v="0.49439551641313051"/>
    <n v="0.50560448358686949"/>
    <n v="0"/>
  </r>
  <r>
    <x v="1"/>
    <x v="31"/>
    <x v="2"/>
    <n v="2018"/>
    <n v="14604"/>
    <n v="2795"/>
    <n v="13827"/>
    <n v="14615"/>
    <n v="5934"/>
    <n v="5894"/>
    <n v="0"/>
    <n v="0"/>
    <n v="39"/>
    <n v="4"/>
    <n v="7"/>
    <n v="27"/>
    <n v="4.5500505561172902E-3"/>
    <n v="0.69230769230769229"/>
    <n v="0"/>
    <n v="1"/>
    <n v="5926"/>
    <n v="5887"/>
    <n v="39"/>
    <n v="14555"/>
    <n v="2825"/>
    <n v="3107"/>
    <n v="2"/>
    <n v="0.47607010448264242"/>
    <n v="0.52359285473542294"/>
    <n v="3.370407819346141E-4"/>
  </r>
  <r>
    <x v="2"/>
    <x v="31"/>
    <x v="2"/>
    <n v="2018"/>
    <n v="108592"/>
    <n v="11065"/>
    <n v="99545"/>
    <n v="108609"/>
    <n v="41147"/>
    <n v="40394"/>
    <n v="17"/>
    <n v="0"/>
    <n v="736"/>
    <n v="100"/>
    <n v="133"/>
    <n v="468"/>
    <n v="1.1373854716018178E-2"/>
    <n v="0.63586956521739135"/>
    <n v="0"/>
    <n v="29"/>
    <n v="41065"/>
    <n v="40315"/>
    <n v="733"/>
    <n v="108075"/>
    <n v="19418"/>
    <n v="21710"/>
    <n v="19"/>
    <n v="0.47191775828128418"/>
    <n v="0.52762048265973216"/>
    <n v="4.6175905898364399E-4"/>
  </r>
  <r>
    <x v="3"/>
    <x v="31"/>
    <x v="2"/>
    <n v="2018"/>
    <n v="43849"/>
    <n v="3562"/>
    <n v="42305"/>
    <n v="43928"/>
    <n v="20248"/>
    <n v="20044"/>
    <n v="1"/>
    <n v="1"/>
    <n v="203"/>
    <n v="22"/>
    <n v="51"/>
    <n v="125"/>
    <n v="6.173449229553536E-3"/>
    <n v="0.61576354679802958"/>
    <n v="0"/>
    <n v="5"/>
    <n v="20180"/>
    <n v="19976"/>
    <n v="203"/>
    <n v="43570"/>
    <n v="11639"/>
    <n v="8586"/>
    <n v="23"/>
    <n v="0.57482220466218881"/>
    <n v="0.42404188067957327"/>
    <n v="1.1359146582378507E-3"/>
  </r>
  <r>
    <x v="4"/>
    <x v="31"/>
    <x v="2"/>
    <n v="2018"/>
    <n v="51833"/>
    <n v="4264"/>
    <n v="49587"/>
    <n v="52104"/>
    <n v="25622"/>
    <n v="25394"/>
    <n v="0"/>
    <n v="0"/>
    <n v="228"/>
    <n v="55"/>
    <n v="47"/>
    <n v="122"/>
    <n v="4.7615330575286859E-3"/>
    <n v="0.53508771929824561"/>
    <n v="1"/>
    <n v="3"/>
    <n v="25520"/>
    <n v="25295"/>
    <n v="225"/>
    <n v="51459"/>
    <n v="14944"/>
    <n v="10653"/>
    <n v="25"/>
    <n v="0.58324877058777613"/>
    <n v="0.41577550542502539"/>
    <n v="9.7572398719850129E-4"/>
  </r>
  <r>
    <x v="5"/>
    <x v="31"/>
    <x v="2"/>
    <n v="2018"/>
    <n v="279221"/>
    <n v="31314"/>
    <n v="249925"/>
    <n v="281963"/>
    <n v="102510"/>
    <n v="100903"/>
    <n v="0"/>
    <n v="0"/>
    <n v="1607"/>
    <n v="165"/>
    <n v="642"/>
    <n v="780"/>
    <n v="7.6090137547556334E-3"/>
    <n v="0.48537647790914745"/>
    <n v="1"/>
    <n v="19"/>
    <n v="101946"/>
    <n v="100349"/>
    <n v="1597"/>
    <n v="279308"/>
    <n v="37159"/>
    <n v="65188"/>
    <n v="161"/>
    <n v="0.36249146424739048"/>
    <n v="0.63591844698078237"/>
    <n v="1.5705784801482781E-3"/>
  </r>
  <r>
    <x v="6"/>
    <x v="31"/>
    <x v="2"/>
    <n v="2018"/>
    <n v="2710"/>
    <n v="176"/>
    <n v="4552"/>
    <n v="2713"/>
    <n v="1791"/>
    <n v="1782"/>
    <n v="1"/>
    <n v="0"/>
    <n v="8"/>
    <n v="3"/>
    <n v="1"/>
    <n v="4"/>
    <n v="2.2333891680625349E-3"/>
    <n v="0.5"/>
    <n v="0"/>
    <n v="0"/>
    <n v="1788"/>
    <n v="1779"/>
    <n v="8"/>
    <n v="2691"/>
    <n v="805"/>
    <n v="986"/>
    <n v="0"/>
    <n v="0.44946957007258515"/>
    <n v="0.55053042992741485"/>
    <n v="0"/>
  </r>
  <r>
    <x v="7"/>
    <x v="31"/>
    <x v="2"/>
    <n v="2018"/>
    <n v="63688"/>
    <n v="6444"/>
    <n v="59262"/>
    <n v="63997"/>
    <n v="26020"/>
    <n v="25779"/>
    <n v="0"/>
    <n v="0"/>
    <n v="241"/>
    <n v="31"/>
    <n v="52"/>
    <n v="154"/>
    <n v="5.9185242121445039E-3"/>
    <n v="0.63900414937759331"/>
    <n v="0"/>
    <n v="4"/>
    <n v="25930"/>
    <n v="25689"/>
    <n v="241"/>
    <n v="63376"/>
    <n v="16233"/>
    <n v="9767"/>
    <n v="20"/>
    <n v="0.6238662567255957"/>
    <n v="0.37536510376633359"/>
    <n v="7.6863950807071484E-4"/>
  </r>
  <r>
    <x v="8"/>
    <x v="31"/>
    <x v="2"/>
    <n v="2018"/>
    <n v="21110"/>
    <n v="2114"/>
    <n v="21014"/>
    <n v="21361"/>
    <n v="8594"/>
    <n v="8462"/>
    <n v="0"/>
    <n v="0"/>
    <n v="132"/>
    <n v="14"/>
    <n v="41"/>
    <n v="75"/>
    <n v="8.7270188503607172E-3"/>
    <n v="0.56818181818181823"/>
    <n v="0"/>
    <n v="2"/>
    <n v="8573"/>
    <n v="8441"/>
    <n v="132"/>
    <n v="21201"/>
    <n v="3926"/>
    <n v="4667"/>
    <n v="1"/>
    <n v="0.456830346753549"/>
    <n v="0.54305329299511285"/>
    <n v="1.1636025133814289E-4"/>
  </r>
  <r>
    <x v="9"/>
    <x v="31"/>
    <x v="2"/>
    <n v="2018"/>
    <n v="4596"/>
    <n v="279"/>
    <n v="6335"/>
    <n v="4602"/>
    <n v="2669"/>
    <n v="2635"/>
    <n v="3"/>
    <n v="0"/>
    <n v="31"/>
    <n v="7"/>
    <n v="7"/>
    <n v="17"/>
    <n v="6.369426751592357E-3"/>
    <n v="0.54838709677419351"/>
    <n v="0"/>
    <n v="0"/>
    <n v="2660"/>
    <n v="2626"/>
    <n v="31"/>
    <n v="4562"/>
    <n v="504"/>
    <n v="2164"/>
    <n v="1"/>
    <n v="0.18883476957662046"/>
    <n v="0.81079055826152113"/>
    <n v="3.7467216185837392E-4"/>
  </r>
  <r>
    <x v="10"/>
    <x v="31"/>
    <x v="2"/>
    <n v="2018"/>
    <n v="34538"/>
    <n v="6418"/>
    <n v="30138"/>
    <n v="34612"/>
    <n v="11810"/>
    <n v="11603"/>
    <n v="0"/>
    <n v="0"/>
    <n v="207"/>
    <n v="13"/>
    <n v="36"/>
    <n v="151"/>
    <n v="1.2785774767146487E-2"/>
    <n v="0.72946859903381644"/>
    <n v="0"/>
    <n v="7"/>
    <n v="11777"/>
    <n v="11571"/>
    <n v="206"/>
    <n v="34332"/>
    <n v="5096"/>
    <n v="6710"/>
    <n v="4"/>
    <n v="0.43149872988992377"/>
    <n v="0.56816257408975446"/>
    <n v="3.3869602032176124E-4"/>
  </r>
  <r>
    <x v="11"/>
    <x v="31"/>
    <x v="2"/>
    <n v="2018"/>
    <n v="1591"/>
    <n v="280"/>
    <n v="3329"/>
    <n v="1591"/>
    <n v="1112"/>
    <n v="1098"/>
    <n v="0"/>
    <n v="0"/>
    <n v="14"/>
    <n v="2"/>
    <n v="0"/>
    <n v="9"/>
    <n v="8.0935251798561151E-3"/>
    <n v="0.6428571428571429"/>
    <n v="0"/>
    <n v="3"/>
    <n v="1111"/>
    <n v="1097"/>
    <n v="14"/>
    <n v="1576"/>
    <n v="596"/>
    <n v="516"/>
    <n v="0"/>
    <n v="0.53597122302158273"/>
    <n v="0.46402877697841727"/>
    <n v="0"/>
  </r>
  <r>
    <x v="12"/>
    <x v="31"/>
    <x v="2"/>
    <n v="2018"/>
    <n v="40064"/>
    <n v="2351"/>
    <n v="39731"/>
    <n v="40164"/>
    <n v="15442"/>
    <n v="15194"/>
    <n v="2"/>
    <n v="0"/>
    <n v="246"/>
    <n v="30"/>
    <n v="75"/>
    <n v="141"/>
    <n v="9.1309415878772174E-3"/>
    <n v="0.57317073170731703"/>
    <n v="0"/>
    <n v="0"/>
    <n v="15392"/>
    <n v="15146"/>
    <n v="246"/>
    <n v="39856"/>
    <n v="3624"/>
    <n v="11816"/>
    <n v="2"/>
    <n v="0.23468462634373785"/>
    <n v="0.76518585675430639"/>
    <n v="1.2951690195570523E-4"/>
  </r>
  <r>
    <x v="13"/>
    <x v="31"/>
    <x v="2"/>
    <n v="2018"/>
    <n v="42317"/>
    <n v="3"/>
    <n v="44332"/>
    <n v="42317"/>
    <n v="17273"/>
    <n v="17026"/>
    <n v="10"/>
    <n v="0"/>
    <n v="237"/>
    <n v="28"/>
    <n v="30"/>
    <n v="171"/>
    <n v="9.8998436866786308E-3"/>
    <n v="0.72151898734177211"/>
    <n v="0"/>
    <n v="0"/>
    <n v="17238"/>
    <n v="16995"/>
    <n v="233"/>
    <n v="42165"/>
    <n v="2912"/>
    <n v="14360"/>
    <n v="1"/>
    <n v="0.16858681178718229"/>
    <n v="0.83135529439008859"/>
    <n v="5.7893822729114805E-5"/>
  </r>
  <r>
    <x v="14"/>
    <x v="31"/>
    <x v="2"/>
    <n v="2018"/>
    <n v="54429"/>
    <n v="6832"/>
    <n v="49615"/>
    <n v="55117"/>
    <n v="27191"/>
    <n v="26781"/>
    <n v="28"/>
    <n v="2"/>
    <n v="382"/>
    <n v="36"/>
    <n v="104"/>
    <n v="218"/>
    <n v="8.0173586848589599E-3"/>
    <n v="0.5706806282722513"/>
    <n v="0"/>
    <n v="19"/>
    <n v="26642"/>
    <n v="26237"/>
    <n v="377"/>
    <n v="51188"/>
    <n v="9436"/>
    <n v="17701"/>
    <n v="54"/>
    <n v="0.34702658968040895"/>
    <n v="0.65098745908572686"/>
    <n v="1.9859512338641461E-3"/>
  </r>
  <r>
    <x v="15"/>
    <x v="31"/>
    <x v="2"/>
    <n v="2018"/>
    <n v="25109"/>
    <n v="2498"/>
    <n v="24629"/>
    <n v="25160"/>
    <n v="15313"/>
    <n v="15135"/>
    <n v="0"/>
    <n v="0"/>
    <n v="178"/>
    <n v="54"/>
    <n v="31"/>
    <n v="92"/>
    <n v="6.0079670867890025E-3"/>
    <n v="0.5168539325842697"/>
    <n v="0"/>
    <n v="0"/>
    <n v="15217"/>
    <n v="15039"/>
    <n v="178"/>
    <n v="24768"/>
    <n v="5386"/>
    <n v="9884"/>
    <n v="43"/>
    <n v="0.35172729053745183"/>
    <n v="0.64546463788937503"/>
    <n v="2.808071573173121E-3"/>
  </r>
  <r>
    <x v="16"/>
    <x v="31"/>
    <x v="2"/>
    <n v="2018"/>
    <n v="1283855"/>
    <n v="146766"/>
    <n v="1139107"/>
    <n v="1287058"/>
    <n v="557604"/>
    <n v="546550"/>
    <n v="45"/>
    <n v="37"/>
    <n v="11009"/>
    <n v="639"/>
    <n v="3742"/>
    <n v="6325"/>
    <n v="1.1343175443504709E-2"/>
    <n v="0.57452993005722586"/>
    <n v="50"/>
    <n v="195"/>
    <n v="552856"/>
    <n v="541931"/>
    <n v="10888"/>
    <n v="1265660"/>
    <n v="180384"/>
    <n v="375674"/>
    <n v="1546"/>
    <n v="0.32349839671164482"/>
    <n v="0.67372902633410092"/>
    <n v="2.7725769542542738E-3"/>
  </r>
  <r>
    <x v="17"/>
    <x v="31"/>
    <x v="2"/>
    <n v="2018"/>
    <n v="167088"/>
    <n v="17848"/>
    <n v="151258"/>
    <n v="167584"/>
    <n v="67092"/>
    <n v="65967"/>
    <n v="5"/>
    <n v="5"/>
    <n v="1120"/>
    <n v="109"/>
    <n v="352"/>
    <n v="555"/>
    <n v="8.2722232158826681E-3"/>
    <n v="0.4955357142857143"/>
    <n v="6"/>
    <n v="98"/>
    <n v="65473"/>
    <n v="64387"/>
    <n v="1081"/>
    <n v="157927"/>
    <n v="29979"/>
    <n v="36918"/>
    <n v="177"/>
    <n v="0.44683419781792166"/>
    <n v="0.5502593453764979"/>
    <n v="2.6381684850652833E-3"/>
  </r>
  <r>
    <x v="18"/>
    <x v="31"/>
    <x v="2"/>
    <n v="2018"/>
    <n v="24732"/>
    <n v="2873"/>
    <n v="23877"/>
    <n v="24899"/>
    <n v="11216"/>
    <n v="10983"/>
    <n v="2"/>
    <n v="1"/>
    <n v="231"/>
    <n v="60"/>
    <n v="119"/>
    <n v="43"/>
    <n v="3.8338088445078458E-3"/>
    <n v="0.18614718614718614"/>
    <n v="1"/>
    <n v="8"/>
    <n v="11179"/>
    <n v="10948"/>
    <n v="230"/>
    <n v="24673"/>
    <n v="6305"/>
    <n v="4892"/>
    <n v="19"/>
    <n v="0.56214336661911557"/>
    <n v="0.43616262482168333"/>
    <n v="1.6940085592011412E-3"/>
  </r>
  <r>
    <x v="19"/>
    <x v="31"/>
    <x v="2"/>
    <n v="2018"/>
    <n v="14136"/>
    <n v="1259"/>
    <n v="14895"/>
    <n v="14249"/>
    <n v="6648"/>
    <n v="6582"/>
    <n v="8"/>
    <n v="0"/>
    <n v="58"/>
    <n v="19"/>
    <n v="5"/>
    <n v="30"/>
    <n v="4.5126353790613718E-3"/>
    <n v="0.51724137931034486"/>
    <n v="0"/>
    <n v="4"/>
    <n v="6629"/>
    <n v="6563"/>
    <n v="58"/>
    <n v="14097"/>
    <n v="4455"/>
    <n v="2191"/>
    <n v="2"/>
    <n v="0.67012635379061369"/>
    <n v="0.32957280385078219"/>
    <n v="3.0084235860409147E-4"/>
  </r>
  <r>
    <x v="20"/>
    <x v="31"/>
    <x v="2"/>
    <n v="2018"/>
    <n v="46902"/>
    <n v="4337"/>
    <n v="44583"/>
    <n v="47075"/>
    <n v="19409"/>
    <n v="19113"/>
    <n v="0"/>
    <n v="0"/>
    <n v="296"/>
    <n v="60"/>
    <n v="45"/>
    <n v="190"/>
    <n v="9.7892730176722138E-3"/>
    <n v="0.64189189189189189"/>
    <n v="0"/>
    <n v="1"/>
    <n v="19346"/>
    <n v="19050"/>
    <n v="296"/>
    <n v="46749"/>
    <n v="7476"/>
    <n v="11927"/>
    <n v="6"/>
    <n v="0.38518213200061829"/>
    <n v="0.6145087330619815"/>
    <n v="3.0913493740017519E-4"/>
  </r>
  <r>
    <x v="21"/>
    <x v="31"/>
    <x v="2"/>
    <n v="2018"/>
    <n v="7076"/>
    <n v="425"/>
    <n v="8669"/>
    <n v="7080"/>
    <n v="3867"/>
    <n v="3838"/>
    <n v="0"/>
    <n v="0"/>
    <n v="29"/>
    <n v="4"/>
    <n v="8"/>
    <n v="13"/>
    <n v="3.3617791569692267E-3"/>
    <n v="0.44827586206896552"/>
    <n v="0"/>
    <n v="4"/>
    <n v="3846"/>
    <n v="3818"/>
    <n v="28"/>
    <n v="7003"/>
    <n v="763"/>
    <n v="3100"/>
    <n v="4"/>
    <n v="0.19731057667442461"/>
    <n v="0.80165502973881564"/>
    <n v="1.0343935867597621E-3"/>
  </r>
  <r>
    <x v="22"/>
    <x v="31"/>
    <x v="2"/>
    <n v="2018"/>
    <n v="38661"/>
    <n v="3352"/>
    <n v="37327"/>
    <n v="39927"/>
    <n v="17416"/>
    <n v="17239"/>
    <n v="0"/>
    <n v="0"/>
    <n v="177"/>
    <n v="31"/>
    <n v="22"/>
    <n v="96"/>
    <n v="5.5121727147450618E-3"/>
    <n v="0.5423728813559322"/>
    <n v="1"/>
    <n v="27"/>
    <n v="17317"/>
    <n v="17143"/>
    <n v="174"/>
    <n v="39379"/>
    <n v="7683"/>
    <n v="9714"/>
    <n v="19"/>
    <n v="0.44114607257694072"/>
    <n v="0.55776297657326601"/>
    <n v="1.0909508497932935E-3"/>
  </r>
  <r>
    <x v="23"/>
    <x v="31"/>
    <x v="2"/>
    <n v="2018"/>
    <n v="22537"/>
    <n v="2137"/>
    <n v="22418"/>
    <n v="22815"/>
    <n v="11691"/>
    <n v="11476"/>
    <n v="0"/>
    <n v="0"/>
    <n v="215"/>
    <n v="22"/>
    <n v="87"/>
    <n v="100"/>
    <n v="8.5535882302625946E-3"/>
    <n v="0.46511627906976744"/>
    <n v="0"/>
    <n v="5"/>
    <n v="11658"/>
    <n v="11444"/>
    <n v="214"/>
    <n v="22580"/>
    <n v="3541"/>
    <n v="8133"/>
    <n v="17"/>
    <n v="0.30288255923359847"/>
    <n v="0.69566333076725684"/>
    <n v="1.4541099991446412E-3"/>
  </r>
  <r>
    <x v="24"/>
    <x v="31"/>
    <x v="2"/>
    <n v="2018"/>
    <n v="14504"/>
    <n v="1792"/>
    <n v="14730"/>
    <n v="14670"/>
    <n v="8265"/>
    <n v="8153"/>
    <n v="3"/>
    <n v="0"/>
    <n v="109"/>
    <n v="37"/>
    <n v="29"/>
    <n v="43"/>
    <n v="5.2026618269812464E-3"/>
    <n v="0.39449541284403672"/>
    <n v="0"/>
    <n v="0"/>
    <n v="8237"/>
    <n v="8125"/>
    <n v="109"/>
    <n v="14536"/>
    <n v="2743"/>
    <n v="5518"/>
    <n v="4"/>
    <n v="0.33188142770719903"/>
    <n v="0.66763460375075623"/>
    <n v="4.8396854204476707E-4"/>
  </r>
  <r>
    <x v="25"/>
    <x v="31"/>
    <x v="2"/>
    <n v="2018"/>
    <n v="9063"/>
    <n v="1534"/>
    <n v="9547"/>
    <n v="9126"/>
    <n v="5001"/>
    <n v="4944"/>
    <n v="0"/>
    <n v="0"/>
    <n v="57"/>
    <n v="5"/>
    <n v="18"/>
    <n v="34"/>
    <n v="6.7986402719456109E-3"/>
    <n v="0.59649122807017541"/>
    <n v="0"/>
    <n v="0"/>
    <n v="4973"/>
    <n v="4917"/>
    <n v="57"/>
    <n v="9044"/>
    <n v="1527"/>
    <n v="3473"/>
    <n v="1"/>
    <n v="0.30533893221355729"/>
    <n v="0.69446110777844428"/>
    <n v="1.9996000799840031E-4"/>
  </r>
  <r>
    <x v="26"/>
    <x v="31"/>
    <x v="2"/>
    <n v="2018"/>
    <n v="492036"/>
    <n v="57580"/>
    <n v="436474"/>
    <n v="498772"/>
    <n v="172409"/>
    <n v="169178"/>
    <n v="28"/>
    <n v="8"/>
    <n v="3203"/>
    <n v="432"/>
    <n v="872"/>
    <n v="1866"/>
    <n v="1.0823100882204525E-2"/>
    <n v="0.58257883234467689"/>
    <n v="2"/>
    <n v="29"/>
    <n v="169765"/>
    <n v="166598"/>
    <n v="3159"/>
    <n v="480710"/>
    <n v="70762"/>
    <n v="101490"/>
    <n v="157"/>
    <n v="0.41043100998207749"/>
    <n v="0.58865836470253874"/>
    <n v="9.1062531538376769E-4"/>
  </r>
  <r>
    <x v="27"/>
    <x v="31"/>
    <x v="2"/>
    <n v="2018"/>
    <n v="13074"/>
    <n v="728"/>
    <n v="14364"/>
    <n v="13132"/>
    <n v="7267"/>
    <n v="7116"/>
    <n v="33"/>
    <n v="0"/>
    <n v="118"/>
    <n v="10"/>
    <n v="10"/>
    <n v="98"/>
    <n v="1.3485619925691483E-2"/>
    <n v="0.83050847457627119"/>
    <n v="0"/>
    <n v="0"/>
    <n v="7223"/>
    <n v="7072"/>
    <n v="118"/>
    <n v="12910"/>
    <n v="3852"/>
    <n v="3374"/>
    <n v="41"/>
    <n v="0.53006742809962848"/>
    <n v="0.46429062887023531"/>
    <n v="5.641943030136232E-3"/>
  </r>
  <r>
    <x v="28"/>
    <x v="31"/>
    <x v="2"/>
    <n v="2018"/>
    <n v="74936"/>
    <n v="5871"/>
    <n v="71083"/>
    <n v="75515"/>
    <n v="32176"/>
    <n v="31697"/>
    <n v="3"/>
    <n v="3"/>
    <n v="476"/>
    <n v="150"/>
    <n v="120"/>
    <n v="204"/>
    <n v="6.3401292889109897E-3"/>
    <n v="0.42857142857142855"/>
    <n v="2"/>
    <n v="0"/>
    <n v="32058"/>
    <n v="31579"/>
    <n v="476"/>
    <n v="74646"/>
    <n v="18547"/>
    <n v="13601"/>
    <n v="28"/>
    <n v="0.57642342118349077"/>
    <n v="0.42270636499254105"/>
    <n v="8.7021382396817505E-4"/>
  </r>
  <r>
    <x v="29"/>
    <x v="31"/>
    <x v="2"/>
    <n v="2018"/>
    <n v="7613"/>
    <n v="1033"/>
    <n v="8598"/>
    <n v="7629"/>
    <n v="3103"/>
    <n v="3060"/>
    <n v="7"/>
    <n v="0"/>
    <n v="36"/>
    <n v="7"/>
    <n v="7"/>
    <n v="21"/>
    <n v="6.7676442152755402E-3"/>
    <n v="0.58333333333333337"/>
    <n v="0"/>
    <n v="1"/>
    <n v="3084"/>
    <n v="3041"/>
    <n v="36"/>
    <n v="7527"/>
    <n v="1827"/>
    <n v="1271"/>
    <n v="5"/>
    <n v="0.58878504672897192"/>
    <n v="0.40960360941024815"/>
    <n v="1.6113438607798904E-3"/>
  </r>
  <r>
    <x v="30"/>
    <x v="31"/>
    <x v="2"/>
    <n v="2018"/>
    <n v="454267"/>
    <n v="48050"/>
    <n v="408235"/>
    <n v="458006"/>
    <n v="170904"/>
    <n v="168226"/>
    <n v="4"/>
    <n v="2"/>
    <n v="2675"/>
    <n v="246"/>
    <n v="178"/>
    <n v="2155"/>
    <n v="1.2609418152881149E-2"/>
    <n v="0.80560747663551402"/>
    <n v="13"/>
    <n v="83"/>
    <n v="170048"/>
    <n v="167381"/>
    <n v="2666"/>
    <n v="452167"/>
    <n v="78006"/>
    <n v="92377"/>
    <n v="521"/>
    <n v="0.45643168094368769"/>
    <n v="0.54051982399475729"/>
    <n v="3.048495061555025E-3"/>
  </r>
  <r>
    <x v="31"/>
    <x v="31"/>
    <x v="2"/>
    <n v="2018"/>
    <n v="311209"/>
    <n v="31503"/>
    <n v="281724"/>
    <n v="313800"/>
    <n v="145680"/>
    <n v="143569"/>
    <n v="10"/>
    <n v="0"/>
    <n v="2097"/>
    <n v="214"/>
    <n v="504"/>
    <n v="1105"/>
    <n v="7.5851180669961561E-3"/>
    <n v="0.52694325226514072"/>
    <n v="7"/>
    <n v="267"/>
    <n v="144285"/>
    <n v="142211"/>
    <n v="2070"/>
    <n v="307748"/>
    <n v="51519"/>
    <n v="94068"/>
    <n v="93"/>
    <n v="0.35364497528830313"/>
    <n v="0.64571663920922573"/>
    <n v="6.383855024711697E-4"/>
  </r>
  <r>
    <x v="32"/>
    <x v="31"/>
    <x v="2"/>
    <n v="2018"/>
    <n v="30320"/>
    <n v="3725"/>
    <n v="28613"/>
    <n v="30320"/>
    <n v="15811"/>
    <n v="15626"/>
    <n v="5"/>
    <n v="5"/>
    <n v="180"/>
    <n v="34"/>
    <n v="34"/>
    <n v="102"/>
    <n v="6.451204857377775E-3"/>
    <n v="0.56666666666666665"/>
    <n v="0"/>
    <n v="10"/>
    <n v="15729"/>
    <n v="15545"/>
    <n v="179"/>
    <n v="30023"/>
    <n v="2883"/>
    <n v="12921"/>
    <n v="7"/>
    <n v="0.18234140788058947"/>
    <n v="0.81721586237429633"/>
    <n v="4.4272974511416101E-4"/>
  </r>
  <r>
    <x v="33"/>
    <x v="31"/>
    <x v="2"/>
    <n v="2018"/>
    <n v="178188"/>
    <n v="19596"/>
    <n v="160610"/>
    <n v="180297"/>
    <n v="69530"/>
    <n v="68740"/>
    <n v="4"/>
    <n v="4"/>
    <n v="786"/>
    <n v="73"/>
    <n v="187"/>
    <n v="471"/>
    <n v="6.7740543650222926E-3"/>
    <n v="0.5992366412213741"/>
    <n v="6"/>
    <n v="49"/>
    <n v="68328"/>
    <n v="67557"/>
    <n v="767"/>
    <n v="172670"/>
    <n v="40206"/>
    <n v="29235"/>
    <n v="89"/>
    <n v="0.57825399108298581"/>
    <n v="0.4204659859053646"/>
    <n v="1.2800230116496475E-3"/>
  </r>
  <r>
    <x v="34"/>
    <x v="31"/>
    <x v="2"/>
    <n v="2018"/>
    <n v="3065"/>
    <n v="274"/>
    <n v="4809"/>
    <n v="3065"/>
    <n v="1944"/>
    <n v="1936"/>
    <n v="1"/>
    <n v="0"/>
    <n v="7"/>
    <n v="0"/>
    <n v="0"/>
    <n v="7"/>
    <n v="3.6008230452674898E-3"/>
    <n v="1"/>
    <n v="0"/>
    <n v="0"/>
    <n v="1942"/>
    <n v="1934"/>
    <n v="7"/>
    <n v="3043"/>
    <n v="45"/>
    <n v="1899"/>
    <n v="0"/>
    <n v="2.3148148148148147E-2"/>
    <n v="0.97685185185185186"/>
    <n v="0"/>
  </r>
  <r>
    <x v="35"/>
    <x v="31"/>
    <x v="2"/>
    <n v="2018"/>
    <n v="33949"/>
    <n v="3202"/>
    <n v="32765"/>
    <n v="34102"/>
    <n v="16209"/>
    <n v="16016"/>
    <n v="16"/>
    <n v="0"/>
    <n v="177"/>
    <n v="37"/>
    <n v="27"/>
    <n v="108"/>
    <n v="6.6629650194336481E-3"/>
    <n v="0.61016949152542377"/>
    <n v="0"/>
    <n v="5"/>
    <n v="16121"/>
    <n v="15928"/>
    <n v="177"/>
    <n v="33762"/>
    <n v="8028"/>
    <n v="8169"/>
    <n v="12"/>
    <n v="0.49528039977790117"/>
    <n v="0.50397927077549509"/>
    <n v="7.4032944660373866E-4"/>
  </r>
  <r>
    <x v="36"/>
    <x v="31"/>
    <x v="2"/>
    <n v="2018"/>
    <n v="139813"/>
    <n v="13158"/>
    <n v="128673"/>
    <n v="141152"/>
    <n v="63426"/>
    <n v="62717"/>
    <n v="7"/>
    <n v="7"/>
    <n v="702"/>
    <n v="32"/>
    <n v="180"/>
    <n v="438"/>
    <n v="6.9056853656229303E-3"/>
    <n v="0.62393162393162394"/>
    <n v="7"/>
    <n v="45"/>
    <n v="62974"/>
    <n v="62271"/>
    <n v="696"/>
    <n v="138976"/>
    <n v="35116"/>
    <n v="28206"/>
    <n v="104"/>
    <n v="0.55365307602560465"/>
    <n v="0.44470721786018352"/>
    <n v="1.6397061142118374E-3"/>
  </r>
  <r>
    <x v="37"/>
    <x v="31"/>
    <x v="2"/>
    <n v="2018"/>
    <n v="22472"/>
    <n v="3257"/>
    <n v="21233"/>
    <n v="22684"/>
    <n v="10571"/>
    <n v="10421"/>
    <n v="0"/>
    <n v="0"/>
    <n v="150"/>
    <n v="7"/>
    <n v="51"/>
    <n v="87"/>
    <n v="8.2300633809478767E-3"/>
    <n v="0.57999999999999996"/>
    <n v="0"/>
    <n v="5"/>
    <n v="10494"/>
    <n v="10344"/>
    <n v="150"/>
    <n v="22345"/>
    <n v="2580"/>
    <n v="7983"/>
    <n v="8"/>
    <n v="0.24406394853845426"/>
    <n v="0.7551792640242172"/>
    <n v="7.5678743732854033E-4"/>
  </r>
  <r>
    <x v="38"/>
    <x v="31"/>
    <x v="2"/>
    <n v="2018"/>
    <n v="114826"/>
    <n v="9214"/>
    <n v="107630"/>
    <n v="115056"/>
    <n v="40498"/>
    <n v="39844"/>
    <n v="4"/>
    <n v="4"/>
    <n v="650"/>
    <n v="90"/>
    <n v="57"/>
    <n v="486"/>
    <n v="1.200059262185787E-2"/>
    <n v="0.74769230769230766"/>
    <n v="5"/>
    <n v="12"/>
    <n v="40339"/>
    <n v="39685"/>
    <n v="650"/>
    <n v="113839"/>
    <n v="6838"/>
    <n v="33612"/>
    <n v="48"/>
    <n v="0.16884784433799199"/>
    <n v="0.82996691194626893"/>
    <n v="1.1852437157390489E-3"/>
  </r>
  <r>
    <x v="39"/>
    <x v="31"/>
    <x v="2"/>
    <n v="2018"/>
    <n v="4299279"/>
    <n v="460484"/>
    <n v="1753540"/>
    <n v="4327572"/>
    <n v="1782911"/>
    <n v="1753546"/>
    <n v="249"/>
    <n v="79"/>
    <n v="29112"/>
    <n v="2890"/>
    <n v="7932"/>
    <n v="17167"/>
    <n v="9.6286354170230602E-3"/>
    <n v="0.58968810112668313"/>
    <n v="102"/>
    <n v="940"/>
    <n v="1767359"/>
    <n v="1738337"/>
    <n v="28814"/>
    <n v="4241350"/>
    <n v="700803"/>
    <n v="1081986"/>
    <n v="3264"/>
    <n v="0.39306673187837193"/>
    <n v="0.60686484070152691"/>
    <n v="1.8307139279526573E-3"/>
  </r>
  <r>
    <x v="0"/>
    <x v="32"/>
    <x v="0"/>
    <n v="2018"/>
    <n v="6596"/>
    <n v="588"/>
    <n v="8026"/>
    <n v="6596"/>
    <n v="2514"/>
    <n v="2477"/>
    <n v="5"/>
    <n v="0"/>
    <n v="32"/>
    <n v="12"/>
    <n v="9"/>
    <n v="11"/>
    <n v="4.3754972155926808E-3"/>
    <n v="0.34375"/>
    <n v="0"/>
    <n v="0"/>
    <n v="2513"/>
    <n v="2476"/>
    <n v="32"/>
    <n v="6543"/>
    <n v="1548"/>
    <n v="966"/>
    <n v="0"/>
    <n v="0.61575178997613367"/>
    <n v="0.38424821002386633"/>
    <n v="0"/>
  </r>
  <r>
    <x v="1"/>
    <x v="32"/>
    <x v="0"/>
    <n v="2018"/>
    <n v="14448"/>
    <n v="2590"/>
    <n v="13876"/>
    <n v="14466"/>
    <n v="5211"/>
    <n v="5172"/>
    <n v="2"/>
    <n v="0"/>
    <n v="37"/>
    <n v="8"/>
    <n v="6"/>
    <n v="20"/>
    <n v="3.8380349261178275E-3"/>
    <n v="0.54054054054054057"/>
    <n v="0"/>
    <n v="2"/>
    <n v="5208"/>
    <n v="5170"/>
    <n v="36"/>
    <n v="14398"/>
    <n v="2979"/>
    <n v="2232"/>
    <n v="0"/>
    <n v="0.57167530224525043"/>
    <n v="0.42832469775474957"/>
    <n v="0"/>
  </r>
  <r>
    <x v="2"/>
    <x v="32"/>
    <x v="0"/>
    <n v="2018"/>
    <n v="105779"/>
    <n v="11386"/>
    <n v="96411"/>
    <n v="105739"/>
    <n v="34824"/>
    <n v="33813"/>
    <n v="6"/>
    <n v="0"/>
    <n v="394"/>
    <n v="122"/>
    <n v="85"/>
    <n v="169"/>
    <n v="4.8529749597978405E-3"/>
    <n v="0.42893401015228427"/>
    <n v="1"/>
    <n v="21"/>
    <n v="34709"/>
    <n v="33701"/>
    <n v="391"/>
    <n v="104924"/>
    <n v="18600"/>
    <n v="16212"/>
    <n v="12"/>
    <n v="0.53411440385940734"/>
    <n v="0.4655410062026189"/>
    <n v="3.4458993797381116E-4"/>
  </r>
  <r>
    <x v="3"/>
    <x v="32"/>
    <x v="0"/>
    <n v="2018"/>
    <n v="5810"/>
    <n v="370"/>
    <n v="7458"/>
    <n v="5833"/>
    <n v="2359"/>
    <n v="2334"/>
    <n v="0"/>
    <n v="0"/>
    <n v="25"/>
    <n v="3"/>
    <n v="12"/>
    <n v="10"/>
    <n v="4.2390843577787196E-3"/>
    <n v="0.4"/>
    <n v="0"/>
    <n v="0"/>
    <n v="2352"/>
    <n v="2327"/>
    <n v="25"/>
    <n v="5779"/>
    <n v="0"/>
    <n v="2357"/>
    <n v="2"/>
    <n v="0"/>
    <n v="0.99915218312844423"/>
    <n v="8.4781687155574396E-4"/>
  </r>
  <r>
    <x v="4"/>
    <x v="32"/>
    <x v="0"/>
    <n v="2018"/>
    <n v="21853"/>
    <n v="2146"/>
    <n v="21725"/>
    <n v="21875"/>
    <n v="9636"/>
    <n v="9556"/>
    <n v="0"/>
    <n v="0"/>
    <n v="80"/>
    <n v="21"/>
    <n v="29"/>
    <n v="29"/>
    <n v="3.0095475300954753E-3"/>
    <n v="0.36249999999999999"/>
    <n v="0"/>
    <n v="1"/>
    <n v="9577"/>
    <n v="9498"/>
    <n v="79"/>
    <n v="21447"/>
    <n v="7253"/>
    <n v="2378"/>
    <n v="5"/>
    <n v="0.7526982150269822"/>
    <n v="0.24678289746782897"/>
    <n v="5.188875051888751E-4"/>
  </r>
  <r>
    <x v="5"/>
    <x v="32"/>
    <x v="0"/>
    <n v="2018"/>
    <n v="147287"/>
    <n v="16329"/>
    <n v="132976"/>
    <n v="147866"/>
    <n v="46632"/>
    <n v="46008"/>
    <n v="0"/>
    <n v="0"/>
    <n v="624"/>
    <n v="107"/>
    <n v="245"/>
    <n v="255"/>
    <n v="5.4683479155944415E-3"/>
    <n v="0.40865384615384615"/>
    <n v="0"/>
    <n v="11"/>
    <n v="46443"/>
    <n v="45825"/>
    <n v="618"/>
    <n v="146502"/>
    <n v="14365"/>
    <n v="32249"/>
    <n v="18"/>
    <n v="0.30805026591182022"/>
    <n v="0.69156373305884367"/>
    <n v="3.8600102933607824E-4"/>
  </r>
  <r>
    <x v="6"/>
    <x v="32"/>
    <x v="0"/>
    <n v="2018"/>
    <n v="2584"/>
    <n v="178"/>
    <n v="4424"/>
    <n v="2584"/>
    <n v="1298"/>
    <n v="1290"/>
    <n v="0"/>
    <n v="0"/>
    <n v="8"/>
    <n v="1"/>
    <n v="0"/>
    <n v="7"/>
    <n v="5.3929121725731898E-3"/>
    <n v="0.875"/>
    <n v="0"/>
    <n v="0"/>
    <n v="1296"/>
    <n v="1288"/>
    <n v="8"/>
    <n v="2562"/>
    <n v="781"/>
    <n v="517"/>
    <n v="0"/>
    <n v="0.60169491525423724"/>
    <n v="0.39830508474576271"/>
    <n v="0"/>
  </r>
  <r>
    <x v="7"/>
    <x v="32"/>
    <x v="0"/>
    <n v="2018"/>
    <n v="53387"/>
    <n v="5389"/>
    <n v="50016"/>
    <n v="53553"/>
    <n v="19047"/>
    <n v="18883"/>
    <n v="0"/>
    <n v="0"/>
    <n v="164"/>
    <n v="32"/>
    <n v="79"/>
    <n v="52"/>
    <n v="2.7300887278836564E-3"/>
    <n v="0.31707317073170732"/>
    <n v="0"/>
    <n v="1"/>
    <n v="18995"/>
    <n v="18832"/>
    <n v="163"/>
    <n v="53036"/>
    <n v="14181"/>
    <n v="4860"/>
    <n v="6"/>
    <n v="0.74452669711765629"/>
    <n v="0.25515829264451095"/>
    <n v="3.1501023783272954E-4"/>
  </r>
  <r>
    <x v="8"/>
    <x v="32"/>
    <x v="0"/>
    <n v="2018"/>
    <n v="1994"/>
    <n v="204"/>
    <n v="3808"/>
    <n v="2029"/>
    <n v="940"/>
    <n v="927"/>
    <n v="0"/>
    <n v="0"/>
    <n v="13"/>
    <n v="0"/>
    <n v="0"/>
    <n v="0"/>
    <n v="0"/>
    <n v="0"/>
    <n v="0"/>
    <n v="0"/>
    <n v="936"/>
    <n v="923"/>
    <n v="13"/>
    <n v="2009"/>
    <n v="484"/>
    <n v="456"/>
    <n v="0"/>
    <n v="0.51489361702127656"/>
    <n v="0.48510638297872338"/>
    <n v="0"/>
  </r>
  <r>
    <x v="9"/>
    <x v="32"/>
    <x v="0"/>
    <n v="2018"/>
    <n v="2908"/>
    <n v="164"/>
    <n v="4762"/>
    <n v="2908"/>
    <n v="1399"/>
    <n v="1381"/>
    <n v="0"/>
    <n v="0"/>
    <n v="18"/>
    <n v="2"/>
    <n v="3"/>
    <n v="13"/>
    <n v="9.2923516797712644E-3"/>
    <n v="0.72222222222222221"/>
    <n v="0"/>
    <n v="0"/>
    <n v="1392"/>
    <n v="1374"/>
    <n v="18"/>
    <n v="2878"/>
    <n v="588"/>
    <n v="811"/>
    <n v="0"/>
    <n v="0.42030021443888493"/>
    <n v="0.57969978556111512"/>
    <n v="0"/>
  </r>
  <r>
    <x v="10"/>
    <x v="32"/>
    <x v="0"/>
    <n v="2018"/>
    <n v="33643"/>
    <n v="6482"/>
    <n v="29179"/>
    <n v="33674"/>
    <n v="10138"/>
    <n v="10062"/>
    <n v="1"/>
    <n v="0"/>
    <n v="75"/>
    <n v="18"/>
    <n v="14"/>
    <n v="40"/>
    <n v="3.9455513908068654E-3"/>
    <n v="0.53333333333333333"/>
    <n v="0"/>
    <n v="3"/>
    <n v="10111"/>
    <n v="10036"/>
    <n v="75"/>
    <n v="33391"/>
    <n v="5685"/>
    <n v="4453"/>
    <n v="0"/>
    <n v="0.56076149141842568"/>
    <n v="0.43923850858157426"/>
    <n v="0"/>
  </r>
  <r>
    <x v="11"/>
    <x v="32"/>
    <x v="0"/>
    <n v="2018"/>
    <m/>
    <m/>
    <n v="2018"/>
    <m/>
    <m/>
    <m/>
    <m/>
    <m/>
    <m/>
    <m/>
    <m/>
    <m/>
    <m/>
    <e v="#DIV/0!"/>
    <m/>
    <m/>
    <n v="0"/>
    <n v="0"/>
    <n v="0"/>
    <n v="0"/>
    <m/>
    <n v="0"/>
    <n v="0"/>
    <e v="#DIV/0!"/>
    <e v="#DIV/0!"/>
    <e v="#DIV/0!"/>
  </r>
  <r>
    <x v="12"/>
    <x v="32"/>
    <x v="0"/>
    <n v="2018"/>
    <n v="10536"/>
    <n v="1628"/>
    <n v="10926"/>
    <n v="10551"/>
    <n v="3765"/>
    <n v="3659"/>
    <n v="0"/>
    <n v="0"/>
    <n v="93"/>
    <n v="0"/>
    <n v="0"/>
    <n v="0"/>
    <n v="0"/>
    <n v="0"/>
    <n v="0"/>
    <n v="0"/>
    <n v="3752"/>
    <n v="3646"/>
    <n v="93"/>
    <n v="10478"/>
    <n v="357"/>
    <n v="3407"/>
    <n v="1"/>
    <n v="9.4820717131474108E-2"/>
    <n v="0.90491367861885785"/>
    <n v="2.6560424966799468E-4"/>
  </r>
  <r>
    <x v="13"/>
    <x v="32"/>
    <x v="0"/>
    <n v="2018"/>
    <n v="33256"/>
    <n v="4667"/>
    <n v="30607"/>
    <n v="33294"/>
    <n v="10436"/>
    <n v="10439"/>
    <n v="3"/>
    <n v="0"/>
    <n v="0"/>
    <n v="32"/>
    <n v="26"/>
    <n v="57"/>
    <n v="5.4618627826753547E-3"/>
    <e v="#DIV/0!"/>
    <n v="0"/>
    <n v="4"/>
    <n v="10423"/>
    <n v="10426"/>
    <n v="0"/>
    <n v="33180"/>
    <n v="3126"/>
    <n v="7308"/>
    <n v="2"/>
    <n v="0.29954005366040631"/>
    <n v="0.70026830203142965"/>
    <n v="1.9164430816404754E-4"/>
  </r>
  <r>
    <x v="14"/>
    <x v="32"/>
    <x v="0"/>
    <n v="2018"/>
    <n v="20077"/>
    <n v="1852"/>
    <n v="20243"/>
    <n v="20219"/>
    <n v="8923"/>
    <n v="8834"/>
    <n v="1"/>
    <n v="0"/>
    <n v="88"/>
    <n v="23"/>
    <n v="32"/>
    <n v="30"/>
    <n v="3.3620979491202512E-3"/>
    <n v="0.34090909090909088"/>
    <n v="0"/>
    <n v="3"/>
    <n v="8869"/>
    <n v="8780"/>
    <n v="88"/>
    <n v="19776"/>
    <n v="4780"/>
    <n v="4137"/>
    <n v="6"/>
    <n v="0.53569427322649332"/>
    <n v="0.46363330718368262"/>
    <n v="6.7241958982405022E-4"/>
  </r>
  <r>
    <x v="15"/>
    <x v="32"/>
    <x v="0"/>
    <n v="2018"/>
    <n v="1118"/>
    <n v="130"/>
    <n v="3006"/>
    <n v="1118"/>
    <n v="578"/>
    <n v="571"/>
    <n v="0"/>
    <n v="0"/>
    <n v="7"/>
    <n v="2"/>
    <n v="1"/>
    <n v="4"/>
    <n v="6.920415224913495E-3"/>
    <n v="0.5714285714285714"/>
    <n v="0"/>
    <n v="0"/>
    <n v="575"/>
    <n v="568"/>
    <n v="7"/>
    <n v="1101"/>
    <n v="153"/>
    <n v="424"/>
    <n v="1"/>
    <n v="0.26470588235294118"/>
    <n v="0.73356401384083048"/>
    <n v="1.7301038062283738E-3"/>
  </r>
  <r>
    <x v="16"/>
    <x v="32"/>
    <x v="0"/>
    <n v="2018"/>
    <n v="732461"/>
    <n v="66367"/>
    <n v="668112"/>
    <n v="733882"/>
    <n v="236335"/>
    <n v="233082"/>
    <n v="1"/>
    <n v="0"/>
    <n v="3252"/>
    <n v="398"/>
    <n v="1120"/>
    <n v="1630"/>
    <n v="6.8969894429517422E-3"/>
    <n v="0.50123001230012298"/>
    <n v="20"/>
    <n v="84"/>
    <n v="235150"/>
    <n v="231928"/>
    <n v="3222"/>
    <n v="723260"/>
    <n v="105389"/>
    <n v="130681"/>
    <n v="265"/>
    <n v="0.44593056466456515"/>
    <n v="0.55294814564072181"/>
    <n v="1.1212896947130134E-3"/>
  </r>
  <r>
    <x v="17"/>
    <x v="32"/>
    <x v="0"/>
    <n v="2018"/>
    <n v="57621"/>
    <n v="6800"/>
    <n v="52839"/>
    <n v="57644"/>
    <n v="19495"/>
    <n v="19272"/>
    <n v="0"/>
    <n v="0"/>
    <n v="223"/>
    <n v="25"/>
    <n v="99"/>
    <n v="77"/>
    <n v="3.9497307001795335E-3"/>
    <n v="0.3452914798206278"/>
    <n v="0"/>
    <n v="22"/>
    <n v="19023"/>
    <n v="18805"/>
    <n v="218"/>
    <n v="54663"/>
    <n v="10736"/>
    <n v="8729"/>
    <n v="28"/>
    <n v="0.55070530905360349"/>
    <n v="0.44775583482944342"/>
    <n v="1.436265709156194E-3"/>
  </r>
  <r>
    <x v="18"/>
    <x v="32"/>
    <x v="0"/>
    <n v="2018"/>
    <n v="18573"/>
    <n v="2154"/>
    <n v="18437"/>
    <n v="18655"/>
    <n v="6645"/>
    <n v="6541"/>
    <n v="0"/>
    <n v="0"/>
    <n v="104"/>
    <n v="28"/>
    <n v="63"/>
    <n v="12"/>
    <n v="1.8058690744920992E-3"/>
    <n v="0.11538461538461539"/>
    <n v="0"/>
    <n v="0"/>
    <n v="6629"/>
    <n v="6526"/>
    <n v="103"/>
    <n v="18460"/>
    <n v="4306"/>
    <n v="2336"/>
    <n v="3"/>
    <n v="0.64800601956358161"/>
    <n v="0.35154251316779533"/>
    <n v="4.514672686230248E-4"/>
  </r>
  <r>
    <x v="19"/>
    <x v="32"/>
    <x v="0"/>
    <n v="2018"/>
    <n v="6114"/>
    <n v="567"/>
    <n v="7565"/>
    <n v="6139"/>
    <n v="2644"/>
    <n v="2622"/>
    <n v="0"/>
    <n v="0"/>
    <n v="22"/>
    <n v="5"/>
    <n v="3"/>
    <n v="7"/>
    <n v="2.6475037821482601E-3"/>
    <n v="0.31818181818181818"/>
    <n v="0"/>
    <n v="7"/>
    <n v="2641"/>
    <n v="2619"/>
    <n v="22"/>
    <n v="6075"/>
    <n v="1780"/>
    <n v="864"/>
    <n v="0"/>
    <n v="0.67322239031770048"/>
    <n v="0.32677760968229952"/>
    <n v="0"/>
  </r>
  <r>
    <x v="20"/>
    <x v="32"/>
    <x v="0"/>
    <n v="2018"/>
    <n v="26999"/>
    <n v="2563"/>
    <n v="26454"/>
    <n v="27061"/>
    <n v="10004"/>
    <n v="9887"/>
    <n v="0"/>
    <n v="0"/>
    <n v="117"/>
    <n v="34"/>
    <n v="34"/>
    <n v="49"/>
    <n v="4.8980407836865256E-3"/>
    <n v="0.41880341880341881"/>
    <n v="0"/>
    <n v="0"/>
    <n v="9981"/>
    <n v="9864"/>
    <n v="117"/>
    <n v="26868"/>
    <n v="4342"/>
    <n v="5659"/>
    <n v="3"/>
    <n v="0.43402638944422234"/>
    <n v="0.5656737305077969"/>
    <n v="2.9988004798080768E-4"/>
  </r>
  <r>
    <x v="21"/>
    <x v="32"/>
    <x v="0"/>
    <n v="2018"/>
    <n v="6180"/>
    <n v="364"/>
    <n v="7834"/>
    <n v="6180"/>
    <n v="2931"/>
    <n v="2908"/>
    <n v="0"/>
    <n v="0"/>
    <n v="23"/>
    <n v="10"/>
    <n v="0"/>
    <n v="11"/>
    <n v="3.7529853292391675E-3"/>
    <n v="0.47826086956521741"/>
    <n v="0"/>
    <n v="2"/>
    <n v="2921"/>
    <n v="2898"/>
    <n v="23"/>
    <n v="6106"/>
    <n v="830"/>
    <n v="2100"/>
    <n v="1"/>
    <n v="0.28317980211531901"/>
    <n v="0.7164790174002047"/>
    <n v="3.4118048447628798E-4"/>
  </r>
  <r>
    <x v="22"/>
    <x v="32"/>
    <x v="0"/>
    <n v="2018"/>
    <n v="18571"/>
    <n v="1634"/>
    <n v="18955"/>
    <n v="18696"/>
    <n v="7432"/>
    <n v="7377"/>
    <n v="0"/>
    <n v="0"/>
    <n v="55"/>
    <n v="13"/>
    <n v="14"/>
    <n v="18"/>
    <n v="2.4219590958019376E-3"/>
    <n v="0.32727272727272727"/>
    <n v="0"/>
    <n v="10"/>
    <n v="7402"/>
    <n v="7348"/>
    <n v="54"/>
    <n v="18492"/>
    <n v="4663"/>
    <n v="2764"/>
    <n v="5"/>
    <n v="0.6274219590958019"/>
    <n v="0.37190527448869753"/>
    <n v="6.7276641550053826E-4"/>
  </r>
  <r>
    <x v="23"/>
    <x v="32"/>
    <x v="0"/>
    <n v="2018"/>
    <n v="15527"/>
    <n v="1526"/>
    <n v="16019"/>
    <n v="15644"/>
    <n v="6470"/>
    <n v="6368"/>
    <n v="0"/>
    <n v="0"/>
    <n v="102"/>
    <n v="10"/>
    <n v="40"/>
    <n v="49"/>
    <n v="7.573415765069552E-3"/>
    <n v="0.48039215686274511"/>
    <n v="0"/>
    <n v="3"/>
    <n v="6460"/>
    <n v="6358"/>
    <n v="102"/>
    <n v="15497"/>
    <n v="1799"/>
    <n v="4668"/>
    <n v="3"/>
    <n v="0.27805255023183928"/>
    <n v="0.72148377125193197"/>
    <n v="4.6367851622874809E-4"/>
  </r>
  <r>
    <x v="24"/>
    <x v="32"/>
    <x v="0"/>
    <n v="2018"/>
    <n v="868"/>
    <n v="90"/>
    <n v="2796"/>
    <n v="869"/>
    <n v="395"/>
    <n v="388"/>
    <n v="0"/>
    <n v="0"/>
    <n v="7"/>
    <n v="0"/>
    <n v="0"/>
    <n v="0"/>
    <n v="0"/>
    <n v="0"/>
    <n v="0"/>
    <n v="0"/>
    <n v="393"/>
    <n v="386"/>
    <n v="7"/>
    <n v="853"/>
    <n v="142"/>
    <n v="253"/>
    <n v="0"/>
    <n v="0.35949367088607592"/>
    <n v="0.64050632911392402"/>
    <n v="0"/>
  </r>
  <r>
    <x v="25"/>
    <x v="32"/>
    <x v="0"/>
    <n v="2018"/>
    <n v="590"/>
    <n v="95"/>
    <n v="2513"/>
    <n v="590"/>
    <n v="238"/>
    <n v="238"/>
    <n v="0"/>
    <n v="0"/>
    <n v="0"/>
    <n v="1"/>
    <n v="0"/>
    <n v="3"/>
    <n v="1.2605042016806723E-2"/>
    <e v="#DIV/0!"/>
    <n v="0"/>
    <n v="0"/>
    <n v="237"/>
    <n v="237"/>
    <n v="0"/>
    <n v="582"/>
    <n v="18"/>
    <n v="220"/>
    <n v="0"/>
    <n v="7.5630252100840331E-2"/>
    <n v="0.92436974789915971"/>
    <n v="0"/>
  </r>
  <r>
    <x v="26"/>
    <x v="32"/>
    <x v="0"/>
    <n v="2018"/>
    <n v="408609"/>
    <n v="48284"/>
    <n v="362343"/>
    <n v="410033"/>
    <n v="115193"/>
    <n v="113412"/>
    <n v="0"/>
    <n v="0"/>
    <n v="1781"/>
    <n v="515"/>
    <n v="569"/>
    <n v="592"/>
    <n v="5.1392011667375625E-3"/>
    <n v="0.33239752947782147"/>
    <n v="3"/>
    <n v="102"/>
    <n v="113493"/>
    <n v="111751"/>
    <n v="1742"/>
    <n v="398279"/>
    <n v="64865"/>
    <n v="50275"/>
    <n v="53"/>
    <n v="0.56309845216289189"/>
    <n v="0.43644145043535632"/>
    <n v="4.6009740175184254E-4"/>
  </r>
  <r>
    <x v="27"/>
    <x v="32"/>
    <x v="0"/>
    <n v="2018"/>
    <m/>
    <m/>
    <n v="2018"/>
    <m/>
    <m/>
    <m/>
    <m/>
    <m/>
    <m/>
    <m/>
    <m/>
    <m/>
    <m/>
    <e v="#DIV/0!"/>
    <m/>
    <m/>
    <n v="0"/>
    <n v="0"/>
    <n v="0"/>
    <n v="0"/>
    <m/>
    <n v="0"/>
    <n v="0"/>
    <e v="#DIV/0!"/>
    <e v="#DIV/0!"/>
    <e v="#DIV/0!"/>
  </r>
  <r>
    <x v="28"/>
    <x v="32"/>
    <x v="0"/>
    <n v="2018"/>
    <n v="34261"/>
    <n v="2579"/>
    <n v="33700"/>
    <n v="34453"/>
    <n v="14158"/>
    <n v="13960"/>
    <n v="0"/>
    <n v="0"/>
    <n v="197"/>
    <n v="87"/>
    <n v="71"/>
    <n v="39"/>
    <n v="2.7546263596553186E-3"/>
    <n v="0.19796954314720813"/>
    <n v="0"/>
    <n v="0"/>
    <n v="14081"/>
    <n v="13883"/>
    <n v="197"/>
    <n v="33935"/>
    <n v="7159"/>
    <n v="6999"/>
    <n v="0"/>
    <n v="0.50565051560954932"/>
    <n v="0.49434948439045062"/>
    <n v="0"/>
  </r>
  <r>
    <x v="29"/>
    <x v="32"/>
    <x v="0"/>
    <n v="2018"/>
    <m/>
    <m/>
    <n v="2018"/>
    <m/>
    <m/>
    <m/>
    <m/>
    <m/>
    <m/>
    <m/>
    <m/>
    <m/>
    <m/>
    <e v="#DIV/0!"/>
    <m/>
    <m/>
    <n v="0"/>
    <n v="0"/>
    <n v="0"/>
    <n v="0"/>
    <m/>
    <n v="0"/>
    <n v="0"/>
    <e v="#DIV/0!"/>
    <e v="#DIV/0!"/>
    <e v="#DIV/0!"/>
  </r>
  <r>
    <x v="30"/>
    <x v="32"/>
    <x v="0"/>
    <n v="2018"/>
    <n v="441339"/>
    <n v="43888"/>
    <n v="399469"/>
    <n v="443277"/>
    <n v="137205"/>
    <n v="135679"/>
    <n v="0"/>
    <n v="0"/>
    <n v="1525"/>
    <n v="342"/>
    <n v="342"/>
    <n v="789"/>
    <n v="5.7505192959440253E-3"/>
    <n v="0.5173770491803279"/>
    <n v="2"/>
    <n v="50"/>
    <n v="136642"/>
    <n v="135126"/>
    <n v="1515"/>
    <n v="437599"/>
    <n v="0"/>
    <n v="137082"/>
    <n v="80"/>
    <n v="0"/>
    <n v="0.99910353121241935"/>
    <n v="5.8306913013374153E-4"/>
  </r>
  <r>
    <x v="31"/>
    <x v="32"/>
    <x v="0"/>
    <n v="2018"/>
    <n v="287908"/>
    <n v="29402"/>
    <n v="260524"/>
    <n v="288299"/>
    <n v="106459"/>
    <n v="105437"/>
    <n v="0"/>
    <n v="0"/>
    <n v="1022"/>
    <n v="169"/>
    <n v="344"/>
    <n v="420"/>
    <n v="3.9451807738190292E-3"/>
    <n v="0.41095890410958902"/>
    <n v="2"/>
    <n v="87"/>
    <n v="105654"/>
    <n v="104649"/>
    <n v="1005"/>
    <n v="282919"/>
    <n v="53225"/>
    <n v="53205"/>
    <n v="29"/>
    <n v="0.49995773020599482"/>
    <n v="0.49976986445486055"/>
    <n v="2.7240533914464724E-4"/>
  </r>
  <r>
    <x v="32"/>
    <x v="32"/>
    <x v="0"/>
    <n v="2018"/>
    <n v="16139"/>
    <n v="2198"/>
    <n v="15959"/>
    <n v="16147"/>
    <n v="6860"/>
    <n v="6860"/>
    <n v="0"/>
    <n v="0"/>
    <n v="63"/>
    <n v="13"/>
    <n v="10"/>
    <n v="40"/>
    <n v="5.8309037900874635E-3"/>
    <n v="0.63492063492063489"/>
    <n v="0"/>
    <n v="3"/>
    <n v="6825"/>
    <n v="6827"/>
    <n v="61"/>
    <n v="16000"/>
    <n v="2008"/>
    <n v="4851"/>
    <n v="1"/>
    <n v="0.29271137026239069"/>
    <n v="0.70714285714285718"/>
    <n v="1.4577259475218659E-4"/>
  </r>
  <r>
    <x v="33"/>
    <x v="32"/>
    <x v="0"/>
    <n v="2018"/>
    <n v="65499"/>
    <n v="7907"/>
    <n v="59610"/>
    <n v="66012"/>
    <n v="22529"/>
    <n v="22257"/>
    <n v="0"/>
    <n v="0"/>
    <n v="272"/>
    <n v="22"/>
    <n v="151"/>
    <n v="81"/>
    <n v="3.5953659727462383E-3"/>
    <n v="0.29779411764705882"/>
    <n v="1"/>
    <n v="17"/>
    <n v="22158"/>
    <n v="21895"/>
    <n v="263"/>
    <n v="63674"/>
    <n v="15195"/>
    <n v="7319"/>
    <n v="15"/>
    <n v="0.67446402414665541"/>
    <n v="0.32487016733987306"/>
    <n v="6.6580851347152554E-4"/>
  </r>
  <r>
    <x v="34"/>
    <x v="32"/>
    <x v="0"/>
    <n v="2018"/>
    <n v="2964"/>
    <n v="279"/>
    <n v="4703"/>
    <n v="2941"/>
    <n v="1337"/>
    <n v="1337"/>
    <n v="0"/>
    <n v="0"/>
    <n v="10"/>
    <n v="4"/>
    <n v="0"/>
    <n v="6"/>
    <n v="4.4876589379207179E-3"/>
    <n v="0.6"/>
    <n v="0"/>
    <n v="0"/>
    <n v="1335"/>
    <n v="1335"/>
    <n v="10"/>
    <n v="2918"/>
    <n v="582"/>
    <n v="755"/>
    <n v="0"/>
    <n v="0.43530291697830964"/>
    <n v="0.5646970830216903"/>
    <n v="0"/>
  </r>
  <r>
    <x v="35"/>
    <x v="32"/>
    <x v="0"/>
    <n v="2018"/>
    <n v="11786"/>
    <n v="1182"/>
    <n v="12622"/>
    <n v="11850"/>
    <n v="4438"/>
    <n v="4384"/>
    <n v="8"/>
    <n v="0"/>
    <n v="46"/>
    <n v="17"/>
    <n v="3"/>
    <n v="24"/>
    <n v="5.4078413699864807E-3"/>
    <n v="0.52173913043478259"/>
    <n v="0"/>
    <n v="2"/>
    <n v="4425"/>
    <n v="4371"/>
    <n v="46"/>
    <n v="11745"/>
    <n v="2723"/>
    <n v="1715"/>
    <n v="0"/>
    <n v="0.61356466876971605"/>
    <n v="0.3864353312302839"/>
    <n v="0"/>
  </r>
  <r>
    <x v="36"/>
    <x v="32"/>
    <x v="0"/>
    <n v="2018"/>
    <n v="78787"/>
    <n v="9626"/>
    <n v="71179"/>
    <n v="79007"/>
    <n v="25937"/>
    <n v="25665"/>
    <n v="0"/>
    <n v="0"/>
    <n v="272"/>
    <n v="40"/>
    <n v="95"/>
    <n v="112"/>
    <n v="4.3181555307090259E-3"/>
    <n v="0.41176470588235292"/>
    <n v="0"/>
    <n v="25"/>
    <n v="25833"/>
    <n v="25563"/>
    <n v="270"/>
    <n v="77836"/>
    <n v="15014"/>
    <n v="10898"/>
    <n v="21"/>
    <n v="0.57886417087558317"/>
    <n v="0.42017195512202643"/>
    <n v="8.0965416200794236E-4"/>
  </r>
  <r>
    <x v="37"/>
    <x v="32"/>
    <x v="0"/>
    <n v="2018"/>
    <n v="22072"/>
    <n v="3297"/>
    <n v="20793"/>
    <n v="22197"/>
    <n v="8123"/>
    <n v="8018"/>
    <n v="0"/>
    <n v="0"/>
    <n v="105"/>
    <n v="19"/>
    <n v="27"/>
    <n v="58"/>
    <n v="7.1402191308629816E-3"/>
    <n v="0.55238095238095242"/>
    <n v="0"/>
    <n v="1"/>
    <n v="8084"/>
    <n v="7979"/>
    <n v="105"/>
    <n v="21867"/>
    <n v="2500"/>
    <n v="5615"/>
    <n v="8"/>
    <n v="0.30776806598547335"/>
    <n v="0.69124707620337311"/>
    <n v="9.8485781115351481E-4"/>
  </r>
  <r>
    <x v="38"/>
    <x v="32"/>
    <x v="0"/>
    <n v="2018"/>
    <n v="47664"/>
    <n v="3243"/>
    <n v="46439"/>
    <n v="47748"/>
    <n v="15516"/>
    <n v="15394"/>
    <n v="0"/>
    <n v="0"/>
    <n v="122"/>
    <n v="35"/>
    <n v="20"/>
    <n v="67"/>
    <n v="4.3181232276359883E-3"/>
    <n v="0.54918032786885251"/>
    <n v="0"/>
    <n v="0"/>
    <n v="15460"/>
    <n v="15338"/>
    <n v="122"/>
    <n v="47229"/>
    <n v="2280"/>
    <n v="13228"/>
    <n v="8"/>
    <n v="0.14694508894044858"/>
    <n v="0.85253931425625162"/>
    <n v="5.1559680329981957E-4"/>
  </r>
  <r>
    <x v="39"/>
    <x v="32"/>
    <x v="0"/>
    <n v="2018"/>
    <n v="2761808"/>
    <n v="288148"/>
    <n v="896508"/>
    <n v="2769629"/>
    <n v="908044"/>
    <n v="896492"/>
    <n v="27"/>
    <n v="0"/>
    <n v="10978"/>
    <n v="2170"/>
    <n v="3546"/>
    <n v="4781"/>
    <n v="5.2651633621278266E-3"/>
    <n v="0.43550737839314996"/>
    <n v="29"/>
    <n v="461"/>
    <n v="901978"/>
    <n v="890556"/>
    <n v="10850"/>
    <n v="2722861"/>
    <n v="374436"/>
    <n v="532983"/>
    <n v="576"/>
    <n v="0.41235446740466319"/>
    <n v="0.58695723995753513"/>
    <n v="6.3433049499803974E-4"/>
  </r>
  <r>
    <x v="0"/>
    <x v="33"/>
    <x v="1"/>
    <n v="2017"/>
    <n v="6622"/>
    <n v="510"/>
    <n v="8129"/>
    <n v="6622"/>
    <n v="2323"/>
    <n v="2288"/>
    <n v="5"/>
    <n v="0"/>
    <n v="30"/>
    <n v="3"/>
    <n v="8"/>
    <n v="19"/>
    <n v="8.1790787774429618E-3"/>
    <n v="0.6333333333333333"/>
    <n v="0"/>
    <n v="0"/>
    <n v="2319"/>
    <n v="2284"/>
    <n v="30"/>
    <n v="6569"/>
    <n v="1480"/>
    <n v="23"/>
    <n v="820"/>
    <n v="0.63710718897976759"/>
    <n v="9.9009900990099011E-3"/>
    <n v="0.35299182092122255"/>
  </r>
  <r>
    <x v="1"/>
    <x v="33"/>
    <x v="1"/>
    <n v="2017"/>
    <n v="14615"/>
    <n v="2444"/>
    <n v="14188"/>
    <n v="14662"/>
    <n v="6802"/>
    <n v="6765"/>
    <n v="3"/>
    <n v="0"/>
    <n v="34"/>
    <n v="9"/>
    <n v="11"/>
    <n v="14"/>
    <n v="2.0582181711261394E-3"/>
    <n v="0.41176470588235292"/>
    <n v="0"/>
    <n v="0"/>
    <n v="6794"/>
    <n v="6758"/>
    <n v="33"/>
    <n v="14590"/>
    <n v="4027"/>
    <n v="2772"/>
    <n v="3"/>
    <n v="0.59203175536606878"/>
    <n v="0.40752719788297559"/>
    <n v="4.4104675095560131E-4"/>
  </r>
  <r>
    <x v="2"/>
    <x v="33"/>
    <x v="1"/>
    <n v="2017"/>
    <n v="106921"/>
    <n v="10000"/>
    <n v="98938"/>
    <n v="105838"/>
    <n v="41144"/>
    <n v="40541"/>
    <n v="0"/>
    <n v="0"/>
    <n v="603"/>
    <n v="100"/>
    <n v="104"/>
    <n v="390"/>
    <n v="9.4789033637954507E-3"/>
    <n v="0.64676616915422891"/>
    <n v="1"/>
    <n v="10"/>
    <n v="41000"/>
    <n v="40399"/>
    <n v="601"/>
    <n v="104965"/>
    <n v="18760"/>
    <n v="22369"/>
    <n v="15"/>
    <n v="0.45595955667898114"/>
    <n v="0.54367587011471907"/>
    <n v="3.6457320629982502E-4"/>
  </r>
  <r>
    <x v="3"/>
    <x v="33"/>
    <x v="1"/>
    <n v="2017"/>
    <n v="43413"/>
    <n v="2995"/>
    <n v="42435"/>
    <n v="43464"/>
    <n v="16651"/>
    <n v="16558"/>
    <n v="0"/>
    <n v="0"/>
    <n v="94"/>
    <n v="29"/>
    <n v="23"/>
    <n v="41"/>
    <n v="2.4623145757011592E-3"/>
    <n v="0.43617021276595747"/>
    <n v="0"/>
    <n v="1"/>
    <n v="16601"/>
    <n v="16508"/>
    <n v="94"/>
    <n v="43088"/>
    <n v="11900"/>
    <n v="4732"/>
    <n v="19"/>
    <n v="0.71467179148399496"/>
    <n v="0.2841871359077533"/>
    <n v="1.1410726082517566E-3"/>
  </r>
  <r>
    <x v="4"/>
    <x v="33"/>
    <x v="1"/>
    <n v="2017"/>
    <n v="51021"/>
    <n v="3829"/>
    <n v="49209"/>
    <n v="51235"/>
    <n v="22268"/>
    <n v="22105"/>
    <n v="2"/>
    <n v="2"/>
    <n v="161"/>
    <n v="46"/>
    <n v="65"/>
    <n v="42"/>
    <n v="1.8861146039159333E-3"/>
    <n v="0.2608695652173913"/>
    <n v="0"/>
    <n v="8"/>
    <n v="22168"/>
    <n v="22007"/>
    <n v="159"/>
    <n v="50480"/>
    <n v="16296"/>
    <n v="5960"/>
    <n v="12"/>
    <n v="0.73181246631938213"/>
    <n v="0.26764864379378478"/>
    <n v="5.3888988683312372E-4"/>
  </r>
  <r>
    <x v="5"/>
    <x v="33"/>
    <x v="1"/>
    <n v="2017"/>
    <n v="272792"/>
    <n v="27983"/>
    <n v="246826"/>
    <n v="275095"/>
    <n v="85157"/>
    <n v="84258"/>
    <n v="0"/>
    <n v="0"/>
    <n v="899"/>
    <n v="199"/>
    <n v="336"/>
    <n v="347"/>
    <n v="4.0748264969409443E-3"/>
    <n v="0.38598442714126807"/>
    <n v="3"/>
    <n v="14"/>
    <n v="84812"/>
    <n v="83915"/>
    <n v="897"/>
    <n v="272357"/>
    <n v="36378"/>
    <n v="48593"/>
    <n v="180"/>
    <n v="0.42718743027584344"/>
    <n v="0.57062836877766943"/>
    <n v="2.1137428514391068E-3"/>
  </r>
  <r>
    <x v="6"/>
    <x v="33"/>
    <x v="1"/>
    <n v="2017"/>
    <n v="2750"/>
    <n v="100"/>
    <n v="4667"/>
    <n v="2750"/>
    <n v="1299"/>
    <n v="1289"/>
    <n v="0"/>
    <n v="0"/>
    <n v="10"/>
    <n v="1"/>
    <n v="1"/>
    <n v="8"/>
    <n v="6.1585835257890681E-3"/>
    <n v="0.8"/>
    <n v="0"/>
    <n v="0"/>
    <n v="1295"/>
    <n v="1285"/>
    <n v="10"/>
    <n v="2727"/>
    <n v="838"/>
    <n v="461"/>
    <n v="0"/>
    <n v="0.6451116243264049"/>
    <n v="0.35488837567359505"/>
    <n v="0"/>
  </r>
  <r>
    <x v="7"/>
    <x v="33"/>
    <x v="1"/>
    <n v="2017"/>
    <n v="62876"/>
    <n v="5368"/>
    <n v="59525"/>
    <n v="62967"/>
    <n v="23009"/>
    <n v="22857"/>
    <n v="0"/>
    <n v="0"/>
    <n v="152"/>
    <n v="29"/>
    <n v="59"/>
    <n v="64"/>
    <n v="2.7815202746751273E-3"/>
    <n v="0.42105263157894735"/>
    <n v="0"/>
    <n v="0"/>
    <n v="22957"/>
    <n v="22806"/>
    <n v="151"/>
    <n v="62366"/>
    <n v="5490"/>
    <n v="17509"/>
    <n v="10"/>
    <n v="0.23860228606197575"/>
    <n v="0.76096310139510626"/>
    <n v="4.3461254291798863E-4"/>
  </r>
  <r>
    <x v="8"/>
    <x v="33"/>
    <x v="1"/>
    <n v="2017"/>
    <n v="20924"/>
    <n v="1581"/>
    <n v="21360"/>
    <n v="21552"/>
    <n v="6550"/>
    <n v="6479"/>
    <n v="0"/>
    <n v="0"/>
    <n v="71"/>
    <n v="19"/>
    <n v="10"/>
    <n v="31"/>
    <n v="4.7328244274809162E-3"/>
    <n v="0.43661971830985913"/>
    <n v="0"/>
    <n v="11"/>
    <n v="6533"/>
    <n v="6462"/>
    <n v="71"/>
    <n v="21366"/>
    <n v="2620"/>
    <n v="3928"/>
    <n v="2"/>
    <n v="0.4"/>
    <n v="0.59969465648854958"/>
    <n v="3.0534351145038169E-4"/>
  </r>
  <r>
    <x v="9"/>
    <x v="33"/>
    <x v="1"/>
    <n v="2017"/>
    <n v="4616"/>
    <n v="652"/>
    <n v="5981"/>
    <n v="4616"/>
    <n v="2378"/>
    <n v="2356"/>
    <n v="0"/>
    <n v="0"/>
    <n v="22"/>
    <n v="6"/>
    <n v="7"/>
    <n v="7"/>
    <n v="2.9436501261564342E-3"/>
    <n v="0.31818181818181818"/>
    <n v="0"/>
    <n v="2"/>
    <n v="2369"/>
    <n v="2347"/>
    <n v="22"/>
    <n v="4574"/>
    <n v="745"/>
    <n v="1633"/>
    <n v="0"/>
    <n v="0.31328847771236334"/>
    <n v="0.68671152228763666"/>
    <n v="0"/>
  </r>
  <r>
    <x v="10"/>
    <x v="33"/>
    <x v="1"/>
    <n v="2017"/>
    <n v="33732"/>
    <n v="6119"/>
    <n v="29630"/>
    <n v="33761"/>
    <n v="11908"/>
    <n v="11764"/>
    <n v="1"/>
    <n v="0"/>
    <n v="143"/>
    <n v="15"/>
    <n v="31"/>
    <n v="90"/>
    <n v="7.5579442391669463E-3"/>
    <n v="0.62937062937062938"/>
    <n v="0"/>
    <n v="7"/>
    <n v="11882"/>
    <n v="11739"/>
    <n v="143"/>
    <n v="33472"/>
    <n v="7666"/>
    <n v="4238"/>
    <n v="4"/>
    <n v="0.64376889486059796"/>
    <n v="0.35589519650655022"/>
    <n v="3.3590863285186428E-4"/>
  </r>
  <r>
    <x v="11"/>
    <x v="33"/>
    <x v="1"/>
    <n v="2017"/>
    <n v="1579"/>
    <n v="256"/>
    <n v="3340"/>
    <n v="1579"/>
    <n v="1206"/>
    <n v="1197"/>
    <n v="4"/>
    <n v="0"/>
    <n v="5"/>
    <n v="2"/>
    <n v="0"/>
    <n v="2"/>
    <n v="1.658374792703151E-3"/>
    <n v="0.4"/>
    <n v="0"/>
    <n v="1"/>
    <n v="1201"/>
    <n v="1192"/>
    <n v="5"/>
    <n v="1564"/>
    <n v="902"/>
    <n v="303"/>
    <n v="1"/>
    <n v="0.7479270315091211"/>
    <n v="0.25124378109452739"/>
    <n v="8.2918739635157548E-4"/>
  </r>
  <r>
    <x v="12"/>
    <x v="33"/>
    <x v="1"/>
    <n v="2017"/>
    <n v="39813"/>
    <n v="7299"/>
    <n v="34531"/>
    <n v="39870"/>
    <n v="13437"/>
    <n v="13207"/>
    <n v="0"/>
    <n v="0"/>
    <n v="231"/>
    <n v="35"/>
    <n v="77"/>
    <n v="118"/>
    <n v="8.7817221105901608E-3"/>
    <n v="0.51082251082251084"/>
    <n v="0"/>
    <n v="1"/>
    <n v="13395"/>
    <n v="13165"/>
    <n v="231"/>
    <n v="39543"/>
    <n v="3976"/>
    <n v="9452"/>
    <n v="9"/>
    <n v="0.29589938230259732"/>
    <n v="0.70343082533303569"/>
    <n v="6.6979236436704619E-4"/>
  </r>
  <r>
    <x v="13"/>
    <x v="33"/>
    <x v="1"/>
    <n v="2017"/>
    <n v="41275"/>
    <n v="5518"/>
    <n v="37774"/>
    <n v="41447"/>
    <n v="14535"/>
    <n v="14421"/>
    <n v="0"/>
    <n v="0"/>
    <n v="114"/>
    <n v="34"/>
    <n v="25"/>
    <n v="51"/>
    <n v="3.5087719298245615E-3"/>
    <n v="0.44736842105263158"/>
    <n v="0"/>
    <n v="3"/>
    <n v="14509"/>
    <n v="14395"/>
    <n v="114"/>
    <n v="41281"/>
    <n v="3452"/>
    <n v="11073"/>
    <n v="10"/>
    <n v="0.23749570003439974"/>
    <n v="0.76181630546955625"/>
    <n v="6.8799449604403163E-4"/>
  </r>
  <r>
    <x v="14"/>
    <x v="33"/>
    <x v="1"/>
    <n v="2017"/>
    <n v="54555"/>
    <n v="5291"/>
    <n v="51281"/>
    <n v="55521"/>
    <n v="22799"/>
    <n v="22518"/>
    <n v="9"/>
    <n v="9"/>
    <n v="272"/>
    <n v="59"/>
    <n v="70"/>
    <n v="135"/>
    <n v="5.9213123382604498E-3"/>
    <n v="0.49632352941176472"/>
    <n v="0"/>
    <n v="8"/>
    <n v="22370"/>
    <n v="22091"/>
    <n v="270"/>
    <n v="51718"/>
    <n v="12821"/>
    <n v="9939"/>
    <n v="39"/>
    <n v="0.56234922584323876"/>
    <n v="0.43594017281459713"/>
    <n v="1.7106013421641301E-3"/>
  </r>
  <r>
    <x v="15"/>
    <x v="33"/>
    <x v="1"/>
    <n v="2017"/>
    <n v="24447"/>
    <n v="2457"/>
    <n v="24007"/>
    <n v="24604"/>
    <n v="15372"/>
    <n v="15233"/>
    <n v="0"/>
    <n v="0"/>
    <n v="139"/>
    <n v="38"/>
    <n v="60"/>
    <n v="40"/>
    <n v="2.6021337496747333E-3"/>
    <n v="0.28776978417266186"/>
    <n v="0"/>
    <n v="1"/>
    <n v="15319"/>
    <n v="15181"/>
    <n v="138"/>
    <n v="24215"/>
    <n v="7676"/>
    <n v="7642"/>
    <n v="54"/>
    <n v="0.49934946656258133"/>
    <n v="0.49713765287535777"/>
    <n v="3.5128805620608899E-3"/>
  </r>
  <r>
    <x v="16"/>
    <x v="33"/>
    <x v="1"/>
    <n v="2017"/>
    <n v="1279345"/>
    <n v="105807"/>
    <n v="1175555"/>
    <n v="1283043"/>
    <n v="554163"/>
    <n v="546200"/>
    <n v="20"/>
    <n v="4"/>
    <n v="7943"/>
    <n v="734"/>
    <n v="2983"/>
    <n v="3702"/>
    <n v="6.6803449526583337E-3"/>
    <n v="0.46607075412312726"/>
    <n v="186"/>
    <n v="338"/>
    <n v="550379"/>
    <n v="542541"/>
    <n v="7834"/>
    <n v="1260910"/>
    <n v="294761"/>
    <n v="257898"/>
    <n v="1504"/>
    <n v="0.53190306823082745"/>
    <n v="0.46538292884945404"/>
    <n v="2.7140029197185666E-3"/>
  </r>
  <r>
    <x v="17"/>
    <x v="33"/>
    <x v="1"/>
    <n v="2017"/>
    <n v="164041"/>
    <n v="16431"/>
    <n v="149627"/>
    <n v="164332"/>
    <n v="63828"/>
    <n v="63127"/>
    <n v="61"/>
    <n v="1"/>
    <n v="640"/>
    <n v="106"/>
    <n v="216"/>
    <n v="240"/>
    <n v="3.7601052829479226E-3"/>
    <n v="0.375"/>
    <n v="6"/>
    <n v="72"/>
    <n v="62402"/>
    <n v="61726"/>
    <n v="617"/>
    <n v="154941"/>
    <n v="34990"/>
    <n v="28718"/>
    <n v="120"/>
    <n v="0.54819201604311585"/>
    <n v="0.44992793131541015"/>
    <n v="1.8800526414739613E-3"/>
  </r>
  <r>
    <x v="18"/>
    <x v="33"/>
    <x v="1"/>
    <n v="2017"/>
    <n v="24608"/>
    <n v="2016"/>
    <n v="24609"/>
    <n v="24730"/>
    <n v="8989"/>
    <n v="8881"/>
    <n v="0"/>
    <n v="0"/>
    <n v="108"/>
    <n v="24"/>
    <n v="54"/>
    <n v="25"/>
    <n v="2.7811769941039049E-3"/>
    <n v="0.23148148148148148"/>
    <n v="2"/>
    <n v="13"/>
    <n v="8965"/>
    <n v="8858"/>
    <n v="107"/>
    <n v="24499"/>
    <n v="6068"/>
    <n v="9"/>
    <n v="2912"/>
    <n v="0.6750472800088998"/>
    <n v="1.0012237178774056E-3"/>
    <n v="0.32395149627322284"/>
  </r>
  <r>
    <x v="19"/>
    <x v="33"/>
    <x v="1"/>
    <n v="2017"/>
    <n v="14048"/>
    <n v="958"/>
    <n v="15107"/>
    <n v="14172"/>
    <n v="5574"/>
    <n v="5539"/>
    <n v="0"/>
    <n v="0"/>
    <n v="35"/>
    <n v="16"/>
    <n v="4"/>
    <n v="14"/>
    <n v="2.5116612845353429E-3"/>
    <n v="0.4"/>
    <n v="0"/>
    <n v="1"/>
    <n v="5561"/>
    <n v="5526"/>
    <n v="35"/>
    <n v="14023"/>
    <n v="4092"/>
    <n v="1478"/>
    <n v="4"/>
    <n v="0.73412271259418727"/>
    <n v="0.26515966989594547"/>
    <n v="7.176175098672408E-4"/>
  </r>
  <r>
    <x v="20"/>
    <x v="33"/>
    <x v="1"/>
    <n v="2017"/>
    <n v="46072"/>
    <n v="3852"/>
    <n v="44237"/>
    <n v="46291"/>
    <n v="17057"/>
    <n v="16884"/>
    <n v="0"/>
    <n v="0"/>
    <n v="173"/>
    <n v="40"/>
    <n v="63"/>
    <n v="68"/>
    <n v="3.9866330538781735E-3"/>
    <n v="0.39306358381502893"/>
    <n v="2"/>
    <n v="0"/>
    <n v="17023"/>
    <n v="16850"/>
    <n v="173"/>
    <n v="45922"/>
    <n v="8564"/>
    <n v="8490"/>
    <n v="3"/>
    <n v="0.50208125696195105"/>
    <n v="0.49774286216802488"/>
    <n v="1.7588087002403706E-4"/>
  </r>
  <r>
    <x v="21"/>
    <x v="33"/>
    <x v="1"/>
    <n v="2017"/>
    <n v="7165"/>
    <n v="291"/>
    <n v="8891"/>
    <n v="7164"/>
    <n v="3381"/>
    <n v="3359"/>
    <n v="0"/>
    <n v="0"/>
    <n v="22"/>
    <n v="5"/>
    <n v="7"/>
    <n v="8"/>
    <n v="2.3661638568470865E-3"/>
    <n v="0.36363636363636365"/>
    <n v="0"/>
    <n v="2"/>
    <n v="3364"/>
    <n v="3342"/>
    <n v="22"/>
    <n v="7103"/>
    <n v="0"/>
    <n v="3380"/>
    <n v="1"/>
    <n v="0"/>
    <n v="0.99970422951789406"/>
    <n v="2.9577048210588581E-4"/>
  </r>
  <r>
    <x v="22"/>
    <x v="33"/>
    <x v="1"/>
    <n v="2017"/>
    <n v="38263"/>
    <n v="2581"/>
    <n v="37699"/>
    <n v="38596"/>
    <n v="13945"/>
    <n v="13840"/>
    <n v="0"/>
    <n v="0"/>
    <n v="105"/>
    <n v="19"/>
    <n v="20"/>
    <n v="53"/>
    <n v="3.8006453926138399E-3"/>
    <n v="0.50476190476190474"/>
    <n v="1"/>
    <n v="12"/>
    <n v="13876"/>
    <n v="13771"/>
    <n v="105"/>
    <n v="38025"/>
    <n v="9318"/>
    <n v="4619"/>
    <n v="8"/>
    <n v="0.6681964861957691"/>
    <n v="0.33122983148081747"/>
    <n v="5.7368232341340982E-4"/>
  </r>
  <r>
    <x v="23"/>
    <x v="33"/>
    <x v="1"/>
    <n v="2017"/>
    <n v="22474"/>
    <n v="1762"/>
    <n v="22729"/>
    <n v="22684"/>
    <n v="9642"/>
    <n v="9485"/>
    <n v="0"/>
    <n v="0"/>
    <n v="157"/>
    <n v="20"/>
    <n v="42"/>
    <n v="95"/>
    <n v="9.8527276498651725E-3"/>
    <n v="0.60509554140127386"/>
    <n v="0"/>
    <n v="0"/>
    <n v="9618"/>
    <n v="9461"/>
    <n v="157"/>
    <n v="22450"/>
    <n v="3258"/>
    <n v="6379"/>
    <n v="5"/>
    <n v="0.33789670192906035"/>
    <n v="0.66158473345778879"/>
    <n v="5.1856461315079858E-4"/>
  </r>
  <r>
    <x v="24"/>
    <x v="33"/>
    <x v="1"/>
    <n v="2017"/>
    <n v="14375"/>
    <n v="1447"/>
    <n v="14945"/>
    <n v="14386"/>
    <n v="6236"/>
    <n v="6121"/>
    <n v="4"/>
    <n v="4"/>
    <n v="110"/>
    <n v="39"/>
    <n v="31"/>
    <n v="40"/>
    <n v="6.4143681847338039E-3"/>
    <n v="0.36363636363636365"/>
    <n v="2"/>
    <n v="0"/>
    <n v="6216"/>
    <n v="6102"/>
    <n v="109"/>
    <n v="14248"/>
    <n v="1911"/>
    <n v="4320"/>
    <n v="5"/>
    <n v="0.30644644002565746"/>
    <n v="0.69275176395125082"/>
    <n v="8.0179602309172549E-4"/>
  </r>
  <r>
    <x v="25"/>
    <x v="33"/>
    <x v="1"/>
    <n v="2017"/>
    <n v="8849"/>
    <n v="1549"/>
    <n v="9317"/>
    <n v="8863"/>
    <n v="3934"/>
    <n v="3899"/>
    <n v="0"/>
    <n v="0"/>
    <n v="35"/>
    <n v="3"/>
    <n v="6"/>
    <n v="26"/>
    <n v="6.6090493136756485E-3"/>
    <n v="0.74285714285714288"/>
    <n v="0"/>
    <n v="0"/>
    <n v="3914"/>
    <n v="3879"/>
    <n v="35"/>
    <n v="8780"/>
    <n v="1803"/>
    <n v="0"/>
    <n v="2131"/>
    <n v="0.45831215048296897"/>
    <n v="0"/>
    <n v="0.54168784951703097"/>
  </r>
  <r>
    <x v="26"/>
    <x v="33"/>
    <x v="1"/>
    <n v="2017"/>
    <n v="493740"/>
    <n v="42851"/>
    <n v="452906"/>
    <n v="500868"/>
    <n v="142629"/>
    <n v="141033"/>
    <n v="17"/>
    <n v="11"/>
    <n v="1579"/>
    <n v="788"/>
    <n v="591"/>
    <n v="748"/>
    <n v="5.2443752673018811E-3"/>
    <n v="0.47371754274857503"/>
    <n v="5"/>
    <n v="195"/>
    <n v="140590"/>
    <n v="139023"/>
    <n v="1556"/>
    <n v="482507"/>
    <n v="87243"/>
    <n v="55271"/>
    <n v="115"/>
    <n v="0.61167784952569249"/>
    <n v="0.3875158628329442"/>
    <n v="8.0628764136325714E-4"/>
  </r>
  <r>
    <x v="27"/>
    <x v="33"/>
    <x v="1"/>
    <n v="2017"/>
    <n v="12924"/>
    <n v="543"/>
    <n v="14398"/>
    <n v="12965"/>
    <n v="7292"/>
    <n v="7243"/>
    <n v="4"/>
    <n v="0"/>
    <n v="43"/>
    <n v="7"/>
    <n v="5"/>
    <n v="30"/>
    <n v="4.114097641250686E-3"/>
    <n v="0.69767441860465118"/>
    <n v="0"/>
    <n v="1"/>
    <n v="7255"/>
    <n v="7206"/>
    <n v="43"/>
    <n v="12733"/>
    <n v="4746"/>
    <n v="2506"/>
    <n v="40"/>
    <n v="0.65085024684585846"/>
    <n v="0.34366428963247392"/>
    <n v="5.485463521667581E-3"/>
  </r>
  <r>
    <x v="28"/>
    <x v="33"/>
    <x v="1"/>
    <n v="2017"/>
    <n v="73710"/>
    <n v="4925"/>
    <n v="70802"/>
    <n v="74086"/>
    <n v="28392"/>
    <n v="27947"/>
    <n v="0"/>
    <n v="0"/>
    <n v="444"/>
    <n v="206"/>
    <n v="89"/>
    <n v="149"/>
    <n v="5.2479571710340941E-3"/>
    <n v="0.3355855855855856"/>
    <n v="0"/>
    <n v="0"/>
    <n v="28304"/>
    <n v="27859"/>
    <n v="444"/>
    <n v="73199"/>
    <n v="20426"/>
    <n v="7951"/>
    <n v="15"/>
    <n v="0.71942800788954631"/>
    <n v="0.28004367427444349"/>
    <n v="5.2831783601014375E-4"/>
  </r>
  <r>
    <x v="29"/>
    <x v="33"/>
    <x v="1"/>
    <n v="2017"/>
    <n v="7561"/>
    <n v="879"/>
    <n v="8699"/>
    <n v="7561"/>
    <n v="2538"/>
    <n v="2502"/>
    <n v="0"/>
    <n v="0"/>
    <n v="36"/>
    <n v="21"/>
    <n v="2"/>
    <n v="10"/>
    <n v="3.9401103230890461E-3"/>
    <n v="0.27777777777777779"/>
    <n v="0"/>
    <n v="4"/>
    <n v="2531"/>
    <n v="2495"/>
    <n v="36"/>
    <n v="7455"/>
    <n v="1480"/>
    <n v="1055"/>
    <n v="3"/>
    <n v="0.58313632781717883"/>
    <n v="0.41568163908589439"/>
    <n v="1.1820330969267139E-3"/>
  </r>
  <r>
    <x v="30"/>
    <x v="33"/>
    <x v="1"/>
    <n v="2017"/>
    <n v="453062"/>
    <n v="39157"/>
    <n v="415922"/>
    <n v="457260"/>
    <n v="149494"/>
    <n v="148155"/>
    <n v="1"/>
    <n v="0"/>
    <n v="1337"/>
    <n v="285"/>
    <n v="65"/>
    <n v="915"/>
    <n v="6.1206469824875917E-3"/>
    <n v="0.68436798803290955"/>
    <n v="0"/>
    <n v="72"/>
    <n v="148696"/>
    <n v="147370"/>
    <n v="1325"/>
    <n v="451116"/>
    <n v="91106"/>
    <n v="58147"/>
    <n v="88"/>
    <n v="0.60942914096886835"/>
    <n v="0.38895875419749287"/>
    <n v="5.8865238738678471E-4"/>
  </r>
  <r>
    <x v="31"/>
    <x v="33"/>
    <x v="1"/>
    <n v="2017"/>
    <n v="304858"/>
    <n v="27851"/>
    <n v="279024"/>
    <n v="306226"/>
    <n v="105237"/>
    <n v="104228"/>
    <n v="2"/>
    <n v="0"/>
    <n v="1007"/>
    <n v="170"/>
    <n v="288"/>
    <n v="383"/>
    <n v="3.63940439199141E-3"/>
    <n v="0.38033763654419067"/>
    <n v="6"/>
    <n v="160"/>
    <n v="104462"/>
    <n v="103469"/>
    <n v="993"/>
    <n v="300577"/>
    <n v="55122"/>
    <n v="50068"/>
    <n v="47"/>
    <n v="0.52378916160665923"/>
    <n v="0.4757642274105115"/>
    <n v="4.4661098282923305E-4"/>
  </r>
  <r>
    <x v="32"/>
    <x v="33"/>
    <x v="1"/>
    <n v="2017"/>
    <n v="29864"/>
    <n v="2935"/>
    <n v="28946"/>
    <n v="29864"/>
    <n v="13109"/>
    <n v="12981"/>
    <n v="0"/>
    <n v="0"/>
    <n v="128"/>
    <n v="27"/>
    <n v="14"/>
    <n v="80"/>
    <n v="6.1026775497749642E-3"/>
    <n v="0.625"/>
    <n v="0"/>
    <n v="7"/>
    <n v="13051"/>
    <n v="12923"/>
    <n v="128"/>
    <n v="29574"/>
    <n v="3291"/>
    <n v="9816"/>
    <n v="2"/>
    <n v="0.25104889770386757"/>
    <n v="0.74879853535738805"/>
    <n v="1.5256693874437409E-4"/>
  </r>
  <r>
    <x v="33"/>
    <x v="33"/>
    <x v="1"/>
    <n v="2017"/>
    <n v="176312"/>
    <n v="16394"/>
    <n v="161935"/>
    <n v="176610"/>
    <n v="60960"/>
    <n v="60478"/>
    <n v="9"/>
    <n v="8"/>
    <n v="473"/>
    <n v="50"/>
    <n v="126"/>
    <n v="236"/>
    <n v="3.8713910761154855E-3"/>
    <n v="0.4989429175475687"/>
    <n v="8"/>
    <n v="53"/>
    <n v="60005"/>
    <n v="59539"/>
    <n v="458"/>
    <n v="169182"/>
    <n v="45456"/>
    <n v="15451"/>
    <n v="53"/>
    <n v="0.74566929133858273"/>
    <n v="0.25346128608923885"/>
    <n v="8.6942257217847768E-4"/>
  </r>
  <r>
    <x v="34"/>
    <x v="33"/>
    <x v="1"/>
    <n v="2017"/>
    <n v="2823"/>
    <n v="233"/>
    <n v="4607"/>
    <n v="3056"/>
    <n v="1222"/>
    <n v="1218"/>
    <n v="2"/>
    <n v="0"/>
    <n v="2"/>
    <n v="2"/>
    <n v="0"/>
    <n v="0"/>
    <n v="0"/>
    <n v="0"/>
    <n v="0"/>
    <n v="0"/>
    <n v="1220"/>
    <n v="1216"/>
    <n v="2"/>
    <n v="3035"/>
    <n v="558"/>
    <n v="664"/>
    <n v="0"/>
    <n v="0.45662847790507366"/>
    <n v="0.54337152209492634"/>
    <n v="0"/>
  </r>
  <r>
    <x v="35"/>
    <x v="33"/>
    <x v="1"/>
    <n v="2017"/>
    <n v="33558"/>
    <n v="2652"/>
    <n v="32923"/>
    <n v="33670"/>
    <n v="11192"/>
    <n v="11054"/>
    <n v="3"/>
    <n v="0"/>
    <n v="135"/>
    <n v="49"/>
    <n v="12"/>
    <n v="72"/>
    <n v="6.4331665475339528E-3"/>
    <n v="0.53333333333333333"/>
    <n v="0"/>
    <n v="2"/>
    <n v="11142"/>
    <n v="11007"/>
    <n v="132"/>
    <n v="33330"/>
    <n v="6909"/>
    <n v="4279"/>
    <n v="4"/>
    <n v="0.6173159399571122"/>
    <n v="0.38232666190135811"/>
    <n v="3.5739814152966406E-4"/>
  </r>
  <r>
    <x v="36"/>
    <x v="33"/>
    <x v="1"/>
    <n v="2017"/>
    <n v="138688"/>
    <n v="11796"/>
    <n v="128909"/>
    <n v="139713"/>
    <n v="64181"/>
    <n v="63626"/>
    <n v="1"/>
    <n v="2"/>
    <n v="554"/>
    <n v="56"/>
    <n v="170"/>
    <n v="271"/>
    <n v="4.2224334304544961E-3"/>
    <n v="0.48916967509025272"/>
    <n v="2"/>
    <n v="55"/>
    <n v="63865"/>
    <n v="63318"/>
    <n v="546"/>
    <n v="137587"/>
    <n v="46682"/>
    <n v="17403"/>
    <n v="96"/>
    <n v="0.72734921549991427"/>
    <n v="0.27115501472398373"/>
    <n v="1.4957697761019617E-3"/>
  </r>
  <r>
    <x v="37"/>
    <x v="33"/>
    <x v="1"/>
    <n v="2017"/>
    <n v="22241"/>
    <n v="3159"/>
    <n v="21099"/>
    <n v="22345"/>
    <n v="8744"/>
    <n v="8624"/>
    <n v="0"/>
    <n v="0"/>
    <n v="120"/>
    <n v="13"/>
    <n v="46"/>
    <n v="56"/>
    <n v="6.4043915827996338E-3"/>
    <n v="0.46666666666666667"/>
    <n v="0"/>
    <n v="5"/>
    <n v="8695"/>
    <n v="8576"/>
    <n v="119"/>
    <n v="21999"/>
    <n v="3104"/>
    <n v="5628"/>
    <n v="12"/>
    <n v="0.35498627630375112"/>
    <n v="0.64364135407136325"/>
    <n v="1.3723696248856359E-3"/>
  </r>
  <r>
    <x v="38"/>
    <x v="33"/>
    <x v="1"/>
    <n v="2017"/>
    <n v="114670"/>
    <n v="6884"/>
    <n v="109803"/>
    <n v="114827"/>
    <n v="32575"/>
    <n v="32207"/>
    <n v="1"/>
    <n v="1"/>
    <n v="367"/>
    <n v="68"/>
    <n v="90"/>
    <n v="205"/>
    <n v="6.2931696085955485E-3"/>
    <n v="0.55858310626703001"/>
    <n v="3"/>
    <n v="0"/>
    <n v="32464"/>
    <n v="32097"/>
    <n v="366"/>
    <n v="113606"/>
    <n v="7878"/>
    <n v="24671"/>
    <n v="25"/>
    <n v="0.24184190330007674"/>
    <n v="0.75735993860322337"/>
    <n v="7.6745970836531081E-4"/>
  </r>
  <r>
    <x v="39"/>
    <x v="33"/>
    <x v="1"/>
    <n v="2017"/>
    <n v="4265202"/>
    <n v="379355"/>
    <n v="1582460"/>
    <n v="4288895"/>
    <n v="1601152"/>
    <n v="1582467"/>
    <n v="149"/>
    <n v="42"/>
    <n v="18533"/>
    <n v="3372"/>
    <n v="5811"/>
    <n v="8825"/>
    <n v="5.5116566072427849E-3"/>
    <n v="0.47617762909404843"/>
    <n v="227"/>
    <n v="1059"/>
    <n v="1589122"/>
    <n v="1570688"/>
    <n v="18311"/>
    <n v="4201676"/>
    <n v="873793"/>
    <n v="718828"/>
    <n v="8371"/>
    <n v="0.54572770105524027"/>
    <n v="0.44894426013270444"/>
    <n v="5.228110760252618E-3"/>
  </r>
  <r>
    <x v="0"/>
    <x v="34"/>
    <x v="2"/>
    <n v="2017"/>
    <n v="6554"/>
    <n v="382"/>
    <n v="8189"/>
    <n v="6560"/>
    <n v="2089"/>
    <n v="2043"/>
    <n v="1"/>
    <n v="0"/>
    <n v="45"/>
    <n v="7"/>
    <n v="17"/>
    <n v="21"/>
    <n v="1.0052656773575874E-2"/>
    <n v="0.46666666666666667"/>
    <n v="0"/>
    <n v="0"/>
    <n v="2082"/>
    <n v="2036"/>
    <n v="45"/>
    <n v="6510"/>
    <n v="1274"/>
    <n v="815"/>
    <n v="0"/>
    <n v="0.60986117759693637"/>
    <n v="0.39013882240306369"/>
    <n v="0"/>
  </r>
  <r>
    <x v="1"/>
    <x v="34"/>
    <x v="2"/>
    <n v="2017"/>
    <m/>
    <m/>
    <n v="2017"/>
    <m/>
    <m/>
    <m/>
    <m/>
    <m/>
    <m/>
    <m/>
    <m/>
    <m/>
    <m/>
    <e v="#DIV/0!"/>
    <m/>
    <m/>
    <n v="0"/>
    <n v="0"/>
    <n v="0"/>
    <n v="0"/>
    <m/>
    <n v="0"/>
    <n v="0"/>
    <e v="#DIV/0!"/>
    <e v="#DIV/0!"/>
    <e v="#DIV/0!"/>
  </r>
  <r>
    <x v="2"/>
    <x v="34"/>
    <x v="2"/>
    <n v="2017"/>
    <n v="107872"/>
    <n v="7446"/>
    <n v="102443"/>
    <n v="108001"/>
    <n v="26911"/>
    <n v="26541"/>
    <n v="0"/>
    <n v="0"/>
    <n v="370"/>
    <n v="72"/>
    <n v="67"/>
    <n v="221"/>
    <n v="8.2122552116234999E-3"/>
    <n v="0.5972972972972973"/>
    <n v="0"/>
    <n v="10"/>
    <n v="26801"/>
    <n v="26432"/>
    <n v="369"/>
    <n v="107088"/>
    <n v="16379"/>
    <n v="10520"/>
    <n v="12"/>
    <n v="0.60863587380625028"/>
    <n v="0.39091821188361636"/>
    <n v="4.4591431013340268E-4"/>
  </r>
  <r>
    <x v="3"/>
    <x v="34"/>
    <x v="2"/>
    <n v="2017"/>
    <n v="34959"/>
    <n v="2205"/>
    <n v="34771"/>
    <n v="35013"/>
    <n v="12077"/>
    <n v="11994"/>
    <n v="0"/>
    <n v="0"/>
    <n v="82"/>
    <n v="20"/>
    <n v="23"/>
    <n v="39"/>
    <n v="3.2292787944025836E-3"/>
    <n v="0.47560975609756095"/>
    <n v="0"/>
    <n v="0"/>
    <n v="12053"/>
    <n v="11970"/>
    <n v="82"/>
    <n v="34723"/>
    <n v="8454"/>
    <n v="3615"/>
    <n v="8"/>
    <n v="0.70000828020203698"/>
    <n v="0.2993293036350087"/>
    <n v="6.624161629543761E-4"/>
  </r>
  <r>
    <x v="4"/>
    <x v="34"/>
    <x v="2"/>
    <n v="2017"/>
    <n v="46434"/>
    <n v="2855"/>
    <n v="45596"/>
    <n v="46528"/>
    <n v="13462"/>
    <n v="13368"/>
    <n v="0"/>
    <n v="0"/>
    <n v="94"/>
    <n v="38"/>
    <n v="27"/>
    <n v="23"/>
    <n v="1.7085128509879662E-3"/>
    <n v="0.24468085106382978"/>
    <n v="0"/>
    <n v="6"/>
    <n v="13408"/>
    <n v="13315"/>
    <n v="93"/>
    <n v="45825"/>
    <n v="9414"/>
    <n v="4043"/>
    <n v="5"/>
    <n v="0.69930173822611796"/>
    <n v="0.30032684593671072"/>
    <n v="3.7141583717129696E-4"/>
  </r>
  <r>
    <x v="5"/>
    <x v="34"/>
    <x v="2"/>
    <n v="2017"/>
    <n v="238855"/>
    <n v="20362"/>
    <n v="220510"/>
    <n v="240603"/>
    <n v="48214"/>
    <n v="47595"/>
    <n v="0"/>
    <n v="0"/>
    <n v="619"/>
    <n v="91"/>
    <n v="152"/>
    <n v="356"/>
    <n v="7.383747459244203E-3"/>
    <n v="0.57512116316639739"/>
    <n v="0"/>
    <n v="20"/>
    <n v="48011"/>
    <n v="47397"/>
    <n v="614"/>
    <n v="238182"/>
    <n v="16065"/>
    <n v="32088"/>
    <n v="58"/>
    <n v="0.33320197453021944"/>
    <n v="0.66553283278715725"/>
    <n v="1.2029700916746174E-3"/>
  </r>
  <r>
    <x v="6"/>
    <x v="34"/>
    <x v="2"/>
    <n v="2017"/>
    <m/>
    <m/>
    <n v="2017"/>
    <m/>
    <m/>
    <m/>
    <m/>
    <m/>
    <m/>
    <m/>
    <m/>
    <m/>
    <m/>
    <e v="#DIV/0!"/>
    <m/>
    <m/>
    <n v="0"/>
    <n v="0"/>
    <n v="0"/>
    <n v="0"/>
    <m/>
    <n v="0"/>
    <n v="0"/>
    <e v="#DIV/0!"/>
    <e v="#DIV/0!"/>
    <e v="#DIV/0!"/>
  </r>
  <r>
    <x v="7"/>
    <x v="34"/>
    <x v="2"/>
    <n v="2017"/>
    <n v="39893"/>
    <n v="3178"/>
    <n v="38732"/>
    <n v="39975"/>
    <n v="8148"/>
    <n v="8071"/>
    <n v="0"/>
    <n v="0"/>
    <n v="76"/>
    <n v="15"/>
    <n v="21"/>
    <n v="38"/>
    <n v="4.6637211585665193E-3"/>
    <n v="0.5"/>
    <n v="1"/>
    <n v="1"/>
    <n v="8122"/>
    <n v="8046"/>
    <n v="75"/>
    <n v="39564"/>
    <n v="5645"/>
    <n v="2500"/>
    <n v="3"/>
    <n v="0.69280805105547372"/>
    <n v="0.30682376043200787"/>
    <n v="3.6818851251840942E-4"/>
  </r>
  <r>
    <x v="8"/>
    <x v="34"/>
    <x v="2"/>
    <n v="2017"/>
    <n v="17388"/>
    <n v="1167"/>
    <n v="18238"/>
    <n v="17509"/>
    <n v="3768"/>
    <n v="3723"/>
    <n v="0"/>
    <n v="0"/>
    <n v="45"/>
    <n v="3"/>
    <n v="13"/>
    <n v="28"/>
    <n v="7.4309978768577496E-3"/>
    <n v="0.62222222222222223"/>
    <n v="0"/>
    <n v="1"/>
    <n v="3758"/>
    <n v="3714"/>
    <n v="44"/>
    <n v="17359"/>
    <n v="2002"/>
    <n v="1766"/>
    <n v="0"/>
    <n v="0.53131634819532914"/>
    <n v="0.46868365180467092"/>
    <n v="0"/>
  </r>
  <r>
    <x v="9"/>
    <x v="34"/>
    <x v="2"/>
    <n v="2017"/>
    <n v="4668"/>
    <n v="554"/>
    <n v="6131"/>
    <n v="4668"/>
    <n v="1877"/>
    <n v="1846"/>
    <n v="0"/>
    <n v="0"/>
    <n v="31"/>
    <n v="4"/>
    <n v="2"/>
    <n v="23"/>
    <n v="1.2253596164091636E-2"/>
    <n v="0.74193548387096775"/>
    <n v="0"/>
    <n v="2"/>
    <n v="1870"/>
    <n v="1840"/>
    <n v="30"/>
    <n v="4623"/>
    <n v="460"/>
    <n v="1417"/>
    <n v="0"/>
    <n v="0.24507192328183272"/>
    <n v="0.75492807671816731"/>
    <n v="0"/>
  </r>
  <r>
    <x v="10"/>
    <x v="34"/>
    <x v="2"/>
    <n v="2017"/>
    <n v="31952"/>
    <n v="5151"/>
    <n v="28818"/>
    <n v="32000"/>
    <n v="5359"/>
    <n v="5302"/>
    <n v="0"/>
    <n v="0"/>
    <n v="57"/>
    <n v="15"/>
    <n v="14"/>
    <n v="24"/>
    <n v="4.4784474715431986E-3"/>
    <n v="0.42105263157894735"/>
    <n v="0"/>
    <n v="4"/>
    <n v="5344"/>
    <n v="5287"/>
    <n v="57"/>
    <n v="31722"/>
    <n v="3202"/>
    <n v="2155"/>
    <n v="2"/>
    <n v="0.59749953349505502"/>
    <n v="0.40212726254898301"/>
    <n v="3.7320395596193321E-4"/>
  </r>
  <r>
    <x v="11"/>
    <x v="34"/>
    <x v="2"/>
    <n v="2017"/>
    <n v="1587"/>
    <n v="215"/>
    <n v="3389"/>
    <n v="1587"/>
    <n v="885"/>
    <n v="880"/>
    <n v="0"/>
    <n v="0"/>
    <n v="5"/>
    <n v="0"/>
    <n v="0"/>
    <n v="5"/>
    <n v="5.6497175141242938E-3"/>
    <n v="1"/>
    <n v="0"/>
    <n v="0"/>
    <n v="879"/>
    <n v="874"/>
    <n v="5"/>
    <n v="1570"/>
    <n v="594"/>
    <n v="291"/>
    <n v="0"/>
    <n v="0.67118644067796607"/>
    <n v="0.32881355932203388"/>
    <n v="0"/>
  </r>
  <r>
    <x v="12"/>
    <x v="34"/>
    <x v="2"/>
    <n v="2017"/>
    <n v="25384"/>
    <n v="0"/>
    <n v="27401"/>
    <n v="25384"/>
    <n v="6352"/>
    <n v="6243"/>
    <n v="0"/>
    <n v="0"/>
    <n v="109"/>
    <n v="21"/>
    <n v="17"/>
    <n v="71"/>
    <n v="1.1177581863979848E-2"/>
    <n v="0.65137614678899081"/>
    <n v="0"/>
    <n v="0"/>
    <n v="6340"/>
    <n v="6231"/>
    <n v="109"/>
    <n v="25166"/>
    <n v="1313"/>
    <n v="5039"/>
    <n v="0"/>
    <n v="0.2067065491183879"/>
    <n v="0.79329345088161207"/>
    <n v="0"/>
  </r>
  <r>
    <x v="13"/>
    <x v="34"/>
    <x v="2"/>
    <n v="2017"/>
    <n v="27536"/>
    <n v="3191"/>
    <n v="26362"/>
    <n v="25840"/>
    <n v="6567"/>
    <n v="6567"/>
    <n v="0"/>
    <n v="0"/>
    <n v="110"/>
    <n v="19"/>
    <n v="11"/>
    <n v="73"/>
    <n v="1.111618699558398E-2"/>
    <n v="0.66363636363636369"/>
    <n v="0"/>
    <n v="7"/>
    <n v="6559"/>
    <n v="6559"/>
    <n v="110"/>
    <n v="25739"/>
    <n v="0"/>
    <n v="6567"/>
    <n v="0"/>
    <n v="0"/>
    <n v="1"/>
    <n v="0"/>
  </r>
  <r>
    <x v="14"/>
    <x v="34"/>
    <x v="2"/>
    <n v="2017"/>
    <n v="22759"/>
    <n v="2847"/>
    <n v="21929"/>
    <n v="23270"/>
    <n v="7290"/>
    <n v="7195"/>
    <n v="0"/>
    <n v="0"/>
    <n v="95"/>
    <n v="18"/>
    <n v="25"/>
    <n v="46"/>
    <n v="6.3100137174211248E-3"/>
    <n v="0.48421052631578948"/>
    <n v="0"/>
    <n v="6"/>
    <n v="6980"/>
    <n v="6886"/>
    <n v="94"/>
    <n v="20071"/>
    <n v="3563"/>
    <n v="3716"/>
    <n v="11"/>
    <n v="0.48875171467764061"/>
    <n v="0.50973936899862826"/>
    <n v="1.5089163237311386E-3"/>
  </r>
  <r>
    <x v="15"/>
    <x v="34"/>
    <x v="2"/>
    <n v="2017"/>
    <n v="24391"/>
    <n v="2452"/>
    <n v="23956"/>
    <n v="24420"/>
    <n v="8672"/>
    <n v="8584"/>
    <n v="0"/>
    <n v="0"/>
    <n v="88"/>
    <n v="23"/>
    <n v="22"/>
    <n v="41"/>
    <n v="4.7278597785977861E-3"/>
    <n v="0.46590909090909088"/>
    <n v="0"/>
    <n v="2"/>
    <n v="8650"/>
    <n v="8562"/>
    <n v="88"/>
    <n v="24028"/>
    <n v="4166"/>
    <n v="4501"/>
    <n v="5"/>
    <n v="0.48039667896678967"/>
    <n v="0.51902675276752763"/>
    <n v="5.7656826568265682E-4"/>
  </r>
  <r>
    <x v="16"/>
    <x v="34"/>
    <x v="2"/>
    <n v="2017"/>
    <n v="1295691"/>
    <n v="78909"/>
    <n v="1218799"/>
    <n v="1300449"/>
    <n v="444434"/>
    <n v="437453"/>
    <n v="11"/>
    <n v="9"/>
    <n v="6970"/>
    <n v="534"/>
    <n v="1945"/>
    <n v="3769"/>
    <n v="8.4804492905583284E-3"/>
    <n v="0.54074605451936875"/>
    <n v="88"/>
    <n v="634"/>
    <n v="441183"/>
    <n v="434272"/>
    <n v="6902"/>
    <n v="1277842"/>
    <n v="212153"/>
    <n v="231211"/>
    <n v="1070"/>
    <n v="0.47735546785349453"/>
    <n v="0.5202369755689259"/>
    <n v="2.4075565775795731E-3"/>
  </r>
  <r>
    <x v="17"/>
    <x v="34"/>
    <x v="2"/>
    <n v="2017"/>
    <n v="161590"/>
    <n v="12337"/>
    <n v="151270"/>
    <n v="161816"/>
    <n v="42542"/>
    <n v="42070"/>
    <n v="13"/>
    <n v="0"/>
    <n v="459"/>
    <n v="75"/>
    <n v="128"/>
    <n v="201"/>
    <n v="4.724742607305721E-3"/>
    <n v="0.43790849673202614"/>
    <n v="0"/>
    <n v="55"/>
    <n v="41638"/>
    <n v="41178"/>
    <n v="447"/>
    <n v="152447"/>
    <n v="21244"/>
    <n v="21234"/>
    <n v="64"/>
    <n v="0.49936533308260073"/>
    <n v="0.49913027126134174"/>
    <n v="1.5043956560575431E-3"/>
  </r>
  <r>
    <x v="18"/>
    <x v="34"/>
    <x v="2"/>
    <n v="2017"/>
    <n v="17977"/>
    <n v="982"/>
    <n v="19012"/>
    <n v="18047"/>
    <n v="3086"/>
    <n v="3035"/>
    <n v="0"/>
    <n v="0"/>
    <n v="51"/>
    <n v="13"/>
    <n v="20"/>
    <n v="15"/>
    <n v="4.8606610499027864E-3"/>
    <n v="0.29411764705882354"/>
    <n v="0"/>
    <n v="3"/>
    <n v="3079"/>
    <n v="3028"/>
    <n v="51"/>
    <n v="17866"/>
    <n v="1983"/>
    <n v="1100"/>
    <n v="3"/>
    <n v="0.64257939079714843"/>
    <n v="0.35644847699287102"/>
    <n v="9.7213220998055737E-4"/>
  </r>
  <r>
    <x v="19"/>
    <x v="34"/>
    <x v="2"/>
    <n v="2017"/>
    <n v="5172"/>
    <n v="301"/>
    <n v="6888"/>
    <n v="5210"/>
    <n v="1954"/>
    <n v="1939"/>
    <n v="0"/>
    <n v="0"/>
    <n v="15"/>
    <n v="8"/>
    <n v="0"/>
    <n v="5"/>
    <n v="2.5588536335721598E-3"/>
    <n v="0.33333333333333331"/>
    <n v="0"/>
    <n v="2"/>
    <n v="1953"/>
    <n v="1938"/>
    <n v="15"/>
    <n v="5162"/>
    <n v="1528"/>
    <n v="426"/>
    <n v="0"/>
    <n v="0.78198567041965195"/>
    <n v="0.218014329580348"/>
    <n v="0"/>
  </r>
  <r>
    <x v="20"/>
    <x v="34"/>
    <x v="2"/>
    <n v="2017"/>
    <n v="46230"/>
    <n v="3239"/>
    <n v="45008"/>
    <n v="46412"/>
    <n v="9527"/>
    <n v="9393"/>
    <n v="0"/>
    <n v="0"/>
    <n v="134"/>
    <n v="26"/>
    <n v="42"/>
    <n v="66"/>
    <n v="6.9276792274588009E-3"/>
    <n v="0.4925373134328358"/>
    <n v="0"/>
    <n v="0"/>
    <n v="9501"/>
    <n v="9367"/>
    <n v="134"/>
    <n v="46050"/>
    <n v="4018"/>
    <n v="5508"/>
    <n v="1"/>
    <n v="0.42174871418074944"/>
    <n v="0.57814632098247087"/>
    <n v="1.0496483677967881E-4"/>
  </r>
  <r>
    <x v="21"/>
    <x v="34"/>
    <x v="2"/>
    <n v="2017"/>
    <n v="262"/>
    <n v="13"/>
    <n v="2266"/>
    <n v="268"/>
    <n v="118"/>
    <n v="117"/>
    <n v="0"/>
    <n v="0"/>
    <n v="1"/>
    <n v="0"/>
    <n v="1"/>
    <n v="0"/>
    <n v="0"/>
    <n v="0"/>
    <n v="0"/>
    <n v="0"/>
    <n v="117"/>
    <n v="116"/>
    <n v="1"/>
    <n v="266"/>
    <n v="4"/>
    <n v="114"/>
    <n v="0"/>
    <n v="3.3898305084745763E-2"/>
    <n v="0.96610169491525422"/>
    <n v="0"/>
  </r>
  <r>
    <x v="22"/>
    <x v="34"/>
    <x v="2"/>
    <n v="2017"/>
    <n v="4480"/>
    <n v="378"/>
    <n v="6119"/>
    <n v="4542"/>
    <n v="1298"/>
    <n v="1283"/>
    <n v="0"/>
    <n v="0"/>
    <n v="15"/>
    <n v="2"/>
    <n v="0"/>
    <n v="2"/>
    <n v="1.5408320493066256E-3"/>
    <n v="0.13333333333333333"/>
    <n v="0"/>
    <n v="11"/>
    <n v="1293"/>
    <n v="1278"/>
    <n v="15"/>
    <n v="4483"/>
    <n v="1004"/>
    <n v="294"/>
    <n v="0"/>
    <n v="0.77349768875192604"/>
    <n v="0.22650231124807396"/>
    <n v="0"/>
  </r>
  <r>
    <x v="23"/>
    <x v="34"/>
    <x v="2"/>
    <n v="2017"/>
    <n v="13547"/>
    <n v="1019"/>
    <n v="14545"/>
    <n v="13658"/>
    <n v="5144"/>
    <n v="5047"/>
    <n v="0"/>
    <n v="0"/>
    <n v="97"/>
    <n v="12"/>
    <n v="19"/>
    <n v="65"/>
    <n v="1.2636080870917573E-2"/>
    <n v="0.67010309278350511"/>
    <n v="0"/>
    <n v="1"/>
    <n v="5132"/>
    <n v="5035"/>
    <n v="97"/>
    <n v="13529"/>
    <n v="1351"/>
    <n v="3788"/>
    <n v="5"/>
    <n v="0.26263608087091755"/>
    <n v="0.73639191290824257"/>
    <n v="9.7200622083981343E-4"/>
  </r>
  <r>
    <x v="24"/>
    <x v="34"/>
    <x v="2"/>
    <n v="2017"/>
    <n v="2110"/>
    <n v="240"/>
    <n v="3887"/>
    <n v="2112"/>
    <n v="730"/>
    <n v="698"/>
    <n v="0"/>
    <n v="0"/>
    <n v="32"/>
    <n v="8"/>
    <n v="5"/>
    <n v="19"/>
    <n v="2.6027397260273973E-2"/>
    <n v="0.59375"/>
    <n v="0"/>
    <n v="0"/>
    <n v="727"/>
    <n v="695"/>
    <n v="32"/>
    <n v="2097"/>
    <n v="137"/>
    <n v="593"/>
    <n v="0"/>
    <n v="0.18767123287671234"/>
    <n v="0.81232876712328772"/>
    <n v="0"/>
  </r>
  <r>
    <x v="25"/>
    <x v="34"/>
    <x v="2"/>
    <n v="2017"/>
    <n v="8829"/>
    <n v="1441"/>
    <n v="9405"/>
    <n v="8849"/>
    <n v="3156"/>
    <n v="3125"/>
    <n v="0"/>
    <n v="0"/>
    <n v="31"/>
    <n v="2"/>
    <n v="6"/>
    <n v="23"/>
    <n v="7.287705956907478E-3"/>
    <n v="0.74193548387096775"/>
    <n v="0"/>
    <n v="0"/>
    <n v="3141"/>
    <n v="3110"/>
    <n v="31"/>
    <n v="8765"/>
    <n v="1377"/>
    <n v="1779"/>
    <n v="0"/>
    <n v="0.43631178707224333"/>
    <n v="0.56368821292775662"/>
    <n v="0"/>
  </r>
  <r>
    <x v="26"/>
    <x v="34"/>
    <x v="2"/>
    <n v="2017"/>
    <n v="499152"/>
    <n v="32150"/>
    <n v="469019"/>
    <n v="503636"/>
    <n v="95100"/>
    <n v="93346"/>
    <n v="0"/>
    <n v="0"/>
    <n v="1754"/>
    <n v="554"/>
    <n v="522"/>
    <n v="599"/>
    <n v="6.29863301787592E-3"/>
    <n v="0.34150513112884834"/>
    <n v="0"/>
    <n v="79"/>
    <n v="93451"/>
    <n v="91747"/>
    <n v="1704"/>
    <n v="484886"/>
    <n v="51996"/>
    <n v="43047"/>
    <n v="57"/>
    <n v="0.5467507886435331"/>
    <n v="0.4526498422712934"/>
    <n v="5.9936908517350159E-4"/>
  </r>
  <r>
    <x v="27"/>
    <x v="34"/>
    <x v="2"/>
    <n v="2017"/>
    <n v="6232"/>
    <n v="263"/>
    <n v="7986"/>
    <n v="6134"/>
    <n v="1678"/>
    <n v="1662"/>
    <n v="0"/>
    <n v="0"/>
    <n v="16"/>
    <n v="4"/>
    <n v="0"/>
    <n v="9"/>
    <n v="5.3635280095351611E-3"/>
    <n v="0.5625"/>
    <n v="0"/>
    <n v="3"/>
    <n v="1668"/>
    <n v="1652"/>
    <n v="16"/>
    <n v="6023"/>
    <n v="1217"/>
    <n v="459"/>
    <n v="2"/>
    <n v="0.72526817640047681"/>
    <n v="0.27353992848629322"/>
    <n v="1.1918951132300357E-3"/>
  </r>
  <r>
    <x v="28"/>
    <x v="34"/>
    <x v="2"/>
    <n v="2017"/>
    <n v="49339"/>
    <n v="2819"/>
    <n v="48537"/>
    <n v="49562"/>
    <n v="14381"/>
    <n v="14173"/>
    <n v="0"/>
    <n v="0"/>
    <n v="205"/>
    <n v="107"/>
    <n v="49"/>
    <n v="49"/>
    <n v="3.4072734858493848E-3"/>
    <n v="0.23902439024390243"/>
    <n v="0"/>
    <n v="0"/>
    <n v="14324"/>
    <n v="14116"/>
    <n v="205"/>
    <n v="48891"/>
    <n v="10407"/>
    <n v="3969"/>
    <n v="5"/>
    <n v="0.72366316667825603"/>
    <n v="0.27598915235380017"/>
    <n v="3.4768096794381473E-4"/>
  </r>
  <r>
    <x v="29"/>
    <x v="34"/>
    <x v="2"/>
    <n v="2017"/>
    <n v="4622"/>
    <n v="548"/>
    <n v="6091"/>
    <n v="4622"/>
    <n v="2345"/>
    <n v="2311"/>
    <n v="0"/>
    <n v="0"/>
    <n v="34"/>
    <n v="4"/>
    <n v="14"/>
    <n v="12"/>
    <n v="5.1172707889125804E-3"/>
    <n v="0.35294117647058826"/>
    <n v="0"/>
    <n v="4"/>
    <n v="2334"/>
    <n v="2300"/>
    <n v="34"/>
    <n v="4552"/>
    <n v="1178"/>
    <n v="1163"/>
    <n v="4"/>
    <n v="0.50234541577825165"/>
    <n v="0.49594882729211087"/>
    <n v="1.7057569296375266E-3"/>
  </r>
  <r>
    <x v="30"/>
    <x v="34"/>
    <x v="2"/>
    <n v="2017"/>
    <n v="459409"/>
    <n v="29268"/>
    <n v="432158"/>
    <n v="462570"/>
    <n v="110965"/>
    <n v="109845"/>
    <n v="0"/>
    <n v="0"/>
    <n v="1120"/>
    <n v="220"/>
    <n v="68"/>
    <n v="754"/>
    <n v="6.7949353399720629E-3"/>
    <n v="0.67321428571428577"/>
    <n v="3"/>
    <n v="75"/>
    <n v="110362"/>
    <n v="109251"/>
    <n v="1111"/>
    <n v="456352"/>
    <n v="63699"/>
    <n v="47128"/>
    <n v="52"/>
    <n v="0.57404587031947008"/>
    <n v="0.42471049430000452"/>
    <n v="4.6861623034290094E-4"/>
  </r>
  <r>
    <x v="31"/>
    <x v="34"/>
    <x v="2"/>
    <n v="2017"/>
    <n v="304058"/>
    <n v="24560"/>
    <n v="281515"/>
    <n v="306624"/>
    <n v="68005"/>
    <n v="67284"/>
    <n v="3"/>
    <n v="0"/>
    <n v="718"/>
    <n v="117"/>
    <n v="119"/>
    <n v="418"/>
    <n v="6.1466068671421218E-3"/>
    <n v="0.5821727019498607"/>
    <n v="0"/>
    <n v="64"/>
    <n v="67437"/>
    <n v="66727"/>
    <n v="710"/>
    <n v="300843"/>
    <n v="35320"/>
    <n v="32647"/>
    <n v="38"/>
    <n v="0.51937357547239171"/>
    <n v="0.4800676420851408"/>
    <n v="5.5878244246746563E-4"/>
  </r>
  <r>
    <x v="32"/>
    <x v="34"/>
    <x v="2"/>
    <n v="2017"/>
    <n v="30191"/>
    <n v="2975"/>
    <n v="29233"/>
    <n v="30251"/>
    <n v="10798"/>
    <n v="10637"/>
    <n v="0"/>
    <n v="0"/>
    <n v="160"/>
    <n v="15"/>
    <n v="16"/>
    <n v="122"/>
    <n v="1.1298388590479718E-2"/>
    <n v="0.76249999999999996"/>
    <n v="0"/>
    <n v="7"/>
    <n v="10735"/>
    <n v="10575"/>
    <n v="159"/>
    <n v="29968"/>
    <n v="2829"/>
    <n v="7967"/>
    <n v="2"/>
    <n v="0.26199296165956659"/>
    <n v="0.73782181885534359"/>
    <n v="1.8521948508983145E-4"/>
  </r>
  <r>
    <x v="33"/>
    <x v="34"/>
    <x v="2"/>
    <n v="2017"/>
    <n v="105284"/>
    <n v="8581"/>
    <n v="98720"/>
    <n v="106297"/>
    <n v="24202"/>
    <n v="24020"/>
    <n v="0"/>
    <n v="0"/>
    <n v="180"/>
    <n v="28"/>
    <n v="55"/>
    <n v="79"/>
    <n v="3.2641930418973639E-3"/>
    <n v="0.43888888888888888"/>
    <n v="1"/>
    <n v="17"/>
    <n v="23810"/>
    <n v="23633"/>
    <n v="175"/>
    <n v="102060"/>
    <n v="17418"/>
    <n v="6765"/>
    <n v="19"/>
    <n v="0.71969258738947195"/>
    <n v="0.27952235352450211"/>
    <n v="7.8505908602594825E-4"/>
  </r>
  <r>
    <x v="34"/>
    <x v="34"/>
    <x v="2"/>
    <n v="2017"/>
    <m/>
    <m/>
    <n v="2017"/>
    <m/>
    <m/>
    <m/>
    <m/>
    <m/>
    <m/>
    <m/>
    <m/>
    <m/>
    <m/>
    <e v="#DIV/0!"/>
    <m/>
    <m/>
    <n v="0"/>
    <n v="0"/>
    <n v="0"/>
    <n v="0"/>
    <m/>
    <n v="0"/>
    <n v="0"/>
    <e v="#DIV/0!"/>
    <e v="#DIV/0!"/>
    <e v="#DIV/0!"/>
  </r>
  <r>
    <x v="35"/>
    <x v="34"/>
    <x v="2"/>
    <n v="2017"/>
    <n v="17004"/>
    <n v="1222"/>
    <n v="17799"/>
    <n v="17064"/>
    <n v="4294"/>
    <n v="4231"/>
    <n v="0"/>
    <n v="0"/>
    <n v="63"/>
    <n v="31"/>
    <n v="1"/>
    <n v="30"/>
    <n v="6.9864927806241265E-3"/>
    <n v="0.47619047619047616"/>
    <n v="0"/>
    <n v="1"/>
    <n v="4270"/>
    <n v="4208"/>
    <n v="62"/>
    <n v="16879"/>
    <n v="2616"/>
    <n v="1678"/>
    <n v="0"/>
    <n v="0.60922217047042382"/>
    <n v="0.39077782952957613"/>
    <n v="0"/>
  </r>
  <r>
    <x v="36"/>
    <x v="34"/>
    <x v="2"/>
    <n v="2017"/>
    <n v="105012"/>
    <n v="7921"/>
    <n v="99108"/>
    <n v="105465"/>
    <n v="32963"/>
    <n v="32681"/>
    <n v="0"/>
    <n v="0"/>
    <n v="282"/>
    <n v="27"/>
    <n v="86"/>
    <n v="136"/>
    <n v="4.1258380608561115E-3"/>
    <n v="0.48226950354609927"/>
    <n v="0"/>
    <n v="33"/>
    <n v="32832"/>
    <n v="32552"/>
    <n v="280"/>
    <n v="103873"/>
    <n v="22003"/>
    <n v="10928"/>
    <n v="32"/>
    <n v="0.66750599156630164"/>
    <n v="0.33152322300761461"/>
    <n v="9.7078542608379091E-4"/>
  </r>
  <r>
    <x v="37"/>
    <x v="34"/>
    <x v="2"/>
    <n v="2017"/>
    <n v="17469"/>
    <n v="1840"/>
    <n v="17646"/>
    <n v="17586"/>
    <n v="3702"/>
    <n v="3644"/>
    <n v="0"/>
    <n v="0"/>
    <n v="58"/>
    <n v="11"/>
    <n v="16"/>
    <n v="31"/>
    <n v="8.3738519719070773E-3"/>
    <n v="0.53448275862068961"/>
    <n v="0"/>
    <n v="0"/>
    <n v="3677"/>
    <n v="3619"/>
    <n v="58"/>
    <n v="17270"/>
    <n v="1325"/>
    <n v="2375"/>
    <n v="2"/>
    <n v="0.357914640734738"/>
    <n v="0.64154511075094545"/>
    <n v="5.4024851431658564E-4"/>
  </r>
  <r>
    <x v="38"/>
    <x v="34"/>
    <x v="2"/>
    <n v="2017"/>
    <n v="41339"/>
    <n v="2353"/>
    <n v="41003"/>
    <n v="41427"/>
    <n v="10242"/>
    <n v="10083"/>
    <n v="0"/>
    <n v="0"/>
    <n v="159"/>
    <n v="31"/>
    <n v="12"/>
    <n v="107"/>
    <n v="1.0447178285491115E-2"/>
    <n v="0.67295597484276726"/>
    <n v="1"/>
    <n v="8"/>
    <n v="10209"/>
    <n v="10050"/>
    <n v="159"/>
    <n v="40963"/>
    <n v="1869"/>
    <n v="8368"/>
    <n v="5"/>
    <n v="0.18248388986526068"/>
    <n v="0.81702792423354809"/>
    <n v="4.8818590119117358E-4"/>
  </r>
  <r>
    <x v="39"/>
    <x v="34"/>
    <x v="2"/>
    <n v="2017"/>
    <n v="3825231"/>
    <n v="265364"/>
    <n v="1028032"/>
    <n v="3843959"/>
    <n v="1042335"/>
    <n v="1028029"/>
    <n v="28"/>
    <n v="9"/>
    <n v="14380"/>
    <n v="2175"/>
    <n v="3535"/>
    <n v="7520"/>
    <n v="7.2145711311622463E-3"/>
    <n v="0.52294853963838661"/>
    <n v="94"/>
    <n v="1056"/>
    <n v="1033730"/>
    <n v="1019596"/>
    <n v="14213"/>
    <n v="3763237"/>
    <n v="529207"/>
    <n v="511574"/>
    <n v="1465"/>
    <n v="0.50771297135757698"/>
    <n v="0.49079614519324399"/>
    <n v="1.4054982323341344E-3"/>
  </r>
  <r>
    <x v="0"/>
    <x v="35"/>
    <x v="1"/>
    <n v="2016"/>
    <n v="6689"/>
    <n v="582"/>
    <n v="8123"/>
    <n v="6711"/>
    <n v="4957"/>
    <n v="4859"/>
    <n v="36"/>
    <m/>
    <n v="62"/>
    <m/>
    <m/>
    <n v="17"/>
    <n v="3.42949364535001E-3"/>
    <n v="0.27419354838709675"/>
    <m/>
    <m/>
    <n v="4920"/>
    <n v="4823"/>
    <n v="61"/>
    <n v="6658"/>
    <n v="3081"/>
    <n v="1869"/>
    <n v="7"/>
    <n v="0.62154528948961063"/>
    <n v="0.37704256606818642"/>
    <n v="1.4121444422029454E-3"/>
  </r>
  <r>
    <x v="1"/>
    <x v="35"/>
    <x v="1"/>
    <n v="2016"/>
    <n v="14118"/>
    <n v="2524"/>
    <n v="13610"/>
    <n v="14118"/>
    <n v="10220"/>
    <n v="10160"/>
    <n v="10"/>
    <m/>
    <n v="50"/>
    <m/>
    <m/>
    <n v="3"/>
    <n v="2.9354207436399217E-4"/>
    <n v="0.06"/>
    <m/>
    <m/>
    <n v="10176"/>
    <n v="10116"/>
    <n v="50"/>
    <n v="14052"/>
    <n v="5417"/>
    <n v="4795"/>
    <n v="8"/>
    <n v="0.5300391389432485"/>
    <n v="0.46917808219178081"/>
    <n v="7.8277886497064581E-4"/>
  </r>
  <r>
    <x v="2"/>
    <x v="35"/>
    <x v="1"/>
    <n v="2016"/>
    <n v="107775"/>
    <n v="5988"/>
    <n v="103803"/>
    <n v="110533"/>
    <n v="87081"/>
    <n v="84663"/>
    <n v="0"/>
    <m/>
    <n v="2418"/>
    <m/>
    <m/>
    <n v="90"/>
    <n v="1.0335205153822304E-3"/>
    <n v="3.7220843672456573E-2"/>
    <m/>
    <m/>
    <n v="86234"/>
    <n v="83925"/>
    <n v="2309"/>
    <n v="109611"/>
    <n v="58217"/>
    <n v="28690"/>
    <n v="173"/>
    <n v="0.66853848715563668"/>
    <n v="0.32946337318129099"/>
    <n v="1.9866561017902874E-3"/>
  </r>
  <r>
    <x v="3"/>
    <x v="35"/>
    <x v="1"/>
    <n v="2016"/>
    <n v="43477"/>
    <n v="2970"/>
    <n v="42523"/>
    <n v="43667"/>
    <n v="35298"/>
    <n v="34974"/>
    <n v="11"/>
    <m/>
    <n v="313"/>
    <m/>
    <m/>
    <n v="40"/>
    <n v="1.1332086803784917E-3"/>
    <n v="0.12779552715654952"/>
    <m/>
    <m/>
    <n v="35007"/>
    <n v="34711"/>
    <n v="296"/>
    <n v="43270"/>
    <n v="25731"/>
    <n v="9449"/>
    <n v="108"/>
    <n v="0.72896481387047429"/>
    <n v="0.26769222052240921"/>
    <n v="3.0596634370219276E-3"/>
  </r>
  <r>
    <x v="4"/>
    <x v="35"/>
    <x v="1"/>
    <n v="2016"/>
    <n v="50987"/>
    <n v="4350"/>
    <n v="48653"/>
    <n v="50990"/>
    <n v="41434"/>
    <n v="41042"/>
    <n v="0"/>
    <m/>
    <n v="392"/>
    <m/>
    <m/>
    <n v="40"/>
    <n v="9.6539074190278519E-4"/>
    <n v="0.10204081632653061"/>
    <m/>
    <m/>
    <n v="40924"/>
    <n v="40546"/>
    <n v="385"/>
    <n v="50175"/>
    <n v="30368"/>
    <n v="10918"/>
    <n v="145"/>
    <n v="0.73292465125259454"/>
    <n v="0.26350340300236519"/>
    <n v="3.4995414393975961E-3"/>
  </r>
  <r>
    <x v="5"/>
    <x v="35"/>
    <x v="1"/>
    <n v="2016"/>
    <n v="273240"/>
    <n v="32694"/>
    <n v="242562"/>
    <n v="282123"/>
    <n v="213127"/>
    <n v="210760"/>
    <n v="7"/>
    <m/>
    <n v="2360"/>
    <m/>
    <m/>
    <n v="201"/>
    <n v="9.430996541967935E-4"/>
    <n v="8.5169491525423732E-2"/>
    <m/>
    <m/>
    <n v="211603"/>
    <n v="209298"/>
    <n v="2300"/>
    <n v="278943"/>
    <n v="101543"/>
    <n v="110823"/>
    <n v="737"/>
    <n v="0.47644362281644276"/>
    <n v="0.51998573620423505"/>
    <n v="3.4580320653882428E-3"/>
  </r>
  <r>
    <x v="6"/>
    <x v="35"/>
    <x v="1"/>
    <n v="2016"/>
    <n v="2719"/>
    <n v="306"/>
    <n v="4429"/>
    <n v="2743"/>
    <n v="2282"/>
    <n v="2278"/>
    <n v="0"/>
    <m/>
    <n v="4"/>
    <m/>
    <m/>
    <n v="3"/>
    <n v="1.3146362839614374E-3"/>
    <n v="0.75"/>
    <m/>
    <m/>
    <n v="2269"/>
    <n v="2265"/>
    <n v="4"/>
    <n v="2722"/>
    <n v="1584"/>
    <n v="691"/>
    <n v="7"/>
    <n v="0.69412795793163895"/>
    <n v="0.30280455740578438"/>
    <n v="3.0674846625766872E-3"/>
  </r>
  <r>
    <x v="7"/>
    <x v="35"/>
    <x v="1"/>
    <n v="2016"/>
    <n v="63473"/>
    <n v="7359"/>
    <n v="58130"/>
    <n v="63507"/>
    <n v="48073"/>
    <n v="47869"/>
    <n v="0"/>
    <m/>
    <n v="204"/>
    <m/>
    <m/>
    <n v="26"/>
    <n v="5.4084413288124308E-4"/>
    <n v="0.12745098039215685"/>
    <m/>
    <m/>
    <n v="47700"/>
    <n v="47502"/>
    <n v="200"/>
    <n v="62882"/>
    <n v="36759"/>
    <n v="11189"/>
    <n v="125"/>
    <n v="0.76464959540698518"/>
    <n v="0.23275019241570113"/>
    <n v="2.6002121773136687E-3"/>
  </r>
  <r>
    <x v="8"/>
    <x v="35"/>
    <x v="1"/>
    <n v="2016"/>
    <n v="21070"/>
    <n v="1013"/>
    <n v="22073"/>
    <n v="21071"/>
    <n v="16308"/>
    <n v="16201"/>
    <n v="0"/>
    <m/>
    <n v="109"/>
    <m/>
    <m/>
    <n v="6"/>
    <n v="3.6791758646063282E-4"/>
    <n v="5.5045871559633031E-2"/>
    <m/>
    <m/>
    <n v="16180"/>
    <n v="16087"/>
    <n v="95"/>
    <n v="20889"/>
    <n v="10532"/>
    <n v="5748"/>
    <n v="28"/>
    <n v="0.6458180034338975"/>
    <n v="0.35246504782928623"/>
    <n v="1.7169487368162864E-3"/>
  </r>
  <r>
    <x v="9"/>
    <x v="35"/>
    <x v="1"/>
    <n v="2016"/>
    <n v="4675"/>
    <n v="531"/>
    <n v="6160"/>
    <n v="4675"/>
    <n v="3767"/>
    <n v="3758"/>
    <n v="0"/>
    <m/>
    <n v="9"/>
    <m/>
    <m/>
    <n v="3"/>
    <n v="7.9638970002654627E-4"/>
    <n v="0.33333333333333331"/>
    <m/>
    <m/>
    <n v="3745"/>
    <n v="3736"/>
    <n v="9"/>
    <n v="4632"/>
    <n v="1113"/>
    <n v="2652"/>
    <n v="2"/>
    <n v="0.29546057870984871"/>
    <n v="0.70400849482346695"/>
    <n v="5.3092646668436425E-4"/>
  </r>
  <r>
    <x v="10"/>
    <x v="35"/>
    <x v="1"/>
    <n v="2016"/>
    <n v="34100"/>
    <n v="4949"/>
    <n v="31167"/>
    <n v="34233"/>
    <n v="25376"/>
    <n v="25078"/>
    <n v="25"/>
    <m/>
    <n v="273"/>
    <m/>
    <m/>
    <n v="51"/>
    <n v="2.0097730138713744E-3"/>
    <n v="0.18681318681318682"/>
    <m/>
    <m/>
    <n v="25178"/>
    <n v="24902"/>
    <n v="257"/>
    <n v="33927"/>
    <n v="17303"/>
    <n v="8025"/>
    <n v="48"/>
    <n v="0.68186475409836067"/>
    <n v="0.31624369482976039"/>
    <n v="1.8915510718789407E-3"/>
  </r>
  <r>
    <x v="11"/>
    <x v="35"/>
    <x v="1"/>
    <n v="2016"/>
    <n v="1553"/>
    <n v="233"/>
    <n v="3336"/>
    <n v="1553"/>
    <n v="1315"/>
    <n v="1299"/>
    <n v="7"/>
    <m/>
    <n v="9"/>
    <m/>
    <m/>
    <n v="0"/>
    <n v="0"/>
    <n v="0"/>
    <m/>
    <m/>
    <n v="1297"/>
    <n v="1288"/>
    <n v="9"/>
    <n v="1538"/>
    <n v="922"/>
    <n v="392"/>
    <n v="1"/>
    <n v="0.70114068441064636"/>
    <n v="0.29809885931558933"/>
    <n v="7.6045627376425851E-4"/>
  </r>
  <r>
    <x v="12"/>
    <x v="35"/>
    <x v="1"/>
    <n v="2016"/>
    <n v="39319"/>
    <n v="6601"/>
    <n v="34734"/>
    <n v="39772"/>
    <n v="30027"/>
    <n v="29783"/>
    <n v="0"/>
    <m/>
    <n v="244"/>
    <m/>
    <m/>
    <n v="50"/>
    <n v="1.6651680154527592E-3"/>
    <n v="0.20491803278688525"/>
    <m/>
    <m/>
    <n v="29818"/>
    <n v="29580"/>
    <n v="238"/>
    <n v="39460"/>
    <n v="9101"/>
    <n v="20917"/>
    <n v="9"/>
    <n v="0.30309388217271122"/>
    <n v="0.69660638758450732"/>
    <n v="2.9973024278149663E-4"/>
  </r>
  <r>
    <x v="13"/>
    <x v="35"/>
    <x v="1"/>
    <n v="2016"/>
    <n v="40531"/>
    <n v="6896"/>
    <n v="35651"/>
    <n v="41214"/>
    <n v="30106"/>
    <n v="29812"/>
    <n v="0"/>
    <m/>
    <n v="294"/>
    <m/>
    <m/>
    <n v="28"/>
    <n v="9.300471666777387E-4"/>
    <n v="9.5238095238095233E-2"/>
    <m/>
    <m/>
    <n v="29859"/>
    <n v="29608"/>
    <n v="251"/>
    <n v="40834"/>
    <n v="16194"/>
    <n v="13869"/>
    <n v="43"/>
    <n v="0.53789942204211783"/>
    <n v="0.46067229123762704"/>
    <n v="1.4282867202550986E-3"/>
  </r>
  <r>
    <x v="14"/>
    <x v="35"/>
    <x v="1"/>
    <n v="2016"/>
    <n v="55089"/>
    <n v="5831"/>
    <n v="51274"/>
    <n v="55994"/>
    <n v="45307"/>
    <n v="44895"/>
    <n v="167"/>
    <m/>
    <n v="245"/>
    <m/>
    <m/>
    <n v="58"/>
    <n v="1.2801553843776899E-3"/>
    <n v="0.23673469387755103"/>
    <m/>
    <m/>
    <n v="43116"/>
    <n v="42717"/>
    <n v="232"/>
    <n v="52230"/>
    <n v="22947"/>
    <n v="21816"/>
    <n v="544"/>
    <n v="0.50647802767784222"/>
    <n v="0.4815149976824773"/>
    <n v="1.2006974639680403E-2"/>
  </r>
  <r>
    <x v="15"/>
    <x v="35"/>
    <x v="1"/>
    <n v="2016"/>
    <n v="24557"/>
    <n v="2345"/>
    <n v="24228"/>
    <n v="24545"/>
    <n v="21276"/>
    <n v="21171"/>
    <n v="0"/>
    <m/>
    <n v="106"/>
    <m/>
    <m/>
    <n v="14"/>
    <n v="6.5801842451588643E-4"/>
    <n v="0.13207547169811321"/>
    <m/>
    <m/>
    <n v="20994"/>
    <n v="20891"/>
    <n v="104"/>
    <n v="24148"/>
    <n v="10047"/>
    <n v="11119"/>
    <n v="110"/>
    <n v="0.47222222222222221"/>
    <n v="0.52260763301372437"/>
    <n v="5.1701447640533933E-3"/>
  </r>
  <r>
    <x v="16"/>
    <x v="35"/>
    <x v="1"/>
    <n v="2016"/>
    <n v="1288327"/>
    <n v="117631"/>
    <n v="1172712"/>
    <n v="1296786"/>
    <n v="1054564"/>
    <n v="1041613"/>
    <n v="110"/>
    <m/>
    <n v="12840"/>
    <m/>
    <m/>
    <n v="1877"/>
    <n v="1.7798824917216972E-3"/>
    <n v="0.14618380062305297"/>
    <m/>
    <m/>
    <n v="1028789"/>
    <n v="1016878"/>
    <n v="11980"/>
    <n v="1270242"/>
    <n v="519400"/>
    <n v="521274"/>
    <n v="8863"/>
    <n v="0.49252582109762899"/>
    <n v="0.49430285881179331"/>
    <n v="8.4044211636278114E-3"/>
  </r>
  <r>
    <x v="17"/>
    <x v="35"/>
    <x v="1"/>
    <n v="2016"/>
    <n v="166501"/>
    <n v="16219"/>
    <n v="152298"/>
    <n v="170965"/>
    <n v="131980"/>
    <n v="130503"/>
    <n v="23"/>
    <m/>
    <n v="1470"/>
    <m/>
    <m/>
    <n v="110"/>
    <n v="8.3345961509319593E-4"/>
    <n v="7.4829931972789115E-2"/>
    <m/>
    <m/>
    <n v="125857"/>
    <n v="124571"/>
    <n v="1302"/>
    <n v="161370"/>
    <n v="72500"/>
    <n v="58395"/>
    <n v="1085"/>
    <n v="0.54932565540233369"/>
    <n v="0.44245340203061068"/>
    <n v="8.2209425670556144E-3"/>
  </r>
  <r>
    <x v="18"/>
    <x v="35"/>
    <x v="1"/>
    <n v="2016"/>
    <n v="24521"/>
    <n v="2759"/>
    <n v="23778"/>
    <n v="25235"/>
    <n v="20271"/>
    <n v="19934"/>
    <n v="4"/>
    <m/>
    <n v="333"/>
    <m/>
    <m/>
    <n v="23"/>
    <n v="1.1346258201371418E-3"/>
    <n v="6.9069069069069067E-2"/>
    <m/>
    <m/>
    <n v="20060"/>
    <n v="19733"/>
    <n v="327"/>
    <n v="24966"/>
    <n v="14427"/>
    <n v="5750"/>
    <n v="89"/>
    <n v="0.71170637857037145"/>
    <n v="0.28365645503428544"/>
    <n v="4.3905086083567656E-3"/>
  </r>
  <r>
    <x v="19"/>
    <x v="35"/>
    <x v="1"/>
    <n v="2016"/>
    <n v="13974"/>
    <n v="1967"/>
    <n v="14023"/>
    <n v="14256"/>
    <n v="11321"/>
    <n v="11263"/>
    <n v="3"/>
    <m/>
    <n v="55"/>
    <m/>
    <m/>
    <n v="8"/>
    <n v="7.0665135588728913E-4"/>
    <n v="0.14545454545454545"/>
    <m/>
    <m/>
    <n v="11226"/>
    <n v="11172"/>
    <n v="55"/>
    <n v="14080"/>
    <n v="8395"/>
    <n v="2890"/>
    <n v="36"/>
    <n v="0.74154226658422406"/>
    <n v="0.25527780231428321"/>
    <n v="3.1799311014928011E-3"/>
  </r>
  <r>
    <x v="20"/>
    <x v="35"/>
    <x v="1"/>
    <n v="2016"/>
    <n v="46094"/>
    <n v="3929"/>
    <n v="44181"/>
    <n v="46094"/>
    <n v="35991"/>
    <n v="35786"/>
    <n v="0"/>
    <m/>
    <n v="206"/>
    <m/>
    <m/>
    <n v="27"/>
    <n v="7.501875468867217E-4"/>
    <n v="0.13106796116504854"/>
    <m/>
    <m/>
    <n v="35733"/>
    <n v="35536"/>
    <n v="204"/>
    <n v="45698"/>
    <n v="20788"/>
    <n v="15189"/>
    <n v="14"/>
    <n v="0.57758884165485813"/>
    <n v="0.4220221722097191"/>
    <n v="3.889861354227446E-4"/>
  </r>
  <r>
    <x v="21"/>
    <x v="35"/>
    <x v="1"/>
    <n v="2016"/>
    <n v="7090"/>
    <n v="393"/>
    <n v="8713"/>
    <n v="7167"/>
    <n v="5998"/>
    <n v="5952"/>
    <n v="5"/>
    <m/>
    <n v="41"/>
    <m/>
    <m/>
    <n v="2"/>
    <n v="3.3344448149383126E-4"/>
    <n v="4.878048780487805E-2"/>
    <m/>
    <m/>
    <n v="5921"/>
    <n v="5886"/>
    <n v="35"/>
    <n v="7049"/>
    <n v="1721"/>
    <n v="4258"/>
    <n v="19"/>
    <n v="0.28692897632544179"/>
    <n v="0.70990330110036681"/>
    <n v="3.1677225741913971E-3"/>
  </r>
  <r>
    <x v="22"/>
    <x v="35"/>
    <x v="1"/>
    <n v="2016"/>
    <n v="37824"/>
    <n v="3236"/>
    <n v="36604"/>
    <n v="38115"/>
    <n v="29578"/>
    <n v="29389"/>
    <n v="10"/>
    <m/>
    <n v="179"/>
    <m/>
    <m/>
    <n v="19"/>
    <n v="6.4236932855500715E-4"/>
    <n v="0.10614525139664804"/>
    <m/>
    <m/>
    <n v="29211"/>
    <n v="29032"/>
    <n v="173"/>
    <n v="37528"/>
    <n v="20654"/>
    <n v="8815"/>
    <n v="109"/>
    <n v="0.69828926905132194"/>
    <n v="0.2980255595374941"/>
    <n v="3.685171411183988E-3"/>
  </r>
  <r>
    <x v="23"/>
    <x v="35"/>
    <x v="1"/>
    <n v="2016"/>
    <n v="22456"/>
    <n v="2085"/>
    <n v="22387"/>
    <n v="22874"/>
    <n v="17987"/>
    <n v="17861"/>
    <n v="0"/>
    <m/>
    <n v="126"/>
    <m/>
    <m/>
    <n v="21"/>
    <n v="1.1675098682381721E-3"/>
    <n v="0.16666666666666666"/>
    <m/>
    <m/>
    <n v="17817"/>
    <n v="17707"/>
    <n v="112"/>
    <n v="22610"/>
    <n v="4692"/>
    <n v="13230"/>
    <n v="65"/>
    <n v="0.26085506198921443"/>
    <n v="0.73553121699004842"/>
    <n v="3.6137210207371991E-3"/>
  </r>
  <r>
    <x v="24"/>
    <x v="35"/>
    <x v="1"/>
    <n v="2016"/>
    <n v="14097"/>
    <n v="1291"/>
    <n v="14822"/>
    <n v="14286"/>
    <n v="11301"/>
    <n v="11170"/>
    <n v="20"/>
    <m/>
    <n v="105"/>
    <m/>
    <m/>
    <n v="12"/>
    <n v="1.0618529333687285E-3"/>
    <n v="0.11428571428571428"/>
    <m/>
    <m/>
    <n v="11199"/>
    <n v="11068"/>
    <n v="105"/>
    <n v="14137"/>
    <n v="3619"/>
    <n v="7668"/>
    <n v="14"/>
    <n v="0.32023714715511903"/>
    <n v="0.6785240244226175"/>
    <n v="1.2388284222635164E-3"/>
  </r>
  <r>
    <x v="25"/>
    <x v="35"/>
    <x v="1"/>
    <n v="2016"/>
    <n v="8918"/>
    <n v="1278"/>
    <n v="9656"/>
    <n v="9104"/>
    <n v="7275"/>
    <n v="7128"/>
    <n v="12"/>
    <m/>
    <n v="135"/>
    <m/>
    <m/>
    <n v="7"/>
    <n v="9.6219931271477666E-4"/>
    <n v="5.185185185185185E-2"/>
    <m/>
    <m/>
    <n v="7215"/>
    <n v="7068"/>
    <n v="135"/>
    <n v="9009"/>
    <n v="3448"/>
    <n v="3821"/>
    <n v="6"/>
    <n v="0.47395189003436428"/>
    <n v="0.52522336769759448"/>
    <n v="8.2474226804123715E-4"/>
  </r>
  <r>
    <x v="26"/>
    <x v="35"/>
    <x v="1"/>
    <n v="2016"/>
    <n v="490666"/>
    <n v="55903"/>
    <n v="436779"/>
    <n v="490666"/>
    <n v="370585"/>
    <n v="365318"/>
    <n v="435"/>
    <m/>
    <n v="4817"/>
    <m/>
    <m/>
    <n v="457"/>
    <n v="1.2331853690786189E-3"/>
    <n v="9.4872327174589988E-2"/>
    <m/>
    <m/>
    <n v="355390"/>
    <n v="351218"/>
    <n v="4157"/>
    <n v="474307"/>
    <n v="226304"/>
    <n v="138129"/>
    <n v="1216"/>
    <n v="0.61066691852071719"/>
    <n v="0.37273230163120474"/>
    <n v="3.2812984875264786E-3"/>
  </r>
  <r>
    <x v="27"/>
    <x v="35"/>
    <x v="1"/>
    <n v="2016"/>
    <n v="12798"/>
    <n v="775"/>
    <n v="14039"/>
    <n v="12798"/>
    <n v="11329"/>
    <n v="11294"/>
    <n v="0"/>
    <m/>
    <n v="35"/>
    <m/>
    <m/>
    <n v="11"/>
    <n v="9.7095948450878278E-4"/>
    <n v="0.31428571428571428"/>
    <m/>
    <m/>
    <n v="11134"/>
    <n v="11099"/>
    <n v="35"/>
    <n v="12560"/>
    <n v="6917"/>
    <n v="4320"/>
    <n v="92"/>
    <n v="0.61055697766793182"/>
    <n v="0.38132227027981286"/>
    <n v="8.1207520522552749E-3"/>
  </r>
  <r>
    <x v="28"/>
    <x v="35"/>
    <x v="1"/>
    <n v="2016"/>
    <n v="73990"/>
    <n v="6920"/>
    <n v="69086"/>
    <n v="73999"/>
    <n v="59498"/>
    <n v="59023"/>
    <n v="0"/>
    <m/>
    <n v="476"/>
    <m/>
    <m/>
    <n v="68"/>
    <n v="1.1428955595146055E-3"/>
    <n v="0.14285714285714285"/>
    <m/>
    <m/>
    <n v="59037"/>
    <n v="58564"/>
    <n v="474"/>
    <n v="73312"/>
    <n v="45848"/>
    <n v="13464"/>
    <n v="186"/>
    <n v="0.7705805237150829"/>
    <n v="0.22629332078389189"/>
    <n v="3.1261555010252445E-3"/>
  </r>
  <r>
    <x v="29"/>
    <x v="35"/>
    <x v="1"/>
    <n v="2016"/>
    <n v="7451"/>
    <n v="802"/>
    <n v="8665"/>
    <n v="7074"/>
    <n v="5937"/>
    <n v="5898"/>
    <n v="1"/>
    <m/>
    <n v="38"/>
    <m/>
    <m/>
    <n v="4"/>
    <n v="6.7374094660603004E-4"/>
    <n v="0.10526315789473684"/>
    <m/>
    <m/>
    <n v="5869"/>
    <n v="5832"/>
    <n v="37"/>
    <n v="6968"/>
    <n v="3992"/>
    <n v="1925"/>
    <n v="20"/>
    <n v="0.67239346471281791"/>
    <n v="0.32423783055415195"/>
    <n v="3.3687047330301497E-3"/>
  </r>
  <r>
    <x v="30"/>
    <x v="35"/>
    <x v="1"/>
    <n v="2016"/>
    <n v="456502"/>
    <n v="42552"/>
    <n v="415966"/>
    <n v="467843"/>
    <n v="363074"/>
    <n v="360487"/>
    <n v="183"/>
    <m/>
    <n v="2412"/>
    <m/>
    <m/>
    <n v="595"/>
    <n v="1.6387843800437377E-3"/>
    <n v="0.24668325041459369"/>
    <m/>
    <m/>
    <n v="356239"/>
    <n v="354064"/>
    <n v="2186"/>
    <n v="460347"/>
    <n v="233853"/>
    <n v="125677"/>
    <n v="987"/>
    <n v="0.64409183802750958"/>
    <n v="0.34614706643824678"/>
    <n v="2.7184540892490235E-3"/>
  </r>
  <r>
    <x v="31"/>
    <x v="35"/>
    <x v="1"/>
    <n v="2016"/>
    <n v="306261"/>
    <n v="28652"/>
    <n v="279625"/>
    <n v="309667"/>
    <n v="242456"/>
    <n v="239229"/>
    <n v="313"/>
    <m/>
    <n v="2917"/>
    <m/>
    <m/>
    <n v="273"/>
    <n v="1.1259774969478997E-3"/>
    <n v="9.3589304079533767E-2"/>
    <m/>
    <m/>
    <n v="236368"/>
    <n v="233738"/>
    <n v="2633"/>
    <n v="301560"/>
    <n v="148500"/>
    <n v="93375"/>
    <n v="581"/>
    <n v="0.61248226482330814"/>
    <n v="0.38512142409344374"/>
    <n v="2.3963110832480945E-3"/>
  </r>
  <r>
    <x v="32"/>
    <x v="35"/>
    <x v="1"/>
    <n v="2016"/>
    <n v="30047"/>
    <n v="2846"/>
    <n v="29217"/>
    <n v="30047"/>
    <n v="23829"/>
    <n v="23735"/>
    <n v="0"/>
    <m/>
    <n v="95"/>
    <m/>
    <m/>
    <n v="21"/>
    <n v="8.8127911368500564E-4"/>
    <n v="0.22105263157894736"/>
    <m/>
    <m/>
    <n v="23597"/>
    <n v="23523"/>
    <n v="76"/>
    <n v="29755"/>
    <n v="7985"/>
    <n v="15821"/>
    <n v="16"/>
    <n v="0.33509589156070335"/>
    <n v="0.66393889798145123"/>
    <n v="6.7145075328381388E-4"/>
  </r>
  <r>
    <x v="33"/>
    <x v="35"/>
    <x v="1"/>
    <n v="2016"/>
    <n v="175078"/>
    <n v="19343"/>
    <n v="157751"/>
    <n v="181526"/>
    <n v="136776"/>
    <n v="135966"/>
    <n v="7"/>
    <m/>
    <n v="803"/>
    <m/>
    <m/>
    <n v="124"/>
    <n v="9.0659179973094693E-4"/>
    <n v="0.15442092154420922"/>
    <m/>
    <m/>
    <n v="131863"/>
    <n v="131217"/>
    <n v="649"/>
    <n v="172885"/>
    <n v="99784"/>
    <n v="36344"/>
    <n v="648"/>
    <n v="0.72954319471252271"/>
    <n v="0.26571913201146402"/>
    <n v="4.7376732760133359E-3"/>
  </r>
  <r>
    <x v="34"/>
    <x v="35"/>
    <x v="1"/>
    <n v="2016"/>
    <n v="3008"/>
    <n v="264"/>
    <n v="4760"/>
    <n v="3008"/>
    <n v="2492"/>
    <n v="2471"/>
    <n v="0"/>
    <m/>
    <n v="21"/>
    <m/>
    <m/>
    <n v="4"/>
    <n v="1.6051364365971107E-3"/>
    <n v="0.19047619047619047"/>
    <m/>
    <m/>
    <n v="2484"/>
    <n v="2463"/>
    <n v="21"/>
    <n v="2984"/>
    <n v="1256"/>
    <n v="1234"/>
    <n v="2"/>
    <n v="0.5040128410914928"/>
    <n v="0.49518459069020865"/>
    <n v="8.0256821829855537E-4"/>
  </r>
  <r>
    <x v="35"/>
    <x v="35"/>
    <x v="1"/>
    <n v="2016"/>
    <n v="33538"/>
    <n v="3483"/>
    <n v="32071"/>
    <n v="34045"/>
    <n v="26987"/>
    <n v="26660"/>
    <n v="136"/>
    <m/>
    <n v="191"/>
    <m/>
    <m/>
    <n v="40"/>
    <n v="1.4821951309889948E-3"/>
    <n v="0.20942408376963351"/>
    <m/>
    <m/>
    <n v="26718"/>
    <n v="26393"/>
    <n v="190"/>
    <n v="33678"/>
    <n v="18890"/>
    <n v="8022"/>
    <n v="75"/>
    <n v="0.69996665060955277"/>
    <n v="0.29725423351984287"/>
    <n v="2.779115870604365E-3"/>
  </r>
  <r>
    <x v="36"/>
    <x v="35"/>
    <x v="1"/>
    <n v="2016"/>
    <n v="139165"/>
    <n v="12094"/>
    <n v="129087"/>
    <n v="143419"/>
    <n v="115769"/>
    <n v="114920"/>
    <n v="5"/>
    <m/>
    <n v="846"/>
    <m/>
    <m/>
    <n v="89"/>
    <n v="7.6877229655607292E-4"/>
    <n v="0.10520094562647754"/>
    <m/>
    <m/>
    <n v="113908"/>
    <n v="113094"/>
    <n v="816"/>
    <n v="140869"/>
    <n v="89887"/>
    <n v="25057"/>
    <n v="824"/>
    <n v="0.77643410584871597"/>
    <n v="0.2164396340989384"/>
    <n v="7.1176221613730795E-3"/>
  </r>
  <r>
    <x v="37"/>
    <x v="35"/>
    <x v="1"/>
    <n v="2016"/>
    <n v="21629"/>
    <n v="3634"/>
    <n v="20011"/>
    <n v="22854"/>
    <n v="19259"/>
    <n v="18328"/>
    <n v="676"/>
    <m/>
    <n v="255"/>
    <m/>
    <m/>
    <n v="27"/>
    <n v="1.4019419492185472E-3"/>
    <n v="0.10588235294117647"/>
    <m/>
    <m/>
    <n v="18991"/>
    <n v="18068"/>
    <n v="252"/>
    <n v="22464"/>
    <n v="6900"/>
    <n v="12309"/>
    <n v="50"/>
    <n v="0.3582740536891843"/>
    <n v="0.63912975751596657"/>
    <n v="2.5961887948491615E-3"/>
  </r>
  <r>
    <x v="38"/>
    <x v="35"/>
    <x v="1"/>
    <n v="2016"/>
    <n v="114192"/>
    <n v="9119"/>
    <n v="107089"/>
    <n v="114548"/>
    <n v="81380"/>
    <n v="80912"/>
    <n v="29"/>
    <m/>
    <n v="439"/>
    <m/>
    <m/>
    <n v="201"/>
    <n v="2.4698943229294668E-3"/>
    <n v="0.45785876993166286"/>
    <m/>
    <m/>
    <n v="80577"/>
    <n v="80179"/>
    <n v="398"/>
    <n v="113245"/>
    <n v="23517"/>
    <n v="57532"/>
    <n v="326"/>
    <n v="0.2889776357827476"/>
    <n v="0.70695502580486602"/>
    <n v="4.0058982550995334E-3"/>
  </r>
  <r>
    <x v="39"/>
    <x v="35"/>
    <x v="1"/>
    <n v="2016"/>
    <n v="4277499"/>
    <n v="422347"/>
    <n v="3363399"/>
    <n v="4333825"/>
    <n v="3401591"/>
    <n v="3363442"/>
    <n v="2235"/>
    <m/>
    <n v="35927"/>
    <m/>
    <m/>
    <m/>
    <n v="0"/>
    <n v="0"/>
    <m/>
    <m/>
    <n v="3324223"/>
    <n v="3290098"/>
    <n v="33152"/>
    <n v="4237594"/>
    <n v="1934136"/>
    <n v="1437461"/>
    <n v="17418"/>
    <n v="0.56859745924774607"/>
    <n v="0.42258490218253753"/>
    <n v="5.1205450625898289E-3"/>
  </r>
  <r>
    <x v="0"/>
    <x v="36"/>
    <x v="2"/>
    <n v="2016"/>
    <n v="6409"/>
    <n v="620"/>
    <n v="7805"/>
    <n v="6413"/>
    <n v="2088"/>
    <n v="2075"/>
    <n v="0"/>
    <m/>
    <n v="13"/>
    <m/>
    <m/>
    <m/>
    <n v="0"/>
    <n v="0"/>
    <m/>
    <m/>
    <n v="2082"/>
    <n v="2069"/>
    <n v="13"/>
    <n v="6361"/>
    <n v="1331"/>
    <n v="757"/>
    <n v="0"/>
    <n v="0.63745210727969348"/>
    <n v="0.36254789272030652"/>
    <n v="0"/>
  </r>
  <r>
    <x v="1"/>
    <x v="36"/>
    <x v="2"/>
    <n v="2016"/>
    <n v="13655"/>
    <n v="2646"/>
    <n v="13025"/>
    <n v="13664"/>
    <n v="4691"/>
    <n v="4657"/>
    <n v="0"/>
    <m/>
    <n v="34"/>
    <m/>
    <m/>
    <m/>
    <n v="0"/>
    <n v="0"/>
    <m/>
    <m/>
    <n v="4684"/>
    <n v="4650"/>
    <n v="34"/>
    <n v="13608"/>
    <n v="2479"/>
    <n v="2212"/>
    <n v="0"/>
    <n v="0.52845875079940308"/>
    <n v="0.47154124920059687"/>
    <n v="0"/>
  </r>
  <r>
    <x v="2"/>
    <x v="36"/>
    <x v="2"/>
    <n v="2016"/>
    <n v="102626"/>
    <n v="6667"/>
    <n v="97975"/>
    <n v="103239"/>
    <n v="36187"/>
    <n v="34331"/>
    <n v="0"/>
    <m/>
    <n v="1856"/>
    <m/>
    <m/>
    <m/>
    <n v="0"/>
    <n v="0"/>
    <m/>
    <m/>
    <n v="36050"/>
    <n v="34199"/>
    <n v="1851"/>
    <n v="102470"/>
    <n v="16002"/>
    <n v="36166"/>
    <n v="12"/>
    <n v="0.44220300107773508"/>
    <n v="0.99941968110094781"/>
    <n v="3.31610799458369E-4"/>
  </r>
  <r>
    <x v="3"/>
    <x v="36"/>
    <x v="2"/>
    <n v="2016"/>
    <n v="41593"/>
    <n v="3475"/>
    <n v="40134"/>
    <n v="41655"/>
    <n v="16123"/>
    <n v="15966"/>
    <n v="0"/>
    <m/>
    <n v="157"/>
    <m/>
    <m/>
    <m/>
    <n v="0"/>
    <n v="0"/>
    <m/>
    <m/>
    <n v="16050"/>
    <n v="15894"/>
    <n v="156"/>
    <n v="41321"/>
    <n v="11226"/>
    <n v="4860"/>
    <n v="34"/>
    <n v="0.69627240587979899"/>
    <n v="0.30143273584320535"/>
    <n v="2.1087886869689265E-3"/>
  </r>
  <r>
    <x v="4"/>
    <x v="36"/>
    <x v="2"/>
    <n v="2016"/>
    <n v="49026"/>
    <n v="4657"/>
    <n v="46385"/>
    <n v="49026"/>
    <n v="20244"/>
    <n v="20078"/>
    <n v="0"/>
    <m/>
    <n v="166"/>
    <m/>
    <m/>
    <m/>
    <n v="0"/>
    <n v="0"/>
    <m/>
    <m/>
    <n v="20173"/>
    <n v="20009"/>
    <n v="164"/>
    <n v="48341"/>
    <n v="14087"/>
    <n v="6152"/>
    <n v="5"/>
    <n v="0.69586050187709936"/>
    <n v="0.303892511361391"/>
    <n v="2.4698676150958308E-4"/>
  </r>
  <r>
    <x v="5"/>
    <x v="36"/>
    <x v="2"/>
    <n v="2016"/>
    <n v="260815"/>
    <n v="202798"/>
    <n v="60033"/>
    <n v="263156"/>
    <n v="80965"/>
    <n v="79867"/>
    <n v="0"/>
    <m/>
    <n v="1098"/>
    <m/>
    <m/>
    <m/>
    <n v="0"/>
    <n v="0"/>
    <m/>
    <m/>
    <n v="80560"/>
    <n v="79468"/>
    <n v="1092"/>
    <n v="260804"/>
    <n v="32615"/>
    <n v="48236"/>
    <n v="111"/>
    <n v="0.40282838263447168"/>
    <n v="0.59576360155622798"/>
    <n v="1.3709627616871488E-3"/>
  </r>
  <r>
    <x v="6"/>
    <x v="36"/>
    <x v="2"/>
    <n v="2016"/>
    <n v="2630"/>
    <n v="341"/>
    <n v="4305"/>
    <n v="2630"/>
    <n v="1141"/>
    <n v="1120"/>
    <n v="0"/>
    <m/>
    <n v="21"/>
    <m/>
    <m/>
    <m/>
    <n v="0"/>
    <n v="0"/>
    <m/>
    <m/>
    <n v="1137"/>
    <n v="1116"/>
    <n v="21"/>
    <n v="2608"/>
    <n v="459"/>
    <n v="682"/>
    <n v="0"/>
    <n v="0.4022787028921998"/>
    <n v="0.5977212971078002"/>
    <n v="0"/>
  </r>
  <r>
    <x v="7"/>
    <x v="36"/>
    <x v="2"/>
    <n v="2016"/>
    <n v="60937"/>
    <n v="7709"/>
    <n v="55244"/>
    <n v="60979"/>
    <n v="19903"/>
    <n v="19718"/>
    <n v="0"/>
    <m/>
    <n v="184"/>
    <m/>
    <m/>
    <m/>
    <n v="0"/>
    <n v="0"/>
    <m/>
    <m/>
    <n v="19848"/>
    <n v="19664"/>
    <n v="184"/>
    <n v="60437"/>
    <n v="14900"/>
    <n v="4991"/>
    <n v="12"/>
    <n v="0.74863085966939658"/>
    <n v="0.25076621614831934"/>
    <n v="6.0292418228407782E-4"/>
  </r>
  <r>
    <x v="8"/>
    <x v="36"/>
    <x v="2"/>
    <n v="2016"/>
    <n v="19917"/>
    <n v="1079"/>
    <n v="20854"/>
    <n v="19917"/>
    <n v="7562"/>
    <n v="7483"/>
    <n v="0"/>
    <m/>
    <n v="79"/>
    <m/>
    <m/>
    <m/>
    <n v="0"/>
    <n v="0"/>
    <m/>
    <m/>
    <n v="7536"/>
    <n v="7457"/>
    <n v="79"/>
    <n v="19769"/>
    <n v="6390"/>
    <n v="1170"/>
    <n v="2"/>
    <n v="0.84501454641629203"/>
    <n v="0.15472097328749007"/>
    <n v="2.6448029621793179E-4"/>
  </r>
  <r>
    <x v="9"/>
    <x v="36"/>
    <x v="2"/>
    <n v="2016"/>
    <n v="4528"/>
    <n v="598"/>
    <n v="5946"/>
    <n v="4481"/>
    <n v="2036"/>
    <n v="2007"/>
    <n v="0"/>
    <m/>
    <n v="29"/>
    <m/>
    <m/>
    <m/>
    <n v="0"/>
    <n v="0"/>
    <m/>
    <m/>
    <n v="2032"/>
    <n v="2003"/>
    <n v="29"/>
    <n v="4434"/>
    <n v="0"/>
    <n v="2035"/>
    <n v="1"/>
    <n v="0"/>
    <n v="0.99950884086444003"/>
    <n v="4.9115913555992138E-4"/>
  </r>
  <r>
    <x v="10"/>
    <x v="36"/>
    <x v="2"/>
    <n v="2016"/>
    <n v="32003"/>
    <n v="5582"/>
    <n v="28437"/>
    <n v="32098"/>
    <n v="9142"/>
    <n v="8990"/>
    <n v="0"/>
    <m/>
    <n v="152"/>
    <m/>
    <m/>
    <m/>
    <n v="0"/>
    <n v="0"/>
    <m/>
    <m/>
    <n v="9113"/>
    <n v="8961"/>
    <n v="152"/>
    <n v="31860"/>
    <n v="5580"/>
    <n v="3559"/>
    <n v="3"/>
    <n v="0.61036972216145269"/>
    <n v="0.38930212207394443"/>
    <n v="3.2815576460293154E-4"/>
  </r>
  <r>
    <x v="11"/>
    <x v="36"/>
    <x v="2"/>
    <n v="2016"/>
    <n v="1533"/>
    <n v="240"/>
    <n v="3309"/>
    <n v="1533"/>
    <n v="716"/>
    <n v="708"/>
    <n v="0"/>
    <m/>
    <n v="8"/>
    <m/>
    <m/>
    <m/>
    <n v="0"/>
    <n v="0"/>
    <m/>
    <m/>
    <n v="714"/>
    <n v="706"/>
    <n v="8"/>
    <n v="1521"/>
    <n v="466"/>
    <n v="249"/>
    <n v="1"/>
    <n v="0.65083798882681565"/>
    <n v="0.3477653631284916"/>
    <n v="1.3966480446927375E-3"/>
  </r>
  <r>
    <x v="12"/>
    <x v="36"/>
    <x v="2"/>
    <n v="2016"/>
    <n v="37689"/>
    <n v="7220"/>
    <n v="32485"/>
    <n v="37689"/>
    <n v="11872"/>
    <n v="11811"/>
    <n v="0"/>
    <m/>
    <n v="61"/>
    <m/>
    <m/>
    <m/>
    <n v="0"/>
    <n v="0"/>
    <m/>
    <m/>
    <n v="11828"/>
    <n v="11767"/>
    <n v="61"/>
    <n v="37423"/>
    <n v="3416"/>
    <n v="8447"/>
    <n v="9"/>
    <n v="0.28773584905660377"/>
    <n v="0.71150606469002697"/>
    <n v="7.5808625336927222E-4"/>
  </r>
  <r>
    <x v="13"/>
    <x v="36"/>
    <x v="2"/>
    <n v="2016"/>
    <n v="39632"/>
    <n v="6724"/>
    <n v="34924"/>
    <n v="39632"/>
    <n v="14251"/>
    <n v="14058"/>
    <n v="0"/>
    <m/>
    <n v="193"/>
    <m/>
    <m/>
    <m/>
    <n v="0"/>
    <n v="0"/>
    <m/>
    <m/>
    <n v="14219"/>
    <n v="14027"/>
    <n v="192"/>
    <n v="39413"/>
    <n v="3817"/>
    <n v="10432"/>
    <n v="2"/>
    <n v="0.26784085327345447"/>
    <n v="0.73201880569784572"/>
    <n v="1.4034102869974038E-4"/>
  </r>
  <r>
    <x v="14"/>
    <x v="36"/>
    <x v="2"/>
    <n v="2016"/>
    <n v="52463"/>
    <n v="6515"/>
    <n v="47964"/>
    <n v="53016"/>
    <n v="23381"/>
    <n v="23148"/>
    <n v="47"/>
    <m/>
    <n v="186"/>
    <m/>
    <m/>
    <m/>
    <n v="0"/>
    <n v="0"/>
    <m/>
    <m/>
    <n v="22945"/>
    <n v="22761"/>
    <n v="184"/>
    <n v="49686"/>
    <n v="12587"/>
    <n v="10741"/>
    <n v="53"/>
    <n v="0.53834309909755784"/>
    <n v="0.45939010307514649"/>
    <n v="2.2667978272956674E-3"/>
  </r>
  <r>
    <x v="15"/>
    <x v="36"/>
    <x v="2"/>
    <n v="2016"/>
    <n v="23649"/>
    <n v="2679"/>
    <n v="22986"/>
    <n v="23649"/>
    <n v="11581"/>
    <n v="11456"/>
    <n v="0"/>
    <m/>
    <n v="125"/>
    <m/>
    <m/>
    <m/>
    <n v="0"/>
    <n v="0"/>
    <m/>
    <m/>
    <n v="11532"/>
    <n v="11407"/>
    <n v="125"/>
    <n v="23339"/>
    <n v="4707"/>
    <n v="6853"/>
    <n v="21"/>
    <n v="0.40644158535532338"/>
    <n v="0.59174509973232015"/>
    <n v="1.8133149123564459E-3"/>
  </r>
  <r>
    <x v="16"/>
    <x v="36"/>
    <x v="2"/>
    <n v="2016"/>
    <n v="1240245"/>
    <n v="120299"/>
    <n v="1121962"/>
    <n v="1249481"/>
    <n v="456955"/>
    <n v="448241"/>
    <n v="0"/>
    <m/>
    <n v="8714"/>
    <m/>
    <m/>
    <m/>
    <n v="0"/>
    <n v="0"/>
    <m/>
    <m/>
    <n v="453061"/>
    <n v="444456"/>
    <n v="8605"/>
    <n v="1230930"/>
    <n v="162815"/>
    <n v="292607"/>
    <n v="1322"/>
    <n v="0.35630423127003752"/>
    <n v="0.64034095261021329"/>
    <n v="2.8930638684334345E-3"/>
  </r>
  <r>
    <x v="17"/>
    <x v="36"/>
    <x v="2"/>
    <n v="2016"/>
    <n v="159236"/>
    <n v="17872"/>
    <n v="143380"/>
    <n v="160000"/>
    <n v="56477"/>
    <n v="55758"/>
    <n v="0"/>
    <m/>
    <n v="719"/>
    <m/>
    <m/>
    <m/>
    <n v="0"/>
    <n v="0"/>
    <m/>
    <m/>
    <n v="55330"/>
    <n v="54630"/>
    <n v="700"/>
    <n v="151723"/>
    <n v="13807"/>
    <n v="42545"/>
    <n v="125"/>
    <n v="0.24447120066575775"/>
    <n v="0.75331550896825261"/>
    <n v="2.2132903659896948E-3"/>
  </r>
  <r>
    <x v="18"/>
    <x v="36"/>
    <x v="2"/>
    <n v="2016"/>
    <n v="23078"/>
    <n v="3185"/>
    <n v="21909"/>
    <n v="23414"/>
    <n v="8941"/>
    <n v="8788"/>
    <n v="1"/>
    <m/>
    <n v="152"/>
    <m/>
    <m/>
    <m/>
    <n v="0"/>
    <n v="0"/>
    <m/>
    <m/>
    <n v="8907"/>
    <n v="8757"/>
    <n v="150"/>
    <n v="23201"/>
    <n v="5993"/>
    <n v="2936"/>
    <n v="12"/>
    <n v="0.67028296611117322"/>
    <n v="0.32837490213622639"/>
    <n v="1.3421317526003803E-3"/>
  </r>
  <r>
    <x v="19"/>
    <x v="36"/>
    <x v="2"/>
    <n v="2016"/>
    <n v="13463"/>
    <n v="2036"/>
    <n v="13443"/>
    <n v="13526"/>
    <n v="4864"/>
    <n v="4814"/>
    <n v="0"/>
    <m/>
    <n v="50"/>
    <m/>
    <m/>
    <m/>
    <n v="0"/>
    <n v="0"/>
    <m/>
    <m/>
    <n v="4859"/>
    <n v="4809"/>
    <n v="50"/>
    <n v="13392"/>
    <n v="3610"/>
    <n v="1252"/>
    <n v="2"/>
    <n v="0.7421875"/>
    <n v="0.25740131578947367"/>
    <n v="4.1118421052631577E-4"/>
  </r>
  <r>
    <x v="20"/>
    <x v="36"/>
    <x v="2"/>
    <n v="2016"/>
    <n v="44503"/>
    <n v="4103"/>
    <n v="42416"/>
    <n v="44503"/>
    <n v="15881"/>
    <n v="15664"/>
    <n v="0"/>
    <m/>
    <n v="212"/>
    <m/>
    <m/>
    <m/>
    <n v="0"/>
    <n v="0"/>
    <m/>
    <m/>
    <n v="15837"/>
    <n v="15624"/>
    <n v="213"/>
    <n v="44197"/>
    <n v="6868"/>
    <n v="9011"/>
    <n v="2"/>
    <n v="0.43246646936590893"/>
    <n v="0.567407593980228"/>
    <n v="1.2593665386310686E-4"/>
  </r>
  <r>
    <x v="21"/>
    <x v="36"/>
    <x v="2"/>
    <n v="2016"/>
    <n v="6787"/>
    <n v="732"/>
    <n v="8071"/>
    <n v="6848"/>
    <n v="2970"/>
    <n v="2931"/>
    <n v="5"/>
    <m/>
    <n v="34"/>
    <m/>
    <m/>
    <m/>
    <n v="0"/>
    <n v="0"/>
    <m/>
    <m/>
    <n v="2965"/>
    <n v="2931"/>
    <n v="34"/>
    <n v="6766"/>
    <n v="826"/>
    <n v="2143"/>
    <n v="1"/>
    <n v="0.27811447811447809"/>
    <n v="0.7215488215488215"/>
    <n v="3.3670033670033672E-4"/>
  </r>
  <r>
    <x v="22"/>
    <x v="36"/>
    <x v="2"/>
    <n v="2016"/>
    <n v="36475"/>
    <n v="3526"/>
    <n v="34965"/>
    <n v="36551"/>
    <n v="14684"/>
    <n v="14591"/>
    <n v="0"/>
    <m/>
    <n v="93"/>
    <m/>
    <m/>
    <m/>
    <n v="0"/>
    <n v="0"/>
    <m/>
    <m/>
    <n v="14604"/>
    <n v="14511"/>
    <n v="93"/>
    <n v="36050"/>
    <n v="9962"/>
    <n v="4706"/>
    <n v="16"/>
    <n v="0.67842549713974398"/>
    <n v="0.32048488150367749"/>
    <n v="1.089621356578589E-3"/>
  </r>
  <r>
    <x v="23"/>
    <x v="36"/>
    <x v="2"/>
    <n v="2016"/>
    <n v="21737"/>
    <n v="2202"/>
    <n v="21551"/>
    <n v="21878"/>
    <n v="9538"/>
    <n v="9388"/>
    <n v="0"/>
    <m/>
    <n v="150"/>
    <m/>
    <m/>
    <m/>
    <n v="0"/>
    <n v="0"/>
    <m/>
    <m/>
    <n v="9503"/>
    <n v="9353"/>
    <n v="150"/>
    <n v="21668"/>
    <n v="0"/>
    <n v="9526"/>
    <n v="12"/>
    <n v="0"/>
    <n v="0.99874187460683583"/>
    <n v="1.2581253931641854E-3"/>
  </r>
  <r>
    <x v="24"/>
    <x v="36"/>
    <x v="2"/>
    <n v="2016"/>
    <n v="13627"/>
    <n v="1358"/>
    <n v="14285"/>
    <n v="13653"/>
    <n v="6060"/>
    <n v="5964"/>
    <n v="0"/>
    <m/>
    <n v="96"/>
    <m/>
    <m/>
    <m/>
    <n v="0"/>
    <n v="0"/>
    <m/>
    <m/>
    <n v="6049"/>
    <n v="5954"/>
    <n v="95"/>
    <n v="13529"/>
    <m/>
    <n v="6059"/>
    <n v="1"/>
    <n v="0"/>
    <n v="0.99983498349834987"/>
    <n v="1.6501650165016502E-4"/>
  </r>
  <r>
    <x v="25"/>
    <x v="36"/>
    <x v="2"/>
    <n v="2016"/>
    <n v="8556"/>
    <n v="1363"/>
    <n v="9209"/>
    <n v="8604"/>
    <n v="3648"/>
    <n v="3610"/>
    <n v="0"/>
    <m/>
    <n v="38"/>
    <m/>
    <m/>
    <m/>
    <n v="0"/>
    <n v="0"/>
    <m/>
    <m/>
    <n v="3633"/>
    <n v="3595"/>
    <n v="38"/>
    <n v="8523"/>
    <n v="1633"/>
    <n v="2015"/>
    <n v="0"/>
    <n v="0.44764254385964913"/>
    <n v="0.55235745614035092"/>
    <n v="0"/>
  </r>
  <r>
    <x v="26"/>
    <x v="36"/>
    <x v="2"/>
    <n v="2016"/>
    <n v="465435"/>
    <n v="60772"/>
    <n v="406679"/>
    <n v="465447"/>
    <n v="148843"/>
    <n v="147515"/>
    <n v="7"/>
    <m/>
    <n v="1318"/>
    <m/>
    <m/>
    <m/>
    <n v="0"/>
    <n v="0"/>
    <m/>
    <m/>
    <n v="146092"/>
    <n v="144814"/>
    <n v="1278"/>
    <n v="450311"/>
    <n v="81740"/>
    <n v="66823"/>
    <n v="81"/>
    <n v="0.54916925888352153"/>
    <n v="0.44894956430601374"/>
    <n v="5.4419757731300768E-4"/>
  </r>
  <r>
    <x v="27"/>
    <x v="36"/>
    <x v="2"/>
    <n v="2016"/>
    <n v="12379"/>
    <n v="867"/>
    <n v="13528"/>
    <n v="12380"/>
    <n v="6487"/>
    <n v="6442"/>
    <n v="0"/>
    <m/>
    <n v="45"/>
    <m/>
    <m/>
    <m/>
    <n v="0"/>
    <n v="0"/>
    <m/>
    <m/>
    <n v="6456"/>
    <n v="6411"/>
    <n v="45"/>
    <n v="12192"/>
    <n v="4270"/>
    <n v="2204"/>
    <n v="13"/>
    <n v="0.65823955603514717"/>
    <n v="0.33975643594882071"/>
    <n v="2.004008016032064E-3"/>
  </r>
  <r>
    <x v="28"/>
    <x v="36"/>
    <x v="2"/>
    <n v="2016"/>
    <n v="71683"/>
    <n v="5656"/>
    <n v="68043"/>
    <n v="72476"/>
    <n v="26470"/>
    <n v="26129"/>
    <n v="0"/>
    <m/>
    <n v="340"/>
    <m/>
    <m/>
    <m/>
    <n v="0"/>
    <n v="0"/>
    <m/>
    <m/>
    <n v="26391"/>
    <n v="26050"/>
    <n v="341"/>
    <n v="71873"/>
    <n v="19045"/>
    <n v="7412"/>
    <n v="13"/>
    <n v="0.71949376652814512"/>
    <n v="0.28001511144692104"/>
    <n v="4.911220249338874E-4"/>
  </r>
  <r>
    <x v="29"/>
    <x v="36"/>
    <x v="2"/>
    <n v="2016"/>
    <n v="7070"/>
    <n v="876"/>
    <n v="8210"/>
    <n v="7074"/>
    <n v="2412"/>
    <n v="2378"/>
    <n v="0"/>
    <m/>
    <n v="34"/>
    <m/>
    <m/>
    <m/>
    <n v="0"/>
    <n v="0"/>
    <m/>
    <m/>
    <n v="2397"/>
    <n v="2363"/>
    <n v="34"/>
    <n v="6979"/>
    <n v="1583"/>
    <n v="822"/>
    <n v="7"/>
    <n v="0.65630182421227201"/>
    <n v="0.34079601990049752"/>
    <n v="2.9021558872305139E-3"/>
  </r>
  <r>
    <x v="30"/>
    <x v="36"/>
    <x v="2"/>
    <n v="2016"/>
    <n v="436739"/>
    <n v="47100"/>
    <n v="391655"/>
    <n v="436739"/>
    <n v="148994"/>
    <n v="146601"/>
    <n v="0"/>
    <m/>
    <n v="2393"/>
    <m/>
    <m/>
    <m/>
    <n v="0"/>
    <n v="0"/>
    <m/>
    <m/>
    <n v="148143"/>
    <n v="145765"/>
    <n v="2378"/>
    <n v="431457"/>
    <n v="80262"/>
    <n v="68304"/>
    <n v="286"/>
    <n v="0.53869283326845374"/>
    <n v="0.45843456783494635"/>
    <n v="1.9195403841765441E-3"/>
  </r>
  <r>
    <x v="31"/>
    <x v="36"/>
    <x v="2"/>
    <n v="2016"/>
    <n v="296722"/>
    <n v="29004"/>
    <n v="269734"/>
    <n v="297389"/>
    <n v="102069"/>
    <n v="100951"/>
    <n v="3"/>
    <m/>
    <n v="1114"/>
    <m/>
    <m/>
    <m/>
    <n v="0"/>
    <n v="0"/>
    <m/>
    <m/>
    <n v="101183"/>
    <n v="100075"/>
    <n v="1108"/>
    <n v="292248"/>
    <n v="51495"/>
    <n v="50541"/>
    <n v="33"/>
    <n v="0.50451165388119801"/>
    <n v="0.49516503541721779"/>
    <n v="3.2331070158422246E-4"/>
  </r>
  <r>
    <x v="32"/>
    <x v="36"/>
    <x v="2"/>
    <n v="2016"/>
    <n v="29030"/>
    <n v="4811"/>
    <n v="26235"/>
    <n v="29030"/>
    <n v="11665"/>
    <n v="11496"/>
    <n v="0"/>
    <m/>
    <n v="169"/>
    <m/>
    <m/>
    <m/>
    <n v="0"/>
    <n v="0"/>
    <m/>
    <m/>
    <n v="11609"/>
    <n v="11440"/>
    <n v="169"/>
    <n v="28793"/>
    <m/>
    <n v="11663"/>
    <n v="2"/>
    <n v="0"/>
    <n v="0.99982854693527645"/>
    <n v="1.7145306472353194E-4"/>
  </r>
  <r>
    <x v="33"/>
    <x v="36"/>
    <x v="2"/>
    <n v="2016"/>
    <n v="168248"/>
    <n v="20154"/>
    <n v="150110"/>
    <n v="169496"/>
    <n v="62493"/>
    <n v="62300"/>
    <n v="0"/>
    <m/>
    <n v="192"/>
    <m/>
    <m/>
    <m/>
    <n v="0"/>
    <n v="0"/>
    <m/>
    <m/>
    <n v="61535"/>
    <n v="61347"/>
    <n v="188"/>
    <n v="163212"/>
    <n v="45202"/>
    <n v="17244"/>
    <n v="47"/>
    <n v="0.72331301105723844"/>
    <n v="0.27593490470932747"/>
    <n v="7.520842334341446E-4"/>
  </r>
  <r>
    <x v="34"/>
    <x v="36"/>
    <x v="2"/>
    <n v="2016"/>
    <n v="2897"/>
    <n v="274"/>
    <n v="4639"/>
    <n v="2870"/>
    <n v="1259"/>
    <n v="1241"/>
    <n v="0"/>
    <m/>
    <n v="18"/>
    <m/>
    <m/>
    <m/>
    <n v="0"/>
    <n v="0"/>
    <m/>
    <m/>
    <n v="1257"/>
    <n v="1239"/>
    <n v="18"/>
    <n v="2843"/>
    <n v="623"/>
    <n v="636"/>
    <n v="0"/>
    <n v="0.49483717235901509"/>
    <n v="0.50516282764098486"/>
    <n v="0"/>
  </r>
  <r>
    <x v="35"/>
    <x v="36"/>
    <x v="2"/>
    <n v="2016"/>
    <n v="32309"/>
    <n v="3661"/>
    <n v="30664"/>
    <n v="32311"/>
    <n v="12202"/>
    <n v="12046"/>
    <n v="5"/>
    <m/>
    <n v="151"/>
    <m/>
    <m/>
    <m/>
    <n v="0"/>
    <n v="0"/>
    <m/>
    <m/>
    <n v="12152"/>
    <n v="12001"/>
    <n v="151"/>
    <n v="32018"/>
    <n v="7645"/>
    <n v="4550"/>
    <n v="7"/>
    <n v="0.62653663333879694"/>
    <n v="0.37288969021471891"/>
    <n v="5.7367644648418292E-4"/>
  </r>
  <r>
    <x v="36"/>
    <x v="36"/>
    <x v="2"/>
    <n v="2016"/>
    <n v="132364"/>
    <n v="13890"/>
    <n v="120490"/>
    <n v="132873"/>
    <n v="49595"/>
    <n v="49088"/>
    <n v="0"/>
    <m/>
    <n v="507"/>
    <m/>
    <m/>
    <m/>
    <n v="0"/>
    <n v="0"/>
    <m/>
    <m/>
    <n v="49310"/>
    <n v="48809"/>
    <n v="501"/>
    <n v="131299"/>
    <n v="33428"/>
    <n v="16086"/>
    <n v="80"/>
    <n v="0.67401955842322814"/>
    <n v="0.32434721242060693"/>
    <n v="1.6130658332493195E-3"/>
  </r>
  <r>
    <x v="37"/>
    <x v="36"/>
    <x v="2"/>
    <n v="2016"/>
    <n v="21061"/>
    <n v="3945"/>
    <n v="19132"/>
    <n v="21109"/>
    <n v="7417"/>
    <n v="7260"/>
    <n v="11"/>
    <m/>
    <n v="146"/>
    <m/>
    <m/>
    <m/>
    <n v="0"/>
    <n v="0"/>
    <m/>
    <m/>
    <n v="7349"/>
    <n v="7203"/>
    <n v="146"/>
    <n v="20802"/>
    <m/>
    <n v="7412"/>
    <n v="5"/>
    <n v="0"/>
    <n v="0.99932587299447218"/>
    <n v="6.7412700552784148E-4"/>
  </r>
  <r>
    <x v="38"/>
    <x v="36"/>
    <x v="2"/>
    <n v="2016"/>
    <n v="110005"/>
    <n v="9731"/>
    <n v="102290"/>
    <n v="110260"/>
    <n v="30476"/>
    <n v="30390"/>
    <n v="4"/>
    <m/>
    <n v="82"/>
    <m/>
    <m/>
    <m/>
    <n v="0"/>
    <n v="0"/>
    <m/>
    <m/>
    <n v="30368"/>
    <n v="30290"/>
    <n v="78"/>
    <n v="109257"/>
    <n v="6131"/>
    <n v="24326"/>
    <n v="18"/>
    <n v="0.20117469484184275"/>
    <n v="0.79820186376164848"/>
    <n v="5.906286914293214E-4"/>
  </r>
  <r>
    <x v="39"/>
    <x v="36"/>
    <x v="2"/>
    <n v="2016"/>
    <n v="4102754"/>
    <n v="616967"/>
    <n v="1431060"/>
    <n v="4120689"/>
    <n v="1452283"/>
    <n v="1431059"/>
    <n v="83"/>
    <m/>
    <n v="21129"/>
    <m/>
    <m/>
    <m/>
    <n v="0"/>
    <n v="0"/>
    <m/>
    <m/>
    <n v="1439414"/>
    <n v="1418585"/>
    <n v="20829"/>
    <n v="4046658"/>
    <n v="651006"/>
    <n v="798365"/>
    <n v="2351"/>
    <n v="0.44826387143552598"/>
    <n v="0.54973100972744293"/>
    <n v="1.6188304896497445E-3"/>
  </r>
  <r>
    <x v="0"/>
    <x v="37"/>
    <x v="4"/>
    <n v="2016"/>
    <n v="6386"/>
    <n v="550"/>
    <n v="7852"/>
    <n v="6388"/>
    <n v="2544"/>
    <n v="2385"/>
    <n v="0"/>
    <m/>
    <n v="159"/>
    <m/>
    <m/>
    <m/>
    <n v="0"/>
    <n v="0"/>
    <m/>
    <m/>
    <n v="2529"/>
    <n v="2372"/>
    <n v="157"/>
    <n v="6334"/>
    <n v="1463"/>
    <n v="1078"/>
    <n v="3"/>
    <n v="0.57507861635220126"/>
    <n v="0.42374213836477986"/>
    <n v="1.1792452830188679E-3"/>
  </r>
  <r>
    <x v="1"/>
    <x v="37"/>
    <x v="4"/>
    <n v="2016"/>
    <n v="13679"/>
    <n v="2507"/>
    <n v="13188"/>
    <n v="13679"/>
    <n v="5648"/>
    <n v="5399"/>
    <n v="0"/>
    <m/>
    <n v="249"/>
    <m/>
    <m/>
    <m/>
    <n v="0"/>
    <n v="0"/>
    <m/>
    <m/>
    <n v="5633"/>
    <n v="5384"/>
    <n v="249"/>
    <n v="13628"/>
    <n v="2065"/>
    <n v="3583"/>
    <n v="0"/>
    <n v="0.36561614730878189"/>
    <n v="0.63438385269121811"/>
    <n v="0"/>
  </r>
  <r>
    <x v="2"/>
    <x v="37"/>
    <x v="4"/>
    <n v="2016"/>
    <n v="101341"/>
    <n v="6081"/>
    <n v="97276"/>
    <n v="102525"/>
    <n v="37808"/>
    <n v="34991"/>
    <n v="0"/>
    <m/>
    <n v="2817"/>
    <m/>
    <m/>
    <m/>
    <n v="0"/>
    <n v="0"/>
    <m/>
    <m/>
    <n v="37590"/>
    <n v="34780"/>
    <n v="2810"/>
    <n v="101796"/>
    <n v="5073"/>
    <n v="37761"/>
    <n v="27"/>
    <n v="0.13417795175624206"/>
    <n v="0.99875687685145997"/>
    <n v="7.1413457469318665E-4"/>
  </r>
  <r>
    <x v="3"/>
    <x v="37"/>
    <x v="4"/>
    <n v="2016"/>
    <n v="41665"/>
    <n v="3028"/>
    <n v="40653"/>
    <n v="41774"/>
    <n v="17305"/>
    <n v="16623"/>
    <n v="7"/>
    <m/>
    <n v="675"/>
    <m/>
    <m/>
    <m/>
    <n v="0"/>
    <n v="0"/>
    <m/>
    <m/>
    <n v="17202"/>
    <n v="16537"/>
    <n v="665"/>
    <n v="41454"/>
    <n v="6"/>
    <n v="17269"/>
    <n v="30"/>
    <n v="3.4672060098237504E-4"/>
    <n v="0.99791967639410573"/>
    <n v="1.7336030049118752E-3"/>
  </r>
  <r>
    <x v="4"/>
    <x v="37"/>
    <x v="4"/>
    <n v="2016"/>
    <n v="48935"/>
    <n v="4187"/>
    <n v="46764"/>
    <n v="48936"/>
    <n v="22659"/>
    <n v="21696"/>
    <n v="0"/>
    <m/>
    <n v="963"/>
    <m/>
    <m/>
    <m/>
    <n v="0"/>
    <n v="0"/>
    <m/>
    <m/>
    <n v="22478"/>
    <n v="21518"/>
    <n v="960"/>
    <n v="48304"/>
    <n v="1"/>
    <n v="22633"/>
    <n v="25"/>
    <n v="4.4132574253056182E-5"/>
    <n v="0.99885255306942056"/>
    <n v="1.1033143563264046E-3"/>
  </r>
  <r>
    <x v="5"/>
    <x v="37"/>
    <x v="4"/>
    <n v="2016"/>
    <n v="259401"/>
    <n v="31971"/>
    <n v="229446"/>
    <n v="261102"/>
    <n v="100465"/>
    <n v="96053"/>
    <n v="0"/>
    <m/>
    <n v="4412"/>
    <m/>
    <m/>
    <m/>
    <n v="0"/>
    <n v="0"/>
    <m/>
    <m/>
    <n v="99827"/>
    <n v="95434"/>
    <n v="4393"/>
    <n v="258918"/>
    <n v="25049"/>
    <n v="75090"/>
    <n v="324"/>
    <n v="0.24933061265117204"/>
    <n v="0.74742447618573638"/>
    <n v="3.2250037326432093E-3"/>
  </r>
  <r>
    <x v="6"/>
    <x v="37"/>
    <x v="4"/>
    <n v="2016"/>
    <n v="2614"/>
    <n v="333"/>
    <n v="4297"/>
    <n v="2614"/>
    <n v="1346"/>
    <n v="1277"/>
    <n v="0"/>
    <m/>
    <n v="69"/>
    <m/>
    <m/>
    <m/>
    <n v="0"/>
    <n v="0"/>
    <m/>
    <m/>
    <n v="1336"/>
    <n v="1267"/>
    <n v="69"/>
    <n v="2593"/>
    <n v="546"/>
    <n v="800"/>
    <n v="0"/>
    <n v="0.40564635958395245"/>
    <n v="0.59435364041604755"/>
    <n v="0"/>
  </r>
  <r>
    <x v="7"/>
    <x v="37"/>
    <x v="4"/>
    <n v="2016"/>
    <n v="60909"/>
    <n v="7101"/>
    <n v="55824"/>
    <n v="60939"/>
    <n v="25700"/>
    <n v="24527"/>
    <n v="0"/>
    <m/>
    <n v="1173"/>
    <m/>
    <m/>
    <m/>
    <n v="0"/>
    <n v="0"/>
    <m/>
    <m/>
    <n v="25596"/>
    <n v="24423"/>
    <n v="1173"/>
    <n v="60421"/>
    <n v="16677"/>
    <n v="8983"/>
    <n v="40"/>
    <n v="0.64891050583657583"/>
    <n v="0.34953307392996108"/>
    <n v="1.5564202334630351E-3"/>
  </r>
  <r>
    <x v="8"/>
    <x v="37"/>
    <x v="4"/>
    <n v="2016"/>
    <n v="19788"/>
    <n v="954"/>
    <n v="20850"/>
    <n v="19788"/>
    <n v="8021"/>
    <n v="7574"/>
    <n v="0"/>
    <m/>
    <n v="447"/>
    <m/>
    <m/>
    <m/>
    <n v="0"/>
    <n v="0"/>
    <m/>
    <m/>
    <n v="7982"/>
    <n v="7535"/>
    <n v="447"/>
    <n v="19648"/>
    <n v="3061"/>
    <n v="4960"/>
    <n v="0"/>
    <n v="0.38162323899763123"/>
    <n v="0.61837676100236882"/>
    <n v="0"/>
  </r>
  <r>
    <x v="9"/>
    <x v="37"/>
    <x v="4"/>
    <n v="2016"/>
    <n v="4558"/>
    <n v="511"/>
    <n v="6063"/>
    <n v="4511"/>
    <n v="2163"/>
    <n v="2054"/>
    <n v="3"/>
    <m/>
    <n v="106"/>
    <m/>
    <m/>
    <m/>
    <n v="0"/>
    <n v="0"/>
    <m/>
    <m/>
    <n v="2144"/>
    <n v="2038"/>
    <n v="106"/>
    <n v="4464"/>
    <n v="0"/>
    <n v="2162"/>
    <n v="1"/>
    <n v="0"/>
    <n v="0.99953767914932967"/>
    <n v="4.6232085067036521E-4"/>
  </r>
  <r>
    <x v="10"/>
    <x v="37"/>
    <x v="4"/>
    <n v="2016"/>
    <n v="31728"/>
    <n v="5371"/>
    <n v="28373"/>
    <n v="31536"/>
    <n v="10983"/>
    <n v="10564"/>
    <n v="0"/>
    <m/>
    <n v="419"/>
    <m/>
    <m/>
    <m/>
    <n v="0"/>
    <n v="0"/>
    <m/>
    <m/>
    <n v="10937"/>
    <n v="10518"/>
    <n v="419"/>
    <n v="20351"/>
    <n v="5155"/>
    <n v="5827"/>
    <n v="1"/>
    <n v="0.46936174087225713"/>
    <n v="0.53054720932349997"/>
    <n v="9.1049804242920878E-5"/>
  </r>
  <r>
    <x v="11"/>
    <x v="37"/>
    <x v="4"/>
    <n v="2016"/>
    <n v="1508"/>
    <n v="255"/>
    <n v="3269"/>
    <n v="1508"/>
    <n v="701"/>
    <n v="662"/>
    <n v="0"/>
    <m/>
    <n v="39"/>
    <m/>
    <m/>
    <m/>
    <n v="0"/>
    <n v="0"/>
    <m/>
    <m/>
    <n v="698"/>
    <n v="659"/>
    <n v="39"/>
    <n v="1497"/>
    <n v="442"/>
    <n v="258"/>
    <n v="1"/>
    <n v="0.630527817403709"/>
    <n v="0.36804564907275322"/>
    <n v="1.4265335235378032E-3"/>
  </r>
  <r>
    <x v="12"/>
    <x v="37"/>
    <x v="4"/>
    <n v="2016"/>
    <n v="37674"/>
    <n v="6802"/>
    <n v="32888"/>
    <n v="37674"/>
    <n v="15378"/>
    <n v="14447"/>
    <n v="0"/>
    <m/>
    <n v="931"/>
    <m/>
    <m/>
    <m/>
    <n v="0"/>
    <n v="0"/>
    <m/>
    <m/>
    <n v="15287"/>
    <n v="14356"/>
    <n v="931"/>
    <n v="37410"/>
    <n v="4026"/>
    <n v="11348"/>
    <n v="4"/>
    <n v="0.26180257510729615"/>
    <n v="0.73793731304460919"/>
    <n v="2.6011184809468074E-4"/>
  </r>
  <r>
    <x v="13"/>
    <x v="37"/>
    <x v="4"/>
    <n v="2016"/>
    <n v="39004"/>
    <n v="6947"/>
    <n v="34073"/>
    <n v="39135"/>
    <n v="14275"/>
    <n v="13957"/>
    <n v="0"/>
    <m/>
    <n v="318"/>
    <m/>
    <m/>
    <m/>
    <n v="0"/>
    <n v="0"/>
    <m/>
    <m/>
    <n v="14270"/>
    <n v="13954"/>
    <n v="316"/>
    <n v="38921"/>
    <n v="2648"/>
    <n v="11626"/>
    <n v="1"/>
    <n v="0.18549912434325744"/>
    <n v="0.81443082311733805"/>
    <n v="7.0052539404553412E-5"/>
  </r>
  <r>
    <x v="14"/>
    <x v="37"/>
    <x v="4"/>
    <n v="2016"/>
    <n v="51991"/>
    <n v="6234"/>
    <n v="47773"/>
    <n v="49571"/>
    <n v="24554"/>
    <n v="23638"/>
    <n v="7"/>
    <m/>
    <n v="909"/>
    <m/>
    <m/>
    <m/>
    <n v="0"/>
    <n v="0"/>
    <m/>
    <m/>
    <n v="23722"/>
    <n v="22830"/>
    <n v="892"/>
    <n v="46299"/>
    <n v="11013"/>
    <n v="13476"/>
    <n v="65"/>
    <n v="0.44852162580434962"/>
    <n v="0.54883114767451335"/>
    <n v="2.6472265211370857E-3"/>
  </r>
  <r>
    <x v="15"/>
    <x v="37"/>
    <x v="4"/>
    <n v="2016"/>
    <n v="23868"/>
    <n v="2261"/>
    <n v="23623"/>
    <n v="23880"/>
    <n v="12673"/>
    <n v="12147"/>
    <n v="0"/>
    <m/>
    <n v="526"/>
    <m/>
    <m/>
    <m/>
    <n v="0"/>
    <n v="0"/>
    <m/>
    <m/>
    <n v="12602"/>
    <n v="12078"/>
    <n v="524"/>
    <n v="23588"/>
    <n v="4581"/>
    <n v="8058"/>
    <n v="34"/>
    <n v="0.36147715615876275"/>
    <n v="0.63583997474946741"/>
    <n v="2.6828690917699047E-3"/>
  </r>
  <r>
    <x v="16"/>
    <x v="37"/>
    <x v="4"/>
    <n v="2016"/>
    <n v="1233778"/>
    <n v="114714"/>
    <n v="1121080"/>
    <n v="1249272"/>
    <n v="406298"/>
    <n v="390743"/>
    <n v="6"/>
    <m/>
    <n v="15549"/>
    <m/>
    <m/>
    <m/>
    <n v="0"/>
    <n v="0"/>
    <m/>
    <m/>
    <n v="401428"/>
    <n v="386032"/>
    <n v="15396"/>
    <n v="1231807"/>
    <n v="89176"/>
    <n v="315616"/>
    <n v="1382"/>
    <n v="0.21948422094127956"/>
    <n v="0.77680914008929403"/>
    <n v="3.4014442601243422E-3"/>
  </r>
  <r>
    <x v="17"/>
    <x v="37"/>
    <x v="4"/>
    <n v="2016"/>
    <n v="158435"/>
    <n v="16909"/>
    <n v="143542"/>
    <n v="158762"/>
    <n v="61869"/>
    <n v="58408"/>
    <n v="1"/>
    <m/>
    <n v="3460"/>
    <m/>
    <m/>
    <m/>
    <n v="0"/>
    <n v="0"/>
    <m/>
    <m/>
    <n v="59706"/>
    <n v="56310"/>
    <n v="3396"/>
    <n v="150515"/>
    <n v="25539"/>
    <n v="36065"/>
    <n v="265"/>
    <n v="0.41279154342239249"/>
    <n v="0.58292521294994259"/>
    <n v="4.2832436276649052E-3"/>
  </r>
  <r>
    <x v="18"/>
    <x v="37"/>
    <x v="4"/>
    <n v="2016"/>
    <n v="23030"/>
    <n v="3058"/>
    <n v="21988"/>
    <n v="23205"/>
    <n v="9131"/>
    <n v="8598"/>
    <n v="0"/>
    <m/>
    <n v="533"/>
    <m/>
    <m/>
    <m/>
    <n v="0"/>
    <n v="0"/>
    <m/>
    <m/>
    <n v="9067"/>
    <n v="8534"/>
    <n v="533"/>
    <n v="23003"/>
    <n v="5367"/>
    <n v="3743"/>
    <n v="21"/>
    <n v="0.58777789946336656"/>
    <n v="0.40992224290877233"/>
    <n v="2.2998576278611322E-3"/>
  </r>
  <r>
    <x v="19"/>
    <x v="37"/>
    <x v="4"/>
    <n v="2016"/>
    <n v="13492"/>
    <n v="1934"/>
    <n v="13574"/>
    <n v="13617"/>
    <n v="6620"/>
    <n v="6372"/>
    <n v="0"/>
    <m/>
    <n v="248"/>
    <m/>
    <m/>
    <m/>
    <n v="0"/>
    <n v="0"/>
    <m/>
    <m/>
    <n v="6587"/>
    <n v="6339"/>
    <n v="248"/>
    <n v="13482"/>
    <n v="4557"/>
    <n v="2056"/>
    <n v="7"/>
    <n v="0.68836858006042301"/>
    <n v="0.31057401812688823"/>
    <n v="1.0574018126888218E-3"/>
  </r>
  <r>
    <x v="20"/>
    <x v="37"/>
    <x v="4"/>
    <n v="2016"/>
    <n v="44517"/>
    <n v="3712"/>
    <n v="42821"/>
    <n v="44517"/>
    <n v="18426"/>
    <n v="17517"/>
    <n v="0"/>
    <m/>
    <n v="909"/>
    <m/>
    <m/>
    <m/>
    <n v="0"/>
    <n v="0"/>
    <m/>
    <m/>
    <n v="18326"/>
    <n v="17421"/>
    <n v="905"/>
    <n v="44225"/>
    <n v="0"/>
    <n v="18418"/>
    <n v="8"/>
    <n v="0"/>
    <n v="0.99956583089113205"/>
    <n v="4.3416910886790404E-4"/>
  </r>
  <r>
    <x v="21"/>
    <x v="37"/>
    <x v="4"/>
    <n v="2016"/>
    <n v="6822"/>
    <n v="667"/>
    <n v="8171"/>
    <n v="6863"/>
    <n v="3361"/>
    <n v="3173"/>
    <n v="0"/>
    <m/>
    <n v="188"/>
    <m/>
    <m/>
    <m/>
    <n v="0"/>
    <n v="0"/>
    <m/>
    <m/>
    <n v="3361"/>
    <n v="3173"/>
    <n v="188"/>
    <n v="6779"/>
    <n v="756"/>
    <n v="2603"/>
    <n v="2"/>
    <n v="0.22493305563820293"/>
    <n v="0.77447188336804518"/>
    <n v="5.9506099375185957E-4"/>
  </r>
  <r>
    <x v="22"/>
    <x v="37"/>
    <x v="4"/>
    <n v="2016"/>
    <n v="36438"/>
    <n v="3185"/>
    <n v="35269"/>
    <n v="36549"/>
    <n v="15643"/>
    <n v="14877"/>
    <n v="4"/>
    <m/>
    <n v="763"/>
    <m/>
    <m/>
    <m/>
    <n v="0"/>
    <n v="0"/>
    <m/>
    <m/>
    <n v="15524"/>
    <n v="14764"/>
    <n v="760"/>
    <n v="36066"/>
    <n v="9068"/>
    <n v="6555"/>
    <n v="20"/>
    <n v="0.57968420379722563"/>
    <n v="0.41903726906603594"/>
    <n v="1.2785271367384773E-3"/>
  </r>
  <r>
    <x v="23"/>
    <x v="37"/>
    <x v="4"/>
    <n v="2016"/>
    <n v="21667"/>
    <n v="2013"/>
    <n v="21670"/>
    <n v="21845"/>
    <n v="9745"/>
    <n v="9357"/>
    <n v="0"/>
    <m/>
    <n v="388"/>
    <m/>
    <m/>
    <m/>
    <n v="0"/>
    <n v="0"/>
    <m/>
    <m/>
    <n v="9691"/>
    <n v="9306"/>
    <n v="385"/>
    <n v="21645"/>
    <n v="1461"/>
    <n v="8266"/>
    <n v="18"/>
    <n v="0.14992303745510518"/>
    <n v="0.84822986146741919"/>
    <n v="1.8471010774756284E-3"/>
  </r>
  <r>
    <x v="24"/>
    <x v="37"/>
    <x v="4"/>
    <n v="2016"/>
    <n v="13663"/>
    <n v="1181"/>
    <n v="14498"/>
    <n v="13712"/>
    <n v="6828"/>
    <n v="6148"/>
    <n v="3"/>
    <m/>
    <n v="677"/>
    <m/>
    <m/>
    <m/>
    <n v="0"/>
    <n v="0"/>
    <m/>
    <m/>
    <n v="6789"/>
    <n v="6122"/>
    <n v="667"/>
    <n v="13584"/>
    <m/>
    <n v="6826"/>
    <n v="2"/>
    <n v="0"/>
    <n v="0.99970708845928524"/>
    <n v="2.9291154071470416E-4"/>
  </r>
  <r>
    <x v="25"/>
    <x v="37"/>
    <x v="4"/>
    <n v="2016"/>
    <n v="8549"/>
    <n v="1805"/>
    <n v="8760"/>
    <n v="8609"/>
    <n v="4143"/>
    <n v="3998"/>
    <n v="5"/>
    <m/>
    <n v="140"/>
    <m/>
    <m/>
    <m/>
    <n v="0"/>
    <n v="0"/>
    <m/>
    <m/>
    <n v="4111"/>
    <n v="3971"/>
    <n v="140"/>
    <n v="8527"/>
    <n v="4226"/>
    <n v="-83"/>
    <n v="0"/>
    <n v="1.020033791938209"/>
    <n v="-2.0033791938209027E-2"/>
    <n v="0"/>
  </r>
  <r>
    <x v="26"/>
    <x v="37"/>
    <x v="4"/>
    <n v="2016"/>
    <n v="464788"/>
    <n v="55356"/>
    <n v="411448"/>
    <n v="464788"/>
    <n v="147835"/>
    <n v="144808"/>
    <n v="8"/>
    <m/>
    <n v="3019"/>
    <m/>
    <m/>
    <m/>
    <n v="0"/>
    <n v="0"/>
    <m/>
    <m/>
    <n v="143932"/>
    <n v="140976"/>
    <n v="2956"/>
    <n v="450376"/>
    <n v="70252"/>
    <n v="77285"/>
    <n v="129"/>
    <n v="0.47520546555281223"/>
    <n v="0.52277877363276626"/>
    <n v="8.7259444651131325E-4"/>
  </r>
  <r>
    <x v="27"/>
    <x v="37"/>
    <x v="4"/>
    <n v="2016"/>
    <n v="12353"/>
    <n v="785"/>
    <n v="13584"/>
    <n v="12353"/>
    <n v="6547"/>
    <n v="6361"/>
    <n v="9"/>
    <m/>
    <n v="177"/>
    <m/>
    <m/>
    <m/>
    <n v="0"/>
    <n v="0"/>
    <m/>
    <m/>
    <n v="6481"/>
    <n v="6304"/>
    <n v="177"/>
    <n v="12169"/>
    <n v="3481"/>
    <n v="3055"/>
    <n v="11"/>
    <n v="0.53169390560562091"/>
    <n v="0.46662593554299681"/>
    <n v="1.6801588513823125E-3"/>
  </r>
  <r>
    <x v="28"/>
    <x v="37"/>
    <x v="4"/>
    <n v="2016"/>
    <n v="70763"/>
    <n v="5858"/>
    <n v="66921"/>
    <n v="70769"/>
    <n v="29954"/>
    <n v="28531"/>
    <n v="7"/>
    <m/>
    <n v="1416"/>
    <m/>
    <m/>
    <m/>
    <n v="0"/>
    <n v="0"/>
    <m/>
    <m/>
    <n v="29792"/>
    <n v="28377"/>
    <n v="1415"/>
    <n v="70188"/>
    <n v="18793"/>
    <n v="11139"/>
    <n v="22"/>
    <n v="0.62739533952059823"/>
    <n v="0.37187020097482809"/>
    <n v="7.3445950457367963E-4"/>
  </r>
  <r>
    <x v="29"/>
    <x v="37"/>
    <x v="4"/>
    <n v="2016"/>
    <n v="7135"/>
    <n v="735"/>
    <n v="8416"/>
    <n v="7135"/>
    <n v="3118"/>
    <n v="3070"/>
    <n v="0"/>
    <m/>
    <n v="48"/>
    <m/>
    <m/>
    <m/>
    <n v="0"/>
    <n v="0"/>
    <m/>
    <m/>
    <n v="3090"/>
    <n v="3042"/>
    <n v="48"/>
    <n v="7043"/>
    <n v="1708"/>
    <n v="1393"/>
    <n v="17"/>
    <n v="0.54778704297626679"/>
    <n v="0.4467607440667094"/>
    <n v="5.4522129570237334E-3"/>
  </r>
  <r>
    <x v="30"/>
    <x v="37"/>
    <x v="4"/>
    <n v="2016"/>
    <n v="436958"/>
    <n v="42128"/>
    <n v="396846"/>
    <n v="443457"/>
    <n v="151589"/>
    <n v="141860"/>
    <n v="4"/>
    <m/>
    <n v="9727"/>
    <m/>
    <m/>
    <m/>
    <n v="0"/>
    <n v="0"/>
    <m/>
    <m/>
    <n v="150268"/>
    <n v="140582"/>
    <n v="9686"/>
    <n v="438266"/>
    <n v="66642"/>
    <n v="84678"/>
    <n v="135"/>
    <n v="0.43962292778499762"/>
    <n v="0.55860253712340602"/>
    <n v="8.9056593816173998E-4"/>
  </r>
  <r>
    <x v="31"/>
    <x v="37"/>
    <x v="4"/>
    <n v="2016"/>
    <n v="294821"/>
    <n v="27207"/>
    <n v="269630"/>
    <n v="297260"/>
    <n v="114247"/>
    <n v="108793"/>
    <n v="6"/>
    <m/>
    <n v="5448"/>
    <m/>
    <m/>
    <m/>
    <n v="0"/>
    <n v="0"/>
    <m/>
    <m/>
    <n v="112711"/>
    <n v="107276"/>
    <n v="5435"/>
    <n v="292189"/>
    <n v="52290"/>
    <n v="61876"/>
    <n v="81"/>
    <n v="0.45769254334905951"/>
    <n v="0.54159846648052024"/>
    <n v="7.0899017042022985E-4"/>
  </r>
  <r>
    <x v="32"/>
    <x v="37"/>
    <x v="4"/>
    <n v="2016"/>
    <n v="29076"/>
    <n v="4537"/>
    <n v="26555"/>
    <n v="214"/>
    <n v="73"/>
    <n v="72"/>
    <n v="0"/>
    <m/>
    <n v="1"/>
    <m/>
    <m/>
    <m/>
    <n v="0"/>
    <n v="0"/>
    <m/>
    <m/>
    <n v="0"/>
    <n v="0"/>
    <n v="0"/>
    <n v="0"/>
    <m/>
    <n v="69"/>
    <n v="2"/>
    <n v="0"/>
    <n v="0.9452054794520548"/>
    <n v="2.7397260273972601E-2"/>
  </r>
  <r>
    <x v="33"/>
    <x v="37"/>
    <x v="4"/>
    <n v="2016"/>
    <n v="166885"/>
    <n v="19398"/>
    <n v="149503"/>
    <n v="168154"/>
    <n v="60847"/>
    <n v="58523"/>
    <n v="0"/>
    <m/>
    <n v="2324"/>
    <m/>
    <m/>
    <m/>
    <n v="0"/>
    <n v="0"/>
    <m/>
    <m/>
    <n v="59225"/>
    <n v="56936"/>
    <n v="2289"/>
    <n v="162081"/>
    <n v="38340"/>
    <n v="22419"/>
    <n v="88"/>
    <n v="0.63010501750291714"/>
    <n v="0.36844873206567291"/>
    <n v="1.4462504314099298E-3"/>
  </r>
  <r>
    <x v="34"/>
    <x v="37"/>
    <x v="4"/>
    <n v="2016"/>
    <n v="2988"/>
    <n v="208"/>
    <n v="4796"/>
    <n v="2988"/>
    <n v="1422"/>
    <n v="1404"/>
    <n v="0"/>
    <m/>
    <n v="18"/>
    <m/>
    <m/>
    <m/>
    <n v="0"/>
    <n v="0"/>
    <m/>
    <m/>
    <n v="1420"/>
    <n v="1402"/>
    <n v="18"/>
    <n v="2961"/>
    <n v="516"/>
    <n v="906"/>
    <n v="0"/>
    <n v="0.3628691983122363"/>
    <n v="0.6371308016877637"/>
    <n v="0"/>
  </r>
  <r>
    <x v="35"/>
    <x v="37"/>
    <x v="4"/>
    <n v="2016"/>
    <n v="32369"/>
    <n v="3364"/>
    <n v="31021"/>
    <n v="32432"/>
    <n v="13528"/>
    <n v="12729"/>
    <n v="6"/>
    <m/>
    <n v="793"/>
    <m/>
    <m/>
    <m/>
    <n v="0"/>
    <n v="0"/>
    <m/>
    <m/>
    <n v="13428"/>
    <n v="12635"/>
    <n v="793"/>
    <n v="32143"/>
    <n v="7302"/>
    <n v="6208"/>
    <n v="18"/>
    <n v="0.53976936723832047"/>
    <n v="0.45890005913660553"/>
    <n v="1.3305736250739208E-3"/>
  </r>
  <r>
    <x v="36"/>
    <x v="37"/>
    <x v="4"/>
    <n v="2016"/>
    <n v="132640"/>
    <n v="12349"/>
    <n v="122307"/>
    <n v="133378"/>
    <n v="56028"/>
    <n v="54233"/>
    <n v="0"/>
    <m/>
    <n v="1795"/>
    <m/>
    <m/>
    <m/>
    <n v="0"/>
    <n v="0"/>
    <m/>
    <m/>
    <n v="55576"/>
    <n v="53791"/>
    <n v="1785"/>
    <n v="131925"/>
    <n v="29941"/>
    <n v="25949"/>
    <n v="138"/>
    <n v="0.53439351752695086"/>
    <n v="0.46314342828585708"/>
    <n v="2.4630541871921183E-3"/>
  </r>
  <r>
    <x v="37"/>
    <x v="37"/>
    <x v="4"/>
    <n v="2016"/>
    <n v="21526"/>
    <n v="3348"/>
    <n v="20194"/>
    <n v="21558"/>
    <n v="8233"/>
    <n v="7853"/>
    <n v="2"/>
    <m/>
    <n v="374"/>
    <m/>
    <m/>
    <m/>
    <n v="0"/>
    <n v="0"/>
    <m/>
    <m/>
    <n v="8160"/>
    <n v="7785"/>
    <n v="375"/>
    <n v="21267"/>
    <m/>
    <n v="8228"/>
    <n v="5"/>
    <n v="0"/>
    <n v="0.99939268796307545"/>
    <n v="6.0731203692457184E-4"/>
  </r>
  <r>
    <x v="38"/>
    <x v="37"/>
    <x v="4"/>
    <n v="2016"/>
    <n v="109753"/>
    <n v="8963"/>
    <n v="102806"/>
    <n v="109899"/>
    <n v="37155"/>
    <n v="34804"/>
    <n v="0"/>
    <m/>
    <n v="2351"/>
    <m/>
    <m/>
    <m/>
    <n v="0"/>
    <n v="0"/>
    <m/>
    <m/>
    <n v="36915"/>
    <n v="34572"/>
    <n v="2343"/>
    <n v="108939"/>
    <n v="5977"/>
    <n v="31132"/>
    <n v="44"/>
    <n v="0.16086663975238863"/>
    <n v="0.83789530345848473"/>
    <n v="1.1842282330776477E-3"/>
  </r>
  <r>
    <x v="39"/>
    <x v="37"/>
    <x v="4"/>
    <n v="2016"/>
    <n v="4087495"/>
    <n v="418507"/>
    <n v="1411411"/>
    <n v="4086896"/>
    <n v="1474863"/>
    <n v="1410226"/>
    <n v="78"/>
    <n v="0"/>
    <n v="64558"/>
    <n v="0"/>
    <n v="0"/>
    <n v="0"/>
    <n v="0"/>
    <n v="0"/>
    <n v="0"/>
    <n v="0"/>
    <n v="1455421"/>
    <n v="1391333"/>
    <n v="64088"/>
    <n v="4004806"/>
    <n v="517198"/>
    <n v="959314"/>
    <n v="2971"/>
    <n v="0.3506752830601893"/>
    <n v="0.65044278688935853"/>
    <n v="2.0144243906044155E-3"/>
  </r>
  <r>
    <x v="0"/>
    <x v="38"/>
    <x v="1"/>
    <n v="2015"/>
    <n v="6199"/>
    <n v="542"/>
    <n v="7672"/>
    <n v="6212"/>
    <n v="2437"/>
    <n v="2424"/>
    <n v="0"/>
    <m/>
    <n v="13"/>
    <m/>
    <m/>
    <m/>
    <n v="0"/>
    <n v="0"/>
    <m/>
    <m/>
    <n v="2434"/>
    <n v="2421"/>
    <n v="13"/>
    <n v="6159"/>
    <n v="1365"/>
    <n v="1072"/>
    <n v="0"/>
    <n v="0.5601148953631514"/>
    <n v="0.4398851046368486"/>
    <n v="0"/>
  </r>
  <r>
    <x v="1"/>
    <x v="38"/>
    <x v="1"/>
    <n v="2015"/>
    <n v="13114"/>
    <n v="2660"/>
    <n v="12469"/>
    <n v="13114"/>
    <n v="5781"/>
    <n v="5733"/>
    <n v="0"/>
    <m/>
    <n v="48"/>
    <m/>
    <m/>
    <m/>
    <n v="0"/>
    <n v="0"/>
    <m/>
    <m/>
    <n v="5775"/>
    <n v="5727"/>
    <n v="48"/>
    <n v="13066"/>
    <n v="3193"/>
    <n v="2588"/>
    <n v="0"/>
    <n v="0.55232658709565818"/>
    <n v="0.44767341290434182"/>
    <n v="0"/>
  </r>
  <r>
    <x v="2"/>
    <x v="38"/>
    <x v="1"/>
    <n v="2015"/>
    <n v="99539"/>
    <n v="4500"/>
    <n v="97054"/>
    <n v="100634"/>
    <n v="32988"/>
    <n v="32616"/>
    <n v="0"/>
    <m/>
    <n v="372"/>
    <m/>
    <m/>
    <m/>
    <n v="0"/>
    <n v="0"/>
    <m/>
    <m/>
    <n v="32879"/>
    <n v="32510"/>
    <n v="369"/>
    <n v="99933"/>
    <n v="18857"/>
    <n v="14114"/>
    <n v="17"/>
    <n v="0.57163210864556813"/>
    <n v="0.42785255244331272"/>
    <n v="5.1533891111919491E-4"/>
  </r>
  <r>
    <x v="3"/>
    <x v="38"/>
    <x v="1"/>
    <n v="2015"/>
    <n v="40548"/>
    <n v="3003"/>
    <n v="39560"/>
    <n v="40781"/>
    <n v="17983"/>
    <n v="17823"/>
    <n v="1"/>
    <m/>
    <n v="159"/>
    <m/>
    <m/>
    <m/>
    <n v="0"/>
    <n v="0"/>
    <m/>
    <m/>
    <n v="17928"/>
    <n v="17768"/>
    <n v="159"/>
    <n v="40476"/>
    <n v="12489"/>
    <n v="17953"/>
    <n v="12"/>
    <n v="0.69448923983762445"/>
    <n v="0.9983317577712284"/>
    <n v="6.6729689150864702E-4"/>
  </r>
  <r>
    <x v="4"/>
    <x v="38"/>
    <x v="1"/>
    <n v="2015"/>
    <n v="47509"/>
    <n v="4107"/>
    <n v="45417"/>
    <n v="47510"/>
    <n v="23096"/>
    <n v="22863"/>
    <n v="15"/>
    <m/>
    <n v="218"/>
    <m/>
    <m/>
    <m/>
    <n v="0"/>
    <n v="0"/>
    <m/>
    <m/>
    <n v="23004"/>
    <n v="22774"/>
    <n v="215"/>
    <n v="46960"/>
    <n v="15790"/>
    <n v="7299"/>
    <n v="7"/>
    <n v="0.68366816764807758"/>
    <n v="0.31602874956702459"/>
    <n v="3.0308278489781778E-4"/>
  </r>
  <r>
    <x v="5"/>
    <x v="38"/>
    <x v="1"/>
    <n v="2015"/>
    <n v="251563"/>
    <n v="29670"/>
    <n v="223908"/>
    <n v="251844"/>
    <n v="86768"/>
    <n v="85541"/>
    <n v="0"/>
    <m/>
    <n v="1227"/>
    <m/>
    <m/>
    <m/>
    <n v="0"/>
    <n v="0"/>
    <m/>
    <m/>
    <n v="86352"/>
    <n v="85142"/>
    <n v="1210"/>
    <n v="249924"/>
    <n v="19359"/>
    <n v="67274"/>
    <n v="130"/>
    <n v="0.22311220726535128"/>
    <n v="0.77533191960169645"/>
    <n v="1.4982482021021575E-3"/>
  </r>
  <r>
    <x v="6"/>
    <x v="38"/>
    <x v="1"/>
    <n v="2015"/>
    <n v="2634"/>
    <n v="297"/>
    <n v="4352"/>
    <n v="2637"/>
    <n v="1409"/>
    <n v="1393"/>
    <n v="0"/>
    <m/>
    <n v="16"/>
    <m/>
    <m/>
    <m/>
    <n v="0"/>
    <n v="0"/>
    <m/>
    <m/>
    <n v="1407"/>
    <n v="1391"/>
    <n v="16"/>
    <n v="2614"/>
    <n v="895"/>
    <n v="514"/>
    <n v="0"/>
    <n v="0.63520227111426542"/>
    <n v="0.36479772888573458"/>
    <n v="0"/>
  </r>
  <r>
    <x v="7"/>
    <x v="38"/>
    <x v="1"/>
    <n v="2015"/>
    <n v="59483"/>
    <n v="6703"/>
    <n v="54795"/>
    <n v="59547"/>
    <n v="20046"/>
    <n v="19888"/>
    <n v="0"/>
    <m/>
    <n v="159"/>
    <m/>
    <m/>
    <m/>
    <n v="0"/>
    <n v="0"/>
    <m/>
    <m/>
    <n v="19988"/>
    <n v="19831"/>
    <n v="158"/>
    <n v="59046"/>
    <n v="14641"/>
    <n v="5391"/>
    <n v="14"/>
    <n v="0.73037014865808636"/>
    <n v="0.26893145764741094"/>
    <n v="6.9839369450264393E-4"/>
  </r>
  <r>
    <x v="8"/>
    <x v="38"/>
    <x v="1"/>
    <n v="2015"/>
    <n v="19670"/>
    <n v="2314"/>
    <n v="19371"/>
    <n v="19670"/>
    <n v="7988"/>
    <n v="7882"/>
    <n v="0"/>
    <m/>
    <n v="107"/>
    <m/>
    <m/>
    <m/>
    <n v="0"/>
    <n v="0"/>
    <m/>
    <m/>
    <n v="7968"/>
    <n v="7862"/>
    <n v="107"/>
    <n v="19540"/>
    <n v="4045"/>
    <n v="3941"/>
    <n v="2"/>
    <n v="0.50638457686529792"/>
    <n v="0.49336504757135702"/>
    <n v="2.503755633450175E-4"/>
  </r>
  <r>
    <x v="9"/>
    <x v="38"/>
    <x v="1"/>
    <n v="2015"/>
    <n v="4573"/>
    <n v="439"/>
    <n v="6149"/>
    <n v="4573"/>
    <n v="2183"/>
    <n v="2164"/>
    <n v="0"/>
    <m/>
    <n v="19"/>
    <m/>
    <m/>
    <m/>
    <n v="0"/>
    <n v="0"/>
    <m/>
    <m/>
    <n v="2177"/>
    <n v="2158"/>
    <n v="19"/>
    <n v="4524"/>
    <n v="630"/>
    <n v="1553"/>
    <n v="0"/>
    <n v="0.28859367842418687"/>
    <n v="0.71140632157581307"/>
    <n v="0"/>
  </r>
  <r>
    <x v="10"/>
    <x v="38"/>
    <x v="1"/>
    <n v="2015"/>
    <n v="30702"/>
    <n v="5208"/>
    <n v="27509"/>
    <n v="30722"/>
    <n v="10308"/>
    <n v="10242"/>
    <n v="0"/>
    <m/>
    <n v="66"/>
    <m/>
    <m/>
    <m/>
    <n v="0"/>
    <n v="0"/>
    <m/>
    <m/>
    <n v="10273"/>
    <n v="10207"/>
    <n v="66"/>
    <n v="30494"/>
    <n v="6356"/>
    <n v="3950"/>
    <n v="2"/>
    <n v="0.61660845944897169"/>
    <n v="0.38319751649204503"/>
    <n v="1.9402405898331392E-4"/>
  </r>
  <r>
    <x v="11"/>
    <x v="38"/>
    <x v="1"/>
    <n v="2015"/>
    <n v="1544"/>
    <n v="204"/>
    <n v="3355"/>
    <n v="1544"/>
    <n v="936"/>
    <n v="936"/>
    <n v="0"/>
    <m/>
    <n v="0"/>
    <m/>
    <m/>
    <m/>
    <n v="0"/>
    <e v="#DIV/0!"/>
    <m/>
    <m/>
    <n v="933"/>
    <n v="933"/>
    <n v="0"/>
    <n v="1534"/>
    <n v="638"/>
    <n v="296"/>
    <n v="2"/>
    <n v="0.68162393162393164"/>
    <n v="0.31623931623931623"/>
    <n v="2.136752136752137E-3"/>
  </r>
  <r>
    <x v="12"/>
    <x v="38"/>
    <x v="1"/>
    <n v="2015"/>
    <n v="36698"/>
    <n v="6731"/>
    <n v="31982"/>
    <n v="36698"/>
    <n v="14717"/>
    <n v="14552"/>
    <n v="1"/>
    <m/>
    <n v="164"/>
    <m/>
    <m/>
    <m/>
    <n v="0"/>
    <n v="0"/>
    <m/>
    <m/>
    <n v="14677"/>
    <n v="14513"/>
    <n v="163"/>
    <n v="36467"/>
    <n v="3721"/>
    <n v="10996"/>
    <n v="0"/>
    <n v="0.25283685533736494"/>
    <n v="0.747163144662635"/>
    <n v="0"/>
  </r>
  <r>
    <x v="13"/>
    <x v="38"/>
    <x v="1"/>
    <n v="2015"/>
    <n v="38647"/>
    <n v="6150"/>
    <n v="34512"/>
    <n v="38935"/>
    <n v="17621"/>
    <n v="17494"/>
    <n v="0"/>
    <m/>
    <n v="128"/>
    <m/>
    <m/>
    <m/>
    <n v="0"/>
    <n v="0"/>
    <m/>
    <m/>
    <n v="17580"/>
    <n v="17457"/>
    <n v="124"/>
    <n v="38738"/>
    <n v="0"/>
    <n v="17621"/>
    <n v="0"/>
    <n v="0"/>
    <n v="1"/>
    <n v="0"/>
  </r>
  <r>
    <x v="40"/>
    <x v="38"/>
    <x v="1"/>
    <n v="2015"/>
    <n v="50531"/>
    <n v="5936"/>
    <n v="46610"/>
    <n v="51075"/>
    <n v="23164"/>
    <n v="22884"/>
    <n v="16"/>
    <m/>
    <n v="264"/>
    <m/>
    <m/>
    <m/>
    <n v="0"/>
    <n v="0"/>
    <m/>
    <m/>
    <n v="22753"/>
    <n v="22475"/>
    <n v="262"/>
    <n v="48173"/>
    <n v="10127"/>
    <n v="13023"/>
    <n v="14"/>
    <n v="0.43718701433258506"/>
    <n v="0.56220859955102742"/>
    <n v="6.0438611638749789E-4"/>
  </r>
  <r>
    <x v="15"/>
    <x v="38"/>
    <x v="1"/>
    <n v="2015"/>
    <n v="23021"/>
    <n v="2314"/>
    <n v="22722"/>
    <n v="23021"/>
    <n v="12804"/>
    <n v="12676"/>
    <n v="0"/>
    <m/>
    <n v="128"/>
    <m/>
    <m/>
    <m/>
    <n v="0"/>
    <n v="0"/>
    <m/>
    <m/>
    <n v="12772"/>
    <n v="12644"/>
    <n v="128"/>
    <n v="22723"/>
    <n v="5236"/>
    <n v="7554"/>
    <n v="14"/>
    <n v="0.40893470790378006"/>
    <n v="0.58997188378631682"/>
    <n v="1.0934083099031554E-3"/>
  </r>
  <r>
    <x v="16"/>
    <x v="38"/>
    <x v="1"/>
    <n v="2015"/>
    <n v="1193706"/>
    <n v="112795"/>
    <n v="1082926"/>
    <n v="1204515"/>
    <n v="474363"/>
    <n v="467608"/>
    <n v="1"/>
    <m/>
    <n v="6754"/>
    <m/>
    <m/>
    <m/>
    <n v="0"/>
    <n v="0"/>
    <m/>
    <m/>
    <n v="471278"/>
    <n v="464575"/>
    <n v="6703"/>
    <n v="1187694"/>
    <n v="124837"/>
    <n v="348408"/>
    <n v="844"/>
    <n v="0.26316765852311413"/>
    <n v="0.7344754966133531"/>
    <n v="1.7792281438476442E-3"/>
  </r>
  <r>
    <x v="17"/>
    <x v="38"/>
    <x v="1"/>
    <n v="2015"/>
    <n v="154355"/>
    <n v="58251"/>
    <n v="98119"/>
    <n v="154647"/>
    <n v="59614"/>
    <n v="58940"/>
    <n v="1"/>
    <m/>
    <n v="677"/>
    <m/>
    <m/>
    <m/>
    <n v="0"/>
    <n v="0"/>
    <m/>
    <m/>
    <n v="58353"/>
    <n v="57703"/>
    <n v="654"/>
    <n v="146885"/>
    <n v="21978"/>
    <n v="37536"/>
    <n v="91"/>
    <n v="0.36867178850605564"/>
    <n v="0.6296507531787835"/>
    <n v="1.52648706679639E-3"/>
  </r>
  <r>
    <x v="18"/>
    <x v="38"/>
    <x v="1"/>
    <n v="2015"/>
    <n v="22329"/>
    <n v="2952"/>
    <n v="21392"/>
    <n v="22388"/>
    <n v="9253"/>
    <n v="9115"/>
    <n v="0"/>
    <m/>
    <n v="137"/>
    <m/>
    <m/>
    <m/>
    <n v="0"/>
    <n v="0"/>
    <m/>
    <m/>
    <n v="9225"/>
    <n v="9089"/>
    <n v="135"/>
    <n v="22211"/>
    <n v="6026"/>
    <n v="3217"/>
    <n v="10"/>
    <n v="0.65124824381281743"/>
    <n v="0.34767102561331459"/>
    <n v="1.0807305738679347E-3"/>
  </r>
  <r>
    <x v="19"/>
    <x v="38"/>
    <x v="1"/>
    <n v="2015"/>
    <n v="13336"/>
    <n v="1638"/>
    <n v="13713"/>
    <n v="13397"/>
    <n v="5493"/>
    <n v="5447"/>
    <n v="0"/>
    <m/>
    <n v="46"/>
    <m/>
    <m/>
    <m/>
    <n v="0"/>
    <n v="0"/>
    <m/>
    <m/>
    <n v="5482"/>
    <n v="5436"/>
    <n v="46"/>
    <n v="13273"/>
    <n v="3919"/>
    <n v="1571"/>
    <n v="3"/>
    <n v="0.71345348625523397"/>
    <n v="0.28600036409976332"/>
    <n v="5.461496450027307E-4"/>
  </r>
  <r>
    <x v="20"/>
    <x v="38"/>
    <x v="1"/>
    <n v="2015"/>
    <n v="43795"/>
    <n v="3987"/>
    <n v="41823"/>
    <n v="43795"/>
    <n v="17986"/>
    <n v="17812"/>
    <n v="0"/>
    <m/>
    <n v="174"/>
    <m/>
    <m/>
    <m/>
    <n v="0"/>
    <n v="0"/>
    <m/>
    <m/>
    <n v="17944"/>
    <n v="17771"/>
    <n v="173"/>
    <n v="43511"/>
    <n v="5998"/>
    <n v="11982"/>
    <n v="6"/>
    <n v="0.33348159679750916"/>
    <n v="0.66618481040809518"/>
    <n v="3.3359279439564108E-4"/>
  </r>
  <r>
    <x v="21"/>
    <x v="38"/>
    <x v="1"/>
    <n v="2015"/>
    <n v="6806"/>
    <n v="673"/>
    <n v="8148"/>
    <n v="6806"/>
    <n v="4045"/>
    <n v="3932"/>
    <n v="0"/>
    <m/>
    <n v="113"/>
    <m/>
    <m/>
    <m/>
    <n v="0"/>
    <n v="0"/>
    <m/>
    <m/>
    <n v="4027"/>
    <n v="3915"/>
    <n v="112"/>
    <n v="6730"/>
    <n v="1050"/>
    <n v="2993"/>
    <n v="2"/>
    <n v="0.25957972805933249"/>
    <n v="0.73992583436341164"/>
    <n v="4.9443757725587149E-4"/>
  </r>
  <r>
    <x v="22"/>
    <x v="38"/>
    <x v="1"/>
    <n v="2015"/>
    <n v="35839"/>
    <n v="2782"/>
    <n v="35072"/>
    <n v="35958"/>
    <n v="14728"/>
    <n v="14641"/>
    <n v="2"/>
    <m/>
    <n v="85"/>
    <m/>
    <m/>
    <m/>
    <n v="0"/>
    <n v="0"/>
    <m/>
    <m/>
    <n v="14659"/>
    <n v="14573"/>
    <n v="84"/>
    <n v="35510"/>
    <n v="9201"/>
    <n v="5513"/>
    <n v="14"/>
    <n v="0.62472840847365563"/>
    <n v="0.37432102118413907"/>
    <n v="9.5057034220532319E-4"/>
  </r>
  <r>
    <x v="23"/>
    <x v="38"/>
    <x v="1"/>
    <n v="2015"/>
    <n v="21284"/>
    <n v="1811"/>
    <n v="21488"/>
    <n v="21528"/>
    <n v="9612"/>
    <n v="9484"/>
    <n v="0"/>
    <m/>
    <n v="128"/>
    <m/>
    <m/>
    <m/>
    <n v="0"/>
    <n v="0"/>
    <m/>
    <m/>
    <n v="9579"/>
    <n v="9451"/>
    <n v="128"/>
    <n v="21344"/>
    <n v="1564"/>
    <n v="8035"/>
    <n v="13"/>
    <n v="0.16271327507282562"/>
    <n v="0.8359342488555972"/>
    <n v="1.3524760715771952E-3"/>
  </r>
  <r>
    <x v="24"/>
    <x v="38"/>
    <x v="1"/>
    <n v="2015"/>
    <n v="13530"/>
    <n v="876"/>
    <n v="14669"/>
    <n v="13591"/>
    <n v="6559"/>
    <n v="6448"/>
    <n v="0"/>
    <m/>
    <n v="111"/>
    <m/>
    <m/>
    <m/>
    <n v="0"/>
    <n v="0"/>
    <m/>
    <m/>
    <n v="6535"/>
    <n v="6424"/>
    <n v="111"/>
    <n v="13479"/>
    <n v="1447"/>
    <n v="5108"/>
    <n v="3"/>
    <n v="0.22061289830766886"/>
    <n v="0.7787772526299741"/>
    <n v="4.5738679676779996E-4"/>
  </r>
  <r>
    <x v="25"/>
    <x v="38"/>
    <x v="1"/>
    <n v="2015"/>
    <n v="8433"/>
    <n v="1748"/>
    <n v="8700"/>
    <n v="8469"/>
    <n v="4195"/>
    <n v="4144"/>
    <n v="0"/>
    <m/>
    <n v="51"/>
    <m/>
    <m/>
    <m/>
    <n v="0"/>
    <n v="0"/>
    <m/>
    <m/>
    <n v="4177"/>
    <n v="4126"/>
    <n v="51"/>
    <n v="8387"/>
    <n v="1773"/>
    <n v="2422"/>
    <n v="0"/>
    <n v="0.42264600715137068"/>
    <n v="0.57735399284862932"/>
    <n v="0"/>
  </r>
  <r>
    <x v="26"/>
    <x v="38"/>
    <x v="1"/>
    <n v="2015"/>
    <n v="450941"/>
    <n v="52928"/>
    <n v="400028"/>
    <n v="450941"/>
    <n v="154255"/>
    <n v="153368"/>
    <n v="0"/>
    <m/>
    <n v="888"/>
    <m/>
    <m/>
    <m/>
    <n v="0"/>
    <n v="0"/>
    <m/>
    <m/>
    <n v="151893"/>
    <n v="151039"/>
    <n v="865"/>
    <n v="437599"/>
    <n v="80068"/>
    <n v="73922"/>
    <n v="59"/>
    <n v="0.51906259116398168"/>
    <n v="0.47921947424718808"/>
    <n v="3.8248354996596543E-4"/>
  </r>
  <r>
    <x v="27"/>
    <x v="38"/>
    <x v="1"/>
    <n v="2015"/>
    <n v="12177"/>
    <n v="3777"/>
    <n v="10415"/>
    <n v="12177"/>
    <n v="7061"/>
    <n v="7009"/>
    <n v="1"/>
    <m/>
    <n v="51"/>
    <m/>
    <m/>
    <m/>
    <n v="0"/>
    <n v="0"/>
    <m/>
    <m/>
    <n v="7026"/>
    <n v="6974"/>
    <n v="51"/>
    <n v="11996"/>
    <n v="4533"/>
    <n v="2518"/>
    <n v="10"/>
    <n v="0.64197705707406882"/>
    <n v="0.35660671293017987"/>
    <n v="1.4162299957513099E-3"/>
  </r>
  <r>
    <x v="28"/>
    <x v="38"/>
    <x v="1"/>
    <n v="2015"/>
    <n v="69299"/>
    <n v="4982"/>
    <n v="66332"/>
    <n v="69301"/>
    <n v="30032"/>
    <n v="29784"/>
    <n v="0"/>
    <m/>
    <n v="248"/>
    <m/>
    <m/>
    <m/>
    <n v="0"/>
    <n v="0"/>
    <m/>
    <m/>
    <n v="29952"/>
    <n v="29704"/>
    <n v="248"/>
    <n v="68755"/>
    <n v="21266"/>
    <n v="8752"/>
    <n v="14"/>
    <n v="0.70811134789557806"/>
    <n v="0.29142248268513588"/>
    <n v="4.6616941928609483E-4"/>
  </r>
  <r>
    <x v="29"/>
    <x v="38"/>
    <x v="1"/>
    <n v="2015"/>
    <n v="7130"/>
    <n v="537"/>
    <n v="8608"/>
    <n v="7130"/>
    <n v="2939"/>
    <n v="2911"/>
    <n v="0"/>
    <m/>
    <n v="28"/>
    <m/>
    <m/>
    <m/>
    <n v="0"/>
    <n v="0"/>
    <m/>
    <m/>
    <n v="2924"/>
    <n v="2898"/>
    <n v="26"/>
    <n v="7047"/>
    <n v="1647"/>
    <n v="1286"/>
    <n v="6"/>
    <n v="0.56039469207213333"/>
    <n v="0.43756379720993538"/>
    <n v="2.041510717931269E-3"/>
  </r>
  <r>
    <x v="30"/>
    <x v="38"/>
    <x v="1"/>
    <n v="2015"/>
    <n v="422871"/>
    <n v="40725"/>
    <n v="384161"/>
    <n v="422871"/>
    <n v="148581"/>
    <n v="146974"/>
    <n v="5"/>
    <m/>
    <n v="1602"/>
    <m/>
    <m/>
    <m/>
    <n v="0"/>
    <n v="0"/>
    <m/>
    <m/>
    <n v="147845"/>
    <n v="146248"/>
    <n v="1597"/>
    <n v="418342"/>
    <n v="75835"/>
    <n v="72558"/>
    <n v="57"/>
    <n v="0.51039500339881949"/>
    <n v="0.48833969350051487"/>
    <n v="3.8362913158479213E-4"/>
  </r>
  <r>
    <x v="31"/>
    <x v="38"/>
    <x v="1"/>
    <n v="2015"/>
    <n v="286245"/>
    <n v="26775"/>
    <n v="261485"/>
    <n v="286843"/>
    <n v="121790"/>
    <n v="120460"/>
    <n v="5"/>
    <m/>
    <n v="1325"/>
    <m/>
    <m/>
    <m/>
    <n v="0"/>
    <n v="0"/>
    <m/>
    <m/>
    <n v="120815"/>
    <n v="119515"/>
    <n v="1300"/>
    <n v="282064"/>
    <n v="64730"/>
    <n v="57037"/>
    <n v="23"/>
    <n v="0.53148862796617125"/>
    <n v="0.46832252237457922"/>
    <n v="1.8884965924952787E-4"/>
  </r>
  <r>
    <x v="32"/>
    <x v="38"/>
    <x v="1"/>
    <n v="2015"/>
    <n v="29072"/>
    <n v="4145"/>
    <n v="26942"/>
    <n v="29160"/>
    <n v="12933"/>
    <n v="12773"/>
    <n v="0"/>
    <m/>
    <n v="160"/>
    <m/>
    <m/>
    <m/>
    <n v="0"/>
    <n v="0"/>
    <m/>
    <m/>
    <n v="12883"/>
    <n v="12725"/>
    <n v="158"/>
    <n v="28959"/>
    <n v="4456"/>
    <n v="8475"/>
    <n v="2"/>
    <n v="0.34454496249903349"/>
    <n v="0.65530039434006027"/>
    <n v="1.5464316090620892E-4"/>
  </r>
  <r>
    <x v="33"/>
    <x v="38"/>
    <x v="1"/>
    <n v="2015"/>
    <n v="164555"/>
    <n v="16955"/>
    <n v="149615"/>
    <n v="166058"/>
    <n v="61091"/>
    <n v="60872"/>
    <n v="2"/>
    <m/>
    <n v="217"/>
    <m/>
    <m/>
    <m/>
    <n v="0"/>
    <n v="0"/>
    <m/>
    <m/>
    <n v="60178"/>
    <n v="59969"/>
    <n v="208"/>
    <n v="160012"/>
    <n v="42775"/>
    <n v="18270"/>
    <n v="46"/>
    <n v="0.7001849699628423"/>
    <n v="0.29906205496718014"/>
    <n v="7.5297506997757443E-4"/>
  </r>
  <r>
    <x v="34"/>
    <x v="38"/>
    <x v="1"/>
    <n v="2015"/>
    <n v="2959"/>
    <n v="167"/>
    <n v="4807"/>
    <n v="2927"/>
    <n v="1433"/>
    <n v="1432"/>
    <n v="0"/>
    <m/>
    <n v="1"/>
    <m/>
    <m/>
    <m/>
    <n v="0"/>
    <n v="0"/>
    <m/>
    <m/>
    <n v="1433"/>
    <n v="1432"/>
    <n v="1"/>
    <n v="2895"/>
    <n v="685"/>
    <n v="748"/>
    <n v="0"/>
    <n v="0.47801814375436147"/>
    <n v="0.52198185624563853"/>
    <n v="0"/>
  </r>
  <r>
    <x v="35"/>
    <x v="38"/>
    <x v="1"/>
    <n v="2015"/>
    <n v="32219"/>
    <n v="2772"/>
    <n v="31462"/>
    <n v="32268"/>
    <n v="12539"/>
    <n v="12392"/>
    <n v="5"/>
    <m/>
    <n v="142"/>
    <m/>
    <m/>
    <m/>
    <n v="0"/>
    <n v="0"/>
    <m/>
    <m/>
    <n v="12502"/>
    <n v="12356"/>
    <n v="141"/>
    <n v="31997"/>
    <n v="7517"/>
    <n v="5018"/>
    <n v="4"/>
    <n v="0.59948959247148892"/>
    <n v="0.40019140282319166"/>
    <n v="3.1900470531940348E-4"/>
  </r>
  <r>
    <x v="36"/>
    <x v="38"/>
    <x v="1"/>
    <n v="2015"/>
    <n v="129345"/>
    <n v="11944"/>
    <n v="119416"/>
    <n v="131328"/>
    <n v="61640"/>
    <n v="61136"/>
    <n v="8"/>
    <m/>
    <n v="496"/>
    <m/>
    <m/>
    <m/>
    <n v="0"/>
    <n v="0"/>
    <m/>
    <m/>
    <n v="61405"/>
    <n v="60909"/>
    <n v="496"/>
    <n v="130039"/>
    <n v="40752"/>
    <n v="20825"/>
    <n v="63"/>
    <n v="0.66112913692407527"/>
    <n v="0.33784879948085661"/>
    <n v="1.0220635950681375E-3"/>
  </r>
  <r>
    <x v="37"/>
    <x v="38"/>
    <x v="1"/>
    <n v="2015"/>
    <n v="20520"/>
    <n v="4937"/>
    <n v="17598"/>
    <n v="20690"/>
    <n v="9194"/>
    <n v="9079"/>
    <n v="0"/>
    <m/>
    <n v="110"/>
    <m/>
    <m/>
    <m/>
    <n v="0"/>
    <n v="0"/>
    <m/>
    <m/>
    <n v="9129"/>
    <n v="9015"/>
    <n v="109"/>
    <n v="20422"/>
    <n v="0"/>
    <n v="9186"/>
    <n v="8"/>
    <n v="0"/>
    <n v="0.99912986730476394"/>
    <n v="8.7013269523602351E-4"/>
  </r>
  <r>
    <x v="38"/>
    <x v="38"/>
    <x v="1"/>
    <n v="2015"/>
    <n v="108269"/>
    <n v="7738"/>
    <n v="102546"/>
    <n v="108494"/>
    <n v="35580"/>
    <n v="35403"/>
    <n v="2"/>
    <m/>
    <n v="177"/>
    <m/>
    <m/>
    <m/>
    <n v="0"/>
    <n v="0"/>
    <m/>
    <m/>
    <n v="35455"/>
    <n v="35283"/>
    <n v="174"/>
    <n v="107621"/>
    <n v="6897"/>
    <n v="28660"/>
    <n v="21"/>
    <n v="0.19384485666104553"/>
    <n v="0.80550871275997749"/>
    <n v="5.9021922428330526E-4"/>
  </r>
  <r>
    <x v="39"/>
    <x v="38"/>
    <x v="1"/>
    <n v="2015"/>
    <n v="3974990"/>
    <n v="446673"/>
    <n v="1528413"/>
    <n v="3993799"/>
    <n v="1545145"/>
    <n v="1528275"/>
    <n v="65"/>
    <m/>
    <n v="16809"/>
    <m/>
    <m/>
    <m/>
    <n v="0"/>
    <n v="0"/>
    <m/>
    <m/>
    <n v="1533599"/>
    <n v="1516943"/>
    <n v="16628"/>
    <n v="3927143"/>
    <n v="629355"/>
    <n v="913635"/>
    <n v="1513"/>
    <n v="0.40731128793737803"/>
    <n v="0.59129402094949013"/>
    <n v="9.7919612722430585E-4"/>
  </r>
  <r>
    <x v="0"/>
    <x v="39"/>
    <x v="2"/>
    <n v="2015"/>
    <n v="6275"/>
    <n v="432"/>
    <n v="7858"/>
    <n v="6287"/>
    <n v="1867"/>
    <n v="1834"/>
    <n v="0"/>
    <m/>
    <n v="33"/>
    <m/>
    <m/>
    <m/>
    <n v="0"/>
    <n v="0"/>
    <m/>
    <m/>
    <n v="1863"/>
    <n v="1830"/>
    <n v="33"/>
    <n v="6234"/>
    <n v="973"/>
    <n v="893"/>
    <n v="1"/>
    <n v="0.52115693626138193"/>
    <n v="0.47830744509908946"/>
    <n v="5.3561863952865559E-4"/>
  </r>
  <r>
    <x v="1"/>
    <x v="39"/>
    <x v="2"/>
    <n v="2015"/>
    <n v="13417"/>
    <n v="2158"/>
    <n v="13274"/>
    <n v="13417"/>
    <n v="3900"/>
    <n v="3846"/>
    <n v="0"/>
    <m/>
    <n v="54"/>
    <m/>
    <m/>
    <m/>
    <n v="0"/>
    <n v="0"/>
    <m/>
    <m/>
    <n v="3890"/>
    <n v="3836"/>
    <n v="54"/>
    <n v="13344"/>
    <n v="1790"/>
    <n v="2110"/>
    <n v="0"/>
    <n v="0.45897435897435895"/>
    <n v="0.54102564102564099"/>
    <n v="0"/>
  </r>
  <r>
    <x v="2"/>
    <x v="39"/>
    <x v="2"/>
    <n v="2015"/>
    <n v="0"/>
    <n v="0"/>
    <n v="2015"/>
    <n v="0"/>
    <n v="0"/>
    <n v="0"/>
    <n v="0"/>
    <m/>
    <n v="0"/>
    <m/>
    <m/>
    <m/>
    <m/>
    <e v="#DIV/0!"/>
    <m/>
    <m/>
    <n v="0"/>
    <n v="0"/>
    <n v="0"/>
    <n v="0"/>
    <n v="0"/>
    <n v="0"/>
    <n v="0"/>
    <e v="#DIV/0!"/>
    <e v="#DIV/0!"/>
    <e v="#DIV/0!"/>
  </r>
  <r>
    <x v="3"/>
    <x v="39"/>
    <x v="2"/>
    <n v="2015"/>
    <n v="0"/>
    <n v="0"/>
    <n v="2015"/>
    <n v="0"/>
    <n v="0"/>
    <n v="0"/>
    <n v="0"/>
    <m/>
    <n v="0"/>
    <m/>
    <m/>
    <m/>
    <m/>
    <e v="#DIV/0!"/>
    <m/>
    <m/>
    <n v="0"/>
    <n v="0"/>
    <n v="0"/>
    <n v="0"/>
    <n v="0"/>
    <n v="0"/>
    <n v="0"/>
    <e v="#DIV/0!"/>
    <e v="#DIV/0!"/>
    <e v="#DIV/0!"/>
  </r>
  <r>
    <x v="4"/>
    <x v="39"/>
    <x v="2"/>
    <n v="2015"/>
    <n v="0"/>
    <n v="0"/>
    <n v="2015"/>
    <n v="0"/>
    <n v="0"/>
    <n v="0"/>
    <n v="0"/>
    <m/>
    <n v="0"/>
    <m/>
    <m/>
    <m/>
    <m/>
    <e v="#DIV/0!"/>
    <m/>
    <m/>
    <n v="0"/>
    <n v="0"/>
    <n v="0"/>
    <n v="0"/>
    <n v="0"/>
    <n v="0"/>
    <n v="0"/>
    <e v="#DIV/0!"/>
    <e v="#DIV/0!"/>
    <e v="#DIV/0!"/>
  </r>
  <r>
    <x v="5"/>
    <x v="39"/>
    <x v="2"/>
    <n v="2015"/>
    <n v="250728"/>
    <n v="26258"/>
    <n v="226485"/>
    <n v="252563"/>
    <n v="65970"/>
    <n v="64882"/>
    <n v="0"/>
    <m/>
    <n v="1088"/>
    <m/>
    <m/>
    <m/>
    <n v="0"/>
    <n v="0"/>
    <m/>
    <m/>
    <n v="65700"/>
    <n v="64618"/>
    <n v="1082"/>
    <n v="250662"/>
    <n v="21414"/>
    <n v="44503"/>
    <n v="49"/>
    <n v="0.32460209185993633"/>
    <n v="0.67459451265726844"/>
    <n v="7.427618614521752E-4"/>
  </r>
  <r>
    <x v="6"/>
    <x v="39"/>
    <x v="2"/>
    <n v="2015"/>
    <n v="0"/>
    <n v="0"/>
    <n v="2015"/>
    <n v="0"/>
    <n v="0"/>
    <n v="0"/>
    <n v="0"/>
    <m/>
    <n v="0"/>
    <m/>
    <m/>
    <m/>
    <m/>
    <e v="#DIV/0!"/>
    <m/>
    <m/>
    <n v="0"/>
    <n v="0"/>
    <n v="0"/>
    <n v="0"/>
    <n v="0"/>
    <n v="0"/>
    <n v="0"/>
    <e v="#DIV/0!"/>
    <e v="#DIV/0!"/>
    <e v="#DIV/0!"/>
  </r>
  <r>
    <x v="7"/>
    <x v="39"/>
    <x v="2"/>
    <n v="2015"/>
    <n v="6940"/>
    <n v="1039"/>
    <n v="7916"/>
    <n v="6950"/>
    <n v="1544"/>
    <n v="1530"/>
    <n v="0"/>
    <m/>
    <n v="14"/>
    <m/>
    <m/>
    <m/>
    <n v="0"/>
    <n v="0"/>
    <m/>
    <m/>
    <n v="1539"/>
    <n v="1525"/>
    <n v="14"/>
    <n v="6894"/>
    <n v="1160"/>
    <n v="381"/>
    <n v="3"/>
    <n v="0.75129533678756477"/>
    <n v="0.24676165803108807"/>
    <n v="1.9430051813471502E-3"/>
  </r>
  <r>
    <x v="8"/>
    <x v="39"/>
    <x v="2"/>
    <n v="2015"/>
    <n v="0"/>
    <n v="0"/>
    <n v="2015"/>
    <n v="0"/>
    <n v="0"/>
    <n v="0"/>
    <n v="0"/>
    <m/>
    <n v="0"/>
    <m/>
    <m/>
    <m/>
    <m/>
    <e v="#DIV/0!"/>
    <m/>
    <m/>
    <n v="0"/>
    <n v="0"/>
    <n v="0"/>
    <n v="0"/>
    <n v="0"/>
    <n v="0"/>
    <n v="0"/>
    <e v="#DIV/0!"/>
    <e v="#DIV/0!"/>
    <e v="#DIV/0!"/>
  </r>
  <r>
    <x v="9"/>
    <x v="39"/>
    <x v="2"/>
    <n v="2015"/>
    <n v="0"/>
    <n v="0"/>
    <n v="2015"/>
    <n v="0"/>
    <n v="0"/>
    <n v="0"/>
    <n v="0"/>
    <m/>
    <n v="0"/>
    <m/>
    <m/>
    <m/>
    <m/>
    <e v="#DIV/0!"/>
    <m/>
    <m/>
    <n v="0"/>
    <n v="0"/>
    <n v="0"/>
    <n v="0"/>
    <n v="0"/>
    <n v="0"/>
    <n v="0"/>
    <e v="#DIV/0!"/>
    <e v="#DIV/0!"/>
    <e v="#DIV/0!"/>
  </r>
  <r>
    <x v="10"/>
    <x v="39"/>
    <x v="2"/>
    <n v="2015"/>
    <n v="30384"/>
    <n v="4459"/>
    <n v="27940"/>
    <n v="30191"/>
    <n v="6842"/>
    <n v="6752"/>
    <n v="0"/>
    <m/>
    <n v="90"/>
    <m/>
    <m/>
    <m/>
    <n v="0"/>
    <n v="0"/>
    <m/>
    <m/>
    <n v="6816"/>
    <n v="6726"/>
    <n v="90"/>
    <n v="29957"/>
    <n v="0"/>
    <n v="6842"/>
    <n v="0"/>
    <n v="0"/>
    <n v="1"/>
    <n v="0"/>
  </r>
  <r>
    <x v="11"/>
    <x v="39"/>
    <x v="2"/>
    <n v="2015"/>
    <n v="1522"/>
    <n v="205"/>
    <n v="3332"/>
    <n v="1522"/>
    <n v="743"/>
    <n v="743"/>
    <n v="0"/>
    <m/>
    <n v="0"/>
    <m/>
    <m/>
    <m/>
    <n v="0"/>
    <e v="#DIV/0!"/>
    <m/>
    <m/>
    <n v="739"/>
    <n v="739"/>
    <n v="0"/>
    <n v="1510"/>
    <n v="277"/>
    <n v="466"/>
    <n v="0"/>
    <n v="0.37281292059219379"/>
    <n v="0.62718707940780616"/>
    <n v="0"/>
  </r>
  <r>
    <x v="12"/>
    <x v="39"/>
    <x v="2"/>
    <n v="2015"/>
    <n v="28359"/>
    <n v="5158"/>
    <n v="25216"/>
    <n v="28359"/>
    <n v="7167"/>
    <n v="7080"/>
    <n v="0"/>
    <m/>
    <n v="87"/>
    <m/>
    <m/>
    <m/>
    <n v="0"/>
    <n v="0"/>
    <m/>
    <m/>
    <n v="7148"/>
    <n v="7061"/>
    <n v="87"/>
    <n v="28190"/>
    <n v="1727"/>
    <n v="5440"/>
    <n v="0"/>
    <n v="0.24096553648667504"/>
    <n v="0.75903446351332493"/>
    <n v="0"/>
  </r>
  <r>
    <x v="13"/>
    <x v="39"/>
    <x v="2"/>
    <n v="2015"/>
    <n v="0"/>
    <n v="0"/>
    <n v="2015"/>
    <n v="0"/>
    <n v="0"/>
    <n v="0"/>
    <n v="0"/>
    <m/>
    <n v="0"/>
    <m/>
    <m/>
    <m/>
    <m/>
    <e v="#DIV/0!"/>
    <m/>
    <m/>
    <n v="0"/>
    <n v="0"/>
    <n v="0"/>
    <n v="0"/>
    <n v="0"/>
    <n v="0"/>
    <n v="0"/>
    <e v="#DIV/0!"/>
    <e v="#DIV/0!"/>
    <e v="#DIV/0!"/>
  </r>
  <r>
    <x v="14"/>
    <x v="39"/>
    <x v="2"/>
    <n v="2015"/>
    <n v="50317"/>
    <n v="5262"/>
    <n v="47070"/>
    <n v="51319"/>
    <n v="16630"/>
    <n v="16477"/>
    <n v="3"/>
    <m/>
    <n v="150"/>
    <m/>
    <m/>
    <m/>
    <n v="0"/>
    <n v="0"/>
    <m/>
    <m/>
    <n v="16380"/>
    <n v="16231"/>
    <n v="149"/>
    <n v="48432"/>
    <n v="6512"/>
    <n v="10104"/>
    <n v="14"/>
    <n v="0.3915814792543596"/>
    <n v="0.6075766686710764"/>
    <n v="8.4185207456404084E-4"/>
  </r>
  <r>
    <x v="15"/>
    <x v="39"/>
    <x v="2"/>
    <n v="2015"/>
    <n v="7544"/>
    <n v="864"/>
    <n v="8695"/>
    <n v="7544"/>
    <n v="2821"/>
    <n v="2798"/>
    <n v="0"/>
    <m/>
    <n v="23"/>
    <m/>
    <m/>
    <m/>
    <n v="0"/>
    <n v="0"/>
    <m/>
    <m/>
    <n v="2817"/>
    <n v="2794"/>
    <n v="23"/>
    <n v="7446"/>
    <n v="1360"/>
    <n v="1460"/>
    <n v="1"/>
    <n v="0.48209854661467566"/>
    <n v="0.51754696915987242"/>
    <n v="3.5448422545196739E-4"/>
  </r>
  <r>
    <x v="16"/>
    <x v="39"/>
    <x v="2"/>
    <n v="2015"/>
    <n v="1183771"/>
    <n v="103797"/>
    <n v="1081989"/>
    <n v="1206231"/>
    <n v="295181"/>
    <n v="289596"/>
    <n v="1"/>
    <m/>
    <n v="5584"/>
    <m/>
    <m/>
    <m/>
    <n v="0"/>
    <n v="0"/>
    <m/>
    <m/>
    <n v="293449"/>
    <n v="287895"/>
    <n v="5554"/>
    <n v="1189401"/>
    <n v="56842"/>
    <n v="237843"/>
    <n v="398"/>
    <n v="0.19256659473340088"/>
    <n v="0.80575308031343484"/>
    <n v="1.3483252648375066E-3"/>
  </r>
  <r>
    <x v="17"/>
    <x v="39"/>
    <x v="2"/>
    <n v="2015"/>
    <n v="0"/>
    <n v="0"/>
    <n v="2015"/>
    <n v="0"/>
    <n v="0"/>
    <n v="0"/>
    <n v="0"/>
    <m/>
    <n v="0"/>
    <m/>
    <m/>
    <m/>
    <m/>
    <e v="#DIV/0!"/>
    <m/>
    <m/>
    <n v="0"/>
    <n v="0"/>
    <n v="0"/>
    <n v="0"/>
    <n v="0"/>
    <n v="0"/>
    <n v="0"/>
    <e v="#DIV/0!"/>
    <e v="#DIV/0!"/>
    <e v="#DIV/0!"/>
  </r>
  <r>
    <x v="18"/>
    <x v="39"/>
    <x v="2"/>
    <n v="2015"/>
    <n v="0"/>
    <n v="0"/>
    <n v="2015"/>
    <n v="0"/>
    <n v="0"/>
    <n v="0"/>
    <n v="0"/>
    <m/>
    <n v="0"/>
    <m/>
    <m/>
    <m/>
    <m/>
    <e v="#DIV/0!"/>
    <m/>
    <m/>
    <n v="0"/>
    <n v="0"/>
    <n v="0"/>
    <n v="0"/>
    <n v="0"/>
    <n v="0"/>
    <n v="0"/>
    <e v="#DIV/0!"/>
    <e v="#DIV/0!"/>
    <e v="#DIV/0!"/>
  </r>
  <r>
    <x v="19"/>
    <x v="39"/>
    <x v="2"/>
    <n v="2015"/>
    <n v="0"/>
    <n v="0"/>
    <n v="2015"/>
    <n v="0"/>
    <n v="0"/>
    <n v="0"/>
    <n v="0"/>
    <m/>
    <n v="0"/>
    <m/>
    <m/>
    <m/>
    <m/>
    <e v="#DIV/0!"/>
    <m/>
    <m/>
    <n v="0"/>
    <n v="0"/>
    <n v="0"/>
    <n v="0"/>
    <n v="0"/>
    <n v="0"/>
    <n v="0"/>
    <e v="#DIV/0!"/>
    <e v="#DIV/0!"/>
    <e v="#DIV/0!"/>
  </r>
  <r>
    <x v="20"/>
    <x v="39"/>
    <x v="2"/>
    <n v="2015"/>
    <n v="0"/>
    <n v="0"/>
    <n v="2015"/>
    <n v="0"/>
    <n v="0"/>
    <n v="0"/>
    <n v="0"/>
    <m/>
    <n v="0"/>
    <m/>
    <m/>
    <m/>
    <m/>
    <e v="#DIV/0!"/>
    <m/>
    <m/>
    <n v="0"/>
    <n v="0"/>
    <n v="0"/>
    <n v="0"/>
    <n v="0"/>
    <n v="0"/>
    <n v="0"/>
    <e v="#DIV/0!"/>
    <e v="#DIV/0!"/>
    <e v="#DIV/0!"/>
  </r>
  <r>
    <x v="21"/>
    <x v="39"/>
    <x v="2"/>
    <n v="2015"/>
    <n v="5476"/>
    <n v="545"/>
    <n v="6946"/>
    <n v="5476"/>
    <n v="1487"/>
    <n v="1459"/>
    <n v="0"/>
    <m/>
    <n v="28"/>
    <m/>
    <m/>
    <m/>
    <n v="0"/>
    <n v="0"/>
    <m/>
    <m/>
    <n v="1477"/>
    <n v="1450"/>
    <n v="27"/>
    <n v="5414"/>
    <n v="503"/>
    <n v="984"/>
    <n v="0"/>
    <n v="0.33826496301277742"/>
    <n v="0.66173503698722258"/>
    <n v="0"/>
  </r>
  <r>
    <x v="22"/>
    <x v="39"/>
    <x v="2"/>
    <n v="2015"/>
    <n v="0"/>
    <n v="0"/>
    <n v="2015"/>
    <n v="0"/>
    <n v="0"/>
    <n v="0"/>
    <n v="0"/>
    <m/>
    <n v="0"/>
    <m/>
    <m/>
    <m/>
    <m/>
    <e v="#DIV/0!"/>
    <m/>
    <m/>
    <n v="0"/>
    <n v="0"/>
    <n v="0"/>
    <n v="0"/>
    <n v="0"/>
    <n v="0"/>
    <n v="0"/>
    <e v="#DIV/0!"/>
    <e v="#DIV/0!"/>
    <e v="#DIV/0!"/>
  </r>
  <r>
    <x v="23"/>
    <x v="39"/>
    <x v="2"/>
    <n v="2015"/>
    <n v="0"/>
    <n v="0"/>
    <n v="2015"/>
    <n v="0"/>
    <n v="0"/>
    <n v="0"/>
    <n v="0"/>
    <m/>
    <n v="0"/>
    <m/>
    <m/>
    <m/>
    <m/>
    <e v="#DIV/0!"/>
    <m/>
    <m/>
    <n v="0"/>
    <n v="0"/>
    <n v="0"/>
    <n v="0"/>
    <n v="0"/>
    <n v="0"/>
    <n v="0"/>
    <e v="#DIV/0!"/>
    <e v="#DIV/0!"/>
    <e v="#DIV/0!"/>
  </r>
  <r>
    <x v="24"/>
    <x v="39"/>
    <x v="2"/>
    <n v="2015"/>
    <n v="0"/>
    <n v="0"/>
    <n v="2015"/>
    <n v="0"/>
    <n v="0"/>
    <n v="0"/>
    <n v="0"/>
    <m/>
    <n v="0"/>
    <m/>
    <m/>
    <m/>
    <m/>
    <e v="#DIV/0!"/>
    <m/>
    <m/>
    <n v="0"/>
    <n v="0"/>
    <n v="0"/>
    <n v="0"/>
    <m/>
    <n v="0"/>
    <n v="0"/>
    <e v="#DIV/0!"/>
    <e v="#DIV/0!"/>
    <e v="#DIV/0!"/>
  </r>
  <r>
    <x v="25"/>
    <x v="39"/>
    <x v="2"/>
    <n v="2015"/>
    <n v="0"/>
    <n v="0"/>
    <n v="2015"/>
    <n v="0"/>
    <n v="0"/>
    <n v="0"/>
    <n v="0"/>
    <m/>
    <n v="0"/>
    <m/>
    <m/>
    <m/>
    <m/>
    <e v="#DIV/0!"/>
    <m/>
    <m/>
    <n v="0"/>
    <n v="0"/>
    <n v="0"/>
    <n v="0"/>
    <n v="0"/>
    <n v="0"/>
    <n v="0"/>
    <e v="#DIV/0!"/>
    <e v="#DIV/0!"/>
    <e v="#DIV/0!"/>
  </r>
  <r>
    <x v="26"/>
    <x v="39"/>
    <x v="2"/>
    <n v="2015"/>
    <n v="454124"/>
    <n v="43025"/>
    <n v="413114"/>
    <n v="454124"/>
    <n v="93840"/>
    <n v="93291"/>
    <n v="0"/>
    <m/>
    <n v="549"/>
    <m/>
    <m/>
    <m/>
    <n v="0"/>
    <n v="0"/>
    <m/>
    <m/>
    <n v="92260"/>
    <n v="91718"/>
    <n v="542"/>
    <n v="439943"/>
    <n v="44826"/>
    <n v="48902"/>
    <n v="45"/>
    <n v="0.4776854219948849"/>
    <n v="0.52112105711849954"/>
    <n v="4.7953964194373403E-4"/>
  </r>
  <r>
    <x v="27"/>
    <x v="39"/>
    <x v="2"/>
    <n v="2015"/>
    <n v="5833"/>
    <n v="349"/>
    <n v="7499"/>
    <n v="5848"/>
    <n v="2255"/>
    <n v="2241"/>
    <n v="0"/>
    <m/>
    <n v="14"/>
    <m/>
    <m/>
    <m/>
    <n v="0"/>
    <n v="0"/>
    <m/>
    <m/>
    <n v="2248"/>
    <n v="2234"/>
    <n v="14"/>
    <n v="5779"/>
    <n v="1735"/>
    <n v="519"/>
    <n v="1"/>
    <n v="0.76940133037694014"/>
    <n v="0.23015521064301553"/>
    <n v="4.434589800443459E-4"/>
  </r>
  <r>
    <x v="28"/>
    <x v="39"/>
    <x v="2"/>
    <n v="2015"/>
    <n v="0"/>
    <n v="0"/>
    <n v="2015"/>
    <n v="0"/>
    <n v="0"/>
    <n v="0"/>
    <n v="0"/>
    <m/>
    <n v="0"/>
    <m/>
    <m/>
    <m/>
    <m/>
    <e v="#DIV/0!"/>
    <m/>
    <m/>
    <n v="0"/>
    <n v="0"/>
    <n v="0"/>
    <n v="0"/>
    <n v="0"/>
    <n v="0"/>
    <n v="0"/>
    <e v="#DIV/0!"/>
    <e v="#DIV/0!"/>
    <e v="#DIV/0!"/>
  </r>
  <r>
    <x v="29"/>
    <x v="39"/>
    <x v="2"/>
    <n v="2015"/>
    <n v="0"/>
    <n v="0"/>
    <n v="2015"/>
    <n v="0"/>
    <n v="0"/>
    <n v="0"/>
    <n v="0"/>
    <m/>
    <n v="0"/>
    <m/>
    <m/>
    <m/>
    <m/>
    <e v="#DIV/0!"/>
    <m/>
    <m/>
    <n v="0"/>
    <n v="0"/>
    <n v="0"/>
    <n v="0"/>
    <n v="0"/>
    <n v="0"/>
    <n v="0"/>
    <e v="#DIV/0!"/>
    <e v="#DIV/0!"/>
    <e v="#DIV/0!"/>
  </r>
  <r>
    <x v="30"/>
    <x v="39"/>
    <x v="2"/>
    <n v="2015"/>
    <n v="0"/>
    <n v="0"/>
    <n v="2015"/>
    <n v="0"/>
    <n v="0"/>
    <n v="0"/>
    <n v="0"/>
    <m/>
    <n v="0"/>
    <m/>
    <m/>
    <m/>
    <m/>
    <e v="#DIV/0!"/>
    <m/>
    <m/>
    <n v="0"/>
    <n v="0"/>
    <n v="0"/>
    <n v="0"/>
    <n v="0"/>
    <n v="0"/>
    <n v="0"/>
    <e v="#DIV/0!"/>
    <e v="#DIV/0!"/>
    <e v="#DIV/0!"/>
  </r>
  <r>
    <x v="31"/>
    <x v="39"/>
    <x v="2"/>
    <n v="2015"/>
    <n v="210360"/>
    <n v="19236"/>
    <n v="193139"/>
    <n v="210612"/>
    <n v="62781"/>
    <n v="62170"/>
    <n v="0"/>
    <m/>
    <n v="611"/>
    <m/>
    <m/>
    <m/>
    <n v="0"/>
    <n v="0"/>
    <m/>
    <m/>
    <n v="62354"/>
    <n v="61752"/>
    <n v="602"/>
    <n v="207888"/>
    <n v="0"/>
    <n v="62781"/>
    <n v="0"/>
    <n v="0"/>
    <n v="1"/>
    <n v="0"/>
  </r>
  <r>
    <x v="32"/>
    <x v="39"/>
    <x v="2"/>
    <n v="2015"/>
    <n v="0"/>
    <n v="0"/>
    <n v="2015"/>
    <n v="0"/>
    <n v="0"/>
    <n v="0"/>
    <n v="0"/>
    <m/>
    <n v="0"/>
    <m/>
    <m/>
    <m/>
    <m/>
    <e v="#DIV/0!"/>
    <m/>
    <m/>
    <n v="0"/>
    <n v="0"/>
    <n v="0"/>
    <n v="0"/>
    <m/>
    <n v="0"/>
    <n v="0"/>
    <e v="#DIV/0!"/>
    <e v="#DIV/0!"/>
    <e v="#DIV/0!"/>
  </r>
  <r>
    <x v="33"/>
    <x v="39"/>
    <x v="2"/>
    <n v="2015"/>
    <n v="0"/>
    <n v="0"/>
    <n v="2015"/>
    <n v="0"/>
    <n v="0"/>
    <n v="0"/>
    <n v="0"/>
    <m/>
    <n v="0"/>
    <m/>
    <m/>
    <m/>
    <m/>
    <e v="#DIV/0!"/>
    <m/>
    <m/>
    <n v="0"/>
    <n v="0"/>
    <n v="0"/>
    <n v="0"/>
    <n v="0"/>
    <n v="0"/>
    <n v="0"/>
    <e v="#DIV/0!"/>
    <e v="#DIV/0!"/>
    <e v="#DIV/0!"/>
  </r>
  <r>
    <x v="34"/>
    <x v="39"/>
    <x v="2"/>
    <n v="2015"/>
    <n v="0"/>
    <n v="0"/>
    <n v="2015"/>
    <n v="0"/>
    <n v="0"/>
    <n v="0"/>
    <n v="0"/>
    <m/>
    <n v="0"/>
    <m/>
    <m/>
    <m/>
    <m/>
    <e v="#DIV/0!"/>
    <m/>
    <m/>
    <n v="0"/>
    <n v="0"/>
    <n v="0"/>
    <n v="0"/>
    <n v="0"/>
    <n v="0"/>
    <n v="0"/>
    <e v="#DIV/0!"/>
    <e v="#DIV/0!"/>
    <e v="#DIV/0!"/>
  </r>
  <r>
    <x v="35"/>
    <x v="39"/>
    <x v="2"/>
    <n v="2015"/>
    <n v="8113"/>
    <n v="631"/>
    <n v="9497"/>
    <n v="8113"/>
    <n v="1497"/>
    <n v="1472"/>
    <n v="0"/>
    <m/>
    <n v="25"/>
    <m/>
    <m/>
    <m/>
    <n v="0"/>
    <n v="0"/>
    <m/>
    <m/>
    <n v="1494"/>
    <n v="1470"/>
    <n v="24"/>
    <n v="8023"/>
    <n v="760"/>
    <n v="737"/>
    <n v="0"/>
    <n v="0.5076820307281229"/>
    <n v="0.4923179692718771"/>
    <n v="0"/>
  </r>
  <r>
    <x v="36"/>
    <x v="39"/>
    <x v="2"/>
    <n v="2015"/>
    <n v="102161"/>
    <n v="9196"/>
    <n v="94980"/>
    <n v="102491"/>
    <n v="26107"/>
    <n v="25861"/>
    <n v="0"/>
    <m/>
    <n v="246"/>
    <m/>
    <m/>
    <m/>
    <n v="0"/>
    <n v="0"/>
    <m/>
    <m/>
    <n v="26026"/>
    <n v="25783"/>
    <n v="243"/>
    <n v="101456"/>
    <n v="13612"/>
    <n v="12476"/>
    <n v="19"/>
    <n v="0.52139272991917873"/>
    <n v="0.47787949592063433"/>
    <n v="7.2777416018692301E-4"/>
  </r>
  <r>
    <x v="37"/>
    <x v="39"/>
    <x v="2"/>
    <n v="2015"/>
    <n v="20552"/>
    <n v="4050"/>
    <n v="18517"/>
    <n v="20591"/>
    <n v="6405"/>
    <n v="6269"/>
    <n v="0"/>
    <m/>
    <n v="135"/>
    <m/>
    <m/>
    <m/>
    <n v="0"/>
    <n v="0"/>
    <m/>
    <m/>
    <n v="6365"/>
    <n v="6230"/>
    <n v="135"/>
    <n v="20337"/>
    <m/>
    <n v="6405"/>
    <n v="0"/>
    <n v="0"/>
    <n v="1"/>
    <n v="0"/>
  </r>
  <r>
    <x v="38"/>
    <x v="39"/>
    <x v="2"/>
    <n v="2015"/>
    <n v="0"/>
    <n v="0"/>
    <n v="2015"/>
    <n v="0"/>
    <n v="0"/>
    <n v="0"/>
    <n v="0"/>
    <m/>
    <n v="0"/>
    <m/>
    <m/>
    <m/>
    <m/>
    <e v="#DIV/0!"/>
    <m/>
    <m/>
    <n v="0"/>
    <n v="0"/>
    <n v="0"/>
    <n v="0"/>
    <n v="0"/>
    <n v="0"/>
    <n v="0"/>
    <e v="#DIV/0!"/>
    <e v="#DIV/0!"/>
    <e v="#DIV/0!"/>
  </r>
  <r>
    <x v="39"/>
    <x v="39"/>
    <x v="2"/>
    <n v="2015"/>
    <n v="2385876"/>
    <n v="226664"/>
    <n v="588351"/>
    <n v="2411638"/>
    <n v="597037"/>
    <n v="588301"/>
    <n v="4"/>
    <n v="0"/>
    <n v="8731"/>
    <n v="0"/>
    <n v="0"/>
    <n v="0"/>
    <n v="0"/>
    <n v="0"/>
    <n v="0"/>
    <n v="0"/>
    <n v="592565"/>
    <n v="583892"/>
    <n v="8673"/>
    <n v="2370910"/>
    <n v="153491"/>
    <n v="442846"/>
    <n v="531"/>
    <n v="0.25708791917418855"/>
    <n v="0.74173962417739603"/>
    <n v="8.8939211472655803E-4"/>
  </r>
  <r>
    <x v="0"/>
    <x v="40"/>
    <x v="1"/>
    <n v="2014"/>
    <n v="6230"/>
    <n v="673"/>
    <n v="7571"/>
    <n v="6231"/>
    <n v="3546"/>
    <n v="3499"/>
    <n v="1"/>
    <m/>
    <n v="46"/>
    <m/>
    <m/>
    <m/>
    <n v="0"/>
    <n v="0"/>
    <m/>
    <m/>
    <n v="3532"/>
    <n v="3485"/>
    <n v="46"/>
    <n v="6179"/>
    <n v="1938"/>
    <n v="1604"/>
    <n v="4"/>
    <n v="0.54653130287648055"/>
    <n v="0.45234066553863506"/>
    <n v="1.1280315848843769E-3"/>
  </r>
  <r>
    <x v="1"/>
    <x v="40"/>
    <x v="1"/>
    <n v="2014"/>
    <n v="14244"/>
    <n v="1387"/>
    <n v="14871"/>
    <n v="14244"/>
    <n v="7900"/>
    <n v="7877"/>
    <n v="0"/>
    <m/>
    <n v="23"/>
    <m/>
    <m/>
    <m/>
    <n v="0"/>
    <n v="0"/>
    <m/>
    <m/>
    <n v="7873"/>
    <n v="7850"/>
    <n v="23"/>
    <n v="14168"/>
    <n v="4286"/>
    <n v="3614"/>
    <n v="0"/>
    <n v="0.5425316455696203"/>
    <n v="0.45746835443037975"/>
    <n v="0"/>
  </r>
  <r>
    <x v="2"/>
    <x v="40"/>
    <x v="1"/>
    <n v="2014"/>
    <n v="98992"/>
    <n v="10166"/>
    <n v="90840"/>
    <n v="99810"/>
    <n v="55141"/>
    <n v="54530"/>
    <n v="0"/>
    <m/>
    <n v="611"/>
    <m/>
    <m/>
    <m/>
    <n v="0"/>
    <n v="0"/>
    <m/>
    <m/>
    <n v="54918"/>
    <n v="54312"/>
    <n v="606"/>
    <n v="99072"/>
    <n v="25650"/>
    <n v="29451"/>
    <n v="40"/>
    <n v="0.46517110679893364"/>
    <n v="0.53410348016902121"/>
    <n v="7.2541303204512074E-4"/>
  </r>
  <r>
    <x v="3"/>
    <x v="40"/>
    <x v="1"/>
    <n v="2014"/>
    <n v="39836"/>
    <n v="3877"/>
    <n v="37973"/>
    <n v="39942"/>
    <n v="23516"/>
    <n v="23364"/>
    <n v="1"/>
    <m/>
    <n v="153"/>
    <m/>
    <m/>
    <m/>
    <n v="0"/>
    <n v="0"/>
    <m/>
    <m/>
    <n v="23388"/>
    <n v="23240"/>
    <n v="150"/>
    <n v="39633"/>
    <n v="15967"/>
    <n v="7488"/>
    <n v="22"/>
    <n v="0.67898452117707098"/>
    <n v="0.31842150025514543"/>
    <n v="9.3553325395475426E-4"/>
  </r>
  <r>
    <x v="4"/>
    <x v="40"/>
    <x v="1"/>
    <n v="2014"/>
    <n v="46915"/>
    <n v="4912"/>
    <n v="44017"/>
    <n v="46918"/>
    <n v="29524"/>
    <n v="29172"/>
    <n v="23"/>
    <m/>
    <n v="330"/>
    <m/>
    <m/>
    <m/>
    <n v="0"/>
    <n v="0"/>
    <m/>
    <m/>
    <n v="29347"/>
    <n v="29020"/>
    <n v="328"/>
    <n v="46358"/>
    <n v="19288"/>
    <n v="10217"/>
    <n v="19"/>
    <n v="0.6532990109741228"/>
    <n v="0.34605744479067879"/>
    <n v="6.4354423519848256E-4"/>
  </r>
  <r>
    <x v="5"/>
    <x v="40"/>
    <x v="1"/>
    <n v="2014"/>
    <n v="249407"/>
    <n v="31699"/>
    <n v="219722"/>
    <n v="252418"/>
    <n v="127682"/>
    <n v="126243"/>
    <n v="11"/>
    <m/>
    <n v="1428"/>
    <m/>
    <m/>
    <m/>
    <n v="0"/>
    <n v="0"/>
    <m/>
    <m/>
    <n v="126978"/>
    <n v="125575"/>
    <n v="1403"/>
    <n v="250191"/>
    <n v="43556"/>
    <n v="83991"/>
    <n v="135"/>
    <n v="0.34112874171770491"/>
    <n v="0.65781394401716764"/>
    <n v="1.057314265127426E-3"/>
  </r>
  <r>
    <x v="6"/>
    <x v="40"/>
    <x v="1"/>
    <n v="2014"/>
    <n v="2641"/>
    <n v="252"/>
    <n v="4403"/>
    <n v="2659"/>
    <n v="1951"/>
    <n v="1942"/>
    <n v="0"/>
    <m/>
    <n v="9"/>
    <m/>
    <m/>
    <m/>
    <n v="0"/>
    <n v="0"/>
    <m/>
    <m/>
    <n v="1949"/>
    <n v="1940"/>
    <n v="9"/>
    <n v="2634"/>
    <n v="1181"/>
    <n v="770"/>
    <n v="0"/>
    <n v="0.60533059969246539"/>
    <n v="0.39466940030753461"/>
    <n v="0"/>
  </r>
  <r>
    <x v="7"/>
    <x v="40"/>
    <x v="1"/>
    <n v="2014"/>
    <n v="58156"/>
    <n v="6567"/>
    <n v="53603"/>
    <n v="58219"/>
    <n v="32261"/>
    <n v="32081"/>
    <n v="0"/>
    <m/>
    <n v="180"/>
    <m/>
    <m/>
    <m/>
    <n v="0"/>
    <n v="0"/>
    <m/>
    <m/>
    <n v="32152"/>
    <n v="31973"/>
    <n v="179"/>
    <n v="57680"/>
    <n v="24224"/>
    <n v="7815"/>
    <n v="222"/>
    <n v="0.75087567031400138"/>
    <n v="0.24224295589101391"/>
    <n v="6.8813737949846568E-3"/>
  </r>
  <r>
    <x v="8"/>
    <x v="40"/>
    <x v="1"/>
    <n v="2014"/>
    <n v="18952"/>
    <n v="2282"/>
    <n v="18684"/>
    <n v="18952"/>
    <n v="10845"/>
    <n v="10824"/>
    <n v="0"/>
    <m/>
    <n v="21"/>
    <m/>
    <m/>
    <m/>
    <n v="0"/>
    <n v="0"/>
    <m/>
    <m/>
    <n v="10819"/>
    <n v="10798"/>
    <n v="21"/>
    <n v="18806"/>
    <n v="5219"/>
    <n v="5619"/>
    <n v="7"/>
    <n v="0.48123559243891195"/>
    <n v="0.51811894882434306"/>
    <n v="6.4545873674504378E-4"/>
  </r>
  <r>
    <x v="9"/>
    <x v="40"/>
    <x v="1"/>
    <n v="2014"/>
    <n v="4496"/>
    <n v="651"/>
    <n v="5859"/>
    <n v="4496"/>
    <n v="3078"/>
    <n v="3060"/>
    <n v="0"/>
    <m/>
    <n v="18"/>
    <m/>
    <m/>
    <m/>
    <n v="0"/>
    <n v="0"/>
    <m/>
    <m/>
    <n v="3065"/>
    <n v="3047"/>
    <n v="18"/>
    <n v="4447"/>
    <n v="912"/>
    <n v="2840"/>
    <n v="0"/>
    <n v="0.29629629629629628"/>
    <n v="0.92267706302794017"/>
    <n v="0"/>
  </r>
  <r>
    <x v="10"/>
    <x v="40"/>
    <x v="1"/>
    <n v="2014"/>
    <n v="30317"/>
    <n v="4316"/>
    <n v="28015"/>
    <n v="30345"/>
    <n v="15544"/>
    <n v="15381"/>
    <n v="0"/>
    <m/>
    <n v="163"/>
    <m/>
    <m/>
    <m/>
    <n v="0"/>
    <n v="0"/>
    <m/>
    <m/>
    <n v="15486"/>
    <n v="15323"/>
    <n v="163"/>
    <n v="30108"/>
    <n v="9273"/>
    <n v="6262"/>
    <n v="9"/>
    <n v="0.59656459083890889"/>
    <n v="0.40285640761708696"/>
    <n v="5.7900154400411736E-4"/>
  </r>
  <r>
    <x v="11"/>
    <x v="40"/>
    <x v="1"/>
    <n v="2014"/>
    <n v="1541"/>
    <n v="182"/>
    <n v="3373"/>
    <n v="1541"/>
    <n v="1237"/>
    <n v="1236"/>
    <n v="1"/>
    <m/>
    <n v="0"/>
    <m/>
    <m/>
    <m/>
    <n v="0"/>
    <e v="#DIV/0!"/>
    <m/>
    <m/>
    <n v="1234"/>
    <n v="1233"/>
    <n v="0"/>
    <n v="1529"/>
    <n v="370"/>
    <n v="867"/>
    <n v="0"/>
    <n v="0.29911075181891672"/>
    <n v="0.70088924818108322"/>
    <n v="0"/>
  </r>
  <r>
    <x v="12"/>
    <x v="40"/>
    <x v="1"/>
    <n v="2014"/>
    <n v="36480"/>
    <n v="5862"/>
    <n v="32632"/>
    <n v="36526"/>
    <n v="21153"/>
    <n v="21023"/>
    <n v="0"/>
    <m/>
    <n v="130"/>
    <m/>
    <m/>
    <m/>
    <n v="0"/>
    <n v="0"/>
    <m/>
    <m/>
    <n v="21087"/>
    <n v="20957"/>
    <n v="130"/>
    <n v="36299"/>
    <n v="5948"/>
    <n v="15203"/>
    <n v="2"/>
    <n v="0.28118942939535763"/>
    <n v="0.7187160213681274"/>
    <n v="9.4549236514915148E-5"/>
  </r>
  <r>
    <x v="13"/>
    <x v="40"/>
    <x v="1"/>
    <n v="2014"/>
    <n v="37407"/>
    <n v="6179"/>
    <n v="33242"/>
    <n v="37407"/>
    <n v="21108"/>
    <n v="20880"/>
    <n v="0"/>
    <m/>
    <n v="233"/>
    <m/>
    <m/>
    <m/>
    <n v="0"/>
    <n v="0"/>
    <m/>
    <m/>
    <n v="21060"/>
    <n v="20833"/>
    <n v="232"/>
    <n v="37229"/>
    <n v="2240"/>
    <n v="18864"/>
    <n v="3"/>
    <n v="0.10612090202766723"/>
    <n v="0.89368959636156908"/>
    <n v="1.4212620807276861E-4"/>
  </r>
  <r>
    <x v="40"/>
    <x v="40"/>
    <x v="1"/>
    <n v="2014"/>
    <n v="50272"/>
    <n v="6569"/>
    <n v="45717"/>
    <n v="50738"/>
    <n v="31999"/>
    <n v="31754"/>
    <n v="14"/>
    <m/>
    <n v="231"/>
    <m/>
    <m/>
    <m/>
    <n v="0"/>
    <n v="0"/>
    <m/>
    <m/>
    <n v="31252"/>
    <n v="31009"/>
    <n v="229"/>
    <n v="47982"/>
    <n v="13362"/>
    <n v="18543"/>
    <n v="94"/>
    <n v="0.41757554923591361"/>
    <n v="0.5794868589643426"/>
    <n v="2.937591799743742E-3"/>
  </r>
  <r>
    <x v="15"/>
    <x v="40"/>
    <x v="1"/>
    <n v="2014"/>
    <n v="22867"/>
    <n v="2607"/>
    <n v="22274"/>
    <n v="22867"/>
    <n v="16218"/>
    <n v="16135"/>
    <n v="0"/>
    <m/>
    <n v="82"/>
    <m/>
    <m/>
    <m/>
    <n v="0"/>
    <n v="0"/>
    <m/>
    <m/>
    <n v="16131"/>
    <n v="16049"/>
    <n v="81"/>
    <n v="22580"/>
    <n v="6493"/>
    <n v="9697"/>
    <n v="28"/>
    <n v="0.40035762732766061"/>
    <n v="0.59791589591811567"/>
    <n v="1.7264767542237022E-3"/>
  </r>
  <r>
    <x v="16"/>
    <x v="40"/>
    <x v="1"/>
    <n v="2014"/>
    <n v="1181076"/>
    <n v="131357"/>
    <n v="1051733"/>
    <n v="1196055"/>
    <n v="644192"/>
    <n v="631020"/>
    <n v="23"/>
    <m/>
    <n v="13149"/>
    <m/>
    <m/>
    <m/>
    <n v="0"/>
    <n v="0"/>
    <m/>
    <m/>
    <n v="638465"/>
    <n v="625424"/>
    <n v="13041"/>
    <n v="1178403"/>
    <n v="139453"/>
    <n v="502082"/>
    <n v="1897"/>
    <n v="0.21647738562416174"/>
    <n v="0.7793980676568476"/>
    <n v="2.944774228801351E-3"/>
  </r>
  <r>
    <x v="17"/>
    <x v="40"/>
    <x v="1"/>
    <n v="2014"/>
    <n v="154462"/>
    <n v="51100"/>
    <n v="105376"/>
    <n v="155724"/>
    <n v="87460"/>
    <n v="86551"/>
    <n v="13"/>
    <m/>
    <n v="894"/>
    <m/>
    <m/>
    <m/>
    <n v="0"/>
    <n v="0"/>
    <m/>
    <m/>
    <n v="85286"/>
    <n v="84431"/>
    <n v="847"/>
    <n v="148147"/>
    <n v="40595"/>
    <n v="46615"/>
    <n v="248"/>
    <n v="0.46415504230505372"/>
    <n v="0.53298650811799675"/>
    <n v="2.8355819803338668E-3"/>
  </r>
  <r>
    <x v="18"/>
    <x v="40"/>
    <x v="1"/>
    <n v="2014"/>
    <n v="21882"/>
    <n v="3276"/>
    <n v="20620"/>
    <n v="22146"/>
    <n v="13379"/>
    <n v="13227"/>
    <n v="0"/>
    <m/>
    <n v="152"/>
    <m/>
    <m/>
    <m/>
    <n v="0"/>
    <n v="0"/>
    <m/>
    <m/>
    <n v="13319"/>
    <n v="13167"/>
    <n v="152"/>
    <n v="21972"/>
    <n v="8851"/>
    <n v="4509"/>
    <n v="19"/>
    <n v="0.66155915987741987"/>
    <n v="0.33702070408849688"/>
    <n v="1.4201360340832649E-3"/>
  </r>
  <r>
    <x v="19"/>
    <x v="40"/>
    <x v="1"/>
    <n v="2014"/>
    <n v="13003"/>
    <n v="1633"/>
    <n v="13384"/>
    <n v="13093"/>
    <n v="8498"/>
    <n v="8469"/>
    <n v="0"/>
    <m/>
    <n v="29"/>
    <m/>
    <m/>
    <m/>
    <n v="0"/>
    <n v="0"/>
    <m/>
    <m/>
    <n v="8473"/>
    <n v="8444"/>
    <n v="29"/>
    <n v="12958"/>
    <n v="6278"/>
    <n v="2217"/>
    <n v="3"/>
    <n v="0.73876206166156744"/>
    <n v="0.26088491409743469"/>
    <n v="3.5302424099788187E-4"/>
  </r>
  <r>
    <x v="20"/>
    <x v="40"/>
    <x v="1"/>
    <n v="2014"/>
    <n v="43772"/>
    <n v="3935"/>
    <n v="41851"/>
    <n v="43772"/>
    <n v="25152"/>
    <n v="24979"/>
    <n v="2"/>
    <m/>
    <n v="171"/>
    <m/>
    <m/>
    <m/>
    <n v="0"/>
    <n v="0"/>
    <m/>
    <m/>
    <n v="25080"/>
    <n v="24909"/>
    <n v="171"/>
    <n v="43478"/>
    <n v="6191"/>
    <n v="18956"/>
    <n v="5"/>
    <n v="0.24614344783715011"/>
    <n v="0.7536577608142494"/>
    <n v="1.9879134860050889E-4"/>
  </r>
  <r>
    <x v="21"/>
    <x v="40"/>
    <x v="1"/>
    <n v="2014"/>
    <n v="6966"/>
    <n v="501"/>
    <n v="8479"/>
    <n v="6974"/>
    <n v="4631"/>
    <n v="4599"/>
    <n v="0"/>
    <m/>
    <n v="32"/>
    <m/>
    <m/>
    <m/>
    <n v="0"/>
    <n v="0"/>
    <m/>
    <m/>
    <n v="4629"/>
    <n v="4598"/>
    <n v="31"/>
    <n v="6895"/>
    <n v="1259"/>
    <n v="3367"/>
    <n v="5"/>
    <n v="0.27186352839559491"/>
    <n v="0.72705679118980782"/>
    <n v="1.0796804145972792E-3"/>
  </r>
  <r>
    <x v="22"/>
    <x v="40"/>
    <x v="1"/>
    <n v="2014"/>
    <n v="35130"/>
    <n v="3522"/>
    <n v="33622"/>
    <n v="35194"/>
    <n v="21046"/>
    <n v="20903"/>
    <n v="0"/>
    <m/>
    <n v="143"/>
    <m/>
    <m/>
    <m/>
    <n v="0"/>
    <n v="0"/>
    <m/>
    <m/>
    <n v="20885"/>
    <n v="20742"/>
    <n v="143"/>
    <n v="34721"/>
    <n v="13236"/>
    <n v="7775"/>
    <n v="35"/>
    <n v="0.62890810605340686"/>
    <n v="0.36942887009407965"/>
    <n v="1.6630238525135418E-3"/>
  </r>
  <r>
    <x v="23"/>
    <x v="40"/>
    <x v="1"/>
    <n v="2014"/>
    <n v="21174"/>
    <n v="2005"/>
    <n v="21183"/>
    <n v="21507"/>
    <n v="12746"/>
    <n v="12640"/>
    <n v="0"/>
    <m/>
    <n v="106"/>
    <m/>
    <m/>
    <m/>
    <n v="0"/>
    <n v="0"/>
    <m/>
    <m/>
    <n v="12695"/>
    <n v="12590"/>
    <n v="106"/>
    <n v="21327"/>
    <n v="2213"/>
    <n v="10513"/>
    <n v="20"/>
    <n v="0.17362309744233484"/>
    <n v="0.82480778283383027"/>
    <n v="1.5691197238349285E-3"/>
  </r>
  <r>
    <x v="24"/>
    <x v="40"/>
    <x v="1"/>
    <n v="2014"/>
    <n v="13234"/>
    <n v="1092"/>
    <n v="14156"/>
    <n v="13235"/>
    <n v="8407"/>
    <n v="7374"/>
    <n v="1"/>
    <m/>
    <n v="32"/>
    <m/>
    <m/>
    <m/>
    <n v="0"/>
    <n v="0"/>
    <m/>
    <m/>
    <n v="8381"/>
    <n v="7349"/>
    <n v="31"/>
    <n v="13123"/>
    <n v="2119"/>
    <n v="8396"/>
    <n v="3"/>
    <n v="0.25205186154395148"/>
    <n v="0.99869156655168312"/>
    <n v="3.5684548590460329E-4"/>
  </r>
  <r>
    <x v="25"/>
    <x v="40"/>
    <x v="1"/>
    <n v="2014"/>
    <n v="8137"/>
    <n v="1749"/>
    <n v="8402"/>
    <n v="8188"/>
    <n v="5357"/>
    <n v="5257"/>
    <n v="6"/>
    <m/>
    <n v="94"/>
    <m/>
    <m/>
    <m/>
    <n v="0"/>
    <n v="0"/>
    <m/>
    <m/>
    <n v="5326"/>
    <n v="5233"/>
    <n v="93"/>
    <n v="8101"/>
    <n v="2451"/>
    <n v="2906"/>
    <n v="0"/>
    <n v="0.45753220085868956"/>
    <n v="0.54246779914131038"/>
    <n v="0"/>
  </r>
  <r>
    <x v="26"/>
    <x v="40"/>
    <x v="1"/>
    <n v="2014"/>
    <n v="441987"/>
    <n v="61864"/>
    <n v="382137"/>
    <n v="442024"/>
    <n v="222099"/>
    <n v="220827"/>
    <n v="80"/>
    <m/>
    <n v="1189"/>
    <m/>
    <m/>
    <m/>
    <n v="0"/>
    <n v="0"/>
    <m/>
    <m/>
    <n v="217678"/>
    <n v="216561"/>
    <n v="1114"/>
    <n v="428173"/>
    <n v="121192"/>
    <n v="100127"/>
    <n v="165"/>
    <n v="0.5456665721142373"/>
    <n v="0.45082148051094334"/>
    <n v="7.4291194467332141E-4"/>
  </r>
  <r>
    <x v="27"/>
    <x v="40"/>
    <x v="1"/>
    <n v="2014"/>
    <n v="11985"/>
    <n v="860"/>
    <n v="13139"/>
    <n v="11986"/>
    <n v="8645"/>
    <n v="8583"/>
    <n v="3"/>
    <m/>
    <n v="59"/>
    <m/>
    <m/>
    <m/>
    <n v="0"/>
    <n v="0"/>
    <m/>
    <m/>
    <n v="8581"/>
    <n v="8519"/>
    <n v="59"/>
    <n v="11793"/>
    <n v="5382"/>
    <n v="3253"/>
    <n v="10"/>
    <n v="0.62255639097744364"/>
    <n v="0.37628687102371311"/>
    <n v="1.1567379988432619E-3"/>
  </r>
  <r>
    <x v="28"/>
    <x v="40"/>
    <x v="1"/>
    <n v="2014"/>
    <n v="67205"/>
    <n v="8569"/>
    <n v="60650"/>
    <n v="67207"/>
    <n v="41066"/>
    <n v="40825"/>
    <s v="o"/>
    <m/>
    <n v="241"/>
    <m/>
    <m/>
    <m/>
    <n v="0"/>
    <n v="0"/>
    <m/>
    <m/>
    <n v="40940"/>
    <n v="40700"/>
    <n v="240"/>
    <n v="66685"/>
    <n v="29461"/>
    <n v="11574"/>
    <n v="31"/>
    <n v="0.71740612672283643"/>
    <n v="0.28183899089270931"/>
    <n v="7.5488238445429307E-4"/>
  </r>
  <r>
    <x v="29"/>
    <x v="40"/>
    <x v="1"/>
    <n v="2014"/>
    <n v="6862"/>
    <n v="786"/>
    <n v="8090"/>
    <n v="6863"/>
    <n v="4190"/>
    <n v="4147"/>
    <n v="20"/>
    <m/>
    <n v="23"/>
    <m/>
    <m/>
    <m/>
    <n v="0"/>
    <n v="0"/>
    <m/>
    <m/>
    <n v="4166"/>
    <n v="4124"/>
    <n v="22"/>
    <n v="6785"/>
    <n v="2775"/>
    <n v="1407"/>
    <n v="8"/>
    <n v="0.66229116945107402"/>
    <n v="0.33579952267303104"/>
    <n v="1.9093078758949881E-3"/>
  </r>
  <r>
    <x v="30"/>
    <x v="40"/>
    <x v="1"/>
    <n v="2014"/>
    <n v="416389"/>
    <n v="47993"/>
    <n v="370410"/>
    <n v="419166"/>
    <n v="216116"/>
    <n v="213648"/>
    <n v="27"/>
    <m/>
    <n v="2441"/>
    <m/>
    <m/>
    <m/>
    <n v="0"/>
    <n v="0"/>
    <m/>
    <m/>
    <n v="214364"/>
    <n v="211946"/>
    <n v="2418"/>
    <n v="414501"/>
    <n v="102011"/>
    <n v="113492"/>
    <n v="97"/>
    <n v="0.47201965611060726"/>
    <n v="0.52514390419959656"/>
    <n v="4.4883303411131061E-4"/>
  </r>
  <r>
    <x v="31"/>
    <x v="40"/>
    <x v="1"/>
    <n v="2014"/>
    <n v="281536"/>
    <n v="31045"/>
    <n v="252505"/>
    <n v="282118"/>
    <n v="160778"/>
    <n v="158897"/>
    <n v="0"/>
    <m/>
    <n v="1881"/>
    <m/>
    <m/>
    <m/>
    <n v="0"/>
    <n v="0"/>
    <m/>
    <m/>
    <n v="158472"/>
    <n v="156692"/>
    <n v="1814"/>
    <n v="276903"/>
    <n v="84514"/>
    <n v="76171"/>
    <n v="93"/>
    <n v="0.52565649529164438"/>
    <n v="0.47376506735996221"/>
    <n v="5.7843734839343693E-4"/>
  </r>
  <r>
    <x v="32"/>
    <x v="40"/>
    <x v="1"/>
    <n v="2014"/>
    <n v="28573"/>
    <n v="3893"/>
    <n v="26694"/>
    <n v="28659"/>
    <n v="17959"/>
    <n v="17800"/>
    <n v="0"/>
    <m/>
    <n v="137"/>
    <m/>
    <m/>
    <m/>
    <n v="0"/>
    <n v="0"/>
    <m/>
    <m/>
    <n v="17875"/>
    <n v="17720"/>
    <n v="135"/>
    <n v="28449"/>
    <n v="0"/>
    <n v="17955"/>
    <n v="4"/>
    <n v="0"/>
    <n v="0.99977727044935683"/>
    <n v="2.2272955064313158E-4"/>
  </r>
  <r>
    <x v="33"/>
    <x v="40"/>
    <x v="1"/>
    <n v="2014"/>
    <n v="162655"/>
    <n v="19104"/>
    <n v="145565"/>
    <n v="163115"/>
    <n v="85882"/>
    <n v="85446"/>
    <n v="1"/>
    <m/>
    <n v="435"/>
    <m/>
    <m/>
    <m/>
    <n v="0"/>
    <n v="0"/>
    <m/>
    <m/>
    <n v="84390"/>
    <n v="83982"/>
    <n v="408"/>
    <n v="157700"/>
    <n v="59600"/>
    <n v="26181"/>
    <n v="101"/>
    <n v="0.69397545469364941"/>
    <n v="0.30484851307608113"/>
    <n v="1.1760322302694394E-3"/>
  </r>
  <r>
    <x v="34"/>
    <x v="40"/>
    <x v="1"/>
    <n v="2014"/>
    <n v="2874"/>
    <n v="181"/>
    <n v="4707"/>
    <n v="2874"/>
    <n v="1877"/>
    <n v="1853"/>
    <n v="0"/>
    <m/>
    <n v="24"/>
    <m/>
    <m/>
    <m/>
    <n v="0"/>
    <n v="0"/>
    <m/>
    <m/>
    <n v="1872"/>
    <n v="1848"/>
    <n v="24"/>
    <n v="2842"/>
    <n v="877"/>
    <n v="1000"/>
    <n v="0"/>
    <n v="0.46723494938732019"/>
    <n v="0.53276505061267976"/>
    <n v="0"/>
  </r>
  <r>
    <x v="35"/>
    <x v="40"/>
    <x v="1"/>
    <n v="2014"/>
    <n v="31645"/>
    <n v="3941"/>
    <n v="29718"/>
    <n v="31781"/>
    <n v="19044"/>
    <n v="18887"/>
    <n v="11"/>
    <m/>
    <n v="146"/>
    <m/>
    <m/>
    <m/>
    <n v="0"/>
    <n v="0"/>
    <m/>
    <m/>
    <n v="18965"/>
    <n v="18808"/>
    <n v="146"/>
    <n v="31496"/>
    <n v="11886"/>
    <n v="7146"/>
    <n v="12"/>
    <n v="0.62413358538122243"/>
    <n v="0.37523629489603022"/>
    <n v="6.3011972274732201E-4"/>
  </r>
  <r>
    <x v="36"/>
    <x v="40"/>
    <x v="1"/>
    <n v="2014"/>
    <n v="127280"/>
    <n v="13337"/>
    <n v="115957"/>
    <n v="129002"/>
    <n v="76842"/>
    <n v="76123"/>
    <n v="6"/>
    <m/>
    <n v="713"/>
    <m/>
    <m/>
    <m/>
    <n v="0"/>
    <n v="0"/>
    <m/>
    <m/>
    <n v="76418"/>
    <n v="75724"/>
    <n v="694"/>
    <n v="127706"/>
    <n v="41868"/>
    <n v="34833"/>
    <n v="140"/>
    <n v="0.54485828062778163"/>
    <n v="0.45330678535176078"/>
    <n v="1.8219203040004165E-3"/>
  </r>
  <r>
    <x v="37"/>
    <x v="40"/>
    <x v="1"/>
    <n v="2014"/>
    <n v="19383"/>
    <n v="4182"/>
    <n v="17215"/>
    <n v="20086"/>
    <n v="11885"/>
    <n v="11732"/>
    <n v="5"/>
    <m/>
    <n v="152"/>
    <m/>
    <m/>
    <m/>
    <n v="0"/>
    <n v="0"/>
    <m/>
    <m/>
    <n v="11712"/>
    <n v="11574"/>
    <n v="142"/>
    <n v="19746"/>
    <n v="0"/>
    <n v="11874"/>
    <n v="11"/>
    <n v="0"/>
    <n v="0.99907446360959196"/>
    <n v="9.2553639040807742E-4"/>
  </r>
  <r>
    <x v="38"/>
    <x v="40"/>
    <x v="1"/>
    <n v="2014"/>
    <n v="106415"/>
    <n v="9543"/>
    <n v="98886"/>
    <n v="106710"/>
    <n v="50822"/>
    <n v="50562"/>
    <n v="7"/>
    <m/>
    <n v="260"/>
    <m/>
    <m/>
    <m/>
    <n v="0"/>
    <n v="0"/>
    <m/>
    <m/>
    <n v="50613"/>
    <n v="50363"/>
    <n v="257"/>
    <n v="105868"/>
    <n v="9924"/>
    <n v="40855"/>
    <n v="41"/>
    <n v="0.19526976506237456"/>
    <n v="0.80388414466176061"/>
    <n v="8.0673723977804884E-4"/>
  </r>
  <r>
    <x v="39"/>
    <x v="40"/>
    <x v="1"/>
    <n v="2014"/>
    <n v="3922378"/>
    <n v="493649"/>
    <n v="2124339"/>
    <n v="3950792"/>
    <n v="2150776"/>
    <n v="2123350"/>
    <n v="256"/>
    <m/>
    <n v="26161"/>
    <m/>
    <m/>
    <m/>
    <n v="0"/>
    <n v="0"/>
    <m/>
    <m/>
    <n v="2128856"/>
    <n v="2102092"/>
    <n v="25735"/>
    <n v="3882667"/>
    <n v="872043"/>
    <n v="1276049"/>
    <n v="3533"/>
    <n v="0.40545505436177454"/>
    <n v="0.59329702395786454"/>
    <n v="1.6426629272411446E-3"/>
  </r>
  <r>
    <x v="0"/>
    <x v="41"/>
    <x v="2"/>
    <n v="2014"/>
    <n v="6299"/>
    <n v="687"/>
    <n v="7626"/>
    <n v="6299"/>
    <n v="2387"/>
    <n v="2343"/>
    <n v="1"/>
    <m/>
    <n v="43"/>
    <m/>
    <m/>
    <m/>
    <n v="0"/>
    <n v="0"/>
    <m/>
    <m/>
    <n v="2386"/>
    <n v="2342"/>
    <n v="44"/>
    <m/>
    <n v="1153"/>
    <n v="1234"/>
    <n v="0"/>
    <n v="0.48303309593632177"/>
    <n v="0.51696690406367829"/>
    <n v="0"/>
  </r>
  <r>
    <x v="1"/>
    <x v="41"/>
    <x v="2"/>
    <n v="2014"/>
    <n v="14172"/>
    <n v="1405"/>
    <n v="14781"/>
    <n v="14172"/>
    <n v="5492"/>
    <n v="5456"/>
    <n v="0"/>
    <m/>
    <n v="36"/>
    <m/>
    <m/>
    <m/>
    <n v="0"/>
    <n v="0"/>
    <m/>
    <m/>
    <n v="5492"/>
    <n v="5456"/>
    <n v="36"/>
    <m/>
    <n v="0"/>
    <n v="5491"/>
    <n v="1"/>
    <n v="0"/>
    <n v="0.99981791697013833"/>
    <n v="1.8208302986161691E-4"/>
  </r>
  <r>
    <x v="2"/>
    <x v="41"/>
    <x v="2"/>
    <n v="2014"/>
    <n v="98842"/>
    <n v="9853"/>
    <n v="91003"/>
    <n v="99044"/>
    <n v="38096"/>
    <n v="37694"/>
    <n v="0"/>
    <m/>
    <n v="402"/>
    <m/>
    <m/>
    <m/>
    <n v="0"/>
    <n v="0"/>
    <m/>
    <m/>
    <n v="37965"/>
    <n v="37563"/>
    <n v="402"/>
    <m/>
    <n v="16324"/>
    <n v="21763"/>
    <n v="9"/>
    <n v="0.42849643007139859"/>
    <n v="0.57126732465350694"/>
    <n v="2.362452750944981E-4"/>
  </r>
  <r>
    <x v="3"/>
    <x v="41"/>
    <x v="2"/>
    <n v="2014"/>
    <n v="39775"/>
    <n v="3476"/>
    <n v="38313"/>
    <n v="39840"/>
    <n v="13315"/>
    <n v="13236"/>
    <n v="0"/>
    <m/>
    <n v="79"/>
    <m/>
    <m/>
    <m/>
    <n v="0"/>
    <n v="0"/>
    <m/>
    <m/>
    <n v="13264"/>
    <n v="13186"/>
    <n v="78"/>
    <m/>
    <n v="8044"/>
    <n v="5257"/>
    <n v="12"/>
    <n v="0.60413067968456624"/>
    <n v="0.39481787457754414"/>
    <n v="9.0123920390536988E-4"/>
  </r>
  <r>
    <x v="4"/>
    <x v="41"/>
    <x v="2"/>
    <n v="2014"/>
    <n v="47133"/>
    <n v="4224"/>
    <n v="44923"/>
    <n v="47136"/>
    <n v="17763"/>
    <n v="17507"/>
    <n v="2"/>
    <m/>
    <n v="251"/>
    <m/>
    <m/>
    <m/>
    <n v="0"/>
    <n v="0"/>
    <m/>
    <m/>
    <n v="17682"/>
    <n v="17426"/>
    <n v="256"/>
    <m/>
    <n v="10524"/>
    <n v="7231"/>
    <n v="8"/>
    <n v="0.59246748859989862"/>
    <n v="0.40708213702640322"/>
    <n v="4.5037437369813658E-4"/>
  </r>
  <r>
    <x v="5"/>
    <x v="41"/>
    <x v="2"/>
    <n v="2014"/>
    <n v="251835"/>
    <n v="25494"/>
    <n v="228355"/>
    <n v="252055"/>
    <n v="73119"/>
    <n v="72051"/>
    <n v="0"/>
    <m/>
    <n v="1068"/>
    <m/>
    <m/>
    <m/>
    <n v="0"/>
    <n v="0"/>
    <m/>
    <m/>
    <n v="72739"/>
    <n v="71681"/>
    <n v="1058"/>
    <m/>
    <n v="16403"/>
    <n v="56684"/>
    <n v="30"/>
    <n v="0.22433293671959409"/>
    <n v="0.77522942053365063"/>
    <n v="4.1029007508308374E-4"/>
  </r>
  <r>
    <x v="6"/>
    <x v="41"/>
    <x v="2"/>
    <n v="2014"/>
    <n v="2623"/>
    <n v="227"/>
    <n v="4410"/>
    <n v="2623"/>
    <n v="1311"/>
    <n v="1307"/>
    <n v="0"/>
    <m/>
    <n v="4"/>
    <m/>
    <m/>
    <m/>
    <n v="0"/>
    <n v="0"/>
    <m/>
    <m/>
    <n v="1310"/>
    <n v="1306"/>
    <n v="4"/>
    <m/>
    <n v="719"/>
    <n v="592"/>
    <n v="0"/>
    <n v="0.54843630816170863"/>
    <n v="0.45156369183829137"/>
    <n v="0"/>
  </r>
  <r>
    <x v="7"/>
    <x v="41"/>
    <x v="2"/>
    <n v="2014"/>
    <n v="58354"/>
    <n v="5838"/>
    <n v="54530"/>
    <n v="58364"/>
    <n v="19318"/>
    <n v="19148"/>
    <n v="0"/>
    <m/>
    <n v="170"/>
    <m/>
    <m/>
    <m/>
    <n v="0"/>
    <n v="0"/>
    <m/>
    <m/>
    <n v="19264"/>
    <n v="19095"/>
    <n v="169"/>
    <m/>
    <n v="12735"/>
    <n v="6548"/>
    <n v="35"/>
    <n v="0.65922973392690754"/>
    <n v="0.33895848431514647"/>
    <n v="1.8117817579459572E-3"/>
  </r>
  <r>
    <x v="8"/>
    <x v="41"/>
    <x v="2"/>
    <n v="2014"/>
    <n v="19222"/>
    <n v="1822"/>
    <n v="19414"/>
    <n v="19222"/>
    <n v="6751"/>
    <n v="6662"/>
    <n v="0"/>
    <m/>
    <n v="89"/>
    <m/>
    <m/>
    <m/>
    <n v="0"/>
    <n v="0"/>
    <m/>
    <m/>
    <n v="6731"/>
    <n v="6642"/>
    <n v="89"/>
    <m/>
    <n v="927"/>
    <n v="5817"/>
    <n v="7"/>
    <n v="0.13731299066804917"/>
    <n v="0.86165012590727297"/>
    <n v="1.0368834246778254E-3"/>
  </r>
  <r>
    <x v="9"/>
    <x v="41"/>
    <x v="2"/>
    <n v="2014"/>
    <n v="4493"/>
    <n v="601"/>
    <n v="5906"/>
    <n v="4493"/>
    <n v="2470"/>
    <n v="2436"/>
    <n v="0"/>
    <m/>
    <n v="34"/>
    <m/>
    <m/>
    <m/>
    <n v="0"/>
    <n v="0"/>
    <m/>
    <m/>
    <n v="2458"/>
    <n v="2424"/>
    <n v="34"/>
    <m/>
    <n v="0"/>
    <n v="2470"/>
    <n v="0"/>
    <n v="0"/>
    <n v="1"/>
    <n v="0"/>
  </r>
  <r>
    <x v="10"/>
    <x v="41"/>
    <x v="2"/>
    <n v="2014"/>
    <n v="30334"/>
    <n v="3977"/>
    <n v="28371"/>
    <n v="30357"/>
    <n v="10400"/>
    <n v="10212"/>
    <n v="0"/>
    <m/>
    <n v="188"/>
    <m/>
    <m/>
    <m/>
    <n v="0"/>
    <n v="0"/>
    <m/>
    <m/>
    <n v="10367"/>
    <n v="10179"/>
    <n v="188"/>
    <m/>
    <n v="4489"/>
    <n v="5907"/>
    <n v="4"/>
    <n v="0.43163461538461539"/>
    <n v="0.56798076923076923"/>
    <n v="3.8461538461538462E-4"/>
  </r>
  <r>
    <x v="11"/>
    <x v="41"/>
    <x v="2"/>
    <n v="2014"/>
    <n v="1603"/>
    <n v="96"/>
    <n v="3521"/>
    <n v="1603"/>
    <n v="866"/>
    <n v="866"/>
    <n v="0"/>
    <m/>
    <n v="0"/>
    <m/>
    <m/>
    <m/>
    <n v="0"/>
    <e v="#DIV/0!"/>
    <m/>
    <m/>
    <n v="863"/>
    <n v="863"/>
    <n v="0"/>
    <m/>
    <n v="412"/>
    <n v="454"/>
    <n v="0"/>
    <n v="0.47575057736720555"/>
    <n v="0.5242494226327945"/>
    <n v="0"/>
  </r>
  <r>
    <x v="12"/>
    <x v="41"/>
    <x v="2"/>
    <n v="2014"/>
    <n v="36742"/>
    <n v="5322"/>
    <n v="33434"/>
    <n v="36742"/>
    <n v="14342"/>
    <n v="14254"/>
    <n v="0"/>
    <m/>
    <n v="88"/>
    <m/>
    <m/>
    <m/>
    <n v="0"/>
    <n v="0"/>
    <m/>
    <m/>
    <n v="14312"/>
    <n v="14224"/>
    <n v="88"/>
    <m/>
    <n v="2639"/>
    <n v="11703"/>
    <n v="0"/>
    <n v="0.18400502022033188"/>
    <n v="0.81599497977966806"/>
    <n v="0"/>
  </r>
  <r>
    <x v="13"/>
    <x v="41"/>
    <x v="2"/>
    <n v="2014"/>
    <n v="38321"/>
    <n v="6567"/>
    <n v="33768"/>
    <n v="37142"/>
    <n v="15102"/>
    <n v="14872"/>
    <n v="0"/>
    <m/>
    <n v="230"/>
    <m/>
    <m/>
    <m/>
    <n v="0"/>
    <n v="0"/>
    <m/>
    <m/>
    <n v="15071"/>
    <n v="14844"/>
    <n v="227"/>
    <m/>
    <n v="2051"/>
    <n v="13050"/>
    <n v="1"/>
    <n v="0.13580982651304463"/>
    <n v="0.86412395709177592"/>
    <n v="6.6216395179446435E-5"/>
  </r>
  <r>
    <x v="14"/>
    <x v="41"/>
    <x v="2"/>
    <n v="2014"/>
    <n v="50735"/>
    <n v="5575"/>
    <n v="47174"/>
    <n v="50942"/>
    <n v="19120"/>
    <n v="18789"/>
    <n v="0"/>
    <m/>
    <n v="329"/>
    <m/>
    <m/>
    <m/>
    <n v="0"/>
    <n v="0"/>
    <m/>
    <m/>
    <n v="18747"/>
    <n v="18417"/>
    <n v="330"/>
    <m/>
    <n v="6569"/>
    <n v="12525"/>
    <n v="26"/>
    <n v="0.34356694560669454"/>
    <n v="0.65507322175732219"/>
    <n v="1.3598326359832635E-3"/>
  </r>
  <r>
    <x v="15"/>
    <x v="41"/>
    <x v="2"/>
    <n v="2014"/>
    <n v="22878"/>
    <n v="2446"/>
    <n v="22446"/>
    <n v="22878"/>
    <n v="11665"/>
    <n v="11565"/>
    <n v="0"/>
    <m/>
    <n v="100"/>
    <m/>
    <m/>
    <m/>
    <n v="0"/>
    <n v="0"/>
    <m/>
    <m/>
    <n v="11623"/>
    <n v="11525"/>
    <n v="98"/>
    <m/>
    <n v="4308"/>
    <n v="7347"/>
    <n v="10"/>
    <n v="0.36930990141448777"/>
    <n v="0.62983283326189454"/>
    <n v="8.5726532361765965E-4"/>
  </r>
  <r>
    <x v="16"/>
    <x v="41"/>
    <x v="2"/>
    <n v="2014"/>
    <n v="1175330"/>
    <n v="123667"/>
    <n v="1053677"/>
    <n v="1184513"/>
    <n v="351927"/>
    <n v="344583"/>
    <n v="0"/>
    <m/>
    <n v="7344"/>
    <m/>
    <m/>
    <m/>
    <n v="0"/>
    <n v="0"/>
    <m/>
    <m/>
    <n v="349509"/>
    <n v="342209"/>
    <n v="7300"/>
    <m/>
    <n v="55824"/>
    <n v="295478"/>
    <n v="539"/>
    <n v="0.15862380550511895"/>
    <n v="0.83960025800805282"/>
    <n v="1.5315676262406693E-3"/>
  </r>
  <r>
    <x v="17"/>
    <x v="41"/>
    <x v="2"/>
    <n v="2014"/>
    <n v="154069"/>
    <n v="14847"/>
    <n v="141236"/>
    <n v="154768"/>
    <n v="51527"/>
    <n v="50980"/>
    <n v="0"/>
    <m/>
    <n v="547"/>
    <m/>
    <m/>
    <m/>
    <n v="0"/>
    <n v="0"/>
    <m/>
    <m/>
    <n v="50490"/>
    <n v="49965"/>
    <n v="525"/>
    <m/>
    <n v="19667"/>
    <n v="31789"/>
    <n v="68"/>
    <n v="0.38168338929105128"/>
    <n v="0.6169386923360568"/>
    <n v="1.3196964698119432E-3"/>
  </r>
  <r>
    <x v="18"/>
    <x v="41"/>
    <x v="2"/>
    <n v="2014"/>
    <n v="21942"/>
    <n v="2909"/>
    <n v="21047"/>
    <n v="22023"/>
    <n v="8590"/>
    <n v="8506"/>
    <n v="0"/>
    <m/>
    <n v="84"/>
    <m/>
    <m/>
    <m/>
    <n v="0"/>
    <n v="0"/>
    <m/>
    <m/>
    <n v="8565"/>
    <n v="8481"/>
    <n v="84"/>
    <m/>
    <n v="5298"/>
    <n v="3288"/>
    <n v="4"/>
    <n v="0.61676367869615834"/>
    <n v="0.38277066356228173"/>
    <n v="4.6565774155995343E-4"/>
  </r>
  <r>
    <x v="19"/>
    <x v="41"/>
    <x v="2"/>
    <n v="2014"/>
    <n v="13050"/>
    <n v="1457"/>
    <n v="13607"/>
    <n v="13112"/>
    <n v="5793"/>
    <n v="5730"/>
    <n v="0"/>
    <m/>
    <n v="63"/>
    <m/>
    <m/>
    <m/>
    <n v="0"/>
    <n v="0"/>
    <m/>
    <m/>
    <n v="5783"/>
    <n v="5720"/>
    <n v="63"/>
    <m/>
    <n v="4015"/>
    <n v="1775"/>
    <n v="3"/>
    <n v="0.69307785258070087"/>
    <n v="0.30640428102882789"/>
    <n v="5.1786639047125837E-4"/>
  </r>
  <r>
    <x v="20"/>
    <x v="41"/>
    <x v="2"/>
    <n v="2014"/>
    <n v="44194"/>
    <n v="3204"/>
    <n v="43004"/>
    <n v="44194"/>
    <n v="15084"/>
    <n v="15021"/>
    <n v="0"/>
    <m/>
    <n v="63"/>
    <m/>
    <m/>
    <m/>
    <n v="0"/>
    <n v="0"/>
    <m/>
    <m/>
    <n v="15035"/>
    <n v="14972"/>
    <n v="63"/>
    <m/>
    <n v="3107"/>
    <n v="11973"/>
    <n v="4"/>
    <n v="0.20597984619464332"/>
    <n v="0.79375497215592683"/>
    <n v="2.6518164942985947E-4"/>
  </r>
  <r>
    <x v="21"/>
    <x v="41"/>
    <x v="2"/>
    <n v="2014"/>
    <n v="6952"/>
    <n v="489"/>
    <n v="8477"/>
    <n v="6952"/>
    <n v="3044"/>
    <n v="3043"/>
    <n v="1"/>
    <m/>
    <n v="0"/>
    <m/>
    <m/>
    <m/>
    <n v="0"/>
    <e v="#DIV/0!"/>
    <m/>
    <m/>
    <n v="3024"/>
    <n v="3023"/>
    <n v="1"/>
    <m/>
    <n v="740"/>
    <n v="2304"/>
    <n v="0"/>
    <n v="0.24310118265440211"/>
    <n v="0.75689881734559794"/>
    <n v="0"/>
  </r>
  <r>
    <x v="22"/>
    <x v="41"/>
    <x v="2"/>
    <n v="2014"/>
    <n v="35355"/>
    <n v="2950"/>
    <n v="34419"/>
    <n v="35407"/>
    <n v="14022"/>
    <n v="13886"/>
    <n v="0"/>
    <m/>
    <n v="136"/>
    <m/>
    <m/>
    <m/>
    <n v="0"/>
    <n v="0"/>
    <m/>
    <m/>
    <n v="13938"/>
    <n v="13802"/>
    <n v="136"/>
    <m/>
    <n v="8342"/>
    <n v="5672"/>
    <n v="7"/>
    <n v="0.59492226501212375"/>
    <n v="0.40450720296676651"/>
    <n v="4.9921551847097417E-4"/>
  </r>
  <r>
    <x v="23"/>
    <x v="41"/>
    <x v="2"/>
    <n v="2014"/>
    <n v="21201"/>
    <n v="1863"/>
    <n v="21352"/>
    <n v="21271"/>
    <n v="7295"/>
    <n v="7125"/>
    <n v="0"/>
    <m/>
    <n v="170"/>
    <m/>
    <m/>
    <m/>
    <n v="0"/>
    <n v="0"/>
    <m/>
    <m/>
    <n v="7281"/>
    <n v="7111"/>
    <n v="170"/>
    <m/>
    <n v="1123"/>
    <n v="6165"/>
    <n v="7"/>
    <n v="0.15394105551747772"/>
    <n v="0.84509938313913635"/>
    <n v="9.5956134338588076E-4"/>
  </r>
  <r>
    <x v="24"/>
    <x v="41"/>
    <x v="2"/>
    <n v="2014"/>
    <n v="13385"/>
    <n v="796"/>
    <n v="14603"/>
    <n v="13385"/>
    <n v="5924"/>
    <n v="5788"/>
    <n v="0"/>
    <m/>
    <n v="136"/>
    <m/>
    <m/>
    <m/>
    <n v="0"/>
    <n v="0"/>
    <m/>
    <m/>
    <n v="5909"/>
    <n v="5773"/>
    <n v="136"/>
    <m/>
    <m/>
    <n v="5922"/>
    <n v="2"/>
    <n v="0"/>
    <n v="0.99966239027684001"/>
    <n v="3.3760972316002703E-4"/>
  </r>
  <r>
    <x v="25"/>
    <x v="41"/>
    <x v="2"/>
    <n v="2014"/>
    <n v="8227"/>
    <n v="1629"/>
    <n v="8612"/>
    <n v="8240"/>
    <n v="3453"/>
    <n v="3426"/>
    <n v="0"/>
    <m/>
    <n v="27"/>
    <m/>
    <m/>
    <m/>
    <n v="0"/>
    <n v="0"/>
    <m/>
    <m/>
    <n v="3440"/>
    <n v="3414"/>
    <n v="26"/>
    <m/>
    <n v="1583"/>
    <n v="1869"/>
    <n v="1"/>
    <n v="0.45844193454966697"/>
    <n v="0.54126846220677671"/>
    <n v="2.8960324355632781E-4"/>
  </r>
  <r>
    <x v="26"/>
    <x v="41"/>
    <x v="2"/>
    <n v="2014"/>
    <n v="442910"/>
    <n v="55590"/>
    <n v="389334"/>
    <n v="442931"/>
    <n v="122092"/>
    <n v="121295"/>
    <n v="0"/>
    <m/>
    <n v="797"/>
    <m/>
    <m/>
    <m/>
    <n v="0"/>
    <n v="0"/>
    <m/>
    <m/>
    <n v="120039"/>
    <n v="119270"/>
    <n v="769"/>
    <m/>
    <n v="58952"/>
    <n v="63022"/>
    <n v="44"/>
    <n v="0.48284899911542117"/>
    <n v="0.51618451659404385"/>
    <n v="3.603839727418668E-4"/>
  </r>
  <r>
    <x v="27"/>
    <x v="41"/>
    <x v="2"/>
    <n v="2014"/>
    <n v="11966"/>
    <n v="772"/>
    <n v="13208"/>
    <n v="11966"/>
    <n v="5005"/>
    <n v="4960"/>
    <n v="2"/>
    <m/>
    <n v="43"/>
    <m/>
    <m/>
    <m/>
    <n v="0"/>
    <n v="0"/>
    <m/>
    <m/>
    <n v="4979"/>
    <n v="4935"/>
    <n v="44"/>
    <m/>
    <n v="2853"/>
    <n v="2147"/>
    <n v="5"/>
    <n v="0.57002997002997002"/>
    <n v="0.42897102897102896"/>
    <n v="9.99000999000999E-4"/>
  </r>
  <r>
    <x v="28"/>
    <x v="41"/>
    <x v="2"/>
    <n v="2014"/>
    <n v="68067"/>
    <n v="7282"/>
    <n v="62799"/>
    <n v="68067"/>
    <n v="24093"/>
    <n v="23802"/>
    <n v="0"/>
    <m/>
    <n v="291"/>
    <m/>
    <m/>
    <m/>
    <n v="0"/>
    <n v="0"/>
    <m/>
    <m/>
    <n v="24022"/>
    <n v="23734"/>
    <n v="288"/>
    <m/>
    <n v="15976"/>
    <n v="8106"/>
    <n v="11"/>
    <n v="0.6630971651517038"/>
    <n v="0.3364462707010335"/>
    <n v="4.5656414726269039E-4"/>
  </r>
  <r>
    <x v="29"/>
    <x v="41"/>
    <x v="2"/>
    <n v="2014"/>
    <n v="6910"/>
    <n v="661"/>
    <n v="8263"/>
    <n v="6911"/>
    <n v="2597"/>
    <n v="2571"/>
    <n v="0"/>
    <m/>
    <n v="26"/>
    <m/>
    <m/>
    <m/>
    <n v="0"/>
    <n v="0"/>
    <m/>
    <m/>
    <n v="2586"/>
    <n v="2560"/>
    <n v="26"/>
    <m/>
    <n v="1484"/>
    <n v="1108"/>
    <n v="5"/>
    <n v="0.5714285714285714"/>
    <n v="0.42664613015017328"/>
    <n v="1.9252984212552945E-3"/>
  </r>
  <r>
    <x v="30"/>
    <x v="41"/>
    <x v="2"/>
    <n v="2014"/>
    <n v="417448"/>
    <n v="40559"/>
    <n v="378903"/>
    <n v="418358"/>
    <n v="108095"/>
    <n v="106819"/>
    <n v="3"/>
    <m/>
    <n v="1273"/>
    <m/>
    <m/>
    <m/>
    <n v="0"/>
    <n v="0"/>
    <m/>
    <m/>
    <n v="107480"/>
    <n v="106207"/>
    <n v="1273"/>
    <m/>
    <n v="45893"/>
    <n v="62093"/>
    <n v="43"/>
    <n v="0.4245617281095333"/>
    <n v="0.57442989962532953"/>
    <n v="3.9779823303575561E-4"/>
  </r>
  <r>
    <x v="31"/>
    <x v="41"/>
    <x v="2"/>
    <n v="2014"/>
    <n v="281056"/>
    <n v="27999"/>
    <n v="255071"/>
    <n v="281599"/>
    <n v="100540"/>
    <n v="99177"/>
    <n v="0"/>
    <m/>
    <n v="1363"/>
    <m/>
    <m/>
    <m/>
    <n v="0"/>
    <n v="0"/>
    <m/>
    <m/>
    <n v="99685"/>
    <n v="98333"/>
    <n v="1352"/>
    <m/>
    <n v="46296"/>
    <n v="54228"/>
    <n v="16"/>
    <n v="0.46047344340560969"/>
    <n v="0.53936741595384918"/>
    <n v="1.5914064054107818E-4"/>
  </r>
  <r>
    <x v="32"/>
    <x v="41"/>
    <x v="2"/>
    <n v="2014"/>
    <n v="28757"/>
    <n v="3430"/>
    <n v="27341"/>
    <n v="28848"/>
    <n v="11804"/>
    <n v="11626"/>
    <n v="0"/>
    <m/>
    <n v="176"/>
    <m/>
    <m/>
    <m/>
    <n v="0"/>
    <n v="0"/>
    <m/>
    <m/>
    <n v="11756"/>
    <n v="11579"/>
    <n v="177"/>
    <m/>
    <m/>
    <n v="11804"/>
    <n v="0"/>
    <n v="0"/>
    <n v="1"/>
    <n v="0"/>
  </r>
  <r>
    <x v="33"/>
    <x v="41"/>
    <x v="2"/>
    <n v="2014"/>
    <n v="163027"/>
    <n v="16518"/>
    <n v="148523"/>
    <n v="163254"/>
    <n v="47435"/>
    <n v="47268"/>
    <n v="1"/>
    <m/>
    <n v="166"/>
    <m/>
    <m/>
    <m/>
    <n v="0"/>
    <n v="0"/>
    <m/>
    <m/>
    <n v="46688"/>
    <n v="46530"/>
    <n v="158"/>
    <m/>
    <n v="31435"/>
    <n v="15980"/>
    <n v="20"/>
    <n v="0.66269632128175393"/>
    <n v="0.3368820491198482"/>
    <n v="4.2162959839780751E-4"/>
  </r>
  <r>
    <x v="34"/>
    <x v="41"/>
    <x v="2"/>
    <n v="2014"/>
    <n v="2871"/>
    <n v="173"/>
    <n v="4712"/>
    <n v="2871"/>
    <n v="1254"/>
    <n v="1244"/>
    <n v="0"/>
    <m/>
    <n v="10"/>
    <m/>
    <m/>
    <m/>
    <n v="0"/>
    <n v="0"/>
    <m/>
    <m/>
    <n v="1252"/>
    <n v="1242"/>
    <n v="10"/>
    <m/>
    <n v="552"/>
    <n v="702"/>
    <n v="0"/>
    <n v="0.44019138755980863"/>
    <n v="0.55980861244019142"/>
    <n v="0"/>
  </r>
  <r>
    <x v="35"/>
    <x v="41"/>
    <x v="2"/>
    <n v="2014"/>
    <n v="31772"/>
    <n v="3529"/>
    <n v="30257"/>
    <n v="31803"/>
    <n v="13882"/>
    <n v="13747"/>
    <n v="3"/>
    <m/>
    <n v="132"/>
    <m/>
    <m/>
    <m/>
    <n v="0"/>
    <n v="0"/>
    <m/>
    <m/>
    <n v="13837"/>
    <n v="13703"/>
    <n v="134"/>
    <m/>
    <n v="7678"/>
    <n v="6200"/>
    <n v="4"/>
    <n v="0.55309033280507136"/>
    <n v="0.4466215242760409"/>
    <n v="2.8814291888776836E-4"/>
  </r>
  <r>
    <x v="36"/>
    <x v="41"/>
    <x v="2"/>
    <n v="2014"/>
    <n v="126961"/>
    <n v="10958"/>
    <n v="118017"/>
    <n v="127522"/>
    <n v="43385"/>
    <n v="42736"/>
    <n v="0"/>
    <m/>
    <n v="649"/>
    <m/>
    <m/>
    <m/>
    <n v="0"/>
    <n v="0"/>
    <m/>
    <m/>
    <n v="43198"/>
    <n v="42549"/>
    <n v="649"/>
    <m/>
    <n v="20208"/>
    <n v="23140"/>
    <n v="37"/>
    <n v="0.46578310475970958"/>
    <n v="0.5333640659214014"/>
    <n v="8.5282931888901691E-4"/>
  </r>
  <r>
    <x v="37"/>
    <x v="41"/>
    <x v="2"/>
    <n v="2014"/>
    <n v="20167"/>
    <n v="3393"/>
    <n v="18788"/>
    <n v="20168"/>
    <n v="6991"/>
    <n v="6865"/>
    <n v="0"/>
    <m/>
    <n v="128"/>
    <m/>
    <m/>
    <m/>
    <n v="0"/>
    <n v="0"/>
    <m/>
    <m/>
    <n v="6948"/>
    <n v="6823"/>
    <n v="125"/>
    <m/>
    <m/>
    <n v="6985"/>
    <n v="6"/>
    <n v="0"/>
    <n v="0.99914175368330715"/>
    <n v="8.5824631669289089E-4"/>
  </r>
  <r>
    <x v="38"/>
    <x v="41"/>
    <x v="2"/>
    <n v="2014"/>
    <n v="106925"/>
    <n v="8182"/>
    <n v="100757"/>
    <n v="107092"/>
    <n v="34244"/>
    <n v="34115"/>
    <n v="0"/>
    <m/>
    <n v="129"/>
    <m/>
    <m/>
    <m/>
    <n v="0"/>
    <n v="0"/>
    <m/>
    <m/>
    <n v="34148"/>
    <n v="34021"/>
    <n v="127"/>
    <m/>
    <n v="5224"/>
    <n v="29004"/>
    <n v="13"/>
    <n v="0.15255227193084919"/>
    <n v="0.84698049293306854"/>
    <n v="3.7962854806681461E-4"/>
  </r>
  <r>
    <x v="39"/>
    <x v="41"/>
    <x v="2"/>
    <n v="2014"/>
    <n v="3925903"/>
    <n v="410467"/>
    <n v="1222884"/>
    <n v="3938167"/>
    <n v="1239593"/>
    <n v="1222711"/>
    <n v="13"/>
    <n v="0"/>
    <n v="16864"/>
    <n v="0"/>
    <n v="0"/>
    <n v="0"/>
    <n v="0"/>
    <n v="0"/>
    <n v="0"/>
    <n v="0"/>
    <n v="1229866"/>
    <n v="1213129"/>
    <n v="16737"/>
    <n v="0"/>
    <n v="423547"/>
    <n v="814827"/>
    <n v="982"/>
    <n v="0.34168231024215207"/>
    <n v="0.65733430246863289"/>
    <n v="7.9219550287876748E-4"/>
  </r>
  <r>
    <x v="0"/>
    <x v="42"/>
    <x v="1"/>
    <n v="2013"/>
    <n v="6329"/>
    <n v="529"/>
    <n v="7813"/>
    <n v="0"/>
    <n v="2977"/>
    <n v="2959"/>
    <n v="0"/>
    <m/>
    <n v="18"/>
    <m/>
    <m/>
    <m/>
    <n v="0"/>
    <n v="0"/>
    <m/>
    <m/>
    <n v="2975"/>
    <n v="2957"/>
    <n v="18"/>
    <n v="-49"/>
    <n v="1514"/>
    <n v="1463"/>
    <n v="0"/>
    <n v="0.50856567013772258"/>
    <n v="0.49143432986227747"/>
    <n v="0"/>
  </r>
  <r>
    <x v="1"/>
    <x v="42"/>
    <x v="1"/>
    <n v="2013"/>
    <n v="13735"/>
    <n v="1471"/>
    <n v="14277"/>
    <n v="0"/>
    <n v="6436"/>
    <n v="6414"/>
    <n v="0"/>
    <m/>
    <n v="22"/>
    <m/>
    <m/>
    <m/>
    <n v="0"/>
    <n v="0"/>
    <m/>
    <m/>
    <n v="6425"/>
    <n v="6403"/>
    <n v="22"/>
    <n v="-69"/>
    <n v="3268"/>
    <n v="3168"/>
    <n v="0"/>
    <n v="0.50776880049720319"/>
    <n v="0.49223119950279676"/>
    <n v="0"/>
  </r>
  <r>
    <x v="2"/>
    <x v="42"/>
    <x v="1"/>
    <n v="2013"/>
    <n v="97652"/>
    <n v="8726"/>
    <n v="90939"/>
    <n v="0"/>
    <n v="43354"/>
    <n v="42902"/>
    <n v="0"/>
    <m/>
    <n v="452"/>
    <m/>
    <m/>
    <m/>
    <n v="0"/>
    <n v="0"/>
    <m/>
    <m/>
    <n v="43199"/>
    <n v="42747"/>
    <n v="452"/>
    <n v="-820"/>
    <n v="23442"/>
    <n v="19899"/>
    <n v="13"/>
    <n v="0.54071135304700835"/>
    <n v="0.45898878996171055"/>
    <n v="2.9985699128108135E-4"/>
  </r>
  <r>
    <x v="3"/>
    <x v="42"/>
    <x v="1"/>
    <n v="2013"/>
    <n v="39551"/>
    <n v="3481"/>
    <n v="38083"/>
    <n v="0"/>
    <n v="19841"/>
    <n v="19718"/>
    <n v="0"/>
    <m/>
    <n v="123"/>
    <m/>
    <m/>
    <m/>
    <n v="0"/>
    <n v="0"/>
    <m/>
    <m/>
    <n v="19773"/>
    <n v="19650"/>
    <n v="123"/>
    <n v="-315"/>
    <n v="12642"/>
    <n v="7179"/>
    <n v="7"/>
    <n v="0.63716546545033015"/>
    <n v="0.36182652084068345"/>
    <n v="3.5280479814525477E-4"/>
  </r>
  <r>
    <x v="4"/>
    <x v="42"/>
    <x v="1"/>
    <n v="2013"/>
    <n v="46668"/>
    <n v="3700"/>
    <n v="44981"/>
    <n v="0"/>
    <n v="25157"/>
    <n v="24918"/>
    <n v="0"/>
    <m/>
    <n v="239"/>
    <m/>
    <m/>
    <m/>
    <n v="0"/>
    <n v="0"/>
    <m/>
    <m/>
    <n v="25071"/>
    <n v="24834"/>
    <n v="237"/>
    <n v="-564"/>
    <n v="15096"/>
    <n v="10054"/>
    <n v="7"/>
    <n v="0.60007155066184359"/>
    <n v="0.39965019676432006"/>
    <n v="2.78252573836308E-4"/>
  </r>
  <r>
    <x v="5"/>
    <x v="42"/>
    <x v="1"/>
    <n v="2013"/>
    <n v="246865"/>
    <n v="158914"/>
    <n v="89964"/>
    <n v="0"/>
    <n v="93807"/>
    <n v="92863"/>
    <n v="0"/>
    <m/>
    <n v="941"/>
    <m/>
    <m/>
    <m/>
    <n v="0"/>
    <n v="0"/>
    <m/>
    <m/>
    <n v="93425"/>
    <n v="92492"/>
    <n v="933"/>
    <n v="-1565"/>
    <n v="27973"/>
    <n v="65687"/>
    <n v="138"/>
    <n v="0.29819736267016322"/>
    <n v="0.70023559009455583"/>
    <n v="1.4711055678147686E-3"/>
  </r>
  <r>
    <x v="6"/>
    <x v="42"/>
    <x v="1"/>
    <n v="2013"/>
    <n v="2690"/>
    <n v="225"/>
    <n v="4478"/>
    <n v="0"/>
    <n v="1462"/>
    <n v="1461"/>
    <n v="0"/>
    <m/>
    <n v="1"/>
    <m/>
    <m/>
    <m/>
    <n v="0"/>
    <n v="0"/>
    <m/>
    <m/>
    <n v="1459"/>
    <n v="1458"/>
    <n v="1"/>
    <n v="-30"/>
    <n v="522"/>
    <n v="940"/>
    <n v="0"/>
    <n v="0.35704514363885087"/>
    <n v="0.64295485636114913"/>
    <n v="0"/>
  </r>
  <r>
    <x v="7"/>
    <x v="42"/>
    <x v="1"/>
    <n v="2013"/>
    <n v="58641"/>
    <n v="4642"/>
    <n v="56012"/>
    <n v="0"/>
    <n v="22822"/>
    <n v="22654"/>
    <n v="0"/>
    <m/>
    <n v="168"/>
    <m/>
    <m/>
    <m/>
    <n v="0"/>
    <n v="0"/>
    <m/>
    <m/>
    <n v="22764"/>
    <n v="22597"/>
    <n v="167"/>
    <n v="-520"/>
    <n v="15889"/>
    <n v="6923"/>
    <n v="7"/>
    <n v="0.69621417930067475"/>
    <n v="0.30334764700727368"/>
    <n v="3.0672158443607048E-4"/>
  </r>
  <r>
    <x v="8"/>
    <x v="42"/>
    <x v="1"/>
    <n v="2013"/>
    <n v="19532"/>
    <n v="1217"/>
    <n v="20328"/>
    <n v="0"/>
    <n v="9202"/>
    <n v="9127"/>
    <n v="0"/>
    <m/>
    <n v="75"/>
    <m/>
    <m/>
    <m/>
    <n v="0"/>
    <n v="0"/>
    <m/>
    <m/>
    <n v="9183"/>
    <n v="9108"/>
    <n v="75"/>
    <n v="-136"/>
    <n v="5395"/>
    <n v="3807"/>
    <n v="0"/>
    <n v="0.58628559008911107"/>
    <n v="0.41371440991088893"/>
    <n v="0"/>
  </r>
  <r>
    <x v="9"/>
    <x v="42"/>
    <x v="1"/>
    <n v="2013"/>
    <n v="4460"/>
    <n v="557"/>
    <n v="5916"/>
    <n v="0"/>
    <n v="2431"/>
    <n v="2401"/>
    <n v="0"/>
    <m/>
    <n v="30"/>
    <m/>
    <m/>
    <m/>
    <n v="0"/>
    <n v="0"/>
    <m/>
    <m/>
    <n v="2422"/>
    <n v="2392"/>
    <n v="30"/>
    <n v="-49"/>
    <n v="790"/>
    <n v="2430"/>
    <n v="1"/>
    <n v="0.32496914849856029"/>
    <n v="0.99958864664747016"/>
    <n v="4.1135335252982314E-4"/>
  </r>
  <r>
    <x v="10"/>
    <x v="42"/>
    <x v="1"/>
    <n v="2013"/>
    <n v="30193"/>
    <n v="3392"/>
    <n v="28814"/>
    <n v="0"/>
    <n v="12650"/>
    <n v="12516"/>
    <n v="0"/>
    <m/>
    <n v="134"/>
    <m/>
    <m/>
    <m/>
    <n v="0"/>
    <n v="0"/>
    <m/>
    <m/>
    <n v="12624"/>
    <n v="12490"/>
    <n v="134"/>
    <n v="-157"/>
    <n v="5532"/>
    <n v="7107"/>
    <n v="11"/>
    <n v="0.43731225296442688"/>
    <n v="0.56181818181818177"/>
    <n v="8.6956521739130438E-4"/>
  </r>
  <r>
    <x v="11"/>
    <x v="42"/>
    <x v="1"/>
    <n v="2013"/>
    <n v="1567"/>
    <n v="102"/>
    <n v="3478"/>
    <n v="0"/>
    <n v="1004"/>
    <n v="992"/>
    <n v="0"/>
    <m/>
    <n v="12"/>
    <m/>
    <m/>
    <m/>
    <n v="0"/>
    <n v="0"/>
    <m/>
    <m/>
    <n v="1000"/>
    <n v="988"/>
    <n v="12"/>
    <n v="-15"/>
    <n v="537"/>
    <n v="467"/>
    <n v="0"/>
    <n v="0.53486055776892427"/>
    <n v="0.46513944223107567"/>
    <n v="0"/>
  </r>
  <r>
    <x v="12"/>
    <x v="42"/>
    <x v="1"/>
    <n v="2013"/>
    <n v="37034"/>
    <n v="5733"/>
    <n v="33314"/>
    <n v="0"/>
    <n v="16238"/>
    <n v="16135"/>
    <n v="0"/>
    <m/>
    <n v="103"/>
    <m/>
    <m/>
    <m/>
    <n v="0"/>
    <n v="0"/>
    <m/>
    <m/>
    <n v="16188"/>
    <n v="16086"/>
    <n v="102"/>
    <n v="-247"/>
    <n v="1617"/>
    <n v="14621"/>
    <n v="0"/>
    <n v="9.9581229215420619E-2"/>
    <n v="0.90041877078457944"/>
    <n v="0"/>
  </r>
  <r>
    <x v="13"/>
    <x v="42"/>
    <x v="1"/>
    <n v="2013"/>
    <n v="37859"/>
    <n v="4483"/>
    <n v="35389"/>
    <n v="0"/>
    <n v="19324"/>
    <n v="18304"/>
    <n v="0"/>
    <m/>
    <n v="1020"/>
    <m/>
    <m/>
    <m/>
    <n v="0"/>
    <n v="0"/>
    <m/>
    <m/>
    <n v="19279"/>
    <n v="18260"/>
    <n v="1019"/>
    <n v="-173"/>
    <n v="1203"/>
    <n v="18121"/>
    <n v="0"/>
    <n v="6.2254191678741459E-2"/>
    <n v="0.93774580832125853"/>
    <n v="0"/>
  </r>
  <r>
    <x v="40"/>
    <x v="42"/>
    <x v="1"/>
    <n v="2013"/>
    <n v="51028"/>
    <n v="4171"/>
    <n v="48870"/>
    <n v="0"/>
    <n v="29164"/>
    <n v="28873"/>
    <n v="0"/>
    <m/>
    <n v="291"/>
    <m/>
    <m/>
    <m/>
    <n v="0"/>
    <n v="0"/>
    <m/>
    <m/>
    <n v="28615"/>
    <n v="28327"/>
    <n v="288"/>
    <n v="-2830"/>
    <n v="11255"/>
    <n v="17878"/>
    <n v="29"/>
    <n v="0.38592099849129063"/>
    <n v="0.61301604718145664"/>
    <n v="9.9437662872034005E-4"/>
  </r>
  <r>
    <x v="15"/>
    <x v="42"/>
    <x v="1"/>
    <n v="2013"/>
    <n v="22772"/>
    <n v="2169"/>
    <n v="22616"/>
    <n v="0"/>
    <n v="14840"/>
    <n v="14746"/>
    <n v="0"/>
    <m/>
    <n v="94"/>
    <m/>
    <m/>
    <m/>
    <n v="0"/>
    <n v="0"/>
    <m/>
    <m/>
    <n v="14779"/>
    <n v="14687"/>
    <n v="92"/>
    <n v="-303"/>
    <n v="0"/>
    <n v="14821"/>
    <n v="17"/>
    <n v="0"/>
    <n v="0.99871967654986527"/>
    <n v="1.1455525606469002E-3"/>
  </r>
  <r>
    <x v="16"/>
    <x v="42"/>
    <x v="1"/>
    <n v="2013"/>
    <n v="1176158"/>
    <n v="99610"/>
    <n v="1078561"/>
    <n v="0"/>
    <n v="562549"/>
    <n v="551665"/>
    <n v="0"/>
    <m/>
    <n v="10884"/>
    <m/>
    <m/>
    <m/>
    <n v="0"/>
    <n v="0"/>
    <m/>
    <m/>
    <n v="558856"/>
    <n v="548031"/>
    <n v="10825"/>
    <n v="-17808"/>
    <n v="113835"/>
    <n v="447331"/>
    <n v="1025"/>
    <n v="0.20235570590295246"/>
    <n v="0.79518584158891048"/>
    <n v="1.8220635002462009E-3"/>
  </r>
  <r>
    <x v="17"/>
    <x v="42"/>
    <x v="1"/>
    <n v="2013"/>
    <n v="153736"/>
    <n v="12416"/>
    <n v="143333"/>
    <n v="0"/>
    <n v="76808"/>
    <n v="76154"/>
    <n v="0"/>
    <m/>
    <n v="654"/>
    <m/>
    <m/>
    <m/>
    <n v="0"/>
    <n v="0"/>
    <m/>
    <m/>
    <n v="75318"/>
    <n v="74696"/>
    <n v="622"/>
    <n v="-7261"/>
    <n v="32461"/>
    <n v="44267"/>
    <n v="75"/>
    <n v="0.42262524737006563"/>
    <n v="0.57633319445891051"/>
    <n v="9.764607853348609E-4"/>
  </r>
  <r>
    <x v="18"/>
    <x v="42"/>
    <x v="1"/>
    <n v="2013"/>
    <n v="21906"/>
    <n v="2350"/>
    <n v="21569"/>
    <n v="0"/>
    <n v="10903"/>
    <n v="10783"/>
    <n v="0"/>
    <m/>
    <n v="120"/>
    <m/>
    <m/>
    <m/>
    <n v="0"/>
    <n v="0"/>
    <m/>
    <m/>
    <n v="10864"/>
    <n v="10745"/>
    <n v="119"/>
    <n v="-179"/>
    <n v="6862"/>
    <n v="4023"/>
    <n v="11"/>
    <n v="0.62936806383564159"/>
    <n v="0.36898101439970649"/>
    <n v="1.0088966339539577E-3"/>
  </r>
  <r>
    <x v="19"/>
    <x v="42"/>
    <x v="1"/>
    <n v="2013"/>
    <n v="12913"/>
    <n v="1320"/>
    <n v="13606"/>
    <n v="0"/>
    <n v="6331"/>
    <n v="6306"/>
    <n v="0"/>
    <m/>
    <n v="25"/>
    <m/>
    <m/>
    <m/>
    <n v="0"/>
    <n v="0"/>
    <m/>
    <m/>
    <n v="6311"/>
    <n v="6286"/>
    <n v="25"/>
    <n v="-130"/>
    <n v="4401"/>
    <n v="1928"/>
    <n v="2"/>
    <n v="0.69515084504817559"/>
    <n v="0.30453324909177065"/>
    <n v="3.1590586005370399E-4"/>
  </r>
  <r>
    <x v="20"/>
    <x v="42"/>
    <x v="1"/>
    <n v="2013"/>
    <n v="44294"/>
    <n v="3238"/>
    <n v="43069"/>
    <n v="0"/>
    <n v="21371"/>
    <n v="21172"/>
    <n v="0"/>
    <m/>
    <n v="199"/>
    <m/>
    <m/>
    <m/>
    <n v="0"/>
    <n v="0"/>
    <m/>
    <m/>
    <n v="21307"/>
    <n v="21109"/>
    <n v="198"/>
    <n v="-331"/>
    <n v="4465"/>
    <n v="16903"/>
    <n v="3"/>
    <n v="0.20892798652379393"/>
    <n v="0.7909316363296055"/>
    <n v="1.4037714660053343E-4"/>
  </r>
  <r>
    <x v="21"/>
    <x v="42"/>
    <x v="1"/>
    <n v="2013"/>
    <n v="7132"/>
    <n v="364"/>
    <n v="8781"/>
    <n v="0"/>
    <n v="3999"/>
    <n v="3999"/>
    <n v="0"/>
    <m/>
    <n v="0"/>
    <m/>
    <m/>
    <m/>
    <n v="0"/>
    <e v="#DIV/0!"/>
    <m/>
    <m/>
    <n v="3976"/>
    <n v="3976"/>
    <n v="0"/>
    <n v="-85"/>
    <n v="972"/>
    <n v="3027"/>
    <n v="0"/>
    <n v="0.24306076519129782"/>
    <n v="0.75693923480870218"/>
    <n v="0"/>
  </r>
  <r>
    <x v="22"/>
    <x v="42"/>
    <x v="1"/>
    <n v="2013"/>
    <n v="35146"/>
    <n v="2579"/>
    <n v="34580"/>
    <n v="0"/>
    <n v="18141"/>
    <n v="18013"/>
    <n v="0"/>
    <m/>
    <n v="128"/>
    <m/>
    <m/>
    <m/>
    <n v="0"/>
    <n v="0"/>
    <m/>
    <m/>
    <n v="18052"/>
    <n v="17926"/>
    <n v="126"/>
    <n v="-476"/>
    <n v="10728"/>
    <n v="7405"/>
    <n v="8"/>
    <n v="0.59136762030759049"/>
    <n v="0.40819138966980872"/>
    <n v="4.4099002260073865E-4"/>
  </r>
  <r>
    <x v="23"/>
    <x v="42"/>
    <x v="1"/>
    <n v="2013"/>
    <n v="21318"/>
    <n v="1550"/>
    <n v="21781"/>
    <n v="0"/>
    <n v="10939"/>
    <n v="10771"/>
    <n v="0"/>
    <m/>
    <n v="168"/>
    <m/>
    <m/>
    <m/>
    <n v="0"/>
    <n v="0"/>
    <m/>
    <m/>
    <n v="10912"/>
    <n v="10744"/>
    <n v="168"/>
    <n v="-186"/>
    <n v="790"/>
    <n v="10144"/>
    <n v="5"/>
    <n v="7.2218667154218846E-2"/>
    <n v="0.92732425267391905"/>
    <n v="4.5708017186214464E-4"/>
  </r>
  <r>
    <x v="24"/>
    <x v="42"/>
    <x v="1"/>
    <n v="2013"/>
    <n v="13588"/>
    <n v="372"/>
    <n v="15229"/>
    <n v="0"/>
    <n v="7228"/>
    <n v="7178"/>
    <n v="0"/>
    <m/>
    <n v="50"/>
    <m/>
    <m/>
    <m/>
    <n v="0"/>
    <n v="0"/>
    <m/>
    <m/>
    <n v="7208"/>
    <n v="7158"/>
    <n v="50"/>
    <n v="-122"/>
    <n v="1211"/>
    <n v="7225"/>
    <n v="3"/>
    <n v="0.16754288876591034"/>
    <n v="0.99958494742667403"/>
    <n v="4.1505257332595465E-4"/>
  </r>
  <r>
    <x v="25"/>
    <x v="42"/>
    <x v="1"/>
    <n v="2013"/>
    <n v="8189"/>
    <n v="1522"/>
    <n v="8680"/>
    <n v="0"/>
    <n v="4396"/>
    <n v="4368"/>
    <n v="0"/>
    <m/>
    <n v="28"/>
    <m/>
    <m/>
    <m/>
    <n v="0"/>
    <n v="0"/>
    <m/>
    <m/>
    <n v="4374"/>
    <n v="4349"/>
    <n v="25"/>
    <n v="-76"/>
    <n v="1956"/>
    <n v="2440"/>
    <n v="0"/>
    <n v="0.44494995450409464"/>
    <n v="0.55505004549590542"/>
    <n v="0"/>
  </r>
  <r>
    <x v="26"/>
    <x v="42"/>
    <x v="1"/>
    <n v="2013"/>
    <n v="439532"/>
    <n v="48858"/>
    <n v="392687"/>
    <n v="0"/>
    <n v="183023"/>
    <n v="182051"/>
    <n v="0"/>
    <m/>
    <n v="971"/>
    <m/>
    <m/>
    <m/>
    <n v="0"/>
    <n v="0"/>
    <m/>
    <m/>
    <n v="180362"/>
    <n v="179433"/>
    <n v="929"/>
    <n v="-13361"/>
    <n v="93440"/>
    <n v="89276"/>
    <n v="29"/>
    <n v="0.51053692705288412"/>
    <n v="0.48778568813755646"/>
    <n v="1.5845003087043704E-4"/>
  </r>
  <r>
    <x v="27"/>
    <x v="42"/>
    <x v="1"/>
    <n v="2013"/>
    <n v="12011"/>
    <n v="612"/>
    <n v="13412"/>
    <n v="0"/>
    <n v="7606"/>
    <n v="7564"/>
    <n v="0"/>
    <m/>
    <n v="42"/>
    <m/>
    <m/>
    <m/>
    <n v="0"/>
    <n v="0"/>
    <m/>
    <m/>
    <n v="7560"/>
    <n v="7518"/>
    <n v="42"/>
    <n v="-213"/>
    <n v="4490"/>
    <n v="3112"/>
    <n v="4"/>
    <n v="0.59032342887194322"/>
    <n v="0.40915067052327109"/>
    <n v="5.2590060478569553E-4"/>
  </r>
  <r>
    <x v="28"/>
    <x v="42"/>
    <x v="1"/>
    <n v="2013"/>
    <n v="67429"/>
    <n v="6646"/>
    <n v="62796"/>
    <n v="0"/>
    <n v="36053"/>
    <n v="35847"/>
    <n v="0"/>
    <m/>
    <n v="206"/>
    <m/>
    <m/>
    <m/>
    <n v="0"/>
    <n v="0"/>
    <m/>
    <m/>
    <n v="35965"/>
    <n v="35759"/>
    <n v="206"/>
    <n v="-579"/>
    <n v="25308"/>
    <n v="10728"/>
    <n v="17"/>
    <n v="0.70196654924694202"/>
    <n v="0.29756192272487725"/>
    <n v="4.7152802818073393E-4"/>
  </r>
  <r>
    <x v="29"/>
    <x v="42"/>
    <x v="1"/>
    <n v="2013"/>
    <n v="6951"/>
    <n v="514"/>
    <n v="8450"/>
    <n v="0"/>
    <n v="2933"/>
    <n v="2906"/>
    <n v="0"/>
    <m/>
    <n v="27"/>
    <m/>
    <m/>
    <m/>
    <n v="0"/>
    <n v="0"/>
    <m/>
    <m/>
    <n v="2917"/>
    <n v="2890"/>
    <n v="27"/>
    <n v="-80"/>
    <n v="1574"/>
    <n v="1349"/>
    <n v="7"/>
    <n v="0.53665189226048415"/>
    <n v="0.45993862938970337"/>
    <n v="2.3866348448687352E-3"/>
  </r>
  <r>
    <x v="30"/>
    <x v="42"/>
    <x v="1"/>
    <n v="2013"/>
    <n v="417775"/>
    <n v="31491"/>
    <n v="388297"/>
    <n v="0"/>
    <n v="175585"/>
    <n v="173494"/>
    <n v="0"/>
    <m/>
    <n v="2089"/>
    <m/>
    <m/>
    <m/>
    <n v="0"/>
    <n v="0"/>
    <m/>
    <m/>
    <n v="174717"/>
    <n v="172640"/>
    <n v="2077"/>
    <n v="-4616"/>
    <n v="78347"/>
    <n v="97027"/>
    <n v="34"/>
    <n v="0.44620554147563857"/>
    <n v="0.55259276134066126"/>
    <n v="1.9363840874789988E-4"/>
  </r>
  <r>
    <x v="31"/>
    <x v="42"/>
    <x v="1"/>
    <n v="2013"/>
    <n v="281292"/>
    <n v="23693"/>
    <n v="259612"/>
    <n v="0"/>
    <n v="122872"/>
    <n v="121343"/>
    <n v="0"/>
    <m/>
    <n v="1529"/>
    <m/>
    <m/>
    <m/>
    <n v="0"/>
    <n v="0"/>
    <m/>
    <m/>
    <n v="121774"/>
    <n v="120260"/>
    <n v="1514"/>
    <n v="-4777"/>
    <n v="85553"/>
    <n v="37269"/>
    <n v="35"/>
    <n v="0.69627742691581485"/>
    <n v="0.30331564554984047"/>
    <n v="2.8484927404127871E-4"/>
  </r>
  <r>
    <x v="32"/>
    <x v="42"/>
    <x v="1"/>
    <n v="2013"/>
    <n v="28509"/>
    <n v="3390"/>
    <n v="27132"/>
    <n v="0"/>
    <n v="14414"/>
    <n v="14294"/>
    <n v="0"/>
    <m/>
    <n v="120"/>
    <m/>
    <m/>
    <m/>
    <n v="0"/>
    <n v="0"/>
    <m/>
    <m/>
    <n v="14355"/>
    <n v="14235"/>
    <n v="120"/>
    <n v="-209"/>
    <n v="2857"/>
    <n v="11557"/>
    <n v="0"/>
    <n v="0.19821007353961426"/>
    <n v="0.80178992646038572"/>
    <n v="0"/>
  </r>
  <r>
    <x v="33"/>
    <x v="42"/>
    <x v="1"/>
    <n v="2013"/>
    <n v="161326"/>
    <n v="14451"/>
    <n v="148888"/>
    <n v="0"/>
    <n v="72479"/>
    <n v="72064"/>
    <n v="0"/>
    <m/>
    <n v="415"/>
    <m/>
    <m/>
    <m/>
    <n v="0"/>
    <n v="0"/>
    <m/>
    <m/>
    <n v="71438"/>
    <n v="71046"/>
    <n v="392"/>
    <n v="-5473"/>
    <n v="50798"/>
    <n v="21600"/>
    <n v="42"/>
    <n v="0.70086507816057064"/>
    <n v="0.29801735675161078"/>
    <n v="5.7947819368368771E-4"/>
  </r>
  <r>
    <x v="34"/>
    <x v="42"/>
    <x v="1"/>
    <n v="2013"/>
    <n v="2919"/>
    <n v="118"/>
    <n v="4814"/>
    <n v="0"/>
    <n v="1886"/>
    <n v="1882"/>
    <n v="0"/>
    <m/>
    <n v="4"/>
    <m/>
    <m/>
    <m/>
    <n v="0"/>
    <n v="0"/>
    <m/>
    <m/>
    <n v="1879"/>
    <n v="1875"/>
    <n v="4"/>
    <n v="-32"/>
    <n v="0"/>
    <n v="1884"/>
    <n v="0"/>
    <n v="0"/>
    <n v="0.99893955461293749"/>
    <n v="0"/>
  </r>
  <r>
    <x v="35"/>
    <x v="42"/>
    <x v="1"/>
    <n v="2013"/>
    <n v="31794"/>
    <n v="3557"/>
    <n v="30250"/>
    <n v="0"/>
    <n v="14527"/>
    <n v="14349"/>
    <n v="0"/>
    <m/>
    <n v="178"/>
    <m/>
    <m/>
    <m/>
    <n v="0"/>
    <n v="0"/>
    <m/>
    <m/>
    <n v="14472"/>
    <n v="14295"/>
    <n v="177"/>
    <n v="-313"/>
    <n v="7663"/>
    <n v="6859"/>
    <n v="2"/>
    <n v="0.52750051628003025"/>
    <n v="0.47215529703311077"/>
    <n v="1.3767467474358092E-4"/>
  </r>
  <r>
    <x v="36"/>
    <x v="42"/>
    <x v="1"/>
    <n v="2013"/>
    <n v="127002"/>
    <n v="9788"/>
    <n v="119227"/>
    <n v="0"/>
    <n v="70444"/>
    <n v="69709"/>
    <n v="0"/>
    <m/>
    <n v="735"/>
    <m/>
    <m/>
    <m/>
    <n v="0"/>
    <n v="0"/>
    <m/>
    <m/>
    <n v="70163"/>
    <n v="69443"/>
    <n v="720"/>
    <n v="-1228"/>
    <n v="35311"/>
    <n v="35058"/>
    <n v="74"/>
    <n v="0.50126341491113513"/>
    <n v="0.49767190960195334"/>
    <n v="1.0504798137527681E-3"/>
  </r>
  <r>
    <x v="37"/>
    <x v="42"/>
    <x v="1"/>
    <n v="2013"/>
    <n v="20811"/>
    <n v="4480"/>
    <n v="18344"/>
    <n v="0"/>
    <n v="9638"/>
    <n v="9482"/>
    <n v="0"/>
    <m/>
    <n v="156"/>
    <m/>
    <m/>
    <m/>
    <n v="0"/>
    <n v="0"/>
    <m/>
    <m/>
    <n v="9564"/>
    <n v="9408"/>
    <n v="156"/>
    <n v="-250"/>
    <n v="0"/>
    <n v="9629"/>
    <n v="9"/>
    <n v="0"/>
    <n v="0.99906619630628757"/>
    <n v="9.3380369371238851E-4"/>
  </r>
  <r>
    <x v="38"/>
    <x v="42"/>
    <x v="1"/>
    <n v="2013"/>
    <n v="106479"/>
    <n v="6943"/>
    <n v="101549"/>
    <n v="0"/>
    <n v="40080"/>
    <n v="39913"/>
    <n v="0"/>
    <m/>
    <n v="167"/>
    <m/>
    <m/>
    <m/>
    <n v="0"/>
    <n v="0"/>
    <m/>
    <m/>
    <n v="39982"/>
    <n v="39821"/>
    <n v="161"/>
    <n v="-740"/>
    <n v="6406"/>
    <n v="33658"/>
    <n v="12"/>
    <n v="0.15983033932135729"/>
    <n v="0.83977045908183634"/>
    <n v="2.9940119760479042E-4"/>
  </r>
  <r>
    <x v="39"/>
    <x v="42"/>
    <x v="1"/>
    <n v="2013"/>
    <n v="3914786"/>
    <n v="483374"/>
    <n v="0"/>
    <n v="0"/>
    <n v="1794914"/>
    <n v="1772290"/>
    <n v="0"/>
    <m/>
    <n v="22618"/>
    <m/>
    <m/>
    <m/>
    <n v="0"/>
    <n v="0"/>
    <m/>
    <m/>
    <n v="1781507"/>
    <n v="1759119"/>
    <n v="22388"/>
    <n v="-66367"/>
    <n v="696103"/>
    <n v="1102748"/>
    <n v="1627"/>
    <n v="0.38781969498260083"/>
    <n v="0.61437372486926956"/>
    <n v="9.0645011404446121E-4"/>
  </r>
  <r>
    <x v="0"/>
    <x v="43"/>
    <x v="2"/>
    <n v="2013"/>
    <n v="4452"/>
    <n v="253"/>
    <n v="6212"/>
    <m/>
    <n v="2067"/>
    <n v="2018"/>
    <m/>
    <m/>
    <n v="49"/>
    <m/>
    <m/>
    <m/>
    <n v="0"/>
    <n v="0"/>
    <m/>
    <m/>
    <n v="2062"/>
    <n v="2013"/>
    <m/>
    <m/>
    <n v="946"/>
    <n v="1121"/>
    <n v="0"/>
    <n v="0.45766811804547652"/>
    <n v="0.54233188195452342"/>
    <n v="0"/>
  </r>
  <r>
    <x v="1"/>
    <x v="43"/>
    <x v="2"/>
    <n v="2013"/>
    <n v="0"/>
    <n v="0"/>
    <n v="2013"/>
    <m/>
    <n v="0"/>
    <n v="0"/>
    <m/>
    <m/>
    <n v="0"/>
    <m/>
    <m/>
    <m/>
    <m/>
    <e v="#DIV/0!"/>
    <m/>
    <m/>
    <n v="0"/>
    <n v="0"/>
    <m/>
    <m/>
    <n v="0"/>
    <n v="0"/>
    <n v="0"/>
    <e v="#DIV/0!"/>
    <e v="#DIV/0!"/>
    <e v="#DIV/0!"/>
  </r>
  <r>
    <x v="2"/>
    <x v="43"/>
    <x v="2"/>
    <n v="2013"/>
    <n v="86915"/>
    <n v="6010"/>
    <n v="82918"/>
    <m/>
    <n v="28882"/>
    <n v="28578"/>
    <m/>
    <m/>
    <n v="304"/>
    <m/>
    <m/>
    <m/>
    <n v="0"/>
    <n v="0"/>
    <m/>
    <m/>
    <n v="28770"/>
    <n v="28467"/>
    <m/>
    <m/>
    <n v="9817"/>
    <n v="19057"/>
    <n v="7"/>
    <n v="0.3399002839138564"/>
    <n v="0.65982272695796695"/>
    <n v="2.4236548715462919E-4"/>
  </r>
  <r>
    <x v="3"/>
    <x v="43"/>
    <x v="2"/>
    <n v="2013"/>
    <n v="40151"/>
    <n v="2852"/>
    <n v="39312"/>
    <m/>
    <n v="7138"/>
    <n v="7077"/>
    <m/>
    <m/>
    <n v="61"/>
    <m/>
    <m/>
    <m/>
    <n v="0"/>
    <n v="0"/>
    <m/>
    <m/>
    <n v="7116"/>
    <n v="7055"/>
    <m/>
    <m/>
    <n v="4061"/>
    <n v="3076"/>
    <n v="1"/>
    <n v="0.56892687027178479"/>
    <n v="0.43093303446343512"/>
    <n v="1.4009526478005044E-4"/>
  </r>
  <r>
    <x v="4"/>
    <x v="43"/>
    <x v="2"/>
    <n v="2013"/>
    <n v="41106"/>
    <n v="2436"/>
    <n v="40683"/>
    <m/>
    <n v="12002"/>
    <n v="11895"/>
    <m/>
    <m/>
    <n v="107"/>
    <m/>
    <m/>
    <m/>
    <n v="0"/>
    <n v="0"/>
    <m/>
    <m/>
    <n v="11949"/>
    <n v="11842"/>
    <m/>
    <m/>
    <n v="6557"/>
    <n v="5439"/>
    <n v="6"/>
    <n v="0.54632561239793365"/>
    <n v="0.45317447092151308"/>
    <n v="4.9991668055324114E-4"/>
  </r>
  <r>
    <x v="5"/>
    <x v="43"/>
    <x v="2"/>
    <n v="2013"/>
    <n v="125921"/>
    <n v="14531"/>
    <n v="113403"/>
    <m/>
    <n v="24987"/>
    <n v="24628"/>
    <m/>
    <m/>
    <n v="359"/>
    <m/>
    <m/>
    <m/>
    <n v="0"/>
    <n v="0"/>
    <m/>
    <m/>
    <n v="24865"/>
    <n v="24508"/>
    <m/>
    <m/>
    <n v="5012"/>
    <n v="19939"/>
    <n v="35"/>
    <n v="0.20058430383799575"/>
    <n v="0.79797494697242566"/>
    <n v="1.4007283787569537E-3"/>
  </r>
  <r>
    <x v="6"/>
    <x v="43"/>
    <x v="2"/>
    <n v="2013"/>
    <n v="0"/>
    <n v="0"/>
    <n v="2013"/>
    <m/>
    <n v="0"/>
    <n v="0"/>
    <m/>
    <m/>
    <n v="0"/>
    <m/>
    <m/>
    <m/>
    <m/>
    <e v="#DIV/0!"/>
    <m/>
    <m/>
    <n v="0"/>
    <n v="0"/>
    <m/>
    <m/>
    <n v="0"/>
    <n v="0"/>
    <n v="0"/>
    <e v="#DIV/0!"/>
    <e v="#DIV/0!"/>
    <e v="#DIV/0!"/>
  </r>
  <r>
    <x v="7"/>
    <x v="43"/>
    <x v="2"/>
    <n v="2013"/>
    <n v="27640"/>
    <n v="2037"/>
    <n v="27616"/>
    <m/>
    <n v="6985"/>
    <n v="6928"/>
    <m/>
    <m/>
    <n v="57"/>
    <m/>
    <m/>
    <m/>
    <n v="0"/>
    <n v="0"/>
    <m/>
    <m/>
    <n v="6981"/>
    <n v="6924"/>
    <m/>
    <m/>
    <n v="4210"/>
    <n v="2774"/>
    <n v="1"/>
    <n v="0.60272011453113816"/>
    <n v="0.39713672154617036"/>
    <n v="1.4316392269148176E-4"/>
  </r>
  <r>
    <x v="8"/>
    <x v="43"/>
    <x v="2"/>
    <n v="2013"/>
    <n v="123"/>
    <n v="3"/>
    <n v="2133"/>
    <m/>
    <n v="73"/>
    <n v="72"/>
    <m/>
    <m/>
    <n v="1"/>
    <m/>
    <m/>
    <m/>
    <n v="0"/>
    <n v="0"/>
    <m/>
    <m/>
    <n v="73"/>
    <n v="72"/>
    <m/>
    <m/>
    <n v="0"/>
    <n v="73"/>
    <n v="0"/>
    <n v="0"/>
    <n v="1"/>
    <n v="0"/>
  </r>
  <r>
    <x v="9"/>
    <x v="43"/>
    <x v="2"/>
    <n v="2013"/>
    <n v="4519"/>
    <n v="467"/>
    <n v="6065"/>
    <m/>
    <n v="1680"/>
    <n v="1664"/>
    <m/>
    <m/>
    <n v="16"/>
    <m/>
    <m/>
    <m/>
    <n v="0"/>
    <n v="0"/>
    <m/>
    <m/>
    <n v="1678"/>
    <n v="1662"/>
    <m/>
    <m/>
    <n v="0"/>
    <n v="1680"/>
    <n v="0"/>
    <n v="0"/>
    <n v="1"/>
    <n v="0"/>
  </r>
  <r>
    <x v="10"/>
    <x v="43"/>
    <x v="2"/>
    <n v="2013"/>
    <n v="26971"/>
    <n v="2935"/>
    <n v="26049"/>
    <m/>
    <n v="8938"/>
    <n v="8858"/>
    <m/>
    <m/>
    <n v="80"/>
    <m/>
    <m/>
    <m/>
    <n v="0"/>
    <n v="0"/>
    <m/>
    <m/>
    <n v="8922"/>
    <n v="8842"/>
    <m/>
    <m/>
    <n v="2988"/>
    <n v="5945"/>
    <n v="5"/>
    <n v="0.33430297605728349"/>
    <n v="0.66513761467889909"/>
    <n v="5.5940926381740886E-4"/>
  </r>
  <r>
    <x v="11"/>
    <x v="43"/>
    <x v="2"/>
    <n v="2013"/>
    <n v="0"/>
    <n v="0"/>
    <n v="2013"/>
    <m/>
    <n v="0"/>
    <n v="0"/>
    <m/>
    <m/>
    <n v="0"/>
    <m/>
    <m/>
    <m/>
    <m/>
    <e v="#DIV/0!"/>
    <m/>
    <m/>
    <n v="0"/>
    <n v="0"/>
    <m/>
    <m/>
    <n v="0"/>
    <n v="0"/>
    <n v="0"/>
    <e v="#DIV/0!"/>
    <e v="#DIV/0!"/>
    <e v="#DIV/0!"/>
  </r>
  <r>
    <x v="12"/>
    <x v="43"/>
    <x v="2"/>
    <n v="2013"/>
    <n v="2216"/>
    <n v="221"/>
    <n v="4008"/>
    <m/>
    <n v="689"/>
    <n v="674"/>
    <m/>
    <m/>
    <n v="15"/>
    <m/>
    <m/>
    <m/>
    <n v="0"/>
    <n v="0"/>
    <m/>
    <m/>
    <n v="687"/>
    <n v="672"/>
    <m/>
    <m/>
    <n v="132"/>
    <n v="557"/>
    <n v="0"/>
    <n v="0.19158200290275762"/>
    <n v="0.80841799709724238"/>
    <n v="0"/>
  </r>
  <r>
    <x v="13"/>
    <x v="43"/>
    <x v="2"/>
    <n v="2013"/>
    <n v="38686"/>
    <n v="3238"/>
    <n v="37461"/>
    <m/>
    <n v="7618"/>
    <n v="7541"/>
    <m/>
    <m/>
    <n v="77"/>
    <m/>
    <m/>
    <m/>
    <n v="0"/>
    <n v="0"/>
    <m/>
    <m/>
    <n v="7604"/>
    <n v="7528"/>
    <m/>
    <m/>
    <n v="201"/>
    <n v="7417"/>
    <n v="0"/>
    <n v="2.63848779207141E-2"/>
    <n v="0.97361512207928591"/>
    <n v="0"/>
  </r>
  <r>
    <x v="14"/>
    <x v="43"/>
    <x v="2"/>
    <n v="2013"/>
    <n v="23741"/>
    <n v="1201"/>
    <n v="24553"/>
    <m/>
    <n v="9553"/>
    <n v="9442"/>
    <m/>
    <m/>
    <n v="111"/>
    <m/>
    <m/>
    <m/>
    <n v="0"/>
    <n v="0"/>
    <m/>
    <m/>
    <n v="9504"/>
    <n v="9393"/>
    <m/>
    <m/>
    <n v="2540"/>
    <n v="7011"/>
    <n v="2"/>
    <n v="0.26588506228409925"/>
    <n v="0.73390557939914158"/>
    <n v="2.0935831675913326E-4"/>
  </r>
  <r>
    <x v="15"/>
    <x v="43"/>
    <x v="2"/>
    <n v="2013"/>
    <n v="15077"/>
    <n v="1506"/>
    <n v="15584"/>
    <m/>
    <n v="6377"/>
    <n v="6319"/>
    <m/>
    <m/>
    <n v="58"/>
    <m/>
    <m/>
    <m/>
    <n v="0"/>
    <n v="0"/>
    <m/>
    <m/>
    <n v="6348"/>
    <n v="6291"/>
    <m/>
    <m/>
    <n v="2876"/>
    <n v="3492"/>
    <n v="9"/>
    <n v="0.45099576603418534"/>
    <n v="0.54759291202759919"/>
    <n v="1.4113219382154618E-3"/>
  </r>
  <r>
    <x v="16"/>
    <x v="43"/>
    <x v="2"/>
    <n v="2013"/>
    <n v="1187888"/>
    <n v="75067"/>
    <n v="1114834"/>
    <m/>
    <n v="347020"/>
    <n v="340236"/>
    <m/>
    <m/>
    <n v="6784"/>
    <m/>
    <m/>
    <m/>
    <n v="0"/>
    <n v="0"/>
    <m/>
    <m/>
    <n v="344718"/>
    <n v="337973"/>
    <m/>
    <m/>
    <n v="51746"/>
    <n v="293902"/>
    <n v="1266"/>
    <n v="0.14911532476514322"/>
    <n v="0.84693101262175086"/>
    <n v="3.6482047144256813E-3"/>
  </r>
  <r>
    <x v="17"/>
    <x v="43"/>
    <x v="2"/>
    <n v="2013"/>
    <n v="93964"/>
    <n v="5844"/>
    <n v="90133"/>
    <m/>
    <n v="26287"/>
    <n v="26051"/>
    <m/>
    <m/>
    <n v="236"/>
    <m/>
    <m/>
    <m/>
    <n v="0"/>
    <n v="0"/>
    <m/>
    <m/>
    <n v="25827"/>
    <n v="25601"/>
    <m/>
    <m/>
    <n v="8591"/>
    <n v="17663"/>
    <n v="33"/>
    <n v="0.32681553619659909"/>
    <n v="0.67192909042492488"/>
    <n v="1.2553733784760527E-3"/>
  </r>
  <r>
    <x v="18"/>
    <x v="43"/>
    <x v="2"/>
    <n v="2013"/>
    <n v="22002"/>
    <n v="1800"/>
    <n v="22215"/>
    <m/>
    <n v="8815"/>
    <n v="8736"/>
    <m/>
    <m/>
    <n v="76"/>
    <m/>
    <m/>
    <m/>
    <n v="0"/>
    <n v="0"/>
    <m/>
    <m/>
    <n v="8791"/>
    <n v="8712"/>
    <m/>
    <m/>
    <n v="201"/>
    <n v="8609"/>
    <n v="5"/>
    <n v="2.2802041973908112E-2"/>
    <n v="0.97663074305161657"/>
    <n v="5.6721497447532619E-4"/>
  </r>
  <r>
    <x v="19"/>
    <x v="43"/>
    <x v="2"/>
    <n v="2013"/>
    <n v="13181"/>
    <n v="930"/>
    <n v="14264"/>
    <m/>
    <n v="5609"/>
    <n v="5570"/>
    <m/>
    <m/>
    <n v="39"/>
    <m/>
    <m/>
    <m/>
    <n v="0"/>
    <n v="0"/>
    <m/>
    <m/>
    <n v="5597"/>
    <n v="5558"/>
    <m/>
    <m/>
    <n v="5608"/>
    <n v="0"/>
    <n v="1"/>
    <n v="0.99982171510073092"/>
    <n v="0"/>
    <n v="1.7828489926903192E-4"/>
  </r>
  <r>
    <x v="20"/>
    <x v="43"/>
    <x v="2"/>
    <n v="2013"/>
    <n v="17628"/>
    <n v="1200"/>
    <n v="18441"/>
    <m/>
    <n v="5209"/>
    <n v="5129"/>
    <m/>
    <m/>
    <n v="80"/>
    <m/>
    <m/>
    <m/>
    <n v="0"/>
    <n v="0"/>
    <m/>
    <m/>
    <n v="5200"/>
    <n v="5121"/>
    <m/>
    <m/>
    <n v="667"/>
    <n v="4540"/>
    <n v="2"/>
    <n v="0.12804760990593203"/>
    <n v="0.87156843923977734"/>
    <n v="3.8395085429065079E-4"/>
  </r>
  <r>
    <x v="21"/>
    <x v="43"/>
    <x v="2"/>
    <n v="2013"/>
    <n v="978"/>
    <n v="64"/>
    <n v="2927"/>
    <m/>
    <n v="487"/>
    <n v="487"/>
    <m/>
    <m/>
    <n v="0"/>
    <m/>
    <m/>
    <m/>
    <n v="0"/>
    <e v="#DIV/0!"/>
    <m/>
    <m/>
    <n v="481"/>
    <n v="481"/>
    <m/>
    <m/>
    <n v="26"/>
    <n v="461"/>
    <n v="0"/>
    <n v="5.3388090349075976E-2"/>
    <n v="0.94661190965092401"/>
    <n v="0"/>
  </r>
  <r>
    <x v="22"/>
    <x v="43"/>
    <x v="2"/>
    <n v="2013"/>
    <n v="35232"/>
    <n v="2196"/>
    <n v="35049"/>
    <m/>
    <n v="9182"/>
    <n v="9096"/>
    <m/>
    <m/>
    <n v="86"/>
    <m/>
    <m/>
    <m/>
    <n v="0"/>
    <n v="0"/>
    <m/>
    <m/>
    <n v="9142"/>
    <n v="9057"/>
    <m/>
    <m/>
    <n v="5319"/>
    <n v="3858"/>
    <n v="5"/>
    <n v="0.57928555870180787"/>
    <n v="0.4201698976257896"/>
    <n v="5.4454367240252665E-4"/>
  </r>
  <r>
    <x v="23"/>
    <x v="43"/>
    <x v="2"/>
    <n v="2013"/>
    <n v="13807"/>
    <n v="950"/>
    <n v="14870"/>
    <m/>
    <n v="3718"/>
    <n v="3644"/>
    <m/>
    <m/>
    <n v="74"/>
    <m/>
    <m/>
    <m/>
    <n v="0"/>
    <n v="0"/>
    <m/>
    <m/>
    <n v="3706"/>
    <n v="3632"/>
    <m/>
    <m/>
    <n v="467"/>
    <n v="3249"/>
    <n v="2"/>
    <n v="0.12560516406670252"/>
    <n v="0.87385691231845075"/>
    <n v="5.3792361484669173E-4"/>
  </r>
  <r>
    <x v="24"/>
    <x v="43"/>
    <x v="2"/>
    <n v="2013"/>
    <n v="550"/>
    <n v="20"/>
    <n v="2543"/>
    <m/>
    <n v="240"/>
    <n v="235"/>
    <m/>
    <m/>
    <n v="5"/>
    <m/>
    <m/>
    <m/>
    <n v="0"/>
    <n v="0"/>
    <m/>
    <m/>
    <n v="237"/>
    <n v="232"/>
    <m/>
    <m/>
    <n v="5"/>
    <n v="235"/>
    <n v="0"/>
    <n v="2.0833333333333332E-2"/>
    <n v="0.97916666666666663"/>
    <n v="0"/>
  </r>
  <r>
    <x v="25"/>
    <x v="43"/>
    <x v="2"/>
    <n v="2013"/>
    <n v="8379"/>
    <n v="1245"/>
    <n v="9147"/>
    <m/>
    <n v="2380"/>
    <n v="2220"/>
    <m/>
    <m/>
    <n v="160"/>
    <m/>
    <m/>
    <m/>
    <n v="0"/>
    <n v="0"/>
    <m/>
    <m/>
    <n v="2368"/>
    <n v="2216"/>
    <m/>
    <m/>
    <n v="965"/>
    <n v="1415"/>
    <n v="0"/>
    <n v="0.40546218487394958"/>
    <n v="0.59453781512605042"/>
    <n v="0"/>
  </r>
  <r>
    <x v="26"/>
    <x v="43"/>
    <x v="2"/>
    <n v="2013"/>
    <n v="445539"/>
    <n v="36475"/>
    <n v="411077"/>
    <m/>
    <n v="89056"/>
    <n v="88638"/>
    <m/>
    <m/>
    <n v="423"/>
    <m/>
    <m/>
    <m/>
    <n v="0"/>
    <n v="0"/>
    <m/>
    <m/>
    <n v="87507"/>
    <n v="87108"/>
    <m/>
    <m/>
    <n v="39072"/>
    <n v="49900"/>
    <n v="29"/>
    <n v="0.43873517786561267"/>
    <n v="0.56032159540064674"/>
    <n v="3.2563780093424361E-4"/>
  </r>
  <r>
    <x v="27"/>
    <x v="43"/>
    <x v="2"/>
    <n v="2013"/>
    <n v="1361"/>
    <n v="105"/>
    <n v="3269"/>
    <m/>
    <n v="463"/>
    <n v="452"/>
    <m/>
    <m/>
    <n v="11"/>
    <m/>
    <m/>
    <m/>
    <n v="0"/>
    <n v="0"/>
    <m/>
    <m/>
    <n v="463"/>
    <n v="452"/>
    <m/>
    <m/>
    <n v="358"/>
    <n v="105"/>
    <n v="0"/>
    <n v="0.77321814254859611"/>
    <n v="0.22678185745140389"/>
    <n v="0"/>
  </r>
  <r>
    <x v="28"/>
    <x v="43"/>
    <x v="2"/>
    <n v="2013"/>
    <n v="67611"/>
    <n v="5797"/>
    <n v="63827"/>
    <m/>
    <n v="29623"/>
    <n v="29389"/>
    <m/>
    <m/>
    <n v="234"/>
    <m/>
    <m/>
    <m/>
    <n v="0"/>
    <n v="0"/>
    <m/>
    <m/>
    <n v="29536"/>
    <n v="29302"/>
    <m/>
    <m/>
    <n v="0"/>
    <n v="29613"/>
    <n v="10"/>
    <n v="0"/>
    <n v="0.99966242446747455"/>
    <n v="3.3757553252540258E-4"/>
  </r>
  <r>
    <x v="29"/>
    <x v="43"/>
    <x v="2"/>
    <n v="2013"/>
    <n v="3033"/>
    <n v="195"/>
    <n v="4851"/>
    <m/>
    <n v="754"/>
    <n v="735"/>
    <m/>
    <m/>
    <n v="19"/>
    <m/>
    <m/>
    <m/>
    <n v="0"/>
    <n v="0"/>
    <m/>
    <m/>
    <n v="752"/>
    <n v="733"/>
    <m/>
    <m/>
    <n v="418"/>
    <n v="336"/>
    <n v="0"/>
    <n v="0.55437665782493373"/>
    <n v="0.44562334217506633"/>
    <n v="0"/>
  </r>
  <r>
    <x v="30"/>
    <x v="43"/>
    <x v="2"/>
    <n v="2013"/>
    <n v="333359"/>
    <n v="18728"/>
    <n v="316644"/>
    <m/>
    <n v="73854"/>
    <n v="73006"/>
    <m/>
    <m/>
    <n v="848"/>
    <m/>
    <m/>
    <m/>
    <n v="0"/>
    <n v="0"/>
    <m/>
    <m/>
    <n v="73435"/>
    <n v="72593"/>
    <m/>
    <m/>
    <n v="29988"/>
    <n v="43786"/>
    <n v="56"/>
    <n v="0.40604435778698511"/>
    <n v="0.59287242397161966"/>
    <n v="7.5825276897662961E-4"/>
  </r>
  <r>
    <x v="31"/>
    <x v="43"/>
    <x v="2"/>
    <n v="2013"/>
    <n v="193980"/>
    <n v="13466"/>
    <n v="182527"/>
    <m/>
    <n v="43612"/>
    <n v="43108"/>
    <m/>
    <m/>
    <n v="504"/>
    <m/>
    <m/>
    <m/>
    <n v="0"/>
    <n v="0"/>
    <m/>
    <m/>
    <n v="43269"/>
    <n v="42771"/>
    <m/>
    <m/>
    <n v="19724"/>
    <n v="23870"/>
    <n v="15"/>
    <n v="0.45226084563881502"/>
    <n v="0.54732642392002206"/>
    <n v="3.4394203430248557E-4"/>
  </r>
  <r>
    <x v="32"/>
    <x v="43"/>
    <x v="2"/>
    <n v="2013"/>
    <n v="28698"/>
    <n v="2756"/>
    <n v="27955"/>
    <m/>
    <n v="8124"/>
    <n v="8004"/>
    <m/>
    <m/>
    <n v="120"/>
    <m/>
    <m/>
    <m/>
    <n v="0"/>
    <n v="0"/>
    <m/>
    <m/>
    <n v="8093"/>
    <n v="7976"/>
    <m/>
    <m/>
    <n v="1621"/>
    <n v="6503"/>
    <n v="0"/>
    <n v="0.19953225012309209"/>
    <n v="0.80046774987690794"/>
    <n v="0"/>
  </r>
  <r>
    <x v="33"/>
    <x v="43"/>
    <x v="2"/>
    <n v="2013"/>
    <n v="162422"/>
    <n v="11435"/>
    <n v="153000"/>
    <m/>
    <n v="40925"/>
    <n v="40663"/>
    <m/>
    <m/>
    <n v="262"/>
    <m/>
    <m/>
    <m/>
    <n v="0"/>
    <n v="0"/>
    <m/>
    <m/>
    <n v="40275"/>
    <n v="40026"/>
    <m/>
    <m/>
    <n v="25341"/>
    <n v="15543"/>
    <n v="12"/>
    <n v="0.61920586438607206"/>
    <n v="0.37979230299328037"/>
    <n v="2.9321930360415391E-4"/>
  </r>
  <r>
    <x v="34"/>
    <x v="43"/>
    <x v="2"/>
    <n v="2013"/>
    <n v="2890"/>
    <n v="119"/>
    <n v="4784"/>
    <m/>
    <n v="894"/>
    <n v="875"/>
    <m/>
    <m/>
    <n v="19"/>
    <m/>
    <m/>
    <m/>
    <n v="0"/>
    <n v="0"/>
    <m/>
    <m/>
    <n v="887"/>
    <n v="868"/>
    <m/>
    <m/>
    <n v="0"/>
    <n v="894"/>
    <n v="0"/>
    <n v="0"/>
    <n v="1"/>
    <n v="0"/>
  </r>
  <r>
    <x v="35"/>
    <x v="43"/>
    <x v="2"/>
    <n v="2013"/>
    <n v="19837"/>
    <n v="1793"/>
    <n v="20057"/>
    <m/>
    <n v="4352"/>
    <n v="4260"/>
    <m/>
    <m/>
    <n v="92"/>
    <m/>
    <m/>
    <m/>
    <n v="0"/>
    <n v="0"/>
    <m/>
    <m/>
    <n v="4340"/>
    <n v="4248"/>
    <m/>
    <m/>
    <n v="2008"/>
    <n v="2343"/>
    <n v="1"/>
    <n v="0.46139705882352944"/>
    <n v="0.53837316176470584"/>
    <n v="2.2977941176470588E-4"/>
  </r>
  <r>
    <x v="36"/>
    <x v="43"/>
    <x v="2"/>
    <n v="2013"/>
    <n v="65994"/>
    <n v="4990"/>
    <n v="63017"/>
    <m/>
    <n v="14475"/>
    <n v="14325"/>
    <m/>
    <m/>
    <n v="150"/>
    <m/>
    <m/>
    <m/>
    <n v="0"/>
    <n v="0"/>
    <m/>
    <m/>
    <n v="14409"/>
    <n v="14263"/>
    <m/>
    <m/>
    <n v="5602"/>
    <n v="8863"/>
    <n v="10"/>
    <n v="0.38701208981001728"/>
    <n v="0.61229706390328154"/>
    <n v="6.9084628670120895E-4"/>
  </r>
  <r>
    <x v="37"/>
    <x v="43"/>
    <x v="2"/>
    <n v="2013"/>
    <n v="11665"/>
    <n v="2968"/>
    <n v="10710"/>
    <m/>
    <n v="2890"/>
    <n v="2837"/>
    <m/>
    <m/>
    <n v="55"/>
    <m/>
    <m/>
    <m/>
    <n v="0"/>
    <n v="0"/>
    <m/>
    <m/>
    <n v="2861"/>
    <n v="2808"/>
    <m/>
    <m/>
    <n v="434"/>
    <n v="2454"/>
    <n v="0"/>
    <n v="0.15017301038062283"/>
    <n v="0.84913494809688583"/>
    <n v="0"/>
  </r>
  <r>
    <x v="38"/>
    <x v="43"/>
    <x v="2"/>
    <n v="2013"/>
    <n v="53907"/>
    <n v="3196"/>
    <n v="52724"/>
    <m/>
    <n v="13779"/>
    <n v="13706"/>
    <m/>
    <m/>
    <n v="73"/>
    <m/>
    <m/>
    <m/>
    <n v="0"/>
    <n v="0"/>
    <m/>
    <m/>
    <n v="13748"/>
    <n v="13676"/>
    <m/>
    <m/>
    <n v="1777"/>
    <n v="11999"/>
    <n v="3"/>
    <n v="0.12896436606430076"/>
    <n v="0.87081791131431885"/>
    <n v="2.1772262138036142E-4"/>
  </r>
  <r>
    <x v="39"/>
    <x v="43"/>
    <x v="2"/>
    <n v="2013"/>
    <n v="3221423"/>
    <n v="229029"/>
    <n v="0"/>
    <m/>
    <n v="848737"/>
    <n v="837096"/>
    <m/>
    <m/>
    <n v="11645"/>
    <m/>
    <m/>
    <m/>
    <n v="0"/>
    <n v="0"/>
    <m/>
    <m/>
    <n v="842135"/>
    <n v="830676"/>
    <m/>
    <m/>
    <n v="239278"/>
    <n v="609238"/>
    <n v="1516"/>
    <n v="0.28192243297982766"/>
    <n v="0.71781718011586626"/>
    <n v="1.7861834702622838E-3"/>
  </r>
  <r>
    <x v="0"/>
    <x v="44"/>
    <x v="1"/>
    <n v="2012"/>
    <n v="6457"/>
    <n v="416"/>
    <n v="8053"/>
    <n v="0"/>
    <n v="4939"/>
    <n v="4892"/>
    <n v="0"/>
    <m/>
    <n v="47"/>
    <m/>
    <m/>
    <m/>
    <n v="0"/>
    <n v="0"/>
    <m/>
    <m/>
    <n v="4890"/>
    <n v="4848"/>
    <n v="42"/>
    <n v="6399"/>
    <n v="0"/>
    <n v="0"/>
    <n v="13"/>
    <n v="0"/>
    <n v="0"/>
    <n v="2.6321117635148814E-3"/>
  </r>
  <r>
    <x v="1"/>
    <x v="44"/>
    <x v="1"/>
    <n v="2012"/>
    <n v="13632"/>
    <n v="1167"/>
    <n v="14477"/>
    <n v="0"/>
    <n v="10131"/>
    <n v="10074"/>
    <n v="0"/>
    <m/>
    <n v="57"/>
    <m/>
    <m/>
    <m/>
    <n v="0"/>
    <n v="0"/>
    <m/>
    <m/>
    <n v="10085"/>
    <n v="10034"/>
    <n v="51"/>
    <n v="13580"/>
    <n v="0"/>
    <n v="0"/>
    <n v="6"/>
    <n v="0"/>
    <n v="0"/>
    <n v="5.9224163458691142E-4"/>
  </r>
  <r>
    <x v="2"/>
    <x v="44"/>
    <x v="1"/>
    <n v="2012"/>
    <n v="97849"/>
    <n v="11395"/>
    <n v="88466"/>
    <n v="0"/>
    <n v="81153"/>
    <n v="80880"/>
    <n v="0"/>
    <m/>
    <n v="273"/>
    <m/>
    <m/>
    <m/>
    <n v="0"/>
    <n v="0"/>
    <m/>
    <m/>
    <n v="80297"/>
    <n v="80114"/>
    <n v="183"/>
    <n v="96825"/>
    <n v="46398"/>
    <n v="34626"/>
    <n v="129"/>
    <n v="0.57173487116927291"/>
    <n v="0.42667553879708697"/>
    <n v="1.5895900336401611E-3"/>
  </r>
  <r>
    <x v="3"/>
    <x v="44"/>
    <x v="1"/>
    <n v="2012"/>
    <n v="40293"/>
    <n v="2725"/>
    <n v="39580"/>
    <n v="0"/>
    <n v="33060"/>
    <n v="32809"/>
    <n v="0"/>
    <m/>
    <n v="251"/>
    <m/>
    <m/>
    <m/>
    <n v="0"/>
    <n v="0"/>
    <m/>
    <m/>
    <n v="32609"/>
    <n v="32375"/>
    <n v="234"/>
    <n v="39947"/>
    <n v="20024"/>
    <n v="12938"/>
    <n v="98"/>
    <n v="0.60568663036902604"/>
    <n v="0.39134906231094979"/>
    <n v="2.9643073200241983E-3"/>
  </r>
  <r>
    <x v="4"/>
    <x v="44"/>
    <x v="1"/>
    <n v="2012"/>
    <n v="47157"/>
    <n v="4170"/>
    <n v="44999"/>
    <n v="0"/>
    <n v="39129"/>
    <n v="38737"/>
    <n v="0"/>
    <m/>
    <n v="392"/>
    <m/>
    <m/>
    <m/>
    <n v="0"/>
    <n v="0"/>
    <m/>
    <m/>
    <n v="38648"/>
    <n v="38293"/>
    <n v="355"/>
    <n v="46520"/>
    <n v="22556"/>
    <n v="16451"/>
    <n v="122"/>
    <n v="0.57645224769352654"/>
    <n v="0.42042986020598533"/>
    <n v="3.1178921004881288E-3"/>
  </r>
  <r>
    <x v="5"/>
    <x v="44"/>
    <x v="1"/>
    <n v="2012"/>
    <n v="243155"/>
    <n v="26354"/>
    <n v="218813"/>
    <n v="0"/>
    <n v="195243"/>
    <n v="193502"/>
    <n v="0"/>
    <m/>
    <n v="1741"/>
    <m/>
    <m/>
    <m/>
    <n v="0"/>
    <n v="0"/>
    <m/>
    <m/>
    <n v="193269"/>
    <n v="191605"/>
    <n v="1664"/>
    <n v="240572"/>
    <n v="63240"/>
    <n v="131304"/>
    <n v="699"/>
    <n v="0.32390405802000583"/>
    <n v="0.67251578801800838"/>
    <n v="3.580153961985833E-3"/>
  </r>
  <r>
    <x v="6"/>
    <x v="44"/>
    <x v="1"/>
    <n v="2012"/>
    <n v="2661"/>
    <n v="228"/>
    <n v="4445"/>
    <n v="0"/>
    <n v="2319"/>
    <n v="2312"/>
    <n v="0"/>
    <m/>
    <n v="7"/>
    <m/>
    <m/>
    <m/>
    <n v="0"/>
    <n v="0"/>
    <m/>
    <m/>
    <n v="2297"/>
    <n v="2291"/>
    <n v="6"/>
    <n v="2631"/>
    <n v="1384"/>
    <n v="922"/>
    <n v="13"/>
    <n v="0.59680896938335493"/>
    <n v="0.39758516601983612"/>
    <n v="5.6058645968089698E-3"/>
  </r>
  <r>
    <x v="7"/>
    <x v="44"/>
    <x v="1"/>
    <n v="2012"/>
    <n v="58555"/>
    <n v="7853"/>
    <n v="52714"/>
    <n v="0"/>
    <n v="45843"/>
    <n v="45506"/>
    <n v="0"/>
    <m/>
    <n v="337"/>
    <m/>
    <m/>
    <m/>
    <n v="0"/>
    <n v="0"/>
    <m/>
    <m/>
    <n v="45643"/>
    <n v="45319"/>
    <n v="324"/>
    <n v="58244"/>
    <n v="32535"/>
    <n v="13213"/>
    <n v="95"/>
    <n v="0.70970486224723517"/>
    <n v="0.28822284754488142"/>
    <n v="2.0722902078834284E-3"/>
  </r>
  <r>
    <x v="8"/>
    <x v="44"/>
    <x v="1"/>
    <n v="2012"/>
    <n v="19140"/>
    <n v="1437"/>
    <n v="19715"/>
    <n v="0"/>
    <n v="15370"/>
    <n v="15268"/>
    <n v="0"/>
    <m/>
    <n v="100"/>
    <m/>
    <m/>
    <m/>
    <n v="0"/>
    <n v="0"/>
    <m/>
    <m/>
    <n v="15268"/>
    <n v="15172"/>
    <n v="96"/>
    <n v="19003"/>
    <n v="7069"/>
    <n v="8293"/>
    <n v="8"/>
    <n v="0.45992192582953806"/>
    <n v="0.53955757970071572"/>
    <n v="5.2049446974625896E-4"/>
  </r>
  <r>
    <x v="9"/>
    <x v="44"/>
    <x v="1"/>
    <n v="2012"/>
    <n v="4476"/>
    <n v="447"/>
    <n v="6041"/>
    <n v="0"/>
    <n v="3572"/>
    <n v="3546"/>
    <n v="0"/>
    <m/>
    <n v="26"/>
    <m/>
    <m/>
    <m/>
    <n v="0"/>
    <n v="0"/>
    <m/>
    <m/>
    <n v="3545"/>
    <n v="3519"/>
    <n v="26"/>
    <n v="4428"/>
    <n v="0"/>
    <n v="0"/>
    <n v="0"/>
    <n v="0"/>
    <n v="0"/>
    <n v="0"/>
  </r>
  <r>
    <x v="10"/>
    <x v="44"/>
    <x v="1"/>
    <n v="2012"/>
    <n v="29760"/>
    <n v="2722"/>
    <n v="29050"/>
    <n v="0"/>
    <n v="23291"/>
    <n v="23095"/>
    <n v="0"/>
    <m/>
    <n v="196"/>
    <m/>
    <m/>
    <m/>
    <n v="0"/>
    <n v="0"/>
    <m/>
    <m/>
    <n v="23136"/>
    <n v="22963"/>
    <n v="173"/>
    <n v="29584"/>
    <n v="9964"/>
    <n v="13287"/>
    <n v="40"/>
    <n v="0.42780473144132924"/>
    <n v="0.57047786698724834"/>
    <n v="1.7174015714224379E-3"/>
  </r>
  <r>
    <x v="11"/>
    <x v="44"/>
    <x v="1"/>
    <n v="2012"/>
    <n v="1531"/>
    <n v="112"/>
    <n v="3431"/>
    <n v="0"/>
    <n v="1296"/>
    <n v="1295"/>
    <n v="0"/>
    <m/>
    <n v="1"/>
    <m/>
    <m/>
    <m/>
    <n v="0"/>
    <n v="0"/>
    <m/>
    <m/>
    <n v="1283"/>
    <n v="1282"/>
    <n v="1"/>
    <n v="1517"/>
    <n v="0"/>
    <n v="0"/>
    <n v="0"/>
    <n v="0"/>
    <n v="0"/>
    <n v="0"/>
  </r>
  <r>
    <x v="12"/>
    <x v="44"/>
    <x v="1"/>
    <n v="2012"/>
    <n v="36499"/>
    <n v="4432"/>
    <n v="34079"/>
    <n v="0"/>
    <n v="28334"/>
    <n v="28098"/>
    <n v="0"/>
    <m/>
    <n v="236"/>
    <m/>
    <m/>
    <m/>
    <n v="0"/>
    <n v="0"/>
    <m/>
    <m/>
    <n v="28153"/>
    <n v="27920"/>
    <n v="233"/>
    <n v="36239"/>
    <n v="4740"/>
    <n v="23592"/>
    <n v="2"/>
    <n v="0.1672901814074963"/>
    <n v="0.83263923201807011"/>
    <n v="7.0586574433542743E-5"/>
  </r>
  <r>
    <x v="13"/>
    <x v="44"/>
    <x v="1"/>
    <n v="2012"/>
    <n v="38307"/>
    <n v="5820"/>
    <n v="34499"/>
    <n v="0"/>
    <n v="29689"/>
    <n v="29263"/>
    <n v="0"/>
    <m/>
    <n v="423"/>
    <m/>
    <m/>
    <m/>
    <n v="0"/>
    <n v="0"/>
    <m/>
    <m/>
    <n v="29570"/>
    <n v="29163"/>
    <n v="407"/>
    <n v="38126"/>
    <n v="0"/>
    <n v="0"/>
    <n v="13"/>
    <n v="0"/>
    <n v="0"/>
    <n v="4.3787261275219779E-4"/>
  </r>
  <r>
    <x v="40"/>
    <x v="44"/>
    <x v="1"/>
    <n v="2012"/>
    <n v="50389"/>
    <n v="5078"/>
    <n v="47323"/>
    <n v="0"/>
    <n v="42948"/>
    <n v="42662"/>
    <n v="0"/>
    <m/>
    <n v="284"/>
    <m/>
    <m/>
    <m/>
    <n v="0"/>
    <n v="0"/>
    <m/>
    <m/>
    <n v="41015"/>
    <n v="40760"/>
    <n v="255"/>
    <n v="47579"/>
    <n v="13817"/>
    <n v="28818"/>
    <n v="313"/>
    <n v="0.3217146316475738"/>
    <n v="0.67099748533109804"/>
    <n v="7.2878830213281174E-3"/>
  </r>
  <r>
    <x v="15"/>
    <x v="44"/>
    <x v="1"/>
    <n v="2012"/>
    <n v="22756"/>
    <n v="2567"/>
    <n v="22201"/>
    <n v="0"/>
    <n v="20179"/>
    <n v="20104"/>
    <n v="0"/>
    <m/>
    <n v="75"/>
    <m/>
    <m/>
    <m/>
    <n v="0"/>
    <n v="0"/>
    <m/>
    <m/>
    <n v="19936"/>
    <n v="19865"/>
    <n v="71"/>
    <n v="22422"/>
    <n v="1326"/>
    <n v="18791"/>
    <n v="62"/>
    <n v="6.571187868576242E-2"/>
    <n v="0.931215620199217"/>
    <n v="3.072501115020566E-3"/>
  </r>
  <r>
    <x v="16"/>
    <x v="44"/>
    <x v="1"/>
    <n v="2012"/>
    <n v="1170638"/>
    <n v="133323"/>
    <n v="1039327"/>
    <n v="0"/>
    <n v="993908"/>
    <n v="978377"/>
    <n v="0"/>
    <m/>
    <n v="15529"/>
    <m/>
    <m/>
    <m/>
    <n v="0"/>
    <n v="0"/>
    <m/>
    <m/>
    <n v="975570"/>
    <n v="960761"/>
    <n v="14809"/>
    <n v="1149979"/>
    <n v="208105"/>
    <n v="780359"/>
    <n v="5444"/>
    <n v="0.20938054628798641"/>
    <n v="0.78514208558538612"/>
    <n v="5.4773681266274141E-3"/>
  </r>
  <r>
    <x v="17"/>
    <x v="44"/>
    <x v="1"/>
    <n v="2012"/>
    <n v="152681"/>
    <n v="15326"/>
    <n v="139367"/>
    <n v="0"/>
    <n v="126225"/>
    <n v="125351"/>
    <n v="0"/>
    <m/>
    <n v="874"/>
    <m/>
    <m/>
    <m/>
    <n v="0"/>
    <n v="0"/>
    <m/>
    <m/>
    <n v="119944"/>
    <n v="119239"/>
    <n v="705"/>
    <n v="145198"/>
    <n v="55313"/>
    <n v="69877"/>
    <n v="1035"/>
    <n v="0.43820954644484056"/>
    <n v="0.55359081006139832"/>
    <n v="8.1996434937611409E-3"/>
  </r>
  <r>
    <x v="18"/>
    <x v="44"/>
    <x v="1"/>
    <n v="2012"/>
    <n v="22068"/>
    <n v="2462"/>
    <n v="21618"/>
    <n v="0"/>
    <n v="18767"/>
    <n v="18479"/>
    <n v="0"/>
    <m/>
    <n v="288"/>
    <m/>
    <m/>
    <m/>
    <n v="0"/>
    <n v="0"/>
    <m/>
    <m/>
    <n v="18515"/>
    <n v="18280"/>
    <n v="235"/>
    <n v="21870"/>
    <n v="11542"/>
    <n v="7175"/>
    <n v="50"/>
    <n v="0.61501571908136621"/>
    <n v="0.38232002983961211"/>
    <n v="2.6642510790216871E-3"/>
  </r>
  <r>
    <x v="19"/>
    <x v="44"/>
    <x v="1"/>
    <n v="2012"/>
    <n v="13093"/>
    <n v="1737"/>
    <n v="13368"/>
    <n v="0"/>
    <n v="10549"/>
    <n v="10505"/>
    <n v="0"/>
    <m/>
    <n v="43"/>
    <m/>
    <m/>
    <m/>
    <n v="0"/>
    <n v="0"/>
    <m/>
    <m/>
    <n v="10471"/>
    <n v="10427"/>
    <n v="44"/>
    <n v="12964"/>
    <n v="7173"/>
    <n v="3364"/>
    <n v="12"/>
    <n v="0.67996966537112524"/>
    <n v="0.31889278604607074"/>
    <n v="1.1375485828040573E-3"/>
  </r>
  <r>
    <x v="20"/>
    <x v="44"/>
    <x v="1"/>
    <n v="2012"/>
    <n v="44287"/>
    <n v="3206"/>
    <n v="43093"/>
    <n v="0"/>
    <n v="34921"/>
    <n v="34743"/>
    <n v="0"/>
    <m/>
    <n v="178"/>
    <m/>
    <m/>
    <m/>
    <n v="0"/>
    <n v="0"/>
    <m/>
    <m/>
    <n v="34683"/>
    <n v="34507"/>
    <n v="176"/>
    <n v="43925"/>
    <n v="7951"/>
    <n v="26939"/>
    <n v="31"/>
    <n v="0.22768534692591849"/>
    <n v="0.7714269350820423"/>
    <n v="8.8771799203917411E-4"/>
  </r>
  <r>
    <x v="21"/>
    <x v="44"/>
    <x v="1"/>
    <n v="2012"/>
    <n v="7059"/>
    <n v="365"/>
    <n v="8706"/>
    <n v="0"/>
    <n v="5979"/>
    <n v="5973"/>
    <n v="0"/>
    <m/>
    <n v="6"/>
    <m/>
    <m/>
    <m/>
    <n v="0"/>
    <n v="0"/>
    <m/>
    <m/>
    <n v="5896"/>
    <n v="5896"/>
    <n v="0"/>
    <n v="6963"/>
    <n v="1431"/>
    <n v="4545"/>
    <n v="3"/>
    <n v="0.23933768188660312"/>
    <n v="0.76016056196688409"/>
    <n v="5.0175614651279475E-4"/>
  </r>
  <r>
    <x v="22"/>
    <x v="44"/>
    <x v="1"/>
    <n v="2012"/>
    <n v="35268"/>
    <n v="2278"/>
    <n v="35002"/>
    <n v="0"/>
    <n v="28888"/>
    <n v="28713"/>
    <n v="0"/>
    <m/>
    <n v="175"/>
    <m/>
    <m/>
    <m/>
    <n v="0"/>
    <n v="0"/>
    <m/>
    <m/>
    <n v="28506"/>
    <n v="28354"/>
    <n v="152"/>
    <n v="34760"/>
    <n v="17021"/>
    <n v="11783"/>
    <n v="84"/>
    <n v="0.58920659097202988"/>
    <n v="0.40788562725006922"/>
    <n v="2.9077817779008587E-3"/>
  </r>
  <r>
    <x v="23"/>
    <x v="44"/>
    <x v="1"/>
    <n v="2012"/>
    <n v="21344"/>
    <n v="1572"/>
    <n v="21784"/>
    <n v="0"/>
    <n v="17305"/>
    <n v="17177"/>
    <n v="0"/>
    <m/>
    <n v="128"/>
    <m/>
    <m/>
    <m/>
    <n v="0"/>
    <n v="0"/>
    <m/>
    <m/>
    <n v="17149"/>
    <n v="17038"/>
    <n v="111"/>
    <n v="21162"/>
    <n v="0"/>
    <n v="0"/>
    <n v="50"/>
    <n v="0"/>
    <n v="0"/>
    <n v="2.889338341519792E-3"/>
  </r>
  <r>
    <x v="24"/>
    <x v="44"/>
    <x v="1"/>
    <n v="2012"/>
    <n v="13431"/>
    <n v="639"/>
    <n v="14804"/>
    <n v="0"/>
    <n v="11021"/>
    <n v="10774"/>
    <n v="0"/>
    <m/>
    <n v="247"/>
    <m/>
    <m/>
    <m/>
    <n v="0"/>
    <n v="0"/>
    <m/>
    <m/>
    <n v="10731"/>
    <n v="10655"/>
    <n v="76"/>
    <n v="13307"/>
    <n v="2303"/>
    <n v="8712"/>
    <n v="6"/>
    <n v="0.20896470374739134"/>
    <n v="0.7904908810452772"/>
    <n v="5.4441520733145812E-4"/>
  </r>
  <r>
    <x v="25"/>
    <x v="44"/>
    <x v="1"/>
    <n v="2012"/>
    <n v="8264"/>
    <n v="1263"/>
    <n v="9013"/>
    <n v="0"/>
    <n v="6928"/>
    <n v="6832"/>
    <n v="0"/>
    <m/>
    <n v="96"/>
    <m/>
    <m/>
    <m/>
    <n v="0"/>
    <n v="0"/>
    <m/>
    <m/>
    <n v="6870"/>
    <n v="6777"/>
    <n v="93"/>
    <n v="8187"/>
    <n v="3025"/>
    <n v="3898"/>
    <n v="5"/>
    <n v="0.43663394919168591"/>
    <n v="0.56264434180138567"/>
    <n v="7.2170900692840648E-4"/>
  </r>
  <r>
    <x v="26"/>
    <x v="44"/>
    <x v="1"/>
    <n v="2012"/>
    <n v="442985"/>
    <n v="50724"/>
    <n v="394273"/>
    <n v="0"/>
    <n v="352602"/>
    <n v="349476"/>
    <n v="0"/>
    <m/>
    <n v="3139"/>
    <m/>
    <m/>
    <m/>
    <n v="0"/>
    <n v="0"/>
    <m/>
    <m/>
    <n v="337613"/>
    <n v="335489"/>
    <n v="2124"/>
    <n v="429061"/>
    <n v="168926"/>
    <n v="182788"/>
    <n v="888"/>
    <n v="0.47908406645452944"/>
    <n v="0.51839751334365658"/>
    <n v="2.5184202018139431E-3"/>
  </r>
  <r>
    <x v="27"/>
    <x v="44"/>
    <x v="1"/>
    <n v="2012"/>
    <n v="12019"/>
    <n v="725"/>
    <n v="13306"/>
    <n v="0"/>
    <n v="10792"/>
    <n v="10744"/>
    <n v="0"/>
    <m/>
    <n v="48"/>
    <m/>
    <m/>
    <m/>
    <n v="0"/>
    <n v="0"/>
    <m/>
    <m/>
    <n v="10605"/>
    <n v="10557"/>
    <n v="48"/>
    <n v="11769"/>
    <n v="6211"/>
    <n v="4524"/>
    <n v="57"/>
    <n v="0.57551890289103036"/>
    <n v="0.41919940696812452"/>
    <n v="5.2816901408450703E-3"/>
  </r>
  <r>
    <x v="28"/>
    <x v="44"/>
    <x v="1"/>
    <n v="2012"/>
    <n v="67769"/>
    <n v="5197"/>
    <n v="64584"/>
    <n v="0"/>
    <n v="56575"/>
    <n v="56262"/>
    <n v="0"/>
    <m/>
    <n v="313"/>
    <m/>
    <m/>
    <m/>
    <n v="0"/>
    <n v="0"/>
    <m/>
    <m/>
    <n v="56039"/>
    <n v="55736"/>
    <n v="303"/>
    <n v="67259"/>
    <n v="39002"/>
    <n v="17462"/>
    <n v="111"/>
    <n v="0.6893857711003093"/>
    <n v="0.30865223155103844"/>
    <n v="1.9619973486522317E-3"/>
  </r>
  <r>
    <x v="29"/>
    <x v="44"/>
    <x v="1"/>
    <n v="2012"/>
    <n v="6944"/>
    <n v="697"/>
    <n v="8259"/>
    <n v="0"/>
    <n v="5623"/>
    <n v="5582"/>
    <n v="0"/>
    <m/>
    <n v="41"/>
    <m/>
    <m/>
    <m/>
    <n v="0"/>
    <n v="0"/>
    <m/>
    <m/>
    <n v="5556"/>
    <n v="5519"/>
    <n v="37"/>
    <n v="6860"/>
    <n v="3137"/>
    <n v="2458"/>
    <n v="28"/>
    <n v="0.55788724879957319"/>
    <n v="0.43713320291659258"/>
    <n v="4.9795482838342524E-3"/>
  </r>
  <r>
    <x v="30"/>
    <x v="44"/>
    <x v="1"/>
    <n v="2012"/>
    <n v="415504"/>
    <n v="36317"/>
    <n v="381199"/>
    <n v="0"/>
    <n v="337241"/>
    <n v="334664"/>
    <n v="0"/>
    <m/>
    <n v="2563"/>
    <m/>
    <m/>
    <m/>
    <n v="0"/>
    <n v="0"/>
    <m/>
    <m/>
    <n v="331865"/>
    <n v="329635"/>
    <n v="2230"/>
    <n v="410202"/>
    <n v="145975"/>
    <n v="190760"/>
    <n v="506"/>
    <n v="0.43285069134535836"/>
    <n v="0.56564889796910811"/>
    <n v="1.5004106855334908E-3"/>
  </r>
  <r>
    <x v="31"/>
    <x v="44"/>
    <x v="1"/>
    <n v="2012"/>
    <n v="282442"/>
    <n v="33966"/>
    <n v="250488"/>
    <n v="0"/>
    <n v="230280"/>
    <n v="227292"/>
    <n v="0"/>
    <m/>
    <n v="2984"/>
    <m/>
    <m/>
    <m/>
    <n v="0"/>
    <n v="0"/>
    <m/>
    <m/>
    <n v="225483"/>
    <n v="222826"/>
    <n v="2657"/>
    <n v="277904"/>
    <n v="116563"/>
    <n v="113392"/>
    <n v="325"/>
    <n v="0.50617943373284702"/>
    <n v="0.49240924092409238"/>
    <n v="1.4113253430606217E-3"/>
  </r>
  <r>
    <x v="32"/>
    <x v="44"/>
    <x v="1"/>
    <n v="2012"/>
    <n v="28362"/>
    <n v="2621"/>
    <n v="27753"/>
    <n v="0"/>
    <n v="22983"/>
    <n v="22766"/>
    <n v="0"/>
    <m/>
    <n v="217"/>
    <m/>
    <m/>
    <m/>
    <n v="0"/>
    <n v="0"/>
    <m/>
    <m/>
    <n v="22810"/>
    <n v="22597"/>
    <n v="213"/>
    <n v="28134"/>
    <n v="664"/>
    <n v="22316"/>
    <n v="3"/>
    <n v="2.8890919375190359E-2"/>
    <n v="0.97097854936257233"/>
    <n v="1.3053126223730585E-4"/>
  </r>
  <r>
    <x v="33"/>
    <x v="44"/>
    <x v="1"/>
    <n v="2012"/>
    <n v="160302"/>
    <n v="17548"/>
    <n v="144766"/>
    <n v="0"/>
    <n v="129211"/>
    <n v="128652"/>
    <n v="0"/>
    <m/>
    <n v="559"/>
    <m/>
    <m/>
    <m/>
    <n v="0"/>
    <n v="0"/>
    <m/>
    <m/>
    <n v="124958"/>
    <n v="124546"/>
    <n v="412"/>
    <n v="154145"/>
    <n v="86749"/>
    <n v="42038"/>
    <n v="424"/>
    <n v="0.6713747281578194"/>
    <n v="0.32534381747684021"/>
    <n v="3.2814543653404121E-3"/>
  </r>
  <r>
    <x v="34"/>
    <x v="44"/>
    <x v="1"/>
    <n v="2012"/>
    <n v="2829"/>
    <n v="126"/>
    <n v="4715"/>
    <n v="0"/>
    <n v="2348"/>
    <n v="2346"/>
    <n v="0"/>
    <m/>
    <n v="2"/>
    <m/>
    <m/>
    <m/>
    <n v="0"/>
    <n v="0"/>
    <m/>
    <m/>
    <n v="2337"/>
    <n v="2335"/>
    <n v="2"/>
    <n v="2791"/>
    <n v="1174"/>
    <n v="1174"/>
    <n v="0"/>
    <n v="0.5"/>
    <n v="0.5"/>
    <n v="0"/>
  </r>
  <r>
    <x v="35"/>
    <x v="44"/>
    <x v="1"/>
    <n v="2012"/>
    <n v="31844"/>
    <n v="4249"/>
    <n v="29607"/>
    <n v="0"/>
    <n v="25828"/>
    <n v="25612"/>
    <n v="0"/>
    <m/>
    <n v="216"/>
    <m/>
    <m/>
    <m/>
    <n v="0"/>
    <n v="0"/>
    <m/>
    <m/>
    <n v="25499"/>
    <n v="25332"/>
    <n v="167"/>
    <n v="31521"/>
    <n v="13767"/>
    <n v="12018"/>
    <n v="43"/>
    <n v="0.53302617314542355"/>
    <n v="0.46530896701254454"/>
    <n v="1.6648598420319033E-3"/>
  </r>
  <r>
    <x v="36"/>
    <x v="44"/>
    <x v="1"/>
    <n v="2012"/>
    <n v="125485"/>
    <n v="11860"/>
    <n v="115637"/>
    <n v="0"/>
    <n v="106501"/>
    <n v="104727"/>
    <n v="0"/>
    <m/>
    <n v="1773"/>
    <m/>
    <m/>
    <m/>
    <n v="0"/>
    <n v="0"/>
    <m/>
    <m/>
    <n v="104320"/>
    <n v="103609"/>
    <n v="711"/>
    <n v="124234"/>
    <n v="44334"/>
    <n v="61858"/>
    <n v="309"/>
    <n v="0.41627778142928235"/>
    <n v="0.58082083736302947"/>
    <n v="2.9013812076881906E-3"/>
  </r>
  <r>
    <x v="37"/>
    <x v="44"/>
    <x v="1"/>
    <n v="2012"/>
    <n v="21272"/>
    <n v="3728"/>
    <n v="19556"/>
    <n v="0"/>
    <n v="17791"/>
    <n v="17429"/>
    <n v="0"/>
    <m/>
    <n v="362"/>
    <m/>
    <m/>
    <m/>
    <n v="0"/>
    <n v="0"/>
    <m/>
    <m/>
    <n v="17318"/>
    <n v="17090"/>
    <n v="228"/>
    <n v="21018"/>
    <n v="0"/>
    <n v="0"/>
    <n v="26"/>
    <n v="0"/>
    <n v="0"/>
    <n v="1.4614130740261931E-3"/>
  </r>
  <r>
    <x v="38"/>
    <x v="44"/>
    <x v="1"/>
    <n v="2012"/>
    <n v="106452"/>
    <n v="8016"/>
    <n v="100448"/>
    <n v="0"/>
    <n v="78840"/>
    <n v="78420"/>
    <n v="0"/>
    <m/>
    <n v="420"/>
    <m/>
    <m/>
    <m/>
    <n v="0"/>
    <n v="0"/>
    <m/>
    <m/>
    <n v="77927"/>
    <n v="77603"/>
    <n v="324"/>
    <n v="105731"/>
    <n v="14760"/>
    <n v="63883"/>
    <n v="197"/>
    <n v="0.18721461187214611"/>
    <n v="0.81028665651953324"/>
    <n v="2.4987316083206496E-3"/>
  </r>
  <r>
    <x v="39"/>
    <x v="44"/>
    <x v="1"/>
    <n v="2012"/>
    <n v="3904959"/>
    <n v="414868"/>
    <n v="0"/>
    <n v="0"/>
    <n v="3207602"/>
    <n v="3172939"/>
    <n v="0"/>
    <m/>
    <n v="34647"/>
    <m/>
    <m/>
    <m/>
    <n v="0"/>
    <n v="0"/>
    <m/>
    <m/>
    <n v="3140309"/>
    <n v="3110331"/>
    <n v="29978"/>
    <s v="N/A"/>
    <n v="0"/>
    <n v="0"/>
    <n v="1260"/>
    <n v="0"/>
    <n v="0"/>
    <n v="3.9281681455492296E-4"/>
  </r>
  <r>
    <x v="41"/>
    <x v="45"/>
    <x v="5"/>
    <m/>
    <n v="6239"/>
    <n v="376"/>
    <n v="7875"/>
    <m/>
    <n v="2886"/>
    <n v="2864"/>
    <m/>
    <m/>
    <m/>
    <m/>
    <m/>
    <m/>
    <m/>
    <m/>
    <m/>
    <m/>
    <m/>
    <m/>
    <m/>
    <m/>
    <m/>
    <m/>
    <m/>
    <m/>
    <m/>
    <m/>
  </r>
  <r>
    <x v="41"/>
    <x v="45"/>
    <x v="5"/>
    <m/>
    <n v="13163"/>
    <n v="1252"/>
    <n v="13923"/>
    <m/>
    <n v="5229"/>
    <n v="5192"/>
    <m/>
    <m/>
    <m/>
    <m/>
    <m/>
    <m/>
    <m/>
    <m/>
    <m/>
    <m/>
    <m/>
    <m/>
    <m/>
    <m/>
    <m/>
    <m/>
    <m/>
    <m/>
    <m/>
    <m/>
  </r>
  <r>
    <x v="41"/>
    <x v="45"/>
    <x v="5"/>
    <m/>
    <n v="93389"/>
    <n v="12264"/>
    <n v="83137"/>
    <m/>
    <n v="33274"/>
    <n v="33119"/>
    <m/>
    <m/>
    <m/>
    <m/>
    <m/>
    <m/>
    <m/>
    <m/>
    <m/>
    <m/>
    <m/>
    <m/>
    <m/>
    <m/>
    <m/>
    <m/>
    <m/>
    <m/>
    <m/>
    <m/>
  </r>
  <r>
    <x v="41"/>
    <x v="45"/>
    <x v="5"/>
    <m/>
    <n v="38922"/>
    <n v="2855"/>
    <n v="38079"/>
    <m/>
    <n v="18956"/>
    <n v="18814"/>
    <m/>
    <m/>
    <m/>
    <m/>
    <m/>
    <m/>
    <m/>
    <m/>
    <m/>
    <m/>
    <m/>
    <m/>
    <m/>
    <m/>
    <m/>
    <m/>
    <m/>
    <m/>
    <m/>
    <m/>
  </r>
  <r>
    <x v="41"/>
    <x v="45"/>
    <x v="5"/>
    <m/>
    <n v="45879"/>
    <n v="4141"/>
    <n v="43750"/>
    <m/>
    <n v="21716"/>
    <n v="21519"/>
    <m/>
    <m/>
    <m/>
    <m/>
    <m/>
    <m/>
    <m/>
    <m/>
    <m/>
    <m/>
    <m/>
    <m/>
    <m/>
    <m/>
    <m/>
    <m/>
    <m/>
    <m/>
    <m/>
    <m/>
  </r>
  <r>
    <x v="41"/>
    <x v="45"/>
    <x v="5"/>
    <m/>
    <n v="234411"/>
    <n v="25032"/>
    <n v="211391"/>
    <m/>
    <n v="73213"/>
    <n v="72096"/>
    <m/>
    <m/>
    <m/>
    <m/>
    <m/>
    <m/>
    <m/>
    <m/>
    <m/>
    <m/>
    <m/>
    <m/>
    <m/>
    <m/>
    <m/>
    <m/>
    <m/>
    <m/>
    <m/>
    <m/>
  </r>
  <r>
    <x v="41"/>
    <x v="45"/>
    <x v="5"/>
    <m/>
    <n v="2588"/>
    <n v="228"/>
    <n v="4372"/>
    <m/>
    <n v="1288"/>
    <n v="1279"/>
    <m/>
    <m/>
    <m/>
    <m/>
    <m/>
    <m/>
    <m/>
    <m/>
    <m/>
    <m/>
    <m/>
    <m/>
    <m/>
    <m/>
    <m/>
    <m/>
    <m/>
    <m/>
    <m/>
    <m/>
  </r>
  <r>
    <x v="41"/>
    <x v="45"/>
    <x v="5"/>
    <m/>
    <n v="56486"/>
    <n v="8383"/>
    <n v="50115"/>
    <m/>
    <n v="19874"/>
    <n v="19710"/>
    <m/>
    <m/>
    <m/>
    <m/>
    <m/>
    <m/>
    <m/>
    <m/>
    <m/>
    <m/>
    <m/>
    <m/>
    <m/>
    <m/>
    <m/>
    <m/>
    <m/>
    <m/>
    <m/>
    <m/>
  </r>
  <r>
    <x v="41"/>
    <x v="45"/>
    <x v="5"/>
    <m/>
    <n v="18357"/>
    <n v="1641"/>
    <n v="18728"/>
    <m/>
    <n v="8144"/>
    <n v="8066"/>
    <m/>
    <m/>
    <m/>
    <m/>
    <m/>
    <m/>
    <m/>
    <m/>
    <m/>
    <m/>
    <m/>
    <m/>
    <m/>
    <m/>
    <m/>
    <m/>
    <m/>
    <m/>
    <m/>
    <m/>
  </r>
  <r>
    <x v="41"/>
    <x v="45"/>
    <x v="5"/>
    <m/>
    <n v="4384"/>
    <n v="486"/>
    <n v="5910"/>
    <m/>
    <n v="1950"/>
    <n v="1920"/>
    <m/>
    <m/>
    <m/>
    <m/>
    <m/>
    <m/>
    <m/>
    <m/>
    <m/>
    <m/>
    <m/>
    <m/>
    <m/>
    <m/>
    <m/>
    <m/>
    <m/>
    <m/>
    <m/>
    <m/>
  </r>
  <r>
    <x v="41"/>
    <x v="45"/>
    <x v="5"/>
    <m/>
    <n v="28379"/>
    <n v="2717"/>
    <n v="27674"/>
    <m/>
    <n v="9617"/>
    <n v="9535"/>
    <m/>
    <m/>
    <m/>
    <m/>
    <m/>
    <m/>
    <m/>
    <m/>
    <m/>
    <m/>
    <m/>
    <m/>
    <m/>
    <m/>
    <m/>
    <m/>
    <m/>
    <m/>
    <m/>
    <m/>
  </r>
  <r>
    <x v="41"/>
    <x v="45"/>
    <x v="5"/>
    <m/>
    <n v="1500"/>
    <n v="112"/>
    <n v="3400"/>
    <m/>
    <n v="694"/>
    <n v="691"/>
    <m/>
    <m/>
    <m/>
    <m/>
    <m/>
    <m/>
    <m/>
    <m/>
    <m/>
    <m/>
    <m/>
    <m/>
    <m/>
    <m/>
    <m/>
    <m/>
    <m/>
    <m/>
    <m/>
    <m/>
  </r>
  <r>
    <x v="41"/>
    <x v="45"/>
    <x v="5"/>
    <m/>
    <n v="34985"/>
    <n v="4506"/>
    <n v="32491"/>
    <m/>
    <n v="12930"/>
    <n v="12885"/>
    <m/>
    <m/>
    <m/>
    <m/>
    <m/>
    <m/>
    <m/>
    <m/>
    <m/>
    <m/>
    <m/>
    <m/>
    <m/>
    <m/>
    <m/>
    <m/>
    <m/>
    <m/>
    <m/>
    <m/>
  </r>
  <r>
    <x v="41"/>
    <x v="45"/>
    <x v="5"/>
    <m/>
    <n v="37208"/>
    <n v="5808"/>
    <n v="33412"/>
    <m/>
    <n v="15658"/>
    <n v="15396"/>
    <m/>
    <m/>
    <m/>
    <m/>
    <m/>
    <m/>
    <m/>
    <m/>
    <m/>
    <m/>
    <m/>
    <m/>
    <m/>
    <m/>
    <m/>
    <m/>
    <m/>
    <m/>
    <m/>
    <m/>
  </r>
  <r>
    <x v="41"/>
    <x v="45"/>
    <x v="5"/>
    <m/>
    <n v="47412"/>
    <n v="6229"/>
    <n v="43195"/>
    <m/>
    <n v="25372"/>
    <n v="25077"/>
    <m/>
    <m/>
    <m/>
    <m/>
    <m/>
    <m/>
    <m/>
    <m/>
    <m/>
    <m/>
    <m/>
    <m/>
    <m/>
    <m/>
    <m/>
    <m/>
    <m/>
    <m/>
    <m/>
    <m/>
  </r>
  <r>
    <x v="41"/>
    <x v="45"/>
    <x v="5"/>
    <m/>
    <n v="21886"/>
    <n v="2794"/>
    <n v="21104"/>
    <m/>
    <n v="12687"/>
    <n v="12544"/>
    <m/>
    <m/>
    <m/>
    <m/>
    <m/>
    <m/>
    <m/>
    <m/>
    <m/>
    <m/>
    <m/>
    <m/>
    <m/>
    <m/>
    <m/>
    <m/>
    <m/>
    <m/>
    <m/>
    <m/>
  </r>
  <r>
    <x v="41"/>
    <x v="45"/>
    <x v="5"/>
    <m/>
    <n v="1110063"/>
    <n v="153718"/>
    <n v="958357"/>
    <m/>
    <n v="443523"/>
    <n v="432049"/>
    <m/>
    <m/>
    <m/>
    <m/>
    <m/>
    <m/>
    <m/>
    <m/>
    <m/>
    <m/>
    <m/>
    <m/>
    <m/>
    <m/>
    <m/>
    <m/>
    <m/>
    <m/>
    <m/>
    <m/>
  </r>
  <r>
    <x v="41"/>
    <x v="45"/>
    <x v="5"/>
    <m/>
    <n v="146384"/>
    <n v="16055"/>
    <n v="132341"/>
    <m/>
    <n v="61615"/>
    <n v="60930"/>
    <m/>
    <m/>
    <m/>
    <m/>
    <m/>
    <m/>
    <m/>
    <m/>
    <m/>
    <m/>
    <m/>
    <m/>
    <m/>
    <m/>
    <m/>
    <m/>
    <m/>
    <m/>
    <m/>
    <m/>
  </r>
  <r>
    <x v="41"/>
    <x v="45"/>
    <x v="5"/>
    <m/>
    <n v="20861"/>
    <n v="2571"/>
    <n v="20302"/>
    <m/>
    <n v="9560"/>
    <n v="9447"/>
    <m/>
    <m/>
    <m/>
    <m/>
    <m/>
    <m/>
    <m/>
    <m/>
    <m/>
    <m/>
    <m/>
    <m/>
    <m/>
    <m/>
    <m/>
    <m/>
    <m/>
    <m/>
    <m/>
    <m/>
  </r>
  <r>
    <x v="41"/>
    <x v="45"/>
    <x v="5"/>
    <m/>
    <n v="12862"/>
    <n v="1717"/>
    <n v="13157"/>
    <m/>
    <n v="4407"/>
    <n v="4369"/>
    <m/>
    <m/>
    <m/>
    <m/>
    <m/>
    <m/>
    <m/>
    <m/>
    <m/>
    <m/>
    <m/>
    <m/>
    <m/>
    <m/>
    <m/>
    <m/>
    <m/>
    <m/>
    <m/>
    <m/>
  </r>
  <r>
    <x v="41"/>
    <x v="45"/>
    <x v="5"/>
    <m/>
    <n v="43459"/>
    <n v="16750"/>
    <n v="28721"/>
    <m/>
    <n v="16990"/>
    <n v="16768"/>
    <m/>
    <m/>
    <m/>
    <m/>
    <m/>
    <m/>
    <m/>
    <m/>
    <m/>
    <m/>
    <m/>
    <m/>
    <m/>
    <m/>
    <m/>
    <m/>
    <m/>
    <m/>
    <m/>
    <m/>
  </r>
  <r>
    <x v="41"/>
    <x v="45"/>
    <x v="5"/>
    <m/>
    <n v="6811"/>
    <n v="413"/>
    <n v="8410"/>
    <m/>
    <n v="3351"/>
    <n v="3350"/>
    <m/>
    <m/>
    <m/>
    <m/>
    <m/>
    <m/>
    <m/>
    <m/>
    <m/>
    <m/>
    <m/>
    <m/>
    <m/>
    <m/>
    <m/>
    <m/>
    <m/>
    <m/>
    <m/>
    <m/>
  </r>
  <r>
    <x v="41"/>
    <x v="45"/>
    <x v="5"/>
    <m/>
    <n v="33925"/>
    <n v="2490"/>
    <n v="33447"/>
    <m/>
    <n v="16181"/>
    <n v="16043"/>
    <m/>
    <m/>
    <m/>
    <m/>
    <m/>
    <m/>
    <m/>
    <m/>
    <m/>
    <m/>
    <m/>
    <m/>
    <m/>
    <m/>
    <m/>
    <m/>
    <m/>
    <m/>
    <m/>
    <m/>
  </r>
  <r>
    <x v="41"/>
    <x v="45"/>
    <x v="5"/>
    <m/>
    <n v="20727"/>
    <n v="1649"/>
    <n v="21090"/>
    <m/>
    <n v="9321"/>
    <n v="9153"/>
    <m/>
    <m/>
    <m/>
    <m/>
    <m/>
    <m/>
    <m/>
    <m/>
    <m/>
    <m/>
    <m/>
    <m/>
    <m/>
    <m/>
    <m/>
    <m/>
    <m/>
    <m/>
    <m/>
    <m/>
  </r>
  <r>
    <x v="41"/>
    <x v="45"/>
    <x v="5"/>
    <m/>
    <n v="13259"/>
    <n v="539"/>
    <n v="14732"/>
    <m/>
    <n v="7035"/>
    <n v="6644"/>
    <m/>
    <m/>
    <m/>
    <m/>
    <m/>
    <m/>
    <m/>
    <m/>
    <m/>
    <m/>
    <m/>
    <m/>
    <m/>
    <m/>
    <m/>
    <m/>
    <m/>
    <m/>
    <m/>
    <m/>
  </r>
  <r>
    <x v="41"/>
    <x v="45"/>
    <x v="5"/>
    <m/>
    <n v="8118"/>
    <n v="1210"/>
    <n v="8920"/>
    <m/>
    <n v="3748"/>
    <n v="3716"/>
    <m/>
    <m/>
    <m/>
    <m/>
    <m/>
    <m/>
    <m/>
    <m/>
    <m/>
    <m/>
    <m/>
    <m/>
    <m/>
    <m/>
    <m/>
    <m/>
    <m/>
    <m/>
    <m/>
    <m/>
  </r>
  <r>
    <x v="41"/>
    <x v="45"/>
    <x v="5"/>
    <m/>
    <n v="419234"/>
    <n v="55311"/>
    <n v="365935"/>
    <m/>
    <n v="152136"/>
    <n v="151542"/>
    <m/>
    <m/>
    <m/>
    <m/>
    <m/>
    <m/>
    <m/>
    <m/>
    <m/>
    <m/>
    <m/>
    <m/>
    <m/>
    <m/>
    <m/>
    <m/>
    <m/>
    <m/>
    <m/>
    <m/>
  </r>
  <r>
    <x v="41"/>
    <x v="45"/>
    <x v="5"/>
    <m/>
    <n v="11624"/>
    <n v="792"/>
    <n v="12844"/>
    <m/>
    <n v="6068"/>
    <n v="6067"/>
    <m/>
    <m/>
    <m/>
    <m/>
    <m/>
    <m/>
    <m/>
    <m/>
    <m/>
    <m/>
    <m/>
    <m/>
    <m/>
    <m/>
    <m/>
    <m/>
    <m/>
    <m/>
    <m/>
    <m/>
  </r>
  <r>
    <x v="41"/>
    <x v="45"/>
    <x v="5"/>
    <m/>
    <n v="65084"/>
    <n v="5665"/>
    <n v="61431"/>
    <m/>
    <n v="29589"/>
    <n v="29349"/>
    <m/>
    <m/>
    <m/>
    <m/>
    <m/>
    <m/>
    <m/>
    <m/>
    <m/>
    <m/>
    <m/>
    <m/>
    <m/>
    <m/>
    <m/>
    <m/>
    <m/>
    <m/>
    <m/>
    <m/>
  </r>
  <r>
    <x v="41"/>
    <x v="45"/>
    <x v="5"/>
    <m/>
    <n v="6742"/>
    <n v="709"/>
    <n v="8045"/>
    <m/>
    <n v="2472"/>
    <n v="2443"/>
    <m/>
    <m/>
    <m/>
    <m/>
    <m/>
    <m/>
    <m/>
    <m/>
    <m/>
    <m/>
    <m/>
    <m/>
    <m/>
    <m/>
    <m/>
    <m/>
    <m/>
    <m/>
    <m/>
    <m/>
  </r>
  <r>
    <x v="41"/>
    <x v="45"/>
    <x v="5"/>
    <m/>
    <n v="400448"/>
    <n v="133832"/>
    <n v="268628"/>
    <m/>
    <n v="144082"/>
    <n v="142084"/>
    <m/>
    <m/>
    <m/>
    <m/>
    <m/>
    <m/>
    <m/>
    <m/>
    <m/>
    <m/>
    <m/>
    <m/>
    <m/>
    <m/>
    <m/>
    <m/>
    <m/>
    <m/>
    <m/>
    <m/>
  </r>
  <r>
    <x v="41"/>
    <x v="45"/>
    <x v="5"/>
    <m/>
    <n v="270018"/>
    <n v="36882"/>
    <n v="235148"/>
    <m/>
    <n v="106372"/>
    <n v="104905"/>
    <m/>
    <m/>
    <m/>
    <m/>
    <m/>
    <m/>
    <m/>
    <m/>
    <m/>
    <m/>
    <m/>
    <m/>
    <m/>
    <m/>
    <m/>
    <m/>
    <m/>
    <m/>
    <m/>
    <m/>
  </r>
  <r>
    <x v="41"/>
    <x v="45"/>
    <x v="5"/>
    <m/>
    <n v="27979"/>
    <n v="2498"/>
    <n v="27493"/>
    <m/>
    <n v="11908"/>
    <n v="11723"/>
    <m/>
    <m/>
    <m/>
    <m/>
    <m/>
    <m/>
    <m/>
    <m/>
    <m/>
    <m/>
    <m/>
    <m/>
    <m/>
    <m/>
    <m/>
    <m/>
    <m/>
    <m/>
    <m/>
    <m/>
  </r>
  <r>
    <x v="41"/>
    <x v="45"/>
    <x v="5"/>
    <m/>
    <n v="154003"/>
    <n v="18502"/>
    <n v="137513"/>
    <m/>
    <n v="60515"/>
    <n v="60323"/>
    <m/>
    <m/>
    <m/>
    <m/>
    <m/>
    <m/>
    <m/>
    <m/>
    <m/>
    <m/>
    <m/>
    <m/>
    <m/>
    <m/>
    <m/>
    <m/>
    <m/>
    <m/>
    <m/>
    <m/>
  </r>
  <r>
    <x v="41"/>
    <x v="45"/>
    <x v="5"/>
    <m/>
    <n v="2755"/>
    <n v="147"/>
    <n v="4620"/>
    <m/>
    <n v="1454"/>
    <n v="1439"/>
    <m/>
    <m/>
    <m/>
    <m/>
    <m/>
    <m/>
    <m/>
    <m/>
    <m/>
    <m/>
    <m/>
    <m/>
    <m/>
    <m/>
    <m/>
    <m/>
    <m/>
    <m/>
    <m/>
    <m/>
  </r>
  <r>
    <x v="41"/>
    <x v="45"/>
    <x v="5"/>
    <m/>
    <n v="30874"/>
    <n v="4431"/>
    <n v="28455"/>
    <m/>
    <n v="14296"/>
    <n v="14150"/>
    <m/>
    <m/>
    <m/>
    <m/>
    <m/>
    <m/>
    <m/>
    <m/>
    <m/>
    <m/>
    <m/>
    <m/>
    <m/>
    <m/>
    <m/>
    <m/>
    <m/>
    <m/>
    <m/>
    <m/>
  </r>
  <r>
    <x v="41"/>
    <x v="45"/>
    <x v="5"/>
    <m/>
    <n v="118654"/>
    <n v="13795"/>
    <n v="106871"/>
    <m/>
    <n v="48756"/>
    <n v="47234"/>
    <m/>
    <m/>
    <m/>
    <m/>
    <m/>
    <m/>
    <m/>
    <m/>
    <m/>
    <m/>
    <m/>
    <m/>
    <m/>
    <m/>
    <m/>
    <m/>
    <m/>
    <m/>
    <m/>
    <m/>
  </r>
  <r>
    <x v="41"/>
    <x v="45"/>
    <x v="5"/>
    <m/>
    <n v="19740"/>
    <n v="3658"/>
    <n v="18094"/>
    <m/>
    <n v="7965"/>
    <n v="7843"/>
    <m/>
    <m/>
    <m/>
    <m/>
    <m/>
    <m/>
    <m/>
    <m/>
    <m/>
    <m/>
    <m/>
    <m/>
    <m/>
    <m/>
    <m/>
    <m/>
    <m/>
    <m/>
    <m/>
    <m/>
  </r>
  <r>
    <x v="41"/>
    <x v="45"/>
    <x v="5"/>
    <m/>
    <n v="102835"/>
    <n v="8039"/>
    <n v="96808"/>
    <m/>
    <n v="33525"/>
    <n v="33391"/>
    <m/>
    <m/>
    <m/>
    <m/>
    <m/>
    <m/>
    <m/>
    <m/>
    <m/>
    <m/>
    <m/>
    <m/>
    <m/>
    <m/>
    <m/>
    <m/>
    <m/>
    <m/>
    <m/>
    <m/>
  </r>
  <r>
    <x v="41"/>
    <x v="45"/>
    <x v="5"/>
    <m/>
    <n v="3731647"/>
    <n v="560197"/>
    <n v="0"/>
    <m/>
    <n v="1458357"/>
    <n v="1435669"/>
    <m/>
    <m/>
    <m/>
    <m/>
    <m/>
    <m/>
    <m/>
    <m/>
    <m/>
    <m/>
    <m/>
    <m/>
    <m/>
    <m/>
    <m/>
    <m/>
    <m/>
    <m/>
    <m/>
    <m/>
  </r>
  <r>
    <x v="41"/>
    <x v="45"/>
    <x v="5"/>
    <m/>
    <n v="6099"/>
    <n v="293"/>
    <n v="7817"/>
    <n v="0"/>
    <n v="3449"/>
    <n v="3424"/>
    <n v="0"/>
    <m/>
    <m/>
    <m/>
    <m/>
    <m/>
    <m/>
    <m/>
    <m/>
    <m/>
    <m/>
    <m/>
    <m/>
    <m/>
    <m/>
    <m/>
    <m/>
    <m/>
    <m/>
    <m/>
  </r>
  <r>
    <x v="41"/>
    <x v="45"/>
    <x v="5"/>
    <m/>
    <n v="12732"/>
    <n v="1333"/>
    <n v="13410"/>
    <n v="0"/>
    <n v="6894"/>
    <n v="6893"/>
    <n v="0"/>
    <m/>
    <m/>
    <m/>
    <m/>
    <m/>
    <m/>
    <m/>
    <m/>
    <m/>
    <m/>
    <m/>
    <m/>
    <m/>
    <m/>
    <m/>
    <m/>
    <m/>
    <m/>
    <m/>
  </r>
  <r>
    <x v="41"/>
    <x v="45"/>
    <x v="5"/>
    <m/>
    <n v="90760"/>
    <n v="10675"/>
    <n v="82096"/>
    <n v="0"/>
    <n v="46046"/>
    <n v="45696"/>
    <n v="0"/>
    <m/>
    <m/>
    <m/>
    <m/>
    <m/>
    <m/>
    <m/>
    <m/>
    <m/>
    <m/>
    <m/>
    <m/>
    <m/>
    <m/>
    <m/>
    <m/>
    <m/>
    <m/>
    <m/>
  </r>
  <r>
    <x v="41"/>
    <x v="45"/>
    <x v="5"/>
    <m/>
    <n v="38562"/>
    <n v="2014"/>
    <n v="38559"/>
    <n v="0"/>
    <n v="22610"/>
    <n v="22397"/>
    <n v="0"/>
    <m/>
    <m/>
    <m/>
    <m/>
    <m/>
    <m/>
    <m/>
    <m/>
    <m/>
    <m/>
    <m/>
    <m/>
    <m/>
    <m/>
    <m/>
    <m/>
    <m/>
    <m/>
    <m/>
  </r>
  <r>
    <x v="41"/>
    <x v="45"/>
    <x v="5"/>
    <m/>
    <n v="45734"/>
    <n v="3261"/>
    <n v="44484"/>
    <n v="0"/>
    <n v="27063"/>
    <n v="26862"/>
    <n v="0"/>
    <m/>
    <m/>
    <m/>
    <m/>
    <m/>
    <m/>
    <m/>
    <m/>
    <m/>
    <m/>
    <m/>
    <m/>
    <m/>
    <m/>
    <m/>
    <m/>
    <m/>
    <m/>
    <m/>
  </r>
  <r>
    <x v="41"/>
    <x v="45"/>
    <x v="5"/>
    <m/>
    <n v="226530"/>
    <n v="20476"/>
    <n v="208065"/>
    <n v="0"/>
    <n v="110127"/>
    <n v="108877"/>
    <n v="0"/>
    <m/>
    <m/>
    <m/>
    <m/>
    <m/>
    <m/>
    <m/>
    <m/>
    <m/>
    <m/>
    <m/>
    <m/>
    <m/>
    <m/>
    <m/>
    <m/>
    <m/>
    <m/>
    <m/>
  </r>
  <r>
    <x v="41"/>
    <x v="45"/>
    <x v="5"/>
    <m/>
    <n v="2562"/>
    <n v="219"/>
    <n v="4354"/>
    <n v="0"/>
    <n v="1636"/>
    <n v="1628"/>
    <n v="0"/>
    <m/>
    <m/>
    <m/>
    <m/>
    <m/>
    <m/>
    <m/>
    <m/>
    <m/>
    <m/>
    <m/>
    <m/>
    <m/>
    <m/>
    <m/>
    <m/>
    <m/>
    <m/>
    <m/>
  </r>
  <r>
    <x v="41"/>
    <x v="45"/>
    <x v="5"/>
    <m/>
    <n v="56801"/>
    <n v="6513"/>
    <n v="52299"/>
    <n v="0"/>
    <n v="29851"/>
    <n v="29650"/>
    <n v="0"/>
    <m/>
    <m/>
    <m/>
    <m/>
    <m/>
    <m/>
    <m/>
    <m/>
    <m/>
    <m/>
    <m/>
    <m/>
    <m/>
    <m/>
    <m/>
    <m/>
    <m/>
    <m/>
    <m/>
  </r>
  <r>
    <x v="41"/>
    <x v="45"/>
    <x v="5"/>
    <m/>
    <n v="18687"/>
    <n v="228"/>
    <n v="20470"/>
    <n v="0"/>
    <n v="10643"/>
    <n v="10642"/>
    <n v="0"/>
    <m/>
    <m/>
    <m/>
    <m/>
    <m/>
    <m/>
    <m/>
    <m/>
    <m/>
    <m/>
    <m/>
    <m/>
    <m/>
    <m/>
    <m/>
    <m/>
    <m/>
    <m/>
    <m/>
  </r>
  <r>
    <x v="41"/>
    <x v="45"/>
    <x v="5"/>
    <m/>
    <n v="4326"/>
    <n v="410"/>
    <n v="5927"/>
    <n v="0"/>
    <n v="2463"/>
    <n v="2449"/>
    <n v="0"/>
    <m/>
    <m/>
    <m/>
    <m/>
    <m/>
    <m/>
    <m/>
    <m/>
    <m/>
    <m/>
    <m/>
    <m/>
    <m/>
    <m/>
    <m/>
    <m/>
    <m/>
    <m/>
    <m/>
  </r>
  <r>
    <x v="41"/>
    <x v="45"/>
    <x v="5"/>
    <m/>
    <n v="27305"/>
    <n v="3427"/>
    <n v="25889"/>
    <n v="0"/>
    <n v="13491"/>
    <n v="13381"/>
    <n v="0"/>
    <m/>
    <m/>
    <m/>
    <m/>
    <m/>
    <m/>
    <m/>
    <m/>
    <m/>
    <m/>
    <m/>
    <m/>
    <m/>
    <m/>
    <m/>
    <m/>
    <m/>
    <m/>
    <m/>
  </r>
  <r>
    <x v="41"/>
    <x v="45"/>
    <x v="5"/>
    <m/>
    <n v="1492"/>
    <n v="125"/>
    <n v="3378"/>
    <n v="0"/>
    <n v="958"/>
    <n v="953"/>
    <n v="0"/>
    <m/>
    <m/>
    <m/>
    <m/>
    <m/>
    <m/>
    <m/>
    <m/>
    <m/>
    <m/>
    <m/>
    <m/>
    <m/>
    <m/>
    <m/>
    <m/>
    <m/>
    <m/>
    <m/>
  </r>
  <r>
    <x v="41"/>
    <x v="45"/>
    <x v="5"/>
    <m/>
    <n v="34787"/>
    <n v="3404"/>
    <n v="33394"/>
    <n v="0"/>
    <n v="18134"/>
    <n v="17976"/>
    <n v="0"/>
    <m/>
    <m/>
    <m/>
    <m/>
    <m/>
    <m/>
    <m/>
    <m/>
    <m/>
    <m/>
    <m/>
    <m/>
    <m/>
    <m/>
    <m/>
    <m/>
    <m/>
    <m/>
    <m/>
  </r>
  <r>
    <x v="41"/>
    <x v="45"/>
    <x v="5"/>
    <m/>
    <n v="36936"/>
    <n v="4506"/>
    <n v="34441"/>
    <n v="0"/>
    <n v="20681"/>
    <n v="20473"/>
    <n v="0"/>
    <m/>
    <m/>
    <m/>
    <m/>
    <m/>
    <m/>
    <m/>
    <m/>
    <m/>
    <m/>
    <m/>
    <m/>
    <m/>
    <m/>
    <m/>
    <m/>
    <m/>
    <m/>
    <m/>
  </r>
  <r>
    <x v="41"/>
    <x v="45"/>
    <x v="5"/>
    <m/>
    <n v="47229"/>
    <n v="4718"/>
    <n v="44522"/>
    <n v="0"/>
    <n v="29442"/>
    <n v="29170"/>
    <n v="0"/>
    <m/>
    <m/>
    <m/>
    <m/>
    <m/>
    <m/>
    <m/>
    <m/>
    <m/>
    <m/>
    <m/>
    <m/>
    <m/>
    <m/>
    <m/>
    <m/>
    <m/>
    <m/>
    <m/>
  </r>
  <r>
    <x v="41"/>
    <x v="45"/>
    <x v="5"/>
    <m/>
    <n v="21683"/>
    <n v="2600"/>
    <n v="21094"/>
    <n v="0"/>
    <n v="14568"/>
    <n v="14475"/>
    <n v="0"/>
    <m/>
    <m/>
    <m/>
    <m/>
    <m/>
    <m/>
    <m/>
    <m/>
    <m/>
    <m/>
    <m/>
    <m/>
    <m/>
    <m/>
    <m/>
    <m/>
    <m/>
    <m/>
    <m/>
  </r>
  <r>
    <x v="41"/>
    <x v="45"/>
    <x v="5"/>
    <m/>
    <n v="1082929"/>
    <n v="136882"/>
    <n v="948058"/>
    <n v="0"/>
    <n v="580846"/>
    <n v="564331"/>
    <n v="0"/>
    <m/>
    <m/>
    <m/>
    <m/>
    <m/>
    <m/>
    <m/>
    <m/>
    <m/>
    <m/>
    <m/>
    <m/>
    <m/>
    <m/>
    <m/>
    <m/>
    <m/>
    <m/>
    <m/>
  </r>
  <r>
    <x v="41"/>
    <x v="45"/>
    <x v="5"/>
    <m/>
    <n v="146593"/>
    <n v="11037"/>
    <n v="137567"/>
    <n v="0"/>
    <n v="80649"/>
    <n v="79997"/>
    <n v="0"/>
    <m/>
    <m/>
    <m/>
    <m/>
    <m/>
    <m/>
    <m/>
    <m/>
    <m/>
    <m/>
    <m/>
    <m/>
    <m/>
    <m/>
    <m/>
    <m/>
    <m/>
    <m/>
    <m/>
  </r>
  <r>
    <x v="41"/>
    <x v="45"/>
    <x v="5"/>
    <m/>
    <n v="20566"/>
    <n v="2246"/>
    <n v="20331"/>
    <n v="0"/>
    <n v="11874"/>
    <n v="11809"/>
    <n v="0"/>
    <m/>
    <m/>
    <m/>
    <m/>
    <m/>
    <m/>
    <m/>
    <m/>
    <m/>
    <m/>
    <m/>
    <m/>
    <m/>
    <m/>
    <m/>
    <m/>
    <m/>
    <m/>
    <m/>
  </r>
  <r>
    <x v="41"/>
    <x v="45"/>
    <x v="5"/>
    <m/>
    <n v="12736"/>
    <n v="1498"/>
    <n v="13249"/>
    <n v="0"/>
    <n v="6980"/>
    <n v="6936"/>
    <n v="0"/>
    <m/>
    <m/>
    <m/>
    <m/>
    <m/>
    <m/>
    <m/>
    <m/>
    <m/>
    <m/>
    <m/>
    <m/>
    <m/>
    <m/>
    <m/>
    <m/>
    <m/>
    <m/>
    <m/>
  </r>
  <r>
    <x v="41"/>
    <x v="45"/>
    <x v="5"/>
    <m/>
    <n v="42787"/>
    <n v="3192"/>
    <n v="41606"/>
    <n v="0"/>
    <n v="25013"/>
    <n v="24452"/>
    <n v="0"/>
    <m/>
    <m/>
    <m/>
    <m/>
    <m/>
    <m/>
    <m/>
    <m/>
    <m/>
    <m/>
    <m/>
    <m/>
    <m/>
    <m/>
    <m/>
    <m/>
    <m/>
    <m/>
    <m/>
  </r>
  <r>
    <x v="41"/>
    <x v="45"/>
    <x v="5"/>
    <m/>
    <n v="6923"/>
    <n v="262"/>
    <n v="8672"/>
    <n v="0"/>
    <n v="4470"/>
    <n v="4470"/>
    <n v="0"/>
    <m/>
    <m/>
    <m/>
    <m/>
    <m/>
    <m/>
    <m/>
    <m/>
    <m/>
    <m/>
    <m/>
    <m/>
    <m/>
    <m/>
    <m/>
    <m/>
    <m/>
    <m/>
    <m/>
  </r>
  <r>
    <x v="41"/>
    <x v="45"/>
    <x v="5"/>
    <m/>
    <n v="33663"/>
    <n v="1630"/>
    <n v="34044"/>
    <n v="0"/>
    <n v="20106"/>
    <n v="19979"/>
    <n v="0"/>
    <m/>
    <m/>
    <m/>
    <m/>
    <m/>
    <m/>
    <m/>
    <m/>
    <m/>
    <m/>
    <m/>
    <m/>
    <m/>
    <m/>
    <m/>
    <m/>
    <m/>
    <m/>
    <m/>
  </r>
  <r>
    <x v="41"/>
    <x v="45"/>
    <x v="5"/>
    <m/>
    <n v="20464"/>
    <n v="1269"/>
    <n v="21206"/>
    <n v="0"/>
    <n v="11220"/>
    <n v="11065"/>
    <n v="0"/>
    <m/>
    <m/>
    <m/>
    <m/>
    <m/>
    <m/>
    <m/>
    <m/>
    <m/>
    <m/>
    <m/>
    <m/>
    <m/>
    <m/>
    <m/>
    <m/>
    <m/>
    <m/>
    <m/>
  </r>
  <r>
    <x v="41"/>
    <x v="45"/>
    <x v="5"/>
    <m/>
    <n v="13270"/>
    <n v="237"/>
    <n v="15044"/>
    <n v="0"/>
    <n v="8563"/>
    <n v="8155"/>
    <n v="0"/>
    <m/>
    <m/>
    <m/>
    <m/>
    <m/>
    <m/>
    <m/>
    <m/>
    <m/>
    <m/>
    <m/>
    <m/>
    <m/>
    <m/>
    <m/>
    <m/>
    <m/>
    <m/>
    <m/>
  </r>
  <r>
    <x v="41"/>
    <x v="45"/>
    <x v="5"/>
    <m/>
    <n v="7981"/>
    <n v="1145"/>
    <n v="8847"/>
    <n v="0"/>
    <n v="5058"/>
    <n v="4982"/>
    <n v="0"/>
    <m/>
    <m/>
    <m/>
    <m/>
    <m/>
    <m/>
    <m/>
    <m/>
    <m/>
    <m/>
    <m/>
    <m/>
    <m/>
    <m/>
    <m/>
    <m/>
    <m/>
    <m/>
    <m/>
  </r>
  <r>
    <x v="41"/>
    <x v="45"/>
    <x v="5"/>
    <m/>
    <n v="414360"/>
    <n v="45461"/>
    <n v="370910"/>
    <n v="0"/>
    <n v="206426"/>
    <n v="204895"/>
    <n v="0"/>
    <m/>
    <m/>
    <m/>
    <m/>
    <m/>
    <m/>
    <m/>
    <m/>
    <m/>
    <m/>
    <m/>
    <m/>
    <m/>
    <m/>
    <m/>
    <m/>
    <m/>
    <m/>
    <m/>
  </r>
  <r>
    <x v="41"/>
    <x v="45"/>
    <x v="5"/>
    <m/>
    <n v="11573"/>
    <n v="630"/>
    <n v="12954"/>
    <n v="0"/>
    <n v="8090"/>
    <n v="8049"/>
    <n v="0"/>
    <m/>
    <m/>
    <m/>
    <m/>
    <m/>
    <m/>
    <m/>
    <m/>
    <m/>
    <m/>
    <m/>
    <m/>
    <m/>
    <m/>
    <m/>
    <m/>
    <m/>
    <m/>
    <m/>
  </r>
  <r>
    <x v="41"/>
    <x v="45"/>
    <x v="5"/>
    <m/>
    <n v="65287"/>
    <n v="3709"/>
    <n v="63589"/>
    <n v="0"/>
    <n v="38419"/>
    <n v="38256"/>
    <n v="0"/>
    <m/>
    <m/>
    <m/>
    <m/>
    <m/>
    <m/>
    <m/>
    <m/>
    <m/>
    <m/>
    <m/>
    <m/>
    <m/>
    <m/>
    <m/>
    <m/>
    <m/>
    <m/>
    <m/>
  </r>
  <r>
    <x v="41"/>
    <x v="45"/>
    <x v="5"/>
    <m/>
    <n v="6617"/>
    <n v="639"/>
    <n v="7989"/>
    <n v="0"/>
    <n v="3404"/>
    <n v="3388"/>
    <n v="0"/>
    <m/>
    <m/>
    <m/>
    <m/>
    <m/>
    <m/>
    <m/>
    <m/>
    <m/>
    <m/>
    <m/>
    <m/>
    <m/>
    <m/>
    <m/>
    <m/>
    <m/>
    <m/>
    <m/>
  </r>
  <r>
    <x v="41"/>
    <x v="45"/>
    <x v="5"/>
    <m/>
    <n v="384165"/>
    <n v="122529"/>
    <n v="263647"/>
    <n v="0"/>
    <n v="202288"/>
    <n v="200128"/>
    <n v="0"/>
    <m/>
    <m/>
    <m/>
    <m/>
    <m/>
    <m/>
    <m/>
    <m/>
    <m/>
    <m/>
    <m/>
    <m/>
    <m/>
    <m/>
    <m/>
    <m/>
    <m/>
    <m/>
    <m/>
  </r>
  <r>
    <x v="41"/>
    <x v="45"/>
    <x v="5"/>
    <m/>
    <n v="265970"/>
    <n v="31258"/>
    <n v="236723"/>
    <n v="0"/>
    <n v="151866"/>
    <n v="150265"/>
    <n v="0"/>
    <m/>
    <m/>
    <m/>
    <m/>
    <m/>
    <m/>
    <m/>
    <m/>
    <m/>
    <m/>
    <m/>
    <m/>
    <m/>
    <m/>
    <m/>
    <m/>
    <m/>
    <m/>
    <m/>
  </r>
  <r>
    <x v="41"/>
    <x v="45"/>
    <x v="5"/>
    <m/>
    <n v="27202"/>
    <n v="2345"/>
    <n v="26868"/>
    <n v="0"/>
    <n v="16081"/>
    <n v="15966"/>
    <n v="0"/>
    <m/>
    <m/>
    <m/>
    <m/>
    <m/>
    <m/>
    <m/>
    <m/>
    <m/>
    <m/>
    <m/>
    <m/>
    <m/>
    <m/>
    <m/>
    <m/>
    <m/>
    <m/>
    <m/>
  </r>
  <r>
    <x v="41"/>
    <x v="45"/>
    <x v="5"/>
    <m/>
    <n v="152475"/>
    <n v="13972"/>
    <n v="140514"/>
    <n v="0"/>
    <n v="81218"/>
    <n v="80871"/>
    <n v="0"/>
    <m/>
    <m/>
    <m/>
    <m/>
    <m/>
    <m/>
    <m/>
    <m/>
    <m/>
    <m/>
    <m/>
    <m/>
    <m/>
    <m/>
    <m/>
    <m/>
    <m/>
    <m/>
    <m/>
  </r>
  <r>
    <x v="41"/>
    <x v="45"/>
    <x v="5"/>
    <m/>
    <n v="2803"/>
    <n v="59"/>
    <n v="4755"/>
    <n v="0"/>
    <n v="1621"/>
    <n v="1618"/>
    <n v="0"/>
    <m/>
    <m/>
    <m/>
    <m/>
    <m/>
    <m/>
    <m/>
    <m/>
    <m/>
    <m/>
    <m/>
    <m/>
    <m/>
    <m/>
    <m/>
    <m/>
    <m/>
    <m/>
    <m/>
  </r>
  <r>
    <x v="41"/>
    <x v="45"/>
    <x v="5"/>
    <m/>
    <n v="30677"/>
    <n v="3942"/>
    <n v="28746"/>
    <n v="0"/>
    <n v="16303"/>
    <n v="16175"/>
    <n v="0"/>
    <m/>
    <m/>
    <m/>
    <m/>
    <m/>
    <m/>
    <m/>
    <m/>
    <m/>
    <m/>
    <m/>
    <m/>
    <m/>
    <m/>
    <m/>
    <m/>
    <m/>
    <m/>
    <m/>
  </r>
  <r>
    <x v="41"/>
    <x v="45"/>
    <x v="5"/>
    <m/>
    <n v="117162"/>
    <n v="15317"/>
    <n v="103856"/>
    <n v="0"/>
    <n v="70924"/>
    <n v="69147"/>
    <n v="0"/>
    <m/>
    <m/>
    <m/>
    <m/>
    <m/>
    <m/>
    <m/>
    <m/>
    <m/>
    <m/>
    <m/>
    <m/>
    <m/>
    <m/>
    <m/>
    <m/>
    <m/>
    <m/>
    <m/>
  </r>
  <r>
    <x v="41"/>
    <x v="45"/>
    <x v="5"/>
    <m/>
    <n v="18696"/>
    <n v="3534"/>
    <n v="17173"/>
    <n v="0"/>
    <n v="11006"/>
    <n v="10359"/>
    <n v="0"/>
    <m/>
    <m/>
    <m/>
    <m/>
    <m/>
    <m/>
    <m/>
    <m/>
    <m/>
    <m/>
    <m/>
    <m/>
    <m/>
    <m/>
    <m/>
    <m/>
    <m/>
    <m/>
    <m/>
  </r>
  <r>
    <x v="41"/>
    <x v="45"/>
    <x v="5"/>
    <m/>
    <n v="101289"/>
    <n v="9453"/>
    <n v="93847"/>
    <n v="0"/>
    <n v="46836"/>
    <n v="46711"/>
    <n v="0"/>
    <m/>
    <m/>
    <m/>
    <m/>
    <m/>
    <m/>
    <m/>
    <m/>
    <m/>
    <m/>
    <m/>
    <m/>
    <m/>
    <m/>
    <m/>
    <m/>
    <m/>
    <m/>
    <m/>
  </r>
  <r>
    <x v="41"/>
    <x v="45"/>
    <x v="5"/>
    <m/>
    <n v="3658413"/>
    <n v="476448"/>
    <n v="3183976"/>
    <n v="0"/>
    <n v="1967317"/>
    <n v="1936950"/>
    <n v="0"/>
    <m/>
    <m/>
    <m/>
    <m/>
    <m/>
    <m/>
    <m/>
    <m/>
    <m/>
    <m/>
    <m/>
    <m/>
    <m/>
    <m/>
    <m/>
    <m/>
    <m/>
    <m/>
    <m/>
  </r>
  <r>
    <x v="41"/>
    <x v="45"/>
    <x v="5"/>
    <m/>
    <m/>
    <m/>
    <n v="0"/>
    <m/>
    <m/>
    <m/>
    <m/>
    <m/>
    <m/>
    <m/>
    <m/>
    <m/>
    <m/>
    <m/>
    <m/>
    <m/>
    <m/>
    <m/>
    <m/>
    <m/>
    <m/>
    <m/>
    <m/>
    <m/>
    <m/>
    <m/>
  </r>
  <r>
    <x v="41"/>
    <x v="45"/>
    <x v="5"/>
    <m/>
    <m/>
    <m/>
    <n v="0"/>
    <m/>
    <m/>
    <m/>
    <m/>
    <m/>
    <m/>
    <m/>
    <m/>
    <m/>
    <m/>
    <m/>
    <m/>
    <m/>
    <m/>
    <m/>
    <m/>
    <m/>
    <m/>
    <m/>
    <m/>
    <m/>
    <m/>
    <m/>
  </r>
  <r>
    <x v="41"/>
    <x v="45"/>
    <x v="5"/>
    <m/>
    <m/>
    <m/>
    <n v="0"/>
    <m/>
    <m/>
    <m/>
    <m/>
    <m/>
    <m/>
    <m/>
    <m/>
    <m/>
    <m/>
    <m/>
    <m/>
    <m/>
    <m/>
    <m/>
    <m/>
    <m/>
    <m/>
    <m/>
    <m/>
    <m/>
    <m/>
    <m/>
  </r>
  <r>
    <x v="41"/>
    <x v="45"/>
    <x v="5"/>
    <m/>
    <m/>
    <m/>
    <n v="0"/>
    <m/>
    <m/>
    <m/>
    <m/>
    <m/>
    <m/>
    <m/>
    <m/>
    <m/>
    <m/>
    <m/>
    <m/>
    <m/>
    <m/>
    <m/>
    <m/>
    <m/>
    <m/>
    <m/>
    <m/>
    <m/>
    <m/>
    <m/>
  </r>
  <r>
    <x v="41"/>
    <x v="45"/>
    <x v="5"/>
    <m/>
    <m/>
    <m/>
    <n v="0"/>
    <m/>
    <m/>
    <m/>
    <m/>
    <m/>
    <m/>
    <m/>
    <m/>
    <m/>
    <m/>
    <m/>
    <m/>
    <m/>
    <m/>
    <m/>
    <m/>
    <m/>
    <m/>
    <m/>
    <m/>
    <m/>
    <m/>
    <m/>
  </r>
  <r>
    <x v="41"/>
    <x v="45"/>
    <x v="5"/>
    <m/>
    <m/>
    <m/>
    <n v="0"/>
    <m/>
    <m/>
    <m/>
    <m/>
    <m/>
    <m/>
    <m/>
    <m/>
    <m/>
    <m/>
    <m/>
    <m/>
    <m/>
    <m/>
    <m/>
    <m/>
    <m/>
    <m/>
    <m/>
    <m/>
    <m/>
    <m/>
    <m/>
  </r>
  <r>
    <x v="41"/>
    <x v="45"/>
    <x v="5"/>
    <m/>
    <m/>
    <m/>
    <n v="0"/>
    <m/>
    <m/>
    <m/>
    <m/>
    <m/>
    <m/>
    <m/>
    <m/>
    <m/>
    <m/>
    <m/>
    <m/>
    <m/>
    <m/>
    <m/>
    <m/>
    <m/>
    <m/>
    <m/>
    <m/>
    <m/>
    <m/>
    <m/>
  </r>
  <r>
    <x v="41"/>
    <x v="45"/>
    <x v="5"/>
    <m/>
    <m/>
    <m/>
    <n v="0"/>
    <m/>
    <m/>
    <m/>
    <m/>
    <m/>
    <m/>
    <m/>
    <m/>
    <m/>
    <m/>
    <m/>
    <m/>
    <m/>
    <m/>
    <m/>
    <m/>
    <m/>
    <m/>
    <m/>
    <m/>
    <m/>
    <m/>
    <m/>
  </r>
  <r>
    <x v="41"/>
    <x v="45"/>
    <x v="5"/>
    <m/>
    <m/>
    <m/>
    <n v="0"/>
    <m/>
    <m/>
    <m/>
    <m/>
    <m/>
    <m/>
    <m/>
    <m/>
    <m/>
    <m/>
    <m/>
    <m/>
    <m/>
    <m/>
    <m/>
    <m/>
    <m/>
    <m/>
    <m/>
    <m/>
    <m/>
    <m/>
    <m/>
  </r>
  <r>
    <x v="41"/>
    <x v="45"/>
    <x v="5"/>
    <m/>
    <m/>
    <m/>
    <n v="0"/>
    <m/>
    <m/>
    <m/>
    <m/>
    <m/>
    <m/>
    <m/>
    <m/>
    <m/>
    <m/>
    <m/>
    <m/>
    <m/>
    <m/>
    <m/>
    <m/>
    <m/>
    <m/>
    <m/>
    <m/>
    <m/>
    <m/>
    <m/>
  </r>
  <r>
    <x v="41"/>
    <x v="45"/>
    <x v="5"/>
    <m/>
    <m/>
    <m/>
    <n v="0"/>
    <m/>
    <m/>
    <m/>
    <m/>
    <m/>
    <m/>
    <m/>
    <m/>
    <m/>
    <m/>
    <m/>
    <m/>
    <m/>
    <m/>
    <m/>
    <m/>
    <m/>
    <m/>
    <m/>
    <m/>
    <m/>
    <m/>
    <m/>
  </r>
  <r>
    <x v="41"/>
    <x v="45"/>
    <x v="5"/>
    <m/>
    <m/>
    <m/>
    <n v="0"/>
    <m/>
    <m/>
    <m/>
    <m/>
    <m/>
    <m/>
    <m/>
    <m/>
    <m/>
    <m/>
    <m/>
    <m/>
    <m/>
    <m/>
    <m/>
    <m/>
    <m/>
    <m/>
    <m/>
    <m/>
    <m/>
    <m/>
    <m/>
  </r>
  <r>
    <x v="41"/>
    <x v="45"/>
    <x v="5"/>
    <m/>
    <m/>
    <m/>
    <n v="0"/>
    <m/>
    <m/>
    <m/>
    <m/>
    <m/>
    <m/>
    <m/>
    <m/>
    <m/>
    <m/>
    <m/>
    <m/>
    <m/>
    <m/>
    <m/>
    <m/>
    <m/>
    <m/>
    <m/>
    <m/>
    <m/>
    <m/>
    <m/>
  </r>
  <r>
    <x v="41"/>
    <x v="45"/>
    <x v="5"/>
    <m/>
    <m/>
    <m/>
    <n v="0"/>
    <m/>
    <m/>
    <m/>
    <m/>
    <m/>
    <m/>
    <m/>
    <m/>
    <m/>
    <m/>
    <m/>
    <m/>
    <m/>
    <m/>
    <m/>
    <m/>
    <m/>
    <m/>
    <m/>
    <m/>
    <m/>
    <m/>
    <m/>
  </r>
  <r>
    <x v="41"/>
    <x v="45"/>
    <x v="5"/>
    <m/>
    <m/>
    <m/>
    <n v="0"/>
    <m/>
    <m/>
    <m/>
    <m/>
    <m/>
    <m/>
    <m/>
    <m/>
    <m/>
    <m/>
    <m/>
    <m/>
    <m/>
    <m/>
    <m/>
    <m/>
    <m/>
    <m/>
    <m/>
    <m/>
    <m/>
    <m/>
    <m/>
  </r>
  <r>
    <x v="41"/>
    <x v="45"/>
    <x v="5"/>
    <m/>
    <m/>
    <m/>
    <n v="0"/>
    <m/>
    <m/>
    <m/>
    <m/>
    <m/>
    <m/>
    <m/>
    <m/>
    <m/>
    <m/>
    <m/>
    <m/>
    <m/>
    <m/>
    <m/>
    <m/>
    <m/>
    <m/>
    <m/>
    <m/>
    <m/>
    <m/>
    <m/>
  </r>
  <r>
    <x v="41"/>
    <x v="45"/>
    <x v="5"/>
    <m/>
    <m/>
    <m/>
    <n v="0"/>
    <m/>
    <m/>
    <m/>
    <m/>
    <m/>
    <m/>
    <m/>
    <m/>
    <m/>
    <m/>
    <m/>
    <m/>
    <m/>
    <m/>
    <m/>
    <m/>
    <m/>
    <m/>
    <m/>
    <m/>
    <m/>
    <m/>
    <m/>
  </r>
  <r>
    <x v="41"/>
    <x v="45"/>
    <x v="5"/>
    <m/>
    <m/>
    <m/>
    <n v="0"/>
    <m/>
    <m/>
    <m/>
    <m/>
    <m/>
    <m/>
    <m/>
    <m/>
    <m/>
    <m/>
    <m/>
    <m/>
    <m/>
    <m/>
    <m/>
    <m/>
    <m/>
    <m/>
    <m/>
    <m/>
    <m/>
    <m/>
    <m/>
  </r>
  <r>
    <x v="41"/>
    <x v="45"/>
    <x v="5"/>
    <m/>
    <m/>
    <m/>
    <n v="0"/>
    <m/>
    <m/>
    <m/>
    <m/>
    <m/>
    <m/>
    <m/>
    <m/>
    <m/>
    <m/>
    <m/>
    <m/>
    <m/>
    <m/>
    <m/>
    <m/>
    <m/>
    <m/>
    <m/>
    <m/>
    <m/>
    <m/>
    <m/>
  </r>
  <r>
    <x v="41"/>
    <x v="45"/>
    <x v="5"/>
    <m/>
    <m/>
    <m/>
    <n v="0"/>
    <m/>
    <m/>
    <m/>
    <m/>
    <m/>
    <m/>
    <m/>
    <m/>
    <m/>
    <m/>
    <m/>
    <m/>
    <m/>
    <m/>
    <m/>
    <m/>
    <m/>
    <m/>
    <m/>
    <m/>
    <m/>
    <m/>
    <m/>
  </r>
  <r>
    <x v="41"/>
    <x v="45"/>
    <x v="5"/>
    <m/>
    <m/>
    <m/>
    <n v="0"/>
    <m/>
    <m/>
    <m/>
    <m/>
    <m/>
    <m/>
    <m/>
    <m/>
    <m/>
    <m/>
    <m/>
    <m/>
    <m/>
    <m/>
    <m/>
    <m/>
    <m/>
    <m/>
    <m/>
    <m/>
    <m/>
    <m/>
    <m/>
  </r>
  <r>
    <x v="41"/>
    <x v="45"/>
    <x v="5"/>
    <m/>
    <m/>
    <m/>
    <n v="0"/>
    <m/>
    <m/>
    <m/>
    <m/>
    <m/>
    <m/>
    <m/>
    <m/>
    <m/>
    <m/>
    <m/>
    <m/>
    <m/>
    <m/>
    <m/>
    <m/>
    <m/>
    <m/>
    <m/>
    <m/>
    <m/>
    <m/>
    <m/>
  </r>
  <r>
    <x v="41"/>
    <x v="45"/>
    <x v="5"/>
    <m/>
    <m/>
    <m/>
    <n v="0"/>
    <m/>
    <m/>
    <m/>
    <m/>
    <m/>
    <m/>
    <m/>
    <m/>
    <m/>
    <m/>
    <m/>
    <m/>
    <m/>
    <m/>
    <m/>
    <m/>
    <m/>
    <m/>
    <m/>
    <m/>
    <m/>
    <m/>
    <m/>
  </r>
  <r>
    <x v="41"/>
    <x v="45"/>
    <x v="5"/>
    <m/>
    <m/>
    <m/>
    <n v="0"/>
    <m/>
    <m/>
    <m/>
    <m/>
    <m/>
    <m/>
    <m/>
    <m/>
    <m/>
    <m/>
    <m/>
    <m/>
    <m/>
    <m/>
    <m/>
    <m/>
    <m/>
    <m/>
    <m/>
    <m/>
    <m/>
    <m/>
    <m/>
  </r>
  <r>
    <x v="41"/>
    <x v="45"/>
    <x v="5"/>
    <m/>
    <m/>
    <m/>
    <n v="0"/>
    <m/>
    <m/>
    <m/>
    <m/>
    <m/>
    <m/>
    <m/>
    <m/>
    <m/>
    <m/>
    <m/>
    <m/>
    <m/>
    <m/>
    <m/>
    <m/>
    <m/>
    <m/>
    <m/>
    <m/>
    <m/>
    <m/>
    <m/>
  </r>
  <r>
    <x v="41"/>
    <x v="45"/>
    <x v="5"/>
    <m/>
    <m/>
    <m/>
    <n v="0"/>
    <m/>
    <m/>
    <m/>
    <m/>
    <m/>
    <m/>
    <m/>
    <m/>
    <m/>
    <m/>
    <m/>
    <m/>
    <m/>
    <m/>
    <m/>
    <m/>
    <m/>
    <m/>
    <m/>
    <m/>
    <m/>
    <m/>
    <m/>
  </r>
  <r>
    <x v="41"/>
    <x v="45"/>
    <x v="5"/>
    <m/>
    <m/>
    <m/>
    <n v="0"/>
    <m/>
    <m/>
    <m/>
    <m/>
    <m/>
    <m/>
    <m/>
    <m/>
    <m/>
    <m/>
    <m/>
    <m/>
    <m/>
    <m/>
    <m/>
    <m/>
    <m/>
    <m/>
    <m/>
    <m/>
    <m/>
    <m/>
    <m/>
  </r>
  <r>
    <x v="41"/>
    <x v="45"/>
    <x v="5"/>
    <m/>
    <m/>
    <m/>
    <n v="0"/>
    <m/>
    <m/>
    <m/>
    <m/>
    <m/>
    <m/>
    <m/>
    <m/>
    <m/>
    <m/>
    <m/>
    <m/>
    <m/>
    <m/>
    <m/>
    <m/>
    <m/>
    <m/>
    <m/>
    <m/>
    <m/>
    <m/>
    <m/>
  </r>
  <r>
    <x v="41"/>
    <x v="45"/>
    <x v="5"/>
    <m/>
    <m/>
    <m/>
    <n v="0"/>
    <m/>
    <m/>
    <m/>
    <m/>
    <m/>
    <m/>
    <m/>
    <m/>
    <m/>
    <m/>
    <m/>
    <m/>
    <m/>
    <m/>
    <m/>
    <m/>
    <m/>
    <m/>
    <m/>
    <m/>
    <m/>
    <m/>
    <m/>
  </r>
  <r>
    <x v="41"/>
    <x v="45"/>
    <x v="5"/>
    <m/>
    <m/>
    <m/>
    <n v="0"/>
    <m/>
    <m/>
    <m/>
    <m/>
    <m/>
    <m/>
    <m/>
    <m/>
    <m/>
    <m/>
    <m/>
    <m/>
    <m/>
    <m/>
    <m/>
    <m/>
    <m/>
    <m/>
    <m/>
    <m/>
    <m/>
    <m/>
    <m/>
  </r>
  <r>
    <x v="41"/>
    <x v="45"/>
    <x v="5"/>
    <m/>
    <m/>
    <m/>
    <n v="0"/>
    <m/>
    <m/>
    <m/>
    <m/>
    <m/>
    <m/>
    <m/>
    <m/>
    <m/>
    <m/>
    <m/>
    <m/>
    <m/>
    <m/>
    <m/>
    <m/>
    <m/>
    <m/>
    <m/>
    <m/>
    <m/>
    <m/>
    <m/>
  </r>
  <r>
    <x v="41"/>
    <x v="45"/>
    <x v="5"/>
    <m/>
    <m/>
    <m/>
    <n v="0"/>
    <m/>
    <m/>
    <m/>
    <m/>
    <m/>
    <m/>
    <m/>
    <m/>
    <m/>
    <m/>
    <m/>
    <m/>
    <m/>
    <m/>
    <m/>
    <m/>
    <m/>
    <m/>
    <m/>
    <m/>
    <m/>
    <m/>
    <m/>
  </r>
  <r>
    <x v="41"/>
    <x v="45"/>
    <x v="5"/>
    <m/>
    <m/>
    <m/>
    <n v="0"/>
    <m/>
    <m/>
    <m/>
    <m/>
    <m/>
    <m/>
    <m/>
    <m/>
    <m/>
    <m/>
    <m/>
    <m/>
    <m/>
    <m/>
    <m/>
    <m/>
    <m/>
    <m/>
    <m/>
    <m/>
    <m/>
    <m/>
    <m/>
  </r>
  <r>
    <x v="41"/>
    <x v="45"/>
    <x v="5"/>
    <m/>
    <m/>
    <m/>
    <n v="0"/>
    <m/>
    <m/>
    <m/>
    <m/>
    <m/>
    <m/>
    <m/>
    <m/>
    <m/>
    <m/>
    <m/>
    <m/>
    <m/>
    <m/>
    <m/>
    <m/>
    <m/>
    <m/>
    <m/>
    <m/>
    <m/>
    <m/>
    <m/>
  </r>
  <r>
    <x v="41"/>
    <x v="45"/>
    <x v="5"/>
    <m/>
    <m/>
    <m/>
    <n v="0"/>
    <m/>
    <m/>
    <m/>
    <m/>
    <m/>
    <m/>
    <m/>
    <m/>
    <m/>
    <m/>
    <m/>
    <m/>
    <m/>
    <m/>
    <m/>
    <m/>
    <m/>
    <m/>
    <m/>
    <m/>
    <m/>
    <m/>
    <m/>
  </r>
  <r>
    <x v="41"/>
    <x v="45"/>
    <x v="5"/>
    <m/>
    <m/>
    <m/>
    <n v="0"/>
    <m/>
    <m/>
    <m/>
    <m/>
    <m/>
    <m/>
    <m/>
    <m/>
    <m/>
    <m/>
    <m/>
    <m/>
    <m/>
    <m/>
    <m/>
    <m/>
    <m/>
    <m/>
    <m/>
    <m/>
    <m/>
    <m/>
    <m/>
  </r>
  <r>
    <x v="41"/>
    <x v="45"/>
    <x v="5"/>
    <m/>
    <m/>
    <m/>
    <n v="0"/>
    <m/>
    <m/>
    <m/>
    <m/>
    <m/>
    <m/>
    <m/>
    <m/>
    <m/>
    <m/>
    <m/>
    <m/>
    <m/>
    <m/>
    <m/>
    <m/>
    <m/>
    <m/>
    <m/>
    <m/>
    <m/>
    <m/>
    <m/>
  </r>
  <r>
    <x v="41"/>
    <x v="45"/>
    <x v="5"/>
    <m/>
    <m/>
    <m/>
    <n v="0"/>
    <m/>
    <m/>
    <m/>
    <m/>
    <m/>
    <m/>
    <m/>
    <m/>
    <m/>
    <m/>
    <m/>
    <m/>
    <m/>
    <m/>
    <m/>
    <m/>
    <m/>
    <m/>
    <m/>
    <m/>
    <m/>
    <m/>
    <m/>
  </r>
  <r>
    <x v="41"/>
    <x v="45"/>
    <x v="5"/>
    <m/>
    <m/>
    <m/>
    <n v="0"/>
    <m/>
    <m/>
    <m/>
    <m/>
    <m/>
    <m/>
    <m/>
    <m/>
    <m/>
    <m/>
    <m/>
    <m/>
    <m/>
    <m/>
    <m/>
    <m/>
    <m/>
    <m/>
    <m/>
    <m/>
    <m/>
    <m/>
    <m/>
  </r>
  <r>
    <x v="41"/>
    <x v="45"/>
    <x v="5"/>
    <m/>
    <m/>
    <m/>
    <n v="0"/>
    <m/>
    <m/>
    <m/>
    <m/>
    <m/>
    <m/>
    <m/>
    <m/>
    <m/>
    <m/>
    <m/>
    <m/>
    <m/>
    <m/>
    <m/>
    <m/>
    <m/>
    <m/>
    <m/>
    <m/>
    <m/>
    <m/>
    <m/>
  </r>
  <r>
    <x v="41"/>
    <x v="45"/>
    <x v="5"/>
    <m/>
    <n v="5998"/>
    <n v="0"/>
    <n v="8008"/>
    <n v="0"/>
    <n v="3963"/>
    <n v="3925"/>
    <n v="0"/>
    <m/>
    <m/>
    <m/>
    <m/>
    <m/>
    <m/>
    <m/>
    <m/>
    <m/>
    <m/>
    <m/>
    <m/>
    <m/>
    <m/>
    <m/>
    <m/>
    <m/>
    <m/>
    <m/>
  </r>
  <r>
    <x v="41"/>
    <x v="45"/>
    <x v="5"/>
    <m/>
    <n v="12270"/>
    <n v="0"/>
    <n v="14280"/>
    <n v="0"/>
    <n v="8772"/>
    <n v="8677"/>
    <n v="0"/>
    <m/>
    <m/>
    <m/>
    <m/>
    <m/>
    <m/>
    <m/>
    <m/>
    <m/>
    <m/>
    <m/>
    <m/>
    <m/>
    <m/>
    <m/>
    <m/>
    <m/>
    <m/>
    <m/>
  </r>
  <r>
    <x v="41"/>
    <x v="45"/>
    <x v="5"/>
    <m/>
    <n v="88498"/>
    <n v="0"/>
    <n v="90508"/>
    <n v="0"/>
    <n v="64419"/>
    <n v="64030"/>
    <n v="0"/>
    <m/>
    <m/>
    <m/>
    <m/>
    <m/>
    <m/>
    <m/>
    <m/>
    <m/>
    <m/>
    <m/>
    <m/>
    <m/>
    <m/>
    <m/>
    <m/>
    <m/>
    <m/>
    <m/>
  </r>
  <r>
    <x v="41"/>
    <x v="45"/>
    <x v="5"/>
    <m/>
    <n v="37972"/>
    <n v="0"/>
    <n v="39982"/>
    <n v="0"/>
    <n v="28315"/>
    <n v="28071"/>
    <n v="0"/>
    <m/>
    <m/>
    <m/>
    <m/>
    <m/>
    <m/>
    <m/>
    <m/>
    <m/>
    <m/>
    <m/>
    <m/>
    <m/>
    <m/>
    <m/>
    <m/>
    <m/>
    <m/>
    <m/>
  </r>
  <r>
    <x v="41"/>
    <x v="45"/>
    <x v="5"/>
    <m/>
    <n v="45611"/>
    <n v="0"/>
    <n v="47621"/>
    <n v="0"/>
    <n v="34350"/>
    <n v="34079"/>
    <n v="0"/>
    <m/>
    <m/>
    <m/>
    <m/>
    <m/>
    <m/>
    <m/>
    <m/>
    <m/>
    <m/>
    <m/>
    <m/>
    <m/>
    <m/>
    <m/>
    <m/>
    <m/>
    <m/>
    <m/>
  </r>
  <r>
    <x v="41"/>
    <x v="45"/>
    <x v="5"/>
    <m/>
    <n v="219616"/>
    <n v="0"/>
    <n v="221626"/>
    <n v="0"/>
    <n v="150673"/>
    <n v="149045"/>
    <n v="0"/>
    <m/>
    <m/>
    <m/>
    <m/>
    <m/>
    <m/>
    <m/>
    <m/>
    <m/>
    <m/>
    <m/>
    <m/>
    <m/>
    <m/>
    <m/>
    <m/>
    <m/>
    <m/>
    <m/>
  </r>
  <r>
    <x v="41"/>
    <x v="45"/>
    <x v="5"/>
    <m/>
    <n v="2590"/>
    <n v="0"/>
    <n v="4600"/>
    <n v="0"/>
    <n v="2205"/>
    <n v="2196"/>
    <n v="0"/>
    <m/>
    <m/>
    <m/>
    <m/>
    <m/>
    <m/>
    <m/>
    <m/>
    <m/>
    <m/>
    <m/>
    <m/>
    <m/>
    <m/>
    <m/>
    <m/>
    <m/>
    <m/>
    <m/>
  </r>
  <r>
    <x v="41"/>
    <x v="45"/>
    <x v="5"/>
    <m/>
    <n v="55265"/>
    <n v="0"/>
    <n v="57275"/>
    <n v="0"/>
    <n v="37934"/>
    <n v="37783"/>
    <n v="0"/>
    <m/>
    <m/>
    <m/>
    <m/>
    <m/>
    <m/>
    <m/>
    <m/>
    <m/>
    <m/>
    <m/>
    <m/>
    <m/>
    <m/>
    <m/>
    <m/>
    <m/>
    <m/>
    <m/>
  </r>
  <r>
    <x v="41"/>
    <x v="45"/>
    <x v="5"/>
    <m/>
    <n v="18172"/>
    <n v="0"/>
    <n v="20182"/>
    <n v="0"/>
    <n v="13557"/>
    <n v="13458"/>
    <n v="0"/>
    <m/>
    <m/>
    <m/>
    <m/>
    <m/>
    <m/>
    <m/>
    <m/>
    <m/>
    <m/>
    <m/>
    <m/>
    <m/>
    <m/>
    <m/>
    <m/>
    <m/>
    <m/>
    <m/>
  </r>
  <r>
    <x v="41"/>
    <x v="45"/>
    <x v="5"/>
    <m/>
    <n v="4280"/>
    <n v="0"/>
    <n v="6290"/>
    <n v="0"/>
    <n v="3326"/>
    <n v="3300"/>
    <n v="0"/>
    <m/>
    <m/>
    <m/>
    <m/>
    <m/>
    <m/>
    <m/>
    <m/>
    <m/>
    <m/>
    <m/>
    <m/>
    <m/>
    <m/>
    <m/>
    <m/>
    <m/>
    <m/>
    <m/>
  </r>
  <r>
    <x v="41"/>
    <x v="45"/>
    <x v="5"/>
    <m/>
    <n v="25349"/>
    <n v="0"/>
    <n v="27359"/>
    <n v="0"/>
    <n v="17661"/>
    <n v="17557"/>
    <n v="0"/>
    <m/>
    <m/>
    <m/>
    <m/>
    <m/>
    <m/>
    <m/>
    <m/>
    <m/>
    <m/>
    <m/>
    <m/>
    <m/>
    <m/>
    <m/>
    <m/>
    <m/>
    <m/>
    <m/>
  </r>
  <r>
    <x v="41"/>
    <x v="45"/>
    <x v="5"/>
    <m/>
    <n v="1537"/>
    <n v="0"/>
    <n v="3547"/>
    <n v="0"/>
    <n v="1214"/>
    <n v="1210"/>
    <n v="0"/>
    <m/>
    <m/>
    <m/>
    <m/>
    <m/>
    <m/>
    <m/>
    <m/>
    <m/>
    <m/>
    <m/>
    <m/>
    <m/>
    <m/>
    <m/>
    <m/>
    <m/>
    <m/>
    <m/>
  </r>
  <r>
    <x v="41"/>
    <x v="45"/>
    <x v="5"/>
    <m/>
    <n v="33532"/>
    <n v="0"/>
    <n v="35542"/>
    <n v="0"/>
    <n v="24543"/>
    <n v="24425"/>
    <n v="0"/>
    <m/>
    <m/>
    <m/>
    <m/>
    <m/>
    <m/>
    <m/>
    <m/>
    <m/>
    <m/>
    <m/>
    <m/>
    <m/>
    <m/>
    <m/>
    <m/>
    <m/>
    <m/>
    <m/>
  </r>
  <r>
    <x v="41"/>
    <x v="45"/>
    <x v="5"/>
    <m/>
    <n v="35791"/>
    <n v="0"/>
    <n v="37801"/>
    <n v="0"/>
    <n v="26271"/>
    <n v="26050"/>
    <n v="0"/>
    <m/>
    <m/>
    <m/>
    <m/>
    <m/>
    <m/>
    <m/>
    <m/>
    <m/>
    <m/>
    <m/>
    <m/>
    <m/>
    <m/>
    <m/>
    <m/>
    <m/>
    <m/>
    <m/>
  </r>
  <r>
    <x v="41"/>
    <x v="45"/>
    <x v="5"/>
    <m/>
    <n v="47782"/>
    <n v="0"/>
    <n v="49792"/>
    <n v="0"/>
    <n v="36784"/>
    <n v="36513"/>
    <n v="0"/>
    <m/>
    <m/>
    <m/>
    <m/>
    <m/>
    <m/>
    <m/>
    <m/>
    <m/>
    <m/>
    <m/>
    <m/>
    <m/>
    <m/>
    <m/>
    <m/>
    <m/>
    <m/>
    <m/>
  </r>
  <r>
    <x v="41"/>
    <x v="45"/>
    <x v="5"/>
    <m/>
    <n v="21746"/>
    <n v="0"/>
    <n v="23756"/>
    <n v="0"/>
    <n v="17827"/>
    <n v="17738"/>
    <n v="0"/>
    <m/>
    <m/>
    <m/>
    <m/>
    <m/>
    <m/>
    <m/>
    <m/>
    <m/>
    <m/>
    <m/>
    <m/>
    <m/>
    <m/>
    <m/>
    <m/>
    <m/>
    <m/>
    <m/>
  </r>
  <r>
    <x v="41"/>
    <x v="45"/>
    <x v="5"/>
    <m/>
    <n v="1069791"/>
    <n v="0"/>
    <n v="1071801"/>
    <n v="0"/>
    <n v="786461"/>
    <n v="766477"/>
    <n v="0"/>
    <m/>
    <m/>
    <m/>
    <m/>
    <m/>
    <m/>
    <m/>
    <m/>
    <m/>
    <m/>
    <m/>
    <m/>
    <m/>
    <m/>
    <m/>
    <m/>
    <m/>
    <m/>
    <m/>
  </r>
  <r>
    <x v="41"/>
    <x v="45"/>
    <x v="5"/>
    <m/>
    <n v="143796"/>
    <n v="0"/>
    <n v="145806"/>
    <n v="0"/>
    <n v="106724"/>
    <n v="105747"/>
    <n v="0"/>
    <m/>
    <m/>
    <m/>
    <m/>
    <m/>
    <m/>
    <m/>
    <m/>
    <m/>
    <m/>
    <m/>
    <m/>
    <m/>
    <m/>
    <m/>
    <m/>
    <m/>
    <m/>
    <m/>
  </r>
  <r>
    <x v="41"/>
    <x v="45"/>
    <x v="5"/>
    <m/>
    <n v="20193"/>
    <n v="0"/>
    <n v="22203"/>
    <n v="0"/>
    <n v="15473"/>
    <n v="15466"/>
    <n v="0"/>
    <m/>
    <m/>
    <m/>
    <m/>
    <m/>
    <m/>
    <m/>
    <m/>
    <m/>
    <m/>
    <m/>
    <m/>
    <m/>
    <m/>
    <m/>
    <m/>
    <m/>
    <m/>
    <m/>
  </r>
  <r>
    <x v="41"/>
    <x v="45"/>
    <x v="5"/>
    <m/>
    <n v="12415"/>
    <n v="0"/>
    <n v="14425"/>
    <n v="0"/>
    <n v="8932"/>
    <n v="8905"/>
    <n v="0"/>
    <m/>
    <m/>
    <m/>
    <m/>
    <m/>
    <m/>
    <m/>
    <m/>
    <m/>
    <m/>
    <m/>
    <m/>
    <m/>
    <m/>
    <m/>
    <m/>
    <m/>
    <m/>
    <m/>
  </r>
  <r>
    <x v="41"/>
    <x v="45"/>
    <x v="5"/>
    <m/>
    <n v="41972"/>
    <n v="0"/>
    <n v="43982"/>
    <n v="0"/>
    <n v="31848"/>
    <n v="31414"/>
    <n v="0"/>
    <m/>
    <m/>
    <m/>
    <m/>
    <m/>
    <m/>
    <m/>
    <m/>
    <m/>
    <m/>
    <m/>
    <m/>
    <m/>
    <m/>
    <m/>
    <m/>
    <m/>
    <m/>
    <m/>
  </r>
  <r>
    <x v="41"/>
    <x v="45"/>
    <x v="5"/>
    <m/>
    <n v="6983"/>
    <n v="0"/>
    <n v="8993"/>
    <n v="0"/>
    <n v="5566"/>
    <n v="5536"/>
    <n v="0"/>
    <m/>
    <m/>
    <m/>
    <m/>
    <m/>
    <m/>
    <m/>
    <m/>
    <m/>
    <m/>
    <m/>
    <m/>
    <m/>
    <m/>
    <m/>
    <m/>
    <m/>
    <m/>
    <m/>
  </r>
  <r>
    <x v="41"/>
    <x v="45"/>
    <x v="5"/>
    <m/>
    <n v="33344"/>
    <n v="0"/>
    <n v="35354"/>
    <n v="0"/>
    <n v="25531"/>
    <n v="25347"/>
    <n v="0"/>
    <m/>
    <m/>
    <m/>
    <m/>
    <m/>
    <m/>
    <m/>
    <m/>
    <m/>
    <m/>
    <m/>
    <m/>
    <m/>
    <m/>
    <m/>
    <m/>
    <m/>
    <m/>
    <m/>
  </r>
  <r>
    <x v="41"/>
    <x v="45"/>
    <x v="5"/>
    <m/>
    <n v="20510"/>
    <n v="0"/>
    <n v="22520"/>
    <n v="0"/>
    <n v="15185"/>
    <n v="15043"/>
    <n v="0"/>
    <m/>
    <m/>
    <m/>
    <m/>
    <m/>
    <m/>
    <m/>
    <m/>
    <m/>
    <m/>
    <m/>
    <m/>
    <m/>
    <m/>
    <m/>
    <m/>
    <m/>
    <m/>
    <m/>
  </r>
  <r>
    <x v="41"/>
    <x v="45"/>
    <x v="5"/>
    <m/>
    <n v="12988"/>
    <n v="0"/>
    <n v="14998"/>
    <n v="0"/>
    <n v="10182"/>
    <n v="9981"/>
    <n v="0"/>
    <m/>
    <m/>
    <m/>
    <m/>
    <m/>
    <m/>
    <m/>
    <m/>
    <m/>
    <m/>
    <m/>
    <m/>
    <m/>
    <m/>
    <m/>
    <m/>
    <m/>
    <m/>
    <m/>
  </r>
  <r>
    <x v="41"/>
    <x v="45"/>
    <x v="5"/>
    <m/>
    <n v="7824"/>
    <n v="0"/>
    <n v="9834"/>
    <n v="0"/>
    <n v="6041"/>
    <n v="6007"/>
    <n v="0"/>
    <m/>
    <m/>
    <m/>
    <m/>
    <m/>
    <m/>
    <m/>
    <m/>
    <m/>
    <m/>
    <m/>
    <m/>
    <m/>
    <m/>
    <m/>
    <m/>
    <m/>
    <m/>
    <m/>
  </r>
  <r>
    <x v="41"/>
    <x v="45"/>
    <x v="5"/>
    <m/>
    <n v="410081"/>
    <n v="0"/>
    <n v="412091"/>
    <n v="0"/>
    <n v="272673"/>
    <n v="272587"/>
    <n v="0"/>
    <m/>
    <m/>
    <m/>
    <m/>
    <m/>
    <m/>
    <m/>
    <m/>
    <m/>
    <m/>
    <m/>
    <m/>
    <m/>
    <m/>
    <m/>
    <m/>
    <m/>
    <m/>
    <m/>
  </r>
  <r>
    <x v="41"/>
    <x v="45"/>
    <x v="5"/>
    <m/>
    <n v="11606"/>
    <n v="0"/>
    <n v="13616"/>
    <n v="0"/>
    <n v="9438"/>
    <n v="9382"/>
    <n v="0"/>
    <m/>
    <m/>
    <m/>
    <m/>
    <m/>
    <m/>
    <m/>
    <m/>
    <m/>
    <m/>
    <m/>
    <m/>
    <m/>
    <m/>
    <m/>
    <m/>
    <m/>
    <m/>
    <m/>
  </r>
  <r>
    <x v="41"/>
    <x v="45"/>
    <x v="5"/>
    <m/>
    <n v="64138"/>
    <n v="0"/>
    <n v="66148"/>
    <n v="0"/>
    <n v="49206"/>
    <n v="48960"/>
    <n v="0"/>
    <m/>
    <m/>
    <m/>
    <m/>
    <m/>
    <m/>
    <m/>
    <m/>
    <m/>
    <m/>
    <m/>
    <m/>
    <m/>
    <m/>
    <m/>
    <m/>
    <m/>
    <m/>
    <m/>
  </r>
  <r>
    <x v="41"/>
    <x v="45"/>
    <x v="5"/>
    <m/>
    <n v="6570"/>
    <n v="0"/>
    <n v="8580"/>
    <n v="0"/>
    <n v="4695"/>
    <n v="4666"/>
    <n v="0"/>
    <m/>
    <m/>
    <m/>
    <m/>
    <m/>
    <m/>
    <m/>
    <m/>
    <m/>
    <m/>
    <m/>
    <m/>
    <m/>
    <m/>
    <m/>
    <m/>
    <m/>
    <m/>
    <m/>
  </r>
  <r>
    <x v="41"/>
    <x v="45"/>
    <x v="5"/>
    <m/>
    <n v="377739"/>
    <n v="0"/>
    <n v="379749"/>
    <n v="0"/>
    <n v="273221"/>
    <n v="270662"/>
    <n v="0"/>
    <m/>
    <m/>
    <m/>
    <m/>
    <m/>
    <m/>
    <m/>
    <m/>
    <m/>
    <m/>
    <m/>
    <m/>
    <m/>
    <m/>
    <m/>
    <m/>
    <m/>
    <m/>
    <m/>
  </r>
  <r>
    <x v="41"/>
    <x v="45"/>
    <x v="5"/>
    <m/>
    <n v="261250"/>
    <n v="0"/>
    <n v="263260"/>
    <n v="0"/>
    <n v="187903"/>
    <n v="186250"/>
    <n v="0"/>
    <m/>
    <m/>
    <m/>
    <m/>
    <m/>
    <m/>
    <m/>
    <m/>
    <m/>
    <m/>
    <m/>
    <m/>
    <m/>
    <m/>
    <m/>
    <m/>
    <m/>
    <m/>
    <m/>
  </r>
  <r>
    <x v="41"/>
    <x v="45"/>
    <x v="5"/>
    <m/>
    <n v="26931"/>
    <n v="0"/>
    <n v="28941"/>
    <n v="0"/>
    <n v="20273"/>
    <n v="20091"/>
    <n v="0"/>
    <m/>
    <m/>
    <m/>
    <m/>
    <m/>
    <m/>
    <m/>
    <m/>
    <m/>
    <m/>
    <m/>
    <m/>
    <m/>
    <m/>
    <m/>
    <m/>
    <m/>
    <m/>
    <m/>
  </r>
  <r>
    <x v="41"/>
    <x v="45"/>
    <x v="5"/>
    <m/>
    <n v="149024"/>
    <n v="0"/>
    <n v="151034"/>
    <n v="0"/>
    <n v="107969"/>
    <n v="107344"/>
    <n v="0"/>
    <m/>
    <m/>
    <m/>
    <m/>
    <m/>
    <m/>
    <m/>
    <m/>
    <m/>
    <m/>
    <m/>
    <m/>
    <m/>
    <m/>
    <m/>
    <m/>
    <m/>
    <m/>
    <m/>
  </r>
  <r>
    <x v="41"/>
    <x v="45"/>
    <x v="5"/>
    <m/>
    <n v="2644"/>
    <n v="0"/>
    <n v="4654"/>
    <n v="0"/>
    <n v="2137"/>
    <n v="2096"/>
    <n v="0"/>
    <m/>
    <m/>
    <m/>
    <m/>
    <m/>
    <m/>
    <m/>
    <m/>
    <m/>
    <m/>
    <m/>
    <m/>
    <m/>
    <m/>
    <m/>
    <m/>
    <m/>
    <m/>
    <m/>
  </r>
  <r>
    <x v="41"/>
    <x v="45"/>
    <x v="5"/>
    <m/>
    <n v="30183"/>
    <n v="0"/>
    <n v="32193"/>
    <n v="0"/>
    <n v="21766"/>
    <n v="21598"/>
    <n v="0"/>
    <m/>
    <m/>
    <m/>
    <m/>
    <m/>
    <m/>
    <m/>
    <m/>
    <m/>
    <m/>
    <m/>
    <m/>
    <m/>
    <m/>
    <m/>
    <m/>
    <m/>
    <m/>
    <m/>
  </r>
  <r>
    <x v="41"/>
    <x v="45"/>
    <x v="5"/>
    <m/>
    <n v="116581"/>
    <n v="0"/>
    <n v="118591"/>
    <n v="0"/>
    <n v="88541"/>
    <n v="86993"/>
    <n v="0"/>
    <m/>
    <m/>
    <m/>
    <m/>
    <m/>
    <m/>
    <m/>
    <m/>
    <m/>
    <m/>
    <m/>
    <m/>
    <m/>
    <m/>
    <m/>
    <m/>
    <m/>
    <m/>
    <m/>
  </r>
  <r>
    <x v="41"/>
    <x v="45"/>
    <x v="5"/>
    <m/>
    <n v="19128"/>
    <n v="0"/>
    <n v="21138"/>
    <n v="0"/>
    <n v="14044"/>
    <n v="13817"/>
    <n v="0"/>
    <m/>
    <m/>
    <m/>
    <m/>
    <m/>
    <m/>
    <m/>
    <m/>
    <m/>
    <m/>
    <m/>
    <m/>
    <m/>
    <m/>
    <m/>
    <m/>
    <m/>
    <m/>
    <m/>
  </r>
  <r>
    <x v="41"/>
    <x v="45"/>
    <x v="5"/>
    <m/>
    <n v="99568"/>
    <n v="0"/>
    <n v="101578"/>
    <n v="0"/>
    <n v="63377"/>
    <n v="63163"/>
    <n v="0"/>
    <m/>
    <m/>
    <m/>
    <m/>
    <m/>
    <m/>
    <m/>
    <m/>
    <m/>
    <m/>
    <m/>
    <m/>
    <m/>
    <m/>
    <m/>
    <m/>
    <m/>
    <m/>
    <m/>
  </r>
  <r>
    <x v="41"/>
    <x v="45"/>
    <x v="5"/>
    <m/>
    <n v="3601268"/>
    <n v="0"/>
    <n v="3603278"/>
    <n v="0"/>
    <n v="2599000"/>
    <n v="2565589"/>
    <n v="0"/>
    <m/>
    <m/>
    <m/>
    <m/>
    <m/>
    <m/>
    <m/>
    <m/>
    <m/>
    <m/>
    <m/>
    <m/>
    <m/>
    <m/>
    <m/>
    <m/>
    <m/>
    <m/>
    <m/>
  </r>
  <r>
    <x v="41"/>
    <x v="45"/>
    <x v="5"/>
    <m/>
    <n v="6064"/>
    <m/>
    <n v="8074"/>
    <m/>
    <n v="2531"/>
    <n v="2513"/>
    <m/>
    <m/>
    <m/>
    <m/>
    <m/>
    <m/>
    <m/>
    <m/>
    <m/>
    <m/>
    <m/>
    <m/>
    <m/>
    <m/>
    <m/>
    <m/>
    <m/>
    <m/>
    <m/>
    <m/>
  </r>
  <r>
    <x v="41"/>
    <x v="45"/>
    <x v="5"/>
    <m/>
    <n v="12280"/>
    <m/>
    <n v="14290"/>
    <m/>
    <n v="5590"/>
    <n v="5590"/>
    <m/>
    <m/>
    <m/>
    <m/>
    <m/>
    <m/>
    <m/>
    <m/>
    <m/>
    <m/>
    <m/>
    <m/>
    <m/>
    <m/>
    <m/>
    <m/>
    <m/>
    <m/>
    <m/>
    <m/>
  </r>
  <r>
    <x v="41"/>
    <x v="45"/>
    <x v="5"/>
    <m/>
    <n v="87740"/>
    <m/>
    <n v="89750"/>
    <m/>
    <n v="38242"/>
    <n v="37890"/>
    <m/>
    <m/>
    <m/>
    <m/>
    <m/>
    <m/>
    <m/>
    <m/>
    <m/>
    <m/>
    <m/>
    <m/>
    <m/>
    <m/>
    <m/>
    <m/>
    <m/>
    <m/>
    <m/>
    <m/>
  </r>
  <r>
    <x v="41"/>
    <x v="45"/>
    <x v="5"/>
    <m/>
    <n v="38217"/>
    <m/>
    <n v="40227"/>
    <m/>
    <n v="19069"/>
    <n v="18881"/>
    <m/>
    <m/>
    <m/>
    <m/>
    <m/>
    <m/>
    <m/>
    <m/>
    <m/>
    <m/>
    <m/>
    <m/>
    <m/>
    <m/>
    <m/>
    <m/>
    <m/>
    <m/>
    <m/>
    <m/>
  </r>
  <r>
    <x v="41"/>
    <x v="45"/>
    <x v="5"/>
    <m/>
    <n v="45817"/>
    <m/>
    <n v="47827"/>
    <m/>
    <n v="25000"/>
    <n v="24833"/>
    <m/>
    <m/>
    <m/>
    <m/>
    <m/>
    <m/>
    <m/>
    <m/>
    <m/>
    <m/>
    <m/>
    <m/>
    <m/>
    <m/>
    <m/>
    <m/>
    <m/>
    <m/>
    <m/>
    <m/>
  </r>
  <r>
    <x v="41"/>
    <x v="45"/>
    <x v="5"/>
    <m/>
    <n v="218237"/>
    <m/>
    <n v="220247"/>
    <m/>
    <n v="86200"/>
    <n v="85091"/>
    <m/>
    <m/>
    <m/>
    <m/>
    <m/>
    <m/>
    <m/>
    <m/>
    <m/>
    <m/>
    <m/>
    <m/>
    <m/>
    <m/>
    <m/>
    <m/>
    <m/>
    <m/>
    <m/>
    <m/>
  </r>
  <r>
    <x v="41"/>
    <x v="45"/>
    <x v="5"/>
    <m/>
    <n v="2559"/>
    <m/>
    <n v="4569"/>
    <m/>
    <n v="1745"/>
    <n v="1733"/>
    <m/>
    <m/>
    <m/>
    <m/>
    <m/>
    <m/>
    <m/>
    <m/>
    <m/>
    <m/>
    <m/>
    <m/>
    <m/>
    <m/>
    <m/>
    <m/>
    <m/>
    <m/>
    <m/>
    <m/>
  </r>
  <r>
    <x v="41"/>
    <x v="45"/>
    <x v="5"/>
    <m/>
    <n v="55794"/>
    <m/>
    <n v="57804"/>
    <m/>
    <n v="22248"/>
    <n v="22121"/>
    <m/>
    <m/>
    <m/>
    <m/>
    <m/>
    <m/>
    <m/>
    <m/>
    <m/>
    <m/>
    <m/>
    <m/>
    <m/>
    <m/>
    <m/>
    <m/>
    <m/>
    <m/>
    <m/>
    <m/>
  </r>
  <r>
    <x v="41"/>
    <x v="45"/>
    <x v="5"/>
    <m/>
    <n v="18328"/>
    <m/>
    <n v="20338"/>
    <m/>
    <n v="8610"/>
    <n v="8610"/>
    <m/>
    <m/>
    <m/>
    <m/>
    <m/>
    <m/>
    <m/>
    <m/>
    <m/>
    <m/>
    <m/>
    <m/>
    <m/>
    <m/>
    <m/>
    <m/>
    <m/>
    <m/>
    <m/>
    <m/>
  </r>
  <r>
    <x v="41"/>
    <x v="45"/>
    <x v="5"/>
    <m/>
    <n v="4335"/>
    <m/>
    <n v="6345"/>
    <m/>
    <n v="2401"/>
    <n v="2395"/>
    <m/>
    <m/>
    <m/>
    <m/>
    <m/>
    <m/>
    <m/>
    <m/>
    <m/>
    <m/>
    <m/>
    <m/>
    <m/>
    <m/>
    <m/>
    <m/>
    <m/>
    <m/>
    <m/>
    <m/>
  </r>
  <r>
    <x v="41"/>
    <x v="45"/>
    <x v="5"/>
    <m/>
    <n v="24769"/>
    <m/>
    <n v="26779"/>
    <m/>
    <n v="10928"/>
    <n v="10828"/>
    <m/>
    <m/>
    <m/>
    <m/>
    <m/>
    <m/>
    <m/>
    <m/>
    <m/>
    <m/>
    <m/>
    <m/>
    <m/>
    <m/>
    <m/>
    <m/>
    <m/>
    <m/>
    <m/>
    <m/>
  </r>
  <r>
    <x v="41"/>
    <x v="45"/>
    <x v="5"/>
    <m/>
    <n v="1525"/>
    <m/>
    <n v="3535"/>
    <m/>
    <n v="824"/>
    <n v="824"/>
    <m/>
    <m/>
    <m/>
    <m/>
    <m/>
    <m/>
    <m/>
    <m/>
    <m/>
    <m/>
    <m/>
    <m/>
    <m/>
    <m/>
    <m/>
    <m/>
    <m/>
    <m/>
    <m/>
    <m/>
  </r>
  <r>
    <x v="41"/>
    <x v="45"/>
    <x v="5"/>
    <m/>
    <n v="33538"/>
    <m/>
    <n v="35548"/>
    <m/>
    <n v="15737"/>
    <n v="15658"/>
    <m/>
    <m/>
    <m/>
    <m/>
    <m/>
    <m/>
    <m/>
    <m/>
    <m/>
    <m/>
    <m/>
    <m/>
    <m/>
    <m/>
    <m/>
    <m/>
    <m/>
    <m/>
    <m/>
    <m/>
  </r>
  <r>
    <x v="41"/>
    <x v="45"/>
    <x v="5"/>
    <m/>
    <n v="36118"/>
    <m/>
    <n v="38128"/>
    <m/>
    <n v="16980"/>
    <n v="16744"/>
    <m/>
    <m/>
    <m/>
    <m/>
    <m/>
    <m/>
    <m/>
    <m/>
    <m/>
    <m/>
    <m/>
    <m/>
    <m/>
    <m/>
    <m/>
    <m/>
    <m/>
    <m/>
    <m/>
    <m/>
  </r>
  <r>
    <x v="41"/>
    <x v="45"/>
    <x v="5"/>
    <m/>
    <n v="47057"/>
    <m/>
    <n v="49067"/>
    <m/>
    <n v="25440"/>
    <n v="25138"/>
    <m/>
    <m/>
    <m/>
    <m/>
    <m/>
    <m/>
    <m/>
    <m/>
    <m/>
    <m/>
    <m/>
    <m/>
    <m/>
    <m/>
    <m/>
    <m/>
    <m/>
    <m/>
    <m/>
    <m/>
  </r>
  <r>
    <x v="41"/>
    <x v="45"/>
    <x v="5"/>
    <m/>
    <n v="21704"/>
    <m/>
    <n v="23714"/>
    <m/>
    <n v="12505"/>
    <n v="12485"/>
    <m/>
    <m/>
    <m/>
    <m/>
    <m/>
    <m/>
    <m/>
    <m/>
    <m/>
    <m/>
    <m/>
    <m/>
    <m/>
    <m/>
    <m/>
    <m/>
    <m/>
    <m/>
    <m/>
    <m/>
  </r>
  <r>
    <x v="41"/>
    <x v="45"/>
    <x v="5"/>
    <m/>
    <n v="1074731"/>
    <m/>
    <n v="1076741"/>
    <m/>
    <n v="421157"/>
    <n v="406391"/>
    <m/>
    <m/>
    <m/>
    <m/>
    <m/>
    <m/>
    <m/>
    <m/>
    <m/>
    <m/>
    <m/>
    <m/>
    <m/>
    <m/>
    <m/>
    <m/>
    <m/>
    <m/>
    <m/>
    <m/>
  </r>
  <r>
    <x v="41"/>
    <x v="45"/>
    <x v="5"/>
    <m/>
    <n v="143670"/>
    <m/>
    <n v="145680"/>
    <m/>
    <n v="63862"/>
    <n v="63037"/>
    <m/>
    <m/>
    <m/>
    <m/>
    <m/>
    <m/>
    <m/>
    <m/>
    <m/>
    <m/>
    <m/>
    <m/>
    <m/>
    <m/>
    <m/>
    <m/>
    <m/>
    <m/>
    <m/>
    <m/>
  </r>
  <r>
    <x v="41"/>
    <x v="45"/>
    <x v="5"/>
    <m/>
    <n v="20061"/>
    <m/>
    <n v="22071"/>
    <m/>
    <n v="9837"/>
    <n v="9774"/>
    <m/>
    <m/>
    <m/>
    <m/>
    <m/>
    <m/>
    <m/>
    <m/>
    <m/>
    <m/>
    <m/>
    <m/>
    <m/>
    <m/>
    <m/>
    <m/>
    <m/>
    <m/>
    <m/>
    <m/>
  </r>
  <r>
    <x v="41"/>
    <x v="45"/>
    <x v="5"/>
    <m/>
    <n v="12387"/>
    <m/>
    <n v="14397"/>
    <m/>
    <n v="6130"/>
    <n v="6081"/>
    <m/>
    <m/>
    <m/>
    <m/>
    <m/>
    <m/>
    <m/>
    <m/>
    <m/>
    <m/>
    <m/>
    <m/>
    <m/>
    <m/>
    <m/>
    <m/>
    <m/>
    <m/>
    <m/>
    <m/>
  </r>
  <r>
    <x v="41"/>
    <x v="45"/>
    <x v="5"/>
    <m/>
    <n v="42178"/>
    <m/>
    <n v="44188"/>
    <m/>
    <n v="20382"/>
    <n v="19700"/>
    <m/>
    <m/>
    <m/>
    <m/>
    <m/>
    <m/>
    <m/>
    <m/>
    <m/>
    <m/>
    <m/>
    <m/>
    <m/>
    <m/>
    <m/>
    <m/>
    <m/>
    <m/>
    <m/>
    <m/>
  </r>
  <r>
    <x v="41"/>
    <x v="45"/>
    <x v="5"/>
    <m/>
    <n v="6900"/>
    <m/>
    <n v="8910"/>
    <m/>
    <n v="4215"/>
    <n v="4214"/>
    <m/>
    <m/>
    <m/>
    <m/>
    <m/>
    <m/>
    <m/>
    <m/>
    <m/>
    <m/>
    <m/>
    <m/>
    <m/>
    <m/>
    <m/>
    <m/>
    <m/>
    <m/>
    <m/>
    <m/>
  </r>
  <r>
    <x v="41"/>
    <x v="45"/>
    <x v="5"/>
    <m/>
    <n v="33171"/>
    <m/>
    <n v="35181"/>
    <m/>
    <n v="17889"/>
    <n v="17681"/>
    <m/>
    <m/>
    <m/>
    <m/>
    <m/>
    <m/>
    <m/>
    <m/>
    <m/>
    <m/>
    <m/>
    <m/>
    <m/>
    <m/>
    <m/>
    <m/>
    <m/>
    <m/>
    <m/>
    <m/>
  </r>
  <r>
    <x v="41"/>
    <x v="45"/>
    <x v="5"/>
    <m/>
    <n v="20251"/>
    <m/>
    <n v="22261"/>
    <m/>
    <n v="10027"/>
    <n v="9863"/>
    <m/>
    <m/>
    <m/>
    <m/>
    <m/>
    <m/>
    <m/>
    <m/>
    <m/>
    <m/>
    <m/>
    <m/>
    <m/>
    <m/>
    <m/>
    <m/>
    <m/>
    <m/>
    <m/>
    <m/>
  </r>
  <r>
    <x v="41"/>
    <x v="45"/>
    <x v="5"/>
    <m/>
    <n v="13030"/>
    <m/>
    <n v="15040"/>
    <m/>
    <n v="8205"/>
    <n v="7760"/>
    <m/>
    <m/>
    <m/>
    <m/>
    <m/>
    <m/>
    <m/>
    <m/>
    <m/>
    <m/>
    <m/>
    <m/>
    <m/>
    <m/>
    <m/>
    <m/>
    <m/>
    <m/>
    <m/>
    <m/>
  </r>
  <r>
    <x v="41"/>
    <x v="45"/>
    <x v="5"/>
    <m/>
    <n v="7771"/>
    <m/>
    <n v="9781"/>
    <m/>
    <n v="4195"/>
    <n v="4151"/>
    <m/>
    <m/>
    <m/>
    <m/>
    <m/>
    <m/>
    <m/>
    <m/>
    <m/>
    <m/>
    <m/>
    <m/>
    <m/>
    <m/>
    <m/>
    <m/>
    <m/>
    <m/>
    <m/>
    <m/>
  </r>
  <r>
    <x v="41"/>
    <x v="45"/>
    <x v="5"/>
    <m/>
    <n v="405075"/>
    <m/>
    <n v="407085"/>
    <m/>
    <m/>
    <n v="145451"/>
    <m/>
    <m/>
    <m/>
    <m/>
    <m/>
    <m/>
    <m/>
    <m/>
    <m/>
    <m/>
    <m/>
    <m/>
    <m/>
    <m/>
    <m/>
    <m/>
    <m/>
    <m/>
    <m/>
    <m/>
  </r>
  <r>
    <x v="41"/>
    <x v="45"/>
    <x v="5"/>
    <m/>
    <n v="11491"/>
    <m/>
    <n v="13501"/>
    <m/>
    <n v="7476"/>
    <n v="7400"/>
    <m/>
    <m/>
    <m/>
    <m/>
    <m/>
    <m/>
    <m/>
    <m/>
    <m/>
    <m/>
    <m/>
    <m/>
    <m/>
    <m/>
    <m/>
    <m/>
    <m/>
    <m/>
    <m/>
    <m/>
  </r>
  <r>
    <x v="41"/>
    <x v="45"/>
    <x v="5"/>
    <m/>
    <n v="64181"/>
    <m/>
    <n v="66191"/>
    <m/>
    <n v="31035"/>
    <n v="30802"/>
    <m/>
    <m/>
    <m/>
    <m/>
    <m/>
    <m/>
    <m/>
    <m/>
    <m/>
    <m/>
    <m/>
    <m/>
    <m/>
    <m/>
    <m/>
    <m/>
    <m/>
    <m/>
    <m/>
    <m/>
  </r>
  <r>
    <x v="41"/>
    <x v="45"/>
    <x v="5"/>
    <m/>
    <n v="6626"/>
    <m/>
    <n v="8636"/>
    <m/>
    <n v="3169"/>
    <n v="3142"/>
    <m/>
    <m/>
    <m/>
    <m/>
    <m/>
    <m/>
    <m/>
    <m/>
    <m/>
    <m/>
    <m/>
    <m/>
    <m/>
    <m/>
    <m/>
    <m/>
    <m/>
    <m/>
    <m/>
    <m/>
  </r>
  <r>
    <x v="41"/>
    <x v="45"/>
    <x v="5"/>
    <m/>
    <n v="375946"/>
    <m/>
    <n v="377956"/>
    <m/>
    <n v="147391"/>
    <n v="145160"/>
    <m/>
    <m/>
    <m/>
    <m/>
    <m/>
    <m/>
    <m/>
    <m/>
    <m/>
    <m/>
    <m/>
    <m/>
    <m/>
    <m/>
    <m/>
    <m/>
    <m/>
    <m/>
    <m/>
    <m/>
  </r>
  <r>
    <x v="41"/>
    <x v="45"/>
    <x v="5"/>
    <m/>
    <n v="260202"/>
    <m/>
    <n v="262212"/>
    <m/>
    <n v="113177"/>
    <n v="111785"/>
    <m/>
    <m/>
    <m/>
    <m/>
    <m/>
    <m/>
    <m/>
    <m/>
    <m/>
    <m/>
    <m/>
    <m/>
    <m/>
    <m/>
    <m/>
    <m/>
    <m/>
    <m/>
    <m/>
    <m/>
  </r>
  <r>
    <x v="41"/>
    <x v="45"/>
    <x v="5"/>
    <m/>
    <n v="26925"/>
    <m/>
    <n v="28935"/>
    <m/>
    <n v="13354"/>
    <n v="13157"/>
    <m/>
    <m/>
    <m/>
    <m/>
    <m/>
    <m/>
    <m/>
    <m/>
    <m/>
    <m/>
    <m/>
    <m/>
    <m/>
    <m/>
    <m/>
    <m/>
    <m/>
    <m/>
    <m/>
    <m/>
  </r>
  <r>
    <x v="41"/>
    <x v="45"/>
    <x v="5"/>
    <m/>
    <n v="147782"/>
    <m/>
    <n v="149792"/>
    <m/>
    <n v="63762"/>
    <n v="63363"/>
    <m/>
    <m/>
    <m/>
    <m/>
    <m/>
    <m/>
    <m/>
    <m/>
    <m/>
    <m/>
    <m/>
    <m/>
    <m/>
    <m/>
    <m/>
    <m/>
    <m/>
    <m/>
    <m/>
    <m/>
  </r>
  <r>
    <x v="41"/>
    <x v="45"/>
    <x v="5"/>
    <m/>
    <n v="2640"/>
    <m/>
    <n v="4650"/>
    <m/>
    <n v="1706"/>
    <n v="1704"/>
    <m/>
    <m/>
    <m/>
    <m/>
    <m/>
    <m/>
    <m/>
    <m/>
    <m/>
    <m/>
    <m/>
    <m/>
    <m/>
    <m/>
    <m/>
    <m/>
    <m/>
    <m/>
    <m/>
    <m/>
  </r>
  <r>
    <x v="41"/>
    <x v="45"/>
    <x v="5"/>
    <m/>
    <n v="30352"/>
    <m/>
    <n v="32362"/>
    <m/>
    <n v="14401"/>
    <n v="14209"/>
    <m/>
    <m/>
    <m/>
    <m/>
    <m/>
    <m/>
    <m/>
    <m/>
    <m/>
    <m/>
    <m/>
    <m/>
    <m/>
    <m/>
    <m/>
    <m/>
    <m/>
    <m/>
    <m/>
    <m/>
  </r>
  <r>
    <x v="41"/>
    <x v="45"/>
    <x v="5"/>
    <m/>
    <n v="114312"/>
    <m/>
    <n v="116322"/>
    <m/>
    <n v="50485"/>
    <n v="50015"/>
    <m/>
    <m/>
    <m/>
    <m/>
    <m/>
    <m/>
    <m/>
    <m/>
    <m/>
    <m/>
    <m/>
    <m/>
    <m/>
    <m/>
    <m/>
    <m/>
    <m/>
    <m/>
    <m/>
    <m/>
  </r>
  <r>
    <x v="41"/>
    <x v="45"/>
    <x v="5"/>
    <m/>
    <n v="19253"/>
    <m/>
    <n v="21263"/>
    <m/>
    <n v="8214"/>
    <n v="8084"/>
    <m/>
    <m/>
    <m/>
    <m/>
    <m/>
    <m/>
    <m/>
    <m/>
    <m/>
    <m/>
    <m/>
    <m/>
    <m/>
    <m/>
    <m/>
    <m/>
    <m/>
    <m/>
    <m/>
    <m/>
  </r>
  <r>
    <x v="41"/>
    <x v="45"/>
    <x v="5"/>
    <m/>
    <n v="99265"/>
    <m/>
    <n v="101275"/>
    <m/>
    <n v="37594"/>
    <n v="37490"/>
    <m/>
    <m/>
    <m/>
    <m/>
    <m/>
    <m/>
    <m/>
    <m/>
    <m/>
    <m/>
    <m/>
    <m/>
    <m/>
    <m/>
    <m/>
    <m/>
    <m/>
    <m/>
    <m/>
    <m/>
  </r>
  <r>
    <x v="41"/>
    <x v="45"/>
    <x v="5"/>
    <m/>
    <n v="3592282"/>
    <m/>
    <n v="3594292"/>
    <m/>
    <n v="1351713"/>
    <n v="1471748"/>
    <m/>
    <m/>
    <m/>
    <m/>
    <m/>
    <m/>
    <m/>
    <m/>
    <m/>
    <m/>
    <m/>
    <m/>
    <m/>
    <m/>
    <m/>
    <m/>
    <m/>
    <m/>
    <m/>
    <m/>
  </r>
  <r>
    <x v="41"/>
    <x v="45"/>
    <x v="5"/>
    <m/>
    <n v="5998"/>
    <n v="0"/>
    <n v="8007"/>
    <n v="0"/>
    <n v="3963"/>
    <n v="3925"/>
    <n v="0"/>
    <m/>
    <m/>
    <m/>
    <m/>
    <m/>
    <m/>
    <m/>
    <m/>
    <m/>
    <m/>
    <m/>
    <m/>
    <m/>
    <m/>
    <m/>
    <m/>
    <m/>
    <m/>
    <m/>
  </r>
  <r>
    <x v="41"/>
    <x v="45"/>
    <x v="5"/>
    <m/>
    <n v="12270"/>
    <n v="0"/>
    <n v="14279"/>
    <n v="0"/>
    <n v="8772"/>
    <n v="8677"/>
    <n v="0"/>
    <m/>
    <m/>
    <m/>
    <m/>
    <m/>
    <m/>
    <m/>
    <m/>
    <m/>
    <m/>
    <m/>
    <m/>
    <m/>
    <m/>
    <m/>
    <m/>
    <m/>
    <m/>
    <m/>
  </r>
  <r>
    <x v="41"/>
    <x v="45"/>
    <x v="5"/>
    <m/>
    <n v="88498"/>
    <n v="0"/>
    <n v="90507"/>
    <n v="0"/>
    <n v="64419"/>
    <n v="64030"/>
    <n v="0"/>
    <m/>
    <m/>
    <m/>
    <m/>
    <m/>
    <m/>
    <m/>
    <m/>
    <m/>
    <m/>
    <m/>
    <m/>
    <m/>
    <m/>
    <m/>
    <m/>
    <m/>
    <m/>
    <m/>
  </r>
  <r>
    <x v="41"/>
    <x v="45"/>
    <x v="5"/>
    <m/>
    <n v="37972"/>
    <n v="0"/>
    <n v="39981"/>
    <n v="0"/>
    <n v="28315"/>
    <n v="28071"/>
    <n v="0"/>
    <m/>
    <m/>
    <m/>
    <m/>
    <m/>
    <m/>
    <m/>
    <m/>
    <m/>
    <m/>
    <m/>
    <m/>
    <m/>
    <m/>
    <m/>
    <m/>
    <m/>
    <m/>
    <m/>
  </r>
  <r>
    <x v="41"/>
    <x v="45"/>
    <x v="5"/>
    <m/>
    <n v="45611"/>
    <n v="0"/>
    <n v="47620"/>
    <n v="0"/>
    <n v="34350"/>
    <n v="34079"/>
    <n v="0"/>
    <m/>
    <m/>
    <m/>
    <m/>
    <m/>
    <m/>
    <m/>
    <m/>
    <m/>
    <m/>
    <m/>
    <m/>
    <m/>
    <m/>
    <m/>
    <m/>
    <m/>
    <m/>
    <m/>
  </r>
  <r>
    <x v="41"/>
    <x v="45"/>
    <x v="5"/>
    <m/>
    <n v="219616"/>
    <n v="0"/>
    <n v="221625"/>
    <n v="0"/>
    <n v="150673"/>
    <n v="149045"/>
    <n v="0"/>
    <m/>
    <m/>
    <m/>
    <m/>
    <m/>
    <m/>
    <m/>
    <m/>
    <m/>
    <m/>
    <m/>
    <m/>
    <m/>
    <m/>
    <m/>
    <m/>
    <m/>
    <m/>
    <m/>
  </r>
  <r>
    <x v="41"/>
    <x v="45"/>
    <x v="5"/>
    <m/>
    <n v="2590"/>
    <n v="0"/>
    <n v="4599"/>
    <n v="0"/>
    <n v="2205"/>
    <n v="2196"/>
    <n v="0"/>
    <m/>
    <m/>
    <m/>
    <m/>
    <m/>
    <m/>
    <m/>
    <m/>
    <m/>
    <m/>
    <m/>
    <m/>
    <m/>
    <m/>
    <m/>
    <m/>
    <m/>
    <m/>
    <m/>
  </r>
  <r>
    <x v="41"/>
    <x v="45"/>
    <x v="5"/>
    <m/>
    <n v="55265"/>
    <n v="0"/>
    <n v="57274"/>
    <n v="0"/>
    <n v="37934"/>
    <n v="37783"/>
    <n v="0"/>
    <m/>
    <m/>
    <m/>
    <m/>
    <m/>
    <m/>
    <m/>
    <m/>
    <m/>
    <m/>
    <m/>
    <m/>
    <m/>
    <m/>
    <m/>
    <m/>
    <m/>
    <m/>
    <m/>
  </r>
  <r>
    <x v="41"/>
    <x v="45"/>
    <x v="5"/>
    <m/>
    <n v="18172"/>
    <n v="0"/>
    <n v="20181"/>
    <n v="0"/>
    <n v="13557"/>
    <n v="13458"/>
    <n v="0"/>
    <m/>
    <m/>
    <m/>
    <m/>
    <m/>
    <m/>
    <m/>
    <m/>
    <m/>
    <m/>
    <m/>
    <m/>
    <m/>
    <m/>
    <m/>
    <m/>
    <m/>
    <m/>
    <m/>
  </r>
  <r>
    <x v="41"/>
    <x v="45"/>
    <x v="5"/>
    <m/>
    <n v="4280"/>
    <n v="0"/>
    <n v="6289"/>
    <n v="0"/>
    <n v="3326"/>
    <n v="3300"/>
    <n v="0"/>
    <m/>
    <m/>
    <m/>
    <m/>
    <m/>
    <m/>
    <m/>
    <m/>
    <m/>
    <m/>
    <m/>
    <m/>
    <m/>
    <m/>
    <m/>
    <m/>
    <m/>
    <m/>
    <m/>
  </r>
  <r>
    <x v="41"/>
    <x v="45"/>
    <x v="5"/>
    <m/>
    <n v="25349"/>
    <n v="0"/>
    <n v="27358"/>
    <n v="0"/>
    <n v="17661"/>
    <n v="17557"/>
    <n v="0"/>
    <m/>
    <m/>
    <m/>
    <m/>
    <m/>
    <m/>
    <m/>
    <m/>
    <m/>
    <m/>
    <m/>
    <m/>
    <m/>
    <m/>
    <m/>
    <m/>
    <m/>
    <m/>
    <m/>
  </r>
  <r>
    <x v="41"/>
    <x v="45"/>
    <x v="5"/>
    <m/>
    <n v="1537"/>
    <n v="0"/>
    <n v="3546"/>
    <n v="0"/>
    <n v="1214"/>
    <n v="1210"/>
    <n v="0"/>
    <m/>
    <m/>
    <m/>
    <m/>
    <m/>
    <m/>
    <m/>
    <m/>
    <m/>
    <m/>
    <m/>
    <m/>
    <m/>
    <m/>
    <m/>
    <m/>
    <m/>
    <m/>
    <m/>
  </r>
  <r>
    <x v="41"/>
    <x v="45"/>
    <x v="5"/>
    <m/>
    <n v="33532"/>
    <n v="0"/>
    <n v="35541"/>
    <n v="0"/>
    <n v="25543"/>
    <n v="25425"/>
    <n v="0"/>
    <m/>
    <m/>
    <m/>
    <m/>
    <m/>
    <m/>
    <m/>
    <m/>
    <m/>
    <m/>
    <m/>
    <m/>
    <m/>
    <m/>
    <m/>
    <m/>
    <m/>
    <m/>
    <m/>
  </r>
  <r>
    <x v="41"/>
    <x v="45"/>
    <x v="5"/>
    <m/>
    <n v="35791"/>
    <n v="0"/>
    <n v="37800"/>
    <n v="0"/>
    <n v="26271"/>
    <n v="26050"/>
    <n v="0"/>
    <m/>
    <m/>
    <m/>
    <m/>
    <m/>
    <m/>
    <m/>
    <m/>
    <m/>
    <m/>
    <m/>
    <m/>
    <m/>
    <m/>
    <m/>
    <m/>
    <m/>
    <m/>
    <m/>
  </r>
  <r>
    <x v="41"/>
    <x v="45"/>
    <x v="5"/>
    <m/>
    <n v="47782"/>
    <n v="0"/>
    <n v="49791"/>
    <n v="0"/>
    <n v="36784"/>
    <n v="36513"/>
    <n v="0"/>
    <m/>
    <m/>
    <m/>
    <m/>
    <m/>
    <m/>
    <m/>
    <m/>
    <m/>
    <m/>
    <m/>
    <m/>
    <m/>
    <m/>
    <m/>
    <m/>
    <m/>
    <m/>
    <m/>
  </r>
  <r>
    <x v="41"/>
    <x v="45"/>
    <x v="5"/>
    <m/>
    <n v="21746"/>
    <n v="0"/>
    <n v="23755"/>
    <n v="0"/>
    <n v="17827"/>
    <n v="17738"/>
    <n v="0"/>
    <m/>
    <m/>
    <m/>
    <m/>
    <m/>
    <m/>
    <m/>
    <m/>
    <m/>
    <m/>
    <m/>
    <m/>
    <m/>
    <m/>
    <m/>
    <m/>
    <m/>
    <m/>
    <m/>
  </r>
  <r>
    <x v="41"/>
    <x v="45"/>
    <x v="5"/>
    <m/>
    <n v="1069791"/>
    <n v="0"/>
    <n v="1071800"/>
    <n v="0"/>
    <n v="786461"/>
    <n v="766477"/>
    <n v="0"/>
    <m/>
    <m/>
    <m/>
    <m/>
    <m/>
    <m/>
    <m/>
    <m/>
    <m/>
    <m/>
    <m/>
    <m/>
    <m/>
    <m/>
    <m/>
    <m/>
    <m/>
    <m/>
    <m/>
  </r>
  <r>
    <x v="41"/>
    <x v="45"/>
    <x v="5"/>
    <m/>
    <n v="143796"/>
    <n v="0"/>
    <n v="145805"/>
    <n v="0"/>
    <n v="106724"/>
    <n v="105747"/>
    <n v="0"/>
    <m/>
    <m/>
    <m/>
    <m/>
    <m/>
    <m/>
    <m/>
    <m/>
    <m/>
    <m/>
    <m/>
    <m/>
    <m/>
    <m/>
    <m/>
    <m/>
    <m/>
    <m/>
    <m/>
  </r>
  <r>
    <x v="41"/>
    <x v="45"/>
    <x v="5"/>
    <m/>
    <n v="20193"/>
    <n v="0"/>
    <n v="22202"/>
    <n v="0"/>
    <n v="15473"/>
    <n v="15391"/>
    <n v="0"/>
    <m/>
    <m/>
    <m/>
    <m/>
    <m/>
    <m/>
    <m/>
    <m/>
    <m/>
    <m/>
    <m/>
    <m/>
    <m/>
    <m/>
    <m/>
    <m/>
    <m/>
    <m/>
    <m/>
  </r>
  <r>
    <x v="41"/>
    <x v="45"/>
    <x v="5"/>
    <m/>
    <n v="12415"/>
    <n v="0"/>
    <n v="14424"/>
    <n v="0"/>
    <n v="8932"/>
    <n v="8905"/>
    <n v="0"/>
    <m/>
    <m/>
    <m/>
    <m/>
    <m/>
    <m/>
    <m/>
    <m/>
    <m/>
    <m/>
    <m/>
    <m/>
    <m/>
    <m/>
    <m/>
    <m/>
    <m/>
    <m/>
    <m/>
  </r>
  <r>
    <x v="41"/>
    <x v="45"/>
    <x v="5"/>
    <m/>
    <n v="41972"/>
    <n v="0"/>
    <n v="43981"/>
    <n v="0"/>
    <n v="31848"/>
    <n v="31414"/>
    <n v="0"/>
    <m/>
    <m/>
    <m/>
    <m/>
    <m/>
    <m/>
    <m/>
    <m/>
    <m/>
    <m/>
    <m/>
    <m/>
    <m/>
    <m/>
    <m/>
    <m/>
    <m/>
    <m/>
    <m/>
  </r>
  <r>
    <x v="41"/>
    <x v="45"/>
    <x v="5"/>
    <m/>
    <n v="6983"/>
    <n v="0"/>
    <n v="8992"/>
    <n v="0"/>
    <n v="5566"/>
    <n v="5536"/>
    <n v="0"/>
    <m/>
    <m/>
    <m/>
    <m/>
    <m/>
    <m/>
    <m/>
    <m/>
    <m/>
    <m/>
    <m/>
    <m/>
    <m/>
    <m/>
    <m/>
    <m/>
    <m/>
    <m/>
    <m/>
  </r>
  <r>
    <x v="41"/>
    <x v="45"/>
    <x v="5"/>
    <m/>
    <n v="33344"/>
    <n v="0"/>
    <n v="35353"/>
    <n v="0"/>
    <n v="25531"/>
    <n v="25347"/>
    <n v="0"/>
    <m/>
    <m/>
    <m/>
    <m/>
    <m/>
    <m/>
    <m/>
    <m/>
    <m/>
    <m/>
    <m/>
    <m/>
    <m/>
    <m/>
    <m/>
    <m/>
    <m/>
    <m/>
    <m/>
  </r>
  <r>
    <x v="41"/>
    <x v="45"/>
    <x v="5"/>
    <m/>
    <n v="20510"/>
    <n v="0"/>
    <n v="22519"/>
    <n v="0"/>
    <n v="15185"/>
    <n v="15043"/>
    <n v="0"/>
    <m/>
    <m/>
    <m/>
    <m/>
    <m/>
    <m/>
    <m/>
    <m/>
    <m/>
    <m/>
    <m/>
    <m/>
    <m/>
    <m/>
    <m/>
    <m/>
    <m/>
    <m/>
    <m/>
  </r>
  <r>
    <x v="41"/>
    <x v="45"/>
    <x v="5"/>
    <m/>
    <n v="12988"/>
    <n v="0"/>
    <n v="14997"/>
    <n v="0"/>
    <n v="10182"/>
    <n v="9965"/>
    <n v="0"/>
    <m/>
    <m/>
    <m/>
    <m/>
    <m/>
    <m/>
    <m/>
    <m/>
    <m/>
    <m/>
    <m/>
    <m/>
    <m/>
    <m/>
    <m/>
    <m/>
    <m/>
    <m/>
    <m/>
  </r>
  <r>
    <x v="41"/>
    <x v="45"/>
    <x v="5"/>
    <m/>
    <n v="7824"/>
    <n v="0"/>
    <n v="9833"/>
    <n v="0"/>
    <n v="6041"/>
    <n v="6007"/>
    <n v="0"/>
    <m/>
    <m/>
    <m/>
    <m/>
    <m/>
    <m/>
    <m/>
    <m/>
    <m/>
    <m/>
    <m/>
    <m/>
    <m/>
    <m/>
    <m/>
    <m/>
    <m/>
    <m/>
    <m/>
  </r>
  <r>
    <x v="41"/>
    <x v="45"/>
    <x v="5"/>
    <m/>
    <n v="410081"/>
    <n v="0"/>
    <n v="412090"/>
    <n v="0"/>
    <n v="272673"/>
    <n v="238331"/>
    <n v="0"/>
    <m/>
    <m/>
    <m/>
    <m/>
    <m/>
    <m/>
    <m/>
    <m/>
    <m/>
    <m/>
    <m/>
    <m/>
    <m/>
    <m/>
    <m/>
    <m/>
    <m/>
    <m/>
    <m/>
  </r>
  <r>
    <x v="41"/>
    <x v="45"/>
    <x v="5"/>
    <m/>
    <n v="11606"/>
    <n v="0"/>
    <n v="13615"/>
    <n v="0"/>
    <n v="9438"/>
    <n v="9382"/>
    <n v="0"/>
    <m/>
    <m/>
    <m/>
    <m/>
    <m/>
    <m/>
    <m/>
    <m/>
    <m/>
    <m/>
    <m/>
    <m/>
    <m/>
    <m/>
    <m/>
    <m/>
    <m/>
    <m/>
    <m/>
  </r>
  <r>
    <x v="41"/>
    <x v="45"/>
    <x v="5"/>
    <m/>
    <n v="64138"/>
    <n v="0"/>
    <n v="66147"/>
    <n v="0"/>
    <n v="49206"/>
    <n v="48960"/>
    <n v="0"/>
    <m/>
    <m/>
    <m/>
    <m/>
    <m/>
    <m/>
    <m/>
    <m/>
    <m/>
    <m/>
    <m/>
    <m/>
    <m/>
    <m/>
    <m/>
    <m/>
    <m/>
    <m/>
    <m/>
  </r>
  <r>
    <x v="41"/>
    <x v="45"/>
    <x v="5"/>
    <m/>
    <n v="6570"/>
    <n v="0"/>
    <n v="8579"/>
    <n v="0"/>
    <n v="4695"/>
    <n v="4666"/>
    <n v="0"/>
    <m/>
    <m/>
    <m/>
    <m/>
    <m/>
    <m/>
    <m/>
    <m/>
    <m/>
    <m/>
    <m/>
    <m/>
    <m/>
    <m/>
    <m/>
    <m/>
    <m/>
    <m/>
    <m/>
  </r>
  <r>
    <x v="41"/>
    <x v="45"/>
    <x v="5"/>
    <m/>
    <n v="377739"/>
    <n v="0"/>
    <n v="379748"/>
    <n v="0"/>
    <n v="273221"/>
    <n v="270662"/>
    <n v="0"/>
    <m/>
    <m/>
    <m/>
    <m/>
    <m/>
    <m/>
    <m/>
    <m/>
    <m/>
    <m/>
    <m/>
    <m/>
    <m/>
    <m/>
    <m/>
    <m/>
    <m/>
    <m/>
    <m/>
  </r>
  <r>
    <x v="41"/>
    <x v="45"/>
    <x v="5"/>
    <m/>
    <n v="261250"/>
    <n v="0"/>
    <n v="263259"/>
    <n v="0"/>
    <n v="187903"/>
    <n v="186246"/>
    <n v="0"/>
    <m/>
    <m/>
    <m/>
    <m/>
    <m/>
    <m/>
    <m/>
    <m/>
    <m/>
    <m/>
    <m/>
    <m/>
    <m/>
    <m/>
    <m/>
    <m/>
    <m/>
    <m/>
    <m/>
  </r>
  <r>
    <x v="41"/>
    <x v="45"/>
    <x v="5"/>
    <m/>
    <n v="26931"/>
    <n v="0"/>
    <n v="28940"/>
    <n v="0"/>
    <n v="20273"/>
    <n v="20091"/>
    <n v="0"/>
    <m/>
    <m/>
    <m/>
    <m/>
    <m/>
    <m/>
    <m/>
    <m/>
    <m/>
    <m/>
    <m/>
    <m/>
    <m/>
    <m/>
    <m/>
    <m/>
    <m/>
    <m/>
    <m/>
  </r>
  <r>
    <x v="41"/>
    <x v="45"/>
    <x v="5"/>
    <m/>
    <n v="149024"/>
    <n v="0"/>
    <n v="151033"/>
    <n v="0"/>
    <n v="107969"/>
    <n v="107344"/>
    <n v="0"/>
    <m/>
    <m/>
    <m/>
    <m/>
    <m/>
    <m/>
    <m/>
    <m/>
    <m/>
    <m/>
    <m/>
    <m/>
    <m/>
    <m/>
    <m/>
    <m/>
    <m/>
    <m/>
    <m/>
  </r>
  <r>
    <x v="41"/>
    <x v="45"/>
    <x v="5"/>
    <m/>
    <n v="2644"/>
    <n v="0"/>
    <n v="4653"/>
    <n v="0"/>
    <n v="2137"/>
    <n v="2096"/>
    <n v="0"/>
    <m/>
    <m/>
    <m/>
    <m/>
    <m/>
    <m/>
    <m/>
    <m/>
    <m/>
    <m/>
    <m/>
    <m/>
    <m/>
    <m/>
    <m/>
    <m/>
    <m/>
    <m/>
    <m/>
  </r>
  <r>
    <x v="41"/>
    <x v="45"/>
    <x v="5"/>
    <m/>
    <n v="30183"/>
    <n v="0"/>
    <n v="32192"/>
    <n v="0"/>
    <n v="21766"/>
    <n v="21598"/>
    <n v="0"/>
    <m/>
    <m/>
    <m/>
    <m/>
    <m/>
    <m/>
    <m/>
    <m/>
    <m/>
    <m/>
    <m/>
    <m/>
    <m/>
    <m/>
    <m/>
    <m/>
    <m/>
    <m/>
    <m/>
  </r>
  <r>
    <x v="41"/>
    <x v="45"/>
    <x v="5"/>
    <m/>
    <n v="116581"/>
    <n v="0"/>
    <n v="118590"/>
    <n v="0"/>
    <n v="88541"/>
    <n v="86993"/>
    <n v="0"/>
    <m/>
    <m/>
    <m/>
    <m/>
    <m/>
    <m/>
    <m/>
    <m/>
    <m/>
    <m/>
    <m/>
    <m/>
    <m/>
    <m/>
    <m/>
    <m/>
    <m/>
    <m/>
    <m/>
  </r>
  <r>
    <x v="41"/>
    <x v="45"/>
    <x v="5"/>
    <m/>
    <n v="19128"/>
    <n v="0"/>
    <n v="21137"/>
    <n v="0"/>
    <n v="14044"/>
    <n v="13817"/>
    <n v="0"/>
    <m/>
    <m/>
    <m/>
    <m/>
    <m/>
    <m/>
    <m/>
    <m/>
    <m/>
    <m/>
    <m/>
    <m/>
    <m/>
    <m/>
    <m/>
    <m/>
    <m/>
    <m/>
    <m/>
  </r>
  <r>
    <x v="41"/>
    <x v="45"/>
    <x v="5"/>
    <m/>
    <n v="99568"/>
    <n v="0"/>
    <n v="101577"/>
    <n v="0"/>
    <n v="63377"/>
    <n v="63163"/>
    <n v="0"/>
    <m/>
    <m/>
    <m/>
    <m/>
    <m/>
    <m/>
    <m/>
    <m/>
    <m/>
    <m/>
    <m/>
    <m/>
    <m/>
    <m/>
    <m/>
    <m/>
    <m/>
    <m/>
    <m/>
  </r>
  <r>
    <x v="41"/>
    <x v="45"/>
    <x v="5"/>
    <m/>
    <n v="3601268"/>
    <n v="0"/>
    <n v="3603277"/>
    <n v="0"/>
    <n v="2600000"/>
    <n v="2532238"/>
    <n v="0"/>
    <m/>
    <m/>
    <m/>
    <m/>
    <m/>
    <m/>
    <m/>
    <m/>
    <m/>
    <m/>
    <m/>
    <m/>
    <m/>
    <m/>
    <m/>
    <m/>
    <m/>
    <m/>
    <m/>
  </r>
  <r>
    <x v="41"/>
    <x v="45"/>
    <x v="5"/>
    <m/>
    <m/>
    <m/>
    <n v="0"/>
    <m/>
    <m/>
    <m/>
    <m/>
    <m/>
    <m/>
    <m/>
    <m/>
    <m/>
    <m/>
    <m/>
    <m/>
    <m/>
    <m/>
    <m/>
    <m/>
    <m/>
    <m/>
    <m/>
    <m/>
    <m/>
    <m/>
    <m/>
  </r>
  <r>
    <x v="41"/>
    <x v="45"/>
    <x v="5"/>
    <m/>
    <m/>
    <m/>
    <n v="0"/>
    <m/>
    <m/>
    <m/>
    <m/>
    <m/>
    <m/>
    <m/>
    <m/>
    <m/>
    <m/>
    <m/>
    <m/>
    <m/>
    <m/>
    <m/>
    <m/>
    <m/>
    <m/>
    <m/>
    <m/>
    <m/>
    <m/>
    <m/>
  </r>
  <r>
    <x v="41"/>
    <x v="45"/>
    <x v="5"/>
    <m/>
    <m/>
    <m/>
    <n v="0"/>
    <m/>
    <m/>
    <m/>
    <m/>
    <m/>
    <m/>
    <m/>
    <m/>
    <m/>
    <m/>
    <m/>
    <m/>
    <m/>
    <m/>
    <m/>
    <m/>
    <m/>
    <m/>
    <m/>
    <m/>
    <m/>
    <m/>
    <m/>
  </r>
  <r>
    <x v="41"/>
    <x v="45"/>
    <x v="5"/>
    <m/>
    <m/>
    <m/>
    <n v="0"/>
    <m/>
    <m/>
    <m/>
    <m/>
    <m/>
    <m/>
    <m/>
    <m/>
    <m/>
    <m/>
    <m/>
    <m/>
    <m/>
    <m/>
    <m/>
    <m/>
    <m/>
    <m/>
    <m/>
    <m/>
    <m/>
    <m/>
    <m/>
  </r>
  <r>
    <x v="41"/>
    <x v="45"/>
    <x v="5"/>
    <m/>
    <m/>
    <m/>
    <n v="0"/>
    <m/>
    <m/>
    <m/>
    <m/>
    <m/>
    <m/>
    <m/>
    <m/>
    <m/>
    <m/>
    <m/>
    <m/>
    <m/>
    <m/>
    <m/>
    <m/>
    <m/>
    <m/>
    <m/>
    <m/>
    <m/>
    <m/>
    <m/>
  </r>
  <r>
    <x v="41"/>
    <x v="45"/>
    <x v="5"/>
    <m/>
    <m/>
    <m/>
    <n v="0"/>
    <m/>
    <m/>
    <m/>
    <m/>
    <m/>
    <m/>
    <m/>
    <m/>
    <m/>
    <m/>
    <m/>
    <m/>
    <m/>
    <m/>
    <m/>
    <m/>
    <m/>
    <m/>
    <m/>
    <m/>
    <m/>
    <m/>
    <m/>
  </r>
  <r>
    <x v="41"/>
    <x v="45"/>
    <x v="5"/>
    <m/>
    <m/>
    <m/>
    <n v="0"/>
    <m/>
    <m/>
    <m/>
    <m/>
    <m/>
    <m/>
    <m/>
    <m/>
    <m/>
    <m/>
    <m/>
    <m/>
    <m/>
    <m/>
    <m/>
    <m/>
    <m/>
    <m/>
    <m/>
    <m/>
    <m/>
    <m/>
    <m/>
  </r>
  <r>
    <x v="41"/>
    <x v="45"/>
    <x v="5"/>
    <m/>
    <m/>
    <m/>
    <n v="0"/>
    <m/>
    <m/>
    <m/>
    <m/>
    <m/>
    <m/>
    <m/>
    <m/>
    <m/>
    <m/>
    <m/>
    <m/>
    <m/>
    <m/>
    <m/>
    <m/>
    <m/>
    <m/>
    <m/>
    <m/>
    <m/>
    <m/>
    <m/>
  </r>
  <r>
    <x v="41"/>
    <x v="45"/>
    <x v="5"/>
    <m/>
    <m/>
    <m/>
    <n v="0"/>
    <m/>
    <m/>
    <m/>
    <m/>
    <m/>
    <m/>
    <m/>
    <m/>
    <m/>
    <m/>
    <m/>
    <m/>
    <m/>
    <m/>
    <m/>
    <m/>
    <m/>
    <m/>
    <m/>
    <m/>
    <m/>
    <m/>
    <m/>
  </r>
  <r>
    <x v="41"/>
    <x v="45"/>
    <x v="5"/>
    <m/>
    <m/>
    <m/>
    <n v="0"/>
    <m/>
    <m/>
    <m/>
    <m/>
    <m/>
    <m/>
    <m/>
    <m/>
    <m/>
    <m/>
    <m/>
    <m/>
    <m/>
    <m/>
    <m/>
    <m/>
    <m/>
    <m/>
    <m/>
    <m/>
    <m/>
    <m/>
    <m/>
  </r>
  <r>
    <x v="41"/>
    <x v="45"/>
    <x v="5"/>
    <m/>
    <m/>
    <m/>
    <n v="0"/>
    <m/>
    <m/>
    <m/>
    <m/>
    <m/>
    <m/>
    <m/>
    <m/>
    <m/>
    <m/>
    <m/>
    <m/>
    <m/>
    <m/>
    <m/>
    <m/>
    <m/>
    <m/>
    <m/>
    <m/>
    <m/>
    <m/>
    <m/>
  </r>
  <r>
    <x v="41"/>
    <x v="45"/>
    <x v="5"/>
    <m/>
    <m/>
    <m/>
    <n v="0"/>
    <m/>
    <m/>
    <m/>
    <m/>
    <m/>
    <m/>
    <m/>
    <m/>
    <m/>
    <m/>
    <m/>
    <m/>
    <m/>
    <m/>
    <m/>
    <m/>
    <m/>
    <m/>
    <m/>
    <m/>
    <m/>
    <m/>
    <m/>
  </r>
  <r>
    <x v="41"/>
    <x v="45"/>
    <x v="5"/>
    <m/>
    <m/>
    <m/>
    <n v="0"/>
    <m/>
    <m/>
    <m/>
    <m/>
    <m/>
    <m/>
    <m/>
    <m/>
    <m/>
    <m/>
    <m/>
    <m/>
    <m/>
    <m/>
    <m/>
    <m/>
    <m/>
    <m/>
    <m/>
    <m/>
    <m/>
    <m/>
    <m/>
  </r>
  <r>
    <x v="41"/>
    <x v="45"/>
    <x v="5"/>
    <m/>
    <m/>
    <m/>
    <n v="0"/>
    <m/>
    <m/>
    <m/>
    <m/>
    <m/>
    <m/>
    <m/>
    <m/>
    <m/>
    <m/>
    <m/>
    <m/>
    <m/>
    <m/>
    <m/>
    <m/>
    <m/>
    <m/>
    <m/>
    <m/>
    <m/>
    <m/>
    <m/>
  </r>
  <r>
    <x v="41"/>
    <x v="45"/>
    <x v="5"/>
    <m/>
    <m/>
    <m/>
    <n v="0"/>
    <m/>
    <m/>
    <m/>
    <m/>
    <m/>
    <m/>
    <m/>
    <m/>
    <m/>
    <m/>
    <m/>
    <m/>
    <m/>
    <m/>
    <m/>
    <m/>
    <m/>
    <m/>
    <m/>
    <m/>
    <m/>
    <m/>
    <m/>
  </r>
  <r>
    <x v="41"/>
    <x v="45"/>
    <x v="5"/>
    <m/>
    <m/>
    <m/>
    <n v="0"/>
    <m/>
    <m/>
    <m/>
    <m/>
    <m/>
    <m/>
    <m/>
    <m/>
    <m/>
    <m/>
    <m/>
    <m/>
    <m/>
    <m/>
    <m/>
    <m/>
    <m/>
    <m/>
    <m/>
    <m/>
    <m/>
    <m/>
    <m/>
  </r>
  <r>
    <x v="41"/>
    <x v="45"/>
    <x v="5"/>
    <m/>
    <m/>
    <m/>
    <n v="0"/>
    <m/>
    <m/>
    <m/>
    <m/>
    <m/>
    <m/>
    <m/>
    <m/>
    <m/>
    <m/>
    <m/>
    <m/>
    <m/>
    <m/>
    <m/>
    <m/>
    <m/>
    <m/>
    <m/>
    <m/>
    <m/>
    <m/>
    <m/>
  </r>
  <r>
    <x v="41"/>
    <x v="45"/>
    <x v="5"/>
    <m/>
    <m/>
    <m/>
    <n v="0"/>
    <m/>
    <m/>
    <m/>
    <m/>
    <m/>
    <m/>
    <m/>
    <m/>
    <m/>
    <m/>
    <m/>
    <m/>
    <m/>
    <m/>
    <m/>
    <m/>
    <m/>
    <m/>
    <m/>
    <m/>
    <m/>
    <m/>
    <m/>
  </r>
  <r>
    <x v="41"/>
    <x v="45"/>
    <x v="5"/>
    <m/>
    <m/>
    <m/>
    <n v="0"/>
    <m/>
    <m/>
    <m/>
    <m/>
    <m/>
    <m/>
    <m/>
    <m/>
    <m/>
    <m/>
    <m/>
    <m/>
    <m/>
    <m/>
    <m/>
    <m/>
    <m/>
    <m/>
    <m/>
    <m/>
    <m/>
    <m/>
    <m/>
  </r>
  <r>
    <x v="41"/>
    <x v="45"/>
    <x v="5"/>
    <m/>
    <m/>
    <m/>
    <n v="0"/>
    <m/>
    <m/>
    <m/>
    <m/>
    <m/>
    <m/>
    <m/>
    <m/>
    <m/>
    <m/>
    <m/>
    <m/>
    <m/>
    <m/>
    <m/>
    <m/>
    <m/>
    <m/>
    <m/>
    <m/>
    <m/>
    <m/>
    <m/>
  </r>
  <r>
    <x v="41"/>
    <x v="45"/>
    <x v="5"/>
    <m/>
    <m/>
    <m/>
    <n v="0"/>
    <m/>
    <m/>
    <m/>
    <m/>
    <m/>
    <m/>
    <m/>
    <m/>
    <m/>
    <m/>
    <m/>
    <m/>
    <m/>
    <m/>
    <m/>
    <m/>
    <m/>
    <m/>
    <m/>
    <m/>
    <m/>
    <m/>
    <m/>
  </r>
  <r>
    <x v="41"/>
    <x v="45"/>
    <x v="5"/>
    <m/>
    <m/>
    <m/>
    <n v="0"/>
    <m/>
    <m/>
    <m/>
    <m/>
    <m/>
    <m/>
    <m/>
    <m/>
    <m/>
    <m/>
    <m/>
    <m/>
    <m/>
    <m/>
    <m/>
    <m/>
    <m/>
    <m/>
    <m/>
    <m/>
    <m/>
    <m/>
    <m/>
  </r>
  <r>
    <x v="41"/>
    <x v="45"/>
    <x v="5"/>
    <m/>
    <m/>
    <m/>
    <n v="0"/>
    <m/>
    <m/>
    <m/>
    <m/>
    <m/>
    <m/>
    <m/>
    <m/>
    <m/>
    <m/>
    <m/>
    <m/>
    <m/>
    <m/>
    <m/>
    <m/>
    <m/>
    <m/>
    <m/>
    <m/>
    <m/>
    <m/>
    <m/>
  </r>
  <r>
    <x v="41"/>
    <x v="45"/>
    <x v="5"/>
    <m/>
    <m/>
    <m/>
    <n v="0"/>
    <m/>
    <m/>
    <m/>
    <m/>
    <m/>
    <m/>
    <m/>
    <m/>
    <m/>
    <m/>
    <m/>
    <m/>
    <m/>
    <m/>
    <m/>
    <m/>
    <m/>
    <m/>
    <m/>
    <m/>
    <m/>
    <m/>
    <m/>
  </r>
  <r>
    <x v="41"/>
    <x v="45"/>
    <x v="5"/>
    <m/>
    <m/>
    <m/>
    <n v="0"/>
    <m/>
    <m/>
    <m/>
    <m/>
    <m/>
    <m/>
    <m/>
    <m/>
    <m/>
    <m/>
    <m/>
    <m/>
    <m/>
    <m/>
    <m/>
    <m/>
    <m/>
    <m/>
    <m/>
    <m/>
    <m/>
    <m/>
    <m/>
  </r>
  <r>
    <x v="41"/>
    <x v="45"/>
    <x v="5"/>
    <m/>
    <m/>
    <m/>
    <n v="0"/>
    <m/>
    <m/>
    <m/>
    <m/>
    <m/>
    <m/>
    <m/>
    <m/>
    <m/>
    <m/>
    <m/>
    <m/>
    <m/>
    <m/>
    <m/>
    <m/>
    <m/>
    <m/>
    <m/>
    <m/>
    <m/>
    <m/>
    <m/>
  </r>
  <r>
    <x v="41"/>
    <x v="45"/>
    <x v="5"/>
    <m/>
    <m/>
    <m/>
    <n v="0"/>
    <m/>
    <m/>
    <m/>
    <m/>
    <m/>
    <m/>
    <m/>
    <m/>
    <m/>
    <m/>
    <m/>
    <m/>
    <m/>
    <m/>
    <m/>
    <m/>
    <m/>
    <m/>
    <m/>
    <m/>
    <m/>
    <m/>
    <m/>
  </r>
  <r>
    <x v="41"/>
    <x v="45"/>
    <x v="5"/>
    <m/>
    <m/>
    <m/>
    <n v="0"/>
    <m/>
    <m/>
    <m/>
    <m/>
    <m/>
    <m/>
    <m/>
    <m/>
    <m/>
    <m/>
    <m/>
    <m/>
    <m/>
    <m/>
    <m/>
    <m/>
    <m/>
    <m/>
    <m/>
    <m/>
    <m/>
    <m/>
    <m/>
  </r>
  <r>
    <x v="41"/>
    <x v="45"/>
    <x v="5"/>
    <m/>
    <m/>
    <m/>
    <n v="0"/>
    <m/>
    <m/>
    <m/>
    <m/>
    <m/>
    <m/>
    <m/>
    <m/>
    <m/>
    <m/>
    <m/>
    <m/>
    <m/>
    <m/>
    <m/>
    <m/>
    <m/>
    <m/>
    <m/>
    <m/>
    <m/>
    <m/>
    <m/>
  </r>
  <r>
    <x v="41"/>
    <x v="45"/>
    <x v="5"/>
    <m/>
    <m/>
    <m/>
    <n v="0"/>
    <m/>
    <m/>
    <m/>
    <m/>
    <m/>
    <m/>
    <m/>
    <m/>
    <m/>
    <m/>
    <m/>
    <m/>
    <m/>
    <m/>
    <m/>
    <m/>
    <m/>
    <m/>
    <m/>
    <m/>
    <m/>
    <m/>
    <m/>
  </r>
  <r>
    <x v="41"/>
    <x v="45"/>
    <x v="5"/>
    <m/>
    <m/>
    <m/>
    <n v="0"/>
    <m/>
    <m/>
    <m/>
    <m/>
    <m/>
    <m/>
    <m/>
    <m/>
    <m/>
    <m/>
    <m/>
    <m/>
    <m/>
    <m/>
    <m/>
    <m/>
    <m/>
    <m/>
    <m/>
    <m/>
    <m/>
    <m/>
    <m/>
  </r>
  <r>
    <x v="41"/>
    <x v="45"/>
    <x v="5"/>
    <m/>
    <m/>
    <m/>
    <n v="0"/>
    <m/>
    <m/>
    <m/>
    <m/>
    <m/>
    <m/>
    <m/>
    <m/>
    <m/>
    <m/>
    <m/>
    <m/>
    <m/>
    <m/>
    <m/>
    <m/>
    <m/>
    <m/>
    <m/>
    <m/>
    <m/>
    <m/>
    <m/>
  </r>
  <r>
    <x v="41"/>
    <x v="45"/>
    <x v="5"/>
    <m/>
    <m/>
    <m/>
    <n v="0"/>
    <m/>
    <m/>
    <m/>
    <m/>
    <m/>
    <m/>
    <m/>
    <m/>
    <m/>
    <m/>
    <m/>
    <m/>
    <m/>
    <m/>
    <m/>
    <m/>
    <m/>
    <m/>
    <m/>
    <m/>
    <m/>
    <m/>
    <m/>
  </r>
  <r>
    <x v="41"/>
    <x v="45"/>
    <x v="5"/>
    <m/>
    <m/>
    <m/>
    <n v="0"/>
    <m/>
    <m/>
    <m/>
    <m/>
    <m/>
    <m/>
    <m/>
    <m/>
    <m/>
    <m/>
    <m/>
    <m/>
    <m/>
    <m/>
    <m/>
    <m/>
    <m/>
    <m/>
    <m/>
    <m/>
    <m/>
    <m/>
    <m/>
  </r>
  <r>
    <x v="41"/>
    <x v="45"/>
    <x v="5"/>
    <m/>
    <m/>
    <m/>
    <n v="0"/>
    <m/>
    <m/>
    <m/>
    <m/>
    <m/>
    <m/>
    <m/>
    <m/>
    <m/>
    <m/>
    <m/>
    <m/>
    <m/>
    <m/>
    <m/>
    <m/>
    <m/>
    <m/>
    <m/>
    <m/>
    <m/>
    <m/>
    <m/>
  </r>
  <r>
    <x v="41"/>
    <x v="45"/>
    <x v="5"/>
    <m/>
    <m/>
    <m/>
    <n v="0"/>
    <m/>
    <m/>
    <m/>
    <m/>
    <m/>
    <m/>
    <m/>
    <m/>
    <m/>
    <m/>
    <m/>
    <m/>
    <m/>
    <m/>
    <m/>
    <m/>
    <m/>
    <m/>
    <m/>
    <m/>
    <m/>
    <m/>
    <m/>
  </r>
  <r>
    <x v="41"/>
    <x v="45"/>
    <x v="5"/>
    <m/>
    <m/>
    <m/>
    <n v="0"/>
    <m/>
    <m/>
    <m/>
    <m/>
    <m/>
    <m/>
    <m/>
    <m/>
    <m/>
    <m/>
    <m/>
    <m/>
    <m/>
    <m/>
    <m/>
    <m/>
    <m/>
    <m/>
    <m/>
    <m/>
    <m/>
    <m/>
    <m/>
  </r>
  <r>
    <x v="41"/>
    <x v="45"/>
    <x v="5"/>
    <m/>
    <m/>
    <m/>
    <n v="0"/>
    <m/>
    <m/>
    <m/>
    <m/>
    <m/>
    <m/>
    <m/>
    <m/>
    <m/>
    <m/>
    <m/>
    <m/>
    <m/>
    <m/>
    <m/>
    <m/>
    <m/>
    <m/>
    <m/>
    <m/>
    <m/>
    <m/>
    <m/>
  </r>
  <r>
    <x v="41"/>
    <x v="45"/>
    <x v="5"/>
    <m/>
    <m/>
    <m/>
    <n v="0"/>
    <m/>
    <m/>
    <m/>
    <m/>
    <m/>
    <m/>
    <m/>
    <m/>
    <m/>
    <m/>
    <m/>
    <m/>
    <m/>
    <m/>
    <m/>
    <m/>
    <m/>
    <m/>
    <m/>
    <m/>
    <m/>
    <m/>
    <m/>
  </r>
  <r>
    <x v="41"/>
    <x v="45"/>
    <x v="5"/>
    <m/>
    <m/>
    <m/>
    <n v="0"/>
    <m/>
    <m/>
    <m/>
    <m/>
    <m/>
    <m/>
    <m/>
    <m/>
    <m/>
    <m/>
    <m/>
    <m/>
    <m/>
    <m/>
    <m/>
    <m/>
    <m/>
    <m/>
    <m/>
    <m/>
    <m/>
    <m/>
    <m/>
  </r>
  <r>
    <x v="41"/>
    <x v="45"/>
    <x v="5"/>
    <m/>
    <n v="6191"/>
    <m/>
    <n v="8199"/>
    <m/>
    <n v="4936"/>
    <n v="4936"/>
    <m/>
    <m/>
    <m/>
    <m/>
    <m/>
    <m/>
    <m/>
    <m/>
    <m/>
    <m/>
    <m/>
    <m/>
    <m/>
    <m/>
    <m/>
    <m/>
    <m/>
    <m/>
    <m/>
    <m/>
  </r>
  <r>
    <x v="41"/>
    <x v="45"/>
    <x v="5"/>
    <m/>
    <n v="12012"/>
    <m/>
    <n v="14020"/>
    <m/>
    <n v="9941"/>
    <n v="9941"/>
    <m/>
    <m/>
    <m/>
    <m/>
    <m/>
    <m/>
    <m/>
    <m/>
    <m/>
    <m/>
    <m/>
    <m/>
    <m/>
    <m/>
    <m/>
    <m/>
    <m/>
    <m/>
    <m/>
    <m/>
  </r>
  <r>
    <x v="41"/>
    <x v="45"/>
    <x v="5"/>
    <m/>
    <n v="87059"/>
    <m/>
    <n v="89067"/>
    <m/>
    <n v="73813"/>
    <n v="73813"/>
    <m/>
    <m/>
    <m/>
    <m/>
    <m/>
    <m/>
    <m/>
    <m/>
    <m/>
    <m/>
    <m/>
    <m/>
    <m/>
    <m/>
    <m/>
    <m/>
    <m/>
    <m/>
    <m/>
    <m/>
  </r>
  <r>
    <x v="41"/>
    <x v="45"/>
    <x v="5"/>
    <m/>
    <n v="38650"/>
    <m/>
    <n v="40658"/>
    <m/>
    <n v="32392"/>
    <n v="32392"/>
    <m/>
    <m/>
    <m/>
    <m/>
    <m/>
    <m/>
    <m/>
    <m/>
    <m/>
    <m/>
    <m/>
    <m/>
    <m/>
    <m/>
    <m/>
    <m/>
    <m/>
    <m/>
    <m/>
    <m/>
  </r>
  <r>
    <x v="41"/>
    <x v="45"/>
    <x v="5"/>
    <m/>
    <n v="45766"/>
    <m/>
    <n v="47774"/>
    <m/>
    <n v="39161"/>
    <n v="39161"/>
    <m/>
    <m/>
    <m/>
    <m/>
    <m/>
    <m/>
    <m/>
    <m/>
    <m/>
    <m/>
    <m/>
    <m/>
    <m/>
    <m/>
    <m/>
    <m/>
    <m/>
    <m/>
    <m/>
    <m/>
  </r>
  <r>
    <x v="41"/>
    <x v="45"/>
    <x v="5"/>
    <m/>
    <n v="216508"/>
    <m/>
    <n v="218516"/>
    <m/>
    <n v="184698"/>
    <n v="184698"/>
    <m/>
    <m/>
    <m/>
    <m/>
    <m/>
    <m/>
    <m/>
    <m/>
    <m/>
    <m/>
    <m/>
    <m/>
    <m/>
    <m/>
    <m/>
    <m/>
    <m/>
    <m/>
    <m/>
    <m/>
  </r>
  <r>
    <x v="41"/>
    <x v="45"/>
    <x v="5"/>
    <m/>
    <n v="2585"/>
    <m/>
    <n v="4593"/>
    <m/>
    <n v="2287"/>
    <n v="2287"/>
    <m/>
    <m/>
    <m/>
    <m/>
    <m/>
    <m/>
    <m/>
    <m/>
    <m/>
    <m/>
    <m/>
    <m/>
    <m/>
    <m/>
    <m/>
    <m/>
    <m/>
    <m/>
    <m/>
    <m/>
  </r>
  <r>
    <x v="41"/>
    <x v="45"/>
    <x v="5"/>
    <m/>
    <n v="55331"/>
    <m/>
    <n v="57339"/>
    <m/>
    <n v="45793"/>
    <n v="45793"/>
    <m/>
    <m/>
    <m/>
    <m/>
    <m/>
    <m/>
    <m/>
    <m/>
    <m/>
    <m/>
    <m/>
    <m/>
    <m/>
    <m/>
    <m/>
    <m/>
    <m/>
    <m/>
    <m/>
    <m/>
  </r>
  <r>
    <x v="41"/>
    <x v="45"/>
    <x v="5"/>
    <m/>
    <n v="18936"/>
    <m/>
    <n v="20944"/>
    <m/>
    <n v="15390"/>
    <n v="15390"/>
    <m/>
    <m/>
    <m/>
    <m/>
    <m/>
    <m/>
    <m/>
    <m/>
    <m/>
    <m/>
    <m/>
    <m/>
    <m/>
    <m/>
    <m/>
    <m/>
    <m/>
    <m/>
    <m/>
    <m/>
  </r>
  <r>
    <x v="41"/>
    <x v="45"/>
    <x v="5"/>
    <m/>
    <n v="4259"/>
    <m/>
    <n v="6267"/>
    <m/>
    <n v="3575"/>
    <n v="3575"/>
    <m/>
    <m/>
    <m/>
    <m/>
    <m/>
    <m/>
    <m/>
    <m/>
    <m/>
    <m/>
    <m/>
    <m/>
    <m/>
    <m/>
    <m/>
    <m/>
    <m/>
    <m/>
    <m/>
    <m/>
  </r>
  <r>
    <x v="41"/>
    <x v="45"/>
    <x v="5"/>
    <m/>
    <n v="23530"/>
    <m/>
    <n v="25538"/>
    <m/>
    <n v="20001"/>
    <n v="20001"/>
    <m/>
    <m/>
    <m/>
    <m/>
    <m/>
    <m/>
    <m/>
    <m/>
    <m/>
    <m/>
    <m/>
    <m/>
    <m/>
    <m/>
    <m/>
    <m/>
    <m/>
    <m/>
    <m/>
    <m/>
  </r>
  <r>
    <x v="41"/>
    <x v="45"/>
    <x v="5"/>
    <m/>
    <n v="1564"/>
    <m/>
    <n v="3572"/>
    <m/>
    <n v="1396"/>
    <n v="1396"/>
    <m/>
    <m/>
    <m/>
    <m/>
    <m/>
    <m/>
    <m/>
    <m/>
    <m/>
    <m/>
    <m/>
    <m/>
    <m/>
    <m/>
    <m/>
    <m/>
    <m/>
    <m/>
    <m/>
    <m/>
  </r>
  <r>
    <x v="41"/>
    <x v="45"/>
    <x v="5"/>
    <m/>
    <n v="32910"/>
    <m/>
    <n v="34918"/>
    <m/>
    <n v="27876"/>
    <n v="27876"/>
    <m/>
    <m/>
    <m/>
    <m/>
    <m/>
    <m/>
    <m/>
    <m/>
    <m/>
    <m/>
    <m/>
    <m/>
    <m/>
    <m/>
    <m/>
    <m/>
    <m/>
    <m/>
    <m/>
    <m/>
  </r>
  <r>
    <x v="41"/>
    <x v="45"/>
    <x v="5"/>
    <m/>
    <n v="36702"/>
    <m/>
    <n v="38710"/>
    <m/>
    <n v="29709"/>
    <n v="29709"/>
    <m/>
    <m/>
    <m/>
    <m/>
    <m/>
    <m/>
    <m/>
    <m/>
    <m/>
    <m/>
    <m/>
    <m/>
    <m/>
    <m/>
    <m/>
    <m/>
    <m/>
    <m/>
    <m/>
    <m/>
  </r>
  <r>
    <x v="41"/>
    <x v="45"/>
    <x v="5"/>
    <m/>
    <n v="47629"/>
    <m/>
    <n v="49637"/>
    <m/>
    <n v="42597"/>
    <n v="42597"/>
    <m/>
    <m/>
    <m/>
    <m/>
    <m/>
    <m/>
    <m/>
    <m/>
    <m/>
    <m/>
    <m/>
    <m/>
    <m/>
    <m/>
    <m/>
    <m/>
    <m/>
    <m/>
    <m/>
    <m/>
  </r>
  <r>
    <x v="41"/>
    <x v="45"/>
    <x v="5"/>
    <m/>
    <n v="22160"/>
    <m/>
    <n v="24168"/>
    <m/>
    <n v="20225"/>
    <n v="20225"/>
    <m/>
    <m/>
    <m/>
    <m/>
    <m/>
    <m/>
    <m/>
    <m/>
    <m/>
    <m/>
    <m/>
    <m/>
    <m/>
    <m/>
    <m/>
    <m/>
    <m/>
    <m/>
    <m/>
    <m/>
  </r>
  <r>
    <x v="41"/>
    <x v="45"/>
    <x v="5"/>
    <m/>
    <n v="1108128"/>
    <m/>
    <n v="1110136"/>
    <m/>
    <n v="930038"/>
    <n v="930038"/>
    <m/>
    <m/>
    <m/>
    <m/>
    <m/>
    <m/>
    <m/>
    <m/>
    <m/>
    <m/>
    <m/>
    <m/>
    <m/>
    <m/>
    <m/>
    <m/>
    <m/>
    <m/>
    <m/>
    <m/>
  </r>
  <r>
    <x v="41"/>
    <x v="45"/>
    <x v="5"/>
    <m/>
    <n v="144690"/>
    <m/>
    <n v="146698"/>
    <m/>
    <n v="125881"/>
    <n v="125881"/>
    <m/>
    <m/>
    <m/>
    <m/>
    <m/>
    <m/>
    <m/>
    <m/>
    <m/>
    <m/>
    <m/>
    <m/>
    <m/>
    <m/>
    <m/>
    <m/>
    <m/>
    <m/>
    <m/>
    <m/>
  </r>
  <r>
    <x v="41"/>
    <x v="45"/>
    <x v="5"/>
    <m/>
    <n v="20631"/>
    <m/>
    <n v="22639"/>
    <m/>
    <n v="18087"/>
    <n v="18087"/>
    <m/>
    <m/>
    <m/>
    <m/>
    <m/>
    <m/>
    <m/>
    <m/>
    <m/>
    <m/>
    <m/>
    <m/>
    <m/>
    <m/>
    <m/>
    <m/>
    <m/>
    <m/>
    <m/>
    <m/>
  </r>
  <r>
    <x v="41"/>
    <x v="45"/>
    <x v="5"/>
    <m/>
    <n v="12171"/>
    <m/>
    <n v="14179"/>
    <m/>
    <n v="10333"/>
    <n v="10333"/>
    <m/>
    <m/>
    <m/>
    <m/>
    <m/>
    <m/>
    <m/>
    <m/>
    <m/>
    <m/>
    <m/>
    <m/>
    <m/>
    <m/>
    <m/>
    <m/>
    <m/>
    <m/>
    <m/>
    <m/>
  </r>
  <r>
    <x v="41"/>
    <x v="45"/>
    <x v="5"/>
    <m/>
    <n v="41635"/>
    <m/>
    <n v="43643"/>
    <m/>
    <n v="35225"/>
    <n v="35225"/>
    <m/>
    <m/>
    <m/>
    <m/>
    <m/>
    <m/>
    <m/>
    <m/>
    <m/>
    <m/>
    <m/>
    <m/>
    <m/>
    <m/>
    <m/>
    <m/>
    <m/>
    <m/>
    <m/>
    <m/>
  </r>
  <r>
    <x v="41"/>
    <x v="45"/>
    <x v="5"/>
    <m/>
    <n v="6899"/>
    <m/>
    <n v="8907"/>
    <m/>
    <n v="6058"/>
    <n v="6058"/>
    <m/>
    <m/>
    <m/>
    <m/>
    <m/>
    <m/>
    <m/>
    <m/>
    <m/>
    <m/>
    <m/>
    <m/>
    <m/>
    <m/>
    <m/>
    <m/>
    <m/>
    <m/>
    <m/>
    <m/>
  </r>
  <r>
    <x v="41"/>
    <x v="45"/>
    <x v="5"/>
    <m/>
    <n v="32828"/>
    <m/>
    <n v="34836"/>
    <m/>
    <n v="28698"/>
    <n v="28698"/>
    <m/>
    <m/>
    <m/>
    <m/>
    <m/>
    <m/>
    <m/>
    <m/>
    <m/>
    <m/>
    <m/>
    <m/>
    <m/>
    <m/>
    <m/>
    <m/>
    <m/>
    <m/>
    <m/>
    <m/>
  </r>
  <r>
    <x v="41"/>
    <x v="45"/>
    <x v="5"/>
    <m/>
    <n v="20562"/>
    <m/>
    <n v="22570"/>
    <m/>
    <n v="17134"/>
    <n v="17134"/>
    <m/>
    <m/>
    <m/>
    <m/>
    <m/>
    <m/>
    <m/>
    <m/>
    <m/>
    <m/>
    <m/>
    <m/>
    <m/>
    <m/>
    <m/>
    <m/>
    <m/>
    <m/>
    <m/>
    <m/>
  </r>
  <r>
    <x v="41"/>
    <x v="45"/>
    <x v="5"/>
    <m/>
    <n v="13052"/>
    <m/>
    <n v="15060"/>
    <m/>
    <n v="11145"/>
    <n v="11145"/>
    <m/>
    <m/>
    <m/>
    <m/>
    <m/>
    <m/>
    <m/>
    <m/>
    <m/>
    <m/>
    <m/>
    <m/>
    <m/>
    <m/>
    <m/>
    <m/>
    <m/>
    <m/>
    <m/>
    <m/>
  </r>
  <r>
    <x v="41"/>
    <x v="45"/>
    <x v="5"/>
    <m/>
    <n v="7799"/>
    <m/>
    <n v="9807"/>
    <m/>
    <n v="6652"/>
    <n v="6652"/>
    <m/>
    <m/>
    <m/>
    <m/>
    <m/>
    <m/>
    <m/>
    <m/>
    <m/>
    <m/>
    <m/>
    <m/>
    <m/>
    <m/>
    <m/>
    <m/>
    <m/>
    <m/>
    <m/>
    <m/>
  </r>
  <r>
    <x v="41"/>
    <x v="45"/>
    <x v="5"/>
    <m/>
    <n v="411103"/>
    <m/>
    <n v="413111"/>
    <m/>
    <n v="333824"/>
    <n v="333824"/>
    <m/>
    <m/>
    <m/>
    <m/>
    <m/>
    <m/>
    <m/>
    <m/>
    <m/>
    <m/>
    <m/>
    <m/>
    <m/>
    <m/>
    <m/>
    <m/>
    <m/>
    <m/>
    <m/>
    <m/>
  </r>
  <r>
    <x v="41"/>
    <x v="45"/>
    <x v="5"/>
    <m/>
    <n v="11624"/>
    <m/>
    <n v="13632"/>
    <m/>
    <n v="10635"/>
    <n v="10635"/>
    <m/>
    <m/>
    <m/>
    <m/>
    <m/>
    <m/>
    <m/>
    <m/>
    <m/>
    <m/>
    <m/>
    <m/>
    <m/>
    <m/>
    <m/>
    <m/>
    <m/>
    <m/>
    <m/>
    <m/>
  </r>
  <r>
    <x v="41"/>
    <x v="45"/>
    <x v="5"/>
    <m/>
    <n v="65129"/>
    <m/>
    <n v="67137"/>
    <m/>
    <n v="56632"/>
    <n v="56632"/>
    <m/>
    <m/>
    <m/>
    <m/>
    <m/>
    <m/>
    <m/>
    <m/>
    <m/>
    <m/>
    <m/>
    <m/>
    <m/>
    <m/>
    <m/>
    <m/>
    <m/>
    <m/>
    <m/>
    <m/>
  </r>
  <r>
    <x v="41"/>
    <x v="45"/>
    <x v="5"/>
    <m/>
    <n v="6650"/>
    <m/>
    <n v="8658"/>
    <m/>
    <n v="5567"/>
    <n v="5567"/>
    <m/>
    <m/>
    <m/>
    <m/>
    <m/>
    <m/>
    <m/>
    <m/>
    <m/>
    <m/>
    <m/>
    <m/>
    <m/>
    <m/>
    <m/>
    <m/>
    <m/>
    <m/>
    <m/>
    <m/>
  </r>
  <r>
    <x v="41"/>
    <x v="45"/>
    <x v="5"/>
    <m/>
    <n v="372636"/>
    <m/>
    <n v="374644"/>
    <m/>
    <n v="324179"/>
    <n v="324179"/>
    <m/>
    <m/>
    <m/>
    <m/>
    <m/>
    <m/>
    <m/>
    <m/>
    <m/>
    <m/>
    <m/>
    <m/>
    <m/>
    <m/>
    <m/>
    <m/>
    <m/>
    <m/>
    <m/>
    <m/>
  </r>
  <r>
    <x v="41"/>
    <x v="45"/>
    <x v="5"/>
    <m/>
    <n v="258952"/>
    <m/>
    <n v="260960"/>
    <m/>
    <n v="222126"/>
    <n v="222126"/>
    <m/>
    <m/>
    <m/>
    <m/>
    <m/>
    <m/>
    <m/>
    <m/>
    <m/>
    <m/>
    <m/>
    <m/>
    <m/>
    <m/>
    <m/>
    <m/>
    <m/>
    <m/>
    <m/>
    <m/>
  </r>
  <r>
    <x v="41"/>
    <x v="45"/>
    <x v="5"/>
    <m/>
    <n v="26875"/>
    <m/>
    <n v="28883"/>
    <m/>
    <n v="22756"/>
    <n v="22756"/>
    <m/>
    <m/>
    <m/>
    <m/>
    <m/>
    <m/>
    <m/>
    <m/>
    <m/>
    <m/>
    <m/>
    <m/>
    <m/>
    <m/>
    <m/>
    <m/>
    <m/>
    <m/>
    <m/>
    <m/>
  </r>
  <r>
    <x v="41"/>
    <x v="45"/>
    <x v="5"/>
    <m/>
    <n v="148911"/>
    <m/>
    <n v="150919"/>
    <m/>
    <n v="128006"/>
    <n v="128006"/>
    <m/>
    <m/>
    <m/>
    <m/>
    <m/>
    <m/>
    <m/>
    <m/>
    <m/>
    <m/>
    <m/>
    <m/>
    <m/>
    <m/>
    <m/>
    <m/>
    <m/>
    <m/>
    <m/>
    <m/>
  </r>
  <r>
    <x v="41"/>
    <x v="45"/>
    <x v="5"/>
    <m/>
    <n v="2733"/>
    <m/>
    <n v="4741"/>
    <m/>
    <n v="2343"/>
    <n v="2343"/>
    <m/>
    <m/>
    <m/>
    <m/>
    <m/>
    <m/>
    <m/>
    <m/>
    <m/>
    <m/>
    <m/>
    <m/>
    <m/>
    <m/>
    <m/>
    <m/>
    <m/>
    <m/>
    <m/>
    <m/>
  </r>
  <r>
    <x v="41"/>
    <x v="45"/>
    <x v="5"/>
    <m/>
    <n v="31606"/>
    <m/>
    <n v="33614"/>
    <m/>
    <n v="25062"/>
    <n v="25062"/>
    <m/>
    <m/>
    <m/>
    <m/>
    <m/>
    <m/>
    <m/>
    <m/>
    <m/>
    <m/>
    <m/>
    <m/>
    <m/>
    <m/>
    <m/>
    <m/>
    <m/>
    <m/>
    <m/>
    <m/>
  </r>
  <r>
    <x v="41"/>
    <x v="45"/>
    <x v="5"/>
    <m/>
    <n v="115314"/>
    <m/>
    <n v="117322"/>
    <m/>
    <n v="101399"/>
    <n v="101399"/>
    <m/>
    <m/>
    <m/>
    <m/>
    <m/>
    <m/>
    <m/>
    <m/>
    <m/>
    <m/>
    <m/>
    <m/>
    <m/>
    <m/>
    <m/>
    <m/>
    <m/>
    <m/>
    <m/>
    <m/>
  </r>
  <r>
    <x v="41"/>
    <x v="45"/>
    <x v="5"/>
    <m/>
    <n v="20542"/>
    <m/>
    <n v="22550"/>
    <m/>
    <n v="17826"/>
    <n v="17826"/>
    <m/>
    <m/>
    <m/>
    <m/>
    <m/>
    <m/>
    <m/>
    <m/>
    <m/>
    <m/>
    <m/>
    <m/>
    <m/>
    <m/>
    <m/>
    <m/>
    <m/>
    <m/>
    <m/>
    <m/>
  </r>
  <r>
    <x v="41"/>
    <x v="45"/>
    <x v="5"/>
    <m/>
    <n v="97856"/>
    <m/>
    <n v="99864"/>
    <m/>
    <n v="78191"/>
    <n v="78191"/>
    <m/>
    <m/>
    <m/>
    <m/>
    <m/>
    <m/>
    <m/>
    <m/>
    <m/>
    <m/>
    <m/>
    <m/>
    <m/>
    <m/>
    <m/>
    <m/>
    <m/>
    <m/>
    <m/>
    <m/>
  </r>
  <r>
    <x v="41"/>
    <x v="45"/>
    <x v="5"/>
    <m/>
    <n v="3630118"/>
    <m/>
    <n v="3632126"/>
    <m/>
    <n v="3071587"/>
    <n v="3071587"/>
    <m/>
    <m/>
    <m/>
    <m/>
    <m/>
    <m/>
    <m/>
    <m/>
    <m/>
    <m/>
    <m/>
    <m/>
    <m/>
    <m/>
    <m/>
    <m/>
    <m/>
    <m/>
    <m/>
    <m/>
  </r>
  <r>
    <x v="41"/>
    <x v="45"/>
    <x v="5"/>
    <m/>
    <n v="5968"/>
    <m/>
    <n v="7976"/>
    <n v="5949"/>
    <m/>
    <n v="2804"/>
    <m/>
    <m/>
    <m/>
    <m/>
    <m/>
    <m/>
    <m/>
    <m/>
    <m/>
    <m/>
    <m/>
    <m/>
    <m/>
    <m/>
    <m/>
    <m/>
    <m/>
    <m/>
    <m/>
    <m/>
  </r>
  <r>
    <x v="41"/>
    <x v="45"/>
    <x v="5"/>
    <m/>
    <n v="11824"/>
    <m/>
    <n v="13832"/>
    <n v="11824"/>
    <m/>
    <n v="5657"/>
    <m/>
    <m/>
    <m/>
    <m/>
    <m/>
    <m/>
    <m/>
    <m/>
    <m/>
    <m/>
    <m/>
    <m/>
    <m/>
    <m/>
    <m/>
    <m/>
    <m/>
    <m/>
    <m/>
    <m/>
  </r>
  <r>
    <x v="41"/>
    <x v="45"/>
    <x v="5"/>
    <m/>
    <n v="81469"/>
    <m/>
    <n v="83477"/>
    <n v="81044"/>
    <m/>
    <n v="40629"/>
    <m/>
    <m/>
    <m/>
    <m/>
    <m/>
    <m/>
    <m/>
    <m/>
    <m/>
    <m/>
    <m/>
    <m/>
    <m/>
    <m/>
    <m/>
    <m/>
    <m/>
    <m/>
    <m/>
    <m/>
  </r>
  <r>
    <x v="41"/>
    <x v="45"/>
    <x v="5"/>
    <m/>
    <n v="36970"/>
    <m/>
    <n v="38978"/>
    <n v="36970"/>
    <m/>
    <n v="18177"/>
    <m/>
    <m/>
    <m/>
    <m/>
    <m/>
    <m/>
    <m/>
    <m/>
    <m/>
    <m/>
    <m/>
    <m/>
    <m/>
    <m/>
    <m/>
    <m/>
    <m/>
    <m/>
    <m/>
    <m/>
  </r>
  <r>
    <x v="41"/>
    <x v="45"/>
    <x v="5"/>
    <m/>
    <n v="44146"/>
    <m/>
    <n v="46154"/>
    <n v="44146"/>
    <m/>
    <n v="23644"/>
    <m/>
    <m/>
    <m/>
    <m/>
    <m/>
    <m/>
    <m/>
    <m/>
    <m/>
    <m/>
    <m/>
    <m/>
    <m/>
    <m/>
    <m/>
    <m/>
    <m/>
    <m/>
    <m/>
    <m/>
  </r>
  <r>
    <x v="41"/>
    <x v="45"/>
    <x v="5"/>
    <m/>
    <n v="203100"/>
    <m/>
    <n v="205108"/>
    <n v="201059"/>
    <m/>
    <n v="76984"/>
    <m/>
    <m/>
    <m/>
    <m/>
    <m/>
    <m/>
    <m/>
    <m/>
    <m/>
    <m/>
    <m/>
    <m/>
    <m/>
    <m/>
    <m/>
    <m/>
    <m/>
    <m/>
    <m/>
    <m/>
  </r>
  <r>
    <x v="41"/>
    <x v="45"/>
    <x v="5"/>
    <m/>
    <n v="2469"/>
    <m/>
    <n v="4477"/>
    <n v="2512"/>
    <m/>
    <n v="1644"/>
    <m/>
    <m/>
    <m/>
    <m/>
    <m/>
    <m/>
    <m/>
    <m/>
    <m/>
    <m/>
    <m/>
    <m/>
    <m/>
    <m/>
    <m/>
    <m/>
    <m/>
    <m/>
    <m/>
    <m/>
  </r>
  <r>
    <x v="41"/>
    <x v="45"/>
    <x v="5"/>
    <m/>
    <n v="53724"/>
    <m/>
    <n v="55732"/>
    <n v="53529"/>
    <m/>
    <n v="22837"/>
    <m/>
    <m/>
    <m/>
    <m/>
    <m/>
    <m/>
    <m/>
    <m/>
    <m/>
    <m/>
    <m/>
    <m/>
    <m/>
    <m/>
    <m/>
    <m/>
    <m/>
    <m/>
    <m/>
    <m/>
  </r>
  <r>
    <x v="41"/>
    <x v="45"/>
    <x v="5"/>
    <m/>
    <n v="18114"/>
    <m/>
    <n v="20122"/>
    <n v="18114"/>
    <m/>
    <n v="8972"/>
    <m/>
    <m/>
    <m/>
    <m/>
    <m/>
    <m/>
    <m/>
    <m/>
    <m/>
    <m/>
    <m/>
    <m/>
    <m/>
    <m/>
    <m/>
    <m/>
    <m/>
    <m/>
    <m/>
    <m/>
  </r>
  <r>
    <x v="41"/>
    <x v="45"/>
    <x v="5"/>
    <m/>
    <n v="4060"/>
    <m/>
    <n v="6068"/>
    <n v="4033"/>
    <m/>
    <n v="2154"/>
    <m/>
    <m/>
    <m/>
    <m/>
    <m/>
    <m/>
    <m/>
    <m/>
    <m/>
    <m/>
    <m/>
    <m/>
    <m/>
    <m/>
    <m/>
    <m/>
    <m/>
    <m/>
    <m/>
    <m/>
  </r>
  <r>
    <x v="41"/>
    <x v="45"/>
    <x v="5"/>
    <m/>
    <n v="21709"/>
    <m/>
    <n v="23717"/>
    <n v="21709"/>
    <m/>
    <n v="11638"/>
    <m/>
    <m/>
    <m/>
    <m/>
    <m/>
    <m/>
    <m/>
    <m/>
    <m/>
    <m/>
    <m/>
    <m/>
    <m/>
    <m/>
    <m/>
    <m/>
    <m/>
    <m/>
    <m/>
    <m/>
  </r>
  <r>
    <x v="41"/>
    <x v="45"/>
    <x v="5"/>
    <m/>
    <n v="1479"/>
    <m/>
    <n v="3487"/>
    <n v="1479"/>
    <m/>
    <n v="841"/>
    <m/>
    <m/>
    <m/>
    <m/>
    <m/>
    <m/>
    <m/>
    <m/>
    <m/>
    <m/>
    <m/>
    <m/>
    <m/>
    <m/>
    <m/>
    <m/>
    <m/>
    <m/>
    <m/>
    <m/>
  </r>
  <r>
    <x v="41"/>
    <x v="45"/>
    <x v="5"/>
    <m/>
    <n v="31237"/>
    <m/>
    <n v="33245"/>
    <n v="31237"/>
    <m/>
    <n v="15710"/>
    <m/>
    <m/>
    <m/>
    <m/>
    <m/>
    <m/>
    <m/>
    <m/>
    <m/>
    <m/>
    <m/>
    <m/>
    <m/>
    <m/>
    <m/>
    <m/>
    <m/>
    <m/>
    <m/>
    <m/>
  </r>
  <r>
    <x v="41"/>
    <x v="45"/>
    <x v="5"/>
    <m/>
    <n v="34813"/>
    <m/>
    <n v="36821"/>
    <n v="34887"/>
    <m/>
    <n v="18207"/>
    <m/>
    <m/>
    <m/>
    <m/>
    <m/>
    <m/>
    <m/>
    <m/>
    <m/>
    <m/>
    <m/>
    <m/>
    <m/>
    <m/>
    <m/>
    <m/>
    <m/>
    <m/>
    <m/>
    <m/>
  </r>
  <r>
    <x v="41"/>
    <x v="45"/>
    <x v="5"/>
    <m/>
    <n v="44524"/>
    <m/>
    <n v="46532"/>
    <n v="45070"/>
    <m/>
    <n v="25813"/>
    <m/>
    <m/>
    <m/>
    <m/>
    <m/>
    <m/>
    <m/>
    <m/>
    <m/>
    <m/>
    <m/>
    <m/>
    <m/>
    <m/>
    <m/>
    <m/>
    <m/>
    <m/>
    <m/>
    <m/>
  </r>
  <r>
    <x v="41"/>
    <x v="45"/>
    <x v="5"/>
    <m/>
    <n v="21296"/>
    <m/>
    <n v="23304"/>
    <n v="21084"/>
    <m/>
    <n v="13631"/>
    <m/>
    <m/>
    <m/>
    <m/>
    <m/>
    <m/>
    <m/>
    <m/>
    <m/>
    <m/>
    <m/>
    <m/>
    <m/>
    <m/>
    <m/>
    <m/>
    <m/>
    <m/>
    <m/>
    <m/>
  </r>
  <r>
    <x v="41"/>
    <x v="45"/>
    <x v="5"/>
    <m/>
    <n v="1041892"/>
    <m/>
    <n v="1043900"/>
    <n v="676924"/>
    <m/>
    <n v="363197"/>
    <m/>
    <m/>
    <m/>
    <m/>
    <m/>
    <m/>
    <m/>
    <m/>
    <m/>
    <m/>
    <m/>
    <m/>
    <m/>
    <m/>
    <m/>
    <m/>
    <m/>
    <m/>
    <m/>
    <m/>
  </r>
  <r>
    <x v="41"/>
    <x v="45"/>
    <x v="5"/>
    <m/>
    <n v="137850"/>
    <m/>
    <n v="139858"/>
    <n v="138106"/>
    <m/>
    <n v="68468"/>
    <m/>
    <m/>
    <m/>
    <m/>
    <m/>
    <m/>
    <m/>
    <m/>
    <m/>
    <m/>
    <m/>
    <m/>
    <m/>
    <m/>
    <m/>
    <m/>
    <m/>
    <m/>
    <m/>
    <m/>
  </r>
  <r>
    <x v="41"/>
    <x v="45"/>
    <x v="5"/>
    <m/>
    <n v="19075"/>
    <m/>
    <n v="21083"/>
    <n v="19075"/>
    <m/>
    <n v="10419"/>
    <m/>
    <m/>
    <m/>
    <m/>
    <m/>
    <m/>
    <m/>
    <m/>
    <m/>
    <m/>
    <m/>
    <m/>
    <m/>
    <m/>
    <m/>
    <m/>
    <m/>
    <m/>
    <m/>
    <m/>
  </r>
  <r>
    <x v="41"/>
    <x v="45"/>
    <x v="5"/>
    <m/>
    <n v="11680"/>
    <m/>
    <n v="13688"/>
    <n v="11680"/>
    <m/>
    <n v="5551"/>
    <m/>
    <m/>
    <m/>
    <m/>
    <m/>
    <m/>
    <m/>
    <m/>
    <m/>
    <m/>
    <m/>
    <m/>
    <m/>
    <m/>
    <m/>
    <m/>
    <m/>
    <m/>
    <m/>
    <m/>
  </r>
  <r>
    <x v="41"/>
    <x v="45"/>
    <x v="5"/>
    <m/>
    <n v="40194"/>
    <m/>
    <n v="42202"/>
    <n v="40194"/>
    <m/>
    <n v="20583"/>
    <m/>
    <m/>
    <m/>
    <m/>
    <m/>
    <m/>
    <m/>
    <m/>
    <m/>
    <m/>
    <m/>
    <m/>
    <m/>
    <m/>
    <m/>
    <m/>
    <m/>
    <m/>
    <m/>
    <m/>
  </r>
  <r>
    <x v="41"/>
    <x v="45"/>
    <x v="5"/>
    <m/>
    <n v="6721"/>
    <m/>
    <n v="8729"/>
    <n v="6953"/>
    <m/>
    <n v="4206"/>
    <m/>
    <m/>
    <m/>
    <m/>
    <m/>
    <m/>
    <m/>
    <m/>
    <m/>
    <m/>
    <m/>
    <m/>
    <m/>
    <m/>
    <m/>
    <m/>
    <m/>
    <m/>
    <m/>
    <m/>
  </r>
  <r>
    <x v="41"/>
    <x v="45"/>
    <x v="5"/>
    <m/>
    <n v="30946"/>
    <m/>
    <n v="32954"/>
    <n v="31123"/>
    <m/>
    <n v="17815"/>
    <m/>
    <m/>
    <m/>
    <m/>
    <m/>
    <m/>
    <m/>
    <m/>
    <m/>
    <m/>
    <m/>
    <m/>
    <m/>
    <m/>
    <m/>
    <m/>
    <m/>
    <m/>
    <m/>
    <m/>
  </r>
  <r>
    <x v="41"/>
    <x v="45"/>
    <x v="5"/>
    <m/>
    <n v="19777"/>
    <m/>
    <n v="21785"/>
    <n v="20150"/>
    <m/>
    <n v="9328"/>
    <m/>
    <m/>
    <m/>
    <m/>
    <m/>
    <m/>
    <m/>
    <m/>
    <m/>
    <m/>
    <m/>
    <m/>
    <m/>
    <m/>
    <m/>
    <m/>
    <m/>
    <m/>
    <m/>
    <m/>
  </r>
  <r>
    <x v="41"/>
    <x v="45"/>
    <x v="5"/>
    <m/>
    <n v="12718"/>
    <m/>
    <n v="14726"/>
    <n v="12718"/>
    <m/>
    <n v="7201"/>
    <m/>
    <m/>
    <m/>
    <m/>
    <m/>
    <m/>
    <m/>
    <m/>
    <m/>
    <m/>
    <m/>
    <m/>
    <m/>
    <m/>
    <m/>
    <m/>
    <m/>
    <m/>
    <m/>
    <m/>
  </r>
  <r>
    <x v="41"/>
    <x v="45"/>
    <x v="5"/>
    <m/>
    <n v="7458"/>
    <m/>
    <n v="9466"/>
    <n v="7419"/>
    <m/>
    <n v="4074"/>
    <m/>
    <m/>
    <m/>
    <m/>
    <m/>
    <m/>
    <m/>
    <m/>
    <m/>
    <m/>
    <m/>
    <m/>
    <m/>
    <m/>
    <m/>
    <m/>
    <m/>
    <m/>
    <m/>
    <m/>
  </r>
  <r>
    <x v="41"/>
    <x v="45"/>
    <x v="5"/>
    <m/>
    <n v="378495"/>
    <m/>
    <n v="380503"/>
    <n v="293836"/>
    <m/>
    <n v="153763"/>
    <m/>
    <m/>
    <m/>
    <m/>
    <m/>
    <m/>
    <m/>
    <m/>
    <m/>
    <m/>
    <m/>
    <m/>
    <m/>
    <m/>
    <m/>
    <m/>
    <m/>
    <m/>
    <m/>
    <m/>
  </r>
  <r>
    <x v="41"/>
    <x v="45"/>
    <x v="5"/>
    <m/>
    <n v="11042"/>
    <m/>
    <n v="13050"/>
    <n v="11042"/>
    <m/>
    <n v="7267"/>
    <m/>
    <m/>
    <m/>
    <m/>
    <m/>
    <m/>
    <m/>
    <m/>
    <m/>
    <m/>
    <m/>
    <m/>
    <m/>
    <m/>
    <m/>
    <m/>
    <m/>
    <m/>
    <m/>
    <m/>
  </r>
  <r>
    <x v="41"/>
    <x v="45"/>
    <x v="5"/>
    <m/>
    <n v="61614"/>
    <m/>
    <n v="63622"/>
    <n v="61614"/>
    <m/>
    <n v="31755"/>
    <m/>
    <m/>
    <m/>
    <m/>
    <m/>
    <m/>
    <m/>
    <m/>
    <m/>
    <m/>
    <m/>
    <m/>
    <m/>
    <m/>
    <m/>
    <m/>
    <m/>
    <m/>
    <m/>
    <m/>
  </r>
  <r>
    <x v="41"/>
    <x v="45"/>
    <x v="5"/>
    <m/>
    <n v="6453"/>
    <m/>
    <n v="8461"/>
    <n v="6413"/>
    <m/>
    <n v="2611"/>
    <m/>
    <m/>
    <m/>
    <m/>
    <m/>
    <m/>
    <m/>
    <m/>
    <m/>
    <m/>
    <m/>
    <m/>
    <m/>
    <m/>
    <m/>
    <m/>
    <m/>
    <m/>
    <m/>
    <m/>
  </r>
  <r>
    <x v="41"/>
    <x v="45"/>
    <x v="5"/>
    <m/>
    <n v="351110"/>
    <m/>
    <n v="353118"/>
    <n v="351110"/>
    <m/>
    <n v="148724"/>
    <m/>
    <m/>
    <m/>
    <m/>
    <m/>
    <m/>
    <m/>
    <m/>
    <m/>
    <m/>
    <m/>
    <m/>
    <m/>
    <m/>
    <m/>
    <m/>
    <m/>
    <m/>
    <m/>
    <m/>
  </r>
  <r>
    <x v="41"/>
    <x v="45"/>
    <x v="5"/>
    <m/>
    <n v="245198"/>
    <m/>
    <n v="247206"/>
    <n v="242110"/>
    <m/>
    <n v="112288"/>
    <m/>
    <m/>
    <m/>
    <m/>
    <m/>
    <m/>
    <m/>
    <m/>
    <m/>
    <m/>
    <m/>
    <m/>
    <m/>
    <m/>
    <m/>
    <m/>
    <m/>
    <m/>
    <m/>
    <m/>
  </r>
  <r>
    <x v="41"/>
    <x v="45"/>
    <x v="5"/>
    <m/>
    <n v="25505"/>
    <m/>
    <n v="27513"/>
    <n v="25566"/>
    <m/>
    <n v="13396"/>
    <m/>
    <m/>
    <m/>
    <m/>
    <m/>
    <m/>
    <m/>
    <m/>
    <m/>
    <m/>
    <m/>
    <m/>
    <m/>
    <m/>
    <m/>
    <m/>
    <m/>
    <m/>
    <m/>
    <m/>
  </r>
  <r>
    <x v="41"/>
    <x v="45"/>
    <x v="5"/>
    <m/>
    <n v="139941"/>
    <m/>
    <n v="141949"/>
    <n v="140891"/>
    <m/>
    <n v="67866"/>
    <m/>
    <m/>
    <m/>
    <m/>
    <m/>
    <m/>
    <m/>
    <m/>
    <m/>
    <m/>
    <m/>
    <m/>
    <m/>
    <m/>
    <m/>
    <m/>
    <m/>
    <m/>
    <m/>
    <m/>
  </r>
  <r>
    <x v="41"/>
    <x v="45"/>
    <x v="5"/>
    <m/>
    <n v="2670"/>
    <m/>
    <n v="4678"/>
    <n v="2670"/>
    <m/>
    <n v="1560"/>
    <m/>
    <m/>
    <m/>
    <m/>
    <m/>
    <m/>
    <m/>
    <m/>
    <m/>
    <m/>
    <m/>
    <m/>
    <m/>
    <m/>
    <m/>
    <m/>
    <m/>
    <m/>
    <m/>
    <m/>
  </r>
  <r>
    <x v="41"/>
    <x v="45"/>
    <x v="5"/>
    <m/>
    <n v="29970"/>
    <m/>
    <n v="31978"/>
    <n v="30057"/>
    <m/>
    <n v="14432"/>
    <m/>
    <m/>
    <m/>
    <m/>
    <m/>
    <m/>
    <m/>
    <m/>
    <m/>
    <m/>
    <m/>
    <m/>
    <m/>
    <m/>
    <m/>
    <m/>
    <m/>
    <m/>
    <m/>
    <m/>
  </r>
  <r>
    <x v="41"/>
    <x v="45"/>
    <x v="5"/>
    <m/>
    <n v="107538"/>
    <m/>
    <n v="109546"/>
    <n v="107982"/>
    <m/>
    <n v="50167"/>
    <m/>
    <m/>
    <m/>
    <m/>
    <m/>
    <m/>
    <m/>
    <m/>
    <m/>
    <m/>
    <m/>
    <m/>
    <m/>
    <m/>
    <m/>
    <m/>
    <m/>
    <m/>
    <m/>
    <m/>
  </r>
  <r>
    <x v="41"/>
    <x v="45"/>
    <x v="5"/>
    <m/>
    <n v="18928"/>
    <m/>
    <n v="20936"/>
    <n v="18964"/>
    <m/>
    <n v="8659"/>
    <m/>
    <m/>
    <m/>
    <m/>
    <m/>
    <m/>
    <m/>
    <m/>
    <m/>
    <m/>
    <m/>
    <m/>
    <m/>
    <m/>
    <m/>
    <m/>
    <m/>
    <m/>
    <m/>
    <m/>
  </r>
  <r>
    <x v="41"/>
    <x v="45"/>
    <x v="5"/>
    <m/>
    <n v="93883"/>
    <m/>
    <n v="95891"/>
    <n v="93375"/>
    <m/>
    <n v="43084"/>
    <m/>
    <m/>
    <m/>
    <m/>
    <m/>
    <m/>
    <m/>
    <m/>
    <m/>
    <m/>
    <m/>
    <m/>
    <m/>
    <m/>
    <m/>
    <m/>
    <m/>
    <m/>
    <m/>
    <m/>
  </r>
  <r>
    <x v="41"/>
    <x v="45"/>
    <x v="5"/>
    <m/>
    <n v="3417560"/>
    <m/>
    <n v="3419568"/>
    <n v="2964618"/>
    <m/>
    <n v="1455756"/>
    <m/>
    <m/>
    <m/>
    <m/>
    <m/>
    <m/>
    <m/>
    <m/>
    <m/>
    <m/>
    <m/>
    <m/>
    <m/>
    <m/>
    <m/>
    <m/>
    <m/>
    <m/>
    <m/>
    <m/>
  </r>
  <r>
    <x v="41"/>
    <x v="45"/>
    <x v="5"/>
    <m/>
    <n v="5795"/>
    <m/>
    <n v="7803"/>
    <m/>
    <m/>
    <n v="3268"/>
    <m/>
    <m/>
    <m/>
    <m/>
    <m/>
    <m/>
    <m/>
    <m/>
    <m/>
    <m/>
    <m/>
    <m/>
    <m/>
    <m/>
    <m/>
    <m/>
    <m/>
    <m/>
    <m/>
    <m/>
  </r>
  <r>
    <x v="41"/>
    <x v="45"/>
    <x v="5"/>
    <m/>
    <n v="11439"/>
    <m/>
    <n v="13447"/>
    <m/>
    <m/>
    <n v="5716"/>
    <m/>
    <m/>
    <m/>
    <m/>
    <m/>
    <m/>
    <m/>
    <m/>
    <m/>
    <m/>
    <m/>
    <m/>
    <m/>
    <m/>
    <m/>
    <m/>
    <m/>
    <m/>
    <m/>
    <m/>
  </r>
  <r>
    <x v="41"/>
    <x v="45"/>
    <x v="5"/>
    <m/>
    <n v="78251"/>
    <m/>
    <n v="80259"/>
    <m/>
    <m/>
    <n v="42825"/>
    <m/>
    <m/>
    <m/>
    <m/>
    <m/>
    <m/>
    <m/>
    <m/>
    <m/>
    <m/>
    <m/>
    <m/>
    <m/>
    <m/>
    <m/>
    <m/>
    <m/>
    <m/>
    <m/>
    <m/>
  </r>
  <r>
    <x v="41"/>
    <x v="45"/>
    <x v="5"/>
    <m/>
    <n v="36386"/>
    <m/>
    <n v="38394"/>
    <m/>
    <m/>
    <n v="14449"/>
    <m/>
    <m/>
    <m/>
    <m/>
    <m/>
    <m/>
    <m/>
    <m/>
    <m/>
    <m/>
    <m/>
    <m/>
    <m/>
    <m/>
    <m/>
    <m/>
    <m/>
    <m/>
    <m/>
    <m/>
  </r>
  <r>
    <x v="41"/>
    <x v="45"/>
    <x v="5"/>
    <m/>
    <n v="43463"/>
    <m/>
    <n v="45471"/>
    <m/>
    <m/>
    <n v="19695"/>
    <m/>
    <m/>
    <m/>
    <m/>
    <m/>
    <m/>
    <m/>
    <m/>
    <m/>
    <m/>
    <m/>
    <m/>
    <m/>
    <m/>
    <m/>
    <m/>
    <m/>
    <m/>
    <m/>
    <m/>
  </r>
  <r>
    <x v="41"/>
    <x v="45"/>
    <x v="5"/>
    <m/>
    <n v="190979"/>
    <m/>
    <n v="192987"/>
    <m/>
    <m/>
    <n v="82077"/>
    <m/>
    <m/>
    <m/>
    <m/>
    <m/>
    <m/>
    <m/>
    <m/>
    <m/>
    <m/>
    <m/>
    <m/>
    <m/>
    <m/>
    <m/>
    <m/>
    <m/>
    <m/>
    <m/>
    <m/>
  </r>
  <r>
    <x v="41"/>
    <x v="45"/>
    <x v="5"/>
    <m/>
    <n v="2427"/>
    <m/>
    <n v="4435"/>
    <m/>
    <m/>
    <n v="1596"/>
    <m/>
    <m/>
    <m/>
    <m/>
    <m/>
    <m/>
    <m/>
    <m/>
    <m/>
    <m/>
    <m/>
    <m/>
    <m/>
    <m/>
    <m/>
    <m/>
    <m/>
    <m/>
    <m/>
    <m/>
  </r>
  <r>
    <x v="41"/>
    <x v="45"/>
    <x v="5"/>
    <m/>
    <n v="52343"/>
    <m/>
    <n v="54351"/>
    <m/>
    <m/>
    <n v="21740"/>
    <m/>
    <m/>
    <m/>
    <m/>
    <m/>
    <m/>
    <m/>
    <m/>
    <m/>
    <m/>
    <m/>
    <m/>
    <m/>
    <m/>
    <m/>
    <m/>
    <m/>
    <m/>
    <m/>
    <m/>
  </r>
  <r>
    <x v="41"/>
    <x v="45"/>
    <x v="5"/>
    <m/>
    <n v="17514"/>
    <m/>
    <n v="19522"/>
    <m/>
    <m/>
    <n v="7496"/>
    <m/>
    <m/>
    <m/>
    <m/>
    <m/>
    <m/>
    <m/>
    <m/>
    <m/>
    <m/>
    <m/>
    <m/>
    <m/>
    <m/>
    <m/>
    <m/>
    <m/>
    <m/>
    <m/>
    <m/>
  </r>
  <r>
    <x v="41"/>
    <x v="45"/>
    <x v="5"/>
    <m/>
    <n v="3970"/>
    <m/>
    <n v="5978"/>
    <m/>
    <m/>
    <n v="2051"/>
    <m/>
    <m/>
    <m/>
    <m/>
    <m/>
    <m/>
    <m/>
    <m/>
    <m/>
    <m/>
    <m/>
    <m/>
    <m/>
    <m/>
    <m/>
    <m/>
    <m/>
    <m/>
    <m/>
    <m/>
  </r>
  <r>
    <x v="41"/>
    <x v="45"/>
    <x v="5"/>
    <m/>
    <n v="20484"/>
    <m/>
    <n v="22492"/>
    <m/>
    <m/>
    <n v="11892"/>
    <m/>
    <m/>
    <m/>
    <m/>
    <m/>
    <m/>
    <m/>
    <m/>
    <m/>
    <m/>
    <m/>
    <m/>
    <m/>
    <m/>
    <m/>
    <m/>
    <m/>
    <m/>
    <m/>
    <m/>
  </r>
  <r>
    <x v="41"/>
    <x v="45"/>
    <x v="5"/>
    <m/>
    <n v="1465"/>
    <m/>
    <n v="3473"/>
    <m/>
    <m/>
    <n v="710"/>
    <m/>
    <m/>
    <m/>
    <m/>
    <m/>
    <m/>
    <m/>
    <m/>
    <m/>
    <m/>
    <m/>
    <m/>
    <m/>
    <m/>
    <m/>
    <m/>
    <m/>
    <m/>
    <m/>
    <m/>
  </r>
  <r>
    <x v="41"/>
    <x v="45"/>
    <x v="5"/>
    <m/>
    <n v="30153"/>
    <m/>
    <n v="32161"/>
    <m/>
    <m/>
    <n v="14260"/>
    <m/>
    <m/>
    <m/>
    <m/>
    <m/>
    <m/>
    <m/>
    <m/>
    <m/>
    <m/>
    <m/>
    <m/>
    <m/>
    <m/>
    <m/>
    <m/>
    <m/>
    <m/>
    <m/>
    <m/>
  </r>
  <r>
    <x v="41"/>
    <x v="45"/>
    <x v="5"/>
    <m/>
    <n v="34499"/>
    <m/>
    <n v="36507"/>
    <m/>
    <m/>
    <n v="18318"/>
    <m/>
    <m/>
    <m/>
    <m/>
    <m/>
    <m/>
    <m/>
    <m/>
    <m/>
    <m/>
    <m/>
    <m/>
    <m/>
    <m/>
    <m/>
    <m/>
    <m/>
    <m/>
    <m/>
    <m/>
  </r>
  <r>
    <x v="41"/>
    <x v="45"/>
    <x v="5"/>
    <m/>
    <n v="42922"/>
    <m/>
    <n v="44930"/>
    <m/>
    <m/>
    <n v="25027"/>
    <m/>
    <m/>
    <m/>
    <m/>
    <m/>
    <m/>
    <m/>
    <m/>
    <m/>
    <m/>
    <m/>
    <m/>
    <m/>
    <m/>
    <m/>
    <m/>
    <m/>
    <m/>
    <m/>
    <m/>
  </r>
  <r>
    <x v="41"/>
    <x v="45"/>
    <x v="5"/>
    <m/>
    <n v="20838"/>
    <m/>
    <n v="22846"/>
    <m/>
    <m/>
    <n v="10751"/>
    <m/>
    <m/>
    <m/>
    <m/>
    <m/>
    <m/>
    <m/>
    <m/>
    <m/>
    <m/>
    <m/>
    <m/>
    <m/>
    <m/>
    <m/>
    <m/>
    <m/>
    <m/>
    <m/>
    <m/>
  </r>
  <r>
    <x v="41"/>
    <x v="45"/>
    <x v="5"/>
    <m/>
    <n v="1008189"/>
    <m/>
    <n v="1010197"/>
    <m/>
    <m/>
    <n v="337447"/>
    <m/>
    <m/>
    <m/>
    <m/>
    <m/>
    <m/>
    <m/>
    <m/>
    <m/>
    <m/>
    <m/>
    <m/>
    <m/>
    <m/>
    <m/>
    <m/>
    <m/>
    <m/>
    <m/>
    <m/>
  </r>
  <r>
    <x v="41"/>
    <x v="45"/>
    <x v="5"/>
    <m/>
    <n v="133977"/>
    <m/>
    <n v="135985"/>
    <m/>
    <m/>
    <n v="55048"/>
    <m/>
    <m/>
    <m/>
    <m/>
    <m/>
    <m/>
    <m/>
    <m/>
    <m/>
    <m/>
    <m/>
    <m/>
    <m/>
    <m/>
    <m/>
    <m/>
    <m/>
    <m/>
    <m/>
    <m/>
  </r>
  <r>
    <x v="41"/>
    <x v="45"/>
    <x v="5"/>
    <m/>
    <n v="18581"/>
    <m/>
    <n v="20589"/>
    <m/>
    <m/>
    <n v="10193"/>
    <m/>
    <m/>
    <m/>
    <m/>
    <m/>
    <m/>
    <m/>
    <m/>
    <m/>
    <m/>
    <m/>
    <m/>
    <m/>
    <m/>
    <m/>
    <m/>
    <m/>
    <m/>
    <m/>
    <m/>
  </r>
  <r>
    <x v="41"/>
    <x v="45"/>
    <x v="5"/>
    <m/>
    <n v="11488"/>
    <m/>
    <n v="13496"/>
    <m/>
    <m/>
    <n v="6934"/>
    <m/>
    <m/>
    <m/>
    <m/>
    <m/>
    <m/>
    <m/>
    <m/>
    <m/>
    <m/>
    <m/>
    <m/>
    <m/>
    <m/>
    <m/>
    <m/>
    <m/>
    <m/>
    <m/>
    <m/>
  </r>
  <r>
    <x v="41"/>
    <x v="45"/>
    <x v="5"/>
    <m/>
    <n v="39260"/>
    <m/>
    <n v="41268"/>
    <m/>
    <m/>
    <n v="21604"/>
    <m/>
    <m/>
    <m/>
    <m/>
    <m/>
    <m/>
    <m/>
    <m/>
    <m/>
    <m/>
    <m/>
    <m/>
    <m/>
    <m/>
    <m/>
    <m/>
    <m/>
    <m/>
    <m/>
    <m/>
  </r>
  <r>
    <x v="41"/>
    <x v="45"/>
    <x v="5"/>
    <m/>
    <n v="6616"/>
    <m/>
    <n v="8624"/>
    <m/>
    <m/>
    <n v="3233"/>
    <m/>
    <m/>
    <m/>
    <m/>
    <m/>
    <m/>
    <m/>
    <m/>
    <m/>
    <m/>
    <m/>
    <m/>
    <m/>
    <m/>
    <m/>
    <m/>
    <m/>
    <m/>
    <m/>
    <m/>
  </r>
  <r>
    <x v="41"/>
    <x v="45"/>
    <x v="5"/>
    <m/>
    <n v="30151"/>
    <m/>
    <n v="32159"/>
    <m/>
    <m/>
    <n v="17535"/>
    <m/>
    <m/>
    <m/>
    <m/>
    <m/>
    <m/>
    <m/>
    <m/>
    <m/>
    <m/>
    <m/>
    <m/>
    <m/>
    <m/>
    <m/>
    <m/>
    <m/>
    <m/>
    <m/>
    <m/>
  </r>
  <r>
    <x v="41"/>
    <x v="45"/>
    <x v="5"/>
    <m/>
    <n v="19551"/>
    <m/>
    <n v="21559"/>
    <m/>
    <m/>
    <n v="9855"/>
    <m/>
    <m/>
    <m/>
    <m/>
    <m/>
    <m/>
    <m/>
    <m/>
    <m/>
    <m/>
    <m/>
    <m/>
    <m/>
    <m/>
    <m/>
    <m/>
    <m/>
    <m/>
    <m/>
    <m/>
  </r>
  <r>
    <x v="41"/>
    <x v="45"/>
    <x v="5"/>
    <m/>
    <n v="12449"/>
    <m/>
    <n v="14457"/>
    <m/>
    <m/>
    <n v="8195"/>
    <m/>
    <m/>
    <m/>
    <m/>
    <m/>
    <m/>
    <m/>
    <m/>
    <m/>
    <m/>
    <m/>
    <m/>
    <m/>
    <m/>
    <m/>
    <m/>
    <m/>
    <m/>
    <m/>
    <m/>
  </r>
  <r>
    <x v="41"/>
    <x v="45"/>
    <x v="5"/>
    <m/>
    <n v="7314"/>
    <m/>
    <n v="9322"/>
    <m/>
    <m/>
    <n v="4408"/>
    <m/>
    <m/>
    <m/>
    <m/>
    <m/>
    <m/>
    <m/>
    <m/>
    <m/>
    <m/>
    <m/>
    <m/>
    <m/>
    <m/>
    <m/>
    <m/>
    <m/>
    <m/>
    <m/>
    <m/>
  </r>
  <r>
    <x v="41"/>
    <x v="45"/>
    <x v="5"/>
    <m/>
    <n v="378551"/>
    <m/>
    <n v="380559"/>
    <m/>
    <m/>
    <n v="140005"/>
    <m/>
    <m/>
    <m/>
    <m/>
    <m/>
    <m/>
    <m/>
    <m/>
    <m/>
    <m/>
    <m/>
    <m/>
    <m/>
    <m/>
    <m/>
    <m/>
    <m/>
    <m/>
    <m/>
    <m/>
  </r>
  <r>
    <x v="41"/>
    <x v="45"/>
    <x v="5"/>
    <m/>
    <n v="10858"/>
    <m/>
    <n v="12866"/>
    <m/>
    <m/>
    <n v="7025"/>
    <m/>
    <m/>
    <m/>
    <m/>
    <m/>
    <m/>
    <m/>
    <m/>
    <m/>
    <m/>
    <m/>
    <m/>
    <m/>
    <m/>
    <m/>
    <m/>
    <m/>
    <m/>
    <m/>
    <m/>
  </r>
  <r>
    <x v="41"/>
    <x v="45"/>
    <x v="5"/>
    <m/>
    <n v="59600"/>
    <m/>
    <n v="61608"/>
    <m/>
    <m/>
    <n v="37025"/>
    <m/>
    <m/>
    <m/>
    <m/>
    <m/>
    <m/>
    <m/>
    <m/>
    <m/>
    <m/>
    <m/>
    <m/>
    <m/>
    <m/>
    <m/>
    <m/>
    <m/>
    <m/>
    <m/>
    <m/>
  </r>
  <r>
    <x v="41"/>
    <x v="45"/>
    <x v="5"/>
    <m/>
    <n v="6504"/>
    <m/>
    <n v="8512"/>
    <m/>
    <m/>
    <n v="2479"/>
    <m/>
    <m/>
    <m/>
    <m/>
    <m/>
    <m/>
    <m/>
    <m/>
    <m/>
    <m/>
    <m/>
    <m/>
    <m/>
    <m/>
    <m/>
    <m/>
    <m/>
    <m/>
    <m/>
    <m/>
  </r>
  <r>
    <x v="41"/>
    <x v="45"/>
    <x v="5"/>
    <m/>
    <n v="336812"/>
    <m/>
    <n v="338820"/>
    <m/>
    <m/>
    <n v="130716"/>
    <m/>
    <m/>
    <m/>
    <m/>
    <m/>
    <m/>
    <m/>
    <m/>
    <m/>
    <m/>
    <m/>
    <m/>
    <m/>
    <m/>
    <m/>
    <m/>
    <m/>
    <m/>
    <m/>
    <m/>
  </r>
  <r>
    <x v="41"/>
    <x v="45"/>
    <x v="5"/>
    <m/>
    <n v="236667"/>
    <m/>
    <n v="238675"/>
    <m/>
    <m/>
    <n v="113839"/>
    <m/>
    <m/>
    <m/>
    <m/>
    <m/>
    <m/>
    <m/>
    <m/>
    <m/>
    <m/>
    <m/>
    <m/>
    <m/>
    <m/>
    <m/>
    <m/>
    <m/>
    <m/>
    <m/>
    <m/>
  </r>
  <r>
    <x v="41"/>
    <x v="45"/>
    <x v="5"/>
    <m/>
    <n v="24265"/>
    <m/>
    <n v="26273"/>
    <m/>
    <m/>
    <n v="11976"/>
    <m/>
    <m/>
    <m/>
    <m/>
    <m/>
    <m/>
    <m/>
    <m/>
    <m/>
    <m/>
    <m/>
    <m/>
    <m/>
    <m/>
    <m/>
    <m/>
    <m/>
    <m/>
    <m/>
    <m/>
  </r>
  <r>
    <x v="41"/>
    <x v="45"/>
    <x v="5"/>
    <m/>
    <n v="134160"/>
    <m/>
    <n v="136168"/>
    <m/>
    <m/>
    <n v="70544"/>
    <m/>
    <m/>
    <m/>
    <m/>
    <m/>
    <m/>
    <m/>
    <m/>
    <m/>
    <m/>
    <m/>
    <m/>
    <m/>
    <m/>
    <m/>
    <m/>
    <m/>
    <m/>
    <m/>
    <m/>
  </r>
  <r>
    <x v="41"/>
    <x v="45"/>
    <x v="5"/>
    <m/>
    <n v="2683"/>
    <m/>
    <n v="4691"/>
    <m/>
    <m/>
    <n v="1223"/>
    <m/>
    <m/>
    <m/>
    <m/>
    <m/>
    <m/>
    <m/>
    <m/>
    <m/>
    <m/>
    <m/>
    <m/>
    <m/>
    <m/>
    <m/>
    <m/>
    <m/>
    <m/>
    <m/>
    <m/>
  </r>
  <r>
    <x v="41"/>
    <x v="45"/>
    <x v="5"/>
    <m/>
    <n v="29177"/>
    <m/>
    <n v="31185"/>
    <m/>
    <m/>
    <n v="16128"/>
    <m/>
    <m/>
    <m/>
    <m/>
    <m/>
    <m/>
    <m/>
    <m/>
    <m/>
    <m/>
    <m/>
    <m/>
    <m/>
    <m/>
    <m/>
    <m/>
    <m/>
    <m/>
    <m/>
    <m/>
  </r>
  <r>
    <x v="41"/>
    <x v="45"/>
    <x v="5"/>
    <m/>
    <n v="102274"/>
    <m/>
    <n v="104282"/>
    <m/>
    <m/>
    <n v="42267"/>
    <m/>
    <m/>
    <m/>
    <m/>
    <m/>
    <m/>
    <m/>
    <m/>
    <m/>
    <m/>
    <m/>
    <m/>
    <m/>
    <m/>
    <m/>
    <m/>
    <m/>
    <m/>
    <m/>
    <m/>
  </r>
  <r>
    <x v="41"/>
    <x v="45"/>
    <x v="5"/>
    <m/>
    <n v="17809"/>
    <m/>
    <n v="19817"/>
    <m/>
    <m/>
    <n v="8620"/>
    <m/>
    <m/>
    <m/>
    <m/>
    <m/>
    <m/>
    <m/>
    <m/>
    <m/>
    <m/>
    <m/>
    <m/>
    <m/>
    <m/>
    <m/>
    <m/>
    <m/>
    <m/>
    <m/>
    <m/>
  </r>
  <r>
    <x v="41"/>
    <x v="45"/>
    <x v="5"/>
    <m/>
    <n v="91639"/>
    <m/>
    <n v="93647"/>
    <m/>
    <m/>
    <n v="48531"/>
    <m/>
    <m/>
    <m/>
    <m/>
    <m/>
    <m/>
    <m/>
    <m/>
    <m/>
    <m/>
    <m/>
    <m/>
    <m/>
    <m/>
    <m/>
    <m/>
    <m/>
    <m/>
    <m/>
    <m/>
  </r>
  <r>
    <x v="41"/>
    <x v="45"/>
    <x v="5"/>
    <m/>
    <n v="3311503"/>
    <m/>
    <n v="3313511"/>
    <m/>
    <m/>
    <n v="1386701"/>
    <m/>
    <m/>
    <m/>
    <m/>
    <m/>
    <m/>
    <m/>
    <m/>
    <m/>
    <m/>
    <m/>
    <m/>
    <m/>
    <m/>
    <m/>
    <m/>
    <m/>
    <m/>
    <m/>
    <m/>
  </r>
  <r>
    <x v="41"/>
    <x v="45"/>
    <x v="5"/>
    <m/>
    <n v="5823"/>
    <m/>
    <n v="7830"/>
    <m/>
    <m/>
    <n v="3308"/>
    <m/>
    <m/>
    <m/>
    <m/>
    <m/>
    <m/>
    <m/>
    <m/>
    <m/>
    <m/>
    <m/>
    <m/>
    <m/>
    <m/>
    <m/>
    <m/>
    <m/>
    <m/>
    <m/>
    <m/>
  </r>
  <r>
    <x v="41"/>
    <x v="45"/>
    <x v="5"/>
    <m/>
    <n v="11564"/>
    <m/>
    <n v="13571"/>
    <m/>
    <m/>
    <n v="6424"/>
    <m/>
    <m/>
    <m/>
    <m/>
    <m/>
    <m/>
    <m/>
    <m/>
    <m/>
    <m/>
    <m/>
    <m/>
    <m/>
    <m/>
    <m/>
    <m/>
    <m/>
    <m/>
    <m/>
    <m/>
  </r>
  <r>
    <x v="41"/>
    <x v="45"/>
    <x v="5"/>
    <m/>
    <n v="78481"/>
    <m/>
    <n v="80488"/>
    <m/>
    <m/>
    <n v="42609"/>
    <m/>
    <m/>
    <m/>
    <m/>
    <m/>
    <m/>
    <m/>
    <m/>
    <m/>
    <m/>
    <m/>
    <m/>
    <m/>
    <m/>
    <m/>
    <m/>
    <m/>
    <m/>
    <m/>
    <m/>
  </r>
  <r>
    <x v="41"/>
    <x v="45"/>
    <x v="5"/>
    <m/>
    <n v="35983"/>
    <m/>
    <n v="37990"/>
    <m/>
    <m/>
    <n v="19174"/>
    <m/>
    <m/>
    <m/>
    <m/>
    <m/>
    <m/>
    <m/>
    <m/>
    <m/>
    <m/>
    <m/>
    <m/>
    <m/>
    <m/>
    <m/>
    <m/>
    <m/>
    <m/>
    <m/>
    <m/>
  </r>
  <r>
    <x v="41"/>
    <x v="45"/>
    <x v="5"/>
    <m/>
    <n v="43296"/>
    <m/>
    <n v="45303"/>
    <m/>
    <m/>
    <n v="25282"/>
    <m/>
    <m/>
    <m/>
    <m/>
    <m/>
    <m/>
    <m/>
    <m/>
    <m/>
    <m/>
    <m/>
    <m/>
    <m/>
    <m/>
    <m/>
    <m/>
    <m/>
    <m/>
    <m/>
    <m/>
  </r>
  <r>
    <x v="41"/>
    <x v="45"/>
    <x v="5"/>
    <m/>
    <n v="188946"/>
    <m/>
    <n v="190953"/>
    <m/>
    <m/>
    <n v="81866"/>
    <m/>
    <m/>
    <m/>
    <m/>
    <m/>
    <m/>
    <m/>
    <m/>
    <m/>
    <m/>
    <m/>
    <m/>
    <m/>
    <m/>
    <m/>
    <m/>
    <m/>
    <m/>
    <m/>
    <m/>
  </r>
  <r>
    <x v="41"/>
    <x v="45"/>
    <x v="5"/>
    <m/>
    <n v="2461"/>
    <m/>
    <n v="4468"/>
    <m/>
    <m/>
    <n v="1613"/>
    <m/>
    <m/>
    <m/>
    <m/>
    <m/>
    <m/>
    <m/>
    <m/>
    <m/>
    <m/>
    <m/>
    <m/>
    <m/>
    <m/>
    <m/>
    <m/>
    <m/>
    <m/>
    <m/>
    <m/>
  </r>
  <r>
    <x v="41"/>
    <x v="45"/>
    <x v="5"/>
    <m/>
    <n v="52562"/>
    <m/>
    <n v="54569"/>
    <m/>
    <m/>
    <n v="25744"/>
    <m/>
    <m/>
    <m/>
    <m/>
    <m/>
    <m/>
    <m/>
    <m/>
    <m/>
    <m/>
    <m/>
    <m/>
    <m/>
    <m/>
    <m/>
    <m/>
    <m/>
    <m/>
    <m/>
    <m/>
  </r>
  <r>
    <x v="41"/>
    <x v="45"/>
    <x v="5"/>
    <m/>
    <n v="18052"/>
    <m/>
    <n v="20059"/>
    <m/>
    <m/>
    <n v="9122"/>
    <m/>
    <m/>
    <m/>
    <m/>
    <m/>
    <m/>
    <m/>
    <m/>
    <m/>
    <m/>
    <m/>
    <m/>
    <m/>
    <m/>
    <m/>
    <m/>
    <m/>
    <m/>
    <m/>
    <m/>
  </r>
  <r>
    <x v="41"/>
    <x v="45"/>
    <x v="5"/>
    <m/>
    <n v="4052"/>
    <m/>
    <n v="6059"/>
    <m/>
    <m/>
    <n v="2316"/>
    <m/>
    <m/>
    <m/>
    <m/>
    <m/>
    <m/>
    <m/>
    <m/>
    <m/>
    <m/>
    <m/>
    <m/>
    <m/>
    <m/>
    <m/>
    <m/>
    <m/>
    <m/>
    <m/>
    <m/>
  </r>
  <r>
    <x v="41"/>
    <x v="45"/>
    <x v="5"/>
    <m/>
    <n v="20371"/>
    <m/>
    <n v="22378"/>
    <m/>
    <m/>
    <n v="10239"/>
    <m/>
    <m/>
    <m/>
    <m/>
    <m/>
    <m/>
    <m/>
    <m/>
    <m/>
    <m/>
    <m/>
    <m/>
    <m/>
    <m/>
    <m/>
    <m/>
    <m/>
    <m/>
    <m/>
    <m/>
  </r>
  <r>
    <x v="41"/>
    <x v="45"/>
    <x v="5"/>
    <m/>
    <n v="1489"/>
    <m/>
    <n v="3496"/>
    <m/>
    <m/>
    <n v="1037"/>
    <m/>
    <m/>
    <m/>
    <m/>
    <m/>
    <m/>
    <m/>
    <m/>
    <m/>
    <m/>
    <m/>
    <m/>
    <m/>
    <m/>
    <m/>
    <m/>
    <m/>
    <m/>
    <m/>
    <m/>
  </r>
  <r>
    <x v="41"/>
    <x v="45"/>
    <x v="5"/>
    <m/>
    <n v="30162"/>
    <m/>
    <n v="32169"/>
    <m/>
    <m/>
    <n v="16431"/>
    <m/>
    <m/>
    <m/>
    <m/>
    <m/>
    <m/>
    <m/>
    <m/>
    <m/>
    <m/>
    <m/>
    <m/>
    <m/>
    <m/>
    <m/>
    <m/>
    <m/>
    <m/>
    <m/>
    <m/>
  </r>
  <r>
    <x v="41"/>
    <x v="45"/>
    <x v="5"/>
    <m/>
    <n v="34358"/>
    <m/>
    <n v="36365"/>
    <m/>
    <m/>
    <n v="19365"/>
    <m/>
    <m/>
    <m/>
    <m/>
    <m/>
    <m/>
    <m/>
    <m/>
    <m/>
    <m/>
    <m/>
    <m/>
    <m/>
    <m/>
    <m/>
    <m/>
    <m/>
    <m/>
    <m/>
    <m/>
  </r>
  <r>
    <x v="41"/>
    <x v="45"/>
    <x v="5"/>
    <m/>
    <n v="42323"/>
    <m/>
    <n v="44330"/>
    <m/>
    <m/>
    <n v="25621"/>
    <m/>
    <m/>
    <m/>
    <m/>
    <m/>
    <m/>
    <m/>
    <m/>
    <m/>
    <m/>
    <m/>
    <m/>
    <m/>
    <m/>
    <m/>
    <m/>
    <m/>
    <m/>
    <m/>
    <m/>
  </r>
  <r>
    <x v="41"/>
    <x v="45"/>
    <x v="5"/>
    <m/>
    <n v="20928"/>
    <m/>
    <n v="22935"/>
    <m/>
    <m/>
    <n v="13013"/>
    <m/>
    <m/>
    <m/>
    <m/>
    <m/>
    <m/>
    <m/>
    <m/>
    <m/>
    <m/>
    <m/>
    <m/>
    <m/>
    <m/>
    <m/>
    <m/>
    <m/>
    <m/>
    <m/>
    <m/>
  </r>
  <r>
    <x v="41"/>
    <x v="45"/>
    <x v="5"/>
    <m/>
    <n v="994798"/>
    <m/>
    <n v="996805"/>
    <m/>
    <m/>
    <n v="465999"/>
    <m/>
    <m/>
    <m/>
    <m/>
    <m/>
    <m/>
    <m/>
    <m/>
    <m/>
    <m/>
    <m/>
    <m/>
    <m/>
    <m/>
    <m/>
    <m/>
    <m/>
    <m/>
    <m/>
    <m/>
  </r>
  <r>
    <x v="41"/>
    <x v="45"/>
    <x v="5"/>
    <m/>
    <n v="134081"/>
    <m/>
    <n v="136088"/>
    <m/>
    <m/>
    <n v="72266"/>
    <m/>
    <m/>
    <m/>
    <m/>
    <m/>
    <m/>
    <m/>
    <m/>
    <m/>
    <m/>
    <m/>
    <m/>
    <m/>
    <m/>
    <m/>
    <m/>
    <m/>
    <m/>
    <m/>
    <m/>
  </r>
  <r>
    <x v="41"/>
    <x v="45"/>
    <x v="5"/>
    <m/>
    <n v="18340"/>
    <m/>
    <n v="20347"/>
    <m/>
    <m/>
    <n v="10466"/>
    <m/>
    <m/>
    <m/>
    <m/>
    <m/>
    <m/>
    <m/>
    <m/>
    <m/>
    <m/>
    <m/>
    <m/>
    <m/>
    <m/>
    <m/>
    <m/>
    <m/>
    <m/>
    <m/>
    <m/>
  </r>
  <r>
    <x v="41"/>
    <x v="45"/>
    <x v="5"/>
    <m/>
    <n v="11329"/>
    <m/>
    <n v="13336"/>
    <m/>
    <m/>
    <n v="6510"/>
    <m/>
    <m/>
    <m/>
    <m/>
    <m/>
    <m/>
    <m/>
    <m/>
    <m/>
    <m/>
    <m/>
    <m/>
    <m/>
    <m/>
    <m/>
    <m/>
    <m/>
    <m/>
    <m/>
    <m/>
  </r>
  <r>
    <x v="41"/>
    <x v="45"/>
    <x v="5"/>
    <m/>
    <n v="39972"/>
    <m/>
    <n v="41979"/>
    <m/>
    <m/>
    <n v="22552"/>
    <m/>
    <m/>
    <m/>
    <m/>
    <m/>
    <m/>
    <m/>
    <m/>
    <m/>
    <m/>
    <m/>
    <m/>
    <m/>
    <m/>
    <m/>
    <m/>
    <m/>
    <m/>
    <m/>
    <m/>
  </r>
  <r>
    <x v="41"/>
    <x v="45"/>
    <x v="5"/>
    <m/>
    <n v="6596"/>
    <m/>
    <n v="8603"/>
    <m/>
    <m/>
    <n v="4361"/>
    <m/>
    <m/>
    <m/>
    <m/>
    <m/>
    <m/>
    <m/>
    <m/>
    <m/>
    <m/>
    <m/>
    <m/>
    <m/>
    <m/>
    <m/>
    <m/>
    <m/>
    <m/>
    <m/>
    <m/>
  </r>
  <r>
    <x v="41"/>
    <x v="45"/>
    <x v="5"/>
    <m/>
    <n v="30116"/>
    <m/>
    <n v="32123"/>
    <m/>
    <m/>
    <n v="18509"/>
    <m/>
    <m/>
    <m/>
    <m/>
    <m/>
    <m/>
    <m/>
    <m/>
    <m/>
    <m/>
    <m/>
    <m/>
    <m/>
    <m/>
    <m/>
    <m/>
    <m/>
    <m/>
    <m/>
    <m/>
  </r>
  <r>
    <x v="41"/>
    <x v="45"/>
    <x v="5"/>
    <m/>
    <n v="19522"/>
    <m/>
    <n v="21529"/>
    <m/>
    <m/>
    <n v="10163"/>
    <m/>
    <m/>
    <m/>
    <m/>
    <m/>
    <m/>
    <m/>
    <m/>
    <m/>
    <m/>
    <m/>
    <m/>
    <m/>
    <m/>
    <m/>
    <m/>
    <m/>
    <m/>
    <m/>
    <m/>
  </r>
  <r>
    <x v="41"/>
    <x v="45"/>
    <x v="5"/>
    <m/>
    <n v="12536"/>
    <m/>
    <n v="14543"/>
    <m/>
    <m/>
    <n v="7335"/>
    <m/>
    <m/>
    <m/>
    <m/>
    <m/>
    <m/>
    <m/>
    <m/>
    <m/>
    <m/>
    <m/>
    <m/>
    <m/>
    <m/>
    <m/>
    <m/>
    <m/>
    <m/>
    <m/>
    <m/>
  </r>
  <r>
    <x v="41"/>
    <x v="45"/>
    <x v="5"/>
    <m/>
    <n v="7200"/>
    <m/>
    <n v="9207"/>
    <m/>
    <m/>
    <n v="4505"/>
    <m/>
    <m/>
    <m/>
    <m/>
    <m/>
    <m/>
    <m/>
    <m/>
    <m/>
    <m/>
    <m/>
    <m/>
    <m/>
    <m/>
    <m/>
    <m/>
    <m/>
    <m/>
    <m/>
    <m/>
  </r>
  <r>
    <x v="41"/>
    <x v="45"/>
    <x v="5"/>
    <m/>
    <n v="373207"/>
    <m/>
    <n v="375214"/>
    <m/>
    <m/>
    <n v="166379"/>
    <m/>
    <m/>
    <m/>
    <m/>
    <m/>
    <m/>
    <m/>
    <m/>
    <m/>
    <m/>
    <m/>
    <m/>
    <m/>
    <m/>
    <m/>
    <m/>
    <m/>
    <m/>
    <m/>
    <m/>
  </r>
  <r>
    <x v="41"/>
    <x v="45"/>
    <x v="5"/>
    <m/>
    <n v="10852"/>
    <m/>
    <n v="12859"/>
    <m/>
    <m/>
    <n v="6690"/>
    <m/>
    <m/>
    <m/>
    <m/>
    <m/>
    <m/>
    <m/>
    <m/>
    <m/>
    <m/>
    <m/>
    <m/>
    <m/>
    <m/>
    <m/>
    <m/>
    <m/>
    <m/>
    <m/>
    <m/>
  </r>
  <r>
    <x v="41"/>
    <x v="45"/>
    <x v="5"/>
    <m/>
    <n v="59686"/>
    <m/>
    <n v="61693"/>
    <m/>
    <m/>
    <n v="33455"/>
    <m/>
    <m/>
    <m/>
    <m/>
    <m/>
    <m/>
    <m/>
    <m/>
    <m/>
    <m/>
    <m/>
    <m/>
    <m/>
    <m/>
    <m/>
    <m/>
    <m/>
    <m/>
    <m/>
    <m/>
  </r>
  <r>
    <x v="41"/>
    <x v="45"/>
    <x v="5"/>
    <m/>
    <n v="6393"/>
    <m/>
    <n v="8400"/>
    <m/>
    <m/>
    <n v="3140"/>
    <m/>
    <m/>
    <m/>
    <m/>
    <m/>
    <m/>
    <m/>
    <m/>
    <m/>
    <m/>
    <m/>
    <m/>
    <m/>
    <m/>
    <m/>
    <m/>
    <m/>
    <m/>
    <m/>
    <m/>
  </r>
  <r>
    <x v="41"/>
    <x v="45"/>
    <x v="5"/>
    <m/>
    <n v="333618"/>
    <m/>
    <n v="335625"/>
    <m/>
    <m/>
    <n v="170760"/>
    <m/>
    <m/>
    <m/>
    <m/>
    <m/>
    <m/>
    <m/>
    <m/>
    <m/>
    <m/>
    <m/>
    <m/>
    <m/>
    <m/>
    <m/>
    <m/>
    <m/>
    <m/>
    <m/>
    <m/>
  </r>
  <r>
    <x v="41"/>
    <x v="45"/>
    <x v="5"/>
    <m/>
    <n v="236263"/>
    <m/>
    <n v="238270"/>
    <m/>
    <m/>
    <n v="129406"/>
    <m/>
    <m/>
    <m/>
    <m/>
    <m/>
    <m/>
    <m/>
    <m/>
    <m/>
    <m/>
    <m/>
    <m/>
    <m/>
    <m/>
    <m/>
    <m/>
    <m/>
    <m/>
    <m/>
    <m/>
  </r>
  <r>
    <x v="41"/>
    <x v="45"/>
    <x v="5"/>
    <m/>
    <n v="25100"/>
    <m/>
    <n v="27107"/>
    <m/>
    <m/>
    <n v="14488"/>
    <m/>
    <m/>
    <m/>
    <m/>
    <m/>
    <m/>
    <m/>
    <m/>
    <m/>
    <m/>
    <m/>
    <m/>
    <m/>
    <m/>
    <m/>
    <m/>
    <m/>
    <m/>
    <m/>
    <m/>
  </r>
  <r>
    <x v="41"/>
    <x v="45"/>
    <x v="5"/>
    <m/>
    <n v="134615"/>
    <m/>
    <n v="136622"/>
    <m/>
    <m/>
    <n v="67279"/>
    <m/>
    <m/>
    <m/>
    <m/>
    <m/>
    <m/>
    <m/>
    <m/>
    <m/>
    <m/>
    <m/>
    <m/>
    <m/>
    <m/>
    <m/>
    <m/>
    <m/>
    <m/>
    <m/>
    <m/>
  </r>
  <r>
    <x v="41"/>
    <x v="45"/>
    <x v="5"/>
    <m/>
    <n v="2683"/>
    <m/>
    <n v="4690"/>
    <m/>
    <m/>
    <n v="1784"/>
    <m/>
    <m/>
    <m/>
    <m/>
    <m/>
    <m/>
    <m/>
    <m/>
    <m/>
    <m/>
    <m/>
    <m/>
    <m/>
    <m/>
    <m/>
    <m/>
    <m/>
    <m/>
    <m/>
    <m/>
  </r>
  <r>
    <x v="41"/>
    <x v="45"/>
    <x v="5"/>
    <m/>
    <n v="28657"/>
    <m/>
    <n v="30664"/>
    <m/>
    <m/>
    <n v="14409"/>
    <m/>
    <m/>
    <m/>
    <m/>
    <m/>
    <m/>
    <m/>
    <m/>
    <m/>
    <m/>
    <m/>
    <m/>
    <m/>
    <m/>
    <m/>
    <m/>
    <m/>
    <m/>
    <m/>
    <m/>
  </r>
  <r>
    <x v="41"/>
    <x v="45"/>
    <x v="5"/>
    <m/>
    <n v="102458"/>
    <m/>
    <n v="104465"/>
    <m/>
    <m/>
    <n v="55059"/>
    <m/>
    <m/>
    <m/>
    <m/>
    <m/>
    <m/>
    <m/>
    <m/>
    <m/>
    <m/>
    <m/>
    <m/>
    <m/>
    <m/>
    <m/>
    <m/>
    <m/>
    <m/>
    <m/>
    <m/>
  </r>
  <r>
    <x v="41"/>
    <x v="45"/>
    <x v="5"/>
    <m/>
    <n v="18536"/>
    <m/>
    <n v="20543"/>
    <m/>
    <m/>
    <n v="10183"/>
    <m/>
    <m/>
    <m/>
    <m/>
    <m/>
    <m/>
    <m/>
    <m/>
    <m/>
    <m/>
    <m/>
    <m/>
    <m/>
    <m/>
    <m/>
    <m/>
    <m/>
    <m/>
    <m/>
    <m/>
  </r>
  <r>
    <x v="41"/>
    <x v="45"/>
    <x v="5"/>
    <m/>
    <n v="91233"/>
    <m/>
    <n v="93240"/>
    <m/>
    <m/>
    <n v="46790"/>
    <m/>
    <m/>
    <m/>
    <m/>
    <m/>
    <m/>
    <m/>
    <m/>
    <m/>
    <m/>
    <m/>
    <m/>
    <m/>
    <m/>
    <m/>
    <m/>
    <m/>
    <m/>
    <m/>
    <m/>
  </r>
  <r>
    <x v="41"/>
    <x v="45"/>
    <x v="5"/>
    <m/>
    <n v="3288642"/>
    <m/>
    <n v="3290649"/>
    <m/>
    <m/>
    <n v="1645652"/>
    <m/>
    <m/>
    <m/>
    <m/>
    <m/>
    <m/>
    <m/>
    <m/>
    <m/>
    <m/>
    <m/>
    <m/>
    <m/>
    <m/>
    <m/>
    <m/>
    <m/>
    <m/>
    <m/>
    <m/>
  </r>
  <r>
    <x v="41"/>
    <x v="45"/>
    <x v="5"/>
    <m/>
    <n v="4908"/>
    <m/>
    <n v="6915"/>
    <m/>
    <m/>
    <n v="2009"/>
    <m/>
    <m/>
    <m/>
    <m/>
    <m/>
    <m/>
    <m/>
    <m/>
    <m/>
    <m/>
    <m/>
    <m/>
    <m/>
    <m/>
    <m/>
    <m/>
    <m/>
    <m/>
    <m/>
    <m/>
  </r>
  <r>
    <x v="41"/>
    <x v="45"/>
    <x v="5"/>
    <m/>
    <m/>
    <m/>
    <n v="0"/>
    <m/>
    <m/>
    <m/>
    <m/>
    <m/>
    <m/>
    <m/>
    <m/>
    <m/>
    <m/>
    <m/>
    <m/>
    <m/>
    <m/>
    <m/>
    <m/>
    <m/>
    <m/>
    <m/>
    <m/>
    <m/>
    <m/>
    <m/>
  </r>
  <r>
    <x v="41"/>
    <x v="45"/>
    <x v="5"/>
    <m/>
    <n v="71533"/>
    <m/>
    <n v="73540"/>
    <m/>
    <m/>
    <n v="19537"/>
    <m/>
    <m/>
    <m/>
    <m/>
    <m/>
    <m/>
    <m/>
    <m/>
    <m/>
    <m/>
    <m/>
    <m/>
    <m/>
    <m/>
    <m/>
    <m/>
    <m/>
    <m/>
    <m/>
    <m/>
  </r>
  <r>
    <x v="41"/>
    <x v="45"/>
    <x v="5"/>
    <m/>
    <n v="32929"/>
    <m/>
    <n v="34936"/>
    <m/>
    <m/>
    <n v="16309"/>
    <m/>
    <m/>
    <m/>
    <m/>
    <m/>
    <m/>
    <m/>
    <m/>
    <m/>
    <m/>
    <m/>
    <m/>
    <m/>
    <m/>
    <m/>
    <m/>
    <m/>
    <m/>
    <m/>
    <m/>
  </r>
  <r>
    <x v="41"/>
    <x v="45"/>
    <x v="5"/>
    <m/>
    <n v="43946"/>
    <m/>
    <n v="45953"/>
    <m/>
    <m/>
    <n v="16788"/>
    <m/>
    <m/>
    <m/>
    <m/>
    <m/>
    <m/>
    <m/>
    <m/>
    <m/>
    <m/>
    <m/>
    <m/>
    <m/>
    <m/>
    <m/>
    <m/>
    <m/>
    <m/>
    <m/>
    <m/>
  </r>
  <r>
    <x v="41"/>
    <x v="45"/>
    <x v="5"/>
    <m/>
    <n v="169081"/>
    <m/>
    <n v="171088"/>
    <m/>
    <m/>
    <n v="50957"/>
    <m/>
    <m/>
    <m/>
    <m/>
    <m/>
    <m/>
    <m/>
    <m/>
    <m/>
    <m/>
    <m/>
    <m/>
    <m/>
    <m/>
    <m/>
    <m/>
    <m/>
    <m/>
    <m/>
    <m/>
  </r>
  <r>
    <x v="41"/>
    <x v="45"/>
    <x v="5"/>
    <m/>
    <n v="2418"/>
    <m/>
    <n v="4425"/>
    <m/>
    <m/>
    <n v="1407"/>
    <m/>
    <m/>
    <m/>
    <m/>
    <m/>
    <m/>
    <m/>
    <m/>
    <m/>
    <m/>
    <m/>
    <m/>
    <m/>
    <m/>
    <m/>
    <m/>
    <m/>
    <m/>
    <m/>
    <m/>
  </r>
  <r>
    <x v="41"/>
    <x v="45"/>
    <x v="5"/>
    <m/>
    <n v="35296"/>
    <m/>
    <n v="37303"/>
    <m/>
    <m/>
    <n v="10701"/>
    <m/>
    <m/>
    <m/>
    <m/>
    <m/>
    <m/>
    <m/>
    <m/>
    <m/>
    <m/>
    <m/>
    <m/>
    <m/>
    <m/>
    <m/>
    <m/>
    <m/>
    <m/>
    <m/>
    <m/>
  </r>
  <r>
    <x v="41"/>
    <x v="45"/>
    <x v="5"/>
    <m/>
    <n v="13992"/>
    <m/>
    <n v="15999"/>
    <m/>
    <m/>
    <n v="3522"/>
    <m/>
    <m/>
    <m/>
    <m/>
    <m/>
    <m/>
    <m/>
    <m/>
    <m/>
    <m/>
    <m/>
    <m/>
    <m/>
    <m/>
    <m/>
    <m/>
    <m/>
    <m/>
    <m/>
    <m/>
  </r>
  <r>
    <x v="41"/>
    <x v="45"/>
    <x v="5"/>
    <m/>
    <m/>
    <m/>
    <n v="0"/>
    <m/>
    <m/>
    <m/>
    <m/>
    <m/>
    <m/>
    <m/>
    <m/>
    <m/>
    <m/>
    <m/>
    <m/>
    <m/>
    <m/>
    <m/>
    <m/>
    <m/>
    <m/>
    <m/>
    <m/>
    <m/>
    <m/>
    <m/>
  </r>
  <r>
    <x v="41"/>
    <x v="45"/>
    <x v="5"/>
    <m/>
    <n v="18588"/>
    <m/>
    <n v="20595"/>
    <m/>
    <m/>
    <n v="3653"/>
    <m/>
    <m/>
    <m/>
    <m/>
    <m/>
    <m/>
    <m/>
    <m/>
    <m/>
    <m/>
    <m/>
    <m/>
    <m/>
    <m/>
    <m/>
    <m/>
    <m/>
    <m/>
    <m/>
    <m/>
  </r>
  <r>
    <x v="41"/>
    <x v="45"/>
    <x v="5"/>
    <m/>
    <m/>
    <m/>
    <n v="0"/>
    <m/>
    <m/>
    <m/>
    <m/>
    <m/>
    <m/>
    <m/>
    <m/>
    <m/>
    <m/>
    <m/>
    <m/>
    <m/>
    <m/>
    <m/>
    <m/>
    <m/>
    <m/>
    <m/>
    <m/>
    <m/>
    <m/>
    <m/>
  </r>
  <r>
    <x v="41"/>
    <x v="45"/>
    <x v="5"/>
    <m/>
    <n v="8028"/>
    <m/>
    <n v="10035"/>
    <m/>
    <m/>
    <n v="2368"/>
    <m/>
    <m/>
    <m/>
    <m/>
    <m/>
    <m/>
    <m/>
    <m/>
    <m/>
    <m/>
    <m/>
    <m/>
    <m/>
    <m/>
    <m/>
    <m/>
    <m/>
    <m/>
    <m/>
    <m/>
  </r>
  <r>
    <x v="41"/>
    <x v="45"/>
    <x v="5"/>
    <m/>
    <n v="14257"/>
    <m/>
    <n v="16264"/>
    <m/>
    <m/>
    <n v="5799"/>
    <m/>
    <m/>
    <m/>
    <m/>
    <m/>
    <m/>
    <m/>
    <m/>
    <m/>
    <m/>
    <m/>
    <m/>
    <m/>
    <m/>
    <m/>
    <m/>
    <m/>
    <m/>
    <m/>
    <m/>
  </r>
  <r>
    <x v="41"/>
    <x v="45"/>
    <x v="5"/>
    <m/>
    <n v="16114"/>
    <m/>
    <n v="18121"/>
    <m/>
    <m/>
    <n v="7229"/>
    <m/>
    <m/>
    <m/>
    <m/>
    <m/>
    <m/>
    <m/>
    <m/>
    <m/>
    <m/>
    <m/>
    <m/>
    <m/>
    <m/>
    <m/>
    <m/>
    <m/>
    <m/>
    <m/>
    <m/>
  </r>
  <r>
    <x v="41"/>
    <x v="45"/>
    <x v="5"/>
    <m/>
    <n v="14223"/>
    <m/>
    <n v="16230"/>
    <m/>
    <m/>
    <n v="5294"/>
    <m/>
    <m/>
    <m/>
    <m/>
    <m/>
    <m/>
    <m/>
    <m/>
    <m/>
    <m/>
    <m/>
    <m/>
    <m/>
    <m/>
    <m/>
    <m/>
    <m/>
    <m/>
    <m/>
    <m/>
  </r>
  <r>
    <x v="41"/>
    <x v="45"/>
    <x v="5"/>
    <m/>
    <n v="999134"/>
    <m/>
    <n v="1001141"/>
    <m/>
    <m/>
    <n v="241321"/>
    <m/>
    <m/>
    <m/>
    <m/>
    <m/>
    <m/>
    <m/>
    <m/>
    <m/>
    <m/>
    <m/>
    <m/>
    <m/>
    <m/>
    <m/>
    <m/>
    <m/>
    <m/>
    <m/>
    <m/>
  </r>
  <r>
    <x v="41"/>
    <x v="45"/>
    <x v="5"/>
    <m/>
    <n v="32032"/>
    <m/>
    <n v="34039"/>
    <m/>
    <m/>
    <n v="10613"/>
    <m/>
    <m/>
    <m/>
    <m/>
    <m/>
    <m/>
    <m/>
    <m/>
    <m/>
    <m/>
    <m/>
    <m/>
    <m/>
    <m/>
    <m/>
    <m/>
    <m/>
    <m/>
    <m/>
    <m/>
  </r>
  <r>
    <x v="41"/>
    <x v="45"/>
    <x v="5"/>
    <m/>
    <n v="12227"/>
    <m/>
    <n v="14234"/>
    <m/>
    <m/>
    <n v="4721"/>
    <m/>
    <m/>
    <m/>
    <m/>
    <m/>
    <m/>
    <m/>
    <m/>
    <m/>
    <m/>
    <m/>
    <m/>
    <m/>
    <m/>
    <m/>
    <m/>
    <m/>
    <m/>
    <m/>
    <m/>
  </r>
  <r>
    <x v="41"/>
    <x v="45"/>
    <x v="5"/>
    <m/>
    <n v="6424"/>
    <m/>
    <n v="8431"/>
    <m/>
    <m/>
    <n v="3003"/>
    <m/>
    <m/>
    <m/>
    <m/>
    <m/>
    <m/>
    <m/>
    <m/>
    <m/>
    <m/>
    <m/>
    <m/>
    <m/>
    <m/>
    <m/>
    <m/>
    <m/>
    <m/>
    <m/>
    <m/>
  </r>
  <r>
    <x v="41"/>
    <x v="45"/>
    <x v="5"/>
    <m/>
    <n v="6457"/>
    <m/>
    <n v="8464"/>
    <m/>
    <m/>
    <n v="2242"/>
    <m/>
    <m/>
    <m/>
    <m/>
    <m/>
    <m/>
    <m/>
    <m/>
    <m/>
    <m/>
    <m/>
    <m/>
    <m/>
    <m/>
    <m/>
    <m/>
    <m/>
    <m/>
    <m/>
    <m/>
  </r>
  <r>
    <x v="41"/>
    <x v="45"/>
    <x v="5"/>
    <m/>
    <n v="762"/>
    <m/>
    <n v="2769"/>
    <m/>
    <m/>
    <n v="523"/>
    <m/>
    <m/>
    <m/>
    <m/>
    <m/>
    <m/>
    <m/>
    <m/>
    <m/>
    <m/>
    <m/>
    <m/>
    <m/>
    <m/>
    <m/>
    <m/>
    <m/>
    <m/>
    <m/>
    <m/>
  </r>
  <r>
    <x v="41"/>
    <x v="45"/>
    <x v="5"/>
    <m/>
    <n v="8421"/>
    <m/>
    <n v="10428"/>
    <m/>
    <m/>
    <n v="3693"/>
    <m/>
    <m/>
    <m/>
    <m/>
    <m/>
    <m/>
    <m/>
    <m/>
    <m/>
    <m/>
    <m/>
    <m/>
    <m/>
    <m/>
    <m/>
    <m/>
    <m/>
    <m/>
    <m/>
    <m/>
  </r>
  <r>
    <x v="41"/>
    <x v="45"/>
    <x v="5"/>
    <m/>
    <n v="5714"/>
    <m/>
    <n v="7721"/>
    <m/>
    <m/>
    <n v="3162"/>
    <m/>
    <m/>
    <m/>
    <m/>
    <m/>
    <m/>
    <m/>
    <m/>
    <m/>
    <m/>
    <m/>
    <m/>
    <m/>
    <m/>
    <m/>
    <m/>
    <m/>
    <m/>
    <m/>
    <m/>
  </r>
  <r>
    <x v="41"/>
    <x v="45"/>
    <x v="5"/>
    <m/>
    <n v="6676"/>
    <m/>
    <n v="8683"/>
    <m/>
    <m/>
    <n v="3089"/>
    <m/>
    <m/>
    <m/>
    <m/>
    <m/>
    <m/>
    <m/>
    <m/>
    <m/>
    <m/>
    <m/>
    <m/>
    <m/>
    <m/>
    <m/>
    <m/>
    <m/>
    <m/>
    <m/>
    <m/>
  </r>
  <r>
    <x v="41"/>
    <x v="45"/>
    <x v="5"/>
    <m/>
    <n v="5947"/>
    <m/>
    <n v="7954"/>
    <m/>
    <m/>
    <n v="2304"/>
    <m/>
    <m/>
    <m/>
    <m/>
    <m/>
    <m/>
    <m/>
    <m/>
    <m/>
    <m/>
    <m/>
    <m/>
    <m/>
    <m/>
    <m/>
    <m/>
    <m/>
    <m/>
    <m/>
    <m/>
  </r>
  <r>
    <x v="41"/>
    <x v="45"/>
    <x v="5"/>
    <m/>
    <n v="374708"/>
    <m/>
    <n v="376715"/>
    <m/>
    <m/>
    <n v="91385"/>
    <m/>
    <m/>
    <m/>
    <m/>
    <m/>
    <m/>
    <m/>
    <m/>
    <m/>
    <m/>
    <m/>
    <m/>
    <m/>
    <m/>
    <m/>
    <m/>
    <m/>
    <m/>
    <m/>
    <m/>
  </r>
  <r>
    <x v="41"/>
    <x v="45"/>
    <x v="5"/>
    <m/>
    <m/>
    <m/>
    <n v="0"/>
    <m/>
    <m/>
    <m/>
    <m/>
    <m/>
    <m/>
    <m/>
    <m/>
    <m/>
    <m/>
    <m/>
    <m/>
    <m/>
    <m/>
    <m/>
    <m/>
    <m/>
    <m/>
    <m/>
    <m/>
    <m/>
    <m/>
    <m/>
  </r>
  <r>
    <x v="41"/>
    <x v="45"/>
    <x v="5"/>
    <m/>
    <n v="12525"/>
    <m/>
    <n v="14532"/>
    <m/>
    <m/>
    <n v="6666"/>
    <m/>
    <m/>
    <m/>
    <m/>
    <m/>
    <m/>
    <m/>
    <m/>
    <m/>
    <m/>
    <m/>
    <m/>
    <m/>
    <m/>
    <m/>
    <m/>
    <m/>
    <m/>
    <m/>
    <m/>
  </r>
  <r>
    <x v="41"/>
    <x v="45"/>
    <x v="5"/>
    <m/>
    <n v="1659"/>
    <m/>
    <n v="3666"/>
    <m/>
    <m/>
    <n v="698"/>
    <m/>
    <m/>
    <m/>
    <m/>
    <m/>
    <m/>
    <m/>
    <m/>
    <m/>
    <m/>
    <m/>
    <m/>
    <m/>
    <m/>
    <m/>
    <m/>
    <m/>
    <m/>
    <m/>
    <m/>
  </r>
  <r>
    <x v="41"/>
    <x v="45"/>
    <x v="5"/>
    <m/>
    <n v="339754"/>
    <m/>
    <n v="341761"/>
    <m/>
    <m/>
    <n v="93597"/>
    <m/>
    <m/>
    <m/>
    <m/>
    <m/>
    <m/>
    <m/>
    <m/>
    <m/>
    <m/>
    <m/>
    <m/>
    <m/>
    <m/>
    <m/>
    <m/>
    <m/>
    <m/>
    <m/>
    <m/>
  </r>
  <r>
    <x v="41"/>
    <x v="45"/>
    <x v="5"/>
    <m/>
    <n v="159497"/>
    <m/>
    <n v="161504"/>
    <m/>
    <m/>
    <n v="52307"/>
    <m/>
    <m/>
    <m/>
    <m/>
    <m/>
    <m/>
    <m/>
    <m/>
    <m/>
    <m/>
    <m/>
    <m/>
    <m/>
    <m/>
    <m/>
    <m/>
    <m/>
    <m/>
    <m/>
    <m/>
  </r>
  <r>
    <x v="41"/>
    <x v="45"/>
    <x v="5"/>
    <m/>
    <n v="7727"/>
    <m/>
    <n v="9734"/>
    <m/>
    <m/>
    <n v="2415"/>
    <m/>
    <m/>
    <m/>
    <m/>
    <m/>
    <m/>
    <m/>
    <m/>
    <m/>
    <m/>
    <m/>
    <m/>
    <m/>
    <m/>
    <m/>
    <m/>
    <m/>
    <m/>
    <m/>
    <m/>
  </r>
  <r>
    <x v="41"/>
    <x v="45"/>
    <x v="5"/>
    <m/>
    <n v="88172"/>
    <m/>
    <n v="90179"/>
    <m/>
    <m/>
    <n v="22494"/>
    <m/>
    <m/>
    <m/>
    <m/>
    <m/>
    <m/>
    <m/>
    <m/>
    <m/>
    <m/>
    <m/>
    <m/>
    <m/>
    <m/>
    <m/>
    <m/>
    <m/>
    <m/>
    <m/>
    <m/>
  </r>
  <r>
    <x v="41"/>
    <x v="45"/>
    <x v="5"/>
    <m/>
    <m/>
    <m/>
    <n v="0"/>
    <m/>
    <m/>
    <m/>
    <m/>
    <m/>
    <m/>
    <m/>
    <m/>
    <m/>
    <m/>
    <m/>
    <m/>
    <m/>
    <m/>
    <m/>
    <m/>
    <m/>
    <m/>
    <m/>
    <m/>
    <m/>
    <m/>
    <m/>
  </r>
  <r>
    <x v="41"/>
    <x v="45"/>
    <x v="5"/>
    <m/>
    <n v="19297"/>
    <m/>
    <n v="21304"/>
    <m/>
    <m/>
    <n v="5188"/>
    <m/>
    <m/>
    <m/>
    <m/>
    <m/>
    <m/>
    <m/>
    <m/>
    <m/>
    <m/>
    <m/>
    <m/>
    <m/>
    <m/>
    <m/>
    <m/>
    <m/>
    <m/>
    <m/>
    <m/>
  </r>
  <r>
    <x v="41"/>
    <x v="45"/>
    <x v="5"/>
    <m/>
    <n v="76650"/>
    <m/>
    <n v="78657"/>
    <m/>
    <m/>
    <n v="23160"/>
    <m/>
    <m/>
    <m/>
    <m/>
    <m/>
    <m/>
    <m/>
    <m/>
    <m/>
    <m/>
    <m/>
    <m/>
    <m/>
    <m/>
    <m/>
    <m/>
    <m/>
    <m/>
    <m/>
    <m/>
  </r>
  <r>
    <x v="41"/>
    <x v="45"/>
    <x v="5"/>
    <m/>
    <n v="3168"/>
    <m/>
    <n v="5175"/>
    <m/>
    <m/>
    <n v="1375"/>
    <m/>
    <m/>
    <m/>
    <m/>
    <m/>
    <m/>
    <m/>
    <m/>
    <m/>
    <m/>
    <m/>
    <m/>
    <m/>
    <m/>
    <m/>
    <m/>
    <m/>
    <m/>
    <m/>
    <m/>
  </r>
  <r>
    <x v="41"/>
    <x v="45"/>
    <x v="5"/>
    <m/>
    <n v="69277"/>
    <m/>
    <n v="71284"/>
    <m/>
    <m/>
    <n v="24674"/>
    <m/>
    <m/>
    <m/>
    <m/>
    <m/>
    <m/>
    <m/>
    <m/>
    <m/>
    <m/>
    <m/>
    <m/>
    <m/>
    <m/>
    <m/>
    <m/>
    <m/>
    <m/>
    <m/>
    <m/>
  </r>
  <r>
    <x v="41"/>
    <x v="45"/>
    <x v="5"/>
    <m/>
    <n v="2681541"/>
    <m/>
    <n v="2683548"/>
    <m/>
    <m/>
    <n v="744203"/>
    <m/>
    <m/>
    <m/>
    <m/>
    <m/>
    <m/>
    <m/>
    <m/>
    <m/>
    <m/>
    <m/>
    <m/>
    <m/>
    <m/>
    <m/>
    <m/>
    <m/>
    <m/>
    <m/>
    <m/>
  </r>
  <r>
    <x v="41"/>
    <x v="45"/>
    <x v="5"/>
    <m/>
    <n v="5930"/>
    <m/>
    <n v="7936"/>
    <n v="5930"/>
    <n v="3736"/>
    <n v="3710"/>
    <m/>
    <m/>
    <m/>
    <m/>
    <m/>
    <m/>
    <m/>
    <m/>
    <m/>
    <m/>
    <m/>
    <m/>
    <m/>
    <m/>
    <m/>
    <m/>
    <m/>
    <m/>
    <m/>
    <m/>
  </r>
  <r>
    <x v="41"/>
    <x v="45"/>
    <x v="5"/>
    <m/>
    <n v="11375"/>
    <m/>
    <n v="13381"/>
    <n v="11484"/>
    <n v="7647"/>
    <n v="7533"/>
    <m/>
    <m/>
    <m/>
    <m/>
    <m/>
    <m/>
    <m/>
    <m/>
    <m/>
    <m/>
    <m/>
    <m/>
    <m/>
    <m/>
    <m/>
    <m/>
    <m/>
    <m/>
    <m/>
    <m/>
  </r>
  <r>
    <x v="41"/>
    <x v="45"/>
    <x v="5"/>
    <m/>
    <n v="76910"/>
    <m/>
    <n v="78916"/>
    <n v="77284"/>
    <n v="50625"/>
    <n v="50260"/>
    <m/>
    <m/>
    <m/>
    <m/>
    <m/>
    <m/>
    <m/>
    <m/>
    <m/>
    <m/>
    <m/>
    <m/>
    <m/>
    <m/>
    <m/>
    <m/>
    <m/>
    <m/>
    <m/>
    <m/>
  </r>
  <r>
    <x v="41"/>
    <x v="45"/>
    <x v="5"/>
    <m/>
    <n v="35314"/>
    <m/>
    <n v="37320"/>
    <n v="35212"/>
    <n v="23522"/>
    <n v="23358"/>
    <m/>
    <m/>
    <m/>
    <m/>
    <m/>
    <m/>
    <m/>
    <m/>
    <m/>
    <m/>
    <m/>
    <m/>
    <m/>
    <m/>
    <m/>
    <m/>
    <m/>
    <m/>
    <m/>
    <m/>
  </r>
  <r>
    <x v="41"/>
    <x v="45"/>
    <x v="5"/>
    <m/>
    <n v="43483"/>
    <m/>
    <n v="45489"/>
    <n v="43483"/>
    <n v="31046"/>
    <n v="30877"/>
    <m/>
    <m/>
    <m/>
    <m/>
    <m/>
    <m/>
    <m/>
    <m/>
    <m/>
    <m/>
    <m/>
    <m/>
    <m/>
    <m/>
    <m/>
    <m/>
    <m/>
    <m/>
    <m/>
    <m/>
  </r>
  <r>
    <x v="41"/>
    <x v="45"/>
    <x v="5"/>
    <m/>
    <n v="189269"/>
    <m/>
    <n v="191275"/>
    <n v="189238"/>
    <n v="117482"/>
    <n v="116474"/>
    <m/>
    <m/>
    <m/>
    <m/>
    <m/>
    <m/>
    <m/>
    <m/>
    <m/>
    <m/>
    <m/>
    <m/>
    <m/>
    <m/>
    <m/>
    <m/>
    <m/>
    <m/>
    <m/>
    <m/>
  </r>
  <r>
    <x v="41"/>
    <x v="45"/>
    <x v="5"/>
    <m/>
    <n v="2453"/>
    <m/>
    <n v="4459"/>
    <n v="2464"/>
    <n v="1994"/>
    <n v="1989"/>
    <m/>
    <m/>
    <m/>
    <m/>
    <m/>
    <m/>
    <m/>
    <m/>
    <m/>
    <m/>
    <m/>
    <m/>
    <m/>
    <m/>
    <m/>
    <m/>
    <m/>
    <m/>
    <m/>
    <m/>
  </r>
  <r>
    <x v="41"/>
    <x v="45"/>
    <x v="5"/>
    <m/>
    <n v="52299"/>
    <m/>
    <n v="54305"/>
    <n v="52299"/>
    <n v="31856"/>
    <n v="31643"/>
    <m/>
    <m/>
    <m/>
    <m/>
    <m/>
    <m/>
    <m/>
    <m/>
    <m/>
    <m/>
    <m/>
    <m/>
    <m/>
    <m/>
    <m/>
    <m/>
    <m/>
    <m/>
    <m/>
    <m/>
  </r>
  <r>
    <x v="41"/>
    <x v="45"/>
    <x v="5"/>
    <m/>
    <n v="17425"/>
    <m/>
    <n v="19431"/>
    <n v="17450"/>
    <n v="11375"/>
    <n v="11296"/>
    <m/>
    <m/>
    <m/>
    <m/>
    <m/>
    <m/>
    <m/>
    <m/>
    <m/>
    <m/>
    <m/>
    <m/>
    <m/>
    <m/>
    <m/>
    <m/>
    <m/>
    <m/>
    <m/>
    <m/>
  </r>
  <r>
    <x v="41"/>
    <x v="45"/>
    <x v="5"/>
    <m/>
    <n v="3977"/>
    <m/>
    <n v="5983"/>
    <n v="3977"/>
    <n v="2894"/>
    <n v="2867"/>
    <m/>
    <m/>
    <m/>
    <m/>
    <m/>
    <m/>
    <m/>
    <m/>
    <m/>
    <m/>
    <m/>
    <m/>
    <m/>
    <m/>
    <m/>
    <m/>
    <m/>
    <m/>
    <m/>
    <m/>
  </r>
  <r>
    <x v="41"/>
    <x v="45"/>
    <x v="5"/>
    <m/>
    <n v="19896"/>
    <m/>
    <n v="21902"/>
    <n v="19896"/>
    <n v="13087"/>
    <n v="12983"/>
    <m/>
    <m/>
    <m/>
    <m/>
    <m/>
    <m/>
    <m/>
    <m/>
    <m/>
    <m/>
    <m/>
    <m/>
    <m/>
    <m/>
    <m/>
    <m/>
    <m/>
    <m/>
    <m/>
    <m/>
  </r>
  <r>
    <x v="41"/>
    <x v="45"/>
    <x v="5"/>
    <m/>
    <n v="1470"/>
    <m/>
    <n v="3476"/>
    <n v="1444"/>
    <n v="1221"/>
    <n v="1218"/>
    <m/>
    <m/>
    <m/>
    <m/>
    <m/>
    <m/>
    <m/>
    <m/>
    <m/>
    <m/>
    <m/>
    <m/>
    <m/>
    <m/>
    <m/>
    <m/>
    <m/>
    <m/>
    <m/>
    <m/>
  </r>
  <r>
    <x v="41"/>
    <x v="45"/>
    <x v="5"/>
    <m/>
    <n v="30050"/>
    <m/>
    <n v="32056"/>
    <n v="30050"/>
    <n v="20267"/>
    <n v="20146"/>
    <m/>
    <m/>
    <m/>
    <m/>
    <m/>
    <m/>
    <m/>
    <m/>
    <m/>
    <m/>
    <m/>
    <m/>
    <m/>
    <m/>
    <m/>
    <m/>
    <m/>
    <m/>
    <m/>
    <m/>
  </r>
  <r>
    <x v="41"/>
    <x v="45"/>
    <x v="5"/>
    <m/>
    <n v="34164"/>
    <m/>
    <n v="36170"/>
    <n v="34317"/>
    <n v="22501"/>
    <n v="22296"/>
    <m/>
    <m/>
    <m/>
    <m/>
    <m/>
    <m/>
    <m/>
    <m/>
    <m/>
    <m/>
    <m/>
    <m/>
    <m/>
    <m/>
    <m/>
    <m/>
    <m/>
    <m/>
    <m/>
    <m/>
  </r>
  <r>
    <x v="41"/>
    <x v="45"/>
    <x v="5"/>
    <m/>
    <n v="44065"/>
    <m/>
    <n v="46071"/>
    <n v="32009"/>
    <n v="24148"/>
    <n v="23997"/>
    <m/>
    <m/>
    <m/>
    <m/>
    <m/>
    <m/>
    <m/>
    <m/>
    <m/>
    <m/>
    <m/>
    <m/>
    <m/>
    <m/>
    <m/>
    <m/>
    <m/>
    <m/>
    <m/>
    <m/>
  </r>
  <r>
    <x v="41"/>
    <x v="45"/>
    <x v="5"/>
    <m/>
    <n v="20973"/>
    <m/>
    <n v="22979"/>
    <n v="20973"/>
    <n v="16271"/>
    <n v="16259"/>
    <m/>
    <m/>
    <m/>
    <m/>
    <m/>
    <m/>
    <m/>
    <m/>
    <m/>
    <m/>
    <m/>
    <m/>
    <m/>
    <m/>
    <m/>
    <m/>
    <m/>
    <m/>
    <m/>
    <m/>
  </r>
  <r>
    <x v="41"/>
    <x v="45"/>
    <x v="5"/>
    <m/>
    <n v="974340"/>
    <m/>
    <n v="976346"/>
    <n v="622656"/>
    <n v="451373"/>
    <n v="442874"/>
    <m/>
    <m/>
    <m/>
    <m/>
    <m/>
    <m/>
    <m/>
    <m/>
    <m/>
    <m/>
    <m/>
    <m/>
    <m/>
    <m/>
    <m/>
    <m/>
    <m/>
    <m/>
    <m/>
    <m/>
  </r>
  <r>
    <x v="41"/>
    <x v="45"/>
    <x v="5"/>
    <m/>
    <n v="133484"/>
    <m/>
    <n v="135490"/>
    <n v="134317"/>
    <n v="91468"/>
    <n v="90786"/>
    <m/>
    <m/>
    <m/>
    <m/>
    <m/>
    <m/>
    <m/>
    <m/>
    <m/>
    <m/>
    <m/>
    <m/>
    <m/>
    <m/>
    <m/>
    <m/>
    <m/>
    <m/>
    <m/>
    <m/>
  </r>
  <r>
    <x v="41"/>
    <x v="45"/>
    <x v="5"/>
    <m/>
    <n v="18246"/>
    <m/>
    <n v="20252"/>
    <n v="13055"/>
    <n v="9855"/>
    <n v="9781"/>
    <m/>
    <m/>
    <m/>
    <m/>
    <m/>
    <m/>
    <m/>
    <m/>
    <m/>
    <m/>
    <m/>
    <m/>
    <m/>
    <m/>
    <m/>
    <m/>
    <m/>
    <m/>
    <m/>
    <m/>
  </r>
  <r>
    <x v="41"/>
    <x v="45"/>
    <x v="5"/>
    <m/>
    <n v="11109"/>
    <m/>
    <n v="13115"/>
    <n v="7613"/>
    <n v="5825"/>
    <n v="5756"/>
    <m/>
    <m/>
    <m/>
    <m/>
    <m/>
    <m/>
    <m/>
    <m/>
    <m/>
    <m/>
    <m/>
    <m/>
    <m/>
    <m/>
    <m/>
    <m/>
    <m/>
    <m/>
    <m/>
    <m/>
  </r>
  <r>
    <x v="41"/>
    <x v="45"/>
    <x v="5"/>
    <m/>
    <n v="38852"/>
    <m/>
    <n v="40858"/>
    <n v="39101"/>
    <n v="25830"/>
    <n v="25641"/>
    <m/>
    <m/>
    <m/>
    <m/>
    <m/>
    <m/>
    <m/>
    <m/>
    <m/>
    <m/>
    <m/>
    <m/>
    <m/>
    <m/>
    <m/>
    <m/>
    <m/>
    <m/>
    <m/>
    <m/>
  </r>
  <r>
    <x v="41"/>
    <x v="45"/>
    <x v="5"/>
    <m/>
    <n v="6415"/>
    <m/>
    <n v="8421"/>
    <n v="6415"/>
    <n v="4913"/>
    <n v="4893"/>
    <m/>
    <m/>
    <m/>
    <m/>
    <m/>
    <m/>
    <m/>
    <m/>
    <m/>
    <m/>
    <m/>
    <m/>
    <m/>
    <m/>
    <m/>
    <m/>
    <m/>
    <m/>
    <m/>
    <m/>
  </r>
  <r>
    <x v="41"/>
    <x v="45"/>
    <x v="5"/>
    <m/>
    <n v="30571"/>
    <m/>
    <n v="32577"/>
    <n v="30571"/>
    <n v="21635"/>
    <n v="21504"/>
    <m/>
    <m/>
    <m/>
    <m/>
    <m/>
    <m/>
    <m/>
    <m/>
    <m/>
    <m/>
    <m/>
    <m/>
    <m/>
    <m/>
    <m/>
    <m/>
    <m/>
    <m/>
    <m/>
    <m/>
  </r>
  <r>
    <x v="41"/>
    <x v="45"/>
    <x v="5"/>
    <m/>
    <n v="19521"/>
    <m/>
    <n v="21527"/>
    <n v="19672"/>
    <n v="13231"/>
    <n v="13145"/>
    <m/>
    <m/>
    <m/>
    <m/>
    <m/>
    <m/>
    <m/>
    <m/>
    <m/>
    <m/>
    <m/>
    <m/>
    <m/>
    <m/>
    <m/>
    <m/>
    <m/>
    <m/>
    <m/>
    <m/>
  </r>
  <r>
    <x v="41"/>
    <x v="45"/>
    <x v="5"/>
    <m/>
    <n v="12387"/>
    <m/>
    <n v="14393"/>
    <n v="12387"/>
    <n v="9075"/>
    <n v="8847"/>
    <m/>
    <m/>
    <m/>
    <m/>
    <m/>
    <m/>
    <m/>
    <m/>
    <m/>
    <m/>
    <m/>
    <m/>
    <m/>
    <m/>
    <m/>
    <m/>
    <m/>
    <m/>
    <m/>
    <m/>
  </r>
  <r>
    <x v="41"/>
    <x v="45"/>
    <x v="5"/>
    <m/>
    <n v="7383"/>
    <m/>
    <n v="9389"/>
    <n v="7383"/>
    <n v="5311"/>
    <n v="5297"/>
    <m/>
    <m/>
    <m/>
    <m/>
    <m/>
    <m/>
    <m/>
    <m/>
    <m/>
    <m/>
    <m/>
    <m/>
    <m/>
    <m/>
    <m/>
    <m/>
    <m/>
    <m/>
    <m/>
    <m/>
  </r>
  <r>
    <x v="41"/>
    <x v="45"/>
    <x v="5"/>
    <m/>
    <n v="373909"/>
    <m/>
    <n v="375915"/>
    <n v="279542"/>
    <n v="182277"/>
    <n v="181395"/>
    <m/>
    <m/>
    <m/>
    <m/>
    <m/>
    <m/>
    <m/>
    <m/>
    <m/>
    <m/>
    <m/>
    <m/>
    <m/>
    <m/>
    <m/>
    <m/>
    <m/>
    <m/>
    <m/>
    <m/>
  </r>
  <r>
    <x v="41"/>
    <x v="45"/>
    <x v="5"/>
    <m/>
    <n v="10656"/>
    <m/>
    <n v="12662"/>
    <n v="10656"/>
    <n v="8387"/>
    <n v="8292"/>
    <m/>
    <m/>
    <m/>
    <m/>
    <m/>
    <m/>
    <m/>
    <m/>
    <m/>
    <m/>
    <m/>
    <m/>
    <m/>
    <m/>
    <m/>
    <m/>
    <m/>
    <m/>
    <m/>
    <m/>
  </r>
  <r>
    <x v="41"/>
    <x v="45"/>
    <x v="5"/>
    <m/>
    <n v="59949"/>
    <m/>
    <n v="61955"/>
    <n v="59949"/>
    <n v="41971"/>
    <n v="41641"/>
    <m/>
    <m/>
    <m/>
    <m/>
    <m/>
    <m/>
    <m/>
    <m/>
    <m/>
    <m/>
    <m/>
    <m/>
    <m/>
    <m/>
    <m/>
    <m/>
    <m/>
    <m/>
    <m/>
    <m/>
  </r>
  <r>
    <x v="41"/>
    <x v="45"/>
    <x v="5"/>
    <m/>
    <n v="6301"/>
    <m/>
    <n v="8307"/>
    <n v="6304"/>
    <n v="4170"/>
    <n v="4149"/>
    <m/>
    <m/>
    <m/>
    <m/>
    <m/>
    <m/>
    <m/>
    <m/>
    <m/>
    <m/>
    <m/>
    <m/>
    <m/>
    <m/>
    <m/>
    <m/>
    <m/>
    <m/>
    <m/>
    <m/>
  </r>
  <r>
    <x v="41"/>
    <x v="45"/>
    <x v="5"/>
    <m/>
    <n v="334369"/>
    <m/>
    <n v="336375"/>
    <n v="335673"/>
    <n v="209279"/>
    <n v="206911"/>
    <m/>
    <m/>
    <m/>
    <m/>
    <m/>
    <m/>
    <m/>
    <m/>
    <m/>
    <m/>
    <m/>
    <m/>
    <m/>
    <m/>
    <m/>
    <m/>
    <m/>
    <m/>
    <m/>
    <m/>
  </r>
  <r>
    <x v="41"/>
    <x v="45"/>
    <x v="5"/>
    <m/>
    <n v="235535"/>
    <m/>
    <n v="237541"/>
    <n v="234380"/>
    <n v="159206"/>
    <n v="155717"/>
    <m/>
    <m/>
    <m/>
    <m/>
    <m/>
    <m/>
    <m/>
    <m/>
    <m/>
    <m/>
    <m/>
    <m/>
    <m/>
    <m/>
    <m/>
    <m/>
    <m/>
    <m/>
    <m/>
    <m/>
  </r>
  <r>
    <x v="41"/>
    <x v="45"/>
    <x v="5"/>
    <m/>
    <n v="25439"/>
    <m/>
    <n v="27445"/>
    <n v="25439"/>
    <n v="17519"/>
    <n v="17380"/>
    <m/>
    <m/>
    <m/>
    <m/>
    <m/>
    <m/>
    <m/>
    <m/>
    <m/>
    <m/>
    <m/>
    <m/>
    <m/>
    <m/>
    <m/>
    <m/>
    <m/>
    <m/>
    <m/>
    <m/>
  </r>
  <r>
    <x v="41"/>
    <x v="45"/>
    <x v="5"/>
    <m/>
    <n v="134907"/>
    <m/>
    <n v="136913"/>
    <n v="134907"/>
    <n v="85377"/>
    <n v="84938"/>
    <m/>
    <m/>
    <m/>
    <m/>
    <m/>
    <m/>
    <m/>
    <m/>
    <m/>
    <m/>
    <m/>
    <m/>
    <m/>
    <m/>
    <m/>
    <m/>
    <m/>
    <m/>
    <m/>
    <m/>
  </r>
  <r>
    <x v="41"/>
    <x v="45"/>
    <x v="5"/>
    <m/>
    <n v="2655"/>
    <m/>
    <n v="4661"/>
    <n v="2655"/>
    <n v="1931"/>
    <n v="1871"/>
    <m/>
    <m/>
    <m/>
    <m/>
    <m/>
    <m/>
    <m/>
    <m/>
    <m/>
    <m/>
    <m/>
    <m/>
    <m/>
    <m/>
    <m/>
    <m/>
    <m/>
    <m/>
    <m/>
    <m/>
  </r>
  <r>
    <x v="41"/>
    <x v="45"/>
    <x v="5"/>
    <m/>
    <n v="26921"/>
    <m/>
    <n v="28927"/>
    <n v="30579"/>
    <n v="18441"/>
    <n v="18302"/>
    <m/>
    <m/>
    <m/>
    <m/>
    <m/>
    <m/>
    <m/>
    <m/>
    <m/>
    <m/>
    <m/>
    <m/>
    <m/>
    <m/>
    <m/>
    <m/>
    <m/>
    <m/>
    <m/>
    <m/>
  </r>
  <r>
    <x v="41"/>
    <x v="45"/>
    <x v="5"/>
    <m/>
    <n v="102819"/>
    <m/>
    <n v="104825"/>
    <n v="104916"/>
    <n v="71910"/>
    <n v="69735"/>
    <m/>
    <m/>
    <m/>
    <m/>
    <m/>
    <m/>
    <m/>
    <m/>
    <m/>
    <m/>
    <m/>
    <m/>
    <m/>
    <m/>
    <m/>
    <m/>
    <m/>
    <m/>
    <m/>
    <m/>
  </r>
  <r>
    <x v="41"/>
    <x v="45"/>
    <x v="5"/>
    <m/>
    <n v="17968"/>
    <m/>
    <n v="19974"/>
    <n v="18362"/>
    <n v="13105"/>
    <n v="13039"/>
    <m/>
    <m/>
    <m/>
    <m/>
    <m/>
    <m/>
    <m/>
    <m/>
    <m/>
    <m/>
    <m/>
    <m/>
    <m/>
    <m/>
    <m/>
    <m/>
    <m/>
    <m/>
    <m/>
    <m/>
  </r>
  <r>
    <x v="41"/>
    <x v="45"/>
    <x v="5"/>
    <m/>
    <n v="91722"/>
    <m/>
    <n v="93728"/>
    <n v="91722"/>
    <n v="55773"/>
    <n v="55517"/>
    <m/>
    <m/>
    <m/>
    <m/>
    <m/>
    <m/>
    <m/>
    <m/>
    <m/>
    <m/>
    <m/>
    <m/>
    <m/>
    <m/>
    <m/>
    <m/>
    <m/>
    <m/>
    <m/>
    <m/>
  </r>
  <r>
    <x v="41"/>
    <x v="45"/>
    <x v="5"/>
    <m/>
    <n v="3264511"/>
    <m/>
    <n v="3266517"/>
    <n v="2805764"/>
    <n v="1887534"/>
    <n v="1864317"/>
    <m/>
    <m/>
    <m/>
    <m/>
    <m/>
    <m/>
    <m/>
    <m/>
    <m/>
    <m/>
    <m/>
    <m/>
    <m/>
    <m/>
    <m/>
    <m/>
    <m/>
    <m/>
    <m/>
    <m/>
  </r>
  <r>
    <x v="41"/>
    <x v="45"/>
    <x v="5"/>
    <m/>
    <n v="6036"/>
    <m/>
    <n v="8042"/>
    <m/>
    <m/>
    <n v="2425"/>
    <m/>
    <m/>
    <m/>
    <m/>
    <m/>
    <m/>
    <m/>
    <m/>
    <m/>
    <m/>
    <m/>
    <m/>
    <m/>
    <m/>
    <m/>
    <m/>
    <m/>
    <m/>
    <m/>
    <m/>
  </r>
  <r>
    <x v="41"/>
    <x v="45"/>
    <x v="5"/>
    <m/>
    <n v="11367"/>
    <m/>
    <n v="13373"/>
    <m/>
    <m/>
    <n v="5502"/>
    <m/>
    <m/>
    <m/>
    <m/>
    <m/>
    <m/>
    <m/>
    <m/>
    <m/>
    <m/>
    <m/>
    <m/>
    <m/>
    <m/>
    <m/>
    <m/>
    <m/>
    <m/>
    <m/>
    <m/>
  </r>
  <r>
    <x v="41"/>
    <x v="45"/>
    <x v="5"/>
    <m/>
    <n v="75947"/>
    <m/>
    <n v="77953"/>
    <m/>
    <m/>
    <n v="29037"/>
    <m/>
    <m/>
    <m/>
    <m/>
    <m/>
    <m/>
    <m/>
    <m/>
    <m/>
    <m/>
    <m/>
    <m/>
    <m/>
    <m/>
    <m/>
    <m/>
    <m/>
    <m/>
    <m/>
    <m/>
  </r>
  <r>
    <x v="41"/>
    <x v="45"/>
    <x v="5"/>
    <m/>
    <n v="35215"/>
    <m/>
    <n v="37221"/>
    <m/>
    <m/>
    <n v="15545"/>
    <m/>
    <m/>
    <m/>
    <m/>
    <m/>
    <m/>
    <m/>
    <m/>
    <m/>
    <m/>
    <m/>
    <m/>
    <m/>
    <m/>
    <m/>
    <m/>
    <m/>
    <m/>
    <m/>
    <m/>
  </r>
  <r>
    <x v="41"/>
    <x v="45"/>
    <x v="5"/>
    <m/>
    <n v="42800"/>
    <m/>
    <n v="44806"/>
    <m/>
    <m/>
    <n v="19918"/>
    <m/>
    <m/>
    <m/>
    <m/>
    <m/>
    <m/>
    <m/>
    <m/>
    <m/>
    <m/>
    <m/>
    <m/>
    <m/>
    <m/>
    <m/>
    <m/>
    <m/>
    <m/>
    <m/>
    <m/>
  </r>
  <r>
    <x v="41"/>
    <x v="45"/>
    <x v="5"/>
    <m/>
    <n v="187861"/>
    <m/>
    <n v="189867"/>
    <m/>
    <m/>
    <n v="67149"/>
    <m/>
    <m/>
    <m/>
    <m/>
    <m/>
    <m/>
    <m/>
    <m/>
    <m/>
    <m/>
    <m/>
    <m/>
    <m/>
    <m/>
    <m/>
    <m/>
    <m/>
    <m/>
    <m/>
    <m/>
  </r>
  <r>
    <x v="41"/>
    <x v="45"/>
    <x v="5"/>
    <m/>
    <n v="2469"/>
    <m/>
    <n v="4475"/>
    <m/>
    <m/>
    <n v="1354"/>
    <m/>
    <m/>
    <m/>
    <m/>
    <m/>
    <m/>
    <m/>
    <m/>
    <m/>
    <m/>
    <m/>
    <m/>
    <m/>
    <m/>
    <m/>
    <m/>
    <m/>
    <m/>
    <m/>
    <m/>
  </r>
  <r>
    <x v="41"/>
    <x v="45"/>
    <x v="5"/>
    <m/>
    <n v="53466"/>
    <m/>
    <n v="55472"/>
    <m/>
    <m/>
    <n v="17336"/>
    <m/>
    <m/>
    <m/>
    <m/>
    <m/>
    <m/>
    <m/>
    <m/>
    <m/>
    <m/>
    <m/>
    <m/>
    <m/>
    <m/>
    <m/>
    <m/>
    <m/>
    <m/>
    <m/>
    <m/>
  </r>
  <r>
    <x v="41"/>
    <x v="45"/>
    <x v="5"/>
    <m/>
    <n v="17137"/>
    <m/>
    <n v="19143"/>
    <m/>
    <m/>
    <n v="8673"/>
    <m/>
    <m/>
    <m/>
    <m/>
    <m/>
    <m/>
    <m/>
    <m/>
    <m/>
    <m/>
    <m/>
    <m/>
    <m/>
    <m/>
    <m/>
    <m/>
    <m/>
    <m/>
    <m/>
    <m/>
  </r>
  <r>
    <x v="41"/>
    <x v="45"/>
    <x v="5"/>
    <m/>
    <n v="4001"/>
    <m/>
    <n v="6007"/>
    <m/>
    <m/>
    <n v="2120"/>
    <m/>
    <m/>
    <m/>
    <m/>
    <m/>
    <m/>
    <m/>
    <m/>
    <m/>
    <m/>
    <m/>
    <m/>
    <m/>
    <m/>
    <m/>
    <m/>
    <m/>
    <m/>
    <m/>
    <m/>
  </r>
  <r>
    <x v="41"/>
    <x v="45"/>
    <x v="5"/>
    <m/>
    <n v="20274"/>
    <m/>
    <n v="22280"/>
    <m/>
    <m/>
    <n v="8172"/>
    <m/>
    <m/>
    <m/>
    <m/>
    <m/>
    <m/>
    <m/>
    <m/>
    <m/>
    <m/>
    <m/>
    <m/>
    <m/>
    <m/>
    <m/>
    <m/>
    <m/>
    <m/>
    <m/>
    <m/>
  </r>
  <r>
    <x v="41"/>
    <x v="45"/>
    <x v="5"/>
    <m/>
    <n v="1534"/>
    <m/>
    <n v="3540"/>
    <m/>
    <m/>
    <n v="880"/>
    <m/>
    <m/>
    <m/>
    <m/>
    <m/>
    <m/>
    <m/>
    <m/>
    <m/>
    <m/>
    <m/>
    <m/>
    <m/>
    <m/>
    <m/>
    <m/>
    <m/>
    <m/>
    <m/>
    <m/>
  </r>
  <r>
    <x v="41"/>
    <x v="45"/>
    <x v="5"/>
    <m/>
    <n v="30412"/>
    <m/>
    <n v="32418"/>
    <m/>
    <m/>
    <n v="12919"/>
    <m/>
    <m/>
    <m/>
    <m/>
    <m/>
    <m/>
    <m/>
    <m/>
    <m/>
    <m/>
    <m/>
    <m/>
    <m/>
    <m/>
    <m/>
    <m/>
    <m/>
    <m/>
    <m/>
    <m/>
  </r>
  <r>
    <x v="41"/>
    <x v="45"/>
    <x v="5"/>
    <m/>
    <n v="34178"/>
    <m/>
    <n v="36184"/>
    <m/>
    <m/>
    <n v="14594"/>
    <m/>
    <m/>
    <m/>
    <m/>
    <m/>
    <m/>
    <m/>
    <m/>
    <m/>
    <m/>
    <m/>
    <m/>
    <m/>
    <m/>
    <m/>
    <m/>
    <m/>
    <m/>
    <m/>
    <m/>
  </r>
  <r>
    <x v="41"/>
    <x v="45"/>
    <x v="5"/>
    <m/>
    <n v="44011"/>
    <m/>
    <n v="46017"/>
    <m/>
    <m/>
    <n v="19943"/>
    <m/>
    <m/>
    <m/>
    <m/>
    <m/>
    <m/>
    <m/>
    <m/>
    <m/>
    <m/>
    <m/>
    <m/>
    <m/>
    <m/>
    <m/>
    <m/>
    <m/>
    <m/>
    <m/>
    <m/>
  </r>
  <r>
    <x v="41"/>
    <x v="45"/>
    <x v="5"/>
    <m/>
    <n v="20848"/>
    <m/>
    <n v="22854"/>
    <m/>
    <m/>
    <n v="11640"/>
    <m/>
    <m/>
    <m/>
    <m/>
    <m/>
    <m/>
    <m/>
    <m/>
    <m/>
    <m/>
    <m/>
    <m/>
    <m/>
    <m/>
    <m/>
    <m/>
    <m/>
    <m/>
    <m/>
    <m/>
  </r>
  <r>
    <x v="41"/>
    <x v="45"/>
    <x v="5"/>
    <m/>
    <n v="955132"/>
    <m/>
    <n v="957138"/>
    <m/>
    <m/>
    <n v="342195"/>
    <m/>
    <m/>
    <m/>
    <m/>
    <m/>
    <m/>
    <m/>
    <m/>
    <m/>
    <m/>
    <m/>
    <m/>
    <m/>
    <m/>
    <m/>
    <m/>
    <m/>
    <m/>
    <m/>
    <m/>
  </r>
  <r>
    <x v="41"/>
    <x v="45"/>
    <x v="5"/>
    <m/>
    <n v="133505"/>
    <m/>
    <n v="135511"/>
    <m/>
    <m/>
    <n v="61714"/>
    <m/>
    <m/>
    <m/>
    <m/>
    <m/>
    <m/>
    <m/>
    <m/>
    <m/>
    <m/>
    <m/>
    <m/>
    <m/>
    <m/>
    <m/>
    <m/>
    <m/>
    <m/>
    <m/>
    <m/>
  </r>
  <r>
    <x v="41"/>
    <x v="45"/>
    <x v="5"/>
    <m/>
    <n v="17963"/>
    <m/>
    <n v="19969"/>
    <m/>
    <m/>
    <n v="8355"/>
    <m/>
    <m/>
    <m/>
    <m/>
    <m/>
    <m/>
    <m/>
    <m/>
    <m/>
    <m/>
    <m/>
    <m/>
    <m/>
    <m/>
    <m/>
    <m/>
    <m/>
    <m/>
    <m/>
    <m/>
  </r>
  <r>
    <x v="41"/>
    <x v="45"/>
    <x v="5"/>
    <m/>
    <n v="11468"/>
    <m/>
    <n v="13474"/>
    <m/>
    <m/>
    <n v="4916"/>
    <m/>
    <m/>
    <m/>
    <m/>
    <m/>
    <m/>
    <m/>
    <m/>
    <m/>
    <m/>
    <m/>
    <m/>
    <m/>
    <m/>
    <m/>
    <m/>
    <m/>
    <m/>
    <m/>
    <m/>
  </r>
  <r>
    <x v="41"/>
    <x v="45"/>
    <x v="5"/>
    <m/>
    <n v="39296"/>
    <m/>
    <n v="41302"/>
    <m/>
    <m/>
    <n v="16262"/>
    <m/>
    <m/>
    <m/>
    <m/>
    <m/>
    <m/>
    <m/>
    <m/>
    <m/>
    <m/>
    <m/>
    <m/>
    <m/>
    <m/>
    <m/>
    <m/>
    <m/>
    <m/>
    <m/>
    <m/>
  </r>
  <r>
    <x v="41"/>
    <x v="45"/>
    <x v="5"/>
    <m/>
    <n v="6521"/>
    <m/>
    <n v="8527"/>
    <m/>
    <m/>
    <n v="3913"/>
    <m/>
    <m/>
    <m/>
    <m/>
    <m/>
    <m/>
    <m/>
    <m/>
    <m/>
    <m/>
    <m/>
    <m/>
    <m/>
    <m/>
    <m/>
    <m/>
    <m/>
    <m/>
    <m/>
    <m/>
  </r>
  <r>
    <x v="41"/>
    <x v="45"/>
    <x v="5"/>
    <m/>
    <n v="30010"/>
    <m/>
    <n v="32016"/>
    <m/>
    <m/>
    <n v="14969"/>
    <m/>
    <m/>
    <m/>
    <m/>
    <m/>
    <m/>
    <m/>
    <m/>
    <m/>
    <m/>
    <m/>
    <m/>
    <m/>
    <m/>
    <m/>
    <m/>
    <m/>
    <m/>
    <m/>
    <m/>
  </r>
  <r>
    <x v="41"/>
    <x v="45"/>
    <x v="5"/>
    <m/>
    <n v="19687"/>
    <m/>
    <n v="21693"/>
    <m/>
    <m/>
    <n v="7850"/>
    <m/>
    <m/>
    <m/>
    <m/>
    <m/>
    <m/>
    <m/>
    <m/>
    <m/>
    <m/>
    <m/>
    <m/>
    <m/>
    <m/>
    <m/>
    <m/>
    <m/>
    <m/>
    <m/>
    <m/>
  </r>
  <r>
    <x v="41"/>
    <x v="45"/>
    <x v="5"/>
    <m/>
    <n v="12558"/>
    <m/>
    <n v="14564"/>
    <m/>
    <m/>
    <n v="6648"/>
    <m/>
    <m/>
    <m/>
    <m/>
    <m/>
    <m/>
    <m/>
    <m/>
    <m/>
    <m/>
    <m/>
    <m/>
    <m/>
    <m/>
    <m/>
    <m/>
    <m/>
    <m/>
    <m/>
    <m/>
  </r>
  <r>
    <x v="41"/>
    <x v="45"/>
    <x v="5"/>
    <m/>
    <n v="7489"/>
    <m/>
    <n v="9495"/>
    <m/>
    <m/>
    <n v="3572"/>
    <m/>
    <m/>
    <m/>
    <m/>
    <m/>
    <m/>
    <m/>
    <m/>
    <m/>
    <m/>
    <m/>
    <m/>
    <m/>
    <m/>
    <m/>
    <m/>
    <m/>
    <m/>
    <m/>
    <m/>
  </r>
  <r>
    <x v="41"/>
    <x v="45"/>
    <x v="5"/>
    <m/>
    <n v="371777"/>
    <m/>
    <n v="373783"/>
    <m/>
    <m/>
    <n v="129746"/>
    <m/>
    <m/>
    <m/>
    <m/>
    <m/>
    <m/>
    <m/>
    <m/>
    <m/>
    <m/>
    <m/>
    <m/>
    <m/>
    <m/>
    <m/>
    <m/>
    <m/>
    <m/>
    <m/>
    <m/>
  </r>
  <r>
    <x v="41"/>
    <x v="45"/>
    <x v="5"/>
    <m/>
    <n v="10531"/>
    <m/>
    <n v="12537"/>
    <m/>
    <m/>
    <n v="5824"/>
    <m/>
    <m/>
    <m/>
    <m/>
    <m/>
    <m/>
    <m/>
    <m/>
    <m/>
    <m/>
    <m/>
    <m/>
    <m/>
    <m/>
    <m/>
    <m/>
    <m/>
    <m/>
    <m/>
    <m/>
  </r>
  <r>
    <x v="41"/>
    <x v="45"/>
    <x v="5"/>
    <m/>
    <n v="59037"/>
    <m/>
    <n v="61043"/>
    <m/>
    <m/>
    <n v="27166"/>
    <m/>
    <m/>
    <m/>
    <m/>
    <m/>
    <m/>
    <m/>
    <m/>
    <m/>
    <m/>
    <m/>
    <m/>
    <m/>
    <m/>
    <m/>
    <m/>
    <m/>
    <m/>
    <m/>
    <m/>
  </r>
  <r>
    <x v="41"/>
    <x v="45"/>
    <x v="5"/>
    <m/>
    <n v="6204"/>
    <m/>
    <n v="8210"/>
    <m/>
    <m/>
    <n v="2467"/>
    <m/>
    <m/>
    <m/>
    <m/>
    <m/>
    <m/>
    <m/>
    <m/>
    <m/>
    <m/>
    <m/>
    <m/>
    <m/>
    <m/>
    <m/>
    <m/>
    <m/>
    <m/>
    <m/>
    <m/>
  </r>
  <r>
    <x v="41"/>
    <x v="45"/>
    <x v="5"/>
    <m/>
    <n v="337599"/>
    <m/>
    <n v="339605"/>
    <m/>
    <m/>
    <n v="130171"/>
    <m/>
    <m/>
    <m/>
    <m/>
    <m/>
    <m/>
    <m/>
    <m/>
    <m/>
    <m/>
    <m/>
    <m/>
    <m/>
    <m/>
    <m/>
    <m/>
    <m/>
    <m/>
    <m/>
    <m/>
  </r>
  <r>
    <x v="41"/>
    <x v="45"/>
    <x v="5"/>
    <m/>
    <n v="238354"/>
    <m/>
    <n v="240360"/>
    <m/>
    <m/>
    <n v="101671"/>
    <m/>
    <m/>
    <m/>
    <m/>
    <m/>
    <m/>
    <m/>
    <m/>
    <m/>
    <m/>
    <m/>
    <m/>
    <m/>
    <m/>
    <m/>
    <m/>
    <m/>
    <m/>
    <m/>
    <m/>
  </r>
  <r>
    <x v="41"/>
    <x v="45"/>
    <x v="5"/>
    <m/>
    <n v="25262"/>
    <m/>
    <n v="27268"/>
    <m/>
    <m/>
    <n v="11543"/>
    <m/>
    <m/>
    <m/>
    <m/>
    <m/>
    <m/>
    <m/>
    <m/>
    <m/>
    <m/>
    <m/>
    <m/>
    <m/>
    <m/>
    <m/>
    <m/>
    <m/>
    <m/>
    <m/>
    <m/>
  </r>
  <r>
    <x v="41"/>
    <x v="45"/>
    <x v="5"/>
    <m/>
    <n v="137294"/>
    <m/>
    <n v="139300"/>
    <m/>
    <m/>
    <n v="51844"/>
    <m/>
    <m/>
    <m/>
    <m/>
    <m/>
    <m/>
    <m/>
    <m/>
    <m/>
    <m/>
    <m/>
    <m/>
    <m/>
    <m/>
    <m/>
    <m/>
    <m/>
    <m/>
    <m/>
    <m/>
  </r>
  <r>
    <x v="41"/>
    <x v="45"/>
    <x v="5"/>
    <m/>
    <n v="2667"/>
    <m/>
    <n v="4673"/>
    <m/>
    <m/>
    <n v="1299"/>
    <m/>
    <m/>
    <m/>
    <m/>
    <m/>
    <m/>
    <m/>
    <m/>
    <m/>
    <m/>
    <m/>
    <m/>
    <m/>
    <m/>
    <m/>
    <m/>
    <m/>
    <m/>
    <m/>
    <m/>
  </r>
  <r>
    <x v="41"/>
    <x v="45"/>
    <x v="5"/>
    <m/>
    <n v="27120"/>
    <m/>
    <n v="29126"/>
    <m/>
    <m/>
    <n v="10460"/>
    <m/>
    <m/>
    <m/>
    <m/>
    <m/>
    <m/>
    <m/>
    <m/>
    <m/>
    <m/>
    <m/>
    <m/>
    <m/>
    <m/>
    <m/>
    <m/>
    <m/>
    <m/>
    <m/>
    <m/>
  </r>
  <r>
    <x v="41"/>
    <x v="45"/>
    <x v="5"/>
    <m/>
    <n v="102620"/>
    <m/>
    <n v="104626"/>
    <m/>
    <m/>
    <n v="41455"/>
    <m/>
    <m/>
    <m/>
    <m/>
    <m/>
    <m/>
    <m/>
    <m/>
    <m/>
    <m/>
    <m/>
    <m/>
    <m/>
    <m/>
    <m/>
    <m/>
    <m/>
    <m/>
    <m/>
    <m/>
  </r>
  <r>
    <x v="41"/>
    <x v="45"/>
    <x v="5"/>
    <m/>
    <n v="18032"/>
    <m/>
    <n v="20038"/>
    <m/>
    <m/>
    <n v="8467"/>
    <m/>
    <m/>
    <m/>
    <m/>
    <m/>
    <m/>
    <m/>
    <m/>
    <m/>
    <m/>
    <m/>
    <m/>
    <m/>
    <m/>
    <m/>
    <m/>
    <m/>
    <m/>
    <m/>
    <m/>
  </r>
  <r>
    <x v="41"/>
    <x v="45"/>
    <x v="5"/>
    <m/>
    <n v="92534"/>
    <m/>
    <n v="94540"/>
    <m/>
    <m/>
    <n v="31316"/>
    <m/>
    <m/>
    <m/>
    <m/>
    <m/>
    <m/>
    <m/>
    <m/>
    <m/>
    <m/>
    <m/>
    <m/>
    <m/>
    <m/>
    <m/>
    <m/>
    <m/>
    <m/>
    <m/>
    <m/>
  </r>
  <r>
    <x v="41"/>
    <x v="45"/>
    <x v="5"/>
    <m/>
    <n v="3250216"/>
    <m/>
    <n v="3252222"/>
    <m/>
    <m/>
    <n v="1261030"/>
    <m/>
    <m/>
    <m/>
    <m/>
    <m/>
    <m/>
    <m/>
    <m/>
    <m/>
    <m/>
    <m/>
    <m/>
    <m/>
    <m/>
    <m/>
    <m/>
    <m/>
    <m/>
    <m/>
    <m/>
  </r>
  <r>
    <x v="41"/>
    <x v="45"/>
    <x v="5"/>
    <m/>
    <m/>
    <m/>
    <n v="0"/>
    <m/>
    <m/>
    <m/>
    <m/>
    <m/>
    <m/>
    <m/>
    <m/>
    <m/>
    <m/>
    <m/>
    <m/>
    <m/>
    <m/>
    <m/>
    <m/>
    <m/>
    <m/>
    <m/>
    <m/>
    <m/>
    <m/>
    <m/>
  </r>
  <r>
    <x v="41"/>
    <x v="45"/>
    <x v="5"/>
    <m/>
    <n v="4574"/>
    <n v="121"/>
    <n v="6458"/>
    <m/>
    <m/>
    <n v="1754"/>
    <m/>
    <m/>
    <m/>
    <m/>
    <m/>
    <m/>
    <m/>
    <m/>
    <m/>
    <m/>
    <m/>
    <m/>
    <m/>
    <m/>
    <m/>
    <m/>
    <m/>
    <m/>
    <m/>
    <m/>
  </r>
  <r>
    <x v="41"/>
    <x v="45"/>
    <x v="5"/>
    <m/>
    <s v=" "/>
    <m/>
    <e v="#VALUE!"/>
    <m/>
    <m/>
    <n v="0"/>
    <m/>
    <m/>
    <m/>
    <m/>
    <m/>
    <m/>
    <m/>
    <m/>
    <m/>
    <m/>
    <m/>
    <m/>
    <m/>
    <m/>
    <m/>
    <m/>
    <m/>
    <m/>
    <m/>
    <m/>
  </r>
  <r>
    <x v="41"/>
    <x v="45"/>
    <x v="5"/>
    <m/>
    <m/>
    <m/>
    <n v="0"/>
    <m/>
    <m/>
    <n v="0"/>
    <m/>
    <m/>
    <m/>
    <m/>
    <m/>
    <m/>
    <m/>
    <m/>
    <m/>
    <m/>
    <m/>
    <m/>
    <m/>
    <m/>
    <m/>
    <m/>
    <m/>
    <m/>
    <m/>
    <m/>
  </r>
  <r>
    <x v="41"/>
    <x v="45"/>
    <x v="5"/>
    <m/>
    <n v="23006"/>
    <n v="1641"/>
    <n v="23370"/>
    <m/>
    <m/>
    <n v="7980"/>
    <m/>
    <m/>
    <m/>
    <m/>
    <m/>
    <m/>
    <m/>
    <m/>
    <m/>
    <m/>
    <m/>
    <m/>
    <m/>
    <m/>
    <m/>
    <m/>
    <m/>
    <m/>
    <m/>
    <m/>
  </r>
  <r>
    <x v="41"/>
    <x v="45"/>
    <x v="5"/>
    <m/>
    <n v="176617"/>
    <n v="30727"/>
    <n v="147895"/>
    <m/>
    <m/>
    <n v="0"/>
    <m/>
    <m/>
    <m/>
    <m/>
    <m/>
    <m/>
    <m/>
    <m/>
    <m/>
    <m/>
    <m/>
    <m/>
    <m/>
    <m/>
    <m/>
    <m/>
    <m/>
    <m/>
    <m/>
    <m/>
  </r>
  <r>
    <x v="41"/>
    <x v="45"/>
    <x v="5"/>
    <m/>
    <m/>
    <m/>
    <n v="0"/>
    <m/>
    <m/>
    <n v="0"/>
    <m/>
    <m/>
    <m/>
    <m/>
    <m/>
    <m/>
    <m/>
    <m/>
    <m/>
    <m/>
    <m/>
    <m/>
    <m/>
    <m/>
    <m/>
    <m/>
    <m/>
    <m/>
    <m/>
    <m/>
  </r>
  <r>
    <x v="41"/>
    <x v="45"/>
    <x v="5"/>
    <m/>
    <n v="54049"/>
    <n v="3430"/>
    <n v="52624"/>
    <m/>
    <m/>
    <n v="24310"/>
    <m/>
    <m/>
    <m/>
    <m/>
    <m/>
    <m/>
    <m/>
    <m/>
    <m/>
    <m/>
    <m/>
    <m/>
    <m/>
    <m/>
    <m/>
    <m/>
    <m/>
    <m/>
    <m/>
    <m/>
  </r>
  <r>
    <x v="41"/>
    <x v="45"/>
    <x v="5"/>
    <m/>
    <n v="197"/>
    <n v="29"/>
    <n v="2173"/>
    <m/>
    <m/>
    <n v="93"/>
    <m/>
    <m/>
    <m/>
    <m/>
    <m/>
    <m/>
    <m/>
    <m/>
    <m/>
    <m/>
    <m/>
    <m/>
    <m/>
    <m/>
    <m/>
    <m/>
    <m/>
    <m/>
    <m/>
    <m/>
  </r>
  <r>
    <x v="41"/>
    <x v="45"/>
    <x v="5"/>
    <m/>
    <m/>
    <m/>
    <n v="0"/>
    <m/>
    <m/>
    <n v="0"/>
    <m/>
    <m/>
    <m/>
    <m/>
    <m/>
    <m/>
    <m/>
    <m/>
    <m/>
    <m/>
    <m/>
    <m/>
    <m/>
    <m/>
    <m/>
    <m/>
    <m/>
    <m/>
    <m/>
    <m/>
  </r>
  <r>
    <x v="41"/>
    <x v="45"/>
    <x v="5"/>
    <m/>
    <m/>
    <m/>
    <n v="0"/>
    <m/>
    <m/>
    <n v="0"/>
    <m/>
    <m/>
    <m/>
    <m/>
    <m/>
    <m/>
    <m/>
    <m/>
    <m/>
    <m/>
    <m/>
    <m/>
    <m/>
    <m/>
    <m/>
    <m/>
    <m/>
    <m/>
    <m/>
    <m/>
  </r>
  <r>
    <x v="41"/>
    <x v="45"/>
    <x v="5"/>
    <m/>
    <m/>
    <m/>
    <n v="0"/>
    <m/>
    <m/>
    <n v="0"/>
    <m/>
    <m/>
    <m/>
    <m/>
    <m/>
    <m/>
    <m/>
    <m/>
    <m/>
    <m/>
    <m/>
    <m/>
    <m/>
    <m/>
    <m/>
    <m/>
    <m/>
    <m/>
    <m/>
    <m/>
  </r>
  <r>
    <x v="41"/>
    <x v="45"/>
    <x v="5"/>
    <m/>
    <m/>
    <m/>
    <n v="0"/>
    <m/>
    <m/>
    <n v="0"/>
    <m/>
    <m/>
    <m/>
    <m/>
    <m/>
    <m/>
    <m/>
    <m/>
    <m/>
    <m/>
    <m/>
    <m/>
    <m/>
    <m/>
    <m/>
    <m/>
    <m/>
    <m/>
    <m/>
    <m/>
  </r>
  <r>
    <x v="41"/>
    <x v="45"/>
    <x v="5"/>
    <m/>
    <m/>
    <m/>
    <n v="0"/>
    <m/>
    <m/>
    <n v="0"/>
    <m/>
    <m/>
    <m/>
    <m/>
    <m/>
    <m/>
    <m/>
    <m/>
    <m/>
    <m/>
    <m/>
    <m/>
    <m/>
    <m/>
    <m/>
    <m/>
    <m/>
    <m/>
    <m/>
    <m/>
  </r>
  <r>
    <x v="41"/>
    <x v="45"/>
    <x v="5"/>
    <m/>
    <n v="44538"/>
    <n v="6706"/>
    <n v="39837"/>
    <m/>
    <m/>
    <n v="12459"/>
    <m/>
    <m/>
    <m/>
    <m/>
    <m/>
    <m/>
    <m/>
    <m/>
    <m/>
    <m/>
    <m/>
    <m/>
    <m/>
    <m/>
    <m/>
    <m/>
    <m/>
    <m/>
    <m/>
    <m/>
  </r>
  <r>
    <x v="41"/>
    <x v="45"/>
    <x v="5"/>
    <m/>
    <n v="21128"/>
    <n v="873"/>
    <n v="22260"/>
    <m/>
    <m/>
    <n v="10174"/>
    <m/>
    <m/>
    <m/>
    <m/>
    <m/>
    <m/>
    <m/>
    <m/>
    <m/>
    <m/>
    <m/>
    <m/>
    <m/>
    <m/>
    <m/>
    <m/>
    <m/>
    <m/>
    <m/>
    <m/>
  </r>
  <r>
    <x v="41"/>
    <x v="45"/>
    <x v="5"/>
    <m/>
    <m/>
    <m/>
    <n v="0"/>
    <m/>
    <m/>
    <n v="0"/>
    <m/>
    <m/>
    <m/>
    <m/>
    <m/>
    <m/>
    <m/>
    <m/>
    <m/>
    <m/>
    <m/>
    <m/>
    <m/>
    <m/>
    <m/>
    <m/>
    <m/>
    <m/>
    <m/>
    <m/>
  </r>
  <r>
    <x v="41"/>
    <x v="45"/>
    <x v="5"/>
    <m/>
    <n v="134921"/>
    <n v="12360"/>
    <n v="124566"/>
    <m/>
    <m/>
    <n v="60956"/>
    <m/>
    <m/>
    <m/>
    <m/>
    <m/>
    <m/>
    <m/>
    <m/>
    <m/>
    <m/>
    <m/>
    <m/>
    <m/>
    <m/>
    <m/>
    <m/>
    <m/>
    <m/>
    <m/>
    <m/>
  </r>
  <r>
    <x v="41"/>
    <x v="45"/>
    <x v="5"/>
    <m/>
    <m/>
    <m/>
    <n v="0"/>
    <m/>
    <m/>
    <n v="1535"/>
    <m/>
    <m/>
    <m/>
    <m/>
    <m/>
    <m/>
    <m/>
    <m/>
    <m/>
    <m/>
    <m/>
    <m/>
    <m/>
    <m/>
    <m/>
    <m/>
    <m/>
    <m/>
    <m/>
    <m/>
  </r>
  <r>
    <x v="41"/>
    <x v="45"/>
    <x v="5"/>
    <m/>
    <m/>
    <m/>
    <n v="0"/>
    <m/>
    <m/>
    <n v="0"/>
    <m/>
    <m/>
    <m/>
    <m/>
    <m/>
    <m/>
    <m/>
    <m/>
    <m/>
    <m/>
    <m/>
    <m/>
    <m/>
    <m/>
    <m/>
    <m/>
    <m/>
    <m/>
    <m/>
    <m/>
  </r>
  <r>
    <x v="41"/>
    <x v="45"/>
    <x v="5"/>
    <m/>
    <n v="9268"/>
    <n v="685"/>
    <n v="10588"/>
    <m/>
    <m/>
    <n v="4349"/>
    <m/>
    <m/>
    <m/>
    <m/>
    <m/>
    <m/>
    <m/>
    <m/>
    <m/>
    <m/>
    <m/>
    <m/>
    <m/>
    <m/>
    <m/>
    <m/>
    <m/>
    <m/>
    <m/>
    <m/>
  </r>
  <r>
    <x v="41"/>
    <x v="45"/>
    <x v="5"/>
    <m/>
    <n v="530"/>
    <n v="24"/>
    <n v="2511"/>
    <m/>
    <m/>
    <n v="241"/>
    <m/>
    <m/>
    <m/>
    <m/>
    <m/>
    <m/>
    <m/>
    <m/>
    <m/>
    <m/>
    <m/>
    <m/>
    <m/>
    <m/>
    <m/>
    <m/>
    <m/>
    <m/>
    <m/>
    <m/>
  </r>
  <r>
    <x v="41"/>
    <x v="45"/>
    <x v="5"/>
    <m/>
    <n v="3897"/>
    <n v="630"/>
    <n v="5272"/>
    <m/>
    <m/>
    <n v="1451"/>
    <m/>
    <m/>
    <m/>
    <m/>
    <m/>
    <m/>
    <m/>
    <m/>
    <m/>
    <m/>
    <m/>
    <m/>
    <m/>
    <m/>
    <m/>
    <m/>
    <m/>
    <m/>
    <m/>
    <m/>
  </r>
  <r>
    <x v="41"/>
    <x v="45"/>
    <x v="5"/>
    <m/>
    <n v="9980"/>
    <n v="268"/>
    <n v="11717"/>
    <m/>
    <m/>
    <n v="4272"/>
    <m/>
    <m/>
    <m/>
    <m/>
    <m/>
    <m/>
    <m/>
    <m/>
    <m/>
    <m/>
    <m/>
    <m/>
    <m/>
    <m/>
    <m/>
    <m/>
    <m/>
    <m/>
    <m/>
    <m/>
  </r>
  <r>
    <x v="41"/>
    <x v="45"/>
    <x v="5"/>
    <m/>
    <n v="7324"/>
    <n v="153"/>
    <n v="9176"/>
    <m/>
    <m/>
    <n v="3924"/>
    <m/>
    <m/>
    <m/>
    <m/>
    <m/>
    <m/>
    <m/>
    <m/>
    <m/>
    <m/>
    <m/>
    <m/>
    <m/>
    <m/>
    <m/>
    <m/>
    <m/>
    <m/>
    <m/>
    <m/>
  </r>
  <r>
    <x v="41"/>
    <x v="45"/>
    <x v="5"/>
    <m/>
    <m/>
    <m/>
    <n v="0"/>
    <m/>
    <m/>
    <n v="0"/>
    <m/>
    <m/>
    <m/>
    <m/>
    <m/>
    <m/>
    <m/>
    <m/>
    <m/>
    <m/>
    <m/>
    <m/>
    <m/>
    <m/>
    <m/>
    <m/>
    <m/>
    <m/>
    <m/>
    <m/>
  </r>
  <r>
    <x v="41"/>
    <x v="45"/>
    <x v="5"/>
    <m/>
    <n v="399800"/>
    <n v="23488"/>
    <n v="378317"/>
    <m/>
    <m/>
    <n v="106497"/>
    <m/>
    <m/>
    <m/>
    <m/>
    <m/>
    <m/>
    <m/>
    <m/>
    <m/>
    <m/>
    <m/>
    <m/>
    <m/>
    <m/>
    <m/>
    <m/>
    <m/>
    <m/>
    <m/>
    <m/>
  </r>
  <r>
    <x v="41"/>
    <x v="45"/>
    <x v="5"/>
    <m/>
    <n v="57683"/>
    <n v="7897"/>
    <n v="51791"/>
    <m/>
    <m/>
    <n v="19246"/>
    <m/>
    <m/>
    <m/>
    <m/>
    <m/>
    <m/>
    <m/>
    <m/>
    <m/>
    <m/>
    <m/>
    <m/>
    <m/>
    <m/>
    <m/>
    <m/>
    <m/>
    <m/>
    <m/>
    <m/>
  </r>
  <r>
    <x v="41"/>
    <x v="45"/>
    <x v="5"/>
    <m/>
    <m/>
    <m/>
    <n v="0"/>
    <m/>
    <m/>
    <n v="0"/>
    <m/>
    <m/>
    <m/>
    <m/>
    <m/>
    <m/>
    <m/>
    <m/>
    <m/>
    <m/>
    <m/>
    <m/>
    <m/>
    <m/>
    <m/>
    <m/>
    <m/>
    <m/>
    <m/>
    <m/>
  </r>
  <r>
    <x v="41"/>
    <x v="45"/>
    <x v="5"/>
    <m/>
    <n v="1683"/>
    <n v="129"/>
    <n v="3559"/>
    <m/>
    <m/>
    <n v="707"/>
    <m/>
    <m/>
    <m/>
    <m/>
    <m/>
    <m/>
    <m/>
    <m/>
    <m/>
    <m/>
    <m/>
    <m/>
    <m/>
    <m/>
    <m/>
    <m/>
    <m/>
    <m/>
    <m/>
    <m/>
  </r>
  <r>
    <x v="41"/>
    <x v="45"/>
    <x v="5"/>
    <m/>
    <m/>
    <m/>
    <n v="0"/>
    <m/>
    <m/>
    <n v="0"/>
    <m/>
    <m/>
    <m/>
    <m/>
    <m/>
    <m/>
    <m/>
    <m/>
    <m/>
    <m/>
    <m/>
    <m/>
    <m/>
    <m/>
    <m/>
    <m/>
    <m/>
    <m/>
    <m/>
    <m/>
  </r>
  <r>
    <x v="41"/>
    <x v="45"/>
    <x v="5"/>
    <m/>
    <m/>
    <m/>
    <n v="0"/>
    <m/>
    <m/>
    <n v="0"/>
    <m/>
    <m/>
    <m/>
    <m/>
    <m/>
    <m/>
    <m/>
    <m/>
    <m/>
    <m/>
    <m/>
    <m/>
    <m/>
    <m/>
    <m/>
    <m/>
    <m/>
    <m/>
    <m/>
    <m/>
  </r>
  <r>
    <x v="41"/>
    <x v="45"/>
    <x v="5"/>
    <m/>
    <n v="24308"/>
    <n v="4209"/>
    <n v="22104"/>
    <m/>
    <m/>
    <n v="16179"/>
    <m/>
    <m/>
    <m/>
    <m/>
    <m/>
    <m/>
    <m/>
    <m/>
    <m/>
    <m/>
    <m/>
    <m/>
    <m/>
    <m/>
    <m/>
    <m/>
    <m/>
    <m/>
    <m/>
    <m/>
  </r>
  <r>
    <x v="41"/>
    <x v="45"/>
    <x v="5"/>
    <m/>
    <m/>
    <m/>
    <n v="0"/>
    <m/>
    <m/>
    <n v="0"/>
    <m/>
    <m/>
    <m/>
    <m/>
    <m/>
    <m/>
    <m/>
    <m/>
    <m/>
    <m/>
    <m/>
    <m/>
    <m/>
    <m/>
    <m/>
    <m/>
    <m/>
    <m/>
    <m/>
    <m/>
  </r>
  <r>
    <x v="41"/>
    <x v="45"/>
    <x v="5"/>
    <m/>
    <m/>
    <m/>
    <n v="0"/>
    <m/>
    <m/>
    <n v="0"/>
    <m/>
    <m/>
    <m/>
    <m/>
    <m/>
    <m/>
    <m/>
    <m/>
    <m/>
    <m/>
    <m/>
    <m/>
    <m/>
    <m/>
    <m/>
    <m/>
    <m/>
    <m/>
    <m/>
    <m/>
  </r>
  <r>
    <x v="41"/>
    <x v="45"/>
    <x v="5"/>
    <m/>
    <n v="13959"/>
    <n v="658"/>
    <n v="15306"/>
    <m/>
    <m/>
    <n v="3039"/>
    <m/>
    <m/>
    <m/>
    <m/>
    <m/>
    <m/>
    <m/>
    <m/>
    <m/>
    <m/>
    <m/>
    <m/>
    <m/>
    <m/>
    <m/>
    <m/>
    <m/>
    <m/>
    <m/>
    <m/>
  </r>
  <r>
    <x v="41"/>
    <x v="45"/>
    <x v="5"/>
    <m/>
    <m/>
    <m/>
    <n v="0"/>
    <m/>
    <m/>
    <n v="0"/>
    <m/>
    <m/>
    <m/>
    <m/>
    <m/>
    <m/>
    <m/>
    <m/>
    <m/>
    <m/>
    <m/>
    <m/>
    <m/>
    <m/>
    <m/>
    <m/>
    <m/>
    <m/>
    <m/>
    <m/>
  </r>
  <r>
    <x v="41"/>
    <x v="45"/>
    <x v="5"/>
    <m/>
    <m/>
    <m/>
    <n v="0"/>
    <m/>
    <m/>
    <n v="0"/>
    <m/>
    <m/>
    <m/>
    <m/>
    <m/>
    <m/>
    <m/>
    <m/>
    <m/>
    <m/>
    <m/>
    <m/>
    <m/>
    <m/>
    <m/>
    <m/>
    <m/>
    <m/>
    <m/>
    <m/>
  </r>
  <r>
    <x v="41"/>
    <x v="45"/>
    <x v="5"/>
    <m/>
    <n v="47966"/>
    <n v="6893"/>
    <n v="43078"/>
    <m/>
    <m/>
    <n v="17247"/>
    <m/>
    <m/>
    <m/>
    <m/>
    <m/>
    <m/>
    <m/>
    <m/>
    <m/>
    <m/>
    <m/>
    <m/>
    <m/>
    <m/>
    <m/>
    <m/>
    <m/>
    <m/>
    <m/>
    <m/>
  </r>
  <r>
    <x v="41"/>
    <x v="45"/>
    <x v="5"/>
    <m/>
    <n v="1035428"/>
    <n v="100921"/>
    <e v="#VALUE!"/>
    <n v="0"/>
    <n v="0"/>
    <n v="296413"/>
    <n v="0"/>
    <n v="0"/>
    <m/>
    <m/>
    <m/>
    <m/>
    <m/>
    <m/>
    <m/>
    <m/>
    <m/>
    <m/>
    <m/>
    <m/>
    <m/>
    <m/>
    <m/>
    <m/>
    <m/>
    <m/>
  </r>
  <r>
    <x v="41"/>
    <x v="45"/>
    <x v="5"/>
    <m/>
    <m/>
    <m/>
    <n v="0"/>
    <m/>
    <m/>
    <m/>
    <m/>
    <m/>
    <m/>
    <m/>
    <m/>
    <m/>
    <m/>
    <m/>
    <m/>
    <m/>
    <m/>
    <m/>
    <m/>
    <m/>
    <m/>
    <m/>
    <m/>
    <m/>
    <m/>
    <m/>
  </r>
  <r>
    <x v="41"/>
    <x v="45"/>
    <x v="5"/>
    <m/>
    <n v="4574"/>
    <n v="121"/>
    <n v="6458"/>
    <n v="4727"/>
    <n v="1839"/>
    <n v="1754"/>
    <m/>
    <m/>
    <m/>
    <m/>
    <m/>
    <m/>
    <m/>
    <m/>
    <m/>
    <m/>
    <m/>
    <m/>
    <m/>
    <m/>
    <m/>
    <m/>
    <m/>
    <m/>
    <m/>
    <m/>
  </r>
  <r>
    <x v="41"/>
    <x v="45"/>
    <x v="5"/>
    <m/>
    <s v=" "/>
    <m/>
    <e v="#VALUE!"/>
    <m/>
    <m/>
    <m/>
    <m/>
    <m/>
    <m/>
    <m/>
    <m/>
    <m/>
    <m/>
    <m/>
    <m/>
    <m/>
    <m/>
    <m/>
    <m/>
    <m/>
    <m/>
    <m/>
    <m/>
    <m/>
    <m/>
    <m/>
  </r>
  <r>
    <x v="41"/>
    <x v="45"/>
    <x v="5"/>
    <m/>
    <m/>
    <m/>
    <n v="0"/>
    <m/>
    <m/>
    <m/>
    <m/>
    <m/>
    <m/>
    <m/>
    <m/>
    <m/>
    <m/>
    <m/>
    <m/>
    <m/>
    <m/>
    <m/>
    <m/>
    <m/>
    <m/>
    <m/>
    <m/>
    <m/>
    <m/>
    <m/>
  </r>
  <r>
    <x v="41"/>
    <x v="45"/>
    <x v="5"/>
    <m/>
    <n v="23006"/>
    <n v="1641"/>
    <n v="23370"/>
    <n v="23000"/>
    <n v="8059"/>
    <n v="7980"/>
    <m/>
    <m/>
    <m/>
    <m/>
    <m/>
    <m/>
    <m/>
    <m/>
    <m/>
    <m/>
    <m/>
    <m/>
    <m/>
    <m/>
    <m/>
    <m/>
    <m/>
    <m/>
    <m/>
    <m/>
  </r>
  <r>
    <x v="41"/>
    <x v="45"/>
    <x v="5"/>
    <m/>
    <n v="176617"/>
    <n v="30727"/>
    <n v="147895"/>
    <m/>
    <m/>
    <m/>
    <m/>
    <m/>
    <m/>
    <m/>
    <m/>
    <m/>
    <m/>
    <m/>
    <m/>
    <m/>
    <m/>
    <m/>
    <m/>
    <m/>
    <m/>
    <m/>
    <m/>
    <m/>
    <m/>
    <m/>
  </r>
  <r>
    <x v="41"/>
    <x v="45"/>
    <x v="5"/>
    <m/>
    <m/>
    <m/>
    <n v="0"/>
    <m/>
    <m/>
    <m/>
    <m/>
    <m/>
    <m/>
    <m/>
    <m/>
    <m/>
    <m/>
    <m/>
    <m/>
    <m/>
    <m/>
    <m/>
    <m/>
    <m/>
    <m/>
    <m/>
    <m/>
    <m/>
    <m/>
    <m/>
  </r>
  <r>
    <x v="41"/>
    <x v="45"/>
    <x v="5"/>
    <m/>
    <n v="54049"/>
    <n v="3430"/>
    <n v="52624"/>
    <n v="54464"/>
    <n v="24572"/>
    <n v="24310"/>
    <m/>
    <m/>
    <m/>
    <m/>
    <m/>
    <m/>
    <m/>
    <m/>
    <m/>
    <m/>
    <m/>
    <m/>
    <m/>
    <m/>
    <m/>
    <m/>
    <m/>
    <m/>
    <m/>
    <m/>
  </r>
  <r>
    <x v="41"/>
    <x v="45"/>
    <x v="5"/>
    <m/>
    <n v="197"/>
    <n v="29"/>
    <n v="2173"/>
    <n v="197"/>
    <n v="93"/>
    <n v="93"/>
    <m/>
    <m/>
    <m/>
    <m/>
    <m/>
    <m/>
    <m/>
    <m/>
    <m/>
    <m/>
    <m/>
    <m/>
    <m/>
    <m/>
    <m/>
    <m/>
    <m/>
    <m/>
    <m/>
    <m/>
  </r>
  <r>
    <x v="41"/>
    <x v="45"/>
    <x v="5"/>
    <m/>
    <m/>
    <m/>
    <n v="0"/>
    <m/>
    <m/>
    <m/>
    <m/>
    <m/>
    <m/>
    <m/>
    <m/>
    <m/>
    <m/>
    <m/>
    <m/>
    <m/>
    <m/>
    <m/>
    <m/>
    <m/>
    <m/>
    <m/>
    <m/>
    <m/>
    <m/>
    <m/>
  </r>
  <r>
    <x v="41"/>
    <x v="45"/>
    <x v="5"/>
    <m/>
    <m/>
    <m/>
    <n v="0"/>
    <m/>
    <m/>
    <m/>
    <m/>
    <m/>
    <m/>
    <m/>
    <m/>
    <m/>
    <m/>
    <m/>
    <m/>
    <m/>
    <m/>
    <m/>
    <m/>
    <m/>
    <m/>
    <m/>
    <m/>
    <m/>
    <m/>
    <m/>
  </r>
  <r>
    <x v="41"/>
    <x v="45"/>
    <x v="5"/>
    <m/>
    <m/>
    <m/>
    <n v="0"/>
    <m/>
    <m/>
    <m/>
    <m/>
    <m/>
    <m/>
    <m/>
    <m/>
    <m/>
    <m/>
    <m/>
    <m/>
    <m/>
    <m/>
    <m/>
    <m/>
    <m/>
    <m/>
    <m/>
    <m/>
    <m/>
    <m/>
    <m/>
  </r>
  <r>
    <x v="41"/>
    <x v="45"/>
    <x v="5"/>
    <m/>
    <m/>
    <m/>
    <n v="0"/>
    <m/>
    <m/>
    <m/>
    <m/>
    <m/>
    <m/>
    <m/>
    <m/>
    <m/>
    <m/>
    <m/>
    <m/>
    <m/>
    <m/>
    <m/>
    <m/>
    <m/>
    <m/>
    <m/>
    <m/>
    <m/>
    <m/>
    <m/>
  </r>
  <r>
    <x v="41"/>
    <x v="45"/>
    <x v="5"/>
    <m/>
    <m/>
    <m/>
    <n v="0"/>
    <m/>
    <m/>
    <m/>
    <m/>
    <m/>
    <m/>
    <m/>
    <m/>
    <m/>
    <m/>
    <m/>
    <m/>
    <m/>
    <m/>
    <m/>
    <m/>
    <m/>
    <m/>
    <m/>
    <m/>
    <m/>
    <m/>
    <m/>
  </r>
  <r>
    <x v="41"/>
    <x v="45"/>
    <x v="5"/>
    <m/>
    <n v="44538"/>
    <n v="6706"/>
    <n v="39837"/>
    <n v="29233"/>
    <n v="12608"/>
    <n v="12459"/>
    <m/>
    <m/>
    <m/>
    <m/>
    <m/>
    <m/>
    <m/>
    <m/>
    <m/>
    <m/>
    <m/>
    <m/>
    <m/>
    <m/>
    <m/>
    <m/>
    <m/>
    <m/>
    <m/>
    <m/>
  </r>
  <r>
    <x v="41"/>
    <x v="45"/>
    <x v="5"/>
    <m/>
    <n v="21128"/>
    <n v="873"/>
    <n v="22260"/>
    <n v="21128"/>
    <n v="10192"/>
    <n v="10174"/>
    <m/>
    <m/>
    <m/>
    <m/>
    <m/>
    <m/>
    <m/>
    <m/>
    <m/>
    <m/>
    <m/>
    <m/>
    <m/>
    <m/>
    <m/>
    <m/>
    <m/>
    <m/>
    <m/>
    <m/>
  </r>
  <r>
    <x v="41"/>
    <x v="45"/>
    <x v="5"/>
    <m/>
    <m/>
    <m/>
    <n v="0"/>
    <m/>
    <m/>
    <m/>
    <m/>
    <m/>
    <m/>
    <m/>
    <m/>
    <m/>
    <m/>
    <m/>
    <m/>
    <m/>
    <m/>
    <m/>
    <m/>
    <m/>
    <m/>
    <m/>
    <m/>
    <m/>
    <m/>
    <m/>
  </r>
  <r>
    <x v="41"/>
    <x v="45"/>
    <x v="5"/>
    <m/>
    <n v="134921"/>
    <n v="12360"/>
    <n v="124566"/>
    <n v="135067"/>
    <n v="61699"/>
    <n v="60956"/>
    <m/>
    <m/>
    <m/>
    <m/>
    <m/>
    <m/>
    <m/>
    <m/>
    <m/>
    <m/>
    <m/>
    <m/>
    <m/>
    <m/>
    <m/>
    <m/>
    <m/>
    <m/>
    <m/>
    <m/>
  </r>
  <r>
    <x v="41"/>
    <x v="45"/>
    <x v="5"/>
    <m/>
    <m/>
    <m/>
    <n v="0"/>
    <s v="?"/>
    <n v="3426"/>
    <m/>
    <m/>
    <m/>
    <m/>
    <m/>
    <m/>
    <m/>
    <m/>
    <m/>
    <m/>
    <m/>
    <m/>
    <m/>
    <m/>
    <m/>
    <m/>
    <m/>
    <m/>
    <m/>
    <m/>
    <m/>
  </r>
  <r>
    <x v="41"/>
    <x v="45"/>
    <x v="5"/>
    <m/>
    <m/>
    <m/>
    <n v="0"/>
    <m/>
    <m/>
    <m/>
    <m/>
    <m/>
    <m/>
    <m/>
    <m/>
    <m/>
    <m/>
    <m/>
    <m/>
    <m/>
    <m/>
    <m/>
    <m/>
    <m/>
    <m/>
    <m/>
    <m/>
    <m/>
    <m/>
    <m/>
  </r>
  <r>
    <x v="41"/>
    <x v="45"/>
    <x v="5"/>
    <m/>
    <n v="9268"/>
    <n v="685"/>
    <n v="10588"/>
    <n v="9268"/>
    <n v="4395"/>
    <n v="4349"/>
    <m/>
    <m/>
    <m/>
    <m/>
    <m/>
    <m/>
    <m/>
    <m/>
    <m/>
    <m/>
    <m/>
    <m/>
    <m/>
    <m/>
    <m/>
    <m/>
    <m/>
    <m/>
    <m/>
    <m/>
  </r>
  <r>
    <x v="41"/>
    <x v="45"/>
    <x v="5"/>
    <m/>
    <n v="530"/>
    <n v="24"/>
    <n v="2511"/>
    <n v="234"/>
    <n v="138"/>
    <n v="241"/>
    <m/>
    <m/>
    <m/>
    <m/>
    <m/>
    <m/>
    <m/>
    <m/>
    <m/>
    <m/>
    <m/>
    <m/>
    <m/>
    <m/>
    <m/>
    <m/>
    <m/>
    <m/>
    <m/>
    <m/>
  </r>
  <r>
    <x v="41"/>
    <x v="45"/>
    <x v="5"/>
    <m/>
    <n v="3897"/>
    <n v="630"/>
    <n v="5272"/>
    <n v="3907"/>
    <n v="1471"/>
    <n v="1451"/>
    <m/>
    <m/>
    <m/>
    <m/>
    <m/>
    <m/>
    <m/>
    <m/>
    <m/>
    <m/>
    <m/>
    <m/>
    <m/>
    <m/>
    <m/>
    <m/>
    <m/>
    <m/>
    <m/>
    <m/>
  </r>
  <r>
    <x v="41"/>
    <x v="45"/>
    <x v="5"/>
    <m/>
    <n v="9980"/>
    <n v="268"/>
    <n v="11717"/>
    <n v="10248"/>
    <n v="4335"/>
    <n v="4272"/>
    <m/>
    <m/>
    <m/>
    <m/>
    <m/>
    <m/>
    <m/>
    <m/>
    <m/>
    <m/>
    <m/>
    <m/>
    <m/>
    <m/>
    <m/>
    <m/>
    <m/>
    <m/>
    <m/>
    <m/>
  </r>
  <r>
    <x v="41"/>
    <x v="45"/>
    <x v="5"/>
    <m/>
    <n v="7324"/>
    <n v="153"/>
    <n v="9176"/>
    <n v="7324"/>
    <n v="4352"/>
    <n v="3924"/>
    <m/>
    <m/>
    <m/>
    <m/>
    <m/>
    <m/>
    <m/>
    <m/>
    <m/>
    <m/>
    <m/>
    <m/>
    <m/>
    <m/>
    <m/>
    <m/>
    <m/>
    <m/>
    <m/>
    <m/>
  </r>
  <r>
    <x v="41"/>
    <x v="45"/>
    <x v="5"/>
    <m/>
    <m/>
    <m/>
    <n v="0"/>
    <m/>
    <m/>
    <m/>
    <m/>
    <m/>
    <m/>
    <m/>
    <m/>
    <m/>
    <m/>
    <m/>
    <m/>
    <m/>
    <m/>
    <m/>
    <m/>
    <m/>
    <m/>
    <m/>
    <m/>
    <m/>
    <m/>
    <m/>
  </r>
  <r>
    <x v="41"/>
    <x v="45"/>
    <x v="5"/>
    <m/>
    <n v="399800"/>
    <n v="23488"/>
    <n v="378317"/>
    <n v="286388"/>
    <n v="97483"/>
    <n v="106497"/>
    <m/>
    <m/>
    <m/>
    <m/>
    <m/>
    <m/>
    <m/>
    <m/>
    <m/>
    <m/>
    <m/>
    <m/>
    <m/>
    <m/>
    <m/>
    <m/>
    <m/>
    <m/>
    <m/>
    <m/>
  </r>
  <r>
    <x v="41"/>
    <x v="45"/>
    <x v="5"/>
    <m/>
    <n v="57683"/>
    <n v="7897"/>
    <n v="51791"/>
    <n v="57460"/>
    <n v="19450"/>
    <n v="19246"/>
    <m/>
    <m/>
    <m/>
    <m/>
    <m/>
    <m/>
    <m/>
    <m/>
    <m/>
    <m/>
    <m/>
    <m/>
    <m/>
    <m/>
    <m/>
    <m/>
    <m/>
    <m/>
    <m/>
    <m/>
  </r>
  <r>
    <x v="41"/>
    <x v="45"/>
    <x v="5"/>
    <m/>
    <m/>
    <m/>
    <n v="0"/>
    <m/>
    <m/>
    <m/>
    <m/>
    <m/>
    <m/>
    <m/>
    <m/>
    <m/>
    <m/>
    <m/>
    <m/>
    <m/>
    <m/>
    <m/>
    <m/>
    <m/>
    <m/>
    <m/>
    <m/>
    <m/>
    <m/>
    <m/>
  </r>
  <r>
    <x v="41"/>
    <x v="45"/>
    <x v="5"/>
    <m/>
    <n v="1683"/>
    <n v="129"/>
    <n v="3559"/>
    <n v="1666"/>
    <n v="714"/>
    <n v="707"/>
    <m/>
    <m/>
    <m/>
    <m/>
    <m/>
    <m/>
    <m/>
    <m/>
    <m/>
    <m/>
    <m/>
    <m/>
    <m/>
    <m/>
    <m/>
    <m/>
    <m/>
    <m/>
    <m/>
    <m/>
  </r>
  <r>
    <x v="41"/>
    <x v="45"/>
    <x v="5"/>
    <m/>
    <m/>
    <m/>
    <n v="0"/>
    <m/>
    <m/>
    <m/>
    <m/>
    <m/>
    <m/>
    <m/>
    <m/>
    <m/>
    <m/>
    <m/>
    <m/>
    <m/>
    <m/>
    <m/>
    <m/>
    <m/>
    <m/>
    <m/>
    <m/>
    <m/>
    <m/>
    <m/>
  </r>
  <r>
    <x v="41"/>
    <x v="45"/>
    <x v="5"/>
    <m/>
    <m/>
    <m/>
    <n v="0"/>
    <m/>
    <m/>
    <m/>
    <m/>
    <m/>
    <m/>
    <m/>
    <m/>
    <m/>
    <m/>
    <m/>
    <m/>
    <m/>
    <m/>
    <m/>
    <m/>
    <m/>
    <m/>
    <m/>
    <m/>
    <m/>
    <m/>
    <m/>
  </r>
  <r>
    <x v="41"/>
    <x v="45"/>
    <x v="5"/>
    <m/>
    <n v="1840"/>
    <n v="119"/>
    <n v="3726"/>
    <n v="1959"/>
    <n v="923"/>
    <n v="900"/>
    <m/>
    <m/>
    <m/>
    <m/>
    <m/>
    <m/>
    <m/>
    <m/>
    <m/>
    <m/>
    <m/>
    <m/>
    <m/>
    <m/>
    <m/>
    <m/>
    <m/>
    <m/>
    <m/>
    <m/>
  </r>
  <r>
    <x v="41"/>
    <x v="45"/>
    <x v="5"/>
    <m/>
    <m/>
    <m/>
    <n v="0"/>
    <m/>
    <m/>
    <m/>
    <m/>
    <m/>
    <m/>
    <m/>
    <m/>
    <m/>
    <m/>
    <m/>
    <m/>
    <m/>
    <m/>
    <m/>
    <m/>
    <m/>
    <m/>
    <m/>
    <m/>
    <m/>
    <m/>
    <m/>
  </r>
  <r>
    <x v="41"/>
    <x v="45"/>
    <x v="5"/>
    <m/>
    <m/>
    <m/>
    <n v="0"/>
    <m/>
    <m/>
    <m/>
    <m/>
    <m/>
    <m/>
    <m/>
    <m/>
    <m/>
    <m/>
    <m/>
    <m/>
    <m/>
    <m/>
    <m/>
    <m/>
    <m/>
    <m/>
    <m/>
    <m/>
    <m/>
    <m/>
    <m/>
  </r>
  <r>
    <x v="41"/>
    <x v="45"/>
    <x v="5"/>
    <m/>
    <n v="13959"/>
    <n v="658"/>
    <n v="15306"/>
    <n v="7961"/>
    <n v="2964"/>
    <n v="3039"/>
    <m/>
    <m/>
    <m/>
    <m/>
    <m/>
    <m/>
    <m/>
    <m/>
    <m/>
    <m/>
    <m/>
    <m/>
    <m/>
    <m/>
    <m/>
    <m/>
    <m/>
    <m/>
    <m/>
    <m/>
  </r>
  <r>
    <x v="41"/>
    <x v="45"/>
    <x v="5"/>
    <m/>
    <m/>
    <m/>
    <n v="0"/>
    <m/>
    <m/>
    <m/>
    <m/>
    <m/>
    <m/>
    <m/>
    <m/>
    <m/>
    <m/>
    <m/>
    <m/>
    <m/>
    <m/>
    <m/>
    <m/>
    <m/>
    <m/>
    <m/>
    <m/>
    <m/>
    <m/>
    <m/>
  </r>
  <r>
    <x v="41"/>
    <x v="45"/>
    <x v="5"/>
    <m/>
    <m/>
    <m/>
    <n v="0"/>
    <m/>
    <m/>
    <m/>
    <m/>
    <m/>
    <m/>
    <m/>
    <m/>
    <m/>
    <m/>
    <m/>
    <m/>
    <m/>
    <m/>
    <m/>
    <m/>
    <m/>
    <m/>
    <m/>
    <m/>
    <m/>
    <m/>
    <m/>
  </r>
  <r>
    <x v="41"/>
    <x v="45"/>
    <x v="5"/>
    <m/>
    <n v="47966"/>
    <n v="6893"/>
    <n v="43078"/>
    <n v="46696"/>
    <n v="17203"/>
    <n v="17247"/>
    <m/>
    <m/>
    <m/>
    <m/>
    <m/>
    <m/>
    <m/>
    <m/>
    <m/>
    <m/>
    <m/>
    <m/>
    <m/>
    <m/>
    <m/>
    <m/>
    <m/>
    <m/>
    <m/>
    <m/>
  </r>
  <r>
    <x v="41"/>
    <x v="45"/>
    <x v="5"/>
    <m/>
    <n v="1012960"/>
    <n v="96831"/>
    <n v="918134"/>
    <n v="700927"/>
    <n v="275916"/>
    <n v="284460"/>
    <m/>
    <m/>
    <m/>
    <m/>
    <m/>
    <m/>
    <m/>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38">
  <r>
    <x v="0"/>
    <x v="0"/>
    <x v="0"/>
    <x v="0"/>
    <n v="8610"/>
    <n v="467"/>
    <n v="2390"/>
    <n v="8667"/>
    <n v="2447"/>
    <n v="2390"/>
    <n v="0"/>
    <n v="0"/>
    <n v="57"/>
    <n v="3"/>
    <n v="20"/>
    <n v="33"/>
    <n v="1.3485901103391908E-2"/>
    <n v="0.57894736842105265"/>
    <n v="0"/>
    <n v="1"/>
    <n v="2441"/>
    <n v="2385"/>
    <n v="56"/>
    <n v="8597"/>
    <n v="1285"/>
    <n v="1161"/>
    <n v="1"/>
    <n v="0.52513281569268488"/>
    <n v="0.47445852063751531"/>
    <n v="4.086636697997548E-4"/>
  </r>
  <r>
    <x v="1"/>
    <x v="0"/>
    <x v="0"/>
    <x v="0"/>
    <n v="12468"/>
    <n v="1352"/>
    <n v="4346"/>
    <n v="12617"/>
    <n v="4479"/>
    <n v="4346"/>
    <n v="0"/>
    <n v="0"/>
    <n v="133"/>
    <n v="8"/>
    <n v="11"/>
    <n v="112"/>
    <n v="2.5005581603036391E-2"/>
    <n v="0.84210526315789469"/>
    <n v="0"/>
    <n v="2"/>
    <n v="4474"/>
    <n v="4341"/>
    <n v="133"/>
    <n v="12540"/>
    <n v="2292"/>
    <n v="2185"/>
    <n v="2"/>
    <n v="0.51172136637642329"/>
    <n v="0.48783210538066535"/>
    <n v="4.4652824291136416E-4"/>
  </r>
  <r>
    <x v="2"/>
    <x v="0"/>
    <x v="0"/>
    <x v="0"/>
    <n v="119005"/>
    <n v="8967"/>
    <n v="36833"/>
    <n v="119754"/>
    <n v="37610"/>
    <n v="36833"/>
    <n v="0"/>
    <n v="0"/>
    <n v="777"/>
    <n v="113"/>
    <n v="80"/>
    <n v="572"/>
    <n v="1.5208721084817868E-2"/>
    <n v="0.73616473616473621"/>
    <n v="0"/>
    <n v="12"/>
    <n v="37495"/>
    <n v="36726"/>
    <n v="769"/>
    <n v="118581"/>
    <n v="22069"/>
    <n v="15513"/>
    <n v="28"/>
    <n v="0.58678542940707257"/>
    <n v="0.41247008774262162"/>
    <n v="7.4448285030576978E-4"/>
  </r>
  <r>
    <x v="3"/>
    <x v="0"/>
    <x v="0"/>
    <x v="0"/>
    <n v="54657"/>
    <n v="3144"/>
    <n v="16389"/>
    <n v="55108"/>
    <n v="16835"/>
    <n v="16389"/>
    <n v="8"/>
    <n v="8"/>
    <n v="438"/>
    <n v="65"/>
    <n v="27"/>
    <n v="339"/>
    <n v="2.0136620136620136E-2"/>
    <n v="0.77397260273972601"/>
    <n v="0"/>
    <n v="7"/>
    <n v="16810"/>
    <n v="16365"/>
    <n v="437"/>
    <n v="54593"/>
    <n v="8823"/>
    <n v="8002"/>
    <n v="10"/>
    <n v="0.52408672408672408"/>
    <n v="0.47531927531927531"/>
    <n v="5.9400059400059396E-4"/>
  </r>
  <r>
    <x v="4"/>
    <x v="0"/>
    <x v="0"/>
    <x v="0"/>
    <n v="0"/>
    <n v="0"/>
    <n v="0"/>
    <n v="0"/>
    <n v="0"/>
    <n v="0"/>
    <n v="0"/>
    <n v="0"/>
    <n v="0"/>
    <n v="0"/>
    <n v="0"/>
    <n v="0"/>
    <m/>
    <e v="#DIV/0!"/>
    <n v="0"/>
    <n v="0"/>
    <n v="0"/>
    <n v="0"/>
    <n v="0"/>
    <n v="0"/>
    <n v="0"/>
    <n v="0"/>
    <n v="0"/>
    <e v="#DIV/0!"/>
    <e v="#DIV/0!"/>
    <e v="#DIV/0!"/>
  </r>
  <r>
    <x v="5"/>
    <x v="0"/>
    <x v="0"/>
    <x v="0"/>
    <n v="86669"/>
    <n v="5591"/>
    <n v="33692"/>
    <n v="87444"/>
    <n v="34043"/>
    <n v="33692"/>
    <n v="0"/>
    <n v="0"/>
    <n v="351"/>
    <n v="92"/>
    <n v="114"/>
    <n v="130"/>
    <n v="3.8186998795640809E-3"/>
    <n v="0.37037037037037035"/>
    <n v="0"/>
    <n v="15"/>
    <n v="33893"/>
    <n v="33543"/>
    <n v="350"/>
    <n v="86348"/>
    <n v="20961"/>
    <n v="13058"/>
    <n v="24"/>
    <n v="0.61572129365802075"/>
    <n v="0.38357371559498282"/>
    <n v="7.0499074699644567E-4"/>
  </r>
  <r>
    <x v="6"/>
    <x v="0"/>
    <x v="0"/>
    <x v="0"/>
    <n v="87"/>
    <n v="1"/>
    <n v="46"/>
    <n v="88"/>
    <n v="47"/>
    <n v="46"/>
    <n v="0"/>
    <n v="0"/>
    <n v="1"/>
    <n v="1"/>
    <n v="0"/>
    <n v="0"/>
    <n v="0"/>
    <n v="0"/>
    <n v="0"/>
    <n v="0"/>
    <n v="47"/>
    <n v="46"/>
    <n v="1"/>
    <n v="88"/>
    <n v="7"/>
    <n v="40"/>
    <n v="0"/>
    <n v="0.14893617021276595"/>
    <n v="0.85106382978723405"/>
    <n v="0"/>
  </r>
  <r>
    <x v="7"/>
    <x v="0"/>
    <x v="0"/>
    <x v="0"/>
    <n v="37410"/>
    <n v="2800"/>
    <n v="11575"/>
    <n v="37602"/>
    <n v="11714"/>
    <n v="11575"/>
    <n v="0"/>
    <n v="0"/>
    <n v="139"/>
    <n v="20"/>
    <n v="27"/>
    <n v="91"/>
    <n v="7.7684821581014175E-3"/>
    <n v="0.65467625899280579"/>
    <n v="0"/>
    <n v="1"/>
    <n v="11685"/>
    <n v="11546"/>
    <n v="139"/>
    <n v="37219"/>
    <n v="7216"/>
    <n v="4491"/>
    <n v="7"/>
    <n v="0.61601502475670133"/>
    <n v="0.38338739969267543"/>
    <n v="5.9757555062318597E-4"/>
  </r>
  <r>
    <x v="8"/>
    <x v="0"/>
    <x v="0"/>
    <x v="0"/>
    <n v="28347"/>
    <n v="1230"/>
    <n v="8004"/>
    <n v="28723"/>
    <n v="8176"/>
    <n v="8004"/>
    <n v="14"/>
    <n v="14"/>
    <n v="158"/>
    <n v="21"/>
    <n v="7"/>
    <n v="130"/>
    <n v="1.5900195694716242E-2"/>
    <n v="0.82278481012658233"/>
    <n v="0"/>
    <n v="0"/>
    <n v="8155"/>
    <n v="7983"/>
    <n v="158"/>
    <n v="28508"/>
    <n v="4552"/>
    <n v="3620"/>
    <n v="4"/>
    <n v="0.55675146771037187"/>
    <n v="0.44275929549902154"/>
    <n v="4.8923679060665359E-4"/>
  </r>
  <r>
    <x v="9"/>
    <x v="0"/>
    <x v="0"/>
    <x v="0"/>
    <n v="3652"/>
    <n v="342"/>
    <n v="1584"/>
    <n v="3679"/>
    <n v="1611"/>
    <n v="1584"/>
    <n v="0"/>
    <n v="0"/>
    <n v="27"/>
    <n v="3"/>
    <n v="2"/>
    <n v="22"/>
    <n v="1.3656114214773432E-2"/>
    <n v="0.81481481481481477"/>
    <n v="0"/>
    <n v="0"/>
    <n v="1606"/>
    <n v="1579"/>
    <n v="27"/>
    <n v="3644"/>
    <n v="552"/>
    <n v="1059"/>
    <n v="0"/>
    <n v="0.34264432029795161"/>
    <n v="0.65735567970204845"/>
    <n v="0"/>
  </r>
  <r>
    <x v="10"/>
    <x v="0"/>
    <x v="0"/>
    <x v="0"/>
    <n v="48801"/>
    <n v="2588"/>
    <n v="12193"/>
    <n v="49445"/>
    <n v="12599"/>
    <n v="12193"/>
    <n v="2"/>
    <n v="2"/>
    <n v="404"/>
    <n v="32"/>
    <n v="61"/>
    <n v="298"/>
    <n v="2.3652670846892612E-2"/>
    <n v="0.73762376237623761"/>
    <n v="0"/>
    <n v="13"/>
    <n v="12559"/>
    <n v="12153"/>
    <n v="404"/>
    <n v="48996"/>
    <n v="6917"/>
    <n v="5679"/>
    <n v="3"/>
    <n v="0.54901182633542345"/>
    <n v="0.45075005952853403"/>
    <n v="2.3811413604254305E-4"/>
  </r>
  <r>
    <x v="11"/>
    <x v="0"/>
    <x v="0"/>
    <x v="0"/>
    <n v="34"/>
    <n v="1"/>
    <n v="4"/>
    <n v="34"/>
    <n v="5"/>
    <n v="4"/>
    <n v="0"/>
    <n v="0"/>
    <n v="1"/>
    <n v="0"/>
    <n v="0"/>
    <n v="1"/>
    <n v="0.2"/>
    <n v="1"/>
    <n v="0"/>
    <n v="0"/>
    <n v="5"/>
    <n v="4"/>
    <n v="1"/>
    <n v="34"/>
    <n v="0"/>
    <n v="5"/>
    <n v="0"/>
    <n v="0"/>
    <n v="1"/>
    <n v="0"/>
  </r>
  <r>
    <x v="12"/>
    <x v="0"/>
    <x v="0"/>
    <x v="0"/>
    <n v="21687"/>
    <n v="1448"/>
    <n v="6944"/>
    <n v="21932"/>
    <n v="7233"/>
    <n v="6944"/>
    <n v="5"/>
    <n v="0"/>
    <n v="284"/>
    <n v="30"/>
    <n v="69"/>
    <n v="185"/>
    <n v="2.5577215539886632E-2"/>
    <n v="0.65140845070422537"/>
    <n v="0"/>
    <n v="0"/>
    <n v="7217"/>
    <n v="6929"/>
    <n v="283"/>
    <n v="21725"/>
    <n v="3571"/>
    <n v="3660"/>
    <n v="2"/>
    <n v="0.49370938752937921"/>
    <n v="0.50601410203235175"/>
    <n v="2.7651043826904464E-4"/>
  </r>
  <r>
    <x v="13"/>
    <x v="0"/>
    <x v="0"/>
    <x v="0"/>
    <n v="30618"/>
    <n v="1447"/>
    <n v="9196"/>
    <n v="31250"/>
    <n v="9481"/>
    <n v="9196"/>
    <n v="0"/>
    <n v="0"/>
    <n v="285"/>
    <n v="53"/>
    <n v="16"/>
    <n v="216"/>
    <n v="2.2782406919101359E-2"/>
    <n v="0.75789473684210529"/>
    <n v="0"/>
    <n v="0"/>
    <n v="9468"/>
    <n v="9183"/>
    <n v="285"/>
    <n v="31073"/>
    <n v="4151"/>
    <n v="5326"/>
    <n v="4"/>
    <n v="0.43782301444995253"/>
    <n v="0.56175508912561967"/>
    <n v="4.2189642442780296E-4"/>
  </r>
  <r>
    <x v="14"/>
    <x v="0"/>
    <x v="0"/>
    <x v="0"/>
    <n v="24130"/>
    <n v="1415"/>
    <n v="10290"/>
    <n v="24262"/>
    <n v="10531"/>
    <n v="10290"/>
    <n v="2"/>
    <n v="0"/>
    <n v="239"/>
    <n v="18"/>
    <n v="11"/>
    <n v="203"/>
    <n v="1.9276421992213466E-2"/>
    <n v="0.84937238493723854"/>
    <n v="0"/>
    <n v="7"/>
    <n v="10433"/>
    <n v="10193"/>
    <n v="238"/>
    <n v="23514"/>
    <n v="5750"/>
    <n v="4769"/>
    <n v="12"/>
    <n v="0.54600702687304148"/>
    <n v="0.45285348020131044"/>
    <n v="1.1394929256480866E-3"/>
  </r>
  <r>
    <x v="15"/>
    <x v="0"/>
    <x v="0"/>
    <x v="0"/>
    <n v="26187"/>
    <n v="1353"/>
    <n v="12678"/>
    <n v="26360"/>
    <n v="12917"/>
    <n v="12678"/>
    <n v="1"/>
    <n v="1"/>
    <n v="238"/>
    <n v="24"/>
    <n v="18"/>
    <n v="194"/>
    <n v="1.5018967252458002E-2"/>
    <n v="0.81512605042016806"/>
    <n v="0"/>
    <n v="2"/>
    <n v="12867"/>
    <n v="12630"/>
    <n v="236"/>
    <n v="25820"/>
    <n v="5960"/>
    <n v="6934"/>
    <n v="23"/>
    <n v="0.46140744754974067"/>
    <n v="0.53681195323991637"/>
    <n v="1.7805992103429589E-3"/>
  </r>
  <r>
    <x v="16"/>
    <x v="0"/>
    <x v="0"/>
    <x v="0"/>
    <n v="611433"/>
    <n v="43268"/>
    <n v="187962"/>
    <n v="620660"/>
    <n v="190038"/>
    <n v="187962"/>
    <n v="0"/>
    <n v="0"/>
    <n v="2076"/>
    <n v="377"/>
    <n v="431"/>
    <n v="1248"/>
    <n v="6.5671076311053581E-3"/>
    <n v="0.60115606936416188"/>
    <n v="0"/>
    <n v="20"/>
    <n v="188723"/>
    <n v="186662"/>
    <n v="2061"/>
    <n v="607203"/>
    <n v="104481"/>
    <n v="85078"/>
    <n v="479"/>
    <n v="0.54979004199160164"/>
    <n v="0.44768940948652375"/>
    <n v="2.5205485218745723E-3"/>
  </r>
  <r>
    <x v="17"/>
    <x v="0"/>
    <x v="0"/>
    <x v="0"/>
    <n v="70809"/>
    <n v="6188"/>
    <n v="22927"/>
    <n v="72482"/>
    <n v="23329"/>
    <n v="22927"/>
    <n v="17"/>
    <n v="0"/>
    <n v="385"/>
    <n v="87"/>
    <n v="42"/>
    <n v="235"/>
    <n v="1.0073299327017875E-2"/>
    <n v="0.61038961038961037"/>
    <n v="0"/>
    <n v="21"/>
    <n v="23029"/>
    <n v="22630"/>
    <n v="382"/>
    <n v="68077"/>
    <n v="15101"/>
    <n v="8187"/>
    <n v="41"/>
    <n v="0.64730592824381672"/>
    <n v="0.35093660251189507"/>
    <n v="1.7574692442882249E-3"/>
  </r>
  <r>
    <x v="18"/>
    <x v="0"/>
    <x v="0"/>
    <x v="0"/>
    <n v="23187"/>
    <n v="1922"/>
    <n v="7541"/>
    <n v="23307"/>
    <n v="7730"/>
    <n v="7541"/>
    <n v="3"/>
    <n v="0"/>
    <n v="186"/>
    <n v="14"/>
    <n v="42"/>
    <n v="127"/>
    <n v="1.6429495472186289E-2"/>
    <n v="0.68279569892473113"/>
    <n v="0"/>
    <n v="3"/>
    <n v="7719"/>
    <n v="7530"/>
    <n v="186"/>
    <n v="23096"/>
    <n v="5090"/>
    <n v="2631"/>
    <n v="9"/>
    <n v="0.65847347994825356"/>
    <n v="0.34036222509702457"/>
    <n v="1.1642949547218629E-3"/>
  </r>
  <r>
    <x v="19"/>
    <x v="0"/>
    <x v="0"/>
    <x v="0"/>
    <n v="10158"/>
    <n v="901"/>
    <n v="4538"/>
    <n v="10225"/>
    <n v="4595"/>
    <n v="4538"/>
    <n v="3"/>
    <n v="0"/>
    <n v="54"/>
    <n v="13"/>
    <n v="9"/>
    <n v="29"/>
    <n v="6.3112078346028288E-3"/>
    <n v="0.53703703703703709"/>
    <n v="0"/>
    <n v="3"/>
    <n v="4581"/>
    <n v="4524"/>
    <n v="54"/>
    <n v="10097"/>
    <n v="3161"/>
    <n v="1424"/>
    <n v="10"/>
    <n v="0.68792165397170835"/>
    <n v="0.3099020674646355"/>
    <n v="2.176278563656148E-3"/>
  </r>
  <r>
    <x v="20"/>
    <x v="0"/>
    <x v="0"/>
    <x v="0"/>
    <n v="20899"/>
    <n v="1634"/>
    <n v="7249"/>
    <n v="21088"/>
    <n v="7431"/>
    <n v="7249"/>
    <n v="0"/>
    <n v="0"/>
    <n v="182"/>
    <n v="15"/>
    <n v="19"/>
    <n v="146"/>
    <n v="1.9647422957879156E-2"/>
    <n v="0.80219780219780223"/>
    <n v="0"/>
    <n v="2"/>
    <n v="7395"/>
    <n v="7214"/>
    <n v="181"/>
    <n v="20825"/>
    <n v="3031"/>
    <n v="4394"/>
    <n v="6"/>
    <n v="0.40788588346117616"/>
    <n v="0.59130668819808907"/>
    <n v="8.0742834073475975E-4"/>
  </r>
  <r>
    <x v="21"/>
    <x v="0"/>
    <x v="0"/>
    <x v="0"/>
    <n v="4303"/>
    <n v="202"/>
    <n v="1753"/>
    <n v="4316"/>
    <n v="1786"/>
    <n v="1753"/>
    <n v="1"/>
    <n v="0"/>
    <n v="32"/>
    <n v="2"/>
    <n v="5"/>
    <n v="16"/>
    <n v="8.9585666293393058E-3"/>
    <n v="0.5"/>
    <n v="0"/>
    <n v="9"/>
    <n v="1779"/>
    <n v="1746"/>
    <n v="32"/>
    <n v="4267"/>
    <n v="221"/>
    <n v="1565"/>
    <n v="0"/>
    <n v="0.12374020156774916"/>
    <n v="0.87625979843225088"/>
    <n v="0"/>
  </r>
  <r>
    <x v="22"/>
    <x v="0"/>
    <x v="0"/>
    <x v="0"/>
    <n v="16464"/>
    <n v="900"/>
    <n v="5437"/>
    <n v="16794"/>
    <n v="5550"/>
    <n v="5437"/>
    <n v="9"/>
    <n v="0"/>
    <n v="104"/>
    <n v="4"/>
    <n v="18"/>
    <n v="78"/>
    <n v="1.4054054054054054E-2"/>
    <n v="0.75"/>
    <n v="0"/>
    <n v="3"/>
    <n v="5531"/>
    <n v="5418"/>
    <n v="104"/>
    <n v="16553"/>
    <n v="3374"/>
    <n v="2173"/>
    <n v="3"/>
    <n v="0.60792792792792794"/>
    <n v="0.39153153153153153"/>
    <n v="5.4054054054054055E-4"/>
  </r>
  <r>
    <x v="23"/>
    <x v="0"/>
    <x v="0"/>
    <x v="0"/>
    <n v="4827"/>
    <n v="331"/>
    <n v="1644"/>
    <n v="4918"/>
    <n v="1697"/>
    <n v="1644"/>
    <n v="0"/>
    <n v="0"/>
    <n v="53"/>
    <n v="5"/>
    <n v="0"/>
    <n v="36"/>
    <n v="2.1213906894519741E-2"/>
    <n v="0.67924528301886788"/>
    <n v="0"/>
    <n v="12"/>
    <n v="1689"/>
    <n v="1636"/>
    <n v="53"/>
    <n v="4848"/>
    <n v="655"/>
    <n v="1041"/>
    <n v="1"/>
    <n v="0.38597525044195641"/>
    <n v="0.61343547436652912"/>
    <n v="5.8927519151443723E-4"/>
  </r>
  <r>
    <x v="24"/>
    <x v="0"/>
    <x v="0"/>
    <x v="0"/>
    <n v="8398"/>
    <n v="757"/>
    <n v="3210"/>
    <n v="8467"/>
    <n v="3318"/>
    <n v="3210"/>
    <n v="0"/>
    <n v="0"/>
    <n v="108"/>
    <n v="6"/>
    <n v="4"/>
    <n v="95"/>
    <n v="2.8631705846895721E-2"/>
    <n v="0.87962962962962965"/>
    <n v="0"/>
    <n v="3"/>
    <n v="3311"/>
    <n v="3203"/>
    <n v="108"/>
    <n v="8364"/>
    <n v="1103"/>
    <n v="2215"/>
    <n v="0"/>
    <n v="0.33242917420132612"/>
    <n v="0.66757082579867388"/>
    <n v="0"/>
  </r>
  <r>
    <x v="25"/>
    <x v="0"/>
    <x v="0"/>
    <x v="0"/>
    <n v="10266"/>
    <n v="842"/>
    <n v="4352"/>
    <n v="10478"/>
    <n v="4434"/>
    <n v="4352"/>
    <n v="0"/>
    <n v="0"/>
    <n v="82"/>
    <n v="2"/>
    <n v="8"/>
    <n v="70"/>
    <n v="1.5787099684258007E-2"/>
    <n v="0.85365853658536583"/>
    <n v="0"/>
    <n v="2"/>
    <n v="4400"/>
    <n v="4318"/>
    <n v="82"/>
    <n v="10317"/>
    <n v="1806"/>
    <n v="2626"/>
    <n v="2"/>
    <n v="0.40730717185385656"/>
    <n v="0.59224176815516461"/>
    <n v="4.5105999097880018E-4"/>
  </r>
  <r>
    <x v="26"/>
    <x v="0"/>
    <x v="0"/>
    <x v="0"/>
    <n v="480650"/>
    <n v="40491"/>
    <n v="127378"/>
    <n v="488688"/>
    <n v="128954"/>
    <n v="127378"/>
    <n v="289"/>
    <n v="0"/>
    <n v="1287"/>
    <n v="185"/>
    <n v="275"/>
    <n v="819"/>
    <n v="6.3511019433286292E-3"/>
    <n v="0.63636363636363635"/>
    <n v="0"/>
    <n v="8"/>
    <n v="127969"/>
    <n v="126398"/>
    <n v="1282"/>
    <n v="478208"/>
    <n v="72653"/>
    <n v="56191"/>
    <n v="110"/>
    <n v="0.56340245358810115"/>
    <n v="0.435744529056873"/>
    <n v="8.5301735502582316E-4"/>
  </r>
  <r>
    <x v="27"/>
    <x v="0"/>
    <x v="0"/>
    <x v="0"/>
    <n v="7311"/>
    <n v="375"/>
    <n v="3043"/>
    <n v="7464"/>
    <n v="3072"/>
    <n v="3043"/>
    <n v="0"/>
    <n v="0"/>
    <n v="29"/>
    <n v="0"/>
    <n v="17"/>
    <n v="12"/>
    <n v="3.90625E-3"/>
    <n v="0.41379310344827586"/>
    <n v="0"/>
    <n v="0"/>
    <n v="3063"/>
    <n v="3034"/>
    <n v="29"/>
    <n v="7270"/>
    <n v="2505"/>
    <n v="563"/>
    <n v="4"/>
    <n v="0.8154296875"/>
    <n v="0.18326822916666666"/>
    <n v="1.3020833333333333E-3"/>
  </r>
  <r>
    <x v="28"/>
    <x v="0"/>
    <x v="0"/>
    <x v="0"/>
    <n v="62130"/>
    <n v="3927"/>
    <n v="22689"/>
    <n v="63298"/>
    <n v="23211"/>
    <n v="22689"/>
    <n v="0"/>
    <n v="0"/>
    <n v="522"/>
    <n v="33"/>
    <n v="110"/>
    <n v="377"/>
    <n v="1.6242298909999568E-2"/>
    <n v="0.72222222222222221"/>
    <n v="0"/>
    <n v="2"/>
    <n v="23015"/>
    <n v="22496"/>
    <n v="519"/>
    <n v="61724"/>
    <n v="14231"/>
    <n v="8954"/>
    <n v="26"/>
    <n v="0.6131144715867477"/>
    <n v="0.38576536986773513"/>
    <n v="1.1201585455172117E-3"/>
  </r>
  <r>
    <x v="29"/>
    <x v="0"/>
    <x v="0"/>
    <x v="0"/>
    <n v="8814"/>
    <n v="450"/>
    <n v="3279"/>
    <n v="8848"/>
    <n v="3341"/>
    <n v="3279"/>
    <n v="18"/>
    <n v="0"/>
    <n v="44"/>
    <n v="5"/>
    <n v="17"/>
    <n v="22"/>
    <n v="6.5848548338820713E-3"/>
    <n v="0.5"/>
    <n v="0"/>
    <n v="0"/>
    <n v="3333"/>
    <n v="3271"/>
    <n v="44"/>
    <n v="8692"/>
    <n v="2155"/>
    <n v="1183"/>
    <n v="3"/>
    <n v="0.64501646213708475"/>
    <n v="0.35408560311284049"/>
    <n v="8.9793475007482785E-4"/>
  </r>
  <r>
    <x v="30"/>
    <x v="0"/>
    <x v="0"/>
    <x v="0"/>
    <n v="454134"/>
    <n v="31002"/>
    <n v="129505"/>
    <n v="459483"/>
    <n v="133680"/>
    <n v="129505"/>
    <n v="0"/>
    <n v="0"/>
    <n v="4175"/>
    <n v="81"/>
    <n v="328"/>
    <n v="3709"/>
    <n v="2.7745362058647517E-2"/>
    <n v="0.88838323353293414"/>
    <n v="0"/>
    <n v="57"/>
    <n v="133186"/>
    <n v="129019"/>
    <n v="4167"/>
    <n v="452148"/>
    <n v="76391"/>
    <n v="57155"/>
    <n v="134"/>
    <n v="0.57144673847995209"/>
    <n v="0.42755086774386597"/>
    <n v="1.002393776181927E-3"/>
  </r>
  <r>
    <x v="31"/>
    <x v="0"/>
    <x v="0"/>
    <x v="0"/>
    <n v="20395"/>
    <n v="2162"/>
    <n v="6930"/>
    <n v="20663"/>
    <n v="6986"/>
    <n v="6930"/>
    <n v="0"/>
    <n v="0"/>
    <n v="56"/>
    <n v="10"/>
    <n v="17"/>
    <n v="28"/>
    <n v="4.0080160320641279E-3"/>
    <n v="0.5"/>
    <n v="0"/>
    <n v="1"/>
    <n v="6949"/>
    <n v="6894"/>
    <n v="55"/>
    <n v="20414"/>
    <n v="2586"/>
    <n v="4397"/>
    <n v="3"/>
    <n v="0.37016890924706558"/>
    <n v="0.62940166046378476"/>
    <n v="4.2943028914972805E-4"/>
  </r>
  <r>
    <x v="32"/>
    <x v="0"/>
    <x v="0"/>
    <x v="0"/>
    <n v="13971"/>
    <n v="764"/>
    <n v="5161"/>
    <n v="14091"/>
    <n v="5232"/>
    <n v="5164"/>
    <n v="2"/>
    <n v="0"/>
    <n v="70"/>
    <n v="8"/>
    <n v="32"/>
    <n v="30"/>
    <n v="5.7339449541284407E-3"/>
    <n v="0.42857142857142855"/>
    <n v="0"/>
    <n v="0"/>
    <n v="5221"/>
    <n v="5153"/>
    <n v="70"/>
    <n v="13957"/>
    <n v="2032"/>
    <n v="3198"/>
    <n v="2"/>
    <n v="0.38837920489296635"/>
    <n v="0.61123853211009171"/>
    <n v="3.8226299694189603E-4"/>
  </r>
  <r>
    <x v="33"/>
    <x v="0"/>
    <x v="0"/>
    <x v="0"/>
    <n v="92696"/>
    <n v="7359"/>
    <n v="29431"/>
    <n v="93845"/>
    <n v="29804"/>
    <n v="29431"/>
    <n v="3"/>
    <n v="0"/>
    <n v="370"/>
    <n v="61"/>
    <n v="67"/>
    <n v="223"/>
    <n v="7.482217152060126E-3"/>
    <n v="0.60270270270270265"/>
    <n v="0"/>
    <n v="19"/>
    <n v="29511"/>
    <n v="29145"/>
    <n v="363"/>
    <n v="91245"/>
    <n v="16321"/>
    <n v="13452"/>
    <n v="31"/>
    <n v="0.547611058918266"/>
    <n v="0.45134881223996781"/>
    <n v="1.040128841766206E-3"/>
  </r>
  <r>
    <x v="34"/>
    <x v="0"/>
    <x v="0"/>
    <x v="0"/>
    <n v="2981"/>
    <n v="232"/>
    <n v="1279"/>
    <n v="3008"/>
    <n v="1288"/>
    <n v="1279"/>
    <n v="0"/>
    <n v="0"/>
    <n v="9"/>
    <n v="4"/>
    <n v="1"/>
    <n v="4"/>
    <n v="3.105590062111801E-3"/>
    <n v="0.44444444444444442"/>
    <n v="0"/>
    <n v="0"/>
    <n v="1279"/>
    <n v="1270"/>
    <n v="9"/>
    <n v="2979"/>
    <n v="627"/>
    <n v="661"/>
    <n v="0"/>
    <n v="0.48680124223602483"/>
    <n v="0.51319875776397517"/>
    <n v="0"/>
  </r>
  <r>
    <x v="35"/>
    <x v="0"/>
    <x v="0"/>
    <x v="0"/>
    <n v="38658"/>
    <n v="2870"/>
    <n v="15392"/>
    <n v="39109"/>
    <n v="15796"/>
    <n v="15392"/>
    <n v="3"/>
    <n v="3"/>
    <n v="401"/>
    <n v="53"/>
    <n v="71"/>
    <n v="268"/>
    <n v="1.6966320587490504E-2"/>
    <n v="0.66832917705735662"/>
    <n v="0"/>
    <n v="9"/>
    <n v="15714"/>
    <n v="15311"/>
    <n v="400"/>
    <n v="38625"/>
    <n v="9264"/>
    <n v="6522"/>
    <n v="10"/>
    <n v="0.58647758926310456"/>
    <n v="0.41288933907318309"/>
    <n v="6.3307166371233219E-4"/>
  </r>
  <r>
    <x v="36"/>
    <x v="0"/>
    <x v="0"/>
    <x v="0"/>
    <n v="0"/>
    <n v="0"/>
    <n v="0"/>
    <n v="0"/>
    <n v="0"/>
    <n v="0"/>
    <n v="0"/>
    <n v="0"/>
    <n v="0"/>
    <n v="0"/>
    <n v="0"/>
    <n v="0"/>
    <m/>
    <e v="#DIV/0!"/>
    <n v="0"/>
    <n v="0"/>
    <n v="0"/>
    <n v="0"/>
    <n v="0"/>
    <n v="0"/>
    <n v="0"/>
    <n v="0"/>
    <n v="0"/>
    <e v="#DIV/0!"/>
    <e v="#DIV/0!"/>
    <e v="#DIV/0!"/>
  </r>
  <r>
    <x v="37"/>
    <x v="0"/>
    <x v="0"/>
    <x v="0"/>
    <n v="7615"/>
    <n v="517"/>
    <n v="3097"/>
    <n v="7689"/>
    <n v="3149"/>
    <n v="3097"/>
    <n v="0"/>
    <n v="0"/>
    <n v="52"/>
    <n v="6"/>
    <n v="3"/>
    <n v="38"/>
    <n v="1.2067322959669736E-2"/>
    <n v="0.73076923076923073"/>
    <n v="0"/>
    <n v="5"/>
    <n v="3143"/>
    <n v="3091"/>
    <n v="52"/>
    <n v="7622"/>
    <n v="952"/>
    <n v="2197"/>
    <n v="0"/>
    <n v="0.30231819625277867"/>
    <n v="0.69768180374722133"/>
    <n v="0"/>
  </r>
  <r>
    <x v="38"/>
    <x v="0"/>
    <x v="0"/>
    <x v="0"/>
    <n v="44929"/>
    <n v="2247"/>
    <n v="11022"/>
    <n v="46011"/>
    <n v="11421"/>
    <n v="11022"/>
    <n v="0"/>
    <n v="0"/>
    <n v="399"/>
    <n v="30"/>
    <n v="19"/>
    <n v="350"/>
    <n v="3.0645302512914807E-2"/>
    <n v="0.8771929824561403"/>
    <n v="0"/>
    <n v="0"/>
    <n v="11365"/>
    <n v="10966"/>
    <n v="399"/>
    <n v="45488"/>
    <n v="3054"/>
    <n v="8362"/>
    <n v="5"/>
    <n v="0.26740215392697664"/>
    <n v="0.73216005603712464"/>
    <n v="4.3779003589878294E-4"/>
  </r>
  <r>
    <x v="39"/>
    <x v="0"/>
    <x v="0"/>
    <x v="0"/>
    <n v="2517390"/>
    <n v="181487"/>
    <n v="770983"/>
    <n v="2551897"/>
    <n v="785570"/>
    <n v="770986"/>
    <n v="380"/>
    <n v="28"/>
    <n v="14208"/>
    <n v="1484"/>
    <n v="1998"/>
    <n v="10486"/>
    <n v="1.3348269409473376E-2"/>
    <n v="0.73803490990990994"/>
    <n v="0"/>
    <n v="239"/>
    <n v="781060"/>
    <n v="759809"/>
    <n v="13960"/>
    <n v="2482162"/>
    <n v="434900"/>
    <n v="349671"/>
    <n v="999"/>
    <n v="0.55361075397482085"/>
    <n v="0.44511755795155111"/>
    <n v="1.2716880736280663E-3"/>
  </r>
  <r>
    <x v="0"/>
    <x v="1"/>
    <x v="1"/>
    <x v="1"/>
    <n v="8668"/>
    <n v="356"/>
    <n v="2741"/>
    <n v="8698"/>
    <n v="2827"/>
    <n v="2741"/>
    <n v="0"/>
    <n v="0"/>
    <n v="86"/>
    <n v="3"/>
    <n v="17"/>
    <n v="66"/>
    <n v="2.3346303501945526E-2"/>
    <n v="0.76744186046511631"/>
    <n v="0"/>
    <n v="0"/>
    <n v="2824"/>
    <n v="2738"/>
    <n v="86"/>
    <n v="8627"/>
    <n v="1701"/>
    <n v="1126"/>
    <n v="0"/>
    <n v="0.60169791298195963"/>
    <n v="0.39830208701804032"/>
    <n v="0"/>
  </r>
  <r>
    <x v="1"/>
    <x v="1"/>
    <x v="1"/>
    <x v="1"/>
    <n v="15126"/>
    <n v="1334"/>
    <n v="6213"/>
    <n v="15356"/>
    <n v="6359"/>
    <n v="6213"/>
    <n v="0"/>
    <n v="0"/>
    <n v="146"/>
    <n v="10"/>
    <n v="9"/>
    <n v="116"/>
    <n v="1.8241861927976097E-2"/>
    <n v="0.79452054794520544"/>
    <n v="0"/>
    <n v="11"/>
    <n v="6347"/>
    <n v="6203"/>
    <n v="144"/>
    <n v="15242"/>
    <n v="4018"/>
    <n v="2337"/>
    <n v="4"/>
    <n v="0.63186035540179275"/>
    <n v="0.3675106148765529"/>
    <n v="6.2902972165434817E-4"/>
  </r>
  <r>
    <x v="2"/>
    <x v="1"/>
    <x v="1"/>
    <x v="1"/>
    <n v="136741"/>
    <n v="8510"/>
    <n v="43791"/>
    <n v="137342"/>
    <n v="44903"/>
    <n v="43791"/>
    <n v="0"/>
    <n v="0"/>
    <n v="1112"/>
    <n v="89"/>
    <n v="54"/>
    <n v="968"/>
    <n v="2.1557579671736854E-2"/>
    <n v="0.87050359712230219"/>
    <n v="0"/>
    <n v="1"/>
    <n v="44752"/>
    <n v="43648"/>
    <n v="1104"/>
    <n v="136042"/>
    <n v="27361"/>
    <n v="17492"/>
    <n v="50"/>
    <n v="0.6093356791305703"/>
    <n v="0.38955080952274906"/>
    <n v="1.1135113466806228E-3"/>
  </r>
  <r>
    <x v="3"/>
    <x v="1"/>
    <x v="1"/>
    <x v="1"/>
    <n v="54725"/>
    <n v="2754"/>
    <n v="18931"/>
    <n v="55692"/>
    <n v="19564"/>
    <n v="18931"/>
    <n v="12"/>
    <n v="12"/>
    <n v="621"/>
    <n v="72"/>
    <n v="47"/>
    <n v="501"/>
    <n v="2.5608260069515436E-2"/>
    <n v="0.80676328502415462"/>
    <n v="0"/>
    <n v="1"/>
    <n v="19521"/>
    <n v="18888"/>
    <n v="621"/>
    <n v="55165"/>
    <n v="12202"/>
    <n v="7341"/>
    <n v="21"/>
    <n v="0.62369658556532404"/>
    <n v="0.37523001431200165"/>
    <n v="1.0734001226742997E-3"/>
  </r>
  <r>
    <x v="4"/>
    <x v="1"/>
    <x v="1"/>
    <x v="1"/>
    <n v="59529"/>
    <n v="3352"/>
    <n v="28203"/>
    <n v="60811"/>
    <n v="28424"/>
    <n v="28203"/>
    <n v="30"/>
    <n v="0"/>
    <n v="191"/>
    <n v="58"/>
    <n v="56"/>
    <n v="76"/>
    <n v="2.6737967914438501E-3"/>
    <n v="0.39790575916230364"/>
    <n v="0"/>
    <n v="1"/>
    <n v="28285"/>
    <n v="28067"/>
    <n v="188"/>
    <n v="59796"/>
    <n v="21421"/>
    <n v="6958"/>
    <n v="45"/>
    <n v="0.75362369828314102"/>
    <n v="0.2447931325640304"/>
    <n v="1.5831691528285956E-3"/>
  </r>
  <r>
    <x v="5"/>
    <x v="1"/>
    <x v="1"/>
    <x v="1"/>
    <n v="355841"/>
    <n v="27695"/>
    <n v="123410"/>
    <n v="359026"/>
    <n v="124649"/>
    <n v="123410"/>
    <n v="5"/>
    <n v="0"/>
    <n v="1234"/>
    <n v="281"/>
    <n v="261"/>
    <n v="643"/>
    <n v="5.1584850259528752E-3"/>
    <n v="0.52106969205834686"/>
    <n v="0"/>
    <n v="49"/>
    <n v="124124"/>
    <n v="122887"/>
    <n v="1232"/>
    <n v="354313"/>
    <n v="78312"/>
    <n v="46186"/>
    <n v="151"/>
    <n v="0.62826015451387496"/>
    <n v="0.37052844387038802"/>
    <n v="1.2114016157369894E-3"/>
  </r>
  <r>
    <x v="6"/>
    <x v="1"/>
    <x v="1"/>
    <x v="1"/>
    <n v="3025"/>
    <n v="197"/>
    <n v="1527"/>
    <n v="3039"/>
    <n v="1545"/>
    <n v="1527"/>
    <n v="0"/>
    <n v="0"/>
    <n v="18"/>
    <n v="1"/>
    <n v="4"/>
    <n v="13"/>
    <n v="8.4142394822006479E-3"/>
    <n v="0.72222222222222221"/>
    <n v="0"/>
    <n v="0"/>
    <n v="1542"/>
    <n v="1524"/>
    <n v="18"/>
    <n v="3011"/>
    <n v="998"/>
    <n v="545"/>
    <n v="2"/>
    <n v="0.64595469255663429"/>
    <n v="0.35275080906148865"/>
    <n v="1.2944983818770227E-3"/>
  </r>
  <r>
    <x v="7"/>
    <x v="1"/>
    <x v="1"/>
    <x v="1"/>
    <n v="77869"/>
    <n v="4627"/>
    <n v="26017"/>
    <n v="78497"/>
    <n v="26259"/>
    <n v="26017"/>
    <n v="0"/>
    <n v="0"/>
    <n v="242"/>
    <n v="27"/>
    <n v="75"/>
    <n v="135"/>
    <n v="5.1410944818919228E-3"/>
    <n v="0.55785123966942152"/>
    <n v="0"/>
    <n v="5"/>
    <n v="26183"/>
    <n v="25941"/>
    <n v="242"/>
    <n v="77662"/>
    <n v="17867"/>
    <n v="8367"/>
    <n v="25"/>
    <n v="0.68041433413305918"/>
    <n v="0.31863361133325718"/>
    <n v="9.5205453368368939E-4"/>
  </r>
  <r>
    <x v="8"/>
    <x v="1"/>
    <x v="1"/>
    <x v="1"/>
    <n v="28097"/>
    <n v="1289"/>
    <n v="9752"/>
    <n v="29100"/>
    <n v="10006"/>
    <n v="9752"/>
    <n v="0"/>
    <n v="0"/>
    <n v="254"/>
    <n v="16"/>
    <n v="10"/>
    <n v="226"/>
    <n v="2.2586448131121328E-2"/>
    <n v="0.88976377952755903"/>
    <n v="0"/>
    <n v="2"/>
    <n v="9988"/>
    <n v="9734"/>
    <n v="254"/>
    <n v="28870"/>
    <n v="6531"/>
    <n v="3472"/>
    <n v="3"/>
    <n v="0.65270837497501499"/>
    <n v="0.34699180491704978"/>
    <n v="2.9982010793523883E-4"/>
  </r>
  <r>
    <x v="9"/>
    <x v="1"/>
    <x v="1"/>
    <x v="1"/>
    <n v="4898"/>
    <n v="323"/>
    <n v="2021"/>
    <n v="5229"/>
    <n v="2026"/>
    <n v="2021"/>
    <n v="0"/>
    <n v="0"/>
    <n v="5"/>
    <n v="2"/>
    <n v="2"/>
    <n v="0"/>
    <n v="0"/>
    <n v="0"/>
    <n v="0"/>
    <n v="1"/>
    <n v="2019"/>
    <n v="2014"/>
    <n v="5"/>
    <n v="5184"/>
    <n v="705"/>
    <n v="1320"/>
    <n v="1"/>
    <n v="0.34797630799605134"/>
    <n v="0.65153010858835148"/>
    <n v="4.935834155972359E-4"/>
  </r>
  <r>
    <x v="10"/>
    <x v="1"/>
    <x v="1"/>
    <x v="1"/>
    <n v="48781"/>
    <n v="2191"/>
    <n v="11863"/>
    <n v="49618"/>
    <n v="12395"/>
    <n v="11863"/>
    <n v="6"/>
    <n v="6"/>
    <n v="526"/>
    <n v="40"/>
    <n v="57"/>
    <n v="416"/>
    <n v="3.3561920129084308E-2"/>
    <n v="0.79087452471482889"/>
    <n v="0"/>
    <n v="13"/>
    <n v="12355"/>
    <n v="11823"/>
    <n v="526"/>
    <n v="49157"/>
    <n v="7540"/>
    <n v="4850"/>
    <n v="5"/>
    <n v="0.60830980233965304"/>
    <n v="0.39128680919725695"/>
    <n v="4.0338846308995562E-4"/>
  </r>
  <r>
    <x v="11"/>
    <x v="1"/>
    <x v="1"/>
    <x v="1"/>
    <n v="1685"/>
    <n v="79"/>
    <n v="990"/>
    <n v="1697"/>
    <n v="1005"/>
    <n v="990"/>
    <n v="0"/>
    <n v="0"/>
    <n v="15"/>
    <n v="2"/>
    <n v="3"/>
    <n v="9"/>
    <n v="8.9552238805970154E-3"/>
    <n v="0.6"/>
    <n v="0"/>
    <n v="1"/>
    <n v="1003"/>
    <n v="989"/>
    <n v="14"/>
    <n v="1681"/>
    <n v="683"/>
    <n v="322"/>
    <n v="0"/>
    <n v="0.67960199004975119"/>
    <n v="0.32039800995024875"/>
    <n v="0"/>
  </r>
  <r>
    <x v="12"/>
    <x v="1"/>
    <x v="1"/>
    <x v="1"/>
    <n v="52143"/>
    <n v="3185"/>
    <n v="15927"/>
    <n v="52565"/>
    <n v="16390"/>
    <n v="15927"/>
    <n v="8"/>
    <n v="0"/>
    <n v="455"/>
    <n v="56"/>
    <n v="74"/>
    <n v="325"/>
    <n v="1.9829164124466139E-2"/>
    <n v="0.7142857142857143"/>
    <n v="0"/>
    <n v="0"/>
    <n v="16357"/>
    <n v="15894"/>
    <n v="455"/>
    <n v="52105"/>
    <n v="7971"/>
    <n v="8412"/>
    <n v="7"/>
    <n v="0.48633312995729105"/>
    <n v="0.5132397803538743"/>
    <n v="4.2708968883465529E-4"/>
  </r>
  <r>
    <x v="13"/>
    <x v="1"/>
    <x v="1"/>
    <x v="1"/>
    <n v="51765"/>
    <n v="2382"/>
    <n v="16119"/>
    <n v="52976"/>
    <n v="16280"/>
    <n v="16119"/>
    <n v="0"/>
    <n v="0"/>
    <n v="161"/>
    <n v="48"/>
    <n v="11"/>
    <n v="102"/>
    <n v="6.2653562653562653E-3"/>
    <n v="0.63354037267080743"/>
    <n v="0"/>
    <n v="0"/>
    <n v="16261"/>
    <n v="16100"/>
    <n v="161"/>
    <n v="52713"/>
    <n v="9132"/>
    <n v="7138"/>
    <n v="10"/>
    <n v="0.56093366093366093"/>
    <n v="0.43845208845208844"/>
    <n v="6.1425061425061424E-4"/>
  </r>
  <r>
    <x v="14"/>
    <x v="1"/>
    <x v="1"/>
    <x v="1"/>
    <n v="65236"/>
    <n v="5097"/>
    <n v="26881"/>
    <n v="65660"/>
    <n v="27174"/>
    <n v="26881"/>
    <n v="43"/>
    <n v="0"/>
    <n v="250"/>
    <n v="47"/>
    <n v="60"/>
    <n v="140"/>
    <n v="5.1519835136527563E-3"/>
    <n v="0.56000000000000005"/>
    <n v="0"/>
    <n v="3"/>
    <n v="26662"/>
    <n v="26377"/>
    <n v="242"/>
    <n v="59648"/>
    <n v="17651"/>
    <n v="9450"/>
    <n v="73"/>
    <n v="0.64955472142489146"/>
    <n v="0.34775888717156106"/>
    <n v="2.6863914035475086E-3"/>
  </r>
  <r>
    <x v="15"/>
    <x v="1"/>
    <x v="1"/>
    <x v="1"/>
    <n v="28888"/>
    <n v="1217"/>
    <n v="15352"/>
    <n v="29130"/>
    <n v="15449"/>
    <n v="15352"/>
    <n v="1"/>
    <n v="0"/>
    <n v="96"/>
    <n v="27"/>
    <n v="27"/>
    <n v="40"/>
    <n v="2.5891643472069391E-3"/>
    <n v="0.41666666666666669"/>
    <n v="0"/>
    <n v="2"/>
    <n v="15381"/>
    <n v="15287"/>
    <n v="93"/>
    <n v="28534"/>
    <n v="8465"/>
    <n v="6949"/>
    <n v="35"/>
    <n v="0.54793190497766842"/>
    <n v="0.44980257621852548"/>
    <n v="2.2655188038060714E-3"/>
  </r>
  <r>
    <x v="16"/>
    <x v="1"/>
    <x v="1"/>
    <x v="1"/>
    <n v="1443842"/>
    <n v="108256"/>
    <n v="654742"/>
    <n v="1472491"/>
    <n v="661119"/>
    <n v="654742"/>
    <n v="0"/>
    <n v="0"/>
    <n v="6377"/>
    <n v="1073"/>
    <n v="1580"/>
    <n v="3662"/>
    <n v="5.5390935671187792E-3"/>
    <n v="0.57425121530500234"/>
    <n v="0"/>
    <n v="62"/>
    <n v="655319"/>
    <n v="648996"/>
    <n v="6323"/>
    <n v="1436825"/>
    <n v="442178"/>
    <n v="216222"/>
    <n v="2719"/>
    <n v="0.66883269124015499"/>
    <n v="0.3270545847268041"/>
    <n v="4.1127240330409501E-3"/>
  </r>
  <r>
    <x v="17"/>
    <x v="1"/>
    <x v="1"/>
    <x v="1"/>
    <n v="201081"/>
    <n v="13589"/>
    <n v="86960"/>
    <n v="205515"/>
    <n v="87894"/>
    <n v="86960"/>
    <n v="236"/>
    <n v="0"/>
    <n v="698"/>
    <n v="346"/>
    <n v="301"/>
    <n v="0"/>
    <n v="0"/>
    <n v="0"/>
    <n v="0"/>
    <n v="51"/>
    <n v="86577"/>
    <n v="85663"/>
    <n v="678"/>
    <n v="191986"/>
    <n v="62790"/>
    <n v="24813"/>
    <n v="291"/>
    <n v="0.71438323435046758"/>
    <n v="0.28230595945115705"/>
    <n v="3.3108061983753156E-3"/>
  </r>
  <r>
    <x v="18"/>
    <x v="1"/>
    <x v="1"/>
    <x v="1"/>
    <n v="32251"/>
    <n v="1970"/>
    <n v="13454"/>
    <n v="32492"/>
    <n v="13614"/>
    <n v="13454"/>
    <n v="2"/>
    <n v="2"/>
    <n v="158"/>
    <n v="31"/>
    <n v="40"/>
    <n v="84"/>
    <n v="6.1701189951520498E-3"/>
    <n v="0.53164556962025311"/>
    <n v="0"/>
    <n v="3"/>
    <n v="13577"/>
    <n v="13419"/>
    <n v="156"/>
    <n v="32210"/>
    <n v="10008"/>
    <n v="3584"/>
    <n v="22"/>
    <n v="0.73512560599382992"/>
    <n v="0.26325841045982079"/>
    <n v="1.6159835463493463E-3"/>
  </r>
  <r>
    <x v="19"/>
    <x v="1"/>
    <x v="1"/>
    <x v="1"/>
    <n v="16421"/>
    <n v="1383"/>
    <n v="6368"/>
    <n v="16610"/>
    <n v="6491"/>
    <n v="6368"/>
    <n v="1"/>
    <n v="1"/>
    <n v="122"/>
    <n v="7"/>
    <n v="16"/>
    <n v="91"/>
    <n v="1.4019411492836234E-2"/>
    <n v="0.74590163934426235"/>
    <n v="0"/>
    <n v="8"/>
    <n v="6479"/>
    <n v="6356"/>
    <n v="122"/>
    <n v="16420"/>
    <n v="4301"/>
    <n v="2182"/>
    <n v="8"/>
    <n v="0.66260976737020494"/>
    <n v="0.33615775689416116"/>
    <n v="1.2324757356339548E-3"/>
  </r>
  <r>
    <x v="20"/>
    <x v="1"/>
    <x v="1"/>
    <x v="1"/>
    <n v="58913"/>
    <n v="3881"/>
    <n v="20389"/>
    <n v="59375"/>
    <n v="20633"/>
    <n v="20389"/>
    <n v="0"/>
    <n v="0"/>
    <n v="244"/>
    <n v="23"/>
    <n v="71"/>
    <n v="148"/>
    <n v="7.172975330780788E-3"/>
    <n v="0.60655737704918034"/>
    <n v="0"/>
    <n v="2"/>
    <n v="20564"/>
    <n v="20320"/>
    <n v="244"/>
    <n v="58696"/>
    <n v="10483"/>
    <n v="10138"/>
    <n v="12"/>
    <n v="0.50806959724712841"/>
    <n v="0.49134881015848397"/>
    <n v="5.8159259438763148E-4"/>
  </r>
  <r>
    <x v="21"/>
    <x v="1"/>
    <x v="1"/>
    <x v="1"/>
    <n v="8811"/>
    <n v="474"/>
    <n v="3836"/>
    <n v="8921"/>
    <n v="3908"/>
    <n v="3836"/>
    <n v="0"/>
    <n v="0"/>
    <n v="72"/>
    <n v="2"/>
    <n v="6"/>
    <n v="37"/>
    <n v="9.467758444216991E-3"/>
    <n v="0.51388888888888884"/>
    <n v="0"/>
    <n v="27"/>
    <n v="3892"/>
    <n v="3820"/>
    <n v="72"/>
    <n v="8810"/>
    <n v="996"/>
    <n v="2910"/>
    <n v="2"/>
    <n v="0.25486182190378709"/>
    <n v="0.74462640736949848"/>
    <n v="5.1177072671443195E-4"/>
  </r>
  <r>
    <x v="22"/>
    <x v="1"/>
    <x v="1"/>
    <x v="1"/>
    <n v="47829"/>
    <n v="2068"/>
    <n v="18300"/>
    <n v="48243"/>
    <n v="18484"/>
    <n v="18300"/>
    <n v="42"/>
    <n v="0"/>
    <n v="142"/>
    <n v="7"/>
    <n v="35"/>
    <n v="94"/>
    <n v="5.0854793334776018E-3"/>
    <n v="0.6619718309859155"/>
    <n v="0"/>
    <n v="6"/>
    <n v="18361"/>
    <n v="18181"/>
    <n v="138"/>
    <n v="47399"/>
    <n v="10969"/>
    <n v="7483"/>
    <n v="32"/>
    <n v="0.59343215754165768"/>
    <n v="0.40483661545120103"/>
    <n v="1.7312270071413113E-3"/>
  </r>
  <r>
    <x v="23"/>
    <x v="1"/>
    <x v="1"/>
    <x v="1"/>
    <n v="27134"/>
    <n v="1336"/>
    <n v="10457"/>
    <n v="27932"/>
    <n v="10700"/>
    <n v="10457"/>
    <n v="6"/>
    <n v="6"/>
    <n v="237"/>
    <n v="17"/>
    <n v="7"/>
    <n v="190"/>
    <n v="1.7757009345794394E-2"/>
    <n v="0.80168776371308015"/>
    <n v="0"/>
    <n v="23"/>
    <n v="10663"/>
    <n v="10422"/>
    <n v="235"/>
    <n v="27614"/>
    <n v="4523"/>
    <n v="6177"/>
    <n v="0"/>
    <n v="0.42271028037383179"/>
    <n v="0.57728971962616826"/>
    <n v="0"/>
  </r>
  <r>
    <x v="24"/>
    <x v="1"/>
    <x v="1"/>
    <x v="1"/>
    <n v="17910"/>
    <n v="1163"/>
    <n v="7851"/>
    <n v="18049"/>
    <n v="7995"/>
    <n v="7851"/>
    <n v="0"/>
    <n v="0"/>
    <n v="144"/>
    <n v="6"/>
    <n v="20"/>
    <n v="118"/>
    <n v="1.4759224515322076E-2"/>
    <n v="0.81944444444444442"/>
    <n v="0"/>
    <n v="0"/>
    <n v="7975"/>
    <n v="7831"/>
    <n v="144"/>
    <n v="17847"/>
    <n v="4156"/>
    <n v="3836"/>
    <n v="3"/>
    <n v="0.51982489055659786"/>
    <n v="0.47979987492182613"/>
    <n v="3.7523452157598499E-4"/>
  </r>
  <r>
    <x v="25"/>
    <x v="1"/>
    <x v="1"/>
    <x v="1"/>
    <n v="11182"/>
    <n v="626"/>
    <n v="3881"/>
    <n v="11332"/>
    <n v="3913"/>
    <n v="3881"/>
    <n v="0"/>
    <n v="0"/>
    <n v="32"/>
    <n v="8"/>
    <n v="0"/>
    <n v="23"/>
    <n v="5.8778430871454131E-3"/>
    <n v="0.71875"/>
    <n v="0"/>
    <n v="1"/>
    <n v="3889"/>
    <n v="3857"/>
    <n v="32"/>
    <n v="11147"/>
    <n v="1663"/>
    <n v="2249"/>
    <n v="1"/>
    <n v="0.42499361104012268"/>
    <n v="0.57475083056478404"/>
    <n v="2.5555839509327881E-4"/>
  </r>
  <r>
    <x v="26"/>
    <x v="1"/>
    <x v="1"/>
    <x v="1"/>
    <n v="591409"/>
    <n v="47518"/>
    <n v="200434"/>
    <n v="603256"/>
    <n v="202638"/>
    <n v="200434"/>
    <n v="557"/>
    <n v="0"/>
    <n v="1647"/>
    <n v="138"/>
    <n v="333"/>
    <n v="1151"/>
    <n v="5.6800797481222675E-3"/>
    <n v="0.69884638737097748"/>
    <n v="0"/>
    <n v="25"/>
    <n v="200776"/>
    <n v="198589"/>
    <n v="1630"/>
    <n v="585998"/>
    <n v="141404"/>
    <n v="60796"/>
    <n v="438"/>
    <n v="0.69781580947305044"/>
    <n v="0.30002270057935826"/>
    <n v="2.161489947591271E-3"/>
  </r>
  <r>
    <x v="27"/>
    <x v="1"/>
    <x v="1"/>
    <x v="1"/>
    <n v="15151"/>
    <n v="592"/>
    <n v="8548"/>
    <n v="15620"/>
    <n v="8628"/>
    <n v="8548"/>
    <n v="0"/>
    <n v="0"/>
    <n v="80"/>
    <n v="13"/>
    <n v="25"/>
    <n v="41"/>
    <n v="4.7519703291608716E-3"/>
    <n v="0.51249999999999996"/>
    <n v="0"/>
    <n v="1"/>
    <n v="8559"/>
    <n v="8480"/>
    <n v="79"/>
    <n v="15182"/>
    <n v="5585"/>
    <n v="2995"/>
    <n v="48"/>
    <n v="0.64731108020398698"/>
    <n v="0.34712563745943442"/>
    <n v="5.5632823365785811E-3"/>
  </r>
  <r>
    <x v="28"/>
    <x v="1"/>
    <x v="1"/>
    <x v="1"/>
    <n v="90418"/>
    <n v="4846"/>
    <n v="36097"/>
    <n v="91752"/>
    <n v="36398"/>
    <n v="36097"/>
    <n v="0"/>
    <n v="0"/>
    <n v="301"/>
    <n v="58"/>
    <n v="97"/>
    <n v="142"/>
    <n v="3.9013132589702732E-3"/>
    <n v="0.47176079734219267"/>
    <n v="0"/>
    <n v="4"/>
    <n v="36119"/>
    <n v="35823"/>
    <n v="296"/>
    <n v="89514"/>
    <n v="25263"/>
    <n v="11078"/>
    <n v="57"/>
    <n v="0.69407659761525353"/>
    <n v="0.30435738227375131"/>
    <n v="1.5660201109951096E-3"/>
  </r>
  <r>
    <x v="29"/>
    <x v="1"/>
    <x v="1"/>
    <x v="1"/>
    <n v="9462"/>
    <n v="383"/>
    <n v="3385"/>
    <n v="9523"/>
    <n v="3431"/>
    <n v="3385"/>
    <n v="5"/>
    <n v="0"/>
    <n v="41"/>
    <n v="3"/>
    <n v="9"/>
    <n v="25"/>
    <n v="7.2865053920139903E-3"/>
    <n v="0.6097560975609756"/>
    <n v="0"/>
    <n v="4"/>
    <n v="3417"/>
    <n v="3371"/>
    <n v="41"/>
    <n v="9356"/>
    <n v="2373"/>
    <n v="1054"/>
    <n v="4"/>
    <n v="0.69163509180996796"/>
    <n v="0.30719906732730984"/>
    <n v="1.1658408627222385E-3"/>
  </r>
  <r>
    <x v="30"/>
    <x v="1"/>
    <x v="1"/>
    <x v="1"/>
    <n v="541376"/>
    <n v="32737"/>
    <n v="190493"/>
    <n v="549085"/>
    <n v="192443"/>
    <n v="190493"/>
    <n v="0"/>
    <n v="0"/>
    <n v="1950"/>
    <n v="104"/>
    <n v="509"/>
    <n v="1250"/>
    <n v="6.4954298155817563E-3"/>
    <n v="0.64102564102564108"/>
    <n v="0"/>
    <n v="87"/>
    <n v="191597"/>
    <n v="189655"/>
    <n v="1942"/>
    <n v="540163"/>
    <n v="133502"/>
    <n v="58639"/>
    <n v="302"/>
    <n v="0.69372229699183652"/>
    <n v="0.30470840716471892"/>
    <n v="1.5692958434445523E-3"/>
  </r>
  <r>
    <x v="31"/>
    <x v="1"/>
    <x v="1"/>
    <x v="1"/>
    <n v="372866"/>
    <n v="32625"/>
    <n v="148065"/>
    <n v="379759"/>
    <n v="149223"/>
    <n v="148064"/>
    <n v="0"/>
    <n v="0"/>
    <n v="1159"/>
    <n v="161"/>
    <n v="243"/>
    <n v="746"/>
    <n v="4.9992293413213783E-3"/>
    <n v="0.64365832614322693"/>
    <n v="0"/>
    <n v="9"/>
    <n v="147841"/>
    <n v="146691"/>
    <n v="1150"/>
    <n v="371705"/>
    <n v="78231"/>
    <n v="70825"/>
    <n v="167"/>
    <n v="0.52425564423714843"/>
    <n v="0.47462522533389623"/>
    <n v="1.1191304289553219E-3"/>
  </r>
  <r>
    <x v="32"/>
    <x v="1"/>
    <x v="1"/>
    <x v="1"/>
    <n v="35748"/>
    <n v="1758"/>
    <n v="13170"/>
    <n v="36029"/>
    <n v="13476"/>
    <n v="13170"/>
    <n v="0"/>
    <n v="0"/>
    <n v="306"/>
    <n v="20"/>
    <n v="38"/>
    <n v="248"/>
    <n v="1.8403086969427131E-2"/>
    <n v="0.81045751633986929"/>
    <n v="0"/>
    <n v="0"/>
    <n v="13426"/>
    <n v="13120"/>
    <n v="306"/>
    <n v="35616"/>
    <n v="4855"/>
    <n v="8617"/>
    <n v="4"/>
    <n v="0.36027010982487384"/>
    <n v="0.63943306619174833"/>
    <n v="2.9682398337785694E-4"/>
  </r>
  <r>
    <x v="33"/>
    <x v="1"/>
    <x v="1"/>
    <x v="1"/>
    <n v="213369"/>
    <n v="15083"/>
    <n v="84944"/>
    <n v="217059"/>
    <n v="85670"/>
    <n v="84944"/>
    <n v="16"/>
    <n v="16"/>
    <n v="710"/>
    <n v="100"/>
    <n v="171"/>
    <n v="416"/>
    <n v="4.8558421851289833E-3"/>
    <n v="0.58591549295774648"/>
    <n v="0"/>
    <n v="23"/>
    <n v="84247"/>
    <n v="83537"/>
    <n v="694"/>
    <n v="205997"/>
    <n v="61599"/>
    <n v="23936"/>
    <n v="135"/>
    <n v="0.71902649702346211"/>
    <n v="0.27939768880588306"/>
    <n v="1.5758141706548384E-3"/>
  </r>
  <r>
    <x v="34"/>
    <x v="1"/>
    <x v="1"/>
    <x v="1"/>
    <n v="3661"/>
    <n v="269"/>
    <n v="2010"/>
    <n v="3639"/>
    <n v="2044"/>
    <n v="2010"/>
    <n v="5"/>
    <n v="0"/>
    <n v="29"/>
    <n v="5"/>
    <n v="15"/>
    <n v="5"/>
    <n v="2.446183953033268E-3"/>
    <n v="0.17241379310344829"/>
    <n v="0"/>
    <n v="4"/>
    <n v="2037"/>
    <n v="2003"/>
    <n v="29"/>
    <n v="3604"/>
    <n v="1332"/>
    <n v="711"/>
    <n v="1"/>
    <n v="0.65166340508806264"/>
    <n v="0.34784735812133072"/>
    <n v="4.8923679060665359E-4"/>
  </r>
  <r>
    <x v="35"/>
    <x v="1"/>
    <x v="1"/>
    <x v="1"/>
    <n v="38697"/>
    <n v="2565"/>
    <n v="14338"/>
    <n v="39247"/>
    <n v="14769"/>
    <n v="14338"/>
    <n v="20"/>
    <n v="1"/>
    <n v="411"/>
    <n v="39"/>
    <n v="37"/>
    <n v="318"/>
    <n v="2.1531586431037985E-2"/>
    <n v="0.77372262773722633"/>
    <n v="0"/>
    <n v="17"/>
    <n v="14692"/>
    <n v="14261"/>
    <n v="411"/>
    <n v="38751"/>
    <n v="9078"/>
    <n v="5676"/>
    <n v="15"/>
    <n v="0.61466585415397113"/>
    <n v="0.38431850497664027"/>
    <n v="1.0156408693885843E-3"/>
  </r>
  <r>
    <x v="36"/>
    <x v="1"/>
    <x v="1"/>
    <x v="1"/>
    <n v="169242"/>
    <n v="9424"/>
    <n v="76618"/>
    <n v="173210"/>
    <n v="77317"/>
    <n v="76618"/>
    <n v="0"/>
    <n v="0"/>
    <n v="699"/>
    <n v="65"/>
    <n v="175"/>
    <n v="455"/>
    <n v="5.8848636134355963E-3"/>
    <n v="0.6509298998569385"/>
    <n v="0"/>
    <n v="4"/>
    <n v="76832"/>
    <n v="76136"/>
    <n v="696"/>
    <n v="169653"/>
    <n v="58122"/>
    <n v="18921"/>
    <n v="274"/>
    <n v="0.75173635811011807"/>
    <n v="0.24471978995563717"/>
    <n v="3.5438519342447326E-3"/>
  </r>
  <r>
    <x v="37"/>
    <x v="1"/>
    <x v="1"/>
    <x v="1"/>
    <n v="24665"/>
    <n v="3066"/>
    <n v="10234"/>
    <n v="25146"/>
    <n v="10574"/>
    <n v="10234"/>
    <n v="0"/>
    <n v="0"/>
    <n v="340"/>
    <n v="5"/>
    <n v="12"/>
    <n v="315"/>
    <n v="2.9790051068658976E-2"/>
    <n v="0.92647058823529416"/>
    <n v="0"/>
    <n v="8"/>
    <n v="10529"/>
    <n v="10189"/>
    <n v="340"/>
    <n v="24686"/>
    <n v="5349"/>
    <n v="5221"/>
    <n v="4"/>
    <n v="0.50586343862303762"/>
    <n v="0.49375827501418573"/>
    <n v="3.7828636277662192E-4"/>
  </r>
  <r>
    <x v="38"/>
    <x v="1"/>
    <x v="1"/>
    <x v="1"/>
    <n v="135537"/>
    <n v="7216"/>
    <n v="37114"/>
    <n v="137748"/>
    <n v="38654"/>
    <n v="37114"/>
    <n v="0"/>
    <n v="0"/>
    <n v="1540"/>
    <n v="66"/>
    <n v="60"/>
    <n v="1406"/>
    <n v="3.6373984581155899E-2"/>
    <n v="0.91298701298701301"/>
    <n v="0"/>
    <n v="8"/>
    <n v="38478"/>
    <n v="36938"/>
    <n v="1540"/>
    <n v="136197"/>
    <n v="17969"/>
    <n v="20662"/>
    <n v="23"/>
    <n v="0.46486780152118795"/>
    <n v="0.5345371759714389"/>
    <n v="5.9502250737310497E-4"/>
  </r>
  <r>
    <x v="39"/>
    <x v="1"/>
    <x v="1"/>
    <x v="1"/>
    <n v="5099992"/>
    <n v="357416"/>
    <n v="2001426"/>
    <n v="5186469"/>
    <n v="2025271"/>
    <n v="2001425"/>
    <n v="995"/>
    <n v="44"/>
    <n v="22851"/>
    <n v="3076"/>
    <n v="4567"/>
    <n v="14741"/>
    <n v="7.2785321075549891E-3"/>
    <n v="0.64509211850684867"/>
    <n v="0"/>
    <n v="467"/>
    <n v="2009450"/>
    <n v="1933183"/>
    <n v="21349"/>
    <n v="4903215"/>
    <n v="1319287"/>
    <n v="700990"/>
    <n v="4994"/>
    <n v="0.65141257639101136"/>
    <n v="0.34612158076622834"/>
    <n v="2.4658428427603023E-3"/>
  </r>
  <r>
    <x v="0"/>
    <x v="2"/>
    <x v="2"/>
    <x v="1"/>
    <n v="2602"/>
    <n v="185"/>
    <n v="994"/>
    <n v="2628"/>
    <n v="1024"/>
    <n v="994"/>
    <n v="0"/>
    <n v="0"/>
    <n v="30"/>
    <n v="5"/>
    <n v="4"/>
    <n v="21"/>
    <n v="2.05078125E-2"/>
    <n v="0.7"/>
    <n v="0"/>
    <n v="0"/>
    <n v="1021"/>
    <n v="991"/>
    <n v="30"/>
    <n v="2608"/>
    <n v="549"/>
    <n v="474"/>
    <n v="1"/>
    <n v="0.5361328125"/>
    <n v="0.462890625"/>
    <n v="9.765625E-4"/>
  </r>
  <r>
    <x v="1"/>
    <x v="2"/>
    <x v="2"/>
    <x v="1"/>
    <n v="9633"/>
    <n v="675"/>
    <n v="3425"/>
    <n v="9775"/>
    <n v="3480"/>
    <n v="3425"/>
    <n v="0"/>
    <n v="0"/>
    <n v="55"/>
    <n v="5"/>
    <n v="7"/>
    <n v="38"/>
    <n v="1.0919540229885057E-2"/>
    <n v="0.69090909090909092"/>
    <n v="0"/>
    <n v="5"/>
    <n v="3479"/>
    <n v="3424"/>
    <n v="55"/>
    <n v="9705"/>
    <n v="1557"/>
    <n v="1922"/>
    <n v="1"/>
    <n v="0.44741379310344825"/>
    <n v="0.55229885057471262"/>
    <n v="2.8735632183908046E-4"/>
  </r>
  <r>
    <x v="2"/>
    <x v="2"/>
    <x v="2"/>
    <x v="1"/>
    <n v="110351"/>
    <n v="7413"/>
    <n v="23638"/>
    <n v="110859"/>
    <n v="24110"/>
    <n v="23638"/>
    <n v="0"/>
    <n v="0"/>
    <n v="472"/>
    <n v="68"/>
    <n v="48"/>
    <n v="352"/>
    <n v="1.4599751140605558E-2"/>
    <n v="0.74576271186440679"/>
    <n v="0"/>
    <n v="4"/>
    <n v="24049"/>
    <n v="23578"/>
    <n v="471"/>
    <n v="109806"/>
    <n v="14134"/>
    <n v="9963"/>
    <n v="13"/>
    <n v="0.58622978017420158"/>
    <n v="0.41323102447117377"/>
    <n v="5.3919535462463707E-4"/>
  </r>
  <r>
    <x v="3"/>
    <x v="2"/>
    <x v="2"/>
    <x v="1"/>
    <n v="36596"/>
    <n v="1971"/>
    <n v="11475"/>
    <n v="37300"/>
    <n v="11612"/>
    <n v="11475"/>
    <n v="5"/>
    <n v="5"/>
    <n v="132"/>
    <n v="32"/>
    <n v="38"/>
    <n v="61"/>
    <n v="5.2531863589390286E-3"/>
    <n v="0.4621212121212121"/>
    <n v="0"/>
    <n v="1"/>
    <n v="11587"/>
    <n v="11450"/>
    <n v="132"/>
    <n v="36985"/>
    <n v="6122"/>
    <n v="5480"/>
    <n v="10"/>
    <n v="0.5272132276954874"/>
    <n v="0.47192559421288321"/>
    <n v="8.6117809162934895E-4"/>
  </r>
  <r>
    <x v="4"/>
    <x v="2"/>
    <x v="2"/>
    <x v="1"/>
    <n v="54276"/>
    <n v="2920"/>
    <n v="17920"/>
    <n v="54621"/>
    <n v="18088"/>
    <n v="17920"/>
    <n v="16"/>
    <n v="0"/>
    <n v="152"/>
    <n v="41"/>
    <n v="18"/>
    <n v="91"/>
    <n v="5.0309597523219814E-3"/>
    <n v="0.59868421052631582"/>
    <n v="0"/>
    <n v="2"/>
    <n v="18007"/>
    <n v="17840"/>
    <n v="151"/>
    <n v="53671"/>
    <n v="11614"/>
    <n v="6444"/>
    <n v="30"/>
    <n v="0.64208314904909336"/>
    <n v="0.35625829279080051"/>
    <n v="1.6585581601061478E-3"/>
  </r>
  <r>
    <x v="5"/>
    <x v="2"/>
    <x v="2"/>
    <x v="1"/>
    <n v="332871"/>
    <n v="24217"/>
    <n v="91067"/>
    <n v="336124"/>
    <n v="92221"/>
    <n v="91067"/>
    <n v="2"/>
    <n v="0"/>
    <n v="1152"/>
    <n v="309"/>
    <n v="141"/>
    <n v="672"/>
    <n v="7.2868435605773088E-3"/>
    <n v="0.58333333333333337"/>
    <n v="0"/>
    <n v="30"/>
    <n v="91862"/>
    <n v="90709"/>
    <n v="1151"/>
    <n v="331746"/>
    <n v="40785"/>
    <n v="51338"/>
    <n v="98"/>
    <n v="0.44225284913414514"/>
    <n v="0.55668448617993738"/>
    <n v="1.0626646859175242E-3"/>
  </r>
  <r>
    <x v="7"/>
    <x v="2"/>
    <x v="2"/>
    <x v="1"/>
    <n v="35255"/>
    <n v="2398"/>
    <n v="9153"/>
    <n v="35477"/>
    <n v="9246"/>
    <n v="9153"/>
    <n v="0"/>
    <n v="0"/>
    <n v="93"/>
    <n v="14"/>
    <n v="17"/>
    <n v="60"/>
    <n v="6.4892926670992862E-3"/>
    <n v="0.64516129032258063"/>
    <n v="0"/>
    <n v="2"/>
    <n v="9226"/>
    <n v="9133"/>
    <n v="93"/>
    <n v="35140"/>
    <n v="5665"/>
    <n v="3579"/>
    <n v="2"/>
    <n v="0.61269738265195761"/>
    <n v="0.38708630759247242"/>
    <n v="2.1630975556997619E-4"/>
  </r>
  <r>
    <x v="8"/>
    <x v="2"/>
    <x v="2"/>
    <x v="1"/>
    <n v="1452"/>
    <n v="74"/>
    <n v="384"/>
    <n v="1506"/>
    <n v="386"/>
    <n v="384"/>
    <n v="0"/>
    <n v="0"/>
    <n v="2"/>
    <n v="0"/>
    <n v="0"/>
    <n v="2"/>
    <n v="5.1813471502590676E-3"/>
    <n v="1"/>
    <n v="0"/>
    <n v="0"/>
    <n v="386"/>
    <n v="384"/>
    <n v="2"/>
    <n v="1494"/>
    <n v="193"/>
    <n v="193"/>
    <n v="0"/>
    <n v="0.5"/>
    <n v="0.5"/>
    <n v="0"/>
  </r>
  <r>
    <x v="9"/>
    <x v="2"/>
    <x v="2"/>
    <x v="1"/>
    <n v="587"/>
    <n v="61"/>
    <n v="192"/>
    <n v="600"/>
    <n v="203"/>
    <n v="192"/>
    <n v="0"/>
    <n v="0"/>
    <n v="11"/>
    <n v="1"/>
    <n v="0"/>
    <n v="10"/>
    <n v="4.9261083743842367E-2"/>
    <n v="0.90909090909090906"/>
    <n v="0"/>
    <n v="0"/>
    <n v="203"/>
    <n v="192"/>
    <n v="11"/>
    <n v="593"/>
    <n v="67"/>
    <n v="136"/>
    <n v="0"/>
    <n v="0.33004926108374383"/>
    <n v="0.66995073891625612"/>
    <n v="0"/>
  </r>
  <r>
    <x v="10"/>
    <x v="2"/>
    <x v="2"/>
    <x v="1"/>
    <n v="1233"/>
    <n v="82"/>
    <n v="423"/>
    <n v="1240"/>
    <n v="439"/>
    <n v="423"/>
    <n v="0"/>
    <n v="0"/>
    <n v="16"/>
    <n v="1"/>
    <n v="4"/>
    <n v="7"/>
    <n v="1.5945330296127564E-2"/>
    <n v="0.4375"/>
    <n v="0"/>
    <n v="4"/>
    <n v="438"/>
    <n v="422"/>
    <n v="16"/>
    <n v="1227"/>
    <n v="274"/>
    <n v="165"/>
    <n v="0"/>
    <n v="0.62414578587699321"/>
    <n v="0.37585421412300685"/>
    <n v="0"/>
  </r>
  <r>
    <x v="12"/>
    <x v="2"/>
    <x v="2"/>
    <x v="1"/>
    <n v="14406"/>
    <n v="838"/>
    <n v="3580"/>
    <n v="14470"/>
    <n v="3646"/>
    <n v="3580"/>
    <n v="0"/>
    <n v="0"/>
    <n v="66"/>
    <n v="8"/>
    <n v="27"/>
    <n v="31"/>
    <n v="8.5024684585847509E-3"/>
    <n v="0.46969696969696972"/>
    <n v="0"/>
    <n v="0"/>
    <n v="3636"/>
    <n v="3571"/>
    <n v="65"/>
    <n v="14340"/>
    <n v="1383"/>
    <n v="2262"/>
    <n v="1"/>
    <n v="0.37931980252331321"/>
    <n v="0.62040592430060337"/>
    <n v="2.7427317608337906E-4"/>
  </r>
  <r>
    <x v="13"/>
    <x v="2"/>
    <x v="2"/>
    <x v="1"/>
    <n v="18566"/>
    <n v="1011"/>
    <n v="3521"/>
    <n v="18930"/>
    <n v="3597"/>
    <n v="3521"/>
    <n v="0"/>
    <n v="0"/>
    <n v="76"/>
    <n v="11"/>
    <n v="4"/>
    <n v="59"/>
    <n v="1.6402557686961357E-2"/>
    <n v="0.77631578947368418"/>
    <n v="0"/>
    <n v="2"/>
    <n v="3594"/>
    <n v="3518"/>
    <n v="76"/>
    <n v="18852"/>
    <n v="872"/>
    <n v="2723"/>
    <n v="2"/>
    <n v="0.24242424242424243"/>
    <n v="0.75701973867111483"/>
    <n v="5.5601890464275787E-4"/>
  </r>
  <r>
    <x v="14"/>
    <x v="2"/>
    <x v="2"/>
    <x v="1"/>
    <n v="64696"/>
    <n v="4994"/>
    <n v="18522"/>
    <n v="65625"/>
    <n v="19038"/>
    <n v="18522"/>
    <n v="13"/>
    <n v="0"/>
    <n v="503"/>
    <n v="40"/>
    <n v="22"/>
    <n v="383"/>
    <n v="2.0117659418006095E-2"/>
    <n v="0.76143141153081506"/>
    <n v="0"/>
    <n v="58"/>
    <n v="18762"/>
    <n v="18247"/>
    <n v="502"/>
    <n v="59648"/>
    <n v="10024"/>
    <n v="8997"/>
    <n v="17"/>
    <n v="0.52652589557726648"/>
    <n v="0.47258115348250868"/>
    <n v="8.9295094022481358E-4"/>
  </r>
  <r>
    <x v="15"/>
    <x v="2"/>
    <x v="2"/>
    <x v="1"/>
    <n v="9415"/>
    <n v="464"/>
    <n v="4143"/>
    <n v="9474"/>
    <n v="4177"/>
    <n v="4143"/>
    <n v="0"/>
    <n v="0"/>
    <n v="34"/>
    <n v="8"/>
    <n v="8"/>
    <n v="17"/>
    <n v="4.0699066315537467E-3"/>
    <n v="0.5"/>
    <n v="0"/>
    <n v="1"/>
    <n v="4166"/>
    <n v="4132"/>
    <n v="34"/>
    <n v="9235"/>
    <n v="2074"/>
    <n v="2096"/>
    <n v="7"/>
    <n v="0.49652860904955709"/>
    <n v="0.50179554704333251"/>
    <n v="1.6758439071103662E-3"/>
  </r>
  <r>
    <x v="16"/>
    <x v="2"/>
    <x v="2"/>
    <x v="1"/>
    <n v="1435977"/>
    <n v="105776"/>
    <n v="486036"/>
    <n v="1463669"/>
    <n v="493255"/>
    <n v="486036"/>
    <n v="0"/>
    <n v="0"/>
    <n v="7219"/>
    <n v="825"/>
    <n v="1100"/>
    <n v="5265"/>
    <n v="1.0673992154159612E-2"/>
    <n v="0.72932539132843888"/>
    <n v="0"/>
    <n v="29"/>
    <n v="489681"/>
    <n v="482484"/>
    <n v="7197"/>
    <n v="1428290"/>
    <n v="278767"/>
    <n v="213174"/>
    <n v="1314"/>
    <n v="0.56515798116592841"/>
    <n v="0.43217808233064031"/>
    <n v="2.663936503431288E-3"/>
  </r>
  <r>
    <x v="17"/>
    <x v="2"/>
    <x v="2"/>
    <x v="1"/>
    <n v="200168"/>
    <n v="12323"/>
    <n v="71546"/>
    <n v="204081"/>
    <n v="72103"/>
    <n v="71546"/>
    <n v="73"/>
    <n v="0"/>
    <n v="484"/>
    <n v="242"/>
    <n v="195"/>
    <n v="0"/>
    <n v="0"/>
    <n v="0"/>
    <n v="0"/>
    <n v="47"/>
    <n v="70985"/>
    <n v="70443"/>
    <n v="469"/>
    <n v="190761"/>
    <n v="43793"/>
    <n v="28144"/>
    <n v="166"/>
    <n v="0.60736723853376418"/>
    <n v="0.39033049942443448"/>
    <n v="2.3022620418013122E-3"/>
  </r>
  <r>
    <x v="18"/>
    <x v="2"/>
    <x v="2"/>
    <x v="1"/>
    <n v="27625"/>
    <n v="1520"/>
    <n v="10454"/>
    <n v="27793"/>
    <n v="10650"/>
    <n v="10454"/>
    <n v="1"/>
    <n v="1"/>
    <n v="196"/>
    <n v="27"/>
    <n v="43"/>
    <n v="117"/>
    <n v="1.0985915492957746E-2"/>
    <n v="0.59693877551020413"/>
    <n v="0"/>
    <n v="9"/>
    <n v="10627"/>
    <n v="10433"/>
    <n v="194"/>
    <n v="27537"/>
    <n v="7002"/>
    <n v="3636"/>
    <n v="12"/>
    <n v="0.65746478873239433"/>
    <n v="0.34140845070422537"/>
    <n v="1.1267605633802818E-3"/>
  </r>
  <r>
    <x v="19"/>
    <x v="2"/>
    <x v="2"/>
    <x v="1"/>
    <n v="16495"/>
    <n v="1221"/>
    <n v="5638"/>
    <n v="16787"/>
    <n v="5751"/>
    <n v="5638"/>
    <n v="0"/>
    <n v="0"/>
    <n v="113"/>
    <n v="7"/>
    <n v="6"/>
    <n v="97"/>
    <n v="1.6866631890106069E-2"/>
    <n v="0.8584070796460177"/>
    <n v="0"/>
    <n v="3"/>
    <n v="5734"/>
    <n v="5621"/>
    <n v="113"/>
    <n v="16582"/>
    <n v="3397"/>
    <n v="2347"/>
    <n v="7"/>
    <n v="0.59067988175969399"/>
    <n v="0.40810293861937053"/>
    <n v="1.2171796209354895E-3"/>
  </r>
  <r>
    <x v="20"/>
    <x v="2"/>
    <x v="2"/>
    <x v="1"/>
    <n v="20107"/>
    <n v="1408"/>
    <n v="5624"/>
    <n v="20405"/>
    <n v="5700"/>
    <n v="5624"/>
    <n v="0"/>
    <n v="0"/>
    <n v="76"/>
    <n v="15"/>
    <n v="17"/>
    <n v="43"/>
    <n v="7.5438596491228067E-3"/>
    <n v="0.56578947368421051"/>
    <n v="0"/>
    <n v="1"/>
    <n v="5678"/>
    <n v="5602"/>
    <n v="76"/>
    <n v="20191"/>
    <n v="1982"/>
    <n v="3718"/>
    <n v="0"/>
    <n v="0.34771929824561404"/>
    <n v="0.65228070175438602"/>
    <n v="0"/>
  </r>
  <r>
    <x v="21"/>
    <x v="2"/>
    <x v="2"/>
    <x v="1"/>
    <n v="8755"/>
    <n v="426"/>
    <n v="2114"/>
    <n v="8814"/>
    <n v="2201"/>
    <n v="2114"/>
    <n v="4"/>
    <n v="0"/>
    <n v="83"/>
    <n v="3"/>
    <n v="1"/>
    <n v="69"/>
    <n v="3.1349386642435258E-2"/>
    <n v="0.83132530120481929"/>
    <n v="0"/>
    <n v="10"/>
    <n v="2195"/>
    <n v="2108"/>
    <n v="83"/>
    <n v="8705"/>
    <n v="388"/>
    <n v="1813"/>
    <n v="0"/>
    <n v="0.17628350749659247"/>
    <n v="0.8237164925034075"/>
    <n v="0"/>
  </r>
  <r>
    <x v="22"/>
    <x v="2"/>
    <x v="2"/>
    <x v="1"/>
    <n v="9921"/>
    <n v="547"/>
    <n v="2724"/>
    <n v="9979"/>
    <n v="2782"/>
    <n v="2724"/>
    <n v="13"/>
    <n v="0"/>
    <n v="45"/>
    <n v="4"/>
    <n v="13"/>
    <n v="22"/>
    <n v="7.9079798705966927E-3"/>
    <n v="0.48888888888888887"/>
    <n v="0"/>
    <n v="6"/>
    <n v="2770"/>
    <n v="2712"/>
    <n v="45"/>
    <n v="9847"/>
    <n v="1497"/>
    <n v="1282"/>
    <n v="3"/>
    <n v="0.53810208483105681"/>
    <n v="0.46081955427749821"/>
    <n v="1.0783608914450035E-3"/>
  </r>
  <r>
    <x v="23"/>
    <x v="2"/>
    <x v="2"/>
    <x v="1"/>
    <n v="15669"/>
    <n v="681"/>
    <n v="5289"/>
    <n v="15930"/>
    <n v="5392"/>
    <n v="5289"/>
    <n v="14"/>
    <n v="4"/>
    <n v="89"/>
    <n v="8"/>
    <n v="9"/>
    <n v="59"/>
    <n v="1.094213649851632E-2"/>
    <n v="0.6629213483146067"/>
    <n v="0"/>
    <n v="13"/>
    <n v="5370"/>
    <n v="5267"/>
    <n v="89"/>
    <n v="15705"/>
    <n v="1678"/>
    <n v="3713"/>
    <n v="1"/>
    <n v="0.31120178041543028"/>
    <n v="0.68861275964391688"/>
    <n v="1.85459940652819E-4"/>
  </r>
  <r>
    <x v="24"/>
    <x v="2"/>
    <x v="2"/>
    <x v="1"/>
    <n v="1451"/>
    <n v="105"/>
    <n v="507"/>
    <n v="1462"/>
    <n v="527"/>
    <n v="507"/>
    <n v="0"/>
    <n v="0"/>
    <n v="20"/>
    <n v="1"/>
    <n v="0"/>
    <n v="19"/>
    <n v="3.6053130929791274E-2"/>
    <n v="0.95"/>
    <n v="0"/>
    <n v="0"/>
    <n v="525"/>
    <n v="505"/>
    <n v="20"/>
    <n v="1429"/>
    <n v="80"/>
    <n v="447"/>
    <n v="0"/>
    <n v="0.15180265654648956"/>
    <n v="0.84819734345351039"/>
    <n v="0"/>
  </r>
  <r>
    <x v="25"/>
    <x v="2"/>
    <x v="2"/>
    <x v="1"/>
    <n v="1887"/>
    <n v="131"/>
    <n v="675"/>
    <n v="1912"/>
    <n v="703"/>
    <n v="675"/>
    <n v="0"/>
    <n v="0"/>
    <n v="28"/>
    <n v="0"/>
    <n v="0"/>
    <n v="28"/>
    <n v="3.9829302987197723E-2"/>
    <n v="1"/>
    <n v="0"/>
    <n v="0"/>
    <n v="695"/>
    <n v="667"/>
    <n v="28"/>
    <n v="1880"/>
    <n v="209"/>
    <n v="493"/>
    <n v="1"/>
    <n v="0.29729729729729731"/>
    <n v="0.70128022759601705"/>
    <n v="1.4224751066856331E-3"/>
  </r>
  <r>
    <x v="26"/>
    <x v="2"/>
    <x v="2"/>
    <x v="1"/>
    <n v="588928"/>
    <n v="43805"/>
    <n v="131783"/>
    <n v="600986"/>
    <n v="133896"/>
    <n v="131783"/>
    <n v="203"/>
    <n v="0"/>
    <n v="1910"/>
    <n v="75"/>
    <n v="235"/>
    <n v="1589"/>
    <n v="1.1867419489753242E-2"/>
    <n v="0.83193717277486912"/>
    <n v="0"/>
    <n v="11"/>
    <n v="132777"/>
    <n v="130673"/>
    <n v="1901"/>
    <n v="583712"/>
    <n v="78444"/>
    <n v="55272"/>
    <n v="180"/>
    <n v="0.58585768058791898"/>
    <n v="0.41279799247176913"/>
    <n v="1.3443269403118838E-3"/>
  </r>
  <r>
    <x v="27"/>
    <x v="2"/>
    <x v="2"/>
    <x v="1"/>
    <n v="4498"/>
    <n v="187"/>
    <n v="2123"/>
    <n v="4657"/>
    <n v="2205"/>
    <n v="2123"/>
    <n v="0"/>
    <n v="0"/>
    <n v="82"/>
    <n v="3"/>
    <n v="8"/>
    <n v="71"/>
    <n v="3.2199546485260772E-2"/>
    <n v="0.86585365853658536"/>
    <n v="0"/>
    <n v="0"/>
    <n v="2182"/>
    <n v="2101"/>
    <n v="81"/>
    <n v="4519"/>
    <n v="1484"/>
    <n v="711"/>
    <n v="10"/>
    <n v="0.67301587301587307"/>
    <n v="0.32244897959183672"/>
    <n v="4.5351473922902496E-3"/>
  </r>
  <r>
    <x v="28"/>
    <x v="2"/>
    <x v="2"/>
    <x v="1"/>
    <n v="71751"/>
    <n v="3570"/>
    <n v="17150"/>
    <n v="73294"/>
    <n v="17636"/>
    <n v="17150"/>
    <n v="0"/>
    <n v="0"/>
    <n v="486"/>
    <n v="28"/>
    <n v="45"/>
    <n v="413"/>
    <n v="2.3418008618734408E-2"/>
    <n v="0.84979423868312753"/>
    <n v="0"/>
    <n v="0"/>
    <n v="17533"/>
    <n v="17050"/>
    <n v="483"/>
    <n v="71764"/>
    <n v="10121"/>
    <n v="7491"/>
    <n v="24"/>
    <n v="0.57388296665910632"/>
    <n v="0.42475618053980496"/>
    <n v="1.3608528010886822E-3"/>
  </r>
  <r>
    <x v="29"/>
    <x v="2"/>
    <x v="2"/>
    <x v="1"/>
    <n v="9396"/>
    <n v="392"/>
    <n v="3066"/>
    <n v="9478"/>
    <n v="3102"/>
    <n v="3066"/>
    <n v="5"/>
    <n v="0"/>
    <n v="31"/>
    <n v="1"/>
    <n v="9"/>
    <n v="18"/>
    <n v="5.8027079303675051E-3"/>
    <n v="0.58064516129032262"/>
    <n v="0"/>
    <n v="3"/>
    <n v="3083"/>
    <n v="3047"/>
    <n v="31"/>
    <n v="9306"/>
    <n v="1876"/>
    <n v="1222"/>
    <n v="4"/>
    <n v="0.60477111540941331"/>
    <n v="0.39393939393939392"/>
    <n v="1.2894906511927789E-3"/>
  </r>
  <r>
    <x v="30"/>
    <x v="2"/>
    <x v="2"/>
    <x v="1"/>
    <n v="475073"/>
    <n v="25161"/>
    <n v="111204"/>
    <n v="482052"/>
    <n v="117092"/>
    <n v="111204"/>
    <n v="0"/>
    <n v="0"/>
    <n v="5888"/>
    <n v="47"/>
    <n v="252"/>
    <n v="5544"/>
    <n v="4.7347384962251902E-2"/>
    <n v="0.94157608695652173"/>
    <n v="0"/>
    <n v="45"/>
    <n v="116615"/>
    <n v="110728"/>
    <n v="5887"/>
    <n v="474097"/>
    <n v="63067"/>
    <n v="53887"/>
    <n v="138"/>
    <n v="0.5386106651180268"/>
    <n v="0.46021077443377856"/>
    <n v="1.1785604481945821E-3"/>
  </r>
  <r>
    <x v="31"/>
    <x v="2"/>
    <x v="2"/>
    <x v="1"/>
    <n v="350080"/>
    <n v="27933"/>
    <n v="89115"/>
    <n v="358902"/>
    <n v="90533"/>
    <n v="89115"/>
    <n v="0"/>
    <n v="0"/>
    <n v="1418"/>
    <n v="86"/>
    <n v="149"/>
    <n v="1181"/>
    <n v="1.3044967028597308E-2"/>
    <n v="0.83286318758815236"/>
    <n v="0"/>
    <n v="2"/>
    <n v="89794"/>
    <n v="88382"/>
    <n v="1412"/>
    <n v="352362"/>
    <n v="31430"/>
    <n v="59057"/>
    <n v="46"/>
    <n v="0.3471662266797742"/>
    <n v="0.65232567130217711"/>
    <n v="5.0810201804866735E-4"/>
  </r>
  <r>
    <x v="32"/>
    <x v="2"/>
    <x v="2"/>
    <x v="1"/>
    <n v="4559"/>
    <n v="248"/>
    <n v="1375"/>
    <n v="4571"/>
    <n v="1437"/>
    <n v="1375"/>
    <n v="0"/>
    <n v="0"/>
    <n v="62"/>
    <n v="6"/>
    <n v="2"/>
    <n v="53"/>
    <n v="3.6882393876130827E-2"/>
    <n v="0.85483870967741937"/>
    <n v="0"/>
    <n v="1"/>
    <n v="1430"/>
    <n v="1368"/>
    <n v="62"/>
    <n v="4529"/>
    <n v="346"/>
    <n v="1090"/>
    <n v="1"/>
    <n v="0.2407794015309673"/>
    <n v="0.75852470424495477"/>
    <n v="6.9589422407794019E-4"/>
  </r>
  <r>
    <x v="33"/>
    <x v="2"/>
    <x v="2"/>
    <x v="1"/>
    <n v="154719"/>
    <n v="10443"/>
    <n v="45543"/>
    <n v="157560"/>
    <n v="46222"/>
    <n v="45543"/>
    <n v="6"/>
    <n v="6"/>
    <n v="673"/>
    <n v="42"/>
    <n v="66"/>
    <n v="548"/>
    <n v="1.1855826229933798E-2"/>
    <n v="0.81426448736998513"/>
    <n v="0"/>
    <n v="17"/>
    <n v="45491"/>
    <n v="44816"/>
    <n v="669"/>
    <n v="148622"/>
    <n v="27830"/>
    <n v="18330"/>
    <n v="62"/>
    <n v="0.60209424083769636"/>
    <n v="0.39656440655964692"/>
    <n v="1.3413526026567436E-3"/>
  </r>
  <r>
    <x v="34"/>
    <x v="2"/>
    <x v="2"/>
    <x v="1"/>
    <n v="3171"/>
    <n v="263"/>
    <n v="1680"/>
    <n v="3700"/>
    <n v="1703"/>
    <n v="1680"/>
    <n v="2"/>
    <n v="0"/>
    <n v="21"/>
    <n v="2"/>
    <n v="10"/>
    <n v="9"/>
    <n v="5.2847915443335293E-3"/>
    <n v="0.42857142857142855"/>
    <n v="0"/>
    <n v="0"/>
    <n v="1694"/>
    <n v="1672"/>
    <n v="20"/>
    <n v="3667"/>
    <n v="733"/>
    <n v="970"/>
    <n v="0"/>
    <n v="0.43041691133294185"/>
    <n v="0.56958308866705809"/>
    <n v="0"/>
  </r>
  <r>
    <x v="35"/>
    <x v="2"/>
    <x v="2"/>
    <x v="1"/>
    <n v="38779"/>
    <n v="2095"/>
    <n v="11687"/>
    <n v="39747"/>
    <n v="12153"/>
    <n v="11687"/>
    <n v="0"/>
    <n v="0"/>
    <n v="466"/>
    <n v="26"/>
    <n v="23"/>
    <n v="402"/>
    <n v="3.3078252283386816E-2"/>
    <n v="0.86266094420600858"/>
    <n v="0"/>
    <n v="15"/>
    <n v="12077"/>
    <n v="11612"/>
    <n v="465"/>
    <n v="39247"/>
    <n v="5679"/>
    <n v="6464"/>
    <n v="10"/>
    <n v="0.4672920266600839"/>
    <n v="0.53188513124331438"/>
    <n v="8.2284209660166217E-4"/>
  </r>
  <r>
    <x v="36"/>
    <x v="2"/>
    <x v="2"/>
    <x v="1"/>
    <n v="138607"/>
    <n v="6147"/>
    <n v="43640"/>
    <n v="140618"/>
    <n v="44260"/>
    <n v="43640"/>
    <n v="0"/>
    <n v="0"/>
    <n v="620"/>
    <n v="55"/>
    <n v="75"/>
    <n v="484"/>
    <n v="1.0935381834613647E-2"/>
    <n v="0.78064516129032258"/>
    <n v="0"/>
    <n v="6"/>
    <n v="44069"/>
    <n v="43451"/>
    <n v="618"/>
    <n v="137809"/>
    <n v="27561"/>
    <n v="16632"/>
    <n v="67"/>
    <n v="0.62270673294170809"/>
    <n v="0.37577948486217805"/>
    <n v="1.5137821961138725E-3"/>
  </r>
  <r>
    <x v="37"/>
    <x v="2"/>
    <x v="2"/>
    <x v="1"/>
    <n v="19374"/>
    <n v="2524"/>
    <n v="5541"/>
    <n v="19954"/>
    <n v="5798"/>
    <n v="5541"/>
    <n v="2"/>
    <n v="0"/>
    <n v="255"/>
    <n v="2"/>
    <n v="7"/>
    <n v="240"/>
    <n v="4.1393583994480856E-2"/>
    <n v="0.94117647058823528"/>
    <n v="0"/>
    <n v="6"/>
    <n v="5768"/>
    <n v="5511"/>
    <n v="255"/>
    <n v="19556"/>
    <n v="2579"/>
    <n v="3219"/>
    <n v="0"/>
    <n v="0.44480855467402552"/>
    <n v="0.55519144532597442"/>
    <n v="0"/>
  </r>
  <r>
    <x v="38"/>
    <x v="2"/>
    <x v="2"/>
    <x v="1"/>
    <n v="134967"/>
    <n v="6929"/>
    <n v="22114"/>
    <n v="136816"/>
    <n v="23492"/>
    <n v="22114"/>
    <n v="0"/>
    <n v="0"/>
    <n v="1378"/>
    <n v="67"/>
    <n v="11"/>
    <n v="1293"/>
    <n v="5.5040013621658439E-2"/>
    <n v="0.93831640058055155"/>
    <n v="0"/>
    <n v="7"/>
    <n v="23399"/>
    <n v="22021"/>
    <n v="1378"/>
    <n v="135283"/>
    <n v="6414"/>
    <n v="17072"/>
    <n v="6"/>
    <n v="0.27302911629490889"/>
    <n v="0.72671547760939892"/>
    <n v="2.5540609569215051E-4"/>
  </r>
  <r>
    <x v="39"/>
    <x v="2"/>
    <x v="2"/>
    <x v="1"/>
    <n v="4423896"/>
    <n v="301138"/>
    <n v="1265065"/>
    <n v="4501796"/>
    <n v="1289860"/>
    <n v="1265065"/>
    <n v="359"/>
    <n v="16"/>
    <n v="24437"/>
    <n v="2115"/>
    <n v="2614"/>
    <n v="19368"/>
    <n v="1.5015583086536523E-2"/>
    <n v="0.79256864590579856"/>
    <n v="0"/>
    <n v="340"/>
    <n v="1280588"/>
    <n v="1255865"/>
    <n v="24365"/>
    <n v="4390450"/>
    <n v="691670"/>
    <n v="595956"/>
    <n v="2234"/>
    <n v="0.53623649078194535"/>
    <n v="0.46203153830648286"/>
    <n v="1.7319709115717985E-3"/>
  </r>
  <r>
    <x v="0"/>
    <x v="3"/>
    <x v="3"/>
    <x v="1"/>
    <n v="0"/>
    <n v="0"/>
    <n v="0"/>
    <n v="0"/>
    <n v="0"/>
    <n v="0"/>
    <n v="0"/>
    <n v="0"/>
    <n v="0"/>
    <n v="0"/>
    <n v="0"/>
    <n v="0"/>
    <m/>
    <e v="#DIV/0!"/>
    <n v="0"/>
    <n v="0"/>
    <n v="0"/>
    <n v="0"/>
    <n v="0"/>
    <n v="0"/>
    <n v="0"/>
    <n v="0"/>
    <n v="0"/>
    <e v="#DIV/0!"/>
    <e v="#DIV/0!"/>
    <e v="#DIV/0!"/>
  </r>
  <r>
    <x v="1"/>
    <x v="3"/>
    <x v="3"/>
    <x v="1"/>
    <n v="0"/>
    <n v="0"/>
    <n v="0"/>
    <n v="0"/>
    <n v="0"/>
    <n v="0"/>
    <n v="0"/>
    <n v="0"/>
    <n v="0"/>
    <n v="0"/>
    <n v="0"/>
    <n v="0"/>
    <m/>
    <e v="#DIV/0!"/>
    <n v="0"/>
    <n v="0"/>
    <n v="0"/>
    <n v="0"/>
    <n v="0"/>
    <n v="0"/>
    <n v="0"/>
    <n v="0"/>
    <n v="0"/>
    <e v="#DIV/0!"/>
    <e v="#DIV/0!"/>
    <e v="#DIV/0!"/>
  </r>
  <r>
    <x v="2"/>
    <x v="3"/>
    <x v="3"/>
    <x v="1"/>
    <n v="3163"/>
    <n v="134"/>
    <n v="1237"/>
    <n v="3175"/>
    <n v="1256"/>
    <n v="1237"/>
    <n v="0"/>
    <n v="0"/>
    <n v="19"/>
    <n v="6"/>
    <n v="8"/>
    <n v="3"/>
    <n v="2.3885350318471337E-3"/>
    <n v="0.15789473684210525"/>
    <n v="0"/>
    <n v="2"/>
    <n v="1255"/>
    <n v="1236"/>
    <n v="19"/>
    <n v="3154"/>
    <n v="892"/>
    <n v="364"/>
    <n v="0"/>
    <n v="0.71019108280254772"/>
    <n v="0.28980891719745222"/>
    <n v="0"/>
  </r>
  <r>
    <x v="3"/>
    <x v="3"/>
    <x v="3"/>
    <x v="1"/>
    <n v="8173"/>
    <n v="399"/>
    <n v="3011"/>
    <n v="8346"/>
    <n v="3055"/>
    <n v="3011"/>
    <n v="1"/>
    <n v="1"/>
    <n v="43"/>
    <n v="20"/>
    <n v="3"/>
    <n v="20"/>
    <n v="6.5466448445171853E-3"/>
    <n v="0.46511627906976744"/>
    <n v="0"/>
    <n v="0"/>
    <n v="3041"/>
    <n v="2997"/>
    <n v="43"/>
    <n v="8206"/>
    <n v="1502"/>
    <n v="1545"/>
    <n v="8"/>
    <n v="0.49165302782324061"/>
    <n v="0.50572831423895259"/>
    <n v="2.6186579378068742E-3"/>
  </r>
  <r>
    <x v="4"/>
    <x v="3"/>
    <x v="3"/>
    <x v="1"/>
    <n v="0"/>
    <n v="0"/>
    <n v="0"/>
    <n v="0"/>
    <n v="0"/>
    <n v="0"/>
    <n v="0"/>
    <n v="0"/>
    <n v="0"/>
    <n v="0"/>
    <n v="0"/>
    <n v="0"/>
    <m/>
    <e v="#DIV/0!"/>
    <n v="0"/>
    <n v="0"/>
    <n v="0"/>
    <n v="0"/>
    <n v="0"/>
    <n v="0"/>
    <n v="0"/>
    <n v="0"/>
    <n v="0"/>
    <e v="#DIV/0!"/>
    <e v="#DIV/0!"/>
    <e v="#DIV/0!"/>
  </r>
  <r>
    <x v="5"/>
    <x v="3"/>
    <x v="3"/>
    <x v="1"/>
    <n v="102346"/>
    <n v="5468"/>
    <n v="37528"/>
    <n v="103410"/>
    <n v="37951"/>
    <n v="37528"/>
    <n v="0"/>
    <n v="0"/>
    <n v="423"/>
    <n v="93"/>
    <n v="137"/>
    <n v="173"/>
    <n v="4.5585096571895342E-3"/>
    <n v="0.40898345153664301"/>
    <n v="0"/>
    <n v="20"/>
    <n v="37788"/>
    <n v="37368"/>
    <n v="420"/>
    <n v="101975"/>
    <n v="20974"/>
    <n v="16957"/>
    <n v="20"/>
    <n v="0.55266000895892076"/>
    <n v="0.446812995704988"/>
    <n v="5.2699533609127562E-4"/>
  </r>
  <r>
    <x v="6"/>
    <x v="3"/>
    <x v="3"/>
    <x v="1"/>
    <n v="75"/>
    <n v="3"/>
    <n v="41"/>
    <n v="76"/>
    <n v="41"/>
    <n v="41"/>
    <n v="0"/>
    <n v="0"/>
    <n v="0"/>
    <n v="0"/>
    <n v="0"/>
    <n v="0"/>
    <n v="0"/>
    <e v="#DIV/0!"/>
    <n v="0"/>
    <n v="0"/>
    <n v="41"/>
    <n v="41"/>
    <n v="0"/>
    <n v="76"/>
    <n v="12"/>
    <n v="29"/>
    <n v="0"/>
    <n v="0.29268292682926828"/>
    <n v="0.70731707317073167"/>
    <n v="0"/>
  </r>
  <r>
    <x v="7"/>
    <x v="3"/>
    <x v="3"/>
    <x v="1"/>
    <n v="0"/>
    <n v="0"/>
    <n v="0"/>
    <n v="0"/>
    <n v="0"/>
    <n v="0"/>
    <n v="0"/>
    <n v="0"/>
    <n v="0"/>
    <n v="0"/>
    <n v="0"/>
    <n v="0"/>
    <m/>
    <e v="#DIV/0!"/>
    <n v="0"/>
    <n v="0"/>
    <n v="0"/>
    <n v="0"/>
    <n v="0"/>
    <n v="0"/>
    <n v="0"/>
    <n v="0"/>
    <n v="0"/>
    <e v="#DIV/0!"/>
    <e v="#DIV/0!"/>
    <e v="#DIV/0!"/>
  </r>
  <r>
    <x v="8"/>
    <x v="3"/>
    <x v="3"/>
    <x v="1"/>
    <n v="0"/>
    <n v="0"/>
    <n v="0"/>
    <n v="0"/>
    <n v="0"/>
    <n v="0"/>
    <n v="0"/>
    <n v="0"/>
    <n v="0"/>
    <n v="0"/>
    <n v="0"/>
    <n v="0"/>
    <m/>
    <e v="#DIV/0!"/>
    <n v="0"/>
    <n v="0"/>
    <n v="0"/>
    <n v="0"/>
    <n v="0"/>
    <n v="0"/>
    <n v="0"/>
    <n v="0"/>
    <n v="0"/>
    <e v="#DIV/0!"/>
    <e v="#DIV/0!"/>
    <e v="#DIV/0!"/>
  </r>
  <r>
    <x v="9"/>
    <x v="3"/>
    <x v="3"/>
    <x v="1"/>
    <n v="979"/>
    <n v="58"/>
    <n v="398"/>
    <n v="984"/>
    <n v="400"/>
    <n v="398"/>
    <n v="0"/>
    <n v="0"/>
    <n v="2"/>
    <n v="0"/>
    <n v="1"/>
    <n v="0"/>
    <n v="0"/>
    <n v="0"/>
    <n v="0"/>
    <n v="1"/>
    <n v="397"/>
    <n v="395"/>
    <n v="2"/>
    <n v="974"/>
    <n v="5"/>
    <n v="395"/>
    <n v="0"/>
    <n v="1.2500000000000001E-2"/>
    <n v="0.98750000000000004"/>
    <n v="0"/>
  </r>
  <r>
    <x v="10"/>
    <x v="3"/>
    <x v="3"/>
    <x v="1"/>
    <n v="0"/>
    <n v="0"/>
    <n v="0"/>
    <n v="0"/>
    <n v="0"/>
    <n v="0"/>
    <n v="0"/>
    <n v="0"/>
    <n v="0"/>
    <n v="0"/>
    <n v="0"/>
    <n v="0"/>
    <m/>
    <e v="#DIV/0!"/>
    <n v="0"/>
    <n v="0"/>
    <n v="0"/>
    <n v="0"/>
    <n v="0"/>
    <n v="0"/>
    <n v="0"/>
    <n v="0"/>
    <n v="0"/>
    <e v="#DIV/0!"/>
    <e v="#DIV/0!"/>
    <e v="#DIV/0!"/>
  </r>
  <r>
    <x v="11"/>
    <x v="3"/>
    <x v="3"/>
    <x v="1"/>
    <n v="0"/>
    <n v="0"/>
    <n v="0"/>
    <n v="0"/>
    <n v="0"/>
    <n v="0"/>
    <n v="0"/>
    <n v="0"/>
    <n v="0"/>
    <n v="0"/>
    <n v="0"/>
    <n v="0"/>
    <m/>
    <e v="#DIV/0!"/>
    <n v="0"/>
    <n v="0"/>
    <n v="0"/>
    <n v="0"/>
    <n v="0"/>
    <n v="0"/>
    <n v="0"/>
    <n v="0"/>
    <n v="0"/>
    <e v="#DIV/0!"/>
    <e v="#DIV/0!"/>
    <e v="#DIV/0!"/>
  </r>
  <r>
    <x v="12"/>
    <x v="3"/>
    <x v="3"/>
    <x v="1"/>
    <n v="0"/>
    <n v="0"/>
    <n v="0"/>
    <n v="0"/>
    <n v="0"/>
    <n v="0"/>
    <n v="0"/>
    <n v="0"/>
    <n v="0"/>
    <n v="0"/>
    <n v="0"/>
    <n v="0"/>
    <m/>
    <e v="#DIV/0!"/>
    <n v="0"/>
    <n v="0"/>
    <n v="0"/>
    <n v="0"/>
    <n v="0"/>
    <n v="0"/>
    <n v="0"/>
    <n v="0"/>
    <n v="0"/>
    <e v="#DIV/0!"/>
    <e v="#DIV/0!"/>
    <e v="#DIV/0!"/>
  </r>
  <r>
    <x v="13"/>
    <x v="3"/>
    <x v="3"/>
    <x v="1"/>
    <n v="535"/>
    <n v="15"/>
    <n v="71"/>
    <n v="545"/>
    <n v="71"/>
    <n v="71"/>
    <n v="0"/>
    <n v="0"/>
    <n v="0"/>
    <n v="0"/>
    <n v="0"/>
    <n v="0"/>
    <n v="0"/>
    <e v="#DIV/0!"/>
    <n v="0"/>
    <n v="0"/>
    <n v="71"/>
    <n v="71"/>
    <n v="0"/>
    <n v="544"/>
    <n v="23"/>
    <n v="48"/>
    <n v="0"/>
    <n v="0.323943661971831"/>
    <n v="0.676056338028169"/>
    <n v="0"/>
  </r>
  <r>
    <x v="14"/>
    <x v="3"/>
    <x v="3"/>
    <x v="1"/>
    <n v="64039"/>
    <n v="4609"/>
    <n v="23503"/>
    <n v="64396"/>
    <n v="23943"/>
    <n v="23504"/>
    <n v="5"/>
    <n v="0"/>
    <n v="435"/>
    <n v="43"/>
    <n v="39"/>
    <n v="346"/>
    <n v="1.4450987762602849E-2"/>
    <n v="0.79540229885057467"/>
    <n v="0"/>
    <n v="7"/>
    <n v="23457"/>
    <n v="23022"/>
    <n v="431"/>
    <n v="58697"/>
    <n v="12161"/>
    <n v="11750"/>
    <n v="32"/>
    <n v="0.50791463058096309"/>
    <n v="0.49074886188029904"/>
    <n v="1.3365075387378356E-3"/>
  </r>
  <r>
    <x v="15"/>
    <x v="3"/>
    <x v="3"/>
    <x v="1"/>
    <n v="0"/>
    <n v="0"/>
    <n v="0"/>
    <n v="0"/>
    <n v="0"/>
    <n v="0"/>
    <n v="0"/>
    <n v="0"/>
    <n v="0"/>
    <n v="0"/>
    <n v="0"/>
    <n v="0"/>
    <m/>
    <e v="#DIV/0!"/>
    <n v="0"/>
    <n v="0"/>
    <n v="0"/>
    <n v="0"/>
    <n v="0"/>
    <n v="0"/>
    <n v="0"/>
    <n v="0"/>
    <n v="0"/>
    <e v="#DIV/0!"/>
    <e v="#DIV/0!"/>
    <e v="#DIV/0!"/>
  </r>
  <r>
    <x v="16"/>
    <x v="3"/>
    <x v="3"/>
    <x v="1"/>
    <n v="1427439"/>
    <n v="102089"/>
    <n v="360094"/>
    <n v="1451278"/>
    <n v="365247"/>
    <n v="360094"/>
    <n v="0"/>
    <n v="0"/>
    <n v="5153"/>
    <n v="864"/>
    <n v="771"/>
    <n v="3494"/>
    <n v="9.5661292221428246E-3"/>
    <n v="0.6780516204152921"/>
    <n v="0"/>
    <n v="24"/>
    <n v="362477"/>
    <n v="357336"/>
    <n v="5141"/>
    <n v="1414809"/>
    <n v="159775"/>
    <n v="204360"/>
    <n v="1112"/>
    <n v="0.43744370248078696"/>
    <n v="0.55951178243763811"/>
    <n v="3.0445150815749341E-3"/>
  </r>
  <r>
    <x v="17"/>
    <x v="3"/>
    <x v="3"/>
    <x v="1"/>
    <n v="0"/>
    <n v="0"/>
    <n v="0"/>
    <n v="0"/>
    <n v="0"/>
    <n v="0"/>
    <n v="0"/>
    <n v="0"/>
    <n v="0"/>
    <n v="0"/>
    <n v="0"/>
    <n v="0"/>
    <m/>
    <e v="#DIV/0!"/>
    <n v="0"/>
    <n v="0"/>
    <n v="0"/>
    <n v="0"/>
    <n v="0"/>
    <n v="0"/>
    <n v="0"/>
    <n v="0"/>
    <n v="0"/>
    <e v="#DIV/0!"/>
    <e v="#DIV/0!"/>
    <e v="#DIV/0!"/>
  </r>
  <r>
    <x v="18"/>
    <x v="3"/>
    <x v="3"/>
    <x v="1"/>
    <n v="0"/>
    <n v="0"/>
    <n v="0"/>
    <n v="0"/>
    <n v="0"/>
    <n v="0"/>
    <n v="0"/>
    <n v="0"/>
    <n v="0"/>
    <n v="0"/>
    <n v="0"/>
    <n v="0"/>
    <m/>
    <e v="#DIV/0!"/>
    <n v="0"/>
    <n v="0"/>
    <n v="0"/>
    <n v="0"/>
    <n v="0"/>
    <n v="0"/>
    <n v="0"/>
    <n v="0"/>
    <n v="0"/>
    <e v="#DIV/0!"/>
    <e v="#DIV/0!"/>
    <e v="#DIV/0!"/>
  </r>
  <r>
    <x v="19"/>
    <x v="3"/>
    <x v="3"/>
    <x v="1"/>
    <n v="0"/>
    <n v="0"/>
    <n v="0"/>
    <n v="0"/>
    <n v="0"/>
    <n v="0"/>
    <n v="0"/>
    <n v="0"/>
    <n v="0"/>
    <n v="0"/>
    <n v="0"/>
    <n v="0"/>
    <m/>
    <e v="#DIV/0!"/>
    <n v="0"/>
    <n v="0"/>
    <n v="0"/>
    <n v="0"/>
    <n v="0"/>
    <n v="0"/>
    <n v="0"/>
    <n v="0"/>
    <n v="0"/>
    <e v="#DIV/0!"/>
    <e v="#DIV/0!"/>
    <e v="#DIV/0!"/>
  </r>
  <r>
    <x v="20"/>
    <x v="3"/>
    <x v="3"/>
    <x v="1"/>
    <n v="13250"/>
    <n v="772"/>
    <n v="4916"/>
    <n v="13477"/>
    <n v="4992"/>
    <n v="4916"/>
    <n v="0"/>
    <n v="0"/>
    <n v="76"/>
    <n v="7"/>
    <n v="16"/>
    <n v="53"/>
    <n v="1.061698717948718E-2"/>
    <n v="0.69736842105263153"/>
    <n v="0"/>
    <n v="0"/>
    <n v="4975"/>
    <n v="4899"/>
    <n v="76"/>
    <n v="13334"/>
    <n v="1734"/>
    <n v="3257"/>
    <n v="1"/>
    <n v="0.34735576923076922"/>
    <n v="0.65244391025641024"/>
    <n v="2.0032051282051281E-4"/>
  </r>
  <r>
    <x v="21"/>
    <x v="3"/>
    <x v="3"/>
    <x v="1"/>
    <n v="0"/>
    <n v="0"/>
    <n v="0"/>
    <n v="0"/>
    <n v="0"/>
    <n v="0"/>
    <n v="0"/>
    <n v="0"/>
    <n v="0"/>
    <n v="0"/>
    <n v="0"/>
    <n v="0"/>
    <m/>
    <e v="#DIV/0!"/>
    <n v="0"/>
    <n v="0"/>
    <n v="0"/>
    <n v="0"/>
    <n v="0"/>
    <n v="0"/>
    <n v="0"/>
    <n v="0"/>
    <n v="0"/>
    <e v="#DIV/0!"/>
    <e v="#DIV/0!"/>
    <e v="#DIV/0!"/>
  </r>
  <r>
    <x v="22"/>
    <x v="3"/>
    <x v="3"/>
    <x v="1"/>
    <n v="514"/>
    <n v="26"/>
    <n v="235"/>
    <n v="517"/>
    <n v="244"/>
    <n v="235"/>
    <n v="4"/>
    <n v="0"/>
    <n v="5"/>
    <n v="1"/>
    <n v="0"/>
    <n v="4"/>
    <n v="1.6393442622950821E-2"/>
    <n v="0.8"/>
    <n v="0"/>
    <n v="0"/>
    <n v="244"/>
    <n v="235"/>
    <n v="5"/>
    <n v="510"/>
    <n v="81"/>
    <n v="163"/>
    <n v="0"/>
    <n v="0.33196721311475408"/>
    <n v="0.66803278688524592"/>
    <n v="0"/>
  </r>
  <r>
    <x v="23"/>
    <x v="3"/>
    <x v="3"/>
    <x v="1"/>
    <n v="3255"/>
    <n v="139"/>
    <n v="1328"/>
    <n v="3295"/>
    <n v="1346"/>
    <n v="1328"/>
    <n v="0"/>
    <n v="0"/>
    <n v="18"/>
    <n v="5"/>
    <n v="0"/>
    <n v="10"/>
    <n v="7.429420505200594E-3"/>
    <n v="0.55555555555555558"/>
    <n v="0"/>
    <n v="3"/>
    <n v="1342"/>
    <n v="1324"/>
    <n v="18"/>
    <n v="3260"/>
    <n v="305"/>
    <n v="1041"/>
    <n v="0"/>
    <n v="0.22659732540861813"/>
    <n v="0.7734026745913819"/>
    <n v="0"/>
  </r>
  <r>
    <x v="24"/>
    <x v="3"/>
    <x v="3"/>
    <x v="1"/>
    <n v="6885"/>
    <n v="338"/>
    <n v="3685"/>
    <n v="6921"/>
    <n v="3719"/>
    <n v="3685"/>
    <n v="0"/>
    <n v="0"/>
    <n v="34"/>
    <n v="9"/>
    <n v="5"/>
    <n v="20"/>
    <n v="5.377789728421619E-3"/>
    <n v="0.58823529411764708"/>
    <n v="0"/>
    <n v="0"/>
    <n v="3709"/>
    <n v="3675"/>
    <n v="34"/>
    <n v="6854"/>
    <n v="1627"/>
    <n v="2089"/>
    <n v="3"/>
    <n v="0.43748319440709871"/>
    <n v="0.56171013713363804"/>
    <n v="8.0666845926324286E-4"/>
  </r>
  <r>
    <x v="25"/>
    <x v="3"/>
    <x v="3"/>
    <x v="1"/>
    <n v="0"/>
    <n v="0"/>
    <n v="0"/>
    <n v="0"/>
    <n v="0"/>
    <n v="0"/>
    <n v="0"/>
    <n v="0"/>
    <n v="0"/>
    <n v="0"/>
    <n v="0"/>
    <n v="0"/>
    <m/>
    <e v="#DIV/0!"/>
    <n v="0"/>
    <n v="0"/>
    <n v="0"/>
    <n v="0"/>
    <n v="0"/>
    <n v="0"/>
    <n v="0"/>
    <n v="0"/>
    <n v="0"/>
    <e v="#DIV/0!"/>
    <e v="#DIV/0!"/>
    <e v="#DIV/0!"/>
  </r>
  <r>
    <x v="26"/>
    <x v="3"/>
    <x v="3"/>
    <x v="1"/>
    <n v="274966"/>
    <n v="19944"/>
    <n v="68381"/>
    <n v="278968"/>
    <n v="69175"/>
    <n v="68381"/>
    <n v="5"/>
    <n v="0"/>
    <n v="789"/>
    <n v="75"/>
    <n v="110"/>
    <n v="591"/>
    <n v="8.5435489700036137E-3"/>
    <n v="0.74904942965779464"/>
    <n v="0"/>
    <n v="13"/>
    <n v="68708"/>
    <n v="67919"/>
    <n v="784"/>
    <n v="272767"/>
    <n v="32676"/>
    <n v="36495"/>
    <n v="4"/>
    <n v="0.47236718467654498"/>
    <n v="0.52757499096494398"/>
    <n v="5.782435851102277E-5"/>
  </r>
  <r>
    <x v="27"/>
    <x v="3"/>
    <x v="3"/>
    <x v="1"/>
    <n v="4841"/>
    <n v="207"/>
    <n v="2141"/>
    <n v="4986"/>
    <n v="2181"/>
    <n v="2141"/>
    <n v="0"/>
    <n v="0"/>
    <n v="40"/>
    <n v="5"/>
    <n v="6"/>
    <n v="29"/>
    <n v="1.3296652911508482E-2"/>
    <n v="0.72499999999999998"/>
    <n v="0"/>
    <n v="0"/>
    <n v="2168"/>
    <n v="2128"/>
    <n v="40"/>
    <n v="4820"/>
    <n v="686"/>
    <n v="1491"/>
    <n v="4"/>
    <n v="0.31453461714809722"/>
    <n v="0.68363136176066019"/>
    <n v="1.8340210912425492E-3"/>
  </r>
  <r>
    <x v="28"/>
    <x v="3"/>
    <x v="3"/>
    <x v="1"/>
    <n v="18836"/>
    <n v="885"/>
    <n v="9108"/>
    <n v="19096"/>
    <n v="9190"/>
    <n v="9108"/>
    <n v="0"/>
    <n v="0"/>
    <n v="82"/>
    <n v="13"/>
    <n v="20"/>
    <n v="47"/>
    <n v="5.114254624591948E-3"/>
    <n v="0.57317073170731703"/>
    <n v="0"/>
    <n v="2"/>
    <n v="9057"/>
    <n v="8976"/>
    <n v="81"/>
    <n v="18123"/>
    <n v="5533"/>
    <n v="3645"/>
    <n v="12"/>
    <n v="0.60206746463547334"/>
    <n v="0.39662676822633297"/>
    <n v="1.3057671381936887E-3"/>
  </r>
  <r>
    <x v="29"/>
    <x v="3"/>
    <x v="3"/>
    <x v="1"/>
    <n v="9377"/>
    <n v="382"/>
    <n v="3306"/>
    <n v="9551"/>
    <n v="3363"/>
    <n v="3306"/>
    <n v="1"/>
    <n v="0"/>
    <n v="56"/>
    <n v="8"/>
    <n v="18"/>
    <n v="28"/>
    <n v="8.3258994944989586E-3"/>
    <n v="0.5"/>
    <n v="0"/>
    <n v="2"/>
    <n v="3341"/>
    <n v="3284"/>
    <n v="56"/>
    <n v="9356"/>
    <n v="1984"/>
    <n v="1376"/>
    <n v="3"/>
    <n v="0.58994944989592624"/>
    <n v="0.40915848944394884"/>
    <n v="8.9206066012488853E-4"/>
  </r>
  <r>
    <x v="30"/>
    <x v="3"/>
    <x v="3"/>
    <x v="1"/>
    <n v="36756"/>
    <n v="1527"/>
    <n v="15673"/>
    <n v="37072"/>
    <n v="15831"/>
    <n v="15673"/>
    <n v="0"/>
    <n v="0"/>
    <n v="158"/>
    <n v="9"/>
    <n v="33"/>
    <n v="110"/>
    <n v="6.9483923946686878E-3"/>
    <n v="0.69620253164556967"/>
    <n v="0"/>
    <n v="6"/>
    <n v="15779"/>
    <n v="15621"/>
    <n v="158"/>
    <n v="36356"/>
    <n v="9077"/>
    <n v="6735"/>
    <n v="19"/>
    <n v="0.57336870696734255"/>
    <n v="0.42543111616448742"/>
    <n v="1.2001768681700461E-3"/>
  </r>
  <r>
    <x v="31"/>
    <x v="3"/>
    <x v="3"/>
    <x v="1"/>
    <n v="19998"/>
    <n v="867"/>
    <n v="7034"/>
    <n v="20188"/>
    <n v="7106"/>
    <n v="7034"/>
    <n v="0"/>
    <n v="0"/>
    <n v="72"/>
    <n v="10"/>
    <n v="5"/>
    <n v="57"/>
    <n v="8.0213903743315516E-3"/>
    <n v="0.79166666666666663"/>
    <n v="0"/>
    <n v="0"/>
    <n v="7053"/>
    <n v="6982"/>
    <n v="71"/>
    <n v="19789"/>
    <n v="1981"/>
    <n v="5120"/>
    <n v="5"/>
    <n v="0.27877849704475094"/>
    <n v="0.72051787222065855"/>
    <n v="7.0363073459048687E-4"/>
  </r>
  <r>
    <x v="32"/>
    <x v="3"/>
    <x v="3"/>
    <x v="1"/>
    <n v="3318"/>
    <n v="230"/>
    <n v="1359"/>
    <n v="3330"/>
    <n v="1382"/>
    <n v="1359"/>
    <n v="0"/>
    <n v="0"/>
    <n v="23"/>
    <n v="3"/>
    <n v="3"/>
    <n v="17"/>
    <n v="1.2301013024602027E-2"/>
    <n v="0.73913043478260865"/>
    <n v="0"/>
    <n v="0"/>
    <n v="1377"/>
    <n v="1356"/>
    <n v="21"/>
    <n v="3276"/>
    <n v="331"/>
    <n v="1046"/>
    <n v="5"/>
    <n v="0.23950795947901593"/>
    <n v="0.75687409551374818"/>
    <n v="3.6179450072358899E-3"/>
  </r>
  <r>
    <x v="33"/>
    <x v="3"/>
    <x v="3"/>
    <x v="1"/>
    <n v="18877"/>
    <n v="1461"/>
    <n v="5523"/>
    <n v="19255"/>
    <n v="5589"/>
    <n v="5523"/>
    <n v="0"/>
    <n v="0"/>
    <n v="66"/>
    <n v="11"/>
    <n v="7"/>
    <n v="44"/>
    <n v="7.8726069064233312E-3"/>
    <n v="0.66666666666666663"/>
    <n v="0"/>
    <n v="4"/>
    <n v="5513"/>
    <n v="5447"/>
    <n v="66"/>
    <n v="18562"/>
    <n v="2583"/>
    <n v="3002"/>
    <n v="4"/>
    <n v="0.46215780998389694"/>
    <n v="0.5371264984791555"/>
    <n v="7.1569153694757556E-4"/>
  </r>
  <r>
    <x v="34"/>
    <x v="3"/>
    <x v="3"/>
    <x v="1"/>
    <n v="0"/>
    <n v="0"/>
    <n v="0"/>
    <n v="0"/>
    <n v="0"/>
    <n v="0"/>
    <n v="0"/>
    <n v="0"/>
    <n v="0"/>
    <n v="0"/>
    <n v="0"/>
    <n v="0"/>
    <m/>
    <e v="#DIV/0!"/>
    <n v="0"/>
    <n v="0"/>
    <n v="0"/>
    <n v="0"/>
    <n v="0"/>
    <n v="0"/>
    <n v="0"/>
    <n v="0"/>
    <n v="0"/>
    <e v="#DIV/0!"/>
    <e v="#DIV/0!"/>
    <e v="#DIV/0!"/>
  </r>
  <r>
    <x v="35"/>
    <x v="3"/>
    <x v="3"/>
    <x v="1"/>
    <n v="1354"/>
    <n v="75"/>
    <n v="491"/>
    <n v="1372"/>
    <n v="497"/>
    <n v="491"/>
    <n v="2"/>
    <n v="0"/>
    <n v="4"/>
    <n v="0"/>
    <n v="0"/>
    <n v="4"/>
    <n v="8.0482897384305842E-3"/>
    <n v="1"/>
    <n v="0"/>
    <n v="0"/>
    <n v="496"/>
    <n v="490"/>
    <n v="4"/>
    <n v="1359"/>
    <n v="299"/>
    <n v="198"/>
    <n v="0"/>
    <n v="0.60160965794768617"/>
    <n v="0.39839034205231388"/>
    <n v="0"/>
  </r>
  <r>
    <x v="36"/>
    <x v="3"/>
    <x v="3"/>
    <x v="1"/>
    <n v="0"/>
    <n v="0"/>
    <n v="0"/>
    <n v="0"/>
    <n v="0"/>
    <n v="0"/>
    <n v="0"/>
    <n v="0"/>
    <n v="0"/>
    <n v="0"/>
    <n v="0"/>
    <n v="0"/>
    <m/>
    <e v="#DIV/0!"/>
    <n v="0"/>
    <n v="0"/>
    <n v="0"/>
    <n v="0"/>
    <n v="0"/>
    <n v="0"/>
    <n v="0"/>
    <n v="0"/>
    <n v="0"/>
    <e v="#DIV/0!"/>
    <e v="#DIV/0!"/>
    <e v="#DIV/0!"/>
  </r>
  <r>
    <x v="37"/>
    <x v="3"/>
    <x v="3"/>
    <x v="1"/>
    <n v="0"/>
    <n v="0"/>
    <n v="0"/>
    <n v="0"/>
    <n v="0"/>
    <n v="0"/>
    <n v="0"/>
    <n v="0"/>
    <n v="0"/>
    <n v="0"/>
    <n v="0"/>
    <n v="0"/>
    <m/>
    <e v="#DIV/0!"/>
    <n v="0"/>
    <n v="0"/>
    <n v="0"/>
    <n v="0"/>
    <n v="0"/>
    <n v="0"/>
    <n v="0"/>
    <n v="0"/>
    <n v="0"/>
    <e v="#DIV/0!"/>
    <e v="#DIV/0!"/>
    <e v="#DIV/0!"/>
  </r>
  <r>
    <x v="38"/>
    <x v="3"/>
    <x v="3"/>
    <x v="1"/>
    <n v="133693"/>
    <n v="6268"/>
    <n v="27431"/>
    <n v="135369"/>
    <n v="27927"/>
    <n v="27431"/>
    <n v="0"/>
    <n v="0"/>
    <n v="496"/>
    <n v="84"/>
    <n v="14"/>
    <n v="387"/>
    <n v="1.3857557202707057E-2"/>
    <n v="0.780241935483871"/>
    <n v="0"/>
    <n v="11"/>
    <n v="27800"/>
    <n v="27304"/>
    <n v="496"/>
    <n v="133862"/>
    <n v="6310"/>
    <n v="21605"/>
    <n v="12"/>
    <n v="0.22594621692269129"/>
    <n v="0.77362409138110078"/>
    <n v="4.2969169620797078E-4"/>
  </r>
  <r>
    <x v="39"/>
    <x v="3"/>
    <x v="3"/>
    <x v="1"/>
    <n v="2152669"/>
    <n v="145896"/>
    <n v="2008798"/>
    <n v="2185607"/>
    <n v="584506"/>
    <n v="576495"/>
    <n v="18"/>
    <n v="1"/>
    <n v="7994"/>
    <n v="1266"/>
    <n v="1196"/>
    <n v="5437"/>
    <n v="9.3018720081573161E-3"/>
    <n v="0.68013510132599453"/>
    <n v="0"/>
    <n v="95"/>
    <n v="580089"/>
    <n v="572106"/>
    <n v="7966"/>
    <n v="2130663"/>
    <n v="260551"/>
    <n v="322711"/>
    <n v="1244"/>
    <n v="0.44576274666128318"/>
    <n v="0.55210896038706192"/>
    <n v="2.128292951654902E-3"/>
  </r>
  <r>
    <x v="0"/>
    <x v="4"/>
    <x v="0"/>
    <x v="1"/>
    <n v="88"/>
    <n v="5"/>
    <n v="28"/>
    <n v="90"/>
    <n v="29"/>
    <n v="28"/>
    <n v="0"/>
    <n v="0"/>
    <n v="1"/>
    <n v="1"/>
    <n v="0"/>
    <n v="0"/>
    <n v="0"/>
    <n v="0"/>
    <n v="0"/>
    <n v="0"/>
    <n v="29"/>
    <n v="28"/>
    <n v="1"/>
    <n v="87"/>
    <n v="4"/>
    <n v="25"/>
    <n v="0"/>
    <n v="0.13793103448275862"/>
    <n v="0.86206896551724133"/>
    <n v="0"/>
  </r>
  <r>
    <x v="1"/>
    <x v="4"/>
    <x v="0"/>
    <x v="1"/>
    <n v="2457"/>
    <n v="152"/>
    <n v="1023"/>
    <n v="2494"/>
    <n v="1040"/>
    <n v="1023"/>
    <n v="0"/>
    <n v="0"/>
    <n v="17"/>
    <n v="2"/>
    <n v="7"/>
    <n v="7"/>
    <n v="6.7307692307692311E-3"/>
    <n v="0.41176470588235292"/>
    <n v="0"/>
    <n v="1"/>
    <n v="1038"/>
    <n v="1021"/>
    <n v="17"/>
    <n v="2460"/>
    <n v="499"/>
    <n v="539"/>
    <n v="2"/>
    <n v="0.47980769230769232"/>
    <n v="0.51826923076923082"/>
    <n v="1.9230769230769232E-3"/>
  </r>
  <r>
    <x v="2"/>
    <x v="4"/>
    <x v="0"/>
    <x v="1"/>
    <n v="51758"/>
    <n v="3919"/>
    <n v="15700"/>
    <n v="52277"/>
    <n v="15951"/>
    <n v="15700"/>
    <n v="0"/>
    <n v="0"/>
    <n v="251"/>
    <n v="94"/>
    <n v="27"/>
    <n v="111"/>
    <n v="6.9588113597893551E-3"/>
    <n v="0.44223107569721115"/>
    <n v="0"/>
    <n v="19"/>
    <n v="15908"/>
    <n v="15659"/>
    <n v="249"/>
    <n v="51671"/>
    <n v="9122"/>
    <n v="6819"/>
    <n v="10"/>
    <n v="0.57187637138737379"/>
    <n v="0.42749670867030282"/>
    <n v="6.2691994232336526E-4"/>
  </r>
  <r>
    <x v="3"/>
    <x v="4"/>
    <x v="0"/>
    <x v="1"/>
    <n v="40427"/>
    <n v="1953"/>
    <n v="15570"/>
    <n v="41384"/>
    <n v="15786"/>
    <n v="15570"/>
    <n v="8"/>
    <n v="8"/>
    <n v="208"/>
    <n v="49"/>
    <n v="46"/>
    <n v="109"/>
    <n v="6.9048524008615232E-3"/>
    <n v="0.52403846153846156"/>
    <n v="0"/>
    <n v="4"/>
    <n v="15763"/>
    <n v="15547"/>
    <n v="208"/>
    <n v="40948"/>
    <n v="8263"/>
    <n v="7508"/>
    <n v="15"/>
    <n v="0.52343848980108953"/>
    <n v="0.47561130115292033"/>
    <n v="9.5020904599011778E-4"/>
  </r>
  <r>
    <x v="4"/>
    <x v="4"/>
    <x v="0"/>
    <x v="1"/>
    <n v="31422"/>
    <n v="1439"/>
    <n v="15531"/>
    <n v="31997"/>
    <n v="15710"/>
    <n v="15531"/>
    <n v="7"/>
    <n v="0"/>
    <n v="172"/>
    <n v="39"/>
    <n v="30"/>
    <n v="101"/>
    <n v="6.4290260980267343E-3"/>
    <n v="0.58720930232558144"/>
    <n v="0"/>
    <n v="2"/>
    <n v="15665"/>
    <n v="15488"/>
    <n v="170"/>
    <n v="31551"/>
    <n v="9483"/>
    <n v="6216"/>
    <n v="11"/>
    <n v="0.60362826225334187"/>
    <n v="0.39567154678548694"/>
    <n v="7.0019096117122849E-4"/>
  </r>
  <r>
    <x v="5"/>
    <x v="4"/>
    <x v="0"/>
    <x v="1"/>
    <n v="324007"/>
    <n v="21018"/>
    <n v="99813"/>
    <n v="327769"/>
    <n v="101160"/>
    <n v="99813"/>
    <n v="5"/>
    <n v="0"/>
    <n v="1342"/>
    <n v="398"/>
    <n v="332"/>
    <n v="571"/>
    <n v="5.6445235270858049E-3"/>
    <n v="0.4254843517138599"/>
    <n v="0"/>
    <n v="41"/>
    <n v="100767"/>
    <n v="99425"/>
    <n v="1337"/>
    <n v="323260"/>
    <n v="45216"/>
    <n v="55866"/>
    <n v="78"/>
    <n v="0.44697508896797156"/>
    <n v="0.55225385527876636"/>
    <n v="7.710557532621589E-4"/>
  </r>
  <r>
    <x v="6"/>
    <x v="4"/>
    <x v="0"/>
    <x v="1"/>
    <n v="0"/>
    <n v="0"/>
    <n v="0"/>
    <n v="0"/>
    <n v="0"/>
    <n v="0"/>
    <n v="0"/>
    <n v="0"/>
    <n v="0"/>
    <n v="0"/>
    <n v="0"/>
    <n v="0"/>
    <m/>
    <e v="#DIV/0!"/>
    <n v="0"/>
    <n v="0"/>
    <n v="0"/>
    <n v="0"/>
    <n v="0"/>
    <n v="0"/>
    <n v="0"/>
    <n v="0"/>
    <n v="0"/>
    <e v="#DIV/0!"/>
    <e v="#DIV/0!"/>
    <e v="#DIV/0!"/>
  </r>
  <r>
    <x v="7"/>
    <x v="4"/>
    <x v="0"/>
    <x v="1"/>
    <n v="7052"/>
    <n v="334"/>
    <n v="2489"/>
    <n v="7082"/>
    <n v="2513"/>
    <n v="2489"/>
    <n v="0"/>
    <n v="0"/>
    <n v="24"/>
    <n v="6"/>
    <n v="11"/>
    <n v="7"/>
    <n v="2.7855153203342618E-3"/>
    <n v="0.29166666666666669"/>
    <n v="0"/>
    <n v="0"/>
    <n v="2509"/>
    <n v="2485"/>
    <n v="24"/>
    <n v="7002"/>
    <n v="1760"/>
    <n v="753"/>
    <n v="0"/>
    <n v="0.70035813768404298"/>
    <n v="0.29964186231595702"/>
    <n v="0"/>
  </r>
  <r>
    <x v="8"/>
    <x v="4"/>
    <x v="0"/>
    <x v="1"/>
    <n v="271"/>
    <n v="12"/>
    <n v="109"/>
    <n v="277"/>
    <n v="111"/>
    <n v="109"/>
    <n v="0"/>
    <n v="0"/>
    <n v="2"/>
    <n v="0"/>
    <n v="0"/>
    <n v="2"/>
    <n v="1.8018018018018018E-2"/>
    <n v="1"/>
    <n v="0"/>
    <n v="0"/>
    <n v="111"/>
    <n v="109"/>
    <n v="2"/>
    <n v="272"/>
    <n v="41"/>
    <n v="70"/>
    <n v="0"/>
    <n v="0.36936936936936937"/>
    <n v="0.63063063063063063"/>
    <n v="0"/>
  </r>
  <r>
    <x v="9"/>
    <x v="4"/>
    <x v="0"/>
    <x v="1"/>
    <n v="677"/>
    <n v="47"/>
    <n v="182"/>
    <n v="682"/>
    <n v="183"/>
    <n v="182"/>
    <n v="0"/>
    <n v="0"/>
    <n v="1"/>
    <n v="0"/>
    <n v="0"/>
    <n v="0"/>
    <n v="0"/>
    <n v="0"/>
    <n v="0"/>
    <n v="1"/>
    <n v="182"/>
    <n v="181"/>
    <n v="1"/>
    <n v="679"/>
    <n v="17"/>
    <n v="166"/>
    <n v="0"/>
    <n v="9.2896174863387984E-2"/>
    <n v="0.90710382513661203"/>
    <n v="0"/>
  </r>
  <r>
    <x v="10"/>
    <x v="4"/>
    <x v="0"/>
    <x v="1"/>
    <n v="0"/>
    <n v="0"/>
    <n v="0"/>
    <n v="0"/>
    <n v="0"/>
    <n v="0"/>
    <n v="0"/>
    <n v="0"/>
    <n v="0"/>
    <n v="0"/>
    <n v="0"/>
    <n v="0"/>
    <m/>
    <e v="#DIV/0!"/>
    <n v="0"/>
    <n v="0"/>
    <n v="0"/>
    <n v="0"/>
    <n v="0"/>
    <n v="0"/>
    <n v="0"/>
    <n v="0"/>
    <n v="0"/>
    <e v="#DIV/0!"/>
    <e v="#DIV/0!"/>
    <e v="#DIV/0!"/>
  </r>
  <r>
    <x v="11"/>
    <x v="4"/>
    <x v="0"/>
    <x v="1"/>
    <n v="0"/>
    <n v="0"/>
    <n v="0"/>
    <n v="0"/>
    <n v="0"/>
    <n v="0"/>
    <n v="0"/>
    <n v="0"/>
    <n v="0"/>
    <n v="0"/>
    <n v="0"/>
    <n v="0"/>
    <m/>
    <e v="#DIV/0!"/>
    <n v="0"/>
    <n v="0"/>
    <n v="0"/>
    <n v="0"/>
    <n v="0"/>
    <n v="0"/>
    <n v="0"/>
    <n v="0"/>
    <n v="0"/>
    <e v="#DIV/0!"/>
    <e v="#DIV/0!"/>
    <e v="#DIV/0!"/>
  </r>
  <r>
    <x v="12"/>
    <x v="4"/>
    <x v="0"/>
    <x v="1"/>
    <n v="37032"/>
    <n v="2382"/>
    <n v="15238"/>
    <n v="37475"/>
    <n v="15605"/>
    <n v="15238"/>
    <n v="2"/>
    <n v="0"/>
    <n v="365"/>
    <n v="28"/>
    <n v="218"/>
    <n v="117"/>
    <n v="7.4975969240628007E-3"/>
    <n v="0.32054794520547947"/>
    <n v="0"/>
    <n v="2"/>
    <n v="15563"/>
    <n v="15197"/>
    <n v="364"/>
    <n v="37137"/>
    <n v="6888"/>
    <n v="8711"/>
    <n v="6"/>
    <n v="0.44139698814482536"/>
    <n v="0.55821851970522274"/>
    <n v="3.8449214995193846E-4"/>
  </r>
  <r>
    <x v="13"/>
    <x v="4"/>
    <x v="0"/>
    <x v="1"/>
    <n v="2913"/>
    <n v="150"/>
    <n v="957"/>
    <n v="2948"/>
    <n v="967"/>
    <n v="957"/>
    <n v="0"/>
    <n v="0"/>
    <n v="10"/>
    <n v="1"/>
    <n v="0"/>
    <n v="9"/>
    <n v="9.3071354705274046E-3"/>
    <n v="0.9"/>
    <n v="0"/>
    <n v="0"/>
    <n v="966"/>
    <n v="956"/>
    <n v="10"/>
    <n v="2929"/>
    <n v="359"/>
    <n v="608"/>
    <n v="0"/>
    <n v="0.37125129265770423"/>
    <n v="0.62874870734229571"/>
    <n v="0"/>
  </r>
  <r>
    <x v="14"/>
    <x v="4"/>
    <x v="0"/>
    <x v="1"/>
    <n v="25503"/>
    <n v="2571"/>
    <n v="9345"/>
    <n v="25860"/>
    <n v="9395"/>
    <n v="9345"/>
    <n v="0"/>
    <n v="0"/>
    <n v="50"/>
    <n v="18"/>
    <n v="16"/>
    <n v="14"/>
    <n v="1.4901543374135177E-3"/>
    <n v="0.28000000000000003"/>
    <n v="0"/>
    <n v="2"/>
    <n v="8764"/>
    <n v="8717"/>
    <n v="47"/>
    <n v="21265"/>
    <n v="5086"/>
    <n v="4273"/>
    <n v="36"/>
    <n v="0.54135178286322516"/>
    <n v="0.45481639169771154"/>
    <n v="3.8318254390633318E-3"/>
  </r>
  <r>
    <x v="15"/>
    <x v="4"/>
    <x v="0"/>
    <x v="1"/>
    <n v="25509"/>
    <n v="1017"/>
    <n v="11785"/>
    <n v="25774"/>
    <n v="12009"/>
    <n v="11785"/>
    <n v="0"/>
    <n v="0"/>
    <n v="224"/>
    <n v="28"/>
    <n v="27"/>
    <n v="169"/>
    <n v="1.407277874927138E-2"/>
    <n v="0.7544642857142857"/>
    <n v="0"/>
    <n v="0"/>
    <n v="11991"/>
    <n v="11767"/>
    <n v="224"/>
    <n v="25217"/>
    <n v="4172"/>
    <n v="7827"/>
    <n v="10"/>
    <n v="0.34740611208260469"/>
    <n v="0.65176117911566323"/>
    <n v="8.3270880173203431E-4"/>
  </r>
  <r>
    <x v="16"/>
    <x v="4"/>
    <x v="0"/>
    <x v="1"/>
    <n v="674630"/>
    <n v="47263"/>
    <n v="247775"/>
    <n v="685528"/>
    <n v="251176"/>
    <n v="247775"/>
    <n v="0"/>
    <n v="0"/>
    <n v="3401"/>
    <n v="590"/>
    <n v="559"/>
    <n v="2237"/>
    <n v="8.9061056788865174E-3"/>
    <n v="0.65774772125845338"/>
    <n v="0"/>
    <n v="15"/>
    <n v="249123"/>
    <n v="245740"/>
    <n v="3383"/>
    <n v="665405"/>
    <n v="129788"/>
    <n v="120384"/>
    <n v="1004"/>
    <n v="0.51672134280345261"/>
    <n v="0.47928146001210309"/>
    <n v="3.9971971844443739E-3"/>
  </r>
  <r>
    <x v="17"/>
    <x v="4"/>
    <x v="0"/>
    <x v="1"/>
    <n v="55888"/>
    <n v="3452"/>
    <n v="20072"/>
    <n v="56943"/>
    <n v="20255"/>
    <n v="20072"/>
    <n v="3"/>
    <n v="0"/>
    <n v="180"/>
    <n v="102"/>
    <n v="65"/>
    <n v="0"/>
    <n v="0"/>
    <n v="0"/>
    <n v="0"/>
    <n v="13"/>
    <n v="19983"/>
    <n v="19804"/>
    <n v="176"/>
    <n v="54179"/>
    <n v="10965"/>
    <n v="9264"/>
    <n v="26"/>
    <n v="0.54134781535423349"/>
    <n v="0.4573685509750679"/>
    <n v="1.283633670698593E-3"/>
  </r>
  <r>
    <x v="18"/>
    <x v="4"/>
    <x v="0"/>
    <x v="1"/>
    <n v="9863"/>
    <n v="422"/>
    <n v="3629"/>
    <n v="9943"/>
    <n v="3753"/>
    <n v="3629"/>
    <n v="0"/>
    <n v="0"/>
    <n v="124"/>
    <n v="20"/>
    <n v="17"/>
    <n v="87"/>
    <n v="2.3181454836131096E-2"/>
    <n v="0.70161290322580649"/>
    <n v="0"/>
    <n v="0"/>
    <n v="3747"/>
    <n v="3623"/>
    <n v="124"/>
    <n v="9870"/>
    <n v="2058"/>
    <n v="1694"/>
    <n v="1"/>
    <n v="0.54836131095123897"/>
    <n v="0.45137223554489742"/>
    <n v="2.664535038635758E-4"/>
  </r>
  <r>
    <x v="19"/>
    <x v="4"/>
    <x v="0"/>
    <x v="1"/>
    <n v="0"/>
    <n v="0"/>
    <n v="0"/>
    <n v="0"/>
    <n v="0"/>
    <n v="0"/>
    <n v="0"/>
    <n v="0"/>
    <n v="0"/>
    <n v="0"/>
    <n v="0"/>
    <n v="0"/>
    <m/>
    <e v="#DIV/0!"/>
    <n v="0"/>
    <n v="0"/>
    <n v="0"/>
    <n v="0"/>
    <n v="0"/>
    <n v="0"/>
    <n v="0"/>
    <n v="0"/>
    <n v="0"/>
    <e v="#DIV/0!"/>
    <e v="#DIV/0!"/>
    <e v="#DIV/0!"/>
  </r>
  <r>
    <x v="20"/>
    <x v="4"/>
    <x v="0"/>
    <x v="1"/>
    <n v="17958"/>
    <n v="968"/>
    <n v="6073"/>
    <n v="19143"/>
    <n v="6206"/>
    <n v="6073"/>
    <n v="0"/>
    <n v="0"/>
    <n v="133"/>
    <n v="19"/>
    <n v="42"/>
    <n v="71"/>
    <n v="1.1440541411537221E-2"/>
    <n v="0.53383458646616544"/>
    <n v="0"/>
    <n v="1"/>
    <n v="6191"/>
    <n v="6058"/>
    <n v="133"/>
    <n v="18933"/>
    <n v="2058"/>
    <n v="4146"/>
    <n v="2"/>
    <n v="0.33161456654850147"/>
    <n v="0.66806316467934257"/>
    <n v="3.2226877215597811E-4"/>
  </r>
  <r>
    <x v="21"/>
    <x v="4"/>
    <x v="0"/>
    <x v="1"/>
    <n v="1596"/>
    <n v="72"/>
    <n v="682"/>
    <n v="1620"/>
    <n v="694"/>
    <n v="682"/>
    <n v="0"/>
    <n v="0"/>
    <n v="12"/>
    <n v="0"/>
    <n v="1"/>
    <n v="1"/>
    <n v="1.440922190201729E-3"/>
    <n v="8.3333333333333329E-2"/>
    <n v="0"/>
    <n v="10"/>
    <n v="694"/>
    <n v="682"/>
    <n v="12"/>
    <n v="1605"/>
    <n v="24"/>
    <n v="670"/>
    <n v="0"/>
    <n v="3.4582132564841501E-2"/>
    <n v="0.96541786743515845"/>
    <n v="0"/>
  </r>
  <r>
    <x v="22"/>
    <x v="4"/>
    <x v="0"/>
    <x v="1"/>
    <n v="17214"/>
    <n v="868"/>
    <n v="6497"/>
    <n v="17313"/>
    <n v="6589"/>
    <n v="6497"/>
    <n v="10"/>
    <n v="0"/>
    <n v="82"/>
    <n v="4"/>
    <n v="23"/>
    <n v="55"/>
    <n v="8.3472454090150246E-3"/>
    <n v="0.67073170731707321"/>
    <n v="0"/>
    <n v="0"/>
    <n v="6547"/>
    <n v="6455"/>
    <n v="82"/>
    <n v="16928"/>
    <n v="2703"/>
    <n v="3884"/>
    <n v="2"/>
    <n v="0.41022916982850205"/>
    <n v="0.58946729397480646"/>
    <n v="3.0353619669145547E-4"/>
  </r>
  <r>
    <x v="23"/>
    <x v="4"/>
    <x v="0"/>
    <x v="1"/>
    <n v="981"/>
    <n v="59"/>
    <n v="304"/>
    <n v="990"/>
    <n v="311"/>
    <n v="304"/>
    <n v="3"/>
    <n v="0"/>
    <n v="4"/>
    <n v="0"/>
    <n v="0"/>
    <n v="4"/>
    <n v="1.2861736334405145E-2"/>
    <n v="1"/>
    <n v="0"/>
    <n v="0"/>
    <n v="311"/>
    <n v="304"/>
    <n v="4"/>
    <n v="978"/>
    <n v="84"/>
    <n v="227"/>
    <n v="0"/>
    <n v="0.27009646302250806"/>
    <n v="0.729903536977492"/>
    <n v="0"/>
  </r>
  <r>
    <x v="24"/>
    <x v="4"/>
    <x v="0"/>
    <x v="1"/>
    <n v="0"/>
    <n v="0"/>
    <n v="0"/>
    <n v="0"/>
    <n v="0"/>
    <n v="0"/>
    <n v="0"/>
    <n v="0"/>
    <n v="0"/>
    <n v="0"/>
    <n v="0"/>
    <n v="0"/>
    <m/>
    <e v="#DIV/0!"/>
    <n v="0"/>
    <n v="0"/>
    <n v="0"/>
    <n v="0"/>
    <n v="0"/>
    <n v="0"/>
    <n v="0"/>
    <n v="0"/>
    <n v="0"/>
    <e v="#DIV/0!"/>
    <e v="#DIV/0!"/>
    <e v="#DIV/0!"/>
  </r>
  <r>
    <x v="25"/>
    <x v="4"/>
    <x v="0"/>
    <x v="1"/>
    <n v="0"/>
    <n v="0"/>
    <n v="0"/>
    <n v="0"/>
    <n v="0"/>
    <n v="0"/>
    <n v="0"/>
    <n v="0"/>
    <n v="0"/>
    <n v="0"/>
    <n v="0"/>
    <n v="0"/>
    <m/>
    <e v="#DIV/0!"/>
    <n v="0"/>
    <n v="0"/>
    <n v="0"/>
    <n v="0"/>
    <n v="0"/>
    <n v="0"/>
    <n v="0"/>
    <n v="0"/>
    <n v="0"/>
    <e v="#DIV/0!"/>
    <e v="#DIV/0!"/>
    <e v="#DIV/0!"/>
  </r>
  <r>
    <x v="26"/>
    <x v="4"/>
    <x v="0"/>
    <x v="1"/>
    <n v="115294"/>
    <n v="7764"/>
    <n v="34361"/>
    <n v="117422"/>
    <n v="34922"/>
    <n v="34361"/>
    <n v="3"/>
    <n v="0"/>
    <n v="558"/>
    <n v="41"/>
    <n v="123"/>
    <n v="387"/>
    <n v="1.1081839528091175E-2"/>
    <n v="0.69354838709677424"/>
    <n v="0"/>
    <n v="7"/>
    <n v="34463"/>
    <n v="33910"/>
    <n v="550"/>
    <n v="113355"/>
    <n v="17001"/>
    <n v="17880"/>
    <n v="41"/>
    <n v="0.48682778764102858"/>
    <n v="0.51199816734436743"/>
    <n v="1.1740450146039746E-3"/>
  </r>
  <r>
    <x v="27"/>
    <x v="4"/>
    <x v="0"/>
    <x v="1"/>
    <n v="0"/>
    <n v="0"/>
    <n v="0"/>
    <n v="0"/>
    <n v="0"/>
    <n v="0"/>
    <n v="0"/>
    <n v="0"/>
    <n v="0"/>
    <n v="0"/>
    <n v="0"/>
    <n v="0"/>
    <m/>
    <e v="#DIV/0!"/>
    <n v="0"/>
    <n v="0"/>
    <n v="0"/>
    <n v="0"/>
    <n v="0"/>
    <n v="0"/>
    <n v="0"/>
    <n v="0"/>
    <n v="0"/>
    <e v="#DIV/0!"/>
    <e v="#DIV/0!"/>
    <e v="#DIV/0!"/>
  </r>
  <r>
    <x v="28"/>
    <x v="4"/>
    <x v="0"/>
    <x v="1"/>
    <n v="4091"/>
    <n v="193"/>
    <n v="1678"/>
    <n v="4138"/>
    <n v="1690"/>
    <n v="1678"/>
    <n v="0"/>
    <n v="0"/>
    <n v="12"/>
    <n v="5"/>
    <n v="5"/>
    <n v="2"/>
    <n v="1.1834319526627219E-3"/>
    <n v="0.16666666666666666"/>
    <n v="0"/>
    <n v="0"/>
    <n v="1687"/>
    <n v="1675"/>
    <n v="12"/>
    <n v="4049"/>
    <n v="897"/>
    <n v="792"/>
    <n v="1"/>
    <n v="0.53076923076923077"/>
    <n v="0.46863905325443789"/>
    <n v="5.9171597633136095E-4"/>
  </r>
  <r>
    <x v="29"/>
    <x v="4"/>
    <x v="0"/>
    <x v="1"/>
    <n v="1559"/>
    <n v="37"/>
    <n v="600"/>
    <n v="1570"/>
    <n v="606"/>
    <n v="600"/>
    <n v="0"/>
    <n v="0"/>
    <n v="6"/>
    <n v="2"/>
    <n v="2"/>
    <n v="2"/>
    <n v="3.3003300330033004E-3"/>
    <n v="0.33333333333333331"/>
    <n v="0"/>
    <n v="0"/>
    <n v="602"/>
    <n v="596"/>
    <n v="6"/>
    <n v="1542"/>
    <n v="347"/>
    <n v="257"/>
    <n v="2"/>
    <n v="0.5726072607260726"/>
    <n v="0.42409240924092412"/>
    <n v="3.3003300330033004E-3"/>
  </r>
  <r>
    <x v="30"/>
    <x v="4"/>
    <x v="0"/>
    <x v="1"/>
    <n v="59998"/>
    <n v="3155"/>
    <n v="20729"/>
    <n v="61046"/>
    <n v="21012"/>
    <n v="20729"/>
    <n v="0"/>
    <n v="0"/>
    <n v="283"/>
    <n v="10"/>
    <n v="60"/>
    <n v="202"/>
    <n v="9.613554159527889E-3"/>
    <n v="0.71378091872791516"/>
    <n v="0"/>
    <n v="11"/>
    <n v="20907"/>
    <n v="20626"/>
    <n v="281"/>
    <n v="59795"/>
    <n v="10087"/>
    <n v="10915"/>
    <n v="10"/>
    <n v="0.48005901389682087"/>
    <n v="0.51946506758043021"/>
    <n v="4.7591852274890539E-4"/>
  </r>
  <r>
    <x v="31"/>
    <x v="4"/>
    <x v="0"/>
    <x v="1"/>
    <n v="4192"/>
    <n v="159"/>
    <n v="2015"/>
    <n v="4230"/>
    <n v="2037"/>
    <n v="2015"/>
    <n v="0"/>
    <n v="0"/>
    <n v="22"/>
    <n v="0"/>
    <n v="2"/>
    <n v="20"/>
    <n v="9.8183603338242512E-3"/>
    <n v="0.90909090909090906"/>
    <n v="0"/>
    <n v="0"/>
    <n v="2020"/>
    <n v="1998"/>
    <n v="22"/>
    <n v="4150"/>
    <n v="506"/>
    <n v="1530"/>
    <n v="1"/>
    <n v="0.24840451644575356"/>
    <n v="0.75110456553755522"/>
    <n v="4.9091801669121256E-4"/>
  </r>
  <r>
    <x v="32"/>
    <x v="4"/>
    <x v="0"/>
    <x v="1"/>
    <n v="4206"/>
    <n v="229"/>
    <n v="1500"/>
    <n v="4251"/>
    <n v="1525"/>
    <n v="1500"/>
    <n v="0"/>
    <n v="0"/>
    <n v="25"/>
    <n v="4"/>
    <n v="5"/>
    <n v="16"/>
    <n v="1.0491803278688525E-2"/>
    <n v="0.64"/>
    <n v="0"/>
    <n v="0"/>
    <n v="1522"/>
    <n v="1497"/>
    <n v="25"/>
    <n v="4202"/>
    <n v="290"/>
    <n v="1235"/>
    <n v="0"/>
    <n v="0.1901639344262295"/>
    <n v="0.80983606557377052"/>
    <n v="0"/>
  </r>
  <r>
    <x v="33"/>
    <x v="4"/>
    <x v="0"/>
    <x v="1"/>
    <n v="0"/>
    <n v="0"/>
    <n v="0"/>
    <n v="0"/>
    <n v="0"/>
    <n v="0"/>
    <n v="0"/>
    <n v="0"/>
    <n v="0"/>
    <n v="0"/>
    <n v="0"/>
    <n v="0"/>
    <m/>
    <e v="#DIV/0!"/>
    <n v="0"/>
    <n v="0"/>
    <n v="0"/>
    <n v="0"/>
    <n v="0"/>
    <n v="0"/>
    <n v="0"/>
    <n v="0"/>
    <n v="0"/>
    <e v="#DIV/0!"/>
    <e v="#DIV/0!"/>
    <e v="#DIV/0!"/>
  </r>
  <r>
    <x v="34"/>
    <x v="4"/>
    <x v="0"/>
    <x v="1"/>
    <n v="0"/>
    <n v="0"/>
    <n v="0"/>
    <n v="0"/>
    <n v="0"/>
    <n v="0"/>
    <n v="0"/>
    <n v="0"/>
    <n v="0"/>
    <n v="0"/>
    <n v="0"/>
    <n v="0"/>
    <m/>
    <e v="#DIV/0!"/>
    <n v="0"/>
    <n v="0"/>
    <n v="0"/>
    <n v="0"/>
    <n v="0"/>
    <n v="0"/>
    <n v="0"/>
    <n v="0"/>
    <n v="0"/>
    <e v="#DIV/0!"/>
    <e v="#DIV/0!"/>
    <e v="#DIV/0!"/>
  </r>
  <r>
    <x v="35"/>
    <x v="4"/>
    <x v="0"/>
    <x v="1"/>
    <n v="1300"/>
    <n v="53"/>
    <n v="401"/>
    <n v="1321"/>
    <n v="415"/>
    <n v="401"/>
    <n v="0"/>
    <n v="0"/>
    <n v="14"/>
    <n v="3"/>
    <n v="4"/>
    <n v="7"/>
    <n v="1.6867469879518072E-2"/>
    <n v="0.5"/>
    <n v="0"/>
    <n v="0"/>
    <n v="414"/>
    <n v="400"/>
    <n v="14"/>
    <n v="1300"/>
    <n v="217"/>
    <n v="197"/>
    <n v="1"/>
    <n v="0.52289156626506028"/>
    <n v="0.47469879518072289"/>
    <n v="2.4096385542168677E-3"/>
  </r>
  <r>
    <x v="36"/>
    <x v="4"/>
    <x v="0"/>
    <x v="1"/>
    <n v="0"/>
    <n v="0"/>
    <n v="0"/>
    <n v="0"/>
    <n v="0"/>
    <n v="0"/>
    <n v="0"/>
    <n v="0"/>
    <n v="0"/>
    <n v="0"/>
    <n v="0"/>
    <n v="0"/>
    <m/>
    <e v="#DIV/0!"/>
    <n v="0"/>
    <n v="0"/>
    <n v="0"/>
    <n v="0"/>
    <n v="0"/>
    <n v="0"/>
    <n v="0"/>
    <n v="0"/>
    <n v="0"/>
    <e v="#DIV/0!"/>
    <e v="#DIV/0!"/>
    <e v="#DIV/0!"/>
  </r>
  <r>
    <x v="37"/>
    <x v="4"/>
    <x v="0"/>
    <x v="1"/>
    <n v="3416"/>
    <n v="174"/>
    <n v="1338"/>
    <n v="3467"/>
    <n v="1347"/>
    <n v="1338"/>
    <n v="0"/>
    <n v="0"/>
    <n v="9"/>
    <n v="1"/>
    <n v="0"/>
    <n v="6"/>
    <n v="4.4543429844097994E-3"/>
    <n v="0.66666666666666663"/>
    <n v="0"/>
    <n v="2"/>
    <n v="1346"/>
    <n v="1337"/>
    <n v="9"/>
    <n v="3426"/>
    <n v="67"/>
    <n v="1280"/>
    <n v="0"/>
    <n v="4.9740163325909428E-2"/>
    <n v="0.95025983667409053"/>
    <n v="0"/>
  </r>
  <r>
    <x v="38"/>
    <x v="4"/>
    <x v="0"/>
    <x v="1"/>
    <n v="5873"/>
    <n v="276"/>
    <n v="1154"/>
    <n v="5927"/>
    <n v="1225"/>
    <n v="1154"/>
    <n v="0"/>
    <n v="0"/>
    <n v="71"/>
    <n v="2"/>
    <n v="2"/>
    <n v="65"/>
    <n v="5.3061224489795916E-2"/>
    <n v="0.91549295774647887"/>
    <n v="0"/>
    <n v="2"/>
    <n v="1224"/>
    <n v="1153"/>
    <n v="71"/>
    <n v="5883"/>
    <n v="333"/>
    <n v="892"/>
    <n v="0"/>
    <n v="0.27183673469387754"/>
    <n v="0.72816326530612241"/>
    <n v="0"/>
  </r>
  <r>
    <x v="39"/>
    <x v="4"/>
    <x v="0"/>
    <x v="1"/>
    <n v="1527175"/>
    <n v="100143"/>
    <n v="1429057"/>
    <n v="1550961"/>
    <n v="544222"/>
    <n v="536578"/>
    <n v="41"/>
    <n v="8"/>
    <n v="7603"/>
    <n v="1467"/>
    <n v="1624"/>
    <n v="4379"/>
    <n v="8.0463487326862936E-3"/>
    <n v="0.57595685913455219"/>
    <n v="0"/>
    <n v="133"/>
    <n v="540037"/>
    <n v="532438"/>
    <n v="7558"/>
    <n v="1510078"/>
    <n v="268335"/>
    <n v="274628"/>
    <n v="1259"/>
    <n v="0.49306165498638421"/>
    <n v="0.50462495084726455"/>
    <n v="2.3133941663512317E-3"/>
  </r>
  <r>
    <x v="0"/>
    <x v="5"/>
    <x v="1"/>
    <x v="2"/>
    <n v="8335"/>
    <n v="638"/>
    <n v="5417"/>
    <n v="8635"/>
    <n v="5564"/>
    <n v="5417"/>
    <n v="0"/>
    <n v="0"/>
    <n v="147"/>
    <n v="18"/>
    <n v="121"/>
    <n v="6"/>
    <n v="1.0783608914450035E-3"/>
    <n v="4.0816326530612242E-2"/>
    <n v="0"/>
    <n v="2"/>
    <n v="5543"/>
    <n v="5398"/>
    <n v="145"/>
    <n v="8563"/>
    <n v="3684"/>
    <n v="1871"/>
    <n v="9"/>
    <n v="0.66211358734723225"/>
    <n v="0.33626887131560029"/>
    <n v="1.6175413371675054E-3"/>
  </r>
  <r>
    <x v="1"/>
    <x v="5"/>
    <x v="1"/>
    <x v="2"/>
    <n v="14951"/>
    <n v="1878"/>
    <n v="11584"/>
    <n v="15584"/>
    <n v="11696"/>
    <n v="11584"/>
    <n v="0"/>
    <n v="0"/>
    <n v="112"/>
    <n v="9"/>
    <n v="86"/>
    <n v="12"/>
    <n v="1.0259917920656635E-3"/>
    <n v="0.10714285714285714"/>
    <n v="0"/>
    <n v="5"/>
    <n v="11647"/>
    <n v="11535"/>
    <n v="112"/>
    <n v="15385"/>
    <n v="8385"/>
    <n v="3282"/>
    <n v="29"/>
    <n v="0.71691176470588236"/>
    <n v="0.28060875512995898"/>
    <n v="2.4794801641586867E-3"/>
  </r>
  <r>
    <x v="2"/>
    <x v="5"/>
    <x v="1"/>
    <x v="2"/>
    <n v="132022"/>
    <n v="13746"/>
    <n v="101652"/>
    <n v="137501"/>
    <n v="102506"/>
    <n v="101652"/>
    <n v="0"/>
    <n v="0"/>
    <n v="854"/>
    <n v="174"/>
    <n v="508"/>
    <n v="119"/>
    <n v="1.1609076541860964E-3"/>
    <n v="0.13934426229508196"/>
    <n v="0"/>
    <n v="53"/>
    <n v="101713"/>
    <n v="100884"/>
    <n v="829"/>
    <n v="135161"/>
    <n v="74273"/>
    <n v="27909"/>
    <n v="324"/>
    <n v="0.72457222016272216"/>
    <n v="0.27226698924940979"/>
    <n v="3.1607905878680274E-3"/>
  </r>
  <r>
    <x v="3"/>
    <x v="5"/>
    <x v="1"/>
    <x v="2"/>
    <n v="53541"/>
    <n v="3409"/>
    <n v="42604"/>
    <n v="56804"/>
    <n v="43177"/>
    <n v="42606"/>
    <n v="17"/>
    <n v="17"/>
    <n v="554"/>
    <n v="157"/>
    <n v="325"/>
    <n v="56"/>
    <n v="1.2969868216874726E-3"/>
    <n v="0.10108303249097472"/>
    <n v="0"/>
    <n v="16"/>
    <n v="42827"/>
    <n v="42263"/>
    <n v="547"/>
    <n v="55563"/>
    <n v="30348"/>
    <n v="12617"/>
    <n v="212"/>
    <n v="0.70287421543877526"/>
    <n v="0.29221576302197927"/>
    <n v="4.9100215392454318E-3"/>
  </r>
  <r>
    <x v="4"/>
    <x v="5"/>
    <x v="1"/>
    <x v="2"/>
    <n v="58988"/>
    <n v="4480"/>
    <n v="49022"/>
    <n v="62699"/>
    <n v="49499"/>
    <n v="49023"/>
    <n v="125"/>
    <n v="8"/>
    <n v="351"/>
    <n v="87"/>
    <n v="228"/>
    <n v="20"/>
    <n v="4.0404856663770985E-4"/>
    <n v="5.6980056980056981E-2"/>
    <n v="0"/>
    <n v="16"/>
    <n v="48847"/>
    <n v="48387"/>
    <n v="335"/>
    <n v="61601"/>
    <n v="38805"/>
    <n v="10360"/>
    <n v="334"/>
    <n v="0.78395523141881651"/>
    <n v="0.20929715751833369"/>
    <n v="6.7476110628497546E-3"/>
  </r>
  <r>
    <x v="5"/>
    <x v="5"/>
    <x v="1"/>
    <x v="2"/>
    <n v="345622"/>
    <n v="39204"/>
    <n v="278848"/>
    <n v="371082"/>
    <n v="281483"/>
    <n v="278851"/>
    <n v="45"/>
    <n v="0"/>
    <n v="2587"/>
    <n v="341"/>
    <n v="1871"/>
    <n v="265"/>
    <n v="9.4144228958764826E-4"/>
    <n v="0.10243525318902204"/>
    <n v="0"/>
    <n v="110"/>
    <n v="278365"/>
    <n v="275784"/>
    <n v="2536"/>
    <n v="360287"/>
    <n v="194959"/>
    <n v="85079"/>
    <n v="1445"/>
    <n v="0.69261376353101256"/>
    <n v="0.30225271153142463"/>
    <n v="5.1335249375628368E-3"/>
  </r>
  <r>
    <x v="6"/>
    <x v="5"/>
    <x v="1"/>
    <x v="2"/>
    <n v="2983"/>
    <n v="222"/>
    <n v="2501"/>
    <n v="3057"/>
    <n v="2511"/>
    <n v="2501"/>
    <n v="0"/>
    <n v="0"/>
    <n v="10"/>
    <n v="1"/>
    <n v="8"/>
    <n v="1"/>
    <n v="3.9824771007566706E-4"/>
    <n v="0.1"/>
    <n v="0"/>
    <n v="0"/>
    <n v="2488"/>
    <n v="2478"/>
    <n v="10"/>
    <n v="3013"/>
    <n v="1689"/>
    <n v="817"/>
    <n v="5"/>
    <n v="0.67264038231780165"/>
    <n v="0.32536837913181998"/>
    <n v="1.9912385503783351E-3"/>
  </r>
  <r>
    <x v="7"/>
    <x v="5"/>
    <x v="1"/>
    <x v="2"/>
    <n v="75812"/>
    <n v="7076"/>
    <n v="59821"/>
    <n v="78861"/>
    <n v="60329"/>
    <n v="59822"/>
    <n v="0"/>
    <n v="0"/>
    <n v="507"/>
    <n v="104"/>
    <n v="354"/>
    <n v="41"/>
    <n v="6.796068225894677E-4"/>
    <n v="8.0867850098619326E-2"/>
    <n v="0"/>
    <n v="8"/>
    <n v="59897"/>
    <n v="59396"/>
    <n v="501"/>
    <n v="77459"/>
    <n v="43300"/>
    <n v="16842"/>
    <n v="187"/>
    <n v="0.71773110775912086"/>
    <n v="0.27916922209882478"/>
    <n v="3.0996701420544018E-3"/>
  </r>
  <r>
    <x v="8"/>
    <x v="5"/>
    <x v="1"/>
    <x v="2"/>
    <n v="27542"/>
    <n v="2049"/>
    <n v="21386"/>
    <n v="29178"/>
    <n v="21478"/>
    <n v="21387"/>
    <n v="0"/>
    <n v="0"/>
    <n v="91"/>
    <n v="25"/>
    <n v="32"/>
    <n v="29"/>
    <n v="1.3502188285687681E-3"/>
    <n v="0.31868131868131866"/>
    <n v="0"/>
    <n v="5"/>
    <n v="21359"/>
    <n v="21269"/>
    <n v="90"/>
    <n v="28790"/>
    <n v="15454"/>
    <n v="5970"/>
    <n v="54"/>
    <n v="0.71952695781730147"/>
    <n v="0.2779588416053636"/>
    <n v="2.5142005773349475E-3"/>
  </r>
  <r>
    <x v="9"/>
    <x v="5"/>
    <x v="1"/>
    <x v="2"/>
    <n v="5247"/>
    <n v="470"/>
    <n v="4165"/>
    <n v="5379"/>
    <n v="4191"/>
    <n v="4165"/>
    <n v="0"/>
    <n v="0"/>
    <n v="26"/>
    <n v="8"/>
    <n v="18"/>
    <n v="0"/>
    <n v="0"/>
    <n v="0"/>
    <n v="0"/>
    <n v="0"/>
    <n v="4170"/>
    <n v="4144"/>
    <n v="26"/>
    <n v="5308"/>
    <n v="1904"/>
    <n v="2285"/>
    <n v="2"/>
    <n v="0.45430684800763543"/>
    <n v="0.54521593891672637"/>
    <n v="4.7721307563827249E-4"/>
  </r>
  <r>
    <x v="10"/>
    <x v="5"/>
    <x v="1"/>
    <x v="2"/>
    <n v="46375"/>
    <n v="4154"/>
    <n v="32234"/>
    <n v="48903"/>
    <n v="32817"/>
    <n v="32234"/>
    <n v="24"/>
    <n v="0"/>
    <n v="559"/>
    <n v="154"/>
    <n v="263"/>
    <n v="49"/>
    <n v="1.493128561416339E-3"/>
    <n v="8.7656529516994638E-2"/>
    <n v="0"/>
    <n v="93"/>
    <n v="32564"/>
    <n v="31989"/>
    <n v="551"/>
    <n v="48105"/>
    <n v="23226"/>
    <n v="9502"/>
    <n v="89"/>
    <n v="0.7077429381113447"/>
    <n v="0.28954505286893989"/>
    <n v="2.7120090197153912E-3"/>
  </r>
  <r>
    <x v="11"/>
    <x v="5"/>
    <x v="1"/>
    <x v="2"/>
    <n v="1673"/>
    <n v="122"/>
    <n v="1392"/>
    <n v="1720"/>
    <n v="1405"/>
    <n v="1392"/>
    <n v="0"/>
    <n v="0"/>
    <n v="13"/>
    <n v="3"/>
    <n v="7"/>
    <n v="2"/>
    <n v="1.4234875444839859E-3"/>
    <n v="0.15384615384615385"/>
    <n v="0"/>
    <n v="1"/>
    <n v="1397"/>
    <n v="1384"/>
    <n v="13"/>
    <n v="1696"/>
    <n v="1017"/>
    <n v="386"/>
    <n v="2"/>
    <n v="0.72384341637010674"/>
    <n v="0.27473309608540925"/>
    <n v="1.4234875444839859E-3"/>
  </r>
  <r>
    <x v="12"/>
    <x v="5"/>
    <x v="1"/>
    <x v="2"/>
    <n v="50439"/>
    <n v="5178"/>
    <n v="36600"/>
    <n v="52290"/>
    <n v="37482"/>
    <n v="36600"/>
    <n v="187"/>
    <n v="0"/>
    <n v="695"/>
    <n v="142"/>
    <n v="476"/>
    <n v="77"/>
    <n v="2.0543194066485245E-3"/>
    <n v="0.11079136690647481"/>
    <n v="0"/>
    <n v="0"/>
    <n v="37325"/>
    <n v="36443"/>
    <n v="695"/>
    <n v="51825"/>
    <n v="21388"/>
    <n v="16005"/>
    <n v="89"/>
    <n v="0.57062056453764476"/>
    <n v="0.42700496238194335"/>
    <n v="2.3744730804119312E-3"/>
  </r>
  <r>
    <x v="13"/>
    <x v="5"/>
    <x v="1"/>
    <x v="2"/>
    <n v="50713"/>
    <n v="4405"/>
    <n v="38102"/>
    <n v="53037"/>
    <n v="38579"/>
    <n v="38102"/>
    <n v="220"/>
    <n v="0"/>
    <n v="257"/>
    <n v="84"/>
    <n v="94"/>
    <n v="37"/>
    <n v="9.5907099717462869E-4"/>
    <n v="0.14396887159533073"/>
    <n v="0"/>
    <n v="42"/>
    <n v="38435"/>
    <n v="37958"/>
    <n v="257"/>
    <n v="52531"/>
    <n v="23112"/>
    <n v="15371"/>
    <n v="96"/>
    <n v="0.59908240234324373"/>
    <n v="0.39842919723165454"/>
    <n v="2.4884004251017394E-3"/>
  </r>
  <r>
    <x v="14"/>
    <x v="5"/>
    <x v="1"/>
    <x v="2"/>
    <n v="64127"/>
    <n v="7949"/>
    <n v="52959"/>
    <n v="68387"/>
    <n v="53431"/>
    <n v="52959"/>
    <n v="87"/>
    <n v="0"/>
    <n v="385"/>
    <n v="136"/>
    <n v="179"/>
    <n v="24"/>
    <n v="4.4917744380603021E-4"/>
    <n v="6.2337662337662338E-2"/>
    <n v="0"/>
    <n v="46"/>
    <n v="50938"/>
    <n v="50508"/>
    <n v="343"/>
    <n v="62497"/>
    <n v="37216"/>
    <n v="15518"/>
    <n v="697"/>
    <n v="0.69652448952855084"/>
    <n v="0.29043064887424902"/>
    <n v="1.3044861597200128E-2"/>
  </r>
  <r>
    <x v="15"/>
    <x v="5"/>
    <x v="1"/>
    <x v="2"/>
    <n v="28417"/>
    <n v="2044"/>
    <n v="24920"/>
    <n v="30000"/>
    <n v="25063"/>
    <n v="24920"/>
    <n v="3"/>
    <n v="3"/>
    <n v="140"/>
    <n v="34"/>
    <n v="84"/>
    <n v="10"/>
    <n v="3.9899453377488731E-4"/>
    <n v="7.1428571428571425E-2"/>
    <n v="0"/>
    <n v="12"/>
    <n v="24635"/>
    <n v="24498"/>
    <n v="134"/>
    <n v="29353"/>
    <n v="15115"/>
    <n v="9691"/>
    <n v="257"/>
    <n v="0.60308023780074216"/>
    <n v="0.38666560268124328"/>
    <n v="1.0254159518014604E-2"/>
  </r>
  <r>
    <x v="16"/>
    <x v="5"/>
    <x v="1"/>
    <x v="2"/>
    <n v="1425313"/>
    <n v="155117"/>
    <n v="1142444"/>
    <n v="1503561"/>
    <n v="1155819"/>
    <n v="1142444"/>
    <n v="0"/>
    <n v="0"/>
    <n v="13375"/>
    <n v="2837"/>
    <n v="8731"/>
    <n v="1445"/>
    <n v="1.2501957486423048E-3"/>
    <n v="0.1080373831775701"/>
    <n v="0"/>
    <n v="362"/>
    <n v="1131793"/>
    <n v="1119004"/>
    <n v="12789"/>
    <n v="1462818"/>
    <n v="770985"/>
    <n v="369992"/>
    <n v="14842"/>
    <n v="0.66704648392179056"/>
    <n v="0.32011240514301981"/>
    <n v="1.2841110935189678E-2"/>
  </r>
  <r>
    <x v="17"/>
    <x v="5"/>
    <x v="1"/>
    <x v="2"/>
    <n v="197551"/>
    <n v="20270"/>
    <n v="158201"/>
    <n v="212419"/>
    <n v="161682"/>
    <n v="158201"/>
    <n v="1244"/>
    <n v="0"/>
    <n v="2237"/>
    <n v="389"/>
    <n v="1599"/>
    <n v="89"/>
    <n v="5.5046325503148156E-4"/>
    <n v="3.9785426911041574E-2"/>
    <n v="0"/>
    <n v="160"/>
    <n v="155595"/>
    <n v="152255"/>
    <n v="2096"/>
    <n v="193640"/>
    <n v="119227"/>
    <n v="40587"/>
    <n v="1868"/>
    <n v="0.73741665738919604"/>
    <n v="0.25102979923553642"/>
    <n v="1.1553543375267501E-2"/>
  </r>
  <r>
    <x v="18"/>
    <x v="5"/>
    <x v="1"/>
    <x v="2"/>
    <n v="31647"/>
    <n v="2969"/>
    <n v="26737"/>
    <n v="33167"/>
    <n v="26959"/>
    <n v="26737"/>
    <n v="12"/>
    <n v="12"/>
    <n v="210"/>
    <n v="44"/>
    <n v="137"/>
    <n v="25"/>
    <n v="9.2733409992952259E-4"/>
    <n v="0.11904761904761904"/>
    <n v="0"/>
    <n v="4"/>
    <n v="26768"/>
    <n v="26550"/>
    <n v="206"/>
    <n v="32481"/>
    <n v="21003"/>
    <n v="5844"/>
    <n v="112"/>
    <n v="0.77907192403279057"/>
    <n v="0.2167736191995252"/>
    <n v="4.1544567676842616E-3"/>
  </r>
  <r>
    <x v="19"/>
    <x v="5"/>
    <x v="1"/>
    <x v="2"/>
    <n v="16531"/>
    <n v="1843"/>
    <n v="13723"/>
    <n v="17451"/>
    <n v="13866"/>
    <n v="13723"/>
    <n v="57"/>
    <n v="2"/>
    <n v="86"/>
    <n v="10"/>
    <n v="46"/>
    <n v="15"/>
    <n v="1.0817827780181739E-3"/>
    <n v="0.1744186046511628"/>
    <n v="0"/>
    <n v="15"/>
    <n v="13750"/>
    <n v="13610"/>
    <n v="83"/>
    <n v="16993"/>
    <n v="10344"/>
    <n v="3450"/>
    <n v="72"/>
    <n v="0.74599740372133272"/>
    <n v="0.24881003894418"/>
    <n v="5.1925573344872352E-3"/>
  </r>
  <r>
    <x v="20"/>
    <x v="5"/>
    <x v="1"/>
    <x v="2"/>
    <n v="57421"/>
    <n v="4981"/>
    <n v="45758"/>
    <n v="59337"/>
    <n v="46230"/>
    <n v="45758"/>
    <n v="0"/>
    <n v="0"/>
    <n v="472"/>
    <n v="86"/>
    <n v="350"/>
    <n v="36"/>
    <n v="7.7871512005191429E-4"/>
    <n v="7.6271186440677971E-2"/>
    <n v="0"/>
    <n v="0"/>
    <n v="45868"/>
    <n v="45398"/>
    <n v="470"/>
    <n v="58195"/>
    <n v="28768"/>
    <n v="17323"/>
    <n v="139"/>
    <n v="0.62227990482370754"/>
    <n v="0.37471338957386979"/>
    <n v="3.0067056024226692E-3"/>
  </r>
  <r>
    <x v="21"/>
    <x v="5"/>
    <x v="1"/>
    <x v="2"/>
    <n v="8641"/>
    <n v="625"/>
    <n v="7217"/>
    <n v="8879"/>
    <n v="7385"/>
    <n v="7217"/>
    <n v="35"/>
    <n v="0"/>
    <n v="133"/>
    <n v="3"/>
    <n v="36"/>
    <n v="5"/>
    <n v="6.770480704129993E-4"/>
    <n v="3.7593984962406013E-2"/>
    <n v="0"/>
    <n v="89"/>
    <n v="7313"/>
    <n v="7146"/>
    <n v="132"/>
    <n v="8694"/>
    <n v="2723"/>
    <n v="4636"/>
    <n v="26"/>
    <n v="0.36872037914691941"/>
    <n v="0.627758970886933"/>
    <n v="3.5206499661475966E-3"/>
  </r>
  <r>
    <x v="22"/>
    <x v="5"/>
    <x v="1"/>
    <x v="2"/>
    <n v="46645"/>
    <n v="3815"/>
    <n v="36991"/>
    <n v="48944"/>
    <n v="37632"/>
    <n v="36991"/>
    <n v="370"/>
    <n v="0"/>
    <n v="271"/>
    <n v="41"/>
    <n v="176"/>
    <n v="21"/>
    <n v="5.5803571428571425E-4"/>
    <n v="7.7490774907749083E-2"/>
    <n v="0"/>
    <n v="33"/>
    <n v="37290"/>
    <n v="36655"/>
    <n v="265"/>
    <n v="48120"/>
    <n v="25096"/>
    <n v="12388"/>
    <n v="148"/>
    <n v="0.6668792517006803"/>
    <n v="0.32918792517006801"/>
    <n v="3.9328231292517007E-3"/>
  </r>
  <r>
    <x v="23"/>
    <x v="5"/>
    <x v="1"/>
    <x v="2"/>
    <n v="26651"/>
    <n v="1954"/>
    <n v="20900"/>
    <n v="28151"/>
    <n v="21229"/>
    <n v="20904"/>
    <n v="139"/>
    <n v="0"/>
    <n v="186"/>
    <n v="20"/>
    <n v="80"/>
    <n v="15"/>
    <n v="7.0658062084883887E-4"/>
    <n v="8.0645161290322578E-2"/>
    <n v="0"/>
    <n v="71"/>
    <n v="21039"/>
    <n v="20716"/>
    <n v="184"/>
    <n v="27527"/>
    <n v="11776"/>
    <n v="9426"/>
    <n v="27"/>
    <n v="0.55471289274106172"/>
    <n v="0.44401526214141035"/>
    <n v="1.2718451175279099E-3"/>
  </r>
  <r>
    <x v="24"/>
    <x v="5"/>
    <x v="1"/>
    <x v="2"/>
    <n v="17592"/>
    <n v="1719"/>
    <n v="14357"/>
    <n v="18355"/>
    <n v="14444"/>
    <n v="14357"/>
    <n v="0"/>
    <n v="0"/>
    <n v="87"/>
    <n v="14"/>
    <n v="57"/>
    <n v="14"/>
    <n v="9.6926059263361948E-4"/>
    <n v="0.16091954022988506"/>
    <n v="0"/>
    <n v="2"/>
    <n v="14308"/>
    <n v="14221"/>
    <n v="87"/>
    <n v="17945"/>
    <n v="8141"/>
    <n v="6266"/>
    <n v="37"/>
    <n v="0.56362503461644975"/>
    <n v="0.43381334810301858"/>
    <n v="2.5616172805317085E-3"/>
  </r>
  <r>
    <x v="25"/>
    <x v="5"/>
    <x v="1"/>
    <x v="2"/>
    <n v="10904"/>
    <n v="894"/>
    <n v="8617"/>
    <n v="11712"/>
    <n v="8714"/>
    <n v="8617"/>
    <n v="73"/>
    <n v="0"/>
    <n v="24"/>
    <n v="11"/>
    <n v="7"/>
    <n v="5"/>
    <n v="5.7378930456736287E-4"/>
    <n v="0.20833333333333334"/>
    <n v="0"/>
    <n v="1"/>
    <n v="8623"/>
    <n v="8528"/>
    <n v="22"/>
    <n v="11444"/>
    <n v="4357"/>
    <n v="4332"/>
    <n v="25"/>
    <n v="0.5"/>
    <n v="0.49713105347716319"/>
    <n v="2.8689465228368145E-3"/>
  </r>
  <r>
    <x v="26"/>
    <x v="5"/>
    <x v="1"/>
    <x v="2"/>
    <n v="577948"/>
    <n v="70389"/>
    <n v="443447"/>
    <n v="620039"/>
    <n v="451313"/>
    <n v="443447"/>
    <n v="4545"/>
    <n v="0"/>
    <n v="3321"/>
    <n v="390"/>
    <n v="2029"/>
    <n v="653"/>
    <n v="1.4468894093456204E-3"/>
    <n v="0.19662752183077387"/>
    <n v="0"/>
    <n v="249"/>
    <n v="441383"/>
    <n v="433820"/>
    <n v="3018"/>
    <n v="590447"/>
    <n v="304647"/>
    <n v="143993"/>
    <n v="2673"/>
    <n v="0.67502376399527597"/>
    <n v="0.31905351718208869"/>
    <n v="5.9227188226352884E-3"/>
  </r>
  <r>
    <x v="27"/>
    <x v="5"/>
    <x v="1"/>
    <x v="2"/>
    <n v="15123"/>
    <n v="963"/>
    <n v="13141"/>
    <n v="16282"/>
    <n v="13217"/>
    <n v="13141"/>
    <n v="0"/>
    <n v="0"/>
    <n v="76"/>
    <n v="12"/>
    <n v="40"/>
    <n v="17"/>
    <n v="1.2862222894756753E-3"/>
    <n v="0.22368421052631579"/>
    <n v="0"/>
    <n v="7"/>
    <n v="12881"/>
    <n v="12810"/>
    <n v="71"/>
    <n v="15252"/>
    <n v="8927"/>
    <n v="4046"/>
    <n v="244"/>
    <n v="0.67541802224407954"/>
    <n v="0.30612090489521071"/>
    <n v="1.8461072860709693E-2"/>
  </r>
  <r>
    <x v="28"/>
    <x v="5"/>
    <x v="1"/>
    <x v="2"/>
    <n v="88818"/>
    <n v="7224"/>
    <n v="71002"/>
    <n v="93616"/>
    <n v="72063"/>
    <n v="71009"/>
    <n v="0"/>
    <n v="0"/>
    <n v="1054"/>
    <n v="150"/>
    <n v="811"/>
    <n v="59"/>
    <n v="8.1872805739422448E-4"/>
    <n v="5.5977229601518026E-2"/>
    <n v="0"/>
    <n v="34"/>
    <n v="70748"/>
    <n v="69722"/>
    <n v="1026"/>
    <n v="90012"/>
    <n v="22637"/>
    <n v="48944"/>
    <n v="482"/>
    <n v="0.31412791585140781"/>
    <n v="0.67918349222208341"/>
    <n v="6.6885919265087489E-3"/>
  </r>
  <r>
    <x v="29"/>
    <x v="5"/>
    <x v="1"/>
    <x v="2"/>
    <n v="9440"/>
    <n v="708"/>
    <n v="7414"/>
    <n v="9983"/>
    <n v="7529"/>
    <n v="7414"/>
    <n v="51"/>
    <n v="1"/>
    <n v="64"/>
    <n v="3"/>
    <n v="42"/>
    <n v="3"/>
    <n v="3.9845929074246248E-4"/>
    <n v="4.6875E-2"/>
    <n v="0"/>
    <n v="16"/>
    <n v="7421"/>
    <n v="7308"/>
    <n v="62"/>
    <n v="9617"/>
    <n v="5506"/>
    <n v="1977"/>
    <n v="46"/>
    <n v="0.73130561827599949"/>
    <n v="0.26258467259928275"/>
    <n v="6.1097091247177583E-3"/>
  </r>
  <r>
    <x v="30"/>
    <x v="5"/>
    <x v="1"/>
    <x v="2"/>
    <n v="530489"/>
    <n v="51296"/>
    <n v="422233"/>
    <n v="566147"/>
    <n v="425586"/>
    <n v="422233"/>
    <n v="10"/>
    <n v="0"/>
    <n v="3343"/>
    <n v="239"/>
    <n v="2158"/>
    <n v="533"/>
    <n v="1.2523908211266347E-3"/>
    <n v="0.15943763087047563"/>
    <n v="0"/>
    <n v="413"/>
    <n v="420672"/>
    <n v="417503"/>
    <n v="3169"/>
    <n v="549833"/>
    <n v="290687"/>
    <n v="132530"/>
    <n v="2369"/>
    <n v="0.68302763718731352"/>
    <n v="0.31140592030752889"/>
    <n v="5.5664425051575941E-3"/>
  </r>
  <r>
    <x v="31"/>
    <x v="5"/>
    <x v="1"/>
    <x v="2"/>
    <n v="375467"/>
    <n v="40209"/>
    <n v="289524"/>
    <n v="392646"/>
    <n v="291523"/>
    <n v="289536"/>
    <n v="0"/>
    <n v="0"/>
    <n v="1999"/>
    <n v="394"/>
    <n v="1172"/>
    <n v="391"/>
    <n v="1.3412320811736981E-3"/>
    <n v="0.19559779889944973"/>
    <n v="0"/>
    <n v="42"/>
    <n v="286577"/>
    <n v="284629"/>
    <n v="1960"/>
    <n v="383878"/>
    <n v="162667"/>
    <n v="127748"/>
    <n v="1108"/>
    <n v="0.55799027864010731"/>
    <n v="0.43820899208638769"/>
    <n v="3.8007292735050065E-3"/>
  </r>
  <r>
    <x v="32"/>
    <x v="5"/>
    <x v="1"/>
    <x v="2"/>
    <n v="35552"/>
    <n v="2759"/>
    <n v="28563"/>
    <n v="36727"/>
    <n v="28770"/>
    <n v="28563"/>
    <n v="0"/>
    <n v="0"/>
    <n v="207"/>
    <n v="40"/>
    <n v="131"/>
    <n v="28"/>
    <n v="9.7323600973236014E-4"/>
    <n v="0.13526570048309178"/>
    <n v="0"/>
    <n v="8"/>
    <n v="28506"/>
    <n v="28299"/>
    <n v="207"/>
    <n v="35979"/>
    <n v="14266"/>
    <n v="14385"/>
    <n v="119"/>
    <n v="0.4958637469586375"/>
    <n v="0.5"/>
    <n v="4.13625304136253E-3"/>
  </r>
  <r>
    <x v="33"/>
    <x v="5"/>
    <x v="1"/>
    <x v="2"/>
    <n v="207296"/>
    <n v="24465"/>
    <n v="166038"/>
    <n v="222923"/>
    <n v="167046"/>
    <n v="166039"/>
    <n v="47"/>
    <n v="47"/>
    <n v="960"/>
    <n v="260"/>
    <n v="426"/>
    <n v="172"/>
    <n v="1.029656501801899E-3"/>
    <n v="0.17916666666666667"/>
    <n v="0"/>
    <n v="102"/>
    <n v="161051"/>
    <n v="160146"/>
    <n v="858"/>
    <n v="210113"/>
    <n v="121182"/>
    <n v="44998"/>
    <n v="866"/>
    <n v="0.72544089651952159"/>
    <n v="0.26937490272140607"/>
    <n v="5.1842007590723509E-3"/>
  </r>
  <r>
    <x v="34"/>
    <x v="5"/>
    <x v="1"/>
    <x v="2"/>
    <n v="3472"/>
    <n v="362"/>
    <n v="3099"/>
    <n v="3790"/>
    <n v="3124"/>
    <n v="3099"/>
    <n v="4"/>
    <n v="0"/>
    <n v="21"/>
    <n v="5"/>
    <n v="10"/>
    <n v="3"/>
    <n v="9.6030729833546731E-4"/>
    <n v="0.14285714285714285"/>
    <n v="0"/>
    <n v="3"/>
    <n v="3097"/>
    <n v="3072"/>
    <n v="21"/>
    <n v="3708"/>
    <n v="2106"/>
    <n v="1008"/>
    <n v="10"/>
    <n v="0.67413572343149808"/>
    <n v="0.32266325224071701"/>
    <n v="3.201024327784891E-3"/>
  </r>
  <r>
    <x v="35"/>
    <x v="5"/>
    <x v="1"/>
    <x v="2"/>
    <n v="38275"/>
    <n v="3223"/>
    <n v="30014"/>
    <n v="40313"/>
    <n v="30351"/>
    <n v="30014"/>
    <n v="2"/>
    <n v="2"/>
    <n v="335"/>
    <n v="90"/>
    <n v="174"/>
    <n v="26"/>
    <n v="8.5664393265460776E-4"/>
    <n v="7.7611940298507459E-2"/>
    <n v="0"/>
    <n v="45"/>
    <n v="30016"/>
    <n v="29683"/>
    <n v="331"/>
    <n v="39515"/>
    <n v="21655"/>
    <n v="8593"/>
    <n v="103"/>
    <n v="0.7134855523705973"/>
    <n v="0.28312081974234787"/>
    <n v="3.3936278870547922E-3"/>
  </r>
  <r>
    <x v="36"/>
    <x v="5"/>
    <x v="1"/>
    <x v="2"/>
    <n v="167790"/>
    <n v="13565"/>
    <n v="139079"/>
    <n v="183266"/>
    <n v="140305"/>
    <n v="139080"/>
    <n v="0"/>
    <n v="0"/>
    <n v="1225"/>
    <n v="204"/>
    <n v="770"/>
    <n v="155"/>
    <n v="1.1047361106161576E-3"/>
    <n v="0.12653061224489795"/>
    <n v="0"/>
    <n v="96"/>
    <n v="137443"/>
    <n v="136307"/>
    <n v="1136"/>
    <n v="174386"/>
    <n v="108506"/>
    <n v="30105"/>
    <n v="1694"/>
    <n v="0.77335804140978581"/>
    <n v="0.21456826200064147"/>
    <n v="1.2073696589572717E-2"/>
  </r>
  <r>
    <x v="37"/>
    <x v="5"/>
    <x v="1"/>
    <x v="2"/>
    <n v="24588"/>
    <n v="4125"/>
    <n v="20257"/>
    <n v="26434"/>
    <n v="20556"/>
    <n v="20257"/>
    <n v="7"/>
    <n v="0"/>
    <n v="292"/>
    <n v="24"/>
    <n v="221"/>
    <n v="20"/>
    <n v="9.7295193617435299E-4"/>
    <n v="6.8493150684931503E-2"/>
    <n v="0"/>
    <n v="27"/>
    <n v="20276"/>
    <n v="19981"/>
    <n v="288"/>
    <n v="25550"/>
    <n v="11477"/>
    <n v="9079"/>
    <n v="0"/>
    <n v="0.55832846857365248"/>
    <n v="0.44167153142634752"/>
    <n v="0"/>
  </r>
  <r>
    <x v="38"/>
    <x v="5"/>
    <x v="1"/>
    <x v="2"/>
    <n v="133171"/>
    <n v="9501"/>
    <n v="89573"/>
    <n v="139943"/>
    <n v="90119"/>
    <n v="89573"/>
    <n v="0"/>
    <n v="0"/>
    <n v="546"/>
    <n v="204"/>
    <n v="201"/>
    <n v="122"/>
    <n v="1.3537655766264606E-3"/>
    <n v="0.22344322344322345"/>
    <n v="0"/>
    <n v="19"/>
    <n v="89291"/>
    <n v="88749"/>
    <n v="542"/>
    <n v="137460"/>
    <n v="47318"/>
    <n v="42529"/>
    <n v="272"/>
    <n v="0.52506130782631855"/>
    <n v="0.47192046072415361"/>
    <n v="3.0182314495278465E-3"/>
  </r>
  <r>
    <x v="39"/>
    <x v="5"/>
    <x v="1"/>
    <x v="2"/>
    <n v="5013112"/>
    <n v="520000"/>
    <n v="4495136"/>
    <n v="5317202"/>
    <n v="4006673"/>
    <n v="3961569"/>
    <n v="7304"/>
    <n v="92"/>
    <n v="37812"/>
    <n v="6947"/>
    <n v="24058"/>
    <n v="4600"/>
    <n v="1.1480847076864021E-3"/>
    <n v="0.12165450121654502"/>
    <n v="0"/>
    <n v="2207"/>
    <n v="3933859"/>
    <n v="3890430"/>
    <n v="36147"/>
    <n v="5140744"/>
    <n v="2657876"/>
    <n v="1317684"/>
    <n v="31113"/>
    <n v="0.66336234576667474"/>
    <n v="0.32887235868761938"/>
    <n v="7.7652955457058765E-3"/>
  </r>
  <r>
    <x v="0"/>
    <x v="6"/>
    <x v="2"/>
    <x v="2"/>
    <n v="8117"/>
    <n v="613"/>
    <n v="9528"/>
    <n v="8175"/>
    <n v="2611"/>
    <n v="2560"/>
    <n v="0"/>
    <n v="0"/>
    <n v="51"/>
    <n v="3"/>
    <n v="22"/>
    <n v="26"/>
    <n v="9.9578705476828806E-3"/>
    <n v="0.50980392156862742"/>
    <n v="0"/>
    <n v="0"/>
    <n v="2608"/>
    <n v="2557"/>
    <n v="51"/>
    <n v="8104"/>
    <n v="1507"/>
    <n v="1104"/>
    <n v="0"/>
    <n v="0.57717349674454232"/>
    <n v="0.42282650325545768"/>
    <n v="0"/>
  </r>
  <r>
    <x v="1"/>
    <x v="6"/>
    <x v="2"/>
    <x v="2"/>
    <n v="14565"/>
    <n v="1971"/>
    <n v="14618"/>
    <n v="14724"/>
    <n v="5871"/>
    <n v="5822"/>
    <n v="0"/>
    <n v="0"/>
    <n v="49"/>
    <n v="1"/>
    <n v="8"/>
    <n v="36"/>
    <n v="6.1318344404701075E-3"/>
    <n v="0.73469387755102045"/>
    <n v="0"/>
    <n v="4"/>
    <n v="5865"/>
    <n v="5816"/>
    <n v="49"/>
    <n v="14638"/>
    <n v="3531"/>
    <n v="2339"/>
    <n v="1"/>
    <n v="0.60143076136944307"/>
    <n v="0.3983989098960995"/>
    <n v="1.7032873445750298E-4"/>
  </r>
  <r>
    <x v="2"/>
    <x v="6"/>
    <x v="2"/>
    <x v="2"/>
    <n v="128708"/>
    <n v="14119"/>
    <n v="116613"/>
    <n v="129703"/>
    <n v="51645"/>
    <n v="51037"/>
    <n v="0"/>
    <n v="0"/>
    <n v="608"/>
    <n v="81"/>
    <n v="168"/>
    <n v="353"/>
    <n v="6.8351244070093912E-3"/>
    <n v="0.58059210526315785"/>
    <n v="0"/>
    <n v="6"/>
    <n v="51488"/>
    <n v="50883"/>
    <n v="605"/>
    <n v="128395"/>
    <n v="25567"/>
    <n v="26043"/>
    <n v="35"/>
    <n v="0.49505276406234872"/>
    <n v="0.50426953238454841"/>
    <n v="6.7770355310291415E-4"/>
  </r>
  <r>
    <x v="3"/>
    <x v="6"/>
    <x v="2"/>
    <x v="2"/>
    <n v="52230"/>
    <n v="3892"/>
    <n v="50362"/>
    <n v="53673"/>
    <n v="23418"/>
    <n v="23071"/>
    <n v="8"/>
    <n v="8"/>
    <n v="339"/>
    <n v="47"/>
    <n v="95"/>
    <n v="196"/>
    <n v="8.3696301989922284E-3"/>
    <n v="0.57817109144542778"/>
    <n v="0"/>
    <n v="1"/>
    <n v="23347"/>
    <n v="23000"/>
    <n v="339"/>
    <n v="53083"/>
    <n v="14763"/>
    <n v="8623"/>
    <n v="32"/>
    <n v="0.63041250320266462"/>
    <n v="0.36822102656076522"/>
    <n v="1.3664702365701598E-3"/>
  </r>
  <r>
    <x v="4"/>
    <x v="6"/>
    <x v="2"/>
    <x v="2"/>
    <n v="57614"/>
    <n v="4915"/>
    <n v="54723"/>
    <n v="59077"/>
    <n v="29952"/>
    <n v="29707"/>
    <n v="25"/>
    <n v="0"/>
    <n v="220"/>
    <n v="32"/>
    <n v="78"/>
    <n v="102"/>
    <n v="3.405448717948718E-3"/>
    <n v="0.46363636363636362"/>
    <n v="0"/>
    <n v="8"/>
    <n v="29808"/>
    <n v="29565"/>
    <n v="218"/>
    <n v="58181"/>
    <n v="21745"/>
    <n v="8158"/>
    <n v="49"/>
    <n v="0.72599492521367526"/>
    <n v="0.27236912393162394"/>
    <n v="1.6359508547008547E-3"/>
  </r>
  <r>
    <x v="5"/>
    <x v="6"/>
    <x v="2"/>
    <x v="2"/>
    <n v="337946"/>
    <n v="42186"/>
    <n v="297784"/>
    <n v="344354"/>
    <n v="138610"/>
    <n v="136974"/>
    <n v="7"/>
    <n v="7"/>
    <n v="1629"/>
    <n v="152"/>
    <n v="503"/>
    <n v="934"/>
    <n v="6.7383305677801023E-3"/>
    <n v="0.57335788827501533"/>
    <n v="0"/>
    <n v="40"/>
    <n v="137990"/>
    <n v="136368"/>
    <n v="1615"/>
    <n v="339561"/>
    <n v="83765"/>
    <n v="54649"/>
    <n v="196"/>
    <n v="0.60432147752687393"/>
    <n v="0.39426448308202872"/>
    <n v="1.4140393910973233E-3"/>
  </r>
  <r>
    <x v="6"/>
    <x v="6"/>
    <x v="2"/>
    <x v="2"/>
    <n v="2895"/>
    <n v="233"/>
    <n v="4686"/>
    <n v="2911"/>
    <n v="1369"/>
    <n v="1349"/>
    <n v="0"/>
    <n v="0"/>
    <n v="20"/>
    <n v="2"/>
    <n v="0"/>
    <n v="18"/>
    <n v="1.3148283418553688E-2"/>
    <n v="0.9"/>
    <n v="0"/>
    <n v="0"/>
    <n v="1365"/>
    <n v="1345"/>
    <n v="20"/>
    <n v="2887"/>
    <n v="832"/>
    <n v="536"/>
    <n v="1"/>
    <n v="0.6077428780131483"/>
    <n v="0.39152666179693207"/>
    <n v="7.3046018991964939E-4"/>
  </r>
  <r>
    <x v="7"/>
    <x v="6"/>
    <x v="2"/>
    <x v="2"/>
    <n v="73662"/>
    <n v="7649"/>
    <n v="68037"/>
    <n v="74345"/>
    <n v="30328"/>
    <n v="30000"/>
    <n v="0"/>
    <n v="0"/>
    <n v="328"/>
    <n v="22"/>
    <n v="69"/>
    <n v="231"/>
    <n v="7.6167238195726725E-3"/>
    <n v="0.70426829268292679"/>
    <n v="0"/>
    <n v="6"/>
    <n v="30232"/>
    <n v="29906"/>
    <n v="326"/>
    <n v="73527"/>
    <n v="19634"/>
    <n v="10671"/>
    <n v="23"/>
    <n v="0.64738855183328936"/>
    <n v="0.35185307306779212"/>
    <n v="7.5837509891849117E-4"/>
  </r>
  <r>
    <x v="8"/>
    <x v="6"/>
    <x v="2"/>
    <x v="2"/>
    <n v="26653"/>
    <n v="2382"/>
    <n v="26295"/>
    <n v="27289"/>
    <n v="11472"/>
    <n v="11371"/>
    <n v="0"/>
    <n v="0"/>
    <n v="101"/>
    <n v="8"/>
    <n v="14"/>
    <n v="79"/>
    <n v="6.8863319386331936E-3"/>
    <n v="0.78217821782178221"/>
    <n v="0"/>
    <n v="0"/>
    <n v="11455"/>
    <n v="11354"/>
    <n v="101"/>
    <n v="27079"/>
    <n v="7411"/>
    <n v="4057"/>
    <n v="4"/>
    <n v="0.64600767085076705"/>
    <n v="0.35364365411436544"/>
    <n v="3.4867503486750347E-4"/>
  </r>
  <r>
    <x v="9"/>
    <x v="6"/>
    <x v="2"/>
    <x v="2"/>
    <n v="5069"/>
    <n v="499"/>
    <n v="6594"/>
    <n v="5116"/>
    <n v="2493"/>
    <n v="2484"/>
    <n v="0"/>
    <n v="0"/>
    <n v="9"/>
    <n v="3"/>
    <n v="3"/>
    <n v="0"/>
    <n v="0"/>
    <n v="0"/>
    <n v="0"/>
    <n v="3"/>
    <n v="2483"/>
    <n v="2474"/>
    <n v="9"/>
    <n v="5072"/>
    <n v="920"/>
    <n v="1573"/>
    <n v="0"/>
    <n v="0.36903329322101885"/>
    <n v="0.63096670677898115"/>
    <n v="0"/>
  </r>
  <r>
    <x v="10"/>
    <x v="6"/>
    <x v="2"/>
    <x v="2"/>
    <n v="44999"/>
    <n v="4554"/>
    <n v="42469"/>
    <n v="45722"/>
    <n v="14649"/>
    <n v="14404"/>
    <n v="2"/>
    <n v="2"/>
    <n v="243"/>
    <n v="36"/>
    <n v="50"/>
    <n v="130"/>
    <n v="8.874325892552392E-3"/>
    <n v="0.53497942386831276"/>
    <n v="0"/>
    <n v="27"/>
    <n v="14599"/>
    <n v="14355"/>
    <n v="242"/>
    <n v="45270"/>
    <n v="8947"/>
    <n v="5691"/>
    <n v="11"/>
    <n v="0.61075841354358662"/>
    <n v="0.38849068195781283"/>
    <n v="7.5090449860058708E-4"/>
  </r>
  <r>
    <x v="11"/>
    <x v="6"/>
    <x v="2"/>
    <x v="2"/>
    <n v="1640"/>
    <n v="133"/>
    <n v="3531"/>
    <n v="1672"/>
    <n v="813"/>
    <n v="796"/>
    <n v="0"/>
    <n v="0"/>
    <n v="17"/>
    <n v="1"/>
    <n v="0"/>
    <n v="11"/>
    <n v="1.3530135301353014E-2"/>
    <n v="0.6470588235294118"/>
    <n v="0"/>
    <n v="5"/>
    <n v="812"/>
    <n v="795"/>
    <n v="17"/>
    <n v="1657"/>
    <n v="529"/>
    <n v="284"/>
    <n v="0"/>
    <n v="0.65067650676506761"/>
    <n v="0.34932349323493234"/>
    <n v="0"/>
  </r>
  <r>
    <x v="12"/>
    <x v="6"/>
    <x v="2"/>
    <x v="2"/>
    <n v="48746"/>
    <n v="5463"/>
    <n v="45307"/>
    <n v="49026"/>
    <n v="17754"/>
    <n v="17308"/>
    <n v="32"/>
    <n v="0"/>
    <n v="414"/>
    <n v="57"/>
    <n v="178"/>
    <n v="178"/>
    <n v="1.0025909654162442E-2"/>
    <n v="0.42995169082125606"/>
    <n v="0"/>
    <n v="1"/>
    <n v="17723"/>
    <n v="17278"/>
    <n v="413"/>
    <n v="48654"/>
    <n v="9048"/>
    <n v="8696"/>
    <n v="10"/>
    <n v="0.50963163230821218"/>
    <n v="0.48980511434043034"/>
    <n v="5.6325335135744053E-4"/>
  </r>
  <r>
    <x v="13"/>
    <x v="6"/>
    <x v="2"/>
    <x v="2"/>
    <n v="49221"/>
    <n v="4944"/>
    <n v="46301"/>
    <n v="49966"/>
    <n v="20370"/>
    <n v="20096"/>
    <n v="74"/>
    <n v="0"/>
    <n v="200"/>
    <n v="33"/>
    <n v="19"/>
    <n v="147"/>
    <n v="7.2164948453608251E-3"/>
    <n v="0.73499999999999999"/>
    <n v="0"/>
    <n v="1"/>
    <n v="20341"/>
    <n v="20067"/>
    <n v="200"/>
    <n v="49744"/>
    <n v="11800"/>
    <n v="8559"/>
    <n v="11"/>
    <n v="0.57928325969563088"/>
    <n v="0.42017673048600884"/>
    <n v="5.4000981836033386E-4"/>
  </r>
  <r>
    <x v="14"/>
    <x v="6"/>
    <x v="2"/>
    <x v="2"/>
    <n v="62309"/>
    <n v="8225"/>
    <n v="56108"/>
    <n v="63131"/>
    <n v="31800"/>
    <n v="31468"/>
    <n v="83"/>
    <n v="0"/>
    <n v="249"/>
    <n v="36"/>
    <n v="63"/>
    <n v="142"/>
    <n v="4.4654088050314466E-3"/>
    <n v="0.57028112449799195"/>
    <n v="0"/>
    <n v="8"/>
    <n v="31191"/>
    <n v="30866"/>
    <n v="242"/>
    <n v="58192"/>
    <n v="20873"/>
    <n v="10799"/>
    <n v="128"/>
    <n v="0.65638364779874214"/>
    <n v="0.33959119496855344"/>
    <n v="4.0251572327044023E-3"/>
  </r>
  <r>
    <x v="15"/>
    <x v="6"/>
    <x v="2"/>
    <x v="2"/>
    <n v="27792"/>
    <n v="2306"/>
    <n v="27510"/>
    <n v="28290"/>
    <n v="16271"/>
    <n v="16105"/>
    <n v="4"/>
    <n v="4"/>
    <n v="162"/>
    <n v="20"/>
    <n v="20"/>
    <n v="120"/>
    <n v="7.3750845061766332E-3"/>
    <n v="0.7407407407407407"/>
    <n v="0"/>
    <n v="2"/>
    <n v="16182"/>
    <n v="16021"/>
    <n v="157"/>
    <n v="27753"/>
    <n v="7744"/>
    <n v="8483"/>
    <n v="44"/>
    <n v="0.47593878679859875"/>
    <n v="0.52135701554913649"/>
    <n v="2.7041976522647654E-3"/>
  </r>
  <r>
    <x v="16"/>
    <x v="6"/>
    <x v="2"/>
    <x v="2"/>
    <n v="1391729"/>
    <n v="174682"/>
    <n v="1219071"/>
    <n v="1420381"/>
    <n v="566163"/>
    <n v="559374"/>
    <n v="0"/>
    <n v="0"/>
    <n v="6789"/>
    <n v="669"/>
    <n v="1314"/>
    <n v="4778"/>
    <n v="8.4392657238286494E-3"/>
    <n v="0.70378553542495215"/>
    <n v="0"/>
    <n v="28"/>
    <n v="560719"/>
    <n v="553989"/>
    <n v="6730"/>
    <n v="1388664"/>
    <n v="330426"/>
    <n v="233159"/>
    <n v="2578"/>
    <n v="0.58362344413181366"/>
    <n v="0.41182309688199337"/>
    <n v="4.553458986193022E-3"/>
  </r>
  <r>
    <x v="17"/>
    <x v="6"/>
    <x v="2"/>
    <x v="2"/>
    <n v="189754"/>
    <n v="22865"/>
    <n v="168913"/>
    <n v="197508"/>
    <n v="87169"/>
    <n v="85845"/>
    <n v="332"/>
    <n v="0"/>
    <n v="992"/>
    <n v="149"/>
    <n v="354"/>
    <n v="447"/>
    <n v="5.1279698057795772E-3"/>
    <n v="0.45060483870967744"/>
    <n v="0"/>
    <n v="42"/>
    <n v="85926"/>
    <n v="84628"/>
    <n v="966"/>
    <n v="184580"/>
    <n v="59922"/>
    <n v="26977"/>
    <n v="270"/>
    <n v="0.68742328121235763"/>
    <n v="0.30947928736133257"/>
    <n v="3.097431426309812E-3"/>
  </r>
  <r>
    <x v="18"/>
    <x v="6"/>
    <x v="2"/>
    <x v="2"/>
    <n v="29776"/>
    <n v="4040"/>
    <n v="27760"/>
    <n v="30572"/>
    <n v="12680"/>
    <n v="12486"/>
    <n v="4"/>
    <n v="4"/>
    <n v="190"/>
    <n v="19"/>
    <n v="54"/>
    <n v="116"/>
    <n v="9.1482649842271301E-3"/>
    <n v="0.61052631578947369"/>
    <n v="0"/>
    <n v="1"/>
    <n v="12645"/>
    <n v="12452"/>
    <n v="189"/>
    <n v="30233"/>
    <n v="8719"/>
    <n v="3938"/>
    <n v="23"/>
    <n v="0.68761829652996842"/>
    <n v="0.31056782334384858"/>
    <n v="1.8138801261829653E-3"/>
  </r>
  <r>
    <x v="19"/>
    <x v="6"/>
    <x v="2"/>
    <x v="2"/>
    <n v="15820"/>
    <n v="2072"/>
    <n v="15772"/>
    <n v="16260"/>
    <n v="7817"/>
    <n v="7725"/>
    <n v="20"/>
    <n v="0"/>
    <n v="72"/>
    <n v="12"/>
    <n v="13"/>
    <n v="39"/>
    <n v="4.9891262632723553E-3"/>
    <n v="0.54166666666666663"/>
    <n v="0"/>
    <n v="8"/>
    <n v="7797"/>
    <n v="7706"/>
    <n v="71"/>
    <n v="16025"/>
    <n v="5641"/>
    <n v="2166"/>
    <n v="10"/>
    <n v="0.72163233977229113"/>
    <n v="0.27708839708328004"/>
    <n v="1.2792631444288091E-3"/>
  </r>
  <r>
    <x v="20"/>
    <x v="6"/>
    <x v="2"/>
    <x v="2"/>
    <n v="55379"/>
    <n v="5627"/>
    <n v="51776"/>
    <n v="56340"/>
    <n v="25174"/>
    <n v="24798"/>
    <n v="0"/>
    <n v="0"/>
    <n v="376"/>
    <n v="28"/>
    <n v="125"/>
    <n v="222"/>
    <n v="8.8186223881782794E-3"/>
    <n v="0.59042553191489366"/>
    <n v="0"/>
    <n v="1"/>
    <n v="25088"/>
    <n v="24712"/>
    <n v="376"/>
    <n v="55676"/>
    <n v="13346"/>
    <n v="11805"/>
    <n v="23"/>
    <n v="0.53015015492174467"/>
    <n v="0.46893620402002067"/>
    <n v="9.1364105823468658E-4"/>
  </r>
  <r>
    <x v="21"/>
    <x v="6"/>
    <x v="2"/>
    <x v="2"/>
    <n v="8416"/>
    <n v="669"/>
    <n v="9771"/>
    <n v="8573"/>
    <n v="4144"/>
    <n v="4058"/>
    <n v="8"/>
    <n v="0"/>
    <n v="78"/>
    <n v="5"/>
    <n v="9"/>
    <n v="59"/>
    <n v="1.4237451737451737E-2"/>
    <n v="0.75641025641025639"/>
    <n v="0"/>
    <n v="5"/>
    <n v="4127"/>
    <n v="4041"/>
    <n v="78"/>
    <n v="8463"/>
    <n v="1102"/>
    <n v="3038"/>
    <n v="4"/>
    <n v="0.26592664092664092"/>
    <n v="0.73310810810810811"/>
    <n v="9.6525096525096527E-4"/>
  </r>
  <r>
    <x v="22"/>
    <x v="6"/>
    <x v="2"/>
    <x v="2"/>
    <n v="45055"/>
    <n v="4226"/>
    <n v="42853"/>
    <n v="45615"/>
    <n v="20421"/>
    <n v="20176"/>
    <n v="93"/>
    <n v="0"/>
    <n v="152"/>
    <n v="7"/>
    <n v="83"/>
    <n v="60"/>
    <n v="2.9381519024533568E-3"/>
    <n v="0.39473684210526316"/>
    <n v="0"/>
    <n v="2"/>
    <n v="20320"/>
    <n v="20078"/>
    <n v="149"/>
    <n v="44840"/>
    <n v="11619"/>
    <n v="8784"/>
    <n v="18"/>
    <n v="0.56897311591009259"/>
    <n v="0.43014543851917142"/>
    <n v="8.8144557073600708E-4"/>
  </r>
  <r>
    <x v="23"/>
    <x v="6"/>
    <x v="2"/>
    <x v="2"/>
    <n v="25930"/>
    <n v="2204"/>
    <n v="25750"/>
    <n v="26465"/>
    <n v="12363"/>
    <n v="12196"/>
    <n v="41"/>
    <n v="0"/>
    <n v="126"/>
    <n v="9"/>
    <n v="9"/>
    <n v="92"/>
    <n v="7.441559492032678E-3"/>
    <n v="0.73015873015873012"/>
    <n v="0"/>
    <n v="16"/>
    <n v="12324"/>
    <n v="12158"/>
    <n v="125"/>
    <n v="26132"/>
    <n v="5743"/>
    <n v="6617"/>
    <n v="3"/>
    <n v="0.46453126263851818"/>
    <n v="0.5352260778128286"/>
    <n v="2.4265954865323951E-4"/>
  </r>
  <r>
    <x v="24"/>
    <x v="6"/>
    <x v="2"/>
    <x v="2"/>
    <n v="17016"/>
    <n v="1874"/>
    <n v="17166"/>
    <n v="17171"/>
    <n v="8547"/>
    <n v="8440"/>
    <n v="0"/>
    <n v="0"/>
    <n v="107"/>
    <n v="9"/>
    <n v="17"/>
    <n v="80"/>
    <n v="9.3600093600093599E-3"/>
    <n v="0.74766355140186913"/>
    <n v="0"/>
    <n v="1"/>
    <n v="8514"/>
    <n v="8407"/>
    <n v="107"/>
    <n v="16933"/>
    <n v="3761"/>
    <n v="4783"/>
    <n v="3"/>
    <n v="0.44003744003744005"/>
    <n v="0.55961155961155962"/>
    <n v="3.5100035100035098E-4"/>
  </r>
  <r>
    <x v="25"/>
    <x v="6"/>
    <x v="2"/>
    <x v="2"/>
    <n v="10846"/>
    <n v="713"/>
    <n v="12157"/>
    <n v="10987"/>
    <n v="4637"/>
    <n v="4584"/>
    <n v="0"/>
    <n v="0"/>
    <n v="53"/>
    <n v="4"/>
    <n v="7"/>
    <n v="42"/>
    <n v="9.0575803321112786E-3"/>
    <n v="0.79245283018867929"/>
    <n v="0"/>
    <n v="0"/>
    <n v="4608"/>
    <n v="4555"/>
    <n v="53"/>
    <n v="10819"/>
    <n v="1956"/>
    <n v="2679"/>
    <n v="2"/>
    <n v="0.42182445546689668"/>
    <n v="0.57774423118395513"/>
    <n v="4.3131334914815614E-4"/>
  </r>
  <r>
    <x v="26"/>
    <x v="6"/>
    <x v="2"/>
    <x v="2"/>
    <n v="557310"/>
    <n v="77856"/>
    <n v="481478"/>
    <n v="574221"/>
    <n v="215891"/>
    <n v="213192"/>
    <n v="714"/>
    <n v="0"/>
    <n v="1985"/>
    <n v="99"/>
    <n v="231"/>
    <n v="1609"/>
    <n v="7.4528349954375121E-3"/>
    <n v="0.81057934508816121"/>
    <n v="0"/>
    <n v="46"/>
    <n v="214250"/>
    <n v="211561"/>
    <n v="1975"/>
    <n v="557308"/>
    <n v="133585"/>
    <n v="82006"/>
    <n v="300"/>
    <n v="0.61876131936949663"/>
    <n v="0.37984909051326826"/>
    <n v="1.3895901172350862E-3"/>
  </r>
  <r>
    <x v="27"/>
    <x v="6"/>
    <x v="2"/>
    <x v="2"/>
    <n v="14761"/>
    <n v="1085"/>
    <n v="15700"/>
    <n v="15096"/>
    <n v="8421"/>
    <n v="8308"/>
    <n v="0"/>
    <n v="0"/>
    <n v="113"/>
    <n v="17"/>
    <n v="48"/>
    <n v="48"/>
    <n v="5.7000356252226575E-3"/>
    <n v="0.4247787610619469"/>
    <n v="0"/>
    <n v="0"/>
    <n v="8353"/>
    <n v="8242"/>
    <n v="111"/>
    <n v="14649"/>
    <n v="5224"/>
    <n v="3175"/>
    <n v="22"/>
    <n v="0.62035387721173252"/>
    <n v="0.37703360646004036"/>
    <n v="2.6125163282270515E-3"/>
  </r>
  <r>
    <x v="28"/>
    <x v="6"/>
    <x v="2"/>
    <x v="2"/>
    <n v="86514"/>
    <n v="7947"/>
    <n v="80591"/>
    <n v="88116"/>
    <n v="38177"/>
    <n v="37739"/>
    <n v="0"/>
    <n v="0"/>
    <n v="438"/>
    <n v="43"/>
    <n v="99"/>
    <n v="294"/>
    <n v="7.7009717892972205E-3"/>
    <n v="0.67123287671232879"/>
    <n v="0"/>
    <n v="2"/>
    <n v="37903"/>
    <n v="37467"/>
    <n v="436"/>
    <n v="85915"/>
    <n v="10750"/>
    <n v="27372"/>
    <n v="55"/>
    <n v="0.28158315215967727"/>
    <n v="0.71697618985252898"/>
    <n v="1.4406579877936979E-3"/>
  </r>
  <r>
    <x v="29"/>
    <x v="6"/>
    <x v="2"/>
    <x v="2"/>
    <n v="9151"/>
    <n v="748"/>
    <n v="10427"/>
    <n v="9280"/>
    <n v="4200"/>
    <n v="4143"/>
    <n v="3"/>
    <n v="1"/>
    <n v="54"/>
    <n v="3"/>
    <n v="8"/>
    <n v="36"/>
    <n v="8.5714285714285719E-3"/>
    <n v="0.66666666666666663"/>
    <n v="0"/>
    <n v="7"/>
    <n v="4170"/>
    <n v="4113"/>
    <n v="54"/>
    <n v="9100"/>
    <n v="3111"/>
    <n v="1083"/>
    <n v="6"/>
    <n v="0.74071428571428577"/>
    <n v="0.25785714285714284"/>
    <n v="1.4285714285714286E-3"/>
  </r>
  <r>
    <x v="30"/>
    <x v="6"/>
    <x v="2"/>
    <x v="2"/>
    <n v="515095"/>
    <n v="58004"/>
    <n v="459115"/>
    <n v="530065"/>
    <n v="206858"/>
    <n v="204355"/>
    <n v="0"/>
    <n v="0"/>
    <n v="2503"/>
    <n v="64"/>
    <n v="319"/>
    <n v="2036"/>
    <n v="9.8425006526216049E-3"/>
    <n v="0.81342389133040349"/>
    <n v="0"/>
    <n v="84"/>
    <n v="205915"/>
    <n v="203426"/>
    <n v="2489"/>
    <n v="520731"/>
    <n v="128041"/>
    <n v="78523"/>
    <n v="294"/>
    <n v="0.61898016997167138"/>
    <n v="0.37959856519931545"/>
    <n v="1.4212648290131394E-3"/>
  </r>
  <r>
    <x v="31"/>
    <x v="6"/>
    <x v="2"/>
    <x v="2"/>
    <n v="368608"/>
    <n v="35846"/>
    <n v="334786"/>
    <n v="373457"/>
    <n v="146852"/>
    <n v="144832"/>
    <n v="0"/>
    <n v="0"/>
    <n v="2020"/>
    <n v="126"/>
    <n v="398"/>
    <n v="1494"/>
    <n v="1.0173508021681692E-2"/>
    <n v="0.73960396039603959"/>
    <n v="0"/>
    <n v="2"/>
    <n v="145630"/>
    <n v="143619"/>
    <n v="2011"/>
    <n v="366551"/>
    <n v="67626"/>
    <n v="79109"/>
    <n v="117"/>
    <n v="0.46050445346335084"/>
    <n v="0.53869882602892705"/>
    <n v="7.9672050772206025E-4"/>
  </r>
  <r>
    <x v="32"/>
    <x v="6"/>
    <x v="2"/>
    <x v="2"/>
    <n v="34773"/>
    <n v="3038"/>
    <n v="33759"/>
    <n v="35084"/>
    <n v="16274"/>
    <n v="16024"/>
    <n v="0"/>
    <n v="0"/>
    <n v="250"/>
    <n v="13"/>
    <n v="64"/>
    <n v="172"/>
    <n v="1.0569005776084552E-2"/>
    <n v="0.68799999999999994"/>
    <n v="0"/>
    <n v="1"/>
    <n v="16203"/>
    <n v="15953"/>
    <n v="250"/>
    <n v="34658"/>
    <n v="6341"/>
    <n v="9918"/>
    <n v="15"/>
    <n v="0.38963991643111712"/>
    <n v="0.60943836794887551"/>
    <n v="9.2171562000737371E-4"/>
  </r>
  <r>
    <x v="33"/>
    <x v="6"/>
    <x v="2"/>
    <x v="2"/>
    <n v="200449"/>
    <n v="26240"/>
    <n v="176233"/>
    <n v="206686"/>
    <n v="88922"/>
    <n v="88084"/>
    <n v="19"/>
    <n v="19"/>
    <n v="819"/>
    <n v="51"/>
    <n v="84"/>
    <n v="638"/>
    <n v="7.1748273768021415E-3"/>
    <n v="0.77899877899877901"/>
    <n v="0"/>
    <n v="46"/>
    <n v="87516"/>
    <n v="86688"/>
    <n v="809"/>
    <n v="196521"/>
    <n v="59478"/>
    <n v="29314"/>
    <n v="130"/>
    <n v="0.66887834281730052"/>
    <n v="0.32965970176109399"/>
    <n v="1.461955421605452E-3"/>
  </r>
  <r>
    <x v="34"/>
    <x v="6"/>
    <x v="2"/>
    <x v="2"/>
    <n v="3491"/>
    <n v="386"/>
    <n v="5129"/>
    <n v="3597"/>
    <n v="1868"/>
    <n v="1859"/>
    <n v="0"/>
    <n v="0"/>
    <n v="9"/>
    <n v="0"/>
    <n v="4"/>
    <n v="5"/>
    <n v="2.6766595289079227E-3"/>
    <n v="0.55555555555555558"/>
    <n v="0"/>
    <n v="0"/>
    <n v="1858"/>
    <n v="1849"/>
    <n v="9"/>
    <n v="3558"/>
    <n v="1038"/>
    <n v="830"/>
    <n v="0"/>
    <n v="0.55567451820128477"/>
    <n v="0.44432548179871523"/>
    <n v="0"/>
  </r>
  <r>
    <x v="35"/>
    <x v="6"/>
    <x v="2"/>
    <x v="2"/>
    <n v="37387"/>
    <n v="3503"/>
    <n v="35908"/>
    <n v="38369"/>
    <n v="15522"/>
    <n v="15288"/>
    <n v="19"/>
    <n v="0"/>
    <n v="215"/>
    <n v="33"/>
    <n v="57"/>
    <n v="115"/>
    <n v="7.4088390671305246E-3"/>
    <n v="0.53488372093023251"/>
    <n v="0"/>
    <n v="10"/>
    <n v="15427"/>
    <n v="15194"/>
    <n v="214"/>
    <n v="37858"/>
    <n v="9553"/>
    <n v="5954"/>
    <n v="15"/>
    <n v="0.61544904007215562"/>
    <n v="0.38358458961474035"/>
    <n v="9.6637031310398147E-4"/>
  </r>
  <r>
    <x v="36"/>
    <x v="6"/>
    <x v="2"/>
    <x v="2"/>
    <n v="162389"/>
    <n v="15282"/>
    <n v="149131"/>
    <n v="166834"/>
    <n v="73363"/>
    <n v="72681"/>
    <n v="0"/>
    <n v="0"/>
    <n v="682"/>
    <n v="37"/>
    <n v="201"/>
    <n v="436"/>
    <n v="5.9430503114649078E-3"/>
    <n v="0.63929618768328444"/>
    <n v="0"/>
    <n v="8"/>
    <n v="72862"/>
    <n v="72185"/>
    <n v="677"/>
    <n v="163158"/>
    <n v="53331"/>
    <n v="19806"/>
    <n v="226"/>
    <n v="0.72694682605673155"/>
    <n v="0.26997260199283019"/>
    <n v="3.0805719504382319E-3"/>
  </r>
  <r>
    <x v="37"/>
    <x v="6"/>
    <x v="2"/>
    <x v="2"/>
    <n v="22735"/>
    <n v="4801"/>
    <n v="19958"/>
    <n v="23358"/>
    <n v="9818"/>
    <n v="9690"/>
    <n v="0"/>
    <n v="0"/>
    <n v="128"/>
    <n v="1"/>
    <n v="33"/>
    <n v="86"/>
    <n v="8.7594214707679766E-3"/>
    <n v="0.671875"/>
    <n v="0"/>
    <n v="8"/>
    <n v="9776"/>
    <n v="9650"/>
    <n v="126"/>
    <n v="22917"/>
    <n v="4066"/>
    <n v="5752"/>
    <n v="0"/>
    <n v="0.41413729883886741"/>
    <n v="0.58586270116113259"/>
    <n v="0"/>
  </r>
  <r>
    <x v="38"/>
    <x v="6"/>
    <x v="2"/>
    <x v="2"/>
    <n v="129909"/>
    <n v="9928"/>
    <n v="122005"/>
    <n v="132027"/>
    <n v="44366"/>
    <n v="43667"/>
    <n v="0"/>
    <n v="0"/>
    <n v="699"/>
    <n v="97"/>
    <n v="70"/>
    <n v="524"/>
    <n v="1.1810846143443177E-2"/>
    <n v="0.74964234620886983"/>
    <n v="0"/>
    <n v="8"/>
    <n v="44190"/>
    <n v="43493"/>
    <n v="697"/>
    <n v="130508"/>
    <n v="16651"/>
    <n v="27688"/>
    <n v="27"/>
    <n v="0.3753099220123518"/>
    <n v="0.62408150385430283"/>
    <n v="6.0857413334535458E-4"/>
  </r>
  <r>
    <x v="39"/>
    <x v="6"/>
    <x v="2"/>
    <x v="2"/>
    <n v="4874459"/>
    <n v="567720"/>
    <n v="4308763"/>
    <n v="4983236"/>
    <n v="2019073"/>
    <n v="1994096"/>
    <n v="1488"/>
    <n v="45"/>
    <n v="23489"/>
    <n v="2029"/>
    <n v="4891"/>
    <n v="16131"/>
    <n v="7.989309945702806E-3"/>
    <n v="0.68674698795180722"/>
    <n v="0"/>
    <n v="438"/>
    <n v="2003610"/>
    <n v="1978816"/>
    <n v="23306"/>
    <n v="4867594"/>
    <n v="1179646"/>
    <n v="834741"/>
    <n v="4686"/>
    <n v="0.58425128759584222"/>
    <n v="0.41342784535279309"/>
    <n v="2.3208670513646611E-3"/>
  </r>
  <r>
    <x v="0"/>
    <x v="7"/>
    <x v="3"/>
    <x v="2"/>
    <m/>
    <m/>
    <n v="2024"/>
    <m/>
    <m/>
    <m/>
    <m/>
    <m/>
    <m/>
    <m/>
    <m/>
    <m/>
    <m/>
    <e v="#DIV/0!"/>
    <m/>
    <m/>
    <n v="0"/>
    <n v="0"/>
    <n v="0"/>
    <n v="0"/>
    <m/>
    <n v="0"/>
    <n v="0"/>
    <e v="#DIV/0!"/>
    <e v="#DIV/0!"/>
    <e v="#DIV/0!"/>
  </r>
  <r>
    <x v="1"/>
    <x v="7"/>
    <x v="3"/>
    <x v="2"/>
    <n v="12107"/>
    <n v="1670"/>
    <n v="12461"/>
    <n v="12202"/>
    <n v="4491"/>
    <n v="4425"/>
    <n v="0"/>
    <n v="0"/>
    <n v="66"/>
    <n v="5"/>
    <n v="26"/>
    <n v="31"/>
    <n v="6.9026942774437763E-3"/>
    <n v="0.46969696969696972"/>
    <n v="0"/>
    <n v="4"/>
    <n v="4484"/>
    <n v="4419"/>
    <n v="65"/>
    <n v="12141"/>
    <n v="2105"/>
    <n v="2386"/>
    <n v="0"/>
    <n v="0.46871520819416612"/>
    <n v="0.53128479180583388"/>
    <n v="0"/>
  </r>
  <r>
    <x v="2"/>
    <x v="7"/>
    <x v="3"/>
    <x v="2"/>
    <m/>
    <m/>
    <n v="2024"/>
    <m/>
    <m/>
    <m/>
    <m/>
    <m/>
    <m/>
    <m/>
    <m/>
    <m/>
    <m/>
    <e v="#DIV/0!"/>
    <m/>
    <m/>
    <n v="0"/>
    <n v="0"/>
    <n v="0"/>
    <n v="0"/>
    <m/>
    <n v="0"/>
    <n v="0"/>
    <e v="#DIV/0!"/>
    <e v="#DIV/0!"/>
    <e v="#DIV/0!"/>
  </r>
  <r>
    <x v="3"/>
    <x v="7"/>
    <x v="3"/>
    <x v="2"/>
    <n v="2624"/>
    <n v="129"/>
    <n v="4519"/>
    <n v="2670"/>
    <n v="916"/>
    <n v="899"/>
    <n v="0"/>
    <n v="0"/>
    <n v="17"/>
    <n v="5"/>
    <n v="4"/>
    <n v="8"/>
    <n v="8.7336244541484712E-3"/>
    <n v="0.47058823529411764"/>
    <n v="0"/>
    <n v="0"/>
    <n v="916"/>
    <n v="899"/>
    <n v="17"/>
    <n v="2656"/>
    <n v="410"/>
    <n v="506"/>
    <n v="0"/>
    <n v="0.44759825327510916"/>
    <n v="0.55240174672489084"/>
    <n v="0"/>
  </r>
  <r>
    <x v="4"/>
    <x v="7"/>
    <x v="3"/>
    <x v="2"/>
    <n v="501"/>
    <n v="63"/>
    <n v="2462"/>
    <n v="518"/>
    <n v="186"/>
    <n v="182"/>
    <n v="0"/>
    <n v="0"/>
    <n v="4"/>
    <n v="0"/>
    <n v="2"/>
    <n v="2"/>
    <n v="1.0752688172043012E-2"/>
    <n v="0.5"/>
    <n v="0"/>
    <n v="0"/>
    <n v="186"/>
    <n v="182"/>
    <n v="4"/>
    <n v="508"/>
    <n v="90"/>
    <n v="96"/>
    <n v="0"/>
    <n v="0.4838709677419355"/>
    <n v="0.5161290322580645"/>
    <n v="0"/>
  </r>
  <r>
    <x v="5"/>
    <x v="7"/>
    <x v="3"/>
    <x v="2"/>
    <n v="37517"/>
    <n v="3828"/>
    <n v="35713"/>
    <n v="37957"/>
    <n v="15045"/>
    <n v="14799"/>
    <n v="0"/>
    <n v="0"/>
    <n v="246"/>
    <n v="17"/>
    <n v="102"/>
    <n v="116"/>
    <n v="7.7102027251578602E-3"/>
    <n v="0.47154471544715448"/>
    <n v="0"/>
    <n v="11"/>
    <n v="14983"/>
    <n v="14738"/>
    <n v="245"/>
    <n v="37476"/>
    <n v="5671"/>
    <n v="9369"/>
    <n v="5"/>
    <n v="0.37693585908939847"/>
    <n v="0.62273180458624122"/>
    <n v="3.3233632436025255E-4"/>
  </r>
  <r>
    <x v="6"/>
    <x v="7"/>
    <x v="3"/>
    <x v="2"/>
    <m/>
    <m/>
    <n v="2024"/>
    <m/>
    <m/>
    <m/>
    <m/>
    <m/>
    <m/>
    <m/>
    <m/>
    <m/>
    <m/>
    <e v="#DIV/0!"/>
    <m/>
    <m/>
    <n v="0"/>
    <n v="0"/>
    <n v="0"/>
    <n v="0"/>
    <m/>
    <n v="0"/>
    <n v="0"/>
    <e v="#DIV/0!"/>
    <e v="#DIV/0!"/>
    <e v="#DIV/0!"/>
  </r>
  <r>
    <x v="7"/>
    <x v="7"/>
    <x v="3"/>
    <x v="2"/>
    <m/>
    <m/>
    <n v="2024"/>
    <m/>
    <m/>
    <m/>
    <m/>
    <m/>
    <m/>
    <m/>
    <m/>
    <m/>
    <m/>
    <e v="#DIV/0!"/>
    <m/>
    <m/>
    <n v="0"/>
    <n v="0"/>
    <n v="0"/>
    <n v="0"/>
    <m/>
    <n v="0"/>
    <n v="0"/>
    <e v="#DIV/0!"/>
    <e v="#DIV/0!"/>
    <e v="#DIV/0!"/>
  </r>
  <r>
    <x v="8"/>
    <x v="7"/>
    <x v="3"/>
    <x v="2"/>
    <n v="22021"/>
    <n v="1991"/>
    <n v="22054"/>
    <n v="22696"/>
    <n v="8841"/>
    <n v="8796"/>
    <n v="0"/>
    <n v="0"/>
    <n v="45"/>
    <n v="10"/>
    <n v="8"/>
    <n v="27"/>
    <n v="3.0539531727180181E-3"/>
    <n v="0.6"/>
    <n v="0"/>
    <n v="0"/>
    <n v="8825"/>
    <n v="8780"/>
    <n v="45"/>
    <n v="22558"/>
    <n v="4926"/>
    <n v="3914"/>
    <n v="1"/>
    <n v="0.55717678995588737"/>
    <n v="0.44271010066734534"/>
    <n v="1.1310937676733401E-4"/>
  </r>
  <r>
    <x v="9"/>
    <x v="7"/>
    <x v="3"/>
    <x v="2"/>
    <m/>
    <m/>
    <n v="2024"/>
    <m/>
    <m/>
    <m/>
    <m/>
    <m/>
    <m/>
    <m/>
    <m/>
    <m/>
    <m/>
    <e v="#DIV/0!"/>
    <m/>
    <m/>
    <n v="0"/>
    <n v="0"/>
    <n v="0"/>
    <n v="0"/>
    <m/>
    <n v="0"/>
    <n v="0"/>
    <e v="#DIV/0!"/>
    <e v="#DIV/0!"/>
    <e v="#DIV/0!"/>
  </r>
  <r>
    <x v="10"/>
    <x v="7"/>
    <x v="3"/>
    <x v="2"/>
    <m/>
    <m/>
    <n v="2024"/>
    <m/>
    <m/>
    <m/>
    <m/>
    <m/>
    <m/>
    <m/>
    <m/>
    <m/>
    <m/>
    <e v="#DIV/0!"/>
    <m/>
    <m/>
    <n v="0"/>
    <n v="0"/>
    <n v="0"/>
    <n v="0"/>
    <m/>
    <n v="0"/>
    <n v="0"/>
    <e v="#DIV/0!"/>
    <e v="#DIV/0!"/>
    <e v="#DIV/0!"/>
  </r>
  <r>
    <x v="11"/>
    <x v="7"/>
    <x v="3"/>
    <x v="2"/>
    <n v="29"/>
    <n v="5"/>
    <n v="2048"/>
    <n v="29"/>
    <n v="5"/>
    <n v="5"/>
    <n v="0"/>
    <n v="0"/>
    <n v="0"/>
    <n v="0"/>
    <n v="0"/>
    <n v="0"/>
    <n v="0"/>
    <e v="#DIV/0!"/>
    <n v="0"/>
    <n v="0"/>
    <n v="5"/>
    <n v="5"/>
    <n v="0"/>
    <n v="29"/>
    <n v="0"/>
    <n v="5"/>
    <n v="0"/>
    <n v="0"/>
    <n v="1"/>
    <n v="0"/>
  </r>
  <r>
    <x v="12"/>
    <x v="7"/>
    <x v="3"/>
    <x v="2"/>
    <n v="26057"/>
    <n v="3388"/>
    <n v="24693"/>
    <n v="26300"/>
    <n v="8684"/>
    <n v="8440"/>
    <n v="0"/>
    <n v="0"/>
    <n v="244"/>
    <n v="35"/>
    <n v="120"/>
    <n v="87"/>
    <n v="1.0018424689083372E-2"/>
    <n v="0.35655737704918034"/>
    <n v="0"/>
    <n v="2"/>
    <n v="8672"/>
    <n v="8428"/>
    <n v="244"/>
    <n v="26122"/>
    <n v="3091"/>
    <n v="5593"/>
    <n v="0"/>
    <n v="0.3559419622293874"/>
    <n v="0.64405803777061266"/>
    <n v="0"/>
  </r>
  <r>
    <x v="13"/>
    <x v="7"/>
    <x v="3"/>
    <x v="2"/>
    <m/>
    <m/>
    <n v="2024"/>
    <m/>
    <m/>
    <m/>
    <m/>
    <m/>
    <m/>
    <m/>
    <m/>
    <m/>
    <m/>
    <e v="#DIV/0!"/>
    <m/>
    <m/>
    <n v="0"/>
    <n v="0"/>
    <n v="0"/>
    <n v="0"/>
    <m/>
    <n v="0"/>
    <n v="0"/>
    <e v="#DIV/0!"/>
    <e v="#DIV/0!"/>
    <e v="#DIV/0!"/>
  </r>
  <r>
    <x v="14"/>
    <x v="7"/>
    <x v="3"/>
    <x v="2"/>
    <m/>
    <m/>
    <n v="2024"/>
    <m/>
    <m/>
    <m/>
    <m/>
    <m/>
    <m/>
    <m/>
    <m/>
    <m/>
    <m/>
    <e v="#DIV/0!"/>
    <m/>
    <m/>
    <n v="0"/>
    <n v="0"/>
    <n v="0"/>
    <n v="0"/>
    <m/>
    <n v="0"/>
    <n v="0"/>
    <e v="#DIV/0!"/>
    <e v="#DIV/0!"/>
    <e v="#DIV/0!"/>
  </r>
  <r>
    <x v="15"/>
    <x v="7"/>
    <x v="3"/>
    <x v="2"/>
    <n v="1630"/>
    <n v="151"/>
    <n v="3503"/>
    <n v="1653"/>
    <n v="1020"/>
    <n v="1010"/>
    <n v="0"/>
    <n v="0"/>
    <n v="10"/>
    <n v="1"/>
    <n v="2"/>
    <n v="7"/>
    <n v="6.8627450980392156E-3"/>
    <n v="0.7"/>
    <n v="0"/>
    <n v="0"/>
    <n v="1015"/>
    <n v="1005"/>
    <n v="10"/>
    <n v="1631"/>
    <n v="267"/>
    <n v="752"/>
    <n v="1"/>
    <n v="0.26176470588235295"/>
    <n v="0.73725490196078436"/>
    <n v="9.8039215686274508E-4"/>
  </r>
  <r>
    <x v="16"/>
    <x v="7"/>
    <x v="3"/>
    <x v="2"/>
    <n v="141642"/>
    <n v="15255"/>
    <n v="128411"/>
    <n v="145008"/>
    <n v="42383"/>
    <n v="41730"/>
    <n v="0"/>
    <n v="0"/>
    <n v="653"/>
    <n v="83"/>
    <n v="198"/>
    <n v="369"/>
    <n v="8.7063209305617822E-3"/>
    <n v="0.56508422664624813"/>
    <n v="0"/>
    <n v="3"/>
    <n v="42127"/>
    <n v="41476"/>
    <n v="651"/>
    <n v="142812"/>
    <n v="19226"/>
    <n v="23116"/>
    <n v="41"/>
    <n v="0.45362527428450083"/>
    <n v="0.5454073567232145"/>
    <n v="9.6736899228464239E-4"/>
  </r>
  <r>
    <x v="17"/>
    <x v="7"/>
    <x v="3"/>
    <x v="2"/>
    <n v="47970"/>
    <n v="6007"/>
    <n v="43987"/>
    <n v="49210"/>
    <n v="18261"/>
    <n v="18135"/>
    <n v="0"/>
    <n v="0"/>
    <n v="126"/>
    <n v="47"/>
    <n v="68"/>
    <n v="0"/>
    <n v="0"/>
    <n v="0"/>
    <n v="0"/>
    <n v="11"/>
    <n v="17895"/>
    <n v="17773"/>
    <n v="122"/>
    <n v="44585"/>
    <n v="9166"/>
    <n v="9066"/>
    <n v="29"/>
    <n v="0.50194403373309238"/>
    <n v="0.49646788237226874"/>
    <n v="1.5880838946388477E-3"/>
  </r>
  <r>
    <x v="18"/>
    <x v="7"/>
    <x v="3"/>
    <x v="2"/>
    <n v="29651"/>
    <n v="3990"/>
    <n v="27685"/>
    <n v="30016"/>
    <n v="9634"/>
    <n v="9477"/>
    <n v="1"/>
    <n v="1"/>
    <n v="156"/>
    <n v="43"/>
    <n v="58"/>
    <n v="52"/>
    <n v="5.3975503425368488E-3"/>
    <n v="0.33333333333333331"/>
    <n v="0"/>
    <n v="3"/>
    <n v="9624"/>
    <n v="9467"/>
    <n v="156"/>
    <n v="29756"/>
    <n v="5551"/>
    <n v="4080"/>
    <n v="3"/>
    <n v="0.5761884990658086"/>
    <n v="0.42350010379904507"/>
    <n v="3.1139713514635666E-4"/>
  </r>
  <r>
    <x v="19"/>
    <x v="7"/>
    <x v="3"/>
    <x v="2"/>
    <n v="247"/>
    <n v="28"/>
    <n v="2243"/>
    <n v="250"/>
    <n v="129"/>
    <n v="124"/>
    <n v="0"/>
    <n v="0"/>
    <n v="5"/>
    <n v="0"/>
    <n v="0"/>
    <n v="1"/>
    <n v="7.7519379844961239E-3"/>
    <n v="0.2"/>
    <n v="0"/>
    <n v="4"/>
    <n v="129"/>
    <n v="124"/>
    <n v="5"/>
    <n v="247"/>
    <n v="45"/>
    <n v="84"/>
    <n v="0"/>
    <n v="0.34883720930232559"/>
    <n v="0.65116279069767447"/>
    <n v="0"/>
  </r>
  <r>
    <x v="20"/>
    <x v="7"/>
    <x v="3"/>
    <x v="2"/>
    <n v="3798"/>
    <n v="333"/>
    <n v="5489"/>
    <n v="3852"/>
    <n v="1895"/>
    <n v="1861"/>
    <n v="0"/>
    <n v="0"/>
    <n v="34"/>
    <n v="1"/>
    <n v="14"/>
    <n v="19"/>
    <n v="1.0026385224274407E-2"/>
    <n v="0.55882352941176472"/>
    <n v="0"/>
    <n v="0"/>
    <n v="1890"/>
    <n v="1856"/>
    <n v="34"/>
    <n v="3811"/>
    <n v="829"/>
    <n v="1065"/>
    <n v="1"/>
    <n v="0.43746701846965697"/>
    <n v="0.56200527704485492"/>
    <n v="5.2770448548812663E-4"/>
  </r>
  <r>
    <x v="21"/>
    <x v="7"/>
    <x v="3"/>
    <x v="2"/>
    <m/>
    <m/>
    <n v="2024"/>
    <m/>
    <m/>
    <m/>
    <m/>
    <m/>
    <m/>
    <m/>
    <m/>
    <m/>
    <m/>
    <e v="#DIV/0!"/>
    <m/>
    <m/>
    <n v="0"/>
    <n v="0"/>
    <n v="0"/>
    <n v="0"/>
    <m/>
    <n v="0"/>
    <n v="0"/>
    <e v="#DIV/0!"/>
    <e v="#DIV/0!"/>
    <e v="#DIV/0!"/>
  </r>
  <r>
    <x v="22"/>
    <x v="7"/>
    <x v="3"/>
    <x v="2"/>
    <n v="4606"/>
    <n v="378"/>
    <n v="6252"/>
    <n v="4640"/>
    <n v="1601"/>
    <n v="1579"/>
    <n v="0"/>
    <n v="0"/>
    <n v="22"/>
    <n v="4"/>
    <n v="1"/>
    <n v="14"/>
    <n v="8.7445346658338533E-3"/>
    <n v="0.63636363636363635"/>
    <n v="0"/>
    <n v="3"/>
    <n v="1595"/>
    <n v="1573"/>
    <n v="22"/>
    <n v="4582"/>
    <n v="821"/>
    <n v="779"/>
    <n v="1"/>
    <n v="0.51280449718925669"/>
    <n v="0.48657089319175517"/>
    <n v="6.2460961898813238E-4"/>
  </r>
  <r>
    <x v="23"/>
    <x v="7"/>
    <x v="3"/>
    <x v="2"/>
    <n v="1519"/>
    <n v="135"/>
    <n v="3408"/>
    <n v="1534"/>
    <n v="642"/>
    <n v="604"/>
    <n v="2"/>
    <n v="0"/>
    <n v="36"/>
    <n v="2"/>
    <n v="4"/>
    <n v="12"/>
    <n v="1.8691588785046728E-2"/>
    <n v="0.33333333333333331"/>
    <n v="0"/>
    <n v="18"/>
    <n v="641"/>
    <n v="603"/>
    <n v="36"/>
    <n v="1526"/>
    <n v="114"/>
    <n v="528"/>
    <n v="0"/>
    <n v="0.17757009345794392"/>
    <n v="0.82242990654205606"/>
    <n v="0"/>
  </r>
  <r>
    <x v="24"/>
    <x v="7"/>
    <x v="3"/>
    <x v="2"/>
    <m/>
    <m/>
    <n v="2024"/>
    <m/>
    <m/>
    <m/>
    <m/>
    <m/>
    <m/>
    <m/>
    <m/>
    <m/>
    <m/>
    <e v="#DIV/0!"/>
    <m/>
    <m/>
    <n v="0"/>
    <n v="0"/>
    <n v="0"/>
    <n v="0"/>
    <m/>
    <n v="0"/>
    <n v="0"/>
    <e v="#DIV/0!"/>
    <e v="#DIV/0!"/>
    <e v="#DIV/0!"/>
  </r>
  <r>
    <x v="25"/>
    <x v="7"/>
    <x v="3"/>
    <x v="2"/>
    <m/>
    <m/>
    <n v="2024"/>
    <m/>
    <m/>
    <m/>
    <m/>
    <m/>
    <m/>
    <m/>
    <m/>
    <m/>
    <m/>
    <e v="#DIV/0!"/>
    <m/>
    <m/>
    <n v="0"/>
    <n v="0"/>
    <n v="0"/>
    <n v="0"/>
    <m/>
    <n v="0"/>
    <n v="0"/>
    <e v="#DIV/0!"/>
    <e v="#DIV/0!"/>
    <e v="#DIV/0!"/>
  </r>
  <r>
    <x v="26"/>
    <x v="7"/>
    <x v="3"/>
    <x v="2"/>
    <n v="217264"/>
    <n v="27084"/>
    <n v="192204"/>
    <n v="220949"/>
    <n v="48904"/>
    <n v="48170"/>
    <n v="11"/>
    <n v="0"/>
    <n v="723"/>
    <n v="43"/>
    <n v="37"/>
    <n v="628"/>
    <n v="1.2841485359070832E-2"/>
    <n v="0.86860304287690182"/>
    <n v="0"/>
    <n v="15"/>
    <n v="48598"/>
    <n v="47867"/>
    <n v="720"/>
    <n v="216807"/>
    <n v="18351"/>
    <n v="30522"/>
    <n v="31"/>
    <n v="0.37524537870112873"/>
    <n v="0.62412072632095539"/>
    <n v="6.3389497791591694E-4"/>
  </r>
  <r>
    <x v="27"/>
    <x v="7"/>
    <x v="3"/>
    <x v="2"/>
    <n v="4707"/>
    <n v="360"/>
    <n v="6371"/>
    <n v="4765"/>
    <n v="1980"/>
    <n v="1903"/>
    <n v="0"/>
    <n v="0"/>
    <n v="77"/>
    <n v="8"/>
    <n v="1"/>
    <n v="68"/>
    <n v="3.4343434343434343E-2"/>
    <n v="0.88311688311688308"/>
    <n v="0"/>
    <n v="0"/>
    <n v="1969"/>
    <n v="1892"/>
    <n v="77"/>
    <n v="4642"/>
    <n v="645"/>
    <n v="1331"/>
    <n v="4"/>
    <n v="0.32575757575757575"/>
    <n v="0.67222222222222228"/>
    <n v="2.0202020202020202E-3"/>
  </r>
  <r>
    <x v="28"/>
    <x v="7"/>
    <x v="3"/>
    <x v="2"/>
    <n v="85647"/>
    <n v="7733"/>
    <n v="79938"/>
    <n v="87730"/>
    <n v="28637"/>
    <n v="28318"/>
    <n v="0"/>
    <n v="0"/>
    <n v="319"/>
    <n v="47"/>
    <n v="69"/>
    <n v="203"/>
    <n v="7.0887313615252993E-3"/>
    <n v="0.63636363636363635"/>
    <n v="0"/>
    <n v="0"/>
    <n v="28466"/>
    <n v="28148"/>
    <n v="318"/>
    <n v="85772"/>
    <n v="14780"/>
    <n v="13841"/>
    <n v="16"/>
    <n v="0.51611551489331986"/>
    <n v="0.48332576736389987"/>
    <n v="5.5871774278031916E-4"/>
  </r>
  <r>
    <x v="29"/>
    <x v="7"/>
    <x v="3"/>
    <x v="2"/>
    <m/>
    <m/>
    <n v="2024"/>
    <m/>
    <m/>
    <m/>
    <m/>
    <m/>
    <m/>
    <m/>
    <m/>
    <m/>
    <m/>
    <e v="#DIV/0!"/>
    <m/>
    <m/>
    <n v="0"/>
    <n v="0"/>
    <n v="0"/>
    <n v="0"/>
    <m/>
    <n v="0"/>
    <n v="0"/>
    <e v="#DIV/0!"/>
    <e v="#DIV/0!"/>
    <e v="#DIV/0!"/>
  </r>
  <r>
    <x v="30"/>
    <x v="7"/>
    <x v="3"/>
    <x v="2"/>
    <n v="18550"/>
    <n v="2066"/>
    <n v="18508"/>
    <n v="18812"/>
    <n v="6271"/>
    <n v="6190"/>
    <n v="0"/>
    <n v="0"/>
    <n v="81"/>
    <n v="2"/>
    <n v="2"/>
    <n v="38"/>
    <n v="6.0596396109073511E-3"/>
    <n v="0.46913580246913578"/>
    <n v="0"/>
    <n v="39"/>
    <n v="6255"/>
    <n v="6174"/>
    <n v="81"/>
    <n v="18516"/>
    <n v="2842"/>
    <n v="3428"/>
    <n v="1"/>
    <n v="0.45319725721575504"/>
    <n v="0.54664327858395789"/>
    <n v="1.5946420028703555E-4"/>
  </r>
  <r>
    <x v="31"/>
    <x v="7"/>
    <x v="3"/>
    <x v="2"/>
    <n v="39089"/>
    <n v="3002"/>
    <n v="38111"/>
    <n v="39541"/>
    <n v="12836"/>
    <n v="12649"/>
    <n v="0"/>
    <n v="0"/>
    <n v="187"/>
    <n v="21"/>
    <n v="40"/>
    <n v="126"/>
    <n v="9.8161421003427861E-3"/>
    <n v="0.6737967914438503"/>
    <n v="0"/>
    <n v="0"/>
    <n v="12753"/>
    <n v="12566"/>
    <n v="187"/>
    <n v="38935"/>
    <n v="2967"/>
    <n v="9865"/>
    <n v="4"/>
    <n v="0.23114677469616704"/>
    <n v="0.7685416017450919"/>
    <n v="3.1162355874104082E-4"/>
  </r>
  <r>
    <x v="32"/>
    <x v="7"/>
    <x v="3"/>
    <x v="2"/>
    <m/>
    <m/>
    <n v="2024"/>
    <m/>
    <m/>
    <m/>
    <m/>
    <m/>
    <m/>
    <m/>
    <m/>
    <m/>
    <m/>
    <e v="#DIV/0!"/>
    <m/>
    <m/>
    <n v="0"/>
    <n v="0"/>
    <n v="0"/>
    <n v="0"/>
    <m/>
    <n v="0"/>
    <n v="0"/>
    <e v="#DIV/0!"/>
    <e v="#DIV/0!"/>
    <e v="#DIV/0!"/>
  </r>
  <r>
    <x v="33"/>
    <x v="7"/>
    <x v="3"/>
    <x v="2"/>
    <n v="19048"/>
    <n v="2780"/>
    <n v="18292"/>
    <n v="19377"/>
    <n v="6272"/>
    <n v="6176"/>
    <n v="0"/>
    <n v="0"/>
    <n v="96"/>
    <n v="7"/>
    <n v="16"/>
    <n v="68"/>
    <n v="1.0841836734693877E-2"/>
    <n v="0.70833333333333337"/>
    <n v="0"/>
    <n v="5"/>
    <n v="6081"/>
    <n v="5988"/>
    <n v="93"/>
    <n v="17868"/>
    <n v="2975"/>
    <n v="3294"/>
    <n v="3"/>
    <n v="0.47433035714285715"/>
    <n v="0.52519132653061229"/>
    <n v="4.7831632653061223E-4"/>
  </r>
  <r>
    <x v="34"/>
    <x v="7"/>
    <x v="3"/>
    <x v="2"/>
    <m/>
    <m/>
    <n v="2024"/>
    <m/>
    <m/>
    <m/>
    <m/>
    <m/>
    <m/>
    <m/>
    <m/>
    <m/>
    <m/>
    <e v="#DIV/0!"/>
    <m/>
    <m/>
    <n v="0"/>
    <n v="0"/>
    <n v="0"/>
    <n v="0"/>
    <m/>
    <n v="0"/>
    <n v="0"/>
    <e v="#DIV/0!"/>
    <e v="#DIV/0!"/>
    <e v="#DIV/0!"/>
  </r>
  <r>
    <x v="35"/>
    <x v="7"/>
    <x v="3"/>
    <x v="2"/>
    <n v="429"/>
    <n v="20"/>
    <n v="2433"/>
    <n v="431"/>
    <n v="218"/>
    <n v="202"/>
    <n v="0"/>
    <n v="0"/>
    <n v="16"/>
    <n v="0"/>
    <n v="2"/>
    <n v="1"/>
    <n v="4.5871559633027525E-3"/>
    <n v="6.25E-2"/>
    <n v="0"/>
    <n v="13"/>
    <n v="218"/>
    <n v="202"/>
    <n v="16"/>
    <n v="428"/>
    <n v="64"/>
    <n v="154"/>
    <n v="0"/>
    <n v="0.29357798165137616"/>
    <n v="0.70642201834862384"/>
    <n v="0"/>
  </r>
  <r>
    <x v="36"/>
    <x v="7"/>
    <x v="3"/>
    <x v="2"/>
    <n v="1376"/>
    <n v="112"/>
    <n v="3288"/>
    <n v="1409"/>
    <n v="517"/>
    <n v="516"/>
    <n v="0"/>
    <n v="0"/>
    <n v="1"/>
    <n v="1"/>
    <n v="0"/>
    <n v="0"/>
    <n v="0"/>
    <n v="0"/>
    <n v="0"/>
    <n v="0"/>
    <n v="517"/>
    <n v="516"/>
    <n v="1"/>
    <n v="1387"/>
    <n v="228"/>
    <n v="289"/>
    <n v="0"/>
    <n v="0.44100580270793038"/>
    <n v="0.55899419729206967"/>
    <n v="0"/>
  </r>
  <r>
    <x v="37"/>
    <x v="7"/>
    <x v="3"/>
    <x v="2"/>
    <n v="5"/>
    <n v="0"/>
    <n v="2029"/>
    <n v="5"/>
    <n v="0"/>
    <n v="0"/>
    <n v="0"/>
    <n v="0"/>
    <n v="0"/>
    <n v="0"/>
    <n v="0"/>
    <n v="0"/>
    <m/>
    <e v="#DIV/0!"/>
    <n v="0"/>
    <n v="0"/>
    <n v="0"/>
    <n v="0"/>
    <n v="0"/>
    <n v="5"/>
    <n v="0"/>
    <n v="0"/>
    <n v="0"/>
    <e v="#DIV/0!"/>
    <e v="#DIV/0!"/>
    <e v="#DIV/0!"/>
  </r>
  <r>
    <x v="38"/>
    <x v="7"/>
    <x v="3"/>
    <x v="2"/>
    <n v="21"/>
    <n v="0"/>
    <n v="2045"/>
    <n v="21"/>
    <n v="7"/>
    <n v="7"/>
    <n v="0"/>
    <n v="0"/>
    <n v="0"/>
    <n v="0"/>
    <n v="0"/>
    <n v="0"/>
    <n v="0"/>
    <e v="#DIV/0!"/>
    <n v="0"/>
    <n v="0"/>
    <n v="7"/>
    <n v="7"/>
    <n v="0"/>
    <n v="21"/>
    <n v="0"/>
    <n v="7"/>
    <n v="0"/>
    <n v="0"/>
    <n v="1"/>
    <n v="0"/>
  </r>
  <r>
    <x v="39"/>
    <x v="7"/>
    <x v="3"/>
    <x v="2"/>
    <n v="718055"/>
    <n v="80508"/>
    <n v="639571"/>
    <n v="731575"/>
    <n v="219375"/>
    <n v="216197"/>
    <n v="14"/>
    <n v="1"/>
    <n v="3164"/>
    <n v="382"/>
    <n v="774"/>
    <n v="1877"/>
    <n v="8.5561253561253561E-3"/>
    <n v="0.59323640960809099"/>
    <n v="0"/>
    <n v="131"/>
    <n v="217851"/>
    <n v="214688"/>
    <n v="3149"/>
    <n v="714821"/>
    <n v="95164"/>
    <n v="124070"/>
    <n v="141"/>
    <n v="0.43379601139601137"/>
    <n v="0.56556125356125353"/>
    <n v="6.4273504273504268E-4"/>
  </r>
  <r>
    <x v="0"/>
    <x v="8"/>
    <x v="4"/>
    <x v="2"/>
    <n v="8118"/>
    <n v="544"/>
    <n v="9598"/>
    <n v="8170"/>
    <n v="2684"/>
    <n v="2493"/>
    <n v="0"/>
    <n v="0"/>
    <n v="191"/>
    <n v="4"/>
    <n v="14"/>
    <n v="19"/>
    <n v="7.0789865871833087E-3"/>
    <n v="9.947643979057591E-2"/>
    <n v="0"/>
    <n v="154"/>
    <n v="2678"/>
    <n v="2487"/>
    <n v="191"/>
    <n v="8107"/>
    <n v="1410"/>
    <n v="1274"/>
    <n v="0"/>
    <n v="0.52533532041728759"/>
    <n v="0.47466467958271236"/>
    <n v="0"/>
  </r>
  <r>
    <x v="1"/>
    <x v="8"/>
    <x v="4"/>
    <x v="2"/>
    <n v="14646"/>
    <n v="3648"/>
    <n v="13022"/>
    <n v="14849"/>
    <n v="6570"/>
    <n v="6308"/>
    <n v="0"/>
    <n v="0"/>
    <n v="262"/>
    <n v="18"/>
    <n v="6"/>
    <n v="33"/>
    <n v="5.0228310502283104E-3"/>
    <n v="0.12595419847328243"/>
    <n v="0"/>
    <n v="205"/>
    <n v="6558"/>
    <n v="6296"/>
    <n v="262"/>
    <n v="14763"/>
    <n v="3436"/>
    <n v="3128"/>
    <n v="6"/>
    <n v="0.52298325722983252"/>
    <n v="0.47610350076103503"/>
    <n v="9.1324200913242006E-4"/>
  </r>
  <r>
    <x v="2"/>
    <x v="8"/>
    <x v="4"/>
    <x v="2"/>
    <n v="127249"/>
    <n v="28674"/>
    <n v="100599"/>
    <n v="128892"/>
    <n v="47057"/>
    <n v="44992"/>
    <n v="0"/>
    <n v="0"/>
    <n v="2065"/>
    <n v="18"/>
    <n v="199"/>
    <n v="219"/>
    <n v="4.6539303398006673E-3"/>
    <n v="0.10605326876513317"/>
    <n v="0"/>
    <n v="1629"/>
    <n v="46886"/>
    <n v="44826"/>
    <n v="2060"/>
    <n v="127762"/>
    <n v="26335"/>
    <n v="20695"/>
    <n v="27"/>
    <n v="0.55964043606689762"/>
    <n v="0.43978579169942833"/>
    <n v="5.7377223367405489E-4"/>
  </r>
  <r>
    <x v="3"/>
    <x v="8"/>
    <x v="4"/>
    <x v="2"/>
    <n v="51812"/>
    <n v="7574"/>
    <n v="46262"/>
    <n v="53143"/>
    <n v="21478"/>
    <n v="20381"/>
    <n v="0"/>
    <n v="0"/>
    <n v="1097"/>
    <n v="72"/>
    <n v="122"/>
    <n v="103"/>
    <n v="4.7956048049166587E-3"/>
    <n v="9.3892433910665457E-2"/>
    <n v="0"/>
    <n v="800"/>
    <n v="21421"/>
    <n v="20325"/>
    <n v="1096"/>
    <n v="52683"/>
    <n v="11818"/>
    <n v="9644"/>
    <n v="16"/>
    <n v="0.55023745227674825"/>
    <n v="0.44901759940404135"/>
    <n v="7.4494831921035481E-4"/>
  </r>
  <r>
    <x v="4"/>
    <x v="8"/>
    <x v="4"/>
    <x v="2"/>
    <n v="57217"/>
    <n v="4757"/>
    <n v="54484"/>
    <n v="58693"/>
    <n v="27976"/>
    <n v="26375"/>
    <n v="0"/>
    <n v="0"/>
    <n v="1601"/>
    <n v="81"/>
    <n v="91"/>
    <n v="69"/>
    <n v="2.4663997712324852E-3"/>
    <n v="4.3098063710181135E-2"/>
    <n v="0"/>
    <n v="1360"/>
    <n v="27842"/>
    <n v="26248"/>
    <n v="1594"/>
    <n v="57852"/>
    <n v="17979"/>
    <n v="9962"/>
    <n v="35"/>
    <n v="0.64265799256505574"/>
    <n v="0.35609093508721762"/>
    <n v="1.2510723477266229E-3"/>
  </r>
  <r>
    <x v="5"/>
    <x v="8"/>
    <x v="4"/>
    <x v="2"/>
    <n v="334062"/>
    <n v="38149"/>
    <n v="297937"/>
    <n v="338278"/>
    <n v="120991"/>
    <n v="114611"/>
    <n v="9"/>
    <n v="0"/>
    <n v="6371"/>
    <n v="364"/>
    <n v="746"/>
    <n v="1284"/>
    <n v="1.0612359596994818E-2"/>
    <n v="0.20153822005964528"/>
    <n v="0"/>
    <n v="3977"/>
    <n v="120416"/>
    <n v="114058"/>
    <n v="6349"/>
    <n v="334452"/>
    <n v="51498"/>
    <n v="69322"/>
    <n v="171"/>
    <n v="0.42563496458414263"/>
    <n v="0.57295170715177157"/>
    <n v="1.4133282640857584E-3"/>
  </r>
  <r>
    <x v="6"/>
    <x v="8"/>
    <x v="4"/>
    <x v="2"/>
    <n v="2867"/>
    <n v="454"/>
    <n v="4437"/>
    <n v="2891"/>
    <n v="1562"/>
    <n v="1493"/>
    <n v="0"/>
    <n v="0"/>
    <n v="69"/>
    <n v="7"/>
    <n v="3"/>
    <n v="9"/>
    <n v="5.7618437900128043E-3"/>
    <n v="0.13043478260869565"/>
    <n v="0"/>
    <n v="50"/>
    <n v="1556"/>
    <n v="1487"/>
    <n v="69"/>
    <n v="2867"/>
    <n v="838"/>
    <n v="723"/>
    <n v="1"/>
    <n v="0.53649167733674774"/>
    <n v="0.46286811779769527"/>
    <n v="6.4020486555697821E-4"/>
  </r>
  <r>
    <x v="7"/>
    <x v="8"/>
    <x v="4"/>
    <x v="2"/>
    <n v="73312"/>
    <n v="14502"/>
    <n v="60834"/>
    <n v="73794"/>
    <n v="29607"/>
    <n v="27889"/>
    <n v="0"/>
    <n v="0"/>
    <n v="1718"/>
    <n v="15"/>
    <n v="139"/>
    <n v="201"/>
    <n v="6.7889350491437839E-3"/>
    <n v="0.1169965075669383"/>
    <n v="0"/>
    <n v="1363"/>
    <n v="29538"/>
    <n v="27822"/>
    <n v="1716"/>
    <n v="73160"/>
    <n v="17703"/>
    <n v="11878"/>
    <n v="26"/>
    <n v="0.59793292126861886"/>
    <n v="0.40118890802850676"/>
    <n v="8.7817070287432022E-4"/>
  </r>
  <r>
    <x v="8"/>
    <x v="8"/>
    <x v="4"/>
    <x v="2"/>
    <n v="26650"/>
    <n v="2163"/>
    <n v="26511"/>
    <n v="27589"/>
    <n v="10485"/>
    <n v="9911"/>
    <n v="0"/>
    <n v="0"/>
    <n v="574"/>
    <n v="12"/>
    <n v="14"/>
    <n v="53"/>
    <n v="5.0548402479732952E-3"/>
    <n v="9.2334494773519168E-2"/>
    <n v="0"/>
    <n v="495"/>
    <n v="10461"/>
    <n v="9887"/>
    <n v="574"/>
    <n v="27407"/>
    <n v="5880"/>
    <n v="4596"/>
    <n v="9"/>
    <n v="0.56080114449213159"/>
    <n v="0.43834048640915596"/>
    <n v="8.5836909871244631E-4"/>
  </r>
  <r>
    <x v="9"/>
    <x v="8"/>
    <x v="4"/>
    <x v="2"/>
    <n v="5109"/>
    <n v="459"/>
    <n v="6674"/>
    <n v="5149"/>
    <n v="2518"/>
    <n v="2321"/>
    <n v="0"/>
    <n v="0"/>
    <n v="199"/>
    <n v="14"/>
    <n v="9"/>
    <n v="50"/>
    <n v="1.9857029388403495E-2"/>
    <n v="0.25125628140703515"/>
    <n v="0"/>
    <n v="126"/>
    <n v="2514"/>
    <n v="2318"/>
    <n v="198"/>
    <n v="5106"/>
    <n v="735"/>
    <n v="1783"/>
    <n v="0"/>
    <n v="0.29189833200953136"/>
    <n v="0.70810166799046859"/>
    <n v="0"/>
  </r>
  <r>
    <x v="10"/>
    <x v="8"/>
    <x v="4"/>
    <x v="2"/>
    <n v="44762"/>
    <n v="4214"/>
    <n v="42572"/>
    <n v="45179"/>
    <n v="13383"/>
    <n v="12593"/>
    <n v="6"/>
    <n v="6"/>
    <n v="784"/>
    <n v="44"/>
    <n v="43"/>
    <n v="95"/>
    <n v="7.0985578719270715E-3"/>
    <n v="0.1211734693877551"/>
    <n v="0"/>
    <n v="602"/>
    <n v="13327"/>
    <n v="12539"/>
    <n v="782"/>
    <n v="44751"/>
    <n v="6960"/>
    <n v="6413"/>
    <n v="10"/>
    <n v="0.52006276619592018"/>
    <n v="0.4791900171859822"/>
    <n v="7.4721661809758644E-4"/>
  </r>
  <r>
    <x v="11"/>
    <x v="8"/>
    <x v="4"/>
    <x v="2"/>
    <n v="1646"/>
    <n v="250"/>
    <n v="3420"/>
    <n v="1662"/>
    <n v="809"/>
    <n v="771"/>
    <n v="0"/>
    <n v="0"/>
    <n v="38"/>
    <n v="2"/>
    <n v="1"/>
    <n v="2"/>
    <n v="2.472187886279357E-3"/>
    <n v="5.2631578947368418E-2"/>
    <n v="0"/>
    <n v="33"/>
    <n v="806"/>
    <n v="768"/>
    <n v="38"/>
    <n v="1650"/>
    <n v="475"/>
    <n v="334"/>
    <n v="0"/>
    <n v="0.58714462299134729"/>
    <n v="0.41285537700865266"/>
    <n v="0"/>
  </r>
  <r>
    <x v="12"/>
    <x v="8"/>
    <x v="4"/>
    <x v="2"/>
    <n v="48057"/>
    <n v="5527"/>
    <n v="44554"/>
    <n v="48800"/>
    <n v="18340"/>
    <n v="17248"/>
    <n v="8"/>
    <n v="0"/>
    <n v="1084"/>
    <n v="141"/>
    <n v="186"/>
    <n v="92"/>
    <n v="5.0163576881134134E-3"/>
    <n v="8.4870848708487087E-2"/>
    <n v="0"/>
    <n v="665"/>
    <n v="18291"/>
    <n v="17200"/>
    <n v="1083"/>
    <n v="48442"/>
    <n v="7265"/>
    <n v="11061"/>
    <n v="14"/>
    <n v="0.39612868047982552"/>
    <n v="0.60310796074154849"/>
    <n v="7.6335877862595419E-4"/>
  </r>
  <r>
    <x v="13"/>
    <x v="8"/>
    <x v="4"/>
    <x v="2"/>
    <n v="48716"/>
    <n v="10212"/>
    <n v="40528"/>
    <n v="49562"/>
    <n v="18941"/>
    <n v="18210"/>
    <n v="0"/>
    <n v="0"/>
    <n v="731"/>
    <n v="122"/>
    <n v="17"/>
    <n v="27"/>
    <n v="1.4254791193706773E-3"/>
    <n v="3.6935704514363885E-2"/>
    <n v="0"/>
    <n v="565"/>
    <n v="18910"/>
    <n v="18181"/>
    <n v="729"/>
    <n v="49389"/>
    <n v="7039"/>
    <n v="11898"/>
    <n v="4"/>
    <n v="0.37162768597222956"/>
    <n v="0.62816113193601186"/>
    <n v="2.1118209175861888E-4"/>
  </r>
  <r>
    <x v="14"/>
    <x v="8"/>
    <x v="4"/>
    <x v="2"/>
    <n v="62215"/>
    <n v="7559"/>
    <n v="56680"/>
    <n v="62861"/>
    <n v="28559"/>
    <n v="27601"/>
    <n v="20"/>
    <n v="0"/>
    <n v="938"/>
    <n v="44"/>
    <n v="129"/>
    <n v="89"/>
    <n v="3.1163556146923911E-3"/>
    <n v="9.4882729211087424E-2"/>
    <n v="0"/>
    <n v="676"/>
    <n v="27828"/>
    <n v="26887"/>
    <n v="921"/>
    <n v="58209"/>
    <n v="16222"/>
    <n v="12252"/>
    <n v="85"/>
    <n v="0.56801708743303336"/>
    <n v="0.42900661787877725"/>
    <n v="2.9762946881893623E-3"/>
  </r>
  <r>
    <x v="15"/>
    <x v="8"/>
    <x v="4"/>
    <x v="2"/>
    <n v="27459"/>
    <n v="2368"/>
    <n v="27115"/>
    <n v="27966"/>
    <n v="15241"/>
    <n v="14815"/>
    <n v="3"/>
    <n v="3"/>
    <n v="423"/>
    <n v="10"/>
    <n v="20"/>
    <n v="78"/>
    <n v="5.1177744242503773E-3"/>
    <n v="0.18439716312056736"/>
    <n v="0"/>
    <n v="315"/>
    <n v="15163"/>
    <n v="14740"/>
    <n v="420"/>
    <n v="27354"/>
    <n v="5978"/>
    <n v="9228"/>
    <n v="35"/>
    <n v="0.39223148087395843"/>
    <n v="0.60547208188439083"/>
    <n v="2.2964372416508102E-3"/>
  </r>
  <r>
    <x v="16"/>
    <x v="8"/>
    <x v="4"/>
    <x v="2"/>
    <n v="1385109"/>
    <n v="318270"/>
    <n v="1068863"/>
    <n v="1404409"/>
    <n v="485720"/>
    <n v="458667"/>
    <n v="0"/>
    <n v="0"/>
    <n v="27053"/>
    <n v="792"/>
    <n v="1807"/>
    <n v="3783"/>
    <n v="7.7884377830849047E-3"/>
    <n v="0.13983661701105238"/>
    <n v="0"/>
    <n v="20671"/>
    <n v="480808"/>
    <n v="453885"/>
    <n v="26923"/>
    <n v="1374186"/>
    <n v="226277"/>
    <n v="257200"/>
    <n v="2243"/>
    <n v="0.46585893107139914"/>
    <n v="0.52952318208021087"/>
    <n v="4.6178868483900187E-3"/>
  </r>
  <r>
    <x v="17"/>
    <x v="8"/>
    <x v="4"/>
    <x v="2"/>
    <n v="189757"/>
    <n v="41402"/>
    <n v="150379"/>
    <n v="193355"/>
    <n v="77921"/>
    <n v="73949"/>
    <n v="153"/>
    <n v="0"/>
    <n v="3819"/>
    <n v="94"/>
    <n v="638"/>
    <n v="294"/>
    <n v="3.7730521938886823E-3"/>
    <n v="7.6983503534956796E-2"/>
    <n v="0"/>
    <n v="2793"/>
    <n v="76623"/>
    <n v="72722"/>
    <n v="3748"/>
    <n v="181599"/>
    <n v="45513"/>
    <n v="32187"/>
    <n v="221"/>
    <n v="0.58409157993352245"/>
    <n v="0.41307221416562928"/>
    <n v="2.8362059008482949E-3"/>
  </r>
  <r>
    <x v="18"/>
    <x v="8"/>
    <x v="4"/>
    <x v="2"/>
    <n v="29769"/>
    <n v="3834"/>
    <n v="27959"/>
    <n v="30319"/>
    <n v="12949"/>
    <n v="12206"/>
    <n v="3"/>
    <n v="3"/>
    <n v="740"/>
    <n v="6"/>
    <n v="71"/>
    <n v="51"/>
    <n v="3.9385280716657655E-3"/>
    <n v="6.8918918918918923E-2"/>
    <n v="0"/>
    <n v="612"/>
    <n v="12917"/>
    <n v="12176"/>
    <n v="738"/>
    <n v="30023"/>
    <n v="8157"/>
    <n v="4772"/>
    <n v="20"/>
    <n v="0.62993281334465978"/>
    <n v="0.36852266584292226"/>
    <n v="1.5445208124179473E-3"/>
  </r>
  <r>
    <x v="19"/>
    <x v="8"/>
    <x v="4"/>
    <x v="2"/>
    <n v="15784"/>
    <n v="1887"/>
    <n v="15921"/>
    <n v="16023"/>
    <n v="7295"/>
    <n v="6996"/>
    <n v="13"/>
    <n v="0"/>
    <n v="286"/>
    <n v="6"/>
    <n v="34"/>
    <n v="34"/>
    <n v="4.6607265250171353E-3"/>
    <n v="0.11888111888111888"/>
    <n v="0"/>
    <n v="212"/>
    <n v="7273"/>
    <n v="6976"/>
    <n v="284"/>
    <n v="15824"/>
    <n v="4546"/>
    <n v="2741"/>
    <n v="8"/>
    <n v="0.62316655243317343"/>
    <n v="0.37573680603152843"/>
    <n v="1.0966415352981493E-3"/>
  </r>
  <r>
    <x v="20"/>
    <x v="8"/>
    <x v="4"/>
    <x v="2"/>
    <n v="55321"/>
    <n v="5127"/>
    <n v="52218"/>
    <n v="55769"/>
    <n v="24221"/>
    <n v="22718"/>
    <n v="0"/>
    <n v="0"/>
    <n v="1503"/>
    <n v="25"/>
    <n v="221"/>
    <n v="160"/>
    <n v="6.6058379092523017E-3"/>
    <n v="0.10645375914836992"/>
    <n v="0"/>
    <n v="1097"/>
    <n v="24114"/>
    <n v="22614"/>
    <n v="1500"/>
    <n v="55119"/>
    <n v="10517"/>
    <n v="13693"/>
    <n v="11"/>
    <n v="0.43420998307254038"/>
    <n v="0.56533586557119853"/>
    <n v="4.5415135626109573E-4"/>
  </r>
  <r>
    <x v="21"/>
    <x v="8"/>
    <x v="4"/>
    <x v="2"/>
    <n v="8357"/>
    <n v="656"/>
    <n v="9725"/>
    <n v="8453"/>
    <n v="4272"/>
    <n v="4013"/>
    <n v="3"/>
    <n v="0"/>
    <n v="256"/>
    <n v="8"/>
    <n v="14"/>
    <n v="39"/>
    <n v="9.1292134831460672E-3"/>
    <n v="0.15234375"/>
    <n v="0"/>
    <n v="195"/>
    <n v="4259"/>
    <n v="4000"/>
    <n v="256"/>
    <n v="8368"/>
    <n v="867"/>
    <n v="3405"/>
    <n v="0"/>
    <n v="0.2029494382022472"/>
    <n v="0.7970505617977528"/>
    <n v="0"/>
  </r>
  <r>
    <x v="22"/>
    <x v="8"/>
    <x v="4"/>
    <x v="2"/>
    <n v="44548"/>
    <n v="8708"/>
    <n v="37864"/>
    <n v="45414"/>
    <n v="19074"/>
    <n v="18039"/>
    <n v="56"/>
    <n v="0"/>
    <n v="979"/>
    <n v="49"/>
    <n v="116"/>
    <n v="75"/>
    <n v="3.9320541050644857E-3"/>
    <n v="7.6608784473953015E-2"/>
    <n v="0"/>
    <n v="739"/>
    <n v="18979"/>
    <n v="17952"/>
    <n v="971"/>
    <n v="44730"/>
    <n v="9205"/>
    <n v="9850"/>
    <n v="19"/>
    <n v="0.48259410716158119"/>
    <n v="0.51640977246513575"/>
    <n v="9.9612037328300311E-4"/>
  </r>
  <r>
    <x v="23"/>
    <x v="8"/>
    <x v="4"/>
    <x v="2"/>
    <n v="25741"/>
    <n v="4378"/>
    <n v="23387"/>
    <n v="26092"/>
    <n v="11620"/>
    <n v="11043"/>
    <n v="15"/>
    <n v="0"/>
    <n v="562"/>
    <n v="5"/>
    <n v="35"/>
    <n v="78"/>
    <n v="6.7125645438898453E-3"/>
    <n v="0.13879003558718861"/>
    <n v="0"/>
    <n v="444"/>
    <n v="11582"/>
    <n v="11007"/>
    <n v="560"/>
    <n v="25774"/>
    <n v="4257"/>
    <n v="7362"/>
    <n v="1"/>
    <n v="0.36635111876075732"/>
    <n v="0.63356282271944919"/>
    <n v="8.6058519793459558E-5"/>
  </r>
  <r>
    <x v="24"/>
    <x v="8"/>
    <x v="4"/>
    <x v="2"/>
    <n v="17021"/>
    <n v="1751"/>
    <n v="17294"/>
    <n v="17134"/>
    <n v="8616"/>
    <n v="8052"/>
    <n v="0"/>
    <n v="0"/>
    <n v="564"/>
    <n v="5"/>
    <n v="61"/>
    <n v="45"/>
    <n v="5.222841225626741E-3"/>
    <n v="7.9787234042553196E-2"/>
    <n v="0"/>
    <n v="453"/>
    <n v="8571"/>
    <n v="8008"/>
    <n v="563"/>
    <n v="16910"/>
    <n v="3250"/>
    <n v="5364"/>
    <n v="2"/>
    <n v="0.37720519962859794"/>
    <n v="0.62256267409470756"/>
    <n v="2.3212627669452182E-4"/>
  </r>
  <r>
    <x v="25"/>
    <x v="8"/>
    <x v="4"/>
    <x v="2"/>
    <n v="10780"/>
    <n v="1390"/>
    <n v="11414"/>
    <n v="10945"/>
    <n v="4686"/>
    <n v="4511"/>
    <n v="0"/>
    <n v="0"/>
    <n v="175"/>
    <n v="7"/>
    <n v="17"/>
    <n v="29"/>
    <n v="6.1886470337174562E-3"/>
    <n v="0.1657142857142857"/>
    <n v="0"/>
    <n v="122"/>
    <n v="4658"/>
    <n v="4483"/>
    <n v="175"/>
    <n v="10780"/>
    <n v="1568"/>
    <n v="3116"/>
    <n v="2"/>
    <n v="0.3346137430644473"/>
    <n v="0.66495945369184806"/>
    <n v="4.2680324370465217E-4"/>
  </r>
  <r>
    <x v="26"/>
    <x v="8"/>
    <x v="4"/>
    <x v="2"/>
    <n v="552814"/>
    <n v="75975"/>
    <n v="478863"/>
    <n v="571993"/>
    <n v="183333"/>
    <n v="172563"/>
    <n v="0"/>
    <n v="0"/>
    <n v="10771"/>
    <n v="39"/>
    <n v="358"/>
    <n v="1282"/>
    <n v="6.9927399867999764E-3"/>
    <n v="0.11902330331445549"/>
    <n v="0"/>
    <n v="9092"/>
    <n v="181364"/>
    <n v="170687"/>
    <n v="10678"/>
    <n v="555984"/>
    <n v="92020"/>
    <n v="91034"/>
    <n v="279"/>
    <n v="0.50192818532397332"/>
    <n v="0.49654999372726133"/>
    <n v="1.5218209487653613E-3"/>
  </r>
  <r>
    <x v="27"/>
    <x v="8"/>
    <x v="4"/>
    <x v="2"/>
    <n v="14753"/>
    <n v="1972"/>
    <n v="14805"/>
    <n v="14959"/>
    <n v="7223"/>
    <n v="6974"/>
    <n v="0"/>
    <n v="0"/>
    <n v="249"/>
    <n v="5"/>
    <n v="22"/>
    <n v="36"/>
    <n v="4.9840786376851723E-3"/>
    <n v="0.14457831325301204"/>
    <n v="0"/>
    <n v="186"/>
    <n v="7169"/>
    <n v="6922"/>
    <n v="247"/>
    <n v="14566"/>
    <n v="3561"/>
    <n v="3639"/>
    <n v="23"/>
    <n v="0.49300844524435827"/>
    <n v="0.50380728229267613"/>
    <n v="3.1842724629655267E-3"/>
  </r>
  <r>
    <x v="28"/>
    <x v="8"/>
    <x v="4"/>
    <x v="2"/>
    <n v="86365"/>
    <n v="7319"/>
    <n v="81070"/>
    <n v="87743"/>
    <n v="35791"/>
    <n v="33683"/>
    <n v="0"/>
    <n v="0"/>
    <n v="2108"/>
    <n v="27"/>
    <n v="189"/>
    <n v="162"/>
    <n v="4.5262775558101197E-3"/>
    <n v="7.6850094876660335E-2"/>
    <n v="0"/>
    <n v="1730"/>
    <n v="35461"/>
    <n v="33366"/>
    <n v="2095"/>
    <n v="85660"/>
    <n v="21564"/>
    <n v="14159"/>
    <n v="68"/>
    <n v="0.60249783465116924"/>
    <n v="0.39560224637478697"/>
    <n v="1.8999189740437541E-3"/>
  </r>
  <r>
    <x v="29"/>
    <x v="8"/>
    <x v="4"/>
    <x v="2"/>
    <n v="9118"/>
    <n v="693"/>
    <n v="10449"/>
    <n v="9194"/>
    <n v="3868"/>
    <n v="3705"/>
    <n v="19"/>
    <n v="1"/>
    <n v="144"/>
    <n v="6"/>
    <n v="14"/>
    <n v="15"/>
    <n v="3.8779731127197518E-3"/>
    <n v="0.10416666666666667"/>
    <n v="0"/>
    <n v="109"/>
    <n v="3846"/>
    <n v="3684"/>
    <n v="143"/>
    <n v="9030"/>
    <n v="2366"/>
    <n v="1497"/>
    <n v="5"/>
    <n v="0.61168562564632889"/>
    <n v="0.38702171664943125"/>
    <n v="1.2926577042399173E-3"/>
  </r>
  <r>
    <x v="30"/>
    <x v="8"/>
    <x v="4"/>
    <x v="2"/>
    <n v="513023"/>
    <n v="55555"/>
    <n v="459492"/>
    <n v="522578"/>
    <n v="186644"/>
    <n v="177673"/>
    <n v="0"/>
    <n v="0"/>
    <n v="8971"/>
    <n v="23"/>
    <n v="763"/>
    <n v="1601"/>
    <n v="8.5778273076016365E-3"/>
    <n v="0.17846393936016053"/>
    <n v="0"/>
    <n v="6584"/>
    <n v="185737"/>
    <n v="176793"/>
    <n v="8944"/>
    <n v="514255"/>
    <n v="98124"/>
    <n v="88306"/>
    <n v="214"/>
    <n v="0.52572812412935854"/>
    <n v="0.47312530807312314"/>
    <n v="1.14656779751827E-3"/>
  </r>
  <r>
    <x v="31"/>
    <x v="8"/>
    <x v="4"/>
    <x v="2"/>
    <n v="366978"/>
    <n v="33222"/>
    <n v="335780"/>
    <n v="371996"/>
    <n v="134667"/>
    <n v="129324"/>
    <n v="0"/>
    <n v="0"/>
    <n v="5343"/>
    <n v="207"/>
    <n v="626"/>
    <n v="930"/>
    <n v="6.9059235001893557E-3"/>
    <n v="0.17405951712521056"/>
    <n v="0"/>
    <n v="3580"/>
    <n v="133573"/>
    <n v="128264"/>
    <n v="5309"/>
    <n v="365259"/>
    <n v="49172"/>
    <n v="85373"/>
    <n v="122"/>
    <n v="0.36513771005517315"/>
    <n v="0.63395635159318908"/>
    <n v="9.0593835163774346E-4"/>
  </r>
  <r>
    <x v="32"/>
    <x v="8"/>
    <x v="4"/>
    <x v="2"/>
    <n v="34862"/>
    <n v="5510"/>
    <n v="31376"/>
    <n v="35237"/>
    <n v="16291"/>
    <n v="15683"/>
    <n v="4"/>
    <n v="4"/>
    <n v="604"/>
    <n v="6"/>
    <n v="112"/>
    <n v="146"/>
    <n v="8.96200356024799E-3"/>
    <n v="0.24172185430463577"/>
    <n v="0"/>
    <n v="340"/>
    <n v="16204"/>
    <n v="15599"/>
    <n v="601"/>
    <n v="34857"/>
    <n v="4564"/>
    <n v="11719"/>
    <n v="8"/>
    <n v="0.28015468663679333"/>
    <n v="0.71935424467497389"/>
    <n v="4.9106868823276656E-4"/>
  </r>
  <r>
    <x v="33"/>
    <x v="8"/>
    <x v="4"/>
    <x v="2"/>
    <n v="198187"/>
    <n v="26090"/>
    <n v="174121"/>
    <n v="202976"/>
    <n v="77040"/>
    <n v="74132"/>
    <n v="10"/>
    <n v="10"/>
    <n v="2898"/>
    <n v="101"/>
    <n v="128"/>
    <n v="513"/>
    <n v="6.6588785046728972E-3"/>
    <n v="0.17701863354037267"/>
    <n v="0"/>
    <n v="2156"/>
    <n v="75518"/>
    <n v="72668"/>
    <n v="2840"/>
    <n v="193334"/>
    <n v="45608"/>
    <n v="31318"/>
    <n v="114"/>
    <n v="0.59200415368639669"/>
    <n v="0.40651609553478713"/>
    <n v="1.4797507788161994E-3"/>
  </r>
  <r>
    <x v="34"/>
    <x v="8"/>
    <x v="4"/>
    <x v="2"/>
    <n v="3482"/>
    <n v="372"/>
    <n v="5134"/>
    <n v="3563"/>
    <n v="1756"/>
    <n v="1667"/>
    <n v="0"/>
    <n v="0"/>
    <n v="89"/>
    <n v="4"/>
    <n v="13"/>
    <n v="6"/>
    <n v="3.4168564920273349E-3"/>
    <n v="6.741573033707865E-2"/>
    <n v="0"/>
    <n v="66"/>
    <n v="1741"/>
    <n v="1652"/>
    <n v="89"/>
    <n v="3514"/>
    <n v="800"/>
    <n v="953"/>
    <n v="3"/>
    <n v="0.45558086560364464"/>
    <n v="0.54271070615034167"/>
    <n v="1.7084282460136675E-3"/>
  </r>
  <r>
    <x v="35"/>
    <x v="8"/>
    <x v="4"/>
    <x v="2"/>
    <n v="37200"/>
    <n v="3536"/>
    <n v="35688"/>
    <n v="38037"/>
    <n v="15143"/>
    <n v="13915"/>
    <n v="0"/>
    <n v="0"/>
    <n v="1228"/>
    <n v="11"/>
    <n v="61"/>
    <n v="89"/>
    <n v="5.8773030443109026E-3"/>
    <n v="7.2475570032573294E-2"/>
    <n v="0"/>
    <n v="1067"/>
    <n v="15091"/>
    <n v="13866"/>
    <n v="1225"/>
    <n v="37616"/>
    <n v="7981"/>
    <n v="7102"/>
    <n v="60"/>
    <n v="0.52704219771511585"/>
    <n v="0.46899557551343857"/>
    <n v="3.9622267714455525E-3"/>
  </r>
  <r>
    <x v="36"/>
    <x v="8"/>
    <x v="4"/>
    <x v="2"/>
    <n v="161483"/>
    <n v="15037"/>
    <n v="148470"/>
    <n v="164983"/>
    <n v="68174"/>
    <n v="65661"/>
    <n v="0"/>
    <n v="0"/>
    <n v="2513"/>
    <n v="54"/>
    <n v="334"/>
    <n v="452"/>
    <n v="6.6300935840643057E-3"/>
    <n v="0.17986470354158376"/>
    <n v="0"/>
    <n v="1673"/>
    <n v="67695"/>
    <n v="65198"/>
    <n v="2497"/>
    <n v="161859"/>
    <n v="39784"/>
    <n v="28281"/>
    <n v="109"/>
    <n v="0.58356558218675747"/>
    <n v="0.41483556781177577"/>
    <n v="1.5988500014668349E-3"/>
  </r>
  <r>
    <x v="37"/>
    <x v="8"/>
    <x v="4"/>
    <x v="2"/>
    <n v="22675"/>
    <n v="4735"/>
    <n v="19964"/>
    <n v="22955"/>
    <n v="9020"/>
    <n v="8611"/>
    <n v="0"/>
    <n v="0"/>
    <n v="409"/>
    <n v="3"/>
    <n v="45"/>
    <n v="74"/>
    <n v="8.2039911308203987E-3"/>
    <n v="0.18092909535452323"/>
    <n v="0"/>
    <n v="287"/>
    <n v="8969"/>
    <n v="8561"/>
    <n v="408"/>
    <n v="22568"/>
    <n v="3397"/>
    <n v="5623"/>
    <n v="0"/>
    <n v="0.37660753880266074"/>
    <n v="0.62339246119733926"/>
    <n v="0"/>
  </r>
  <r>
    <x v="38"/>
    <x v="8"/>
    <x v="4"/>
    <x v="2"/>
    <n v="128769"/>
    <n v="9713"/>
    <n v="121080"/>
    <n v="130361"/>
    <n v="38865"/>
    <n v="36511"/>
    <n v="0"/>
    <n v="0"/>
    <n v="2354"/>
    <n v="83"/>
    <n v="67"/>
    <n v="296"/>
    <n v="7.6161070371799817E-3"/>
    <n v="0.12574341546304163"/>
    <n v="0"/>
    <n v="1908"/>
    <n v="38661"/>
    <n v="36311"/>
    <n v="2350"/>
    <n v="129025"/>
    <n v="10548"/>
    <n v="28295"/>
    <n v="22"/>
    <n v="0.27140100347356233"/>
    <n v="0.72803293451691753"/>
    <n v="5.660620095201338E-4"/>
  </r>
  <r>
    <x v="39"/>
    <x v="8"/>
    <x v="4"/>
    <x v="2"/>
    <n v="4845793"/>
    <n v="758186"/>
    <n v="4089631"/>
    <n v="4931966"/>
    <n v="1800390"/>
    <n v="1708308"/>
    <n v="322"/>
    <n v="27"/>
    <n v="91763"/>
    <n v="2534"/>
    <n v="7485"/>
    <n v="12613"/>
    <n v="7.0057043196196378E-3"/>
    <n v="0.13745191417019931"/>
    <n v="0"/>
    <n v="69131"/>
    <n v="1785008"/>
    <n v="1693463"/>
    <n v="91226"/>
    <n v="4824794"/>
    <n v="875217"/>
    <n v="921180"/>
    <n v="3993"/>
    <n v="0.48612633929315313"/>
    <n v="0.51165580790828658"/>
    <n v="2.2178527985603118E-3"/>
  </r>
  <r>
    <x v="0"/>
    <x v="9"/>
    <x v="0"/>
    <x v="2"/>
    <n v="2488"/>
    <n v="204"/>
    <n v="4308"/>
    <n v="2505"/>
    <n v="973"/>
    <n v="963"/>
    <n v="0"/>
    <n v="0"/>
    <n v="10"/>
    <n v="2"/>
    <n v="2"/>
    <n v="6"/>
    <n v="6.1664953751284684E-3"/>
    <n v="0.6"/>
    <n v="0"/>
    <n v="0"/>
    <n v="970"/>
    <n v="960"/>
    <n v="10"/>
    <n v="2486"/>
    <n v="441"/>
    <n v="532"/>
    <n v="0"/>
    <n v="0.45323741007194246"/>
    <n v="0.5467625899280576"/>
    <n v="0"/>
  </r>
  <r>
    <x v="1"/>
    <x v="9"/>
    <x v="0"/>
    <x v="2"/>
    <m/>
    <m/>
    <n v="2024"/>
    <m/>
    <m/>
    <m/>
    <m/>
    <m/>
    <m/>
    <m/>
    <m/>
    <m/>
    <m/>
    <e v="#DIV/0!"/>
    <m/>
    <m/>
    <n v="0"/>
    <n v="0"/>
    <n v="0"/>
    <n v="0"/>
    <m/>
    <n v="0"/>
    <n v="0"/>
    <e v="#DIV/0!"/>
    <e v="#DIV/0!"/>
    <e v="#DIV/0!"/>
  </r>
  <r>
    <x v="2"/>
    <x v="9"/>
    <x v="0"/>
    <x v="2"/>
    <n v="7261"/>
    <n v="612"/>
    <n v="8673"/>
    <n v="7318"/>
    <n v="2416"/>
    <n v="2389"/>
    <n v="0"/>
    <n v="0"/>
    <n v="27"/>
    <n v="6"/>
    <n v="10"/>
    <n v="11"/>
    <n v="4.552980132450331E-3"/>
    <n v="0.40740740740740738"/>
    <n v="0"/>
    <n v="0"/>
    <n v="2413"/>
    <n v="2386"/>
    <n v="27"/>
    <n v="7262"/>
    <n v="1771"/>
    <n v="645"/>
    <n v="0"/>
    <n v="0.73302980132450335"/>
    <n v="0.26697019867549671"/>
    <n v="0"/>
  </r>
  <r>
    <x v="3"/>
    <x v="9"/>
    <x v="0"/>
    <x v="2"/>
    <n v="13960"/>
    <n v="898"/>
    <n v="15086"/>
    <n v="14256"/>
    <n v="5741"/>
    <n v="5653"/>
    <n v="0"/>
    <n v="0"/>
    <n v="88"/>
    <n v="15"/>
    <n v="35"/>
    <n v="35"/>
    <n v="6.0964988677930671E-3"/>
    <n v="0.39772727272727271"/>
    <n v="0"/>
    <n v="3"/>
    <n v="5727"/>
    <n v="5639"/>
    <n v="88"/>
    <n v="14128"/>
    <n v="3230"/>
    <n v="2505"/>
    <n v="6"/>
    <n v="0.56261975265633168"/>
    <n v="0.4363351332520467"/>
    <n v="1.0451140916216688E-3"/>
  </r>
  <r>
    <x v="4"/>
    <x v="9"/>
    <x v="0"/>
    <x v="2"/>
    <n v="7070"/>
    <n v="604"/>
    <n v="8490"/>
    <n v="7148"/>
    <n v="2340"/>
    <n v="2291"/>
    <n v="0"/>
    <n v="0"/>
    <n v="49"/>
    <n v="11"/>
    <n v="6"/>
    <n v="32"/>
    <n v="1.3675213675213675E-2"/>
    <n v="0.65306122448979587"/>
    <n v="0"/>
    <n v="0"/>
    <n v="2333"/>
    <n v="2284"/>
    <n v="49"/>
    <n v="7068"/>
    <n v="1347"/>
    <n v="993"/>
    <n v="0"/>
    <n v="0.57564102564102559"/>
    <n v="0.42435897435897435"/>
    <n v="0"/>
  </r>
  <r>
    <x v="5"/>
    <x v="9"/>
    <x v="0"/>
    <x v="2"/>
    <n v="85221"/>
    <n v="8074"/>
    <n v="79171"/>
    <n v="86158"/>
    <n v="28640"/>
    <n v="28008"/>
    <n v="0"/>
    <n v="0"/>
    <n v="632"/>
    <n v="35"/>
    <n v="243"/>
    <n v="335"/>
    <n v="1.1696927374301676E-2"/>
    <n v="0.53006329113924056"/>
    <n v="0"/>
    <n v="19"/>
    <n v="28540"/>
    <n v="27910"/>
    <n v="630"/>
    <n v="85302"/>
    <n v="12068"/>
    <n v="16550"/>
    <n v="22"/>
    <n v="0.42136871508379886"/>
    <n v="0.57786312849162014"/>
    <n v="7.6815642458100554E-4"/>
  </r>
  <r>
    <x v="6"/>
    <x v="9"/>
    <x v="0"/>
    <x v="2"/>
    <n v="2712"/>
    <n v="212"/>
    <n v="4524"/>
    <n v="2745"/>
    <n v="1417"/>
    <n v="1409"/>
    <n v="0"/>
    <n v="0"/>
    <n v="8"/>
    <n v="0"/>
    <n v="5"/>
    <n v="3"/>
    <n v="2.1171489061397319E-3"/>
    <n v="0.375"/>
    <n v="0"/>
    <n v="0"/>
    <n v="1416"/>
    <n v="1408"/>
    <n v="8"/>
    <n v="2727"/>
    <n v="765"/>
    <n v="652"/>
    <n v="0"/>
    <n v="0.53987297106563159"/>
    <n v="0.46012702893436841"/>
    <n v="0"/>
  </r>
  <r>
    <x v="7"/>
    <x v="9"/>
    <x v="0"/>
    <x v="2"/>
    <n v="66540"/>
    <n v="6857"/>
    <n v="61707"/>
    <n v="67167"/>
    <n v="23842"/>
    <n v="23561"/>
    <n v="0"/>
    <n v="0"/>
    <n v="281"/>
    <n v="57"/>
    <n v="83"/>
    <n v="133"/>
    <n v="5.578391074574281E-3"/>
    <n v="0.47330960854092524"/>
    <n v="0"/>
    <n v="8"/>
    <n v="23790"/>
    <n v="23509"/>
    <n v="281"/>
    <n v="66561"/>
    <n v="12994"/>
    <n v="10840"/>
    <n v="8"/>
    <n v="0.54500461370690378"/>
    <n v="0.45465984397282105"/>
    <n v="3.3554232027514471E-4"/>
  </r>
  <r>
    <x v="8"/>
    <x v="9"/>
    <x v="0"/>
    <x v="2"/>
    <n v="26301"/>
    <n v="2060"/>
    <n v="26265"/>
    <n v="26673"/>
    <n v="9290"/>
    <n v="9213"/>
    <n v="0"/>
    <n v="0"/>
    <n v="77"/>
    <n v="13"/>
    <n v="12"/>
    <n v="52"/>
    <n v="5.597416576964478E-3"/>
    <n v="0.67532467532467533"/>
    <n v="0"/>
    <n v="0"/>
    <n v="9276"/>
    <n v="9199"/>
    <n v="77"/>
    <n v="26512"/>
    <n v="5048"/>
    <n v="4239"/>
    <n v="3"/>
    <n v="0.54337997847147468"/>
    <n v="0.45629709364908505"/>
    <n v="3.2292787944025834E-4"/>
  </r>
  <r>
    <x v="9"/>
    <x v="9"/>
    <x v="0"/>
    <x v="2"/>
    <n v="437"/>
    <n v="40"/>
    <n v="2421"/>
    <n v="443"/>
    <n v="154"/>
    <n v="152"/>
    <n v="0"/>
    <n v="0"/>
    <n v="2"/>
    <n v="1"/>
    <n v="1"/>
    <n v="0"/>
    <n v="0"/>
    <n v="0"/>
    <n v="0"/>
    <n v="0"/>
    <n v="154"/>
    <n v="152"/>
    <n v="2"/>
    <n v="440"/>
    <n v="0"/>
    <n v="154"/>
    <n v="0"/>
    <n v="0"/>
    <n v="1"/>
    <n v="0"/>
  </r>
  <r>
    <x v="10"/>
    <x v="9"/>
    <x v="0"/>
    <x v="2"/>
    <n v="3510"/>
    <n v="286"/>
    <n v="5248"/>
    <n v="3550"/>
    <n v="1129"/>
    <n v="1098"/>
    <n v="0"/>
    <n v="0"/>
    <n v="31"/>
    <n v="4"/>
    <n v="4"/>
    <n v="15"/>
    <n v="1.3286093888396812E-2"/>
    <n v="0.4838709677419355"/>
    <n v="0"/>
    <n v="8"/>
    <n v="1124"/>
    <n v="1093"/>
    <n v="31"/>
    <n v="3512"/>
    <n v="407"/>
    <n v="722"/>
    <n v="0"/>
    <n v="0.36049601417183347"/>
    <n v="0.63950398582816648"/>
    <n v="0"/>
  </r>
  <r>
    <x v="11"/>
    <x v="9"/>
    <x v="0"/>
    <x v="2"/>
    <m/>
    <m/>
    <n v="2024"/>
    <m/>
    <m/>
    <m/>
    <m/>
    <m/>
    <m/>
    <m/>
    <m/>
    <m/>
    <m/>
    <e v="#DIV/0!"/>
    <m/>
    <m/>
    <n v="0"/>
    <n v="0"/>
    <n v="0"/>
    <n v="0"/>
    <m/>
    <n v="0"/>
    <n v="0"/>
    <e v="#DIV/0!"/>
    <e v="#DIV/0!"/>
    <e v="#DIV/0!"/>
  </r>
  <r>
    <x v="12"/>
    <x v="9"/>
    <x v="0"/>
    <x v="2"/>
    <n v="34082"/>
    <n v="4235"/>
    <n v="31871"/>
    <n v="34510"/>
    <n v="10795"/>
    <n v="10461"/>
    <n v="2"/>
    <n v="0"/>
    <n v="332"/>
    <n v="47"/>
    <n v="150"/>
    <n v="135"/>
    <n v="1.2505789717461788E-2"/>
    <n v="0.40662650602409639"/>
    <n v="0"/>
    <n v="0"/>
    <n v="10775"/>
    <n v="10441"/>
    <n v="332"/>
    <n v="34291"/>
    <n v="3526"/>
    <n v="7263"/>
    <n v="6"/>
    <n v="0.3266327003242242"/>
    <n v="0.67281148679944414"/>
    <n v="5.5581287633163501E-4"/>
  </r>
  <r>
    <x v="13"/>
    <x v="9"/>
    <x v="0"/>
    <x v="2"/>
    <n v="44213"/>
    <n v="4391"/>
    <n v="41846"/>
    <n v="44796"/>
    <n v="14719"/>
    <n v="14524"/>
    <n v="4"/>
    <n v="0"/>
    <n v="191"/>
    <n v="54"/>
    <n v="16"/>
    <n v="117"/>
    <n v="7.9489095726611864E-3"/>
    <n v="0.61256544502617805"/>
    <n v="0"/>
    <n v="0"/>
    <n v="14711"/>
    <n v="14517"/>
    <n v="190"/>
    <n v="44655"/>
    <n v="5431"/>
    <n v="9284"/>
    <n v="4"/>
    <n v="0.36897887084720432"/>
    <n v="0.63074937156056798"/>
    <n v="2.7175759222773286E-4"/>
  </r>
  <r>
    <x v="14"/>
    <x v="9"/>
    <x v="0"/>
    <x v="2"/>
    <n v="14395"/>
    <n v="1142"/>
    <n v="15277"/>
    <n v="14529"/>
    <n v="7103"/>
    <n v="7054"/>
    <n v="2"/>
    <n v="0"/>
    <n v="47"/>
    <n v="10"/>
    <n v="17"/>
    <n v="17"/>
    <n v="2.3933549204561452E-3"/>
    <n v="0.36170212765957449"/>
    <n v="0"/>
    <n v="3"/>
    <n v="7067"/>
    <n v="7018"/>
    <n v="47"/>
    <n v="14335"/>
    <n v="3419"/>
    <n v="3677"/>
    <n v="7"/>
    <n v="0.48134591017879769"/>
    <n v="0.51766859073630855"/>
    <n v="9.8549908489370679E-4"/>
  </r>
  <r>
    <x v="15"/>
    <x v="9"/>
    <x v="0"/>
    <x v="2"/>
    <n v="13332"/>
    <n v="1163"/>
    <n v="14193"/>
    <n v="13526"/>
    <n v="6209"/>
    <n v="6125"/>
    <n v="2"/>
    <n v="2"/>
    <n v="82"/>
    <n v="20"/>
    <n v="14"/>
    <n v="48"/>
    <n v="7.7307134804316313E-3"/>
    <n v="0.58536585365853655"/>
    <n v="0"/>
    <n v="0"/>
    <n v="6187"/>
    <n v="6103"/>
    <n v="82"/>
    <n v="13309"/>
    <n v="1641"/>
    <n v="4565"/>
    <n v="3"/>
    <n v="0.26429376711225638"/>
    <n v="0.73522306329521658"/>
    <n v="4.8316959252697695E-4"/>
  </r>
  <r>
    <x v="16"/>
    <x v="9"/>
    <x v="0"/>
    <x v="2"/>
    <n v="155047"/>
    <n v="18890"/>
    <n v="138181"/>
    <n v="158290"/>
    <n v="41447"/>
    <n v="40751"/>
    <n v="0"/>
    <n v="0"/>
    <n v="696"/>
    <n v="108"/>
    <n v="150"/>
    <n v="434"/>
    <n v="1.0471204188481676E-2"/>
    <n v="0.62356321839080464"/>
    <n v="0"/>
    <n v="4"/>
    <n v="41171"/>
    <n v="40485"/>
    <n v="686"/>
    <n v="155819"/>
    <n v="16900"/>
    <n v="24484"/>
    <n v="63"/>
    <n v="0.4077496561874201"/>
    <n v="0.59073033030134869"/>
    <n v="1.520013511231211E-3"/>
  </r>
  <r>
    <x v="17"/>
    <x v="9"/>
    <x v="0"/>
    <x v="2"/>
    <n v="134962"/>
    <n v="15208"/>
    <n v="121778"/>
    <n v="137024"/>
    <n v="53345"/>
    <n v="52534"/>
    <n v="22"/>
    <n v="0"/>
    <n v="789"/>
    <n v="231"/>
    <n v="299"/>
    <n v="213"/>
    <n v="3.9928765582528825E-3"/>
    <n v="0.26996197718631176"/>
    <n v="0"/>
    <n v="46"/>
    <n v="52666"/>
    <n v="51866"/>
    <n v="778"/>
    <n v="128505"/>
    <n v="27597"/>
    <n v="25642"/>
    <n v="106"/>
    <n v="0.51733058393476428"/>
    <n v="0.48068235073577653"/>
    <n v="1.987065329459181E-3"/>
  </r>
  <r>
    <x v="18"/>
    <x v="9"/>
    <x v="0"/>
    <x v="2"/>
    <m/>
    <m/>
    <n v="2024"/>
    <m/>
    <m/>
    <m/>
    <m/>
    <m/>
    <m/>
    <m/>
    <m/>
    <m/>
    <m/>
    <e v="#DIV/0!"/>
    <m/>
    <m/>
    <n v="0"/>
    <n v="0"/>
    <n v="0"/>
    <n v="0"/>
    <m/>
    <n v="0"/>
    <n v="0"/>
    <e v="#DIV/0!"/>
    <e v="#DIV/0!"/>
    <e v="#DIV/0!"/>
  </r>
  <r>
    <x v="19"/>
    <x v="9"/>
    <x v="0"/>
    <x v="2"/>
    <n v="6686"/>
    <n v="765"/>
    <n v="7945"/>
    <n v="6797"/>
    <n v="2711"/>
    <n v="2678"/>
    <n v="2"/>
    <n v="0"/>
    <n v="31"/>
    <n v="7"/>
    <n v="4"/>
    <n v="15"/>
    <n v="5.5330136481003319E-3"/>
    <n v="0.4838709677419355"/>
    <n v="0"/>
    <n v="5"/>
    <n v="2708"/>
    <n v="2675"/>
    <n v="31"/>
    <n v="6730"/>
    <n v="1446"/>
    <n v="1265"/>
    <n v="0"/>
    <n v="0.533382515676872"/>
    <n v="0.466617484323128"/>
    <n v="0"/>
  </r>
  <r>
    <x v="20"/>
    <x v="9"/>
    <x v="0"/>
    <x v="2"/>
    <n v="33805"/>
    <n v="3579"/>
    <n v="32250"/>
    <n v="34345"/>
    <n v="13164"/>
    <n v="12917"/>
    <n v="0"/>
    <n v="0"/>
    <n v="247"/>
    <n v="38"/>
    <n v="145"/>
    <n v="63"/>
    <n v="4.7857793983591612E-3"/>
    <n v="0.25506072874493929"/>
    <n v="0"/>
    <n v="1"/>
    <n v="13123"/>
    <n v="12879"/>
    <n v="244"/>
    <n v="33966"/>
    <n v="5108"/>
    <n v="8050"/>
    <n v="6"/>
    <n v="0.38802795502886661"/>
    <n v="0.61151625645700391"/>
    <n v="4.5578851412944393E-4"/>
  </r>
  <r>
    <x v="21"/>
    <x v="9"/>
    <x v="0"/>
    <x v="2"/>
    <n v="7685"/>
    <n v="575"/>
    <n v="9134"/>
    <n v="7761"/>
    <n v="3358"/>
    <n v="3294"/>
    <n v="0"/>
    <n v="0"/>
    <n v="64"/>
    <n v="5"/>
    <n v="11"/>
    <n v="36"/>
    <n v="1.0720667063728409E-2"/>
    <n v="0.5625"/>
    <n v="0"/>
    <n v="12"/>
    <n v="3346"/>
    <n v="3283"/>
    <n v="63"/>
    <n v="7685"/>
    <n v="590"/>
    <n v="2766"/>
    <n v="2"/>
    <n v="0.17569982132221559"/>
    <n v="0.82370458606313279"/>
    <n v="5.9559261465157837E-4"/>
  </r>
  <r>
    <x v="22"/>
    <x v="9"/>
    <x v="0"/>
    <x v="2"/>
    <n v="44480"/>
    <n v="4439"/>
    <n v="42065"/>
    <n v="45000"/>
    <n v="15675"/>
    <n v="15523"/>
    <n v="11"/>
    <n v="0"/>
    <n v="141"/>
    <n v="13"/>
    <n v="46"/>
    <n v="71"/>
    <n v="4.529505582137161E-3"/>
    <n v="0.50354609929078009"/>
    <n v="0"/>
    <n v="11"/>
    <n v="15614"/>
    <n v="15463"/>
    <n v="140"/>
    <n v="44393"/>
    <n v="6729"/>
    <n v="8929"/>
    <n v="17"/>
    <n v="0.42928229665071771"/>
    <n v="0.56963317384370016"/>
    <n v="1.0845295055821372E-3"/>
  </r>
  <r>
    <x v="23"/>
    <x v="9"/>
    <x v="0"/>
    <x v="2"/>
    <n v="20438"/>
    <n v="1782"/>
    <n v="20680"/>
    <n v="20871"/>
    <n v="8023"/>
    <n v="7908"/>
    <n v="4"/>
    <n v="0"/>
    <n v="111"/>
    <n v="12"/>
    <n v="13"/>
    <n v="74"/>
    <n v="9.2234824878474394E-3"/>
    <n v="0.66666666666666663"/>
    <n v="0"/>
    <n v="12"/>
    <n v="8009"/>
    <n v="7894"/>
    <n v="111"/>
    <n v="20654"/>
    <n v="2611"/>
    <n v="5411"/>
    <n v="1"/>
    <n v="0.32543936183472516"/>
    <n v="0.67443599651003361"/>
    <n v="1.2464165524118161E-4"/>
  </r>
  <r>
    <x v="24"/>
    <x v="9"/>
    <x v="0"/>
    <x v="2"/>
    <n v="16821"/>
    <n v="1777"/>
    <n v="17068"/>
    <n v="16929"/>
    <n v="8007"/>
    <n v="7887"/>
    <n v="0"/>
    <n v="0"/>
    <n v="120"/>
    <n v="19"/>
    <n v="26"/>
    <n v="75"/>
    <n v="9.3668040464593479E-3"/>
    <n v="0.625"/>
    <n v="0"/>
    <n v="0"/>
    <n v="7972"/>
    <n v="7854"/>
    <n v="120"/>
    <n v="16709"/>
    <n v="2799"/>
    <n v="5202"/>
    <n v="6"/>
    <n v="0.34956912701386289"/>
    <n v="0.64968152866242035"/>
    <n v="7.4934432371674784E-4"/>
  </r>
  <r>
    <x v="25"/>
    <x v="9"/>
    <x v="0"/>
    <x v="2"/>
    <n v="709"/>
    <n v="34"/>
    <n v="2699"/>
    <n v="715"/>
    <n v="254"/>
    <n v="253"/>
    <n v="0"/>
    <n v="0"/>
    <n v="1"/>
    <n v="0"/>
    <n v="1"/>
    <n v="0"/>
    <n v="0"/>
    <n v="0"/>
    <n v="0"/>
    <n v="0"/>
    <n v="253"/>
    <n v="252"/>
    <n v="1"/>
    <n v="701"/>
    <n v="11"/>
    <n v="243"/>
    <n v="0"/>
    <n v="4.3307086614173228E-2"/>
    <n v="0.95669291338582674"/>
    <n v="0"/>
  </r>
  <r>
    <x v="26"/>
    <x v="9"/>
    <x v="0"/>
    <x v="2"/>
    <n v="325527"/>
    <n v="46898"/>
    <n v="280653"/>
    <n v="330915"/>
    <n v="92521"/>
    <n v="91461"/>
    <n v="54"/>
    <n v="0"/>
    <n v="1006"/>
    <n v="109"/>
    <n v="103"/>
    <n v="759"/>
    <n v="8.2035429794316966E-3"/>
    <n v="0.75447316103379725"/>
    <n v="0"/>
    <n v="35"/>
    <n v="91833"/>
    <n v="90779"/>
    <n v="1000"/>
    <n v="322151"/>
    <n v="44190"/>
    <n v="48224"/>
    <n v="107"/>
    <n v="0.47762129678667548"/>
    <n v="0.52122220901200811"/>
    <n v="1.156494201316458E-3"/>
  </r>
  <r>
    <x v="27"/>
    <x v="9"/>
    <x v="0"/>
    <x v="2"/>
    <n v="12001"/>
    <n v="858"/>
    <n v="13167"/>
    <n v="12177"/>
    <n v="5270"/>
    <n v="5220"/>
    <n v="0"/>
    <n v="0"/>
    <n v="50"/>
    <n v="14"/>
    <n v="10"/>
    <n v="26"/>
    <n v="4.9335863377609106E-3"/>
    <n v="0.52"/>
    <n v="0"/>
    <n v="0"/>
    <n v="5246"/>
    <n v="5196"/>
    <n v="50"/>
    <n v="11916"/>
    <n v="2756"/>
    <n v="2501"/>
    <n v="13"/>
    <n v="0.52296015180265654"/>
    <n v="0.47457305502846298"/>
    <n v="2.4667931688804553E-3"/>
  </r>
  <r>
    <x v="28"/>
    <x v="9"/>
    <x v="0"/>
    <x v="2"/>
    <n v="26360"/>
    <n v="2357"/>
    <n v="26027"/>
    <n v="26961"/>
    <n v="8288"/>
    <n v="8169"/>
    <n v="0"/>
    <n v="0"/>
    <n v="119"/>
    <n v="26"/>
    <n v="28"/>
    <n v="65"/>
    <n v="7.8426640926640926E-3"/>
    <n v="0.54621848739495793"/>
    <n v="0"/>
    <n v="0"/>
    <n v="8247"/>
    <n v="8128"/>
    <n v="119"/>
    <n v="26501"/>
    <n v="3991"/>
    <n v="4289"/>
    <n v="8"/>
    <n v="0.48153957528957531"/>
    <n v="0.51749517374517373"/>
    <n v="9.6525096525096527E-4"/>
  </r>
  <r>
    <x v="29"/>
    <x v="9"/>
    <x v="0"/>
    <x v="2"/>
    <m/>
    <m/>
    <n v="2024"/>
    <m/>
    <m/>
    <m/>
    <m/>
    <m/>
    <m/>
    <m/>
    <m/>
    <m/>
    <m/>
    <e v="#DIV/0!"/>
    <m/>
    <m/>
    <n v="0"/>
    <n v="0"/>
    <n v="0"/>
    <n v="0"/>
    <m/>
    <n v="0"/>
    <n v="0"/>
    <e v="#DIV/0!"/>
    <e v="#DIV/0!"/>
    <e v="#DIV/0!"/>
  </r>
  <r>
    <x v="30"/>
    <x v="9"/>
    <x v="0"/>
    <x v="2"/>
    <n v="215558"/>
    <n v="21864"/>
    <n v="195718"/>
    <n v="218479"/>
    <n v="67553"/>
    <n v="66619"/>
    <n v="0"/>
    <n v="0"/>
    <n v="934"/>
    <n v="49"/>
    <n v="227"/>
    <n v="625"/>
    <n v="9.2519947300638023E-3"/>
    <n v="0.66916488222698067"/>
    <n v="0"/>
    <n v="33"/>
    <n v="67354"/>
    <n v="66424"/>
    <n v="930"/>
    <n v="215395"/>
    <n v="33112"/>
    <n v="34390"/>
    <n v="51"/>
    <n v="0.49016327920299618"/>
    <n v="0.5090817580270306"/>
    <n v="7.5496276997320626E-4"/>
  </r>
  <r>
    <x v="31"/>
    <x v="9"/>
    <x v="0"/>
    <x v="2"/>
    <n v="362767"/>
    <n v="33289"/>
    <n v="331502"/>
    <n v="366828"/>
    <n v="131048"/>
    <n v="128987"/>
    <n v="0"/>
    <n v="0"/>
    <n v="2061"/>
    <n v="190"/>
    <n v="765"/>
    <n v="1104"/>
    <n v="8.4243941151333854E-3"/>
    <n v="0.53566229985443958"/>
    <n v="0"/>
    <n v="2"/>
    <n v="129967"/>
    <n v="127921"/>
    <n v="2046"/>
    <n v="360494"/>
    <n v="45204"/>
    <n v="85793"/>
    <n v="51"/>
    <n v="0.34494231121421159"/>
    <n v="0.6546685184054698"/>
    <n v="3.8917038031866186E-4"/>
  </r>
  <r>
    <x v="32"/>
    <x v="9"/>
    <x v="0"/>
    <x v="2"/>
    <n v="27229"/>
    <n v="2160"/>
    <n v="27093"/>
    <n v="27475"/>
    <n v="11169"/>
    <n v="10959"/>
    <n v="0"/>
    <n v="0"/>
    <n v="210"/>
    <n v="32"/>
    <n v="57"/>
    <n v="117"/>
    <n v="1.0475423045930701E-2"/>
    <n v="0.55714285714285716"/>
    <n v="0"/>
    <n v="4"/>
    <n v="11129"/>
    <n v="10920"/>
    <n v="209"/>
    <n v="27185"/>
    <n v="2338"/>
    <n v="8825"/>
    <n v="6"/>
    <n v="0.20932939385799981"/>
    <n v="0.7901334049601576"/>
    <n v="5.3720118184260007E-4"/>
  </r>
  <r>
    <x v="33"/>
    <x v="9"/>
    <x v="0"/>
    <x v="2"/>
    <n v="196769"/>
    <n v="25672"/>
    <n v="173121"/>
    <n v="201062"/>
    <n v="68091"/>
    <n v="67282"/>
    <n v="7"/>
    <n v="0"/>
    <n v="801"/>
    <n v="121"/>
    <n v="112"/>
    <n v="519"/>
    <n v="7.6221527074062647E-3"/>
    <n v="0.64794007490636707"/>
    <n v="0"/>
    <n v="49"/>
    <n v="66984"/>
    <n v="66190"/>
    <n v="786"/>
    <n v="191768"/>
    <n v="38239"/>
    <n v="29786"/>
    <n v="66"/>
    <n v="0.5615867001512681"/>
    <n v="0.43744400875299233"/>
    <n v="9.6929109573952509E-4"/>
  </r>
  <r>
    <x v="34"/>
    <x v="9"/>
    <x v="0"/>
    <x v="2"/>
    <n v="676"/>
    <n v="61"/>
    <n v="2639"/>
    <n v="682"/>
    <n v="292"/>
    <n v="291"/>
    <n v="0"/>
    <n v="0"/>
    <n v="1"/>
    <n v="0"/>
    <n v="0"/>
    <n v="1"/>
    <n v="3.4246575342465752E-3"/>
    <n v="1"/>
    <n v="0"/>
    <n v="0"/>
    <n v="292"/>
    <n v="291"/>
    <n v="1"/>
    <n v="677"/>
    <n v="93"/>
    <n v="199"/>
    <n v="0"/>
    <n v="0.3184931506849315"/>
    <n v="0.68150684931506844"/>
    <n v="0"/>
  </r>
  <r>
    <x v="35"/>
    <x v="9"/>
    <x v="0"/>
    <x v="2"/>
    <n v="24455"/>
    <n v="2300"/>
    <n v="24179"/>
    <n v="25013"/>
    <n v="10469"/>
    <n v="10283"/>
    <n v="0"/>
    <n v="0"/>
    <n v="186"/>
    <n v="34"/>
    <n v="92"/>
    <n v="54"/>
    <n v="5.1580857770560703E-3"/>
    <n v="0.29032258064516131"/>
    <n v="0"/>
    <n v="6"/>
    <n v="10442"/>
    <n v="10256"/>
    <n v="186"/>
    <n v="24762"/>
    <n v="4953"/>
    <n v="5514"/>
    <n v="2"/>
    <n v="0.47311108988442069"/>
    <n v="0.52669786990161427"/>
    <n v="1.9104021396503963E-4"/>
  </r>
  <r>
    <x v="36"/>
    <x v="9"/>
    <x v="0"/>
    <x v="2"/>
    <n v="159750"/>
    <n v="15155"/>
    <n v="146619"/>
    <n v="162008"/>
    <n v="61446"/>
    <n v="60649"/>
    <n v="0"/>
    <n v="0"/>
    <n v="797"/>
    <n v="70"/>
    <n v="255"/>
    <n v="460"/>
    <n v="7.4862480877518475E-3"/>
    <n v="0.57716436637390212"/>
    <n v="0"/>
    <n v="12"/>
    <n v="61158"/>
    <n v="60375"/>
    <n v="783"/>
    <n v="158995"/>
    <n v="35878"/>
    <n v="25444"/>
    <n v="124"/>
    <n v="0.58389480193991472"/>
    <n v="0.41408716596686523"/>
    <n v="2.0180320932200631E-3"/>
  </r>
  <r>
    <x v="37"/>
    <x v="9"/>
    <x v="0"/>
    <x v="2"/>
    <n v="20750"/>
    <n v="4526"/>
    <n v="18248"/>
    <n v="21138"/>
    <n v="7514"/>
    <n v="7400"/>
    <n v="0"/>
    <n v="0"/>
    <n v="114"/>
    <n v="10"/>
    <n v="47"/>
    <n v="55"/>
    <n v="7.3196699494277352E-3"/>
    <n v="0.48245614035087719"/>
    <n v="0"/>
    <n v="2"/>
    <n v="7492"/>
    <n v="7379"/>
    <n v="113"/>
    <n v="20809"/>
    <n v="3050"/>
    <n v="4464"/>
    <n v="0"/>
    <n v="0.40590896992281078"/>
    <n v="0.59409103007718922"/>
    <n v="0"/>
  </r>
  <r>
    <x v="38"/>
    <x v="9"/>
    <x v="0"/>
    <x v="2"/>
    <n v="71275"/>
    <n v="5843"/>
    <n v="67456"/>
    <n v="71998"/>
    <n v="17392"/>
    <n v="17155"/>
    <n v="0"/>
    <n v="0"/>
    <n v="237"/>
    <n v="61"/>
    <n v="41"/>
    <n v="124"/>
    <n v="7.1297148114075441E-3"/>
    <n v="0.52320675105485237"/>
    <n v="0"/>
    <n v="11"/>
    <n v="17320"/>
    <n v="17083"/>
    <n v="237"/>
    <n v="71315"/>
    <n v="4677"/>
    <n v="12706"/>
    <n v="9"/>
    <n v="0.26891674333026677"/>
    <n v="0.73056577736890527"/>
    <n v="5.1747930082796686E-4"/>
  </r>
  <r>
    <x v="39"/>
    <x v="9"/>
    <x v="0"/>
    <x v="2"/>
    <n v="2185272"/>
    <n v="238810"/>
    <n v="1948486"/>
    <n v="2217792"/>
    <n v="741805"/>
    <n v="731121"/>
    <n v="110"/>
    <n v="2"/>
    <n v="10573"/>
    <n v="1424"/>
    <n v="3030"/>
    <n v="5829"/>
    <n v="7.8578602193298784E-3"/>
    <n v="0.55130994041426273"/>
    <n v="0"/>
    <n v="286"/>
    <n v="736809"/>
    <n v="726212"/>
    <n v="10488"/>
    <n v="2169718"/>
    <n v="334360"/>
    <n v="406748"/>
    <n v="697"/>
    <n v="0.45073840160149903"/>
    <n v="0.54832199836884354"/>
    <n v="9.3960002965738979E-4"/>
  </r>
  <r>
    <x v="0"/>
    <x v="10"/>
    <x v="1"/>
    <x v="3"/>
    <n v="8008"/>
    <n v="487"/>
    <n v="9544"/>
    <n v="8051"/>
    <n v="2654"/>
    <n v="2590"/>
    <n v="0"/>
    <n v="0"/>
    <n v="64"/>
    <n v="8"/>
    <n v="30"/>
    <n v="26"/>
    <n v="9.7965335342878671E-3"/>
    <n v="0.40625"/>
    <n v="0"/>
    <n v="0"/>
    <n v="2651"/>
    <n v="2587"/>
    <n v="64"/>
    <n v="7997"/>
    <n v="1514"/>
    <n v="1139"/>
    <n v="1"/>
    <n v="0.57045968349660892"/>
    <n v="0.42916352675207237"/>
    <n v="3.7678975131876413E-4"/>
  </r>
  <r>
    <x v="1"/>
    <x v="10"/>
    <x v="1"/>
    <x v="3"/>
    <n v="14546"/>
    <n v="1747"/>
    <n v="14822"/>
    <n v="14749"/>
    <n v="5135"/>
    <n v="5081"/>
    <n v="0"/>
    <n v="0"/>
    <n v="54"/>
    <n v="6"/>
    <n v="27"/>
    <n v="15"/>
    <n v="2.9211295034079843E-3"/>
    <n v="0.27777777777777779"/>
    <n v="0"/>
    <n v="6"/>
    <n v="5130"/>
    <n v="5076"/>
    <n v="54"/>
    <n v="14665"/>
    <n v="2775"/>
    <n v="2357"/>
    <n v="3"/>
    <n v="0.54040895813047707"/>
    <n v="0.4590068159688413"/>
    <n v="5.8422590068159686E-4"/>
  </r>
  <r>
    <x v="2"/>
    <x v="10"/>
    <x v="1"/>
    <x v="3"/>
    <n v="126513"/>
    <n v="12652"/>
    <n v="115884"/>
    <n v="127557"/>
    <n v="45604"/>
    <n v="45051"/>
    <n v="0"/>
    <n v="0"/>
    <n v="553"/>
    <n v="85"/>
    <n v="122"/>
    <n v="334"/>
    <n v="7.323918954477677E-3"/>
    <n v="0.60397830018083187"/>
    <n v="0"/>
    <n v="12"/>
    <n v="45516"/>
    <n v="44965"/>
    <n v="551"/>
    <n v="126560"/>
    <n v="28765"/>
    <n v="16812"/>
    <n v="27"/>
    <n v="0.63075607402859402"/>
    <n v="0.36865187264275062"/>
    <n v="5.9205332865538106E-4"/>
  </r>
  <r>
    <x v="3"/>
    <x v="10"/>
    <x v="1"/>
    <x v="3"/>
    <n v="51407"/>
    <n v="3510"/>
    <n v="49920"/>
    <n v="52916"/>
    <n v="22598"/>
    <n v="22373"/>
    <n v="0"/>
    <n v="0"/>
    <n v="225"/>
    <n v="81"/>
    <n v="63"/>
    <n v="78"/>
    <n v="3.451632887866183E-3"/>
    <n v="0.34666666666666668"/>
    <n v="0"/>
    <n v="3"/>
    <n v="22563"/>
    <n v="22338"/>
    <n v="225"/>
    <n v="52526"/>
    <n v="14380"/>
    <n v="8203"/>
    <n v="15"/>
    <n v="0.63633949907071419"/>
    <n v="0.36299672537392691"/>
    <n v="6.637755553588813E-4"/>
  </r>
  <r>
    <x v="4"/>
    <x v="10"/>
    <x v="1"/>
    <x v="3"/>
    <n v="57359"/>
    <n v="4203"/>
    <n v="55179"/>
    <n v="58750"/>
    <n v="26001"/>
    <n v="25806"/>
    <n v="0"/>
    <n v="0"/>
    <n v="195"/>
    <n v="75"/>
    <n v="65"/>
    <n v="53"/>
    <n v="2.0383831391100342E-3"/>
    <n v="0.27179487179487177"/>
    <n v="0"/>
    <n v="2"/>
    <n v="25926"/>
    <n v="25731"/>
    <n v="195"/>
    <n v="57918"/>
    <n v="17711"/>
    <n v="8255"/>
    <n v="35"/>
    <n v="0.68116610899580787"/>
    <n v="0.31748778893119495"/>
    <n v="1.3461020729971923E-3"/>
  </r>
  <r>
    <x v="5"/>
    <x v="10"/>
    <x v="1"/>
    <x v="3"/>
    <n v="332321"/>
    <n v="37330"/>
    <n v="297014"/>
    <n v="338266"/>
    <n v="90313"/>
    <n v="88836"/>
    <n v="0"/>
    <n v="0"/>
    <n v="1477"/>
    <n v="81"/>
    <n v="465"/>
    <n v="882"/>
    <n v="9.7660358973791148E-3"/>
    <n v="0.59715639810426535"/>
    <n v="0"/>
    <n v="49"/>
    <n v="89996"/>
    <n v="88526"/>
    <n v="1470"/>
    <n v="334581"/>
    <n v="43178"/>
    <n v="47042"/>
    <n v="93"/>
    <n v="0.47809285484924652"/>
    <n v="0.52087739306633596"/>
    <n v="1.0297520844175258E-3"/>
  </r>
  <r>
    <x v="6"/>
    <x v="10"/>
    <x v="1"/>
    <x v="3"/>
    <n v="2863"/>
    <n v="208"/>
    <n v="4678"/>
    <n v="2930"/>
    <n v="1625"/>
    <n v="1599"/>
    <n v="0"/>
    <n v="0"/>
    <n v="26"/>
    <n v="0"/>
    <n v="10"/>
    <n v="16"/>
    <n v="9.8461538461538465E-3"/>
    <n v="0.61538461538461542"/>
    <n v="0"/>
    <n v="0"/>
    <n v="1623"/>
    <n v="1597"/>
    <n v="26"/>
    <n v="2911"/>
    <n v="984"/>
    <n v="641"/>
    <n v="0"/>
    <n v="0.60553846153846158"/>
    <n v="0.39446153846153847"/>
    <n v="0"/>
  </r>
  <r>
    <x v="7"/>
    <x v="10"/>
    <x v="1"/>
    <x v="3"/>
    <n v="72354"/>
    <n v="6934"/>
    <n v="67443"/>
    <n v="72878"/>
    <n v="24586"/>
    <n v="24310"/>
    <n v="0"/>
    <n v="0"/>
    <n v="276"/>
    <n v="24"/>
    <n v="140"/>
    <n v="104"/>
    <n v="4.2300496217359471E-3"/>
    <n v="0.37681159420289856"/>
    <n v="0"/>
    <n v="8"/>
    <n v="24544"/>
    <n v="24269"/>
    <n v="275"/>
    <n v="72199"/>
    <n v="16322"/>
    <n v="8247"/>
    <n v="17"/>
    <n v="0.66387374928821286"/>
    <n v="0.33543480029284961"/>
    <n v="6.9145041893760675E-4"/>
  </r>
  <r>
    <x v="8"/>
    <x v="10"/>
    <x v="1"/>
    <x v="3"/>
    <n v="26787"/>
    <n v="1616"/>
    <n v="27194"/>
    <n v="27265"/>
    <n v="9468"/>
    <n v="9399"/>
    <n v="0"/>
    <n v="0"/>
    <n v="69"/>
    <n v="15"/>
    <n v="16"/>
    <n v="38"/>
    <n v="4.0135192226446979E-3"/>
    <n v="0.55072463768115942"/>
    <n v="0"/>
    <n v="0"/>
    <n v="9457"/>
    <n v="9388"/>
    <n v="69"/>
    <n v="27099"/>
    <n v="5711"/>
    <n v="3756"/>
    <n v="1"/>
    <n v="0.60318969159273339"/>
    <n v="0.39670468948035487"/>
    <n v="1.0561892691170258E-4"/>
  </r>
  <r>
    <x v="9"/>
    <x v="10"/>
    <x v="1"/>
    <x v="3"/>
    <n v="5209"/>
    <n v="370"/>
    <n v="6862"/>
    <n v="5249"/>
    <n v="2219"/>
    <n v="2198"/>
    <n v="0"/>
    <n v="0"/>
    <n v="23"/>
    <n v="6"/>
    <n v="16"/>
    <n v="0"/>
    <n v="0"/>
    <n v="0"/>
    <n v="0"/>
    <n v="1"/>
    <n v="2215"/>
    <n v="2195"/>
    <n v="22"/>
    <n v="5213"/>
    <n v="767"/>
    <n v="1452"/>
    <n v="0"/>
    <n v="0.34565119423163587"/>
    <n v="0.65434880576836418"/>
    <n v="0"/>
  </r>
  <r>
    <x v="10"/>
    <x v="10"/>
    <x v="1"/>
    <x v="3"/>
    <n v="43987"/>
    <n v="3863"/>
    <n v="42147"/>
    <n v="44804"/>
    <n v="12390"/>
    <n v="12199"/>
    <n v="2"/>
    <n v="2"/>
    <n v="189"/>
    <n v="35"/>
    <n v="40"/>
    <n v="94"/>
    <n v="7.5867635189669092E-3"/>
    <n v="0.49735449735449733"/>
    <n v="0"/>
    <n v="20"/>
    <n v="12350"/>
    <n v="12159"/>
    <n v="189"/>
    <n v="44417"/>
    <n v="7113"/>
    <n v="5272"/>
    <n v="5"/>
    <n v="0.57409200968523"/>
    <n v="0.42550443906376112"/>
    <n v="4.0355125100887811E-4"/>
  </r>
  <r>
    <x v="11"/>
    <x v="10"/>
    <x v="1"/>
    <x v="3"/>
    <n v="1652"/>
    <n v="121"/>
    <n v="3554"/>
    <n v="1659"/>
    <n v="818"/>
    <n v="810"/>
    <n v="0"/>
    <n v="0"/>
    <n v="8"/>
    <n v="0"/>
    <n v="4"/>
    <n v="3"/>
    <n v="3.667481662591687E-3"/>
    <n v="0.375"/>
    <n v="0"/>
    <n v="1"/>
    <n v="816"/>
    <n v="808"/>
    <n v="8"/>
    <n v="1646"/>
    <n v="520"/>
    <n v="298"/>
    <n v="0"/>
    <n v="0.63569682151589246"/>
    <n v="0.36430317848410759"/>
    <n v="0"/>
  </r>
  <r>
    <x v="12"/>
    <x v="10"/>
    <x v="1"/>
    <x v="3"/>
    <n v="47861"/>
    <n v="5035"/>
    <n v="44849"/>
    <n v="48473"/>
    <n v="14679"/>
    <n v="14328"/>
    <n v="4"/>
    <n v="0"/>
    <n v="347"/>
    <n v="39"/>
    <n v="142"/>
    <n v="165"/>
    <n v="1.1240547721234416E-2"/>
    <n v="0.47550432276657062"/>
    <n v="0"/>
    <n v="1"/>
    <n v="14662"/>
    <n v="14311"/>
    <n v="347"/>
    <n v="48114"/>
    <n v="6779"/>
    <n v="7895"/>
    <n v="5"/>
    <n v="0.46181620001362489"/>
    <n v="0.5378431773281559"/>
    <n v="3.4062265821922474E-4"/>
  </r>
  <r>
    <x v="13"/>
    <x v="10"/>
    <x v="1"/>
    <x v="3"/>
    <n v="48924"/>
    <n v="4436"/>
    <n v="46511"/>
    <n v="50363"/>
    <n v="15969"/>
    <n v="15818"/>
    <n v="0"/>
    <n v="0"/>
    <n v="151"/>
    <n v="27"/>
    <n v="28"/>
    <n v="92"/>
    <n v="5.7611622518629847E-3"/>
    <n v="0.60927152317880795"/>
    <n v="0"/>
    <n v="4"/>
    <n v="15958"/>
    <n v="15807"/>
    <n v="151"/>
    <n v="50201"/>
    <n v="6884"/>
    <n v="9084"/>
    <n v="1"/>
    <n v="0.4310852276285303"/>
    <n v="0.56885215104264508"/>
    <n v="6.262132882459766E-5"/>
  </r>
  <r>
    <x v="14"/>
    <x v="10"/>
    <x v="1"/>
    <x v="3"/>
    <n v="61529"/>
    <n v="7529"/>
    <n v="56023"/>
    <n v="62312"/>
    <n v="29467"/>
    <n v="29042"/>
    <n v="13"/>
    <n v="0"/>
    <n v="412"/>
    <n v="42"/>
    <n v="67"/>
    <n v="293"/>
    <n v="9.9433264329589037E-3"/>
    <n v="0.71116504854368934"/>
    <n v="0"/>
    <n v="10"/>
    <n v="29006"/>
    <n v="28593"/>
    <n v="400"/>
    <n v="57721"/>
    <n v="18284"/>
    <n v="11130"/>
    <n v="53"/>
    <n v="0.62049071843078696"/>
    <n v="0.37771065938168119"/>
    <n v="1.7986221875318153E-3"/>
  </r>
  <r>
    <x v="15"/>
    <x v="10"/>
    <x v="1"/>
    <x v="3"/>
    <n v="27706"/>
    <n v="2253"/>
    <n v="27476"/>
    <n v="28290"/>
    <n v="12349"/>
    <n v="12225"/>
    <n v="0"/>
    <n v="0"/>
    <n v="124"/>
    <n v="45"/>
    <n v="28"/>
    <n v="49"/>
    <n v="3.9679326261235727E-3"/>
    <n v="0.39516129032258063"/>
    <n v="0"/>
    <n v="2"/>
    <n v="12314"/>
    <n v="12192"/>
    <n v="122"/>
    <n v="27804"/>
    <n v="5494"/>
    <n v="6833"/>
    <n v="22"/>
    <n v="0.44489432342699814"/>
    <n v="0.55332415580208927"/>
    <n v="1.7815207709126245E-3"/>
  </r>
  <r>
    <x v="16"/>
    <x v="10"/>
    <x v="1"/>
    <x v="3"/>
    <n v="1380914"/>
    <n v="150241"/>
    <n v="1232696"/>
    <n v="1398187"/>
    <n v="522713"/>
    <n v="516012"/>
    <n v="0"/>
    <n v="0"/>
    <n v="6701"/>
    <n v="970"/>
    <n v="1762"/>
    <n v="3940"/>
    <n v="7.5375971135211864E-3"/>
    <n v="0.58797194448589762"/>
    <n v="0"/>
    <n v="29"/>
    <n v="518925"/>
    <n v="512264"/>
    <n v="6661"/>
    <n v="1368355"/>
    <n v="287373"/>
    <n v="233787"/>
    <n v="1553"/>
    <n v="0.54977205464566603"/>
    <n v="0.44725690771034965"/>
    <n v="2.971037643984366E-3"/>
  </r>
  <r>
    <x v="17"/>
    <x v="10"/>
    <x v="1"/>
    <x v="3"/>
    <n v="188200"/>
    <n v="19402"/>
    <n v="170821"/>
    <n v="191792"/>
    <n v="70190"/>
    <n v="69557"/>
    <n v="60"/>
    <n v="0"/>
    <n v="578"/>
    <n v="236"/>
    <n v="297"/>
    <n v="0"/>
    <n v="0"/>
    <n v="0"/>
    <n v="0"/>
    <n v="45"/>
    <n v="69585"/>
    <n v="68966"/>
    <n v="564"/>
    <n v="180964"/>
    <n v="45602"/>
    <n v="24426"/>
    <n v="162"/>
    <n v="0.64969368855962384"/>
    <n v="0.34799829035475138"/>
    <n v="2.3080210856247329E-3"/>
  </r>
  <r>
    <x v="18"/>
    <x v="10"/>
    <x v="1"/>
    <x v="3"/>
    <n v="30177"/>
    <n v="3119"/>
    <n v="29081"/>
    <n v="30445"/>
    <n v="10639"/>
    <n v="10463"/>
    <n v="3"/>
    <n v="3"/>
    <n v="173"/>
    <n v="67"/>
    <n v="67"/>
    <n v="38"/>
    <n v="3.5717642635586053E-3"/>
    <n v="0.21965317919075145"/>
    <n v="0"/>
    <n v="1"/>
    <n v="10624"/>
    <n v="10448"/>
    <n v="173"/>
    <n v="30204"/>
    <n v="6983"/>
    <n v="3650"/>
    <n v="6"/>
    <n v="0.65635868032709843"/>
    <n v="0.34307735689444496"/>
    <n v="5.6396277845662186E-4"/>
  </r>
  <r>
    <x v="19"/>
    <x v="10"/>
    <x v="1"/>
    <x v="3"/>
    <n v="15802"/>
    <n v="1678"/>
    <n v="16147"/>
    <n v="16143"/>
    <n v="6343"/>
    <n v="6293"/>
    <n v="6"/>
    <n v="6"/>
    <n v="44"/>
    <n v="11"/>
    <n v="7"/>
    <n v="23"/>
    <n v="3.6260444584581427E-3"/>
    <n v="0.52272727272727271"/>
    <n v="0"/>
    <n v="3"/>
    <n v="6328"/>
    <n v="6278"/>
    <n v="44"/>
    <n v="15976"/>
    <n v="4228"/>
    <n v="2107"/>
    <n v="8"/>
    <n v="0.66656156392874033"/>
    <n v="0.3321772032161438"/>
    <n v="1.2612328551158758E-3"/>
  </r>
  <r>
    <x v="20"/>
    <x v="10"/>
    <x v="1"/>
    <x v="3"/>
    <n v="55190"/>
    <n v="4558"/>
    <n v="52655"/>
    <n v="55566"/>
    <n v="19223"/>
    <n v="18882"/>
    <n v="0"/>
    <n v="0"/>
    <n v="341"/>
    <n v="43"/>
    <n v="185"/>
    <n v="104"/>
    <n v="5.4101857150288717E-3"/>
    <n v="0.30498533724340177"/>
    <n v="0"/>
    <n v="9"/>
    <n v="19168"/>
    <n v="18828"/>
    <n v="340"/>
    <n v="54970"/>
    <n v="8728"/>
    <n v="10489"/>
    <n v="6"/>
    <n v="0.45403943193049995"/>
    <n v="0.54564844197055606"/>
    <n v="3.1212609894397338E-4"/>
  </r>
  <r>
    <x v="21"/>
    <x v="10"/>
    <x v="1"/>
    <x v="3"/>
    <n v="8441"/>
    <n v="586"/>
    <n v="9878"/>
    <n v="8542"/>
    <n v="3473"/>
    <n v="3424"/>
    <n v="0"/>
    <n v="0"/>
    <n v="49"/>
    <n v="4"/>
    <n v="23"/>
    <n v="20"/>
    <n v="5.7587100489490351E-3"/>
    <n v="0.40816326530612246"/>
    <n v="0"/>
    <n v="2"/>
    <n v="3464"/>
    <n v="3415"/>
    <n v="49"/>
    <n v="8457"/>
    <n v="644"/>
    <n v="2828"/>
    <n v="1"/>
    <n v="0.18543046357615894"/>
    <n v="0.81428160092139357"/>
    <n v="2.8793550244745177E-4"/>
  </r>
  <r>
    <x v="22"/>
    <x v="10"/>
    <x v="1"/>
    <x v="3"/>
    <n v="44641"/>
    <n v="3966"/>
    <n v="42698"/>
    <n v="45214"/>
    <n v="15950"/>
    <n v="15764"/>
    <n v="17"/>
    <n v="0"/>
    <n v="169"/>
    <n v="26"/>
    <n v="82"/>
    <n v="60"/>
    <n v="3.761755485893417E-3"/>
    <n v="0.35502958579881655"/>
    <n v="0"/>
    <n v="1"/>
    <n v="15891"/>
    <n v="15705"/>
    <n v="169"/>
    <n v="44612"/>
    <n v="8568"/>
    <n v="7368"/>
    <n v="14"/>
    <n v="0.53717868338557995"/>
    <n v="0.4619435736677116"/>
    <n v="8.7774294670846394E-4"/>
  </r>
  <r>
    <x v="23"/>
    <x v="10"/>
    <x v="1"/>
    <x v="3"/>
    <n v="25837"/>
    <n v="1847"/>
    <n v="26013"/>
    <n v="26538"/>
    <n v="11076"/>
    <n v="10881"/>
    <n v="7"/>
    <n v="0"/>
    <n v="188"/>
    <n v="17"/>
    <n v="73"/>
    <n v="84"/>
    <n v="7.5839653304442039E-3"/>
    <n v="0.44680851063829785"/>
    <n v="0"/>
    <n v="14"/>
    <n v="11061"/>
    <n v="10866"/>
    <n v="188"/>
    <n v="26270"/>
    <n v="4548"/>
    <n v="6525"/>
    <n v="3"/>
    <n v="0.41061755146262191"/>
    <n v="0.58911159263271939"/>
    <n v="2.7085590465872155E-4"/>
  </r>
  <r>
    <x v="24"/>
    <x v="10"/>
    <x v="1"/>
    <x v="3"/>
    <n v="16828"/>
    <n v="1661"/>
    <n v="17190"/>
    <n v="17014"/>
    <n v="7403"/>
    <n v="7327"/>
    <n v="2"/>
    <n v="0"/>
    <n v="74"/>
    <n v="17"/>
    <n v="27"/>
    <n v="30"/>
    <n v="4.0524111846548701E-3"/>
    <n v="0.40540540540540543"/>
    <n v="0"/>
    <n v="0"/>
    <n v="7382"/>
    <n v="7306"/>
    <n v="74"/>
    <n v="16794"/>
    <n v="2959"/>
    <n v="4441"/>
    <n v="3"/>
    <n v="0.399702823179792"/>
    <n v="0.59989193570174248"/>
    <n v="4.0524111846548696E-4"/>
  </r>
  <r>
    <x v="25"/>
    <x v="10"/>
    <x v="1"/>
    <x v="3"/>
    <n v="10736"/>
    <n v="661"/>
    <n v="12098"/>
    <n v="10923"/>
    <n v="3157"/>
    <n v="3135"/>
    <n v="0"/>
    <n v="0"/>
    <n v="22"/>
    <n v="5"/>
    <n v="6"/>
    <n v="11"/>
    <n v="3.4843205574912892E-3"/>
    <n v="0.5"/>
    <n v="0"/>
    <n v="0"/>
    <n v="3140"/>
    <n v="3118"/>
    <n v="22"/>
    <n v="10764"/>
    <n v="1103"/>
    <n v="2052"/>
    <n v="2"/>
    <n v="0.34938232499208111"/>
    <n v="0.64998416217928412"/>
    <n v="6.3351282863477985E-4"/>
  </r>
  <r>
    <x v="26"/>
    <x v="10"/>
    <x v="1"/>
    <x v="3"/>
    <n v="554515"/>
    <n v="67203"/>
    <n v="489335"/>
    <n v="568891"/>
    <n v="170292"/>
    <n v="168324"/>
    <n v="334"/>
    <n v="0"/>
    <n v="1634"/>
    <n v="129"/>
    <n v="295"/>
    <n v="1177"/>
    <n v="6.9116576233763183E-3"/>
    <n v="0.7203182374541004"/>
    <n v="0"/>
    <n v="33"/>
    <n v="169023"/>
    <n v="167058"/>
    <n v="1631"/>
    <n v="553673"/>
    <n v="101133"/>
    <n v="68942"/>
    <n v="217"/>
    <n v="0.59387992389542665"/>
    <n v="0.40484579428276135"/>
    <n v="1.2742818218119466E-3"/>
  </r>
  <r>
    <x v="27"/>
    <x v="10"/>
    <x v="1"/>
    <x v="3"/>
    <n v="14725"/>
    <n v="917"/>
    <n v="15831"/>
    <n v="14976"/>
    <n v="7459"/>
    <n v="7258"/>
    <n v="0"/>
    <n v="0"/>
    <n v="201"/>
    <n v="12"/>
    <n v="20"/>
    <n v="164"/>
    <n v="2.1986861509585735E-2"/>
    <n v="0.8159203980099502"/>
    <n v="0"/>
    <n v="5"/>
    <n v="7436"/>
    <n v="7236"/>
    <n v="200"/>
    <n v="14648"/>
    <n v="4166"/>
    <n v="3276"/>
    <n v="17"/>
    <n v="0.5585199088349645"/>
    <n v="0.43920096527684677"/>
    <n v="2.2791258881887651E-3"/>
  </r>
  <r>
    <x v="28"/>
    <x v="10"/>
    <x v="1"/>
    <x v="3"/>
    <n v="85801"/>
    <n v="6937"/>
    <n v="80887"/>
    <n v="87599"/>
    <n v="32380"/>
    <n v="31999"/>
    <n v="0"/>
    <n v="0"/>
    <n v="381"/>
    <n v="56"/>
    <n v="177"/>
    <n v="144"/>
    <n v="4.4471896232242125E-3"/>
    <n v="0.37795275590551181"/>
    <n v="0"/>
    <n v="4"/>
    <n v="32202"/>
    <n v="31822"/>
    <n v="380"/>
    <n v="85797"/>
    <n v="20587"/>
    <n v="11763"/>
    <n v="30"/>
    <n v="0.63579369981470046"/>
    <n v="0.36327980234712787"/>
    <n v="9.2649783817171094E-4"/>
  </r>
  <r>
    <x v="29"/>
    <x v="10"/>
    <x v="1"/>
    <x v="3"/>
    <n v="8985"/>
    <n v="732"/>
    <n v="10276"/>
    <n v="9065"/>
    <n v="2746"/>
    <n v="2710"/>
    <n v="2"/>
    <n v="0"/>
    <n v="34"/>
    <n v="2"/>
    <n v="15"/>
    <n v="16"/>
    <n v="5.826656955571741E-3"/>
    <n v="0.47058823529411764"/>
    <n v="0"/>
    <n v="1"/>
    <n v="2737"/>
    <n v="2701"/>
    <n v="34"/>
    <n v="8925"/>
    <n v="1806"/>
    <n v="934"/>
    <n v="6"/>
    <n v="0.65768390386016018"/>
    <n v="0.34013109978150036"/>
    <n v="2.1849963583394027E-3"/>
  </r>
  <r>
    <x v="30"/>
    <x v="10"/>
    <x v="1"/>
    <x v="3"/>
    <n v="512546"/>
    <n v="50352"/>
    <n v="464217"/>
    <n v="521834"/>
    <n v="188159"/>
    <n v="185738"/>
    <n v="0"/>
    <n v="0"/>
    <n v="2421"/>
    <n v="73"/>
    <n v="597"/>
    <n v="1657"/>
    <n v="8.8063818366381618E-3"/>
    <n v="0.68442792234613792"/>
    <n v="0"/>
    <n v="94"/>
    <n v="187717"/>
    <n v="185305"/>
    <n v="2412"/>
    <n v="514659"/>
    <n v="113517"/>
    <n v="74413"/>
    <n v="229"/>
    <n v="0.60330358898591085"/>
    <n v="0.39547935522616512"/>
    <n v="1.2170557879240429E-3"/>
  </r>
  <r>
    <x v="31"/>
    <x v="10"/>
    <x v="1"/>
    <x v="3"/>
    <n v="363058"/>
    <n v="32268"/>
    <n v="332813"/>
    <n v="371330"/>
    <n v="157645"/>
    <n v="155756"/>
    <n v="0"/>
    <n v="0"/>
    <n v="1889"/>
    <n v="215"/>
    <n v="791"/>
    <n v="878"/>
    <n v="5.5694757207650101E-3"/>
    <n v="0.46479618845950238"/>
    <n v="0"/>
    <n v="5"/>
    <n v="156465"/>
    <n v="154589"/>
    <n v="1876"/>
    <n v="364824"/>
    <n v="66093"/>
    <n v="91428"/>
    <n v="124"/>
    <n v="0.41925211709854421"/>
    <n v="0.57996130546481017"/>
    <n v="7.8657743664562786E-4"/>
  </r>
  <r>
    <x v="32"/>
    <x v="10"/>
    <x v="1"/>
    <x v="3"/>
    <n v="34904"/>
    <n v="2356"/>
    <n v="34571"/>
    <n v="35162"/>
    <n v="14636"/>
    <n v="14390"/>
    <n v="5"/>
    <n v="0"/>
    <n v="241"/>
    <n v="9"/>
    <n v="124"/>
    <n v="107"/>
    <n v="7.3107406395189947E-3"/>
    <n v="0.44398340248962653"/>
    <n v="0"/>
    <n v="1"/>
    <n v="14591"/>
    <n v="14346"/>
    <n v="240"/>
    <n v="34813"/>
    <n v="4187"/>
    <n v="10446"/>
    <n v="3"/>
    <n v="0.2860754304454769"/>
    <n v="0.7137195955179011"/>
    <n v="2.0497403662202789E-4"/>
  </r>
  <r>
    <x v="33"/>
    <x v="10"/>
    <x v="1"/>
    <x v="3"/>
    <n v="196717"/>
    <n v="24296"/>
    <n v="174444"/>
    <n v="202448"/>
    <n v="78072"/>
    <n v="77421"/>
    <n v="6"/>
    <n v="6"/>
    <n v="645"/>
    <n v="85"/>
    <n v="118"/>
    <n v="408"/>
    <n v="5.2259452812788197E-3"/>
    <n v="0.63255813953488371"/>
    <n v="0"/>
    <n v="34"/>
    <n v="77023"/>
    <n v="76385"/>
    <n v="632"/>
    <n v="193167"/>
    <n v="51335"/>
    <n v="26659"/>
    <n v="78"/>
    <n v="0.65753407111384365"/>
    <n v="0.34146685111179426"/>
    <n v="9.9907777436212728E-4"/>
  </r>
  <r>
    <x v="34"/>
    <x v="10"/>
    <x v="1"/>
    <x v="3"/>
    <n v="3504"/>
    <n v="307"/>
    <n v="5220"/>
    <n v="3588"/>
    <n v="1685"/>
    <n v="1667"/>
    <n v="0"/>
    <n v="0"/>
    <n v="18"/>
    <n v="3"/>
    <n v="8"/>
    <n v="7"/>
    <n v="4.154302670623145E-3"/>
    <n v="0.3888888888888889"/>
    <n v="0"/>
    <n v="0"/>
    <n v="1681"/>
    <n v="1663"/>
    <n v="18"/>
    <n v="3551"/>
    <n v="875"/>
    <n v="809"/>
    <n v="1"/>
    <n v="0.51928783382789323"/>
    <n v="0.48011869436201782"/>
    <n v="5.9347181008902075E-4"/>
  </r>
  <r>
    <x v="35"/>
    <x v="10"/>
    <x v="1"/>
    <x v="3"/>
    <n v="37213"/>
    <n v="3008"/>
    <n v="36228"/>
    <n v="38109"/>
    <n v="14406"/>
    <n v="14209"/>
    <n v="1"/>
    <n v="0"/>
    <n v="154"/>
    <n v="37"/>
    <n v="54"/>
    <n v="58"/>
    <n v="4.0261002360127722E-3"/>
    <n v="0.37662337662337664"/>
    <n v="0"/>
    <n v="5"/>
    <n v="14367"/>
    <n v="14170"/>
    <n v="154"/>
    <n v="37724"/>
    <n v="8399"/>
    <n v="5942"/>
    <n v="65"/>
    <n v="0.58302096348743582"/>
    <n v="0.41246702762737747"/>
    <n v="4.5120088851867274E-3"/>
  </r>
  <r>
    <x v="36"/>
    <x v="10"/>
    <x v="1"/>
    <x v="3"/>
    <n v="159811"/>
    <n v="14427"/>
    <n v="147407"/>
    <n v="165324"/>
    <n v="82946"/>
    <n v="82043"/>
    <n v="0"/>
    <n v="0"/>
    <n v="903"/>
    <n v="79"/>
    <n v="385"/>
    <n v="430"/>
    <n v="5.184095676705326E-3"/>
    <n v="0.47619047619047616"/>
    <n v="0"/>
    <n v="9"/>
    <n v="82548"/>
    <n v="81648"/>
    <n v="900"/>
    <n v="162213"/>
    <n v="59193"/>
    <n v="23538"/>
    <n v="215"/>
    <n v="0.71363296602608928"/>
    <n v="0.28377498613555807"/>
    <n v="2.592047838352663E-3"/>
  </r>
  <r>
    <x v="37"/>
    <x v="10"/>
    <x v="1"/>
    <x v="3"/>
    <n v="22587"/>
    <n v="4530"/>
    <n v="20080"/>
    <n v="28404"/>
    <n v="10138"/>
    <n v="10017"/>
    <n v="0"/>
    <n v="0"/>
    <n v="121"/>
    <n v="11"/>
    <n v="28"/>
    <n v="78"/>
    <n v="7.6938252120733871E-3"/>
    <n v="0.64462809917355368"/>
    <n v="0"/>
    <n v="4"/>
    <n v="10115"/>
    <n v="9994"/>
    <n v="121"/>
    <n v="28053"/>
    <n v="5960"/>
    <n v="4174"/>
    <n v="4"/>
    <n v="0.58788715723022289"/>
    <n v="0.4117182876306964"/>
    <n v="3.9455513908068652E-4"/>
  </r>
  <r>
    <x v="38"/>
    <x v="10"/>
    <x v="1"/>
    <x v="3"/>
    <n v="128382"/>
    <n v="8211"/>
    <n v="122194"/>
    <n v="130278"/>
    <n v="33592"/>
    <n v="33149"/>
    <n v="0"/>
    <n v="0"/>
    <n v="443"/>
    <n v="129"/>
    <n v="71"/>
    <n v="235"/>
    <n v="6.9957132650631101E-3"/>
    <n v="0.53047404063205417"/>
    <n v="0"/>
    <n v="8"/>
    <n v="33487"/>
    <n v="33044"/>
    <n v="443"/>
    <n v="128960"/>
    <n v="10879"/>
    <n v="22703"/>
    <n v="10"/>
    <n v="0.32385687068349606"/>
    <n v="0.67584543939033104"/>
    <n v="2.9768992617289832E-4"/>
  </r>
  <r>
    <x v="39"/>
    <x v="10"/>
    <x v="1"/>
    <x v="3"/>
    <n v="4828540"/>
    <n v="495557"/>
    <n v="4335006"/>
    <n v="4921884"/>
    <n v="1780198"/>
    <n v="1758084"/>
    <n v="462"/>
    <n v="17"/>
    <n v="21617"/>
    <n v="2805"/>
    <n v="6475"/>
    <n v="11911"/>
    <n v="6.6908287729791852E-3"/>
    <n v="0.55100152657630563"/>
    <n v="0"/>
    <n v="426"/>
    <n v="1769687"/>
    <n v="1747697"/>
    <n v="21493"/>
    <n v="4819945"/>
    <n v="996047"/>
    <n v="781116"/>
    <n v="3035"/>
    <n v="0.55951472813698255"/>
    <n v="0.43878040532569973"/>
    <n v="1.7048665373177591E-3"/>
  </r>
  <r>
    <x v="0"/>
    <x v="11"/>
    <x v="2"/>
    <x v="3"/>
    <n v="7778"/>
    <n v="486"/>
    <n v="9315"/>
    <n v="7810"/>
    <n v="2176"/>
    <n v="2126"/>
    <n v="0"/>
    <n v="0"/>
    <n v="50"/>
    <n v="1"/>
    <n v="13"/>
    <n v="35"/>
    <n v="1.608455882352941E-2"/>
    <n v="0.7"/>
    <n v="0"/>
    <n v="1"/>
    <n v="2173"/>
    <n v="2123"/>
    <n v="50"/>
    <n v="7759"/>
    <n v="1096"/>
    <n v="1080"/>
    <n v="0"/>
    <n v="0.50367647058823528"/>
    <n v="0.49632352941176472"/>
    <n v="0"/>
  </r>
  <r>
    <x v="1"/>
    <x v="11"/>
    <x v="2"/>
    <x v="3"/>
    <n v="12273"/>
    <n v="1397"/>
    <n v="12899"/>
    <n v="12420"/>
    <n v="3447"/>
    <n v="3401"/>
    <n v="0"/>
    <n v="0"/>
    <n v="46"/>
    <n v="3"/>
    <n v="13"/>
    <n v="21"/>
    <n v="6.0922541340295913E-3"/>
    <n v="0.45652173913043476"/>
    <n v="0"/>
    <n v="9"/>
    <n v="3444"/>
    <n v="3398"/>
    <n v="46"/>
    <n v="12349"/>
    <n v="1591"/>
    <n v="1855"/>
    <n v="1"/>
    <n v="0.46156077748767044"/>
    <n v="0.53814911517261388"/>
    <n v="2.9010733971569482E-4"/>
  </r>
  <r>
    <x v="2"/>
    <x v="11"/>
    <x v="2"/>
    <x v="3"/>
    <n v="59468"/>
    <n v="11748"/>
    <n v="49743"/>
    <n v="59967"/>
    <n v="22316"/>
    <n v="21982"/>
    <n v="0"/>
    <n v="0"/>
    <n v="334"/>
    <n v="49"/>
    <n v="95"/>
    <n v="187"/>
    <n v="8.3796379279440763E-3"/>
    <n v="0.55988023952095811"/>
    <n v="0"/>
    <n v="3"/>
    <n v="22262"/>
    <n v="21931"/>
    <n v="331"/>
    <n v="59462"/>
    <n v="15702"/>
    <n v="6614"/>
    <n v="0"/>
    <n v="0.70362072055923996"/>
    <n v="0.29637927944075998"/>
    <n v="0"/>
  </r>
  <r>
    <x v="3"/>
    <x v="11"/>
    <x v="2"/>
    <x v="3"/>
    <n v="51442"/>
    <n v="3192"/>
    <n v="50273"/>
    <n v="52759"/>
    <n v="15357"/>
    <n v="15178"/>
    <n v="0"/>
    <n v="0"/>
    <n v="179"/>
    <n v="57"/>
    <n v="41"/>
    <n v="79"/>
    <n v="5.1442338998502314E-3"/>
    <n v="0.44134078212290501"/>
    <n v="0"/>
    <n v="2"/>
    <n v="15324"/>
    <n v="15145"/>
    <n v="179"/>
    <n v="52377"/>
    <n v="8899"/>
    <n v="6449"/>
    <n v="9"/>
    <n v="0.57947515790844562"/>
    <n v="0.41993879012828028"/>
    <n v="5.8605196327407702E-4"/>
  </r>
  <r>
    <x v="4"/>
    <x v="11"/>
    <x v="2"/>
    <x v="3"/>
    <n v="40745"/>
    <n v="2791"/>
    <n v="39977"/>
    <n v="41722"/>
    <n v="15579"/>
    <n v="15431"/>
    <n v="0"/>
    <n v="0"/>
    <n v="148"/>
    <n v="29"/>
    <n v="39"/>
    <n v="79"/>
    <n v="5.0709288144296814E-3"/>
    <n v="0.53378378378378377"/>
    <n v="0"/>
    <n v="1"/>
    <n v="15544"/>
    <n v="15397"/>
    <n v="147"/>
    <n v="41092"/>
    <n v="9959"/>
    <n v="5610"/>
    <n v="10"/>
    <n v="0.63925797547981256"/>
    <n v="0.36010013479684189"/>
    <n v="6.4188972334552929E-4"/>
  </r>
  <r>
    <x v="5"/>
    <x v="11"/>
    <x v="2"/>
    <x v="3"/>
    <n v="91067"/>
    <n v="8231"/>
    <n v="84859"/>
    <n v="92176"/>
    <n v="18089"/>
    <n v="17655"/>
    <n v="0"/>
    <n v="0"/>
    <n v="434"/>
    <n v="25"/>
    <n v="119"/>
    <n v="279"/>
    <n v="1.5423738183426391E-2"/>
    <n v="0.6428571428571429"/>
    <n v="0"/>
    <n v="11"/>
    <n v="18038"/>
    <n v="17606"/>
    <n v="432"/>
    <n v="91245"/>
    <n v="5837"/>
    <n v="12243"/>
    <n v="9"/>
    <n v="0.32268229310630769"/>
    <n v="0.67682016695229141"/>
    <n v="4.9753994140085134E-4"/>
  </r>
  <r>
    <x v="6"/>
    <x v="11"/>
    <x v="2"/>
    <x v="3"/>
    <m/>
    <m/>
    <n v="2023"/>
    <m/>
    <m/>
    <m/>
    <m/>
    <m/>
    <m/>
    <m/>
    <m/>
    <m/>
    <m/>
    <e v="#DIV/0!"/>
    <m/>
    <m/>
    <n v="0"/>
    <n v="0"/>
    <n v="0"/>
    <n v="0"/>
    <m/>
    <n v="0"/>
    <n v="0"/>
    <e v="#DIV/0!"/>
    <e v="#DIV/0!"/>
    <e v="#DIV/0!"/>
  </r>
  <r>
    <x v="7"/>
    <x v="11"/>
    <x v="2"/>
    <x v="3"/>
    <n v="67842"/>
    <n v="5873"/>
    <n v="63992"/>
    <n v="68256"/>
    <n v="18468"/>
    <n v="18238"/>
    <n v="0"/>
    <n v="0"/>
    <n v="230"/>
    <n v="20"/>
    <n v="70"/>
    <n v="138"/>
    <n v="7.4723846653671211E-3"/>
    <n v="0.6"/>
    <n v="0"/>
    <n v="2"/>
    <n v="18434"/>
    <n v="18204"/>
    <n v="230"/>
    <n v="67647"/>
    <n v="11159"/>
    <n v="7307"/>
    <n v="2"/>
    <n v="0.60423435131037473"/>
    <n v="0.39565735325969242"/>
    <n v="1.0829542993285683E-4"/>
  </r>
  <r>
    <x v="8"/>
    <x v="11"/>
    <x v="2"/>
    <x v="3"/>
    <n v="1446"/>
    <n v="108"/>
    <n v="3361"/>
    <n v="1911"/>
    <n v="413"/>
    <n v="405"/>
    <n v="0"/>
    <n v="0"/>
    <n v="8"/>
    <n v="0"/>
    <n v="2"/>
    <n v="6"/>
    <n v="1.4527845036319613E-2"/>
    <n v="0.75"/>
    <n v="0"/>
    <n v="0"/>
    <n v="413"/>
    <n v="405"/>
    <n v="8"/>
    <n v="1903"/>
    <n v="193"/>
    <n v="220"/>
    <n v="0"/>
    <n v="0.46731234866828086"/>
    <n v="0.53268765133171914"/>
    <n v="0"/>
  </r>
  <r>
    <x v="9"/>
    <x v="11"/>
    <x v="2"/>
    <x v="3"/>
    <n v="2301"/>
    <n v="230"/>
    <n v="4094"/>
    <n v="2327"/>
    <n v="729"/>
    <n v="716"/>
    <n v="0"/>
    <n v="0"/>
    <n v="13"/>
    <n v="2"/>
    <n v="3"/>
    <n v="8"/>
    <n v="1.0973936899862825E-2"/>
    <n v="0.61538461538461542"/>
    <n v="0"/>
    <n v="0"/>
    <n v="726"/>
    <n v="713"/>
    <n v="13"/>
    <n v="2312"/>
    <n v="163"/>
    <n v="566"/>
    <n v="0"/>
    <n v="0.22359396433470508"/>
    <n v="0.77640603566529487"/>
    <n v="0"/>
  </r>
  <r>
    <x v="10"/>
    <x v="11"/>
    <x v="2"/>
    <x v="3"/>
    <n v="1184"/>
    <n v="105"/>
    <n v="3102"/>
    <n v="1205"/>
    <n v="286"/>
    <n v="276"/>
    <n v="0"/>
    <n v="0"/>
    <n v="10"/>
    <n v="0"/>
    <n v="1"/>
    <n v="0"/>
    <n v="0"/>
    <n v="0"/>
    <n v="0"/>
    <n v="9"/>
    <n v="285"/>
    <n v="275"/>
    <n v="10"/>
    <n v="1193"/>
    <n v="156"/>
    <n v="130"/>
    <n v="0"/>
    <n v="0.54545454545454541"/>
    <n v="0.45454545454545453"/>
    <n v="0"/>
  </r>
  <r>
    <x v="11"/>
    <x v="11"/>
    <x v="2"/>
    <x v="3"/>
    <n v="32"/>
    <n v="4"/>
    <n v="2051"/>
    <n v="32"/>
    <n v="5"/>
    <n v="5"/>
    <n v="0"/>
    <n v="0"/>
    <n v="0"/>
    <n v="0"/>
    <n v="0"/>
    <n v="0"/>
    <n v="0"/>
    <e v="#DIV/0!"/>
    <n v="0"/>
    <n v="0"/>
    <n v="5"/>
    <n v="5"/>
    <n v="0"/>
    <n v="32"/>
    <n v="0"/>
    <n v="5"/>
    <n v="0"/>
    <n v="0"/>
    <n v="1"/>
    <n v="0"/>
  </r>
  <r>
    <x v="12"/>
    <x v="11"/>
    <x v="2"/>
    <x v="3"/>
    <n v="38177"/>
    <n v="4083"/>
    <n v="36117"/>
    <n v="38768"/>
    <n v="8078"/>
    <n v="7865"/>
    <n v="7"/>
    <n v="0"/>
    <n v="206"/>
    <n v="16"/>
    <n v="65"/>
    <n v="125"/>
    <n v="1.547412725922258E-2"/>
    <n v="0.60679611650485432"/>
    <n v="0"/>
    <n v="0"/>
    <n v="8060"/>
    <n v="7847"/>
    <n v="206"/>
    <n v="38482"/>
    <n v="3263"/>
    <n v="4813"/>
    <n v="2"/>
    <n v="0.40393661797474623"/>
    <n v="0.59581579598910617"/>
    <n v="2.4758603614756129E-4"/>
  </r>
  <r>
    <x v="13"/>
    <x v="11"/>
    <x v="2"/>
    <x v="3"/>
    <n v="0"/>
    <n v="0"/>
    <n v="2023"/>
    <n v="22549"/>
    <n v="7555"/>
    <n v="7477"/>
    <n v="4"/>
    <n v="0"/>
    <n v="74"/>
    <n v="19"/>
    <n v="17"/>
    <n v="38"/>
    <n v="5.0297816015883517E-3"/>
    <n v="0.51351351351351349"/>
    <n v="0"/>
    <n v="0"/>
    <n v="7554"/>
    <n v="7476"/>
    <n v="74"/>
    <n v="22473"/>
    <n v="2980"/>
    <n v="4571"/>
    <n v="4"/>
    <n v="0.39444076770350761"/>
    <n v="0.60502978160158838"/>
    <n v="5.2945069490403709E-4"/>
  </r>
  <r>
    <x v="14"/>
    <x v="11"/>
    <x v="2"/>
    <x v="3"/>
    <n v="38136"/>
    <n v="5282"/>
    <n v="34877"/>
    <n v="38606"/>
    <n v="11114"/>
    <n v="10958"/>
    <n v="1"/>
    <n v="1"/>
    <n v="155"/>
    <n v="27"/>
    <n v="26"/>
    <n v="92"/>
    <n v="8.2778477595825094E-3"/>
    <n v="0.59354838709677415"/>
    <n v="0"/>
    <n v="10"/>
    <n v="10844"/>
    <n v="10696"/>
    <n v="147"/>
    <n v="34698"/>
    <n v="5545"/>
    <n v="5561"/>
    <n v="8"/>
    <n v="0.498920280727011"/>
    <n v="0.5003599064243297"/>
    <n v="7.1981284865934854E-4"/>
  </r>
  <r>
    <x v="15"/>
    <x v="11"/>
    <x v="2"/>
    <x v="3"/>
    <n v="375"/>
    <n v="42"/>
    <n v="2356"/>
    <n v="387"/>
    <n v="126"/>
    <n v="121"/>
    <n v="0"/>
    <n v="0"/>
    <n v="5"/>
    <n v="0"/>
    <n v="0"/>
    <n v="5"/>
    <n v="3.968253968253968E-2"/>
    <n v="1"/>
    <n v="0"/>
    <n v="0"/>
    <n v="126"/>
    <n v="121"/>
    <n v="5"/>
    <n v="383"/>
    <n v="12"/>
    <n v="114"/>
    <n v="0"/>
    <n v="9.5238095238095233E-2"/>
    <n v="0.90476190476190477"/>
    <n v="0"/>
  </r>
  <r>
    <x v="16"/>
    <x v="11"/>
    <x v="2"/>
    <x v="3"/>
    <n v="1381747"/>
    <n v="137583"/>
    <n v="1246187"/>
    <n v="1396262"/>
    <n v="424954"/>
    <n v="417972"/>
    <n v="0"/>
    <n v="0"/>
    <n v="6982"/>
    <n v="982"/>
    <n v="1292"/>
    <n v="4685"/>
    <n v="1.1024722675866093E-2"/>
    <n v="0.67101117158407331"/>
    <n v="0"/>
    <n v="23"/>
    <n v="421907"/>
    <n v="414963"/>
    <n v="6944"/>
    <n v="1366395"/>
    <n v="200672"/>
    <n v="223181"/>
    <n v="1101"/>
    <n v="0.47222052269186782"/>
    <n v="0.52518860864940675"/>
    <n v="2.590868658725415E-3"/>
  </r>
  <r>
    <x v="17"/>
    <x v="11"/>
    <x v="2"/>
    <x v="3"/>
    <n v="163246"/>
    <n v="17600"/>
    <n v="147669"/>
    <n v="166124"/>
    <n v="46588"/>
    <n v="45922"/>
    <n v="19"/>
    <n v="0"/>
    <n v="646"/>
    <n v="137"/>
    <n v="220"/>
    <n v="254"/>
    <n v="5.4520477376148362E-3"/>
    <n v="0.39318885448916407"/>
    <n v="0"/>
    <n v="35"/>
    <n v="46166"/>
    <n v="45511"/>
    <n v="635"/>
    <n v="156170"/>
    <n v="27322"/>
    <n v="19190"/>
    <n v="76"/>
    <n v="0.58646003262642743"/>
    <n v="0.41190864600326266"/>
    <n v="1.6313213703099511E-3"/>
  </r>
  <r>
    <x v="18"/>
    <x v="11"/>
    <x v="2"/>
    <x v="3"/>
    <n v="7565"/>
    <n v="452"/>
    <n v="9136"/>
    <n v="7610"/>
    <n v="2686"/>
    <n v="2607"/>
    <n v="2"/>
    <n v="2"/>
    <n v="77"/>
    <n v="31"/>
    <n v="26"/>
    <n v="20"/>
    <n v="7.446016381236039E-3"/>
    <n v="0.25974025974025972"/>
    <n v="0"/>
    <n v="0"/>
    <n v="2683"/>
    <n v="2604"/>
    <n v="77"/>
    <n v="7574"/>
    <n v="1543"/>
    <n v="1140"/>
    <n v="3"/>
    <n v="0.57446016381236042"/>
    <n v="0.4244229337304542"/>
    <n v="1.1169024571854058E-3"/>
  </r>
  <r>
    <x v="19"/>
    <x v="11"/>
    <x v="2"/>
    <x v="3"/>
    <n v="7883"/>
    <n v="740"/>
    <n v="9166"/>
    <n v="7986"/>
    <n v="2911"/>
    <n v="2865"/>
    <n v="0"/>
    <n v="0"/>
    <n v="46"/>
    <n v="8"/>
    <n v="5"/>
    <n v="25"/>
    <n v="8.5881140501545862E-3"/>
    <n v="0.54347826086956519"/>
    <n v="0"/>
    <n v="8"/>
    <n v="2905"/>
    <n v="2859"/>
    <n v="46"/>
    <n v="7911"/>
    <n v="1754"/>
    <n v="1157"/>
    <n v="0"/>
    <n v="0.60254208175884572"/>
    <n v="0.39745791824115423"/>
    <n v="0"/>
  </r>
  <r>
    <x v="20"/>
    <x v="11"/>
    <x v="2"/>
    <x v="3"/>
    <n v="35132"/>
    <n v="2785"/>
    <n v="34370"/>
    <n v="35414"/>
    <n v="9110"/>
    <n v="8957"/>
    <n v="0"/>
    <n v="0"/>
    <n v="153"/>
    <n v="15"/>
    <n v="20"/>
    <n v="118"/>
    <n v="1.2952799121844128E-2"/>
    <n v="0.77124183006535951"/>
    <n v="0"/>
    <n v="0"/>
    <n v="9087"/>
    <n v="8934"/>
    <n v="153"/>
    <n v="35028"/>
    <n v="3859"/>
    <n v="5245"/>
    <n v="6"/>
    <n v="0.42360043907793632"/>
    <n v="0.57574094401756315"/>
    <n v="6.5861690450054889E-4"/>
  </r>
  <r>
    <x v="21"/>
    <x v="11"/>
    <x v="2"/>
    <x v="3"/>
    <n v="2523"/>
    <n v="156"/>
    <n v="4390"/>
    <n v="2539"/>
    <n v="866"/>
    <n v="850"/>
    <n v="3"/>
    <n v="0"/>
    <n v="13"/>
    <n v="1"/>
    <n v="2"/>
    <n v="10"/>
    <n v="1.1547344110854504E-2"/>
    <n v="0.76923076923076927"/>
    <n v="0"/>
    <n v="0"/>
    <n v="865"/>
    <n v="849"/>
    <n v="13"/>
    <n v="2515"/>
    <n v="131"/>
    <n v="735"/>
    <n v="0"/>
    <n v="0.151270207852194"/>
    <n v="0.84872979214780597"/>
    <n v="0"/>
  </r>
  <r>
    <x v="22"/>
    <x v="11"/>
    <x v="2"/>
    <x v="3"/>
    <n v="23027"/>
    <n v="2048"/>
    <n v="23002"/>
    <n v="23220"/>
    <n v="6901"/>
    <n v="6790"/>
    <n v="8"/>
    <n v="0"/>
    <n v="103"/>
    <n v="11"/>
    <n v="46"/>
    <n v="34"/>
    <n v="4.9268221996812056E-3"/>
    <n v="0.3300970873786408"/>
    <n v="0"/>
    <n v="12"/>
    <n v="6881"/>
    <n v="6772"/>
    <n v="101"/>
    <n v="22944"/>
    <n v="2745"/>
    <n v="4152"/>
    <n v="4"/>
    <n v="0.39776843935661499"/>
    <n v="0.60165193450224608"/>
    <n v="5.7962614113896539E-4"/>
  </r>
  <r>
    <x v="23"/>
    <x v="11"/>
    <x v="2"/>
    <x v="3"/>
    <n v="10456"/>
    <n v="570"/>
    <n v="11909"/>
    <n v="10599"/>
    <n v="3958"/>
    <n v="3831"/>
    <n v="3"/>
    <n v="0"/>
    <n v="123"/>
    <n v="9"/>
    <n v="24"/>
    <n v="87"/>
    <n v="2.1980798383021728E-2"/>
    <n v="0.70731707317073167"/>
    <n v="0"/>
    <n v="3"/>
    <n v="3950"/>
    <n v="3823"/>
    <n v="123"/>
    <n v="10460"/>
    <n v="988"/>
    <n v="2970"/>
    <n v="0"/>
    <n v="0.24962102071753411"/>
    <n v="0.75037897928246589"/>
    <n v="0"/>
  </r>
  <r>
    <x v="24"/>
    <x v="11"/>
    <x v="2"/>
    <x v="3"/>
    <n v="10909"/>
    <n v="1125"/>
    <n v="11807"/>
    <n v="10987"/>
    <n v="5594"/>
    <n v="5537"/>
    <n v="0"/>
    <n v="0"/>
    <n v="57"/>
    <n v="10"/>
    <n v="18"/>
    <n v="28"/>
    <n v="5.0053628888094386E-3"/>
    <n v="0.49122807017543857"/>
    <n v="0"/>
    <n v="1"/>
    <n v="5576"/>
    <n v="5519"/>
    <n v="57"/>
    <n v="10829"/>
    <n v="1762"/>
    <n v="3832"/>
    <n v="0"/>
    <n v="0.31498033607436537"/>
    <n v="0.68501966392563463"/>
    <n v="0"/>
  </r>
  <r>
    <x v="25"/>
    <x v="11"/>
    <x v="2"/>
    <x v="3"/>
    <n v="7124"/>
    <n v="333"/>
    <n v="8814"/>
    <n v="7257"/>
    <n v="2551"/>
    <n v="2520"/>
    <n v="0"/>
    <n v="0"/>
    <n v="31"/>
    <n v="5"/>
    <n v="9"/>
    <n v="17"/>
    <n v="6.6640533124264992E-3"/>
    <n v="0.54838709677419351"/>
    <n v="0"/>
    <n v="0"/>
    <n v="2543"/>
    <n v="2512"/>
    <n v="31"/>
    <n v="7144"/>
    <n v="675"/>
    <n v="1875"/>
    <n v="1"/>
    <n v="0.26460211681693452"/>
    <n v="0.73500588004704037"/>
    <n v="3.920031360250882E-4"/>
  </r>
  <r>
    <x v="26"/>
    <x v="11"/>
    <x v="2"/>
    <x v="3"/>
    <n v="413143"/>
    <n v="43255"/>
    <n v="371911"/>
    <n v="421588"/>
    <n v="103697"/>
    <n v="102421"/>
    <n v="0"/>
    <n v="0"/>
    <n v="1276"/>
    <n v="81"/>
    <n v="171"/>
    <n v="1012"/>
    <n v="9.7592022912909721E-3"/>
    <n v="0.7931034482758621"/>
    <n v="0"/>
    <n v="12"/>
    <n v="103022"/>
    <n v="101747"/>
    <n v="1275"/>
    <n v="412803"/>
    <n v="51785"/>
    <n v="51826"/>
    <n v="86"/>
    <n v="0.49938763898666305"/>
    <n v="0.49978302168818772"/>
    <n v="8.2933932514923285E-4"/>
  </r>
  <r>
    <x v="27"/>
    <x v="11"/>
    <x v="2"/>
    <x v="3"/>
    <n v="9650"/>
    <n v="540"/>
    <n v="11133"/>
    <n v="9778"/>
    <n v="4416"/>
    <n v="4356"/>
    <n v="0"/>
    <n v="0"/>
    <n v="60"/>
    <n v="9"/>
    <n v="16"/>
    <n v="34"/>
    <n v="7.6992753623188409E-3"/>
    <n v="0.56666666666666665"/>
    <n v="0"/>
    <n v="1"/>
    <n v="4400"/>
    <n v="4340"/>
    <n v="60"/>
    <n v="9566"/>
    <n v="2010"/>
    <n v="2394"/>
    <n v="12"/>
    <n v="0.45516304347826086"/>
    <n v="0.54211956521739135"/>
    <n v="2.717391304347826E-3"/>
  </r>
  <r>
    <x v="28"/>
    <x v="11"/>
    <x v="2"/>
    <x v="3"/>
    <n v="57963"/>
    <n v="4095"/>
    <n v="55891"/>
    <n v="58771"/>
    <n v="14624"/>
    <n v="14442"/>
    <n v="0"/>
    <n v="0"/>
    <n v="182"/>
    <n v="37"/>
    <n v="53"/>
    <n v="92"/>
    <n v="6.2910284463894971E-3"/>
    <n v="0.50549450549450547"/>
    <n v="0"/>
    <n v="0"/>
    <n v="14529"/>
    <n v="14347"/>
    <n v="182"/>
    <n v="57458"/>
    <n v="8669"/>
    <n v="5948"/>
    <n v="7"/>
    <n v="0.59279266958424504"/>
    <n v="0.40672866520787748"/>
    <n v="4.7866520787746169E-4"/>
  </r>
  <r>
    <x v="29"/>
    <x v="11"/>
    <x v="2"/>
    <x v="3"/>
    <m/>
    <m/>
    <n v="2023"/>
    <m/>
    <m/>
    <m/>
    <m/>
    <m/>
    <m/>
    <m/>
    <m/>
    <m/>
    <m/>
    <e v="#DIV/0!"/>
    <m/>
    <m/>
    <n v="0"/>
    <n v="0"/>
    <n v="0"/>
    <n v="0"/>
    <m/>
    <n v="0"/>
    <n v="0"/>
    <e v="#DIV/0!"/>
    <e v="#DIV/0!"/>
    <e v="#DIV/0!"/>
  </r>
  <r>
    <x v="30"/>
    <x v="11"/>
    <x v="2"/>
    <x v="3"/>
    <n v="513786"/>
    <n v="46283"/>
    <n v="469526"/>
    <n v="521747"/>
    <n v="138827"/>
    <n v="136496"/>
    <n v="0"/>
    <n v="0"/>
    <n v="2331"/>
    <n v="65"/>
    <n v="561"/>
    <n v="1666"/>
    <n v="1.200054744394102E-2"/>
    <n v="0.71471471471471471"/>
    <n v="0"/>
    <n v="39"/>
    <n v="138479"/>
    <n v="136151"/>
    <n v="2328"/>
    <n v="514609"/>
    <n v="73441"/>
    <n v="65306"/>
    <n v="80"/>
    <n v="0.52901092726919119"/>
    <n v="0.47041281595078765"/>
    <n v="5.7625678002117746E-4"/>
  </r>
  <r>
    <x v="31"/>
    <x v="11"/>
    <x v="2"/>
    <x v="3"/>
    <n v="324895"/>
    <n v="28432"/>
    <n v="298486"/>
    <n v="328852"/>
    <n v="97485"/>
    <n v="95979"/>
    <n v="0"/>
    <n v="0"/>
    <n v="1506"/>
    <n v="146"/>
    <n v="431"/>
    <n v="923"/>
    <n v="9.4681233010206704E-3"/>
    <n v="0.61288180610889775"/>
    <n v="0"/>
    <n v="6"/>
    <n v="96783"/>
    <n v="95284"/>
    <n v="1499"/>
    <n v="322817"/>
    <n v="35136"/>
    <n v="62303"/>
    <n v="46"/>
    <n v="0.3604246807201108"/>
    <n v="0.63910345181309947"/>
    <n v="4.7186746678976255E-4"/>
  </r>
  <r>
    <x v="32"/>
    <x v="11"/>
    <x v="2"/>
    <x v="3"/>
    <n v="9485"/>
    <n v="735"/>
    <n v="10773"/>
    <n v="9571"/>
    <n v="2555"/>
    <n v="2509"/>
    <n v="0"/>
    <n v="0"/>
    <n v="46"/>
    <n v="6"/>
    <n v="6"/>
    <n v="34"/>
    <n v="1.3307240704500978E-2"/>
    <n v="0.73913043478260865"/>
    <n v="0"/>
    <n v="0"/>
    <n v="2549"/>
    <n v="2503"/>
    <n v="46"/>
    <n v="9494"/>
    <n v="571"/>
    <n v="1982"/>
    <n v="2"/>
    <n v="0.22348336594911938"/>
    <n v="0.77573385518590998"/>
    <n v="7.8277886497064581E-4"/>
  </r>
  <r>
    <x v="33"/>
    <x v="11"/>
    <x v="2"/>
    <x v="3"/>
    <n v="191908"/>
    <n v="22225"/>
    <n v="171706"/>
    <n v="196674"/>
    <n v="60071"/>
    <n v="59289"/>
    <n v="4"/>
    <n v="0"/>
    <n v="778"/>
    <n v="66"/>
    <n v="123"/>
    <n v="550"/>
    <n v="9.1558322651529023E-3"/>
    <n v="0.70694087403598971"/>
    <n v="0"/>
    <n v="39"/>
    <n v="59245"/>
    <n v="58473"/>
    <n v="768"/>
    <n v="187469"/>
    <n v="36234"/>
    <n v="23785"/>
    <n v="52"/>
    <n v="0.60318622962827317"/>
    <n v="0.39594812804847596"/>
    <n v="8.656423232508199E-4"/>
  </r>
  <r>
    <x v="34"/>
    <x v="11"/>
    <x v="2"/>
    <x v="3"/>
    <m/>
    <m/>
    <n v="2023"/>
    <m/>
    <m/>
    <m/>
    <m/>
    <m/>
    <m/>
    <m/>
    <m/>
    <m/>
    <m/>
    <e v="#DIV/0!"/>
    <m/>
    <m/>
    <n v="0"/>
    <n v="0"/>
    <n v="0"/>
    <n v="0"/>
    <m/>
    <n v="0"/>
    <n v="0"/>
    <e v="#DIV/0!"/>
    <e v="#DIV/0!"/>
    <e v="#DIV/0!"/>
  </r>
  <r>
    <x v="35"/>
    <x v="11"/>
    <x v="2"/>
    <x v="3"/>
    <n v="24217"/>
    <n v="1798"/>
    <n v="24442"/>
    <n v="24708"/>
    <n v="8045"/>
    <n v="7829"/>
    <n v="8"/>
    <n v="0"/>
    <n v="208"/>
    <n v="30"/>
    <n v="61"/>
    <n v="109"/>
    <n v="1.3548788067122437E-2"/>
    <n v="0.52403846153846156"/>
    <n v="0"/>
    <n v="8"/>
    <n v="8015"/>
    <n v="7800"/>
    <n v="207"/>
    <n v="24466"/>
    <n v="3965"/>
    <n v="4076"/>
    <n v="4"/>
    <n v="0.49285270354257305"/>
    <n v="0.50665009322560595"/>
    <n v="4.9720323182100682E-4"/>
  </r>
  <r>
    <x v="36"/>
    <x v="11"/>
    <x v="2"/>
    <x v="3"/>
    <n v="159755"/>
    <n v="12571"/>
    <n v="149207"/>
    <n v="163412"/>
    <n v="58433"/>
    <n v="57786"/>
    <n v="0"/>
    <n v="0"/>
    <n v="647"/>
    <n v="40"/>
    <n v="212"/>
    <n v="388"/>
    <n v="6.64008351445245E-3"/>
    <n v="0.59969088098918089"/>
    <n v="0"/>
    <n v="7"/>
    <n v="58173"/>
    <n v="57527"/>
    <n v="646"/>
    <n v="160469"/>
    <n v="38595"/>
    <n v="19733"/>
    <n v="105"/>
    <n v="0.66050005989766059"/>
    <n v="0.33770301028528399"/>
    <n v="1.796929817055431E-3"/>
  </r>
  <r>
    <x v="37"/>
    <x v="11"/>
    <x v="2"/>
    <x v="3"/>
    <n v="12637"/>
    <n v="3241"/>
    <n v="11419"/>
    <n v="13085"/>
    <n v="3886"/>
    <n v="3795"/>
    <n v="0"/>
    <n v="0"/>
    <n v="91"/>
    <n v="4"/>
    <n v="9"/>
    <n v="72"/>
    <n v="1.8528049408131755E-2"/>
    <n v="0.79120879120879117"/>
    <n v="0"/>
    <n v="6"/>
    <n v="3867"/>
    <n v="3776"/>
    <n v="91"/>
    <n v="12831"/>
    <n v="1625"/>
    <n v="2260"/>
    <n v="1"/>
    <n v="0.41816778178075142"/>
    <n v="0.58157488419969117"/>
    <n v="2.5733401955738551E-4"/>
  </r>
  <r>
    <x v="38"/>
    <x v="11"/>
    <x v="2"/>
    <x v="3"/>
    <n v="64208"/>
    <n v="3671"/>
    <n v="62560"/>
    <n v="64983"/>
    <n v="12587"/>
    <n v="12376"/>
    <n v="0"/>
    <n v="0"/>
    <n v="211"/>
    <n v="31"/>
    <n v="21"/>
    <n v="157"/>
    <n v="1.2473186621117025E-2"/>
    <n v="0.74407582938388628"/>
    <n v="0"/>
    <n v="2"/>
    <n v="12537"/>
    <n v="12326"/>
    <n v="211"/>
    <n v="64319"/>
    <n v="3223"/>
    <n v="9359"/>
    <n v="5"/>
    <n v="0.2560578374513387"/>
    <n v="0.74354492730595056"/>
    <n v="3.9723524271073331E-4"/>
  </r>
  <r>
    <x v="39"/>
    <x v="11"/>
    <x v="2"/>
    <x v="3"/>
    <n v="3843525"/>
    <n v="373810"/>
    <n v="3471738"/>
    <n v="3922062"/>
    <n v="1134483"/>
    <n v="1116963"/>
    <n v="59"/>
    <n v="3"/>
    <n v="17459"/>
    <n v="1972"/>
    <n v="3830"/>
    <n v="11407"/>
    <n v="1.0054800292291732E-2"/>
    <n v="0.6533592989289192"/>
    <n v="0"/>
    <n v="250"/>
    <n v="1127394"/>
    <n v="1109962"/>
    <n v="17371"/>
    <n v="3836678"/>
    <n v="563260"/>
    <n v="569587"/>
    <n v="1636"/>
    <n v="0.49649047187132817"/>
    <n v="0.50206746156619364"/>
    <n v="1.442066562478239E-3"/>
  </r>
  <r>
    <x v="0"/>
    <x v="12"/>
    <x v="3"/>
    <x v="3"/>
    <m/>
    <m/>
    <n v="2023"/>
    <m/>
    <m/>
    <m/>
    <m/>
    <m/>
    <m/>
    <m/>
    <m/>
    <m/>
    <m/>
    <e v="#DIV/0!"/>
    <m/>
    <m/>
    <n v="0"/>
    <n v="0"/>
    <n v="0"/>
    <n v="0"/>
    <m/>
    <n v="0"/>
    <n v="0"/>
    <e v="#DIV/0!"/>
    <e v="#DIV/0!"/>
    <e v="#DIV/0!"/>
  </r>
  <r>
    <x v="1"/>
    <x v="12"/>
    <x v="3"/>
    <x v="3"/>
    <n v="12297"/>
    <n v="1270"/>
    <n v="13050"/>
    <n v="12529"/>
    <n v="6288"/>
    <n v="6204"/>
    <n v="0"/>
    <n v="0"/>
    <n v="84"/>
    <n v="8"/>
    <n v="43"/>
    <n v="24"/>
    <n v="3.8167938931297708E-3"/>
    <n v="0.2857142857142857"/>
    <n v="0"/>
    <n v="9"/>
    <n v="6283"/>
    <n v="6199"/>
    <n v="84"/>
    <n v="12460"/>
    <n v="3329"/>
    <n v="2955"/>
    <n v="4"/>
    <n v="0.5294211195928753"/>
    <n v="0.46994274809160308"/>
    <n v="6.3613231552162855E-4"/>
  </r>
  <r>
    <x v="2"/>
    <x v="12"/>
    <x v="3"/>
    <x v="3"/>
    <m/>
    <m/>
    <n v="2023"/>
    <m/>
    <m/>
    <m/>
    <m/>
    <m/>
    <m/>
    <m/>
    <m/>
    <m/>
    <m/>
    <e v="#DIV/0!"/>
    <m/>
    <m/>
    <n v="0"/>
    <n v="0"/>
    <n v="0"/>
    <n v="0"/>
    <m/>
    <n v="0"/>
    <n v="0"/>
    <e v="#DIV/0!"/>
    <e v="#DIV/0!"/>
    <e v="#DIV/0!"/>
  </r>
  <r>
    <x v="3"/>
    <x v="12"/>
    <x v="3"/>
    <x v="3"/>
    <m/>
    <m/>
    <n v="2023"/>
    <m/>
    <m/>
    <m/>
    <m/>
    <m/>
    <m/>
    <m/>
    <m/>
    <m/>
    <m/>
    <e v="#DIV/0!"/>
    <m/>
    <m/>
    <n v="0"/>
    <n v="0"/>
    <n v="0"/>
    <n v="0"/>
    <m/>
    <n v="0"/>
    <n v="0"/>
    <e v="#DIV/0!"/>
    <e v="#DIV/0!"/>
    <e v="#DIV/0!"/>
  </r>
  <r>
    <x v="4"/>
    <x v="12"/>
    <x v="3"/>
    <x v="3"/>
    <m/>
    <m/>
    <n v="2023"/>
    <m/>
    <m/>
    <m/>
    <m/>
    <m/>
    <m/>
    <m/>
    <m/>
    <m/>
    <m/>
    <e v="#DIV/0!"/>
    <m/>
    <m/>
    <n v="0"/>
    <n v="0"/>
    <n v="0"/>
    <n v="0"/>
    <m/>
    <n v="0"/>
    <n v="0"/>
    <e v="#DIV/0!"/>
    <e v="#DIV/0!"/>
    <e v="#DIV/0!"/>
  </r>
  <r>
    <x v="5"/>
    <x v="12"/>
    <x v="3"/>
    <x v="3"/>
    <n v="14886"/>
    <n v="1249"/>
    <n v="15660"/>
    <n v="15063"/>
    <n v="7237"/>
    <n v="7106"/>
    <n v="0"/>
    <n v="0"/>
    <n v="132"/>
    <n v="12"/>
    <n v="85"/>
    <n v="26"/>
    <n v="3.5926488876606329E-3"/>
    <n v="0.19696969696969696"/>
    <n v="0"/>
    <n v="9"/>
    <n v="7197"/>
    <n v="7072"/>
    <n v="126"/>
    <n v="14878"/>
    <n v="2681"/>
    <n v="4550"/>
    <n v="6"/>
    <n v="0.37045737183915989"/>
    <n v="0.6287135553406108"/>
    <n v="8.2907282022937686E-4"/>
  </r>
  <r>
    <x v="6"/>
    <x v="12"/>
    <x v="3"/>
    <x v="3"/>
    <m/>
    <m/>
    <n v="2023"/>
    <m/>
    <m/>
    <m/>
    <m/>
    <m/>
    <m/>
    <m/>
    <m/>
    <m/>
    <m/>
    <e v="#DIV/0!"/>
    <m/>
    <m/>
    <n v="0"/>
    <n v="0"/>
    <n v="0"/>
    <n v="0"/>
    <m/>
    <n v="0"/>
    <n v="0"/>
    <e v="#DIV/0!"/>
    <e v="#DIV/0!"/>
    <e v="#DIV/0!"/>
  </r>
  <r>
    <x v="7"/>
    <x v="12"/>
    <x v="3"/>
    <x v="3"/>
    <n v="8000"/>
    <n v="836"/>
    <n v="9187"/>
    <n v="8081"/>
    <n v="3598"/>
    <n v="3559"/>
    <n v="0"/>
    <n v="0"/>
    <n v="39"/>
    <n v="4"/>
    <n v="9"/>
    <n v="26"/>
    <n v="7.2262367982212344E-3"/>
    <n v="0.66666666666666663"/>
    <n v="0"/>
    <n v="0"/>
    <n v="3589"/>
    <n v="3550"/>
    <n v="39"/>
    <n v="7990"/>
    <n v="1651"/>
    <n v="1946"/>
    <n v="1"/>
    <n v="0.45886603668704834"/>
    <n v="0.54085603112840464"/>
    <n v="2.7793218454697053E-4"/>
  </r>
  <r>
    <x v="8"/>
    <x v="12"/>
    <x v="3"/>
    <x v="3"/>
    <m/>
    <m/>
    <n v="2023"/>
    <m/>
    <m/>
    <m/>
    <m/>
    <m/>
    <m/>
    <m/>
    <m/>
    <m/>
    <m/>
    <e v="#DIV/0!"/>
    <m/>
    <m/>
    <n v="0"/>
    <n v="0"/>
    <n v="0"/>
    <n v="0"/>
    <m/>
    <n v="0"/>
    <n v="0"/>
    <e v="#DIV/0!"/>
    <e v="#DIV/0!"/>
    <e v="#DIV/0!"/>
  </r>
  <r>
    <x v="9"/>
    <x v="12"/>
    <x v="3"/>
    <x v="3"/>
    <m/>
    <m/>
    <n v="2023"/>
    <m/>
    <m/>
    <m/>
    <m/>
    <m/>
    <m/>
    <m/>
    <m/>
    <m/>
    <m/>
    <e v="#DIV/0!"/>
    <m/>
    <m/>
    <n v="0"/>
    <n v="0"/>
    <n v="0"/>
    <n v="0"/>
    <m/>
    <n v="0"/>
    <n v="0"/>
    <e v="#DIV/0!"/>
    <e v="#DIV/0!"/>
    <e v="#DIV/0!"/>
  </r>
  <r>
    <x v="10"/>
    <x v="12"/>
    <x v="3"/>
    <x v="3"/>
    <m/>
    <m/>
    <n v="2023"/>
    <m/>
    <m/>
    <m/>
    <m/>
    <m/>
    <m/>
    <m/>
    <m/>
    <m/>
    <m/>
    <e v="#DIV/0!"/>
    <m/>
    <m/>
    <n v="0"/>
    <n v="0"/>
    <n v="0"/>
    <n v="0"/>
    <m/>
    <n v="0"/>
    <n v="0"/>
    <e v="#DIV/0!"/>
    <e v="#DIV/0!"/>
    <e v="#DIV/0!"/>
  </r>
  <r>
    <x v="11"/>
    <x v="12"/>
    <x v="3"/>
    <x v="3"/>
    <n v="32"/>
    <n v="4"/>
    <n v="2051"/>
    <n v="32"/>
    <n v="11"/>
    <n v="11"/>
    <n v="0"/>
    <n v="0"/>
    <n v="0"/>
    <n v="0"/>
    <n v="0"/>
    <n v="0"/>
    <n v="0"/>
    <e v="#DIV/0!"/>
    <n v="0"/>
    <n v="0"/>
    <n v="11"/>
    <n v="11"/>
    <n v="0"/>
    <n v="32"/>
    <n v="0"/>
    <n v="11"/>
    <n v="0"/>
    <n v="0"/>
    <n v="1"/>
    <n v="0"/>
  </r>
  <r>
    <x v="12"/>
    <x v="12"/>
    <x v="3"/>
    <x v="3"/>
    <n v="25237"/>
    <n v="2742"/>
    <n v="24518"/>
    <n v="25571"/>
    <n v="8681"/>
    <n v="8510"/>
    <n v="0"/>
    <n v="0"/>
    <n v="171"/>
    <n v="7"/>
    <n v="63"/>
    <n v="99"/>
    <n v="1.1404216104135468E-2"/>
    <n v="0.57894736842105265"/>
    <n v="0"/>
    <n v="2"/>
    <n v="8663"/>
    <n v="8492"/>
    <n v="171"/>
    <n v="25399"/>
    <n v="3417"/>
    <n v="5263"/>
    <n v="1"/>
    <n v="0.39361824674576662"/>
    <n v="0.60626655915217142"/>
    <n v="1.1519410206197443E-4"/>
  </r>
  <r>
    <x v="13"/>
    <x v="12"/>
    <x v="3"/>
    <x v="3"/>
    <n v="15437"/>
    <n v="1547"/>
    <n v="15913"/>
    <n v="15625"/>
    <n v="4761"/>
    <n v="4707"/>
    <n v="0"/>
    <n v="0"/>
    <n v="54"/>
    <n v="20"/>
    <n v="5"/>
    <n v="27"/>
    <n v="5.6710775047258983E-3"/>
    <n v="0.5"/>
    <n v="0"/>
    <n v="2"/>
    <n v="4756"/>
    <n v="4702"/>
    <n v="54"/>
    <n v="15577"/>
    <n v="1933"/>
    <n v="2828"/>
    <n v="0"/>
    <n v="0.40600714135685778"/>
    <n v="0.59399285864314222"/>
    <n v="0"/>
  </r>
  <r>
    <x v="14"/>
    <x v="12"/>
    <x v="3"/>
    <x v="3"/>
    <n v="14551"/>
    <n v="840"/>
    <n v="15734"/>
    <n v="14654"/>
    <n v="7355"/>
    <n v="7277"/>
    <n v="8"/>
    <n v="8"/>
    <n v="70"/>
    <n v="24"/>
    <n v="6"/>
    <n v="40"/>
    <n v="5.4384772263766142E-3"/>
    <n v="0.5714285714285714"/>
    <n v="0"/>
    <n v="0"/>
    <n v="7323"/>
    <n v="7245"/>
    <n v="70"/>
    <n v="14372"/>
    <n v="4032"/>
    <n v="3315"/>
    <n v="8"/>
    <n v="0.54819850441876272"/>
    <n v="0.45071380013596191"/>
    <n v="1.087695445275323E-3"/>
  </r>
  <r>
    <x v="15"/>
    <x v="12"/>
    <x v="3"/>
    <x v="3"/>
    <m/>
    <m/>
    <n v="2023"/>
    <m/>
    <m/>
    <m/>
    <m/>
    <m/>
    <m/>
    <m/>
    <m/>
    <m/>
    <m/>
    <e v="#DIV/0!"/>
    <m/>
    <m/>
    <n v="0"/>
    <n v="0"/>
    <n v="0"/>
    <n v="0"/>
    <m/>
    <n v="0"/>
    <n v="0"/>
    <e v="#DIV/0!"/>
    <e v="#DIV/0!"/>
    <e v="#DIV/0!"/>
  </r>
  <r>
    <x v="16"/>
    <x v="12"/>
    <x v="3"/>
    <x v="3"/>
    <n v="1380642"/>
    <n v="129685"/>
    <n v="1252980"/>
    <n v="1395841"/>
    <n v="426120"/>
    <n v="418676"/>
    <n v="0"/>
    <n v="0"/>
    <n v="7444"/>
    <n v="1069"/>
    <n v="2227"/>
    <n v="4120"/>
    <n v="9.6686379423636531E-3"/>
    <n v="0.55346587855991403"/>
    <n v="0"/>
    <n v="28"/>
    <n v="423253"/>
    <n v="415846"/>
    <n v="7407"/>
    <n v="1365991"/>
    <n v="175855"/>
    <n v="249246"/>
    <n v="1019"/>
    <n v="0.41268891392096124"/>
    <n v="0.58491974091805121"/>
    <n v="2.3913451609875154E-3"/>
  </r>
  <r>
    <x v="17"/>
    <x v="12"/>
    <x v="3"/>
    <x v="3"/>
    <m/>
    <m/>
    <n v="2023"/>
    <m/>
    <m/>
    <m/>
    <m/>
    <m/>
    <m/>
    <m/>
    <m/>
    <m/>
    <m/>
    <e v="#DIV/0!"/>
    <m/>
    <m/>
    <n v="0"/>
    <n v="0"/>
    <n v="0"/>
    <n v="0"/>
    <m/>
    <n v="0"/>
    <n v="0"/>
    <e v="#DIV/0!"/>
    <e v="#DIV/0!"/>
    <e v="#DIV/0!"/>
  </r>
  <r>
    <x v="18"/>
    <x v="12"/>
    <x v="3"/>
    <x v="3"/>
    <m/>
    <m/>
    <n v="2023"/>
    <m/>
    <m/>
    <m/>
    <m/>
    <m/>
    <m/>
    <m/>
    <m/>
    <m/>
    <m/>
    <e v="#DIV/0!"/>
    <m/>
    <m/>
    <n v="0"/>
    <n v="0"/>
    <n v="0"/>
    <n v="0"/>
    <m/>
    <n v="0"/>
    <n v="0"/>
    <e v="#DIV/0!"/>
    <e v="#DIV/0!"/>
    <e v="#DIV/0!"/>
  </r>
  <r>
    <x v="19"/>
    <x v="12"/>
    <x v="3"/>
    <x v="3"/>
    <n v="6542"/>
    <n v="563"/>
    <n v="8002"/>
    <n v="6655"/>
    <n v="3147"/>
    <n v="3102"/>
    <n v="0"/>
    <n v="0"/>
    <n v="45"/>
    <n v="6"/>
    <n v="5"/>
    <n v="31"/>
    <n v="9.850651414045123E-3"/>
    <n v="0.68888888888888888"/>
    <n v="0"/>
    <n v="3"/>
    <n v="3139"/>
    <n v="3094"/>
    <n v="45"/>
    <n v="6592"/>
    <n v="1943"/>
    <n v="1204"/>
    <n v="0"/>
    <n v="0.61741340959644109"/>
    <n v="0.38258659040355897"/>
    <n v="0"/>
  </r>
  <r>
    <x v="20"/>
    <x v="12"/>
    <x v="3"/>
    <x v="3"/>
    <n v="14365"/>
    <n v="1343"/>
    <n v="15045"/>
    <n v="14446"/>
    <n v="5396"/>
    <n v="5305"/>
    <n v="0"/>
    <n v="0"/>
    <n v="91"/>
    <n v="11"/>
    <n v="33"/>
    <n v="47"/>
    <n v="8.7101556708673086E-3"/>
    <n v="0.51648351648351654"/>
    <n v="0"/>
    <n v="0"/>
    <n v="5376"/>
    <n v="5290"/>
    <n v="86"/>
    <n v="14293"/>
    <n v="1930"/>
    <n v="3459"/>
    <n v="7"/>
    <n v="0.35767234988880653"/>
    <n v="0.64103039288361752"/>
    <n v="1.2972572275759822E-3"/>
  </r>
  <r>
    <x v="21"/>
    <x v="12"/>
    <x v="3"/>
    <x v="3"/>
    <m/>
    <m/>
    <n v="2023"/>
    <m/>
    <m/>
    <m/>
    <m/>
    <m/>
    <m/>
    <m/>
    <m/>
    <m/>
    <m/>
    <e v="#DIV/0!"/>
    <m/>
    <m/>
    <n v="0"/>
    <n v="0"/>
    <n v="0"/>
    <n v="0"/>
    <m/>
    <n v="0"/>
    <n v="0"/>
    <e v="#DIV/0!"/>
    <e v="#DIV/0!"/>
    <e v="#DIV/0!"/>
  </r>
  <r>
    <x v="22"/>
    <x v="12"/>
    <x v="3"/>
    <x v="3"/>
    <n v="3456"/>
    <n v="275"/>
    <n v="5204"/>
    <n v="3481"/>
    <n v="1358"/>
    <n v="1336"/>
    <n v="1"/>
    <n v="0"/>
    <n v="21"/>
    <n v="1"/>
    <n v="7"/>
    <n v="7"/>
    <n v="5.1546391752577319E-3"/>
    <n v="0.33333333333333331"/>
    <n v="0"/>
    <n v="6"/>
    <n v="1355"/>
    <n v="1333"/>
    <n v="21"/>
    <n v="3435"/>
    <n v="667"/>
    <n v="691"/>
    <n v="0"/>
    <n v="0.49116347569955815"/>
    <n v="0.50883652430044179"/>
    <n v="0"/>
  </r>
  <r>
    <x v="23"/>
    <x v="12"/>
    <x v="3"/>
    <x v="3"/>
    <m/>
    <m/>
    <n v="2023"/>
    <m/>
    <m/>
    <m/>
    <m/>
    <m/>
    <m/>
    <m/>
    <m/>
    <m/>
    <m/>
    <e v="#DIV/0!"/>
    <m/>
    <m/>
    <n v="0"/>
    <n v="0"/>
    <n v="0"/>
    <n v="0"/>
    <m/>
    <n v="0"/>
    <n v="0"/>
    <e v="#DIV/0!"/>
    <e v="#DIV/0!"/>
    <e v="#DIV/0!"/>
  </r>
  <r>
    <x v="24"/>
    <x v="12"/>
    <x v="3"/>
    <x v="3"/>
    <n v="12001"/>
    <n v="1064"/>
    <n v="12960"/>
    <n v="12980"/>
    <n v="6706"/>
    <n v="6606"/>
    <n v="0"/>
    <n v="0"/>
    <n v="100"/>
    <n v="29"/>
    <n v="30"/>
    <n v="41"/>
    <n v="6.1139278258276171E-3"/>
    <n v="0.41"/>
    <n v="0"/>
    <n v="0"/>
    <n v="6686"/>
    <n v="6586"/>
    <n v="100"/>
    <n v="12828"/>
    <n v="2172"/>
    <n v="4534"/>
    <n v="0"/>
    <n v="0.32388905457798983"/>
    <n v="0.67611094542201011"/>
    <n v="0"/>
  </r>
  <r>
    <x v="25"/>
    <x v="12"/>
    <x v="3"/>
    <x v="3"/>
    <m/>
    <m/>
    <n v="2023"/>
    <m/>
    <m/>
    <m/>
    <m/>
    <m/>
    <m/>
    <m/>
    <m/>
    <m/>
    <m/>
    <e v="#DIV/0!"/>
    <m/>
    <m/>
    <n v="0"/>
    <n v="0"/>
    <n v="0"/>
    <n v="0"/>
    <m/>
    <n v="0"/>
    <n v="0"/>
    <e v="#DIV/0!"/>
    <e v="#DIV/0!"/>
    <e v="#DIV/0!"/>
  </r>
  <r>
    <x v="26"/>
    <x v="12"/>
    <x v="3"/>
    <x v="3"/>
    <n v="48056"/>
    <n v="5298"/>
    <n v="44781"/>
    <n v="48746"/>
    <n v="17586"/>
    <n v="17363"/>
    <n v="0"/>
    <n v="0"/>
    <n v="223"/>
    <n v="11"/>
    <n v="73"/>
    <n v="117"/>
    <n v="6.6530194472876154E-3"/>
    <n v="0.5246636771300448"/>
    <n v="0"/>
    <n v="22"/>
    <n v="17305"/>
    <n v="17084"/>
    <n v="221"/>
    <n v="46514"/>
    <n v="9999"/>
    <n v="7566"/>
    <n v="21"/>
    <n v="0.56857727737973385"/>
    <n v="0.43022859092459909"/>
    <n v="1.1941316956670079E-3"/>
  </r>
  <r>
    <x v="27"/>
    <x v="12"/>
    <x v="3"/>
    <x v="3"/>
    <m/>
    <m/>
    <n v="2023"/>
    <m/>
    <m/>
    <m/>
    <m/>
    <m/>
    <m/>
    <m/>
    <m/>
    <m/>
    <m/>
    <e v="#DIV/0!"/>
    <m/>
    <m/>
    <n v="0"/>
    <n v="0"/>
    <n v="0"/>
    <n v="0"/>
    <m/>
    <n v="0"/>
    <n v="0"/>
    <e v="#DIV/0!"/>
    <e v="#DIV/0!"/>
    <e v="#DIV/0!"/>
  </r>
  <r>
    <x v="28"/>
    <x v="12"/>
    <x v="3"/>
    <x v="3"/>
    <n v="40834"/>
    <n v="3115"/>
    <n v="39742"/>
    <n v="41275"/>
    <n v="15679"/>
    <n v="15503"/>
    <n v="0"/>
    <n v="0"/>
    <n v="176"/>
    <n v="26"/>
    <n v="56"/>
    <n v="93"/>
    <n v="5.9315007334651447E-3"/>
    <n v="0.52840909090909094"/>
    <n v="0"/>
    <n v="1"/>
    <n v="15544"/>
    <n v="15372"/>
    <n v="172"/>
    <n v="40273"/>
    <n v="8494"/>
    <n v="7182"/>
    <n v="3"/>
    <n v="0.54174373365648321"/>
    <n v="0.4580649276101792"/>
    <n v="1.9133873333758531E-4"/>
  </r>
  <r>
    <x v="29"/>
    <x v="12"/>
    <x v="3"/>
    <x v="3"/>
    <n v="2044"/>
    <n v="147"/>
    <n v="3920"/>
    <n v="2052"/>
    <n v="944"/>
    <n v="932"/>
    <n v="0"/>
    <n v="0"/>
    <n v="12"/>
    <n v="2"/>
    <n v="3"/>
    <n v="7"/>
    <n v="7.4152542372881358E-3"/>
    <n v="0.58333333333333337"/>
    <n v="0"/>
    <n v="0"/>
    <n v="942"/>
    <n v="930"/>
    <n v="12"/>
    <n v="2033"/>
    <n v="520"/>
    <n v="423"/>
    <n v="1"/>
    <n v="0.55084745762711862"/>
    <n v="0.44809322033898308"/>
    <n v="1.0593220338983051E-3"/>
  </r>
  <r>
    <x v="30"/>
    <x v="12"/>
    <x v="3"/>
    <x v="3"/>
    <n v="18350"/>
    <n v="1565"/>
    <n v="18808"/>
    <n v="18559"/>
    <n v="5797"/>
    <n v="5709"/>
    <n v="0"/>
    <n v="0"/>
    <n v="88"/>
    <n v="9"/>
    <n v="15"/>
    <n v="58"/>
    <n v="1.0005175090564086E-2"/>
    <n v="0.65909090909090906"/>
    <n v="0"/>
    <n v="6"/>
    <n v="5785"/>
    <n v="5697"/>
    <n v="88"/>
    <n v="18349"/>
    <n v="3266"/>
    <n v="2525"/>
    <n v="6"/>
    <n v="0.56339485941003964"/>
    <n v="0.43557012247714333"/>
    <n v="1.0350181128169743E-3"/>
  </r>
  <r>
    <x v="31"/>
    <x v="12"/>
    <x v="3"/>
    <x v="3"/>
    <n v="680"/>
    <n v="48"/>
    <n v="2655"/>
    <n v="683"/>
    <n v="284"/>
    <n v="275"/>
    <n v="0"/>
    <n v="0"/>
    <n v="9"/>
    <n v="0"/>
    <n v="1"/>
    <n v="8"/>
    <n v="2.8169014084507043E-2"/>
    <n v="0.88888888888888884"/>
    <n v="0"/>
    <n v="0"/>
    <n v="281"/>
    <n v="272"/>
    <n v="9"/>
    <n v="671"/>
    <n v="7"/>
    <n v="277"/>
    <n v="0"/>
    <n v="2.464788732394366E-2"/>
    <n v="0.97535211267605637"/>
    <n v="0"/>
  </r>
  <r>
    <x v="32"/>
    <x v="12"/>
    <x v="3"/>
    <x v="3"/>
    <m/>
    <m/>
    <n v="2023"/>
    <m/>
    <m/>
    <m/>
    <m/>
    <m/>
    <m/>
    <m/>
    <m/>
    <m/>
    <m/>
    <e v="#DIV/0!"/>
    <m/>
    <m/>
    <n v="0"/>
    <n v="0"/>
    <n v="0"/>
    <n v="0"/>
    <m/>
    <n v="0"/>
    <n v="0"/>
    <e v="#DIV/0!"/>
    <e v="#DIV/0!"/>
    <e v="#DIV/0!"/>
  </r>
  <r>
    <x v="33"/>
    <x v="12"/>
    <x v="3"/>
    <x v="3"/>
    <n v="54214"/>
    <n v="6872"/>
    <n v="49365"/>
    <n v="55670"/>
    <n v="18471"/>
    <n v="18224"/>
    <n v="1"/>
    <n v="1"/>
    <n v="246"/>
    <n v="31"/>
    <n v="31"/>
    <n v="173"/>
    <n v="9.366033241297169E-3"/>
    <n v="0.7032520325203252"/>
    <n v="0"/>
    <n v="11"/>
    <n v="18304"/>
    <n v="18058"/>
    <n v="245"/>
    <n v="54133"/>
    <n v="9107"/>
    <n v="9352"/>
    <n v="12"/>
    <n v="0.49304314871961452"/>
    <n v="0.50630718423474641"/>
    <n v="6.4966704563910994E-4"/>
  </r>
  <r>
    <x v="34"/>
    <x v="12"/>
    <x v="3"/>
    <x v="3"/>
    <m/>
    <m/>
    <n v="2023"/>
    <m/>
    <m/>
    <m/>
    <m/>
    <m/>
    <m/>
    <m/>
    <m/>
    <m/>
    <m/>
    <e v="#DIV/0!"/>
    <m/>
    <m/>
    <n v="0"/>
    <n v="0"/>
    <n v="0"/>
    <n v="0"/>
    <m/>
    <n v="0"/>
    <n v="0"/>
    <e v="#DIV/0!"/>
    <e v="#DIV/0!"/>
    <e v="#DIV/0!"/>
  </r>
  <r>
    <x v="35"/>
    <x v="12"/>
    <x v="3"/>
    <x v="3"/>
    <m/>
    <m/>
    <n v="2023"/>
    <m/>
    <m/>
    <m/>
    <m/>
    <m/>
    <m/>
    <m/>
    <m/>
    <m/>
    <m/>
    <e v="#DIV/0!"/>
    <m/>
    <m/>
    <n v="0"/>
    <n v="0"/>
    <n v="0"/>
    <n v="0"/>
    <m/>
    <n v="0"/>
    <n v="0"/>
    <e v="#DIV/0!"/>
    <e v="#DIV/0!"/>
    <e v="#DIV/0!"/>
  </r>
  <r>
    <x v="36"/>
    <x v="12"/>
    <x v="3"/>
    <x v="3"/>
    <m/>
    <m/>
    <n v="2023"/>
    <m/>
    <m/>
    <m/>
    <m/>
    <m/>
    <m/>
    <m/>
    <m/>
    <m/>
    <m/>
    <e v="#DIV/0!"/>
    <m/>
    <m/>
    <n v="0"/>
    <n v="0"/>
    <n v="0"/>
    <n v="0"/>
    <m/>
    <n v="0"/>
    <n v="0"/>
    <e v="#DIV/0!"/>
    <e v="#DIV/0!"/>
    <e v="#DIV/0!"/>
  </r>
  <r>
    <x v="37"/>
    <x v="12"/>
    <x v="3"/>
    <x v="3"/>
    <n v="5"/>
    <n v="0"/>
    <n v="2028"/>
    <n v="5"/>
    <n v="0"/>
    <n v="0"/>
    <n v="0"/>
    <n v="0"/>
    <n v="0"/>
    <n v="0"/>
    <n v="0"/>
    <n v="0"/>
    <m/>
    <e v="#DIV/0!"/>
    <n v="0"/>
    <n v="0"/>
    <n v="0"/>
    <n v="0"/>
    <n v="0"/>
    <n v="5"/>
    <n v="0"/>
    <n v="0"/>
    <n v="0"/>
    <e v="#DIV/0!"/>
    <e v="#DIV/0!"/>
    <e v="#DIV/0!"/>
  </r>
  <r>
    <x v="38"/>
    <x v="12"/>
    <x v="3"/>
    <x v="3"/>
    <m/>
    <m/>
    <n v="2023"/>
    <m/>
    <m/>
    <m/>
    <m/>
    <m/>
    <m/>
    <m/>
    <m/>
    <m/>
    <m/>
    <e v="#DIV/0!"/>
    <m/>
    <m/>
    <n v="0"/>
    <n v="0"/>
    <n v="0"/>
    <n v="0"/>
    <m/>
    <n v="0"/>
    <n v="0"/>
    <e v="#DIV/0!"/>
    <e v="#DIV/0!"/>
    <e v="#DIV/0!"/>
  </r>
  <r>
    <x v="39"/>
    <x v="12"/>
    <x v="3"/>
    <x v="3"/>
    <n v="1671629"/>
    <n v="158463"/>
    <n v="1515189"/>
    <n v="1691948"/>
    <n v="539419"/>
    <n v="530405"/>
    <n v="10"/>
    <n v="9"/>
    <n v="9005"/>
    <n v="1270"/>
    <n v="2692"/>
    <n v="4944"/>
    <n v="9.165416865182725E-3"/>
    <n v="0.54902831760133264"/>
    <n v="0"/>
    <n v="99"/>
    <n v="535792"/>
    <n v="526833"/>
    <n v="8950"/>
    <n v="1655825"/>
    <n v="231003"/>
    <n v="307327"/>
    <n v="1089"/>
    <n v="0.42824409225481491"/>
    <n v="0.56973706895752652"/>
    <n v="2.0188387876585736E-3"/>
  </r>
  <r>
    <x v="0"/>
    <x v="13"/>
    <x v="0"/>
    <x v="3"/>
    <n v="5265"/>
    <n v="359"/>
    <n v="6929"/>
    <n v="5308"/>
    <n v="1372"/>
    <n v="1340"/>
    <n v="0"/>
    <n v="0"/>
    <n v="32"/>
    <n v="2"/>
    <n v="17"/>
    <n v="13"/>
    <n v="9.4752186588921289E-3"/>
    <n v="0.40625"/>
    <n v="0"/>
    <n v="0"/>
    <n v="1371"/>
    <n v="1339"/>
    <n v="32"/>
    <n v="5268"/>
    <n v="661"/>
    <n v="711"/>
    <n v="0"/>
    <n v="0.48177842565597667"/>
    <n v="0.51822157434402327"/>
    <n v="0"/>
  </r>
  <r>
    <x v="1"/>
    <x v="13"/>
    <x v="0"/>
    <x v="3"/>
    <m/>
    <m/>
    <n v="2023"/>
    <m/>
    <m/>
    <m/>
    <m/>
    <m/>
    <m/>
    <m/>
    <m/>
    <m/>
    <m/>
    <e v="#DIV/0!"/>
    <m/>
    <m/>
    <n v="0"/>
    <n v="0"/>
    <n v="0"/>
    <n v="0"/>
    <m/>
    <n v="0"/>
    <n v="0"/>
    <e v="#DIV/0!"/>
    <e v="#DIV/0!"/>
    <e v="#DIV/0!"/>
  </r>
  <r>
    <x v="2"/>
    <x v="13"/>
    <x v="0"/>
    <x v="3"/>
    <n v="125998"/>
    <n v="10288"/>
    <n v="117733"/>
    <n v="119295"/>
    <n v="41184"/>
    <n v="40619"/>
    <n v="0"/>
    <n v="0"/>
    <n v="565"/>
    <n v="120"/>
    <n v="178"/>
    <n v="249"/>
    <n v="6.046037296037296E-3"/>
    <n v="0.44070796460176992"/>
    <n v="0"/>
    <n v="18"/>
    <n v="41102"/>
    <n v="40538"/>
    <n v="564"/>
    <n v="118362"/>
    <n v="20364"/>
    <n v="20811"/>
    <n v="9"/>
    <n v="0.49446386946386944"/>
    <n v="0.5053175990675991"/>
    <n v="2.1853146853146853E-4"/>
  </r>
  <r>
    <x v="3"/>
    <x v="13"/>
    <x v="0"/>
    <x v="3"/>
    <n v="2562"/>
    <n v="97"/>
    <n v="4488"/>
    <n v="2590"/>
    <n v="1078"/>
    <n v="1056"/>
    <n v="0"/>
    <n v="0"/>
    <n v="22"/>
    <n v="2"/>
    <n v="6"/>
    <n v="13"/>
    <n v="1.2059369202226345E-2"/>
    <n v="0.59090909090909094"/>
    <n v="0"/>
    <n v="1"/>
    <n v="1074"/>
    <n v="1052"/>
    <n v="22"/>
    <n v="2574"/>
    <n v="443"/>
    <n v="634"/>
    <n v="1"/>
    <n v="0.41094619666048238"/>
    <n v="0.58812615955473102"/>
    <n v="9.2764378478664194E-4"/>
  </r>
  <r>
    <x v="4"/>
    <x v="13"/>
    <x v="0"/>
    <x v="3"/>
    <m/>
    <m/>
    <n v="2023"/>
    <m/>
    <m/>
    <m/>
    <m/>
    <m/>
    <m/>
    <m/>
    <m/>
    <m/>
    <m/>
    <e v="#DIV/0!"/>
    <m/>
    <m/>
    <n v="0"/>
    <n v="0"/>
    <n v="0"/>
    <n v="0"/>
    <m/>
    <n v="0"/>
    <n v="0"/>
    <e v="#DIV/0!"/>
    <e v="#DIV/0!"/>
    <e v="#DIV/0!"/>
  </r>
  <r>
    <x v="5"/>
    <x v="13"/>
    <x v="0"/>
    <x v="3"/>
    <n v="182098"/>
    <n v="19282"/>
    <n v="164839"/>
    <n v="183280"/>
    <n v="59739"/>
    <n v="58826"/>
    <n v="4"/>
    <n v="0"/>
    <n v="909"/>
    <n v="67"/>
    <n v="456"/>
    <n v="340"/>
    <n v="5.6914243626441686E-3"/>
    <n v="0.37403740374037403"/>
    <n v="0"/>
    <n v="46"/>
    <n v="59580"/>
    <n v="58670"/>
    <n v="906"/>
    <n v="181235"/>
    <n v="21567"/>
    <n v="38137"/>
    <n v="35"/>
    <n v="0.36102043890925528"/>
    <n v="0.63839367917106082"/>
    <n v="5.8588191968395856E-4"/>
  </r>
  <r>
    <x v="6"/>
    <x v="13"/>
    <x v="0"/>
    <x v="3"/>
    <m/>
    <m/>
    <n v="2023"/>
    <m/>
    <m/>
    <m/>
    <m/>
    <m/>
    <m/>
    <m/>
    <m/>
    <m/>
    <m/>
    <e v="#DIV/0!"/>
    <m/>
    <m/>
    <n v="0"/>
    <n v="0"/>
    <n v="0"/>
    <n v="0"/>
    <m/>
    <n v="0"/>
    <n v="0"/>
    <e v="#DIV/0!"/>
    <e v="#DIV/0!"/>
    <e v="#DIV/0!"/>
  </r>
  <r>
    <x v="7"/>
    <x v="13"/>
    <x v="0"/>
    <x v="3"/>
    <n v="13864"/>
    <n v="1120"/>
    <n v="14767"/>
    <n v="13963"/>
    <n v="5382"/>
    <n v="5279"/>
    <n v="0"/>
    <n v="0"/>
    <n v="103"/>
    <n v="11"/>
    <n v="58"/>
    <n v="32"/>
    <n v="5.945745076179859E-3"/>
    <n v="0.31067961165048541"/>
    <n v="0"/>
    <n v="2"/>
    <n v="5367"/>
    <n v="5264"/>
    <n v="103"/>
    <n v="13808"/>
    <n v="3091"/>
    <n v="2290"/>
    <n v="1"/>
    <n v="0.5743218134522482"/>
    <n v="0.42549238201412115"/>
    <n v="1.8580453363062059E-4"/>
  </r>
  <r>
    <x v="8"/>
    <x v="13"/>
    <x v="0"/>
    <x v="3"/>
    <m/>
    <m/>
    <n v="2023"/>
    <m/>
    <m/>
    <m/>
    <m/>
    <m/>
    <m/>
    <m/>
    <m/>
    <m/>
    <m/>
    <e v="#DIV/0!"/>
    <m/>
    <m/>
    <n v="0"/>
    <n v="0"/>
    <n v="0"/>
    <n v="0"/>
    <m/>
    <n v="0"/>
    <n v="0"/>
    <e v="#DIV/0!"/>
    <e v="#DIV/0!"/>
    <e v="#DIV/0!"/>
  </r>
  <r>
    <x v="9"/>
    <x v="13"/>
    <x v="0"/>
    <x v="3"/>
    <n v="1698"/>
    <n v="141"/>
    <n v="3580"/>
    <n v="1703"/>
    <n v="743"/>
    <n v="722"/>
    <n v="2"/>
    <n v="0"/>
    <n v="19"/>
    <n v="3"/>
    <n v="1"/>
    <n v="15"/>
    <n v="2.0188425302826378E-2"/>
    <n v="0.78947368421052633"/>
    <n v="0"/>
    <n v="0"/>
    <n v="743"/>
    <n v="722"/>
    <n v="19"/>
    <n v="1694"/>
    <n v="86"/>
    <n v="657"/>
    <n v="0"/>
    <n v="0.11574697173620457"/>
    <n v="0.88425302826379537"/>
    <n v="0"/>
  </r>
  <r>
    <x v="10"/>
    <x v="13"/>
    <x v="0"/>
    <x v="3"/>
    <n v="39508"/>
    <n v="3203"/>
    <n v="38328"/>
    <n v="40087"/>
    <n v="11389"/>
    <n v="11169"/>
    <n v="0"/>
    <n v="0"/>
    <n v="220"/>
    <n v="28"/>
    <n v="50"/>
    <n v="126"/>
    <n v="1.1063306699446834E-2"/>
    <n v="0.57272727272727275"/>
    <n v="0"/>
    <n v="16"/>
    <n v="11357"/>
    <n v="11137"/>
    <n v="220"/>
    <n v="39722"/>
    <n v="5631"/>
    <n v="5758"/>
    <n v="0"/>
    <n v="0.49442444463956448"/>
    <n v="0.50557555536043552"/>
    <n v="0"/>
  </r>
  <r>
    <x v="11"/>
    <x v="13"/>
    <x v="0"/>
    <x v="3"/>
    <n v="1642"/>
    <n v="97"/>
    <n v="3568"/>
    <n v="1646"/>
    <n v="828"/>
    <n v="821"/>
    <n v="0"/>
    <n v="0"/>
    <n v="7"/>
    <n v="0"/>
    <n v="1"/>
    <n v="6"/>
    <n v="7.246376811594203E-3"/>
    <n v="0.8571428571428571"/>
    <n v="0"/>
    <n v="0"/>
    <n v="828"/>
    <n v="821"/>
    <n v="7"/>
    <n v="1634"/>
    <n v="497"/>
    <n v="331"/>
    <n v="0"/>
    <n v="0.60024154589371981"/>
    <n v="0.39975845410628019"/>
    <n v="0"/>
  </r>
  <r>
    <x v="12"/>
    <x v="13"/>
    <x v="0"/>
    <x v="3"/>
    <n v="30"/>
    <n v="0"/>
    <n v="2053"/>
    <n v="30"/>
    <n v="13"/>
    <n v="13"/>
    <n v="0"/>
    <n v="0"/>
    <n v="0"/>
    <n v="0"/>
    <n v="0"/>
    <n v="0"/>
    <n v="0"/>
    <e v="#DIV/0!"/>
    <n v="0"/>
    <n v="0"/>
    <n v="13"/>
    <n v="13"/>
    <n v="0"/>
    <n v="30"/>
    <n v="0"/>
    <n v="13"/>
    <n v="0"/>
    <n v="0"/>
    <n v="1"/>
    <n v="0"/>
  </r>
  <r>
    <x v="13"/>
    <x v="13"/>
    <x v="0"/>
    <x v="3"/>
    <n v="8871"/>
    <n v="794"/>
    <n v="10100"/>
    <n v="8975"/>
    <n v="3365"/>
    <n v="3320"/>
    <n v="8"/>
    <n v="0"/>
    <n v="37"/>
    <n v="7"/>
    <n v="6"/>
    <n v="23"/>
    <n v="6.8350668647845468E-3"/>
    <n v="0.6216216216216216"/>
    <n v="0"/>
    <n v="1"/>
    <n v="3362"/>
    <n v="3317"/>
    <n v="37"/>
    <n v="8945"/>
    <n v="1308"/>
    <n v="2057"/>
    <n v="0"/>
    <n v="0.3887072808320951"/>
    <n v="0.61129271916790495"/>
    <n v="0"/>
  </r>
  <r>
    <x v="14"/>
    <x v="13"/>
    <x v="0"/>
    <x v="3"/>
    <n v="23771"/>
    <n v="3847"/>
    <n v="21947"/>
    <n v="24040"/>
    <n v="9520"/>
    <n v="9431"/>
    <n v="3"/>
    <n v="0"/>
    <n v="86"/>
    <n v="23"/>
    <n v="22"/>
    <n v="41"/>
    <n v="4.3067226890756306E-3"/>
    <n v="0.47674418604651164"/>
    <n v="0"/>
    <n v="0"/>
    <n v="9034"/>
    <n v="8948"/>
    <n v="83"/>
    <n v="20343"/>
    <n v="4836"/>
    <n v="4663"/>
    <n v="21"/>
    <n v="0.5079831932773109"/>
    <n v="0.48981092436974788"/>
    <n v="2.2058823529411764E-3"/>
  </r>
  <r>
    <x v="15"/>
    <x v="13"/>
    <x v="0"/>
    <x v="3"/>
    <n v="24509"/>
    <n v="1624"/>
    <n v="24908"/>
    <n v="24713"/>
    <n v="12124"/>
    <n v="12005"/>
    <n v="0"/>
    <n v="0"/>
    <n v="119"/>
    <n v="41"/>
    <n v="17"/>
    <n v="61"/>
    <n v="5.0313427911580335E-3"/>
    <n v="0.51260504201680668"/>
    <n v="0"/>
    <n v="0"/>
    <n v="12101"/>
    <n v="11982"/>
    <n v="119"/>
    <n v="24265"/>
    <n v="4410"/>
    <n v="7707"/>
    <n v="7"/>
    <n v="0.36374133949191684"/>
    <n v="0.63568129330254042"/>
    <n v="5.7736720554272516E-4"/>
  </r>
  <r>
    <x v="16"/>
    <x v="13"/>
    <x v="0"/>
    <x v="3"/>
    <n v="501923"/>
    <n v="51691"/>
    <n v="452255"/>
    <n v="509318"/>
    <n v="172106"/>
    <n v="168901"/>
    <n v="0"/>
    <n v="0"/>
    <n v="3205"/>
    <n v="470"/>
    <n v="987"/>
    <n v="1738"/>
    <n v="1.0098427713153522E-2"/>
    <n v="0.54227769110764434"/>
    <n v="0"/>
    <n v="10"/>
    <n v="170705"/>
    <n v="167523"/>
    <n v="3182"/>
    <n v="495467"/>
    <n v="71738"/>
    <n v="99743"/>
    <n v="625"/>
    <n v="0.41682451512440005"/>
    <n v="0.57954400195228517"/>
    <n v="3.6314829233147013E-3"/>
  </r>
  <r>
    <x v="17"/>
    <x v="13"/>
    <x v="0"/>
    <x v="3"/>
    <m/>
    <m/>
    <n v="2023"/>
    <m/>
    <m/>
    <m/>
    <m/>
    <m/>
    <m/>
    <m/>
    <m/>
    <m/>
    <m/>
    <e v="#DIV/0!"/>
    <m/>
    <m/>
    <n v="0"/>
    <n v="0"/>
    <n v="0"/>
    <n v="0"/>
    <m/>
    <n v="0"/>
    <n v="0"/>
    <e v="#DIV/0!"/>
    <e v="#DIV/0!"/>
    <e v="#DIV/0!"/>
  </r>
  <r>
    <x v="18"/>
    <x v="13"/>
    <x v="0"/>
    <x v="3"/>
    <n v="1255"/>
    <n v="63"/>
    <n v="3215"/>
    <n v="1257"/>
    <n v="472"/>
    <n v="463"/>
    <n v="0"/>
    <n v="0"/>
    <n v="9"/>
    <n v="6"/>
    <n v="3"/>
    <n v="0"/>
    <n v="0"/>
    <n v="0"/>
    <n v="0"/>
    <n v="0"/>
    <n v="471"/>
    <n v="462"/>
    <n v="9"/>
    <n v="1250"/>
    <n v="240"/>
    <n v="232"/>
    <n v="0"/>
    <n v="0.50847457627118642"/>
    <n v="0.49152542372881358"/>
    <n v="0"/>
  </r>
  <r>
    <x v="19"/>
    <x v="13"/>
    <x v="0"/>
    <x v="3"/>
    <n v="8456"/>
    <n v="834"/>
    <n v="9645"/>
    <n v="8550"/>
    <n v="3793"/>
    <n v="3746"/>
    <n v="5"/>
    <n v="0"/>
    <n v="42"/>
    <n v="8"/>
    <n v="18"/>
    <n v="14"/>
    <n v="3.6910097548114949E-3"/>
    <n v="0.33333333333333331"/>
    <n v="0"/>
    <n v="2"/>
    <n v="3783"/>
    <n v="3736"/>
    <n v="42"/>
    <n v="8452"/>
    <n v="2548"/>
    <n v="1239"/>
    <n v="6"/>
    <n v="0.6717637753756921"/>
    <n v="0.32665436330081732"/>
    <n v="1.5818613234906407E-3"/>
  </r>
  <r>
    <x v="20"/>
    <x v="13"/>
    <x v="0"/>
    <x v="3"/>
    <n v="22022"/>
    <n v="1764"/>
    <n v="22281"/>
    <n v="22128"/>
    <n v="8252"/>
    <n v="8118"/>
    <n v="0"/>
    <n v="0"/>
    <n v="134"/>
    <n v="10"/>
    <n v="63"/>
    <n v="61"/>
    <n v="7.3921473582161902E-3"/>
    <n v="0.45522388059701491"/>
    <n v="0"/>
    <n v="0"/>
    <n v="8231"/>
    <n v="8097"/>
    <n v="134"/>
    <n v="21891"/>
    <n v="3019"/>
    <n v="5228"/>
    <n v="5"/>
    <n v="0.36585070285991272"/>
    <n v="0.63354338342220062"/>
    <n v="6.0591371788657291E-4"/>
  </r>
  <r>
    <x v="21"/>
    <x v="13"/>
    <x v="0"/>
    <x v="3"/>
    <n v="2590"/>
    <n v="0"/>
    <n v="4613"/>
    <n v="2599"/>
    <n v="1173"/>
    <n v="1167"/>
    <n v="0"/>
    <n v="0"/>
    <n v="6"/>
    <n v="1"/>
    <n v="0"/>
    <n v="4"/>
    <n v="3.4100596760443308E-3"/>
    <n v="0.66666666666666663"/>
    <n v="0"/>
    <n v="1"/>
    <n v="1173"/>
    <n v="1167"/>
    <n v="6"/>
    <n v="2577"/>
    <n v="52"/>
    <n v="1121"/>
    <n v="0"/>
    <n v="4.4330775788576297E-2"/>
    <n v="0.95566922421142375"/>
    <n v="0"/>
  </r>
  <r>
    <x v="22"/>
    <x v="13"/>
    <x v="0"/>
    <x v="3"/>
    <n v="22695"/>
    <n v="1907"/>
    <n v="22811"/>
    <n v="22764"/>
    <n v="8422"/>
    <n v="8359"/>
    <n v="5"/>
    <n v="0"/>
    <n v="58"/>
    <n v="10"/>
    <n v="28"/>
    <n v="14"/>
    <n v="1.6623129897886488E-3"/>
    <n v="0.2413793103448276"/>
    <n v="0"/>
    <n v="6"/>
    <n v="8399"/>
    <n v="8336"/>
    <n v="58"/>
    <n v="22498"/>
    <n v="4074"/>
    <n v="4345"/>
    <n v="3"/>
    <n v="0.4837330800284968"/>
    <n v="0.5159107100451199"/>
    <n v="3.562099263832819E-4"/>
  </r>
  <r>
    <x v="23"/>
    <x v="13"/>
    <x v="0"/>
    <x v="3"/>
    <n v="3096"/>
    <n v="197"/>
    <n v="4922"/>
    <n v="3155"/>
    <n v="1123"/>
    <n v="1096"/>
    <n v="0"/>
    <n v="0"/>
    <n v="27"/>
    <n v="1"/>
    <n v="4"/>
    <n v="22"/>
    <n v="1.9590382902938557E-2"/>
    <n v="0.81481481481481477"/>
    <n v="0"/>
    <n v="0"/>
    <n v="1120"/>
    <n v="1093"/>
    <n v="27"/>
    <n v="3127"/>
    <n v="171"/>
    <n v="952"/>
    <n v="0"/>
    <n v="0.15227070347284061"/>
    <n v="0.84772929652715945"/>
    <n v="0"/>
  </r>
  <r>
    <x v="24"/>
    <x v="13"/>
    <x v="0"/>
    <x v="3"/>
    <n v="683"/>
    <n v="50"/>
    <n v="2656"/>
    <n v="689"/>
    <n v="253"/>
    <n v="247"/>
    <n v="0"/>
    <n v="0"/>
    <n v="6"/>
    <n v="2"/>
    <n v="2"/>
    <n v="2"/>
    <n v="7.9051383399209481E-3"/>
    <n v="0.33333333333333331"/>
    <n v="0"/>
    <n v="0"/>
    <n v="253"/>
    <n v="247"/>
    <n v="6"/>
    <n v="681"/>
    <n v="10"/>
    <n v="243"/>
    <n v="0"/>
    <n v="3.9525691699604744E-2"/>
    <n v="0.96047430830039526"/>
    <n v="0"/>
  </r>
  <r>
    <x v="25"/>
    <x v="13"/>
    <x v="0"/>
    <x v="3"/>
    <n v="10061"/>
    <n v="473"/>
    <n v="11611"/>
    <n v="10212"/>
    <n v="4000"/>
    <n v="3962"/>
    <n v="0"/>
    <n v="0"/>
    <n v="38"/>
    <n v="5"/>
    <n v="12"/>
    <n v="17"/>
    <n v="4.2500000000000003E-3"/>
    <n v="0.44736842105263158"/>
    <n v="0"/>
    <n v="4"/>
    <n v="3974"/>
    <n v="3936"/>
    <n v="38"/>
    <n v="10079"/>
    <n v="1270"/>
    <n v="2729"/>
    <n v="1"/>
    <n v="0.3175"/>
    <n v="0.68225000000000002"/>
    <n v="2.5000000000000001E-4"/>
  </r>
  <r>
    <x v="26"/>
    <x v="13"/>
    <x v="0"/>
    <x v="3"/>
    <n v="78607"/>
    <n v="6861"/>
    <n v="73769"/>
    <n v="79728"/>
    <n v="30004"/>
    <n v="29630"/>
    <n v="0"/>
    <n v="0"/>
    <n v="374"/>
    <n v="37"/>
    <n v="128"/>
    <n v="199"/>
    <n v="6.6324490067990937E-3"/>
    <n v="0.53208556149732622"/>
    <n v="0"/>
    <n v="10"/>
    <n v="29641"/>
    <n v="29272"/>
    <n v="369"/>
    <n v="76793"/>
    <n v="14871"/>
    <n v="15121"/>
    <n v="12"/>
    <n v="0.49563391547793628"/>
    <n v="0.50396613784828692"/>
    <n v="3.9994667377682978E-4"/>
  </r>
  <r>
    <x v="27"/>
    <x v="13"/>
    <x v="0"/>
    <x v="3"/>
    <m/>
    <m/>
    <n v="2023"/>
    <m/>
    <m/>
    <m/>
    <m/>
    <m/>
    <m/>
    <m/>
    <m/>
    <m/>
    <m/>
    <e v="#DIV/0!"/>
    <m/>
    <m/>
    <n v="0"/>
    <n v="0"/>
    <n v="0"/>
    <n v="0"/>
    <m/>
    <n v="0"/>
    <n v="0"/>
    <e v="#DIV/0!"/>
    <e v="#DIV/0!"/>
    <e v="#DIV/0!"/>
  </r>
  <r>
    <x v="28"/>
    <x v="13"/>
    <x v="0"/>
    <x v="3"/>
    <m/>
    <m/>
    <n v="2023"/>
    <m/>
    <m/>
    <m/>
    <m/>
    <m/>
    <m/>
    <m/>
    <m/>
    <m/>
    <m/>
    <e v="#DIV/0!"/>
    <m/>
    <m/>
    <n v="0"/>
    <n v="0"/>
    <n v="0"/>
    <n v="0"/>
    <m/>
    <n v="0"/>
    <n v="0"/>
    <e v="#DIV/0!"/>
    <e v="#DIV/0!"/>
    <e v="#DIV/0!"/>
  </r>
  <r>
    <x v="29"/>
    <x v="13"/>
    <x v="0"/>
    <x v="3"/>
    <n v="8269"/>
    <n v="755"/>
    <n v="9537"/>
    <n v="8315"/>
    <n v="3365"/>
    <n v="3312"/>
    <n v="13"/>
    <n v="0"/>
    <n v="40"/>
    <n v="6"/>
    <n v="15"/>
    <n v="14"/>
    <n v="4.1604754829123328E-3"/>
    <n v="0.35"/>
    <n v="0"/>
    <n v="4"/>
    <n v="3352"/>
    <n v="3299"/>
    <n v="39"/>
    <n v="8181"/>
    <n v="2029"/>
    <n v="1330"/>
    <n v="6"/>
    <n v="0.6029717682020802"/>
    <n v="0.3952451708766716"/>
    <n v="1.7830609212481426E-3"/>
  </r>
  <r>
    <x v="30"/>
    <x v="13"/>
    <x v="0"/>
    <x v="3"/>
    <n v="154537"/>
    <n v="12517"/>
    <n v="144043"/>
    <n v="155452"/>
    <n v="39609"/>
    <n v="38991"/>
    <n v="0"/>
    <n v="0"/>
    <n v="618"/>
    <n v="60"/>
    <n v="181"/>
    <n v="351"/>
    <n v="8.8616223585548746E-3"/>
    <n v="0.56796116504854366"/>
    <n v="0"/>
    <n v="26"/>
    <n v="39471"/>
    <n v="38855"/>
    <n v="616"/>
    <n v="153147"/>
    <n v="16917"/>
    <n v="22674"/>
    <n v="18"/>
    <n v="0.42709990153752936"/>
    <n v="0.57244565629023703"/>
    <n v="4.544421722335833E-4"/>
  </r>
  <r>
    <x v="31"/>
    <x v="13"/>
    <x v="0"/>
    <x v="3"/>
    <n v="110538"/>
    <n v="8193"/>
    <n v="104368"/>
    <n v="111153"/>
    <n v="32234"/>
    <n v="31759"/>
    <n v="0"/>
    <n v="0"/>
    <n v="475"/>
    <n v="53"/>
    <n v="105"/>
    <n v="315"/>
    <n v="9.7722901284358135E-3"/>
    <n v="0.66315789473684206"/>
    <n v="0"/>
    <n v="2"/>
    <n v="32055"/>
    <n v="31583"/>
    <n v="472"/>
    <n v="109787"/>
    <n v="8687"/>
    <n v="23541"/>
    <n v="6"/>
    <n v="0.26949804554197432"/>
    <n v="0.73031581559843639"/>
    <n v="1.8613885958925359E-4"/>
  </r>
  <r>
    <x v="32"/>
    <x v="13"/>
    <x v="0"/>
    <x v="3"/>
    <n v="4036"/>
    <n v="232"/>
    <n v="5827"/>
    <n v="4055"/>
    <n v="1703"/>
    <n v="1683"/>
    <n v="0"/>
    <n v="0"/>
    <n v="20"/>
    <n v="0"/>
    <n v="5"/>
    <n v="15"/>
    <n v="8.8079859072225479E-3"/>
    <n v="0.75"/>
    <n v="0"/>
    <n v="0"/>
    <n v="1702"/>
    <n v="1682"/>
    <n v="20"/>
    <n v="4027"/>
    <n v="259"/>
    <n v="1444"/>
    <n v="0"/>
    <n v="0.15208455666470932"/>
    <n v="0.84791544333529068"/>
    <n v="0"/>
  </r>
  <r>
    <x v="33"/>
    <x v="13"/>
    <x v="0"/>
    <x v="3"/>
    <m/>
    <m/>
    <n v="2023"/>
    <m/>
    <m/>
    <m/>
    <m/>
    <m/>
    <m/>
    <m/>
    <m/>
    <m/>
    <m/>
    <e v="#DIV/0!"/>
    <m/>
    <m/>
    <n v="0"/>
    <n v="0"/>
    <n v="0"/>
    <n v="0"/>
    <m/>
    <n v="0"/>
    <n v="0"/>
    <e v="#DIV/0!"/>
    <e v="#DIV/0!"/>
    <e v="#DIV/0!"/>
  </r>
  <r>
    <x v="34"/>
    <x v="13"/>
    <x v="0"/>
    <x v="3"/>
    <m/>
    <m/>
    <n v="2023"/>
    <m/>
    <m/>
    <m/>
    <m/>
    <m/>
    <m/>
    <m/>
    <m/>
    <m/>
    <m/>
    <e v="#DIV/0!"/>
    <m/>
    <m/>
    <n v="0"/>
    <n v="0"/>
    <n v="0"/>
    <n v="0"/>
    <m/>
    <n v="0"/>
    <n v="0"/>
    <e v="#DIV/0!"/>
    <e v="#DIV/0!"/>
    <e v="#DIV/0!"/>
  </r>
  <r>
    <x v="35"/>
    <x v="13"/>
    <x v="0"/>
    <x v="3"/>
    <m/>
    <m/>
    <n v="2023"/>
    <m/>
    <m/>
    <m/>
    <m/>
    <m/>
    <m/>
    <m/>
    <m/>
    <m/>
    <m/>
    <e v="#DIV/0!"/>
    <m/>
    <m/>
    <n v="0"/>
    <n v="0"/>
    <n v="0"/>
    <n v="0"/>
    <m/>
    <n v="0"/>
    <n v="0"/>
    <e v="#DIV/0!"/>
    <e v="#DIV/0!"/>
    <e v="#DIV/0!"/>
  </r>
  <r>
    <x v="36"/>
    <x v="13"/>
    <x v="0"/>
    <x v="3"/>
    <m/>
    <m/>
    <n v="2023"/>
    <m/>
    <m/>
    <m/>
    <m/>
    <m/>
    <m/>
    <m/>
    <m/>
    <m/>
    <m/>
    <e v="#DIV/0!"/>
    <m/>
    <m/>
    <n v="0"/>
    <n v="0"/>
    <n v="0"/>
    <n v="0"/>
    <m/>
    <n v="0"/>
    <n v="0"/>
    <e v="#DIV/0!"/>
    <e v="#DIV/0!"/>
    <e v="#DIV/0!"/>
  </r>
  <r>
    <x v="37"/>
    <x v="13"/>
    <x v="0"/>
    <x v="3"/>
    <n v="1588"/>
    <n v="109"/>
    <n v="3502"/>
    <n v="1599"/>
    <n v="705"/>
    <n v="690"/>
    <n v="0"/>
    <n v="0"/>
    <n v="15"/>
    <n v="1"/>
    <n v="5"/>
    <n v="9"/>
    <n v="1.276595744680851E-2"/>
    <n v="0.6"/>
    <n v="0"/>
    <n v="0"/>
    <n v="702"/>
    <n v="687"/>
    <n v="15"/>
    <n v="1584"/>
    <n v="11"/>
    <n v="694"/>
    <n v="0"/>
    <n v="1.5602836879432624E-2"/>
    <n v="0.98439716312056735"/>
    <n v="0"/>
  </r>
  <r>
    <x v="38"/>
    <x v="13"/>
    <x v="0"/>
    <x v="3"/>
    <n v="17099"/>
    <n v="804"/>
    <n v="18318"/>
    <n v="17285"/>
    <n v="5307"/>
    <n v="5244"/>
    <n v="0"/>
    <n v="0"/>
    <n v="63"/>
    <n v="19"/>
    <n v="7"/>
    <n v="34"/>
    <n v="6.4066327491991712E-3"/>
    <n v="0.53968253968253965"/>
    <n v="0"/>
    <n v="3"/>
    <n v="5286"/>
    <n v="5225"/>
    <n v="61"/>
    <n v="17047"/>
    <n v="1264"/>
    <n v="4041"/>
    <n v="2"/>
    <n v="0.23817599397022801"/>
    <n v="0.76144714527981916"/>
    <n v="3.768607499528924E-4"/>
  </r>
  <r>
    <x v="39"/>
    <x v="13"/>
    <x v="0"/>
    <x v="3"/>
    <n v="1377271"/>
    <n v="127302"/>
    <n v="1251992"/>
    <n v="1383889"/>
    <n v="459258"/>
    <n v="451969"/>
    <n v="40"/>
    <n v="0"/>
    <n v="7249"/>
    <n v="993"/>
    <n v="2375"/>
    <n v="3728"/>
    <n v="8.117441612339904E-3"/>
    <n v="0.51427783142502415"/>
    <n v="0"/>
    <n v="152"/>
    <n v="456250"/>
    <n v="449003"/>
    <n v="7206"/>
    <n v="1354468"/>
    <n v="190054"/>
    <n v="268446"/>
    <n v="758"/>
    <n v="0.41382839275527045"/>
    <n v="0.5845211188482291"/>
    <n v="1.6504883965004419E-3"/>
  </r>
  <r>
    <x v="0"/>
    <x v="14"/>
    <x v="1"/>
    <x v="4"/>
    <n v="7859"/>
    <n v="580"/>
    <n v="9301"/>
    <n v="7951"/>
    <n v="4228"/>
    <n v="4163"/>
    <n v="0"/>
    <n v="0"/>
    <n v="65"/>
    <n v="7"/>
    <n v="43"/>
    <n v="14"/>
    <n v="3.3112582781456954E-3"/>
    <n v="0.2153846153846154"/>
    <n v="0"/>
    <n v="1"/>
    <n v="4220"/>
    <n v="4155"/>
    <n v="65"/>
    <n v="7894"/>
    <n v="2515"/>
    <n v="1710"/>
    <n v="3"/>
    <n v="0.59484389782403024"/>
    <n v="0.40444654683065279"/>
    <n v="7.0955534531693472E-4"/>
  </r>
  <r>
    <x v="1"/>
    <x v="14"/>
    <x v="1"/>
    <x v="4"/>
    <n v="14826"/>
    <n v="2227"/>
    <n v="14621"/>
    <n v="15227"/>
    <n v="10371"/>
    <n v="10273"/>
    <n v="0"/>
    <n v="0"/>
    <n v="86"/>
    <n v="11"/>
    <n v="43"/>
    <n v="17"/>
    <n v="1.6391861922668981E-3"/>
    <n v="0.19767441860465115"/>
    <n v="0"/>
    <n v="15"/>
    <n v="10350"/>
    <n v="10253"/>
    <n v="85"/>
    <n v="15120"/>
    <n v="6048"/>
    <n v="4313"/>
    <n v="10"/>
    <n v="0.58316459357824701"/>
    <n v="0.41587117924983125"/>
    <n v="9.6422717192170475E-4"/>
  </r>
  <r>
    <x v="2"/>
    <x v="14"/>
    <x v="1"/>
    <x v="4"/>
    <n v="126127"/>
    <n v="11592"/>
    <n v="116557"/>
    <n v="128194"/>
    <n v="77025"/>
    <n v="76339"/>
    <n v="0"/>
    <n v="0"/>
    <n v="686"/>
    <n v="245"/>
    <n v="279"/>
    <n v="152"/>
    <n v="1.973385264524505E-3"/>
    <n v="0.22157434402332363"/>
    <n v="0"/>
    <n v="10"/>
    <n v="76826"/>
    <n v="76147"/>
    <n v="679"/>
    <n v="127131"/>
    <n v="52596"/>
    <n v="24314"/>
    <n v="115"/>
    <n v="0.68284323271665048"/>
    <n v="0.31566374553716325"/>
    <n v="1.493021746186303E-3"/>
  </r>
  <r>
    <x v="3"/>
    <x v="14"/>
    <x v="1"/>
    <x v="4"/>
    <n v="50966"/>
    <n v="3574"/>
    <n v="49414"/>
    <n v="52896"/>
    <n v="34942"/>
    <n v="34530"/>
    <n v="13"/>
    <n v="13"/>
    <n v="399"/>
    <n v="104"/>
    <n v="209"/>
    <n v="78"/>
    <n v="2.2322706198843797E-3"/>
    <n v="0.19548872180451127"/>
    <n v="0"/>
    <n v="8"/>
    <n v="34820"/>
    <n v="34409"/>
    <n v="398"/>
    <n v="52420"/>
    <n v="23571"/>
    <n v="11311"/>
    <n v="60"/>
    <n v="0.67457501001659892"/>
    <n v="0.32370785873733615"/>
    <n v="1.7171312460649076E-3"/>
  </r>
  <r>
    <x v="4"/>
    <x v="14"/>
    <x v="1"/>
    <x v="4"/>
    <n v="57254"/>
    <n v="4441"/>
    <n v="54835"/>
    <n v="59003"/>
    <n v="41102"/>
    <n v="40803"/>
    <n v="0"/>
    <n v="0"/>
    <n v="299"/>
    <n v="86"/>
    <n v="174"/>
    <n v="36"/>
    <n v="8.7586978735827942E-4"/>
    <n v="0.12040133779264214"/>
    <n v="0"/>
    <n v="3"/>
    <n v="40939"/>
    <n v="40641"/>
    <n v="298"/>
    <n v="58120"/>
    <n v="30524"/>
    <n v="10458"/>
    <n v="120"/>
    <n v="0.74264026081455892"/>
    <n v="0.25444017322758017"/>
    <n v="2.9195659578609315E-3"/>
  </r>
  <r>
    <x v="5"/>
    <x v="14"/>
    <x v="1"/>
    <x v="4"/>
    <n v="327112"/>
    <n v="37767"/>
    <n v="291367"/>
    <n v="336308"/>
    <n v="210697"/>
    <n v="207456"/>
    <n v="0"/>
    <n v="0"/>
    <n v="3241"/>
    <n v="97"/>
    <n v="2456"/>
    <n v="632"/>
    <n v="2.9995681001627932E-3"/>
    <n v="0.19500154273372416"/>
    <n v="0"/>
    <n v="56"/>
    <n v="209477"/>
    <n v="206254"/>
    <n v="3223"/>
    <n v="332027"/>
    <n v="129782"/>
    <n v="80418"/>
    <n v="497"/>
    <n v="0.61596510629007528"/>
    <n v="0.38167605613748651"/>
    <n v="2.3588375724381458E-3"/>
  </r>
  <r>
    <x v="6"/>
    <x v="14"/>
    <x v="1"/>
    <x v="4"/>
    <n v="2856"/>
    <n v="229"/>
    <n v="4649"/>
    <n v="2907"/>
    <n v="2214"/>
    <n v="2203"/>
    <n v="0"/>
    <n v="0"/>
    <n v="11"/>
    <n v="1"/>
    <n v="2"/>
    <n v="5"/>
    <n v="2.2583559168925021E-3"/>
    <n v="0.45454545454545453"/>
    <n v="0"/>
    <n v="3"/>
    <n v="2207"/>
    <n v="2196"/>
    <n v="11"/>
    <n v="2887"/>
    <n v="1430"/>
    <n v="782"/>
    <n v="2"/>
    <n v="0.64588979223125564"/>
    <n v="0.35320686540198737"/>
    <n v="9.0334236675700087E-4"/>
  </r>
  <r>
    <x v="7"/>
    <x v="14"/>
    <x v="1"/>
    <x v="4"/>
    <n v="71836"/>
    <n v="7467"/>
    <n v="66391"/>
    <n v="73037"/>
    <n v="45727"/>
    <n v="45267"/>
    <n v="0"/>
    <n v="0"/>
    <n v="460"/>
    <n v="48"/>
    <n v="336"/>
    <n v="66"/>
    <n v="1.4433485686793362E-3"/>
    <n v="0.14347826086956522"/>
    <n v="0"/>
    <n v="10"/>
    <n v="45607"/>
    <n v="45149"/>
    <n v="458"/>
    <n v="72298"/>
    <n v="33345"/>
    <n v="12303"/>
    <n v="79"/>
    <n v="0.72921906094867361"/>
    <n v="0.26905329455245258"/>
    <n v="1.7276444988737507E-3"/>
  </r>
  <r>
    <x v="8"/>
    <x v="14"/>
    <x v="1"/>
    <x v="4"/>
    <n v="26073"/>
    <n v="2158"/>
    <n v="25937"/>
    <n v="26647"/>
    <n v="16316"/>
    <n v="16240"/>
    <n v="0"/>
    <n v="0"/>
    <n v="76"/>
    <n v="16"/>
    <n v="26"/>
    <n v="32"/>
    <n v="1.9612650159352781E-3"/>
    <n v="0.42105263157894735"/>
    <n v="0"/>
    <n v="2"/>
    <n v="16295"/>
    <n v="16219"/>
    <n v="76"/>
    <n v="26468"/>
    <n v="11079"/>
    <n v="5220"/>
    <n v="17"/>
    <n v="0.67902672223584215"/>
    <n v="0.31993135572444226"/>
    <n v="1.0419220397156167E-3"/>
  </r>
  <r>
    <x v="9"/>
    <x v="14"/>
    <x v="1"/>
    <x v="4"/>
    <n v="5185"/>
    <n v="495"/>
    <n v="6712"/>
    <n v="5320"/>
    <n v="3481"/>
    <n v="3458"/>
    <n v="6"/>
    <n v="0"/>
    <n v="17"/>
    <n v="1"/>
    <n v="6"/>
    <n v="10"/>
    <n v="2.8727377190462511E-3"/>
    <n v="0.58823529411764708"/>
    <n v="0"/>
    <n v="0"/>
    <n v="3476"/>
    <n v="3453"/>
    <n v="17"/>
    <n v="5282"/>
    <n v="1303"/>
    <n v="2176"/>
    <n v="2"/>
    <n v="0.37431772479172654"/>
    <n v="0.62510772766446421"/>
    <n v="5.7454754380925025E-4"/>
  </r>
  <r>
    <x v="10"/>
    <x v="14"/>
    <x v="1"/>
    <x v="4"/>
    <n v="42831"/>
    <n v="4153"/>
    <n v="40700"/>
    <n v="43958"/>
    <n v="22665"/>
    <n v="22364"/>
    <n v="8"/>
    <n v="8"/>
    <n v="293"/>
    <n v="88"/>
    <n v="102"/>
    <n v="60"/>
    <n v="2.6472534745201853E-3"/>
    <n v="0.20477815699658702"/>
    <n v="0"/>
    <n v="43"/>
    <n v="22589"/>
    <n v="22289"/>
    <n v="292"/>
    <n v="43527"/>
    <n v="14467"/>
    <n v="8170"/>
    <n v="28"/>
    <n v="0.63829693359805872"/>
    <n v="0.36046768144716523"/>
    <n v="1.2353849547760865E-3"/>
  </r>
  <r>
    <x v="11"/>
    <x v="14"/>
    <x v="1"/>
    <x v="4"/>
    <n v="1687"/>
    <n v="164"/>
    <n v="3545"/>
    <n v="1721"/>
    <n v="1343"/>
    <n v="1316"/>
    <n v="10"/>
    <n v="0"/>
    <n v="17"/>
    <n v="2"/>
    <n v="11"/>
    <n v="3"/>
    <n v="2.2338049143708115E-3"/>
    <n v="0.17647058823529413"/>
    <n v="0"/>
    <n v="1"/>
    <n v="1340"/>
    <n v="1313"/>
    <n v="17"/>
    <n v="1709"/>
    <n v="913"/>
    <n v="429"/>
    <n v="1"/>
    <n v="0.67982129560685034"/>
    <n v="0.31943410275502604"/>
    <n v="7.4460163812360388E-4"/>
  </r>
  <r>
    <x v="12"/>
    <x v="14"/>
    <x v="1"/>
    <x v="4"/>
    <n v="47752"/>
    <n v="4863"/>
    <n v="44911"/>
    <n v="48314"/>
    <n v="27469"/>
    <n v="27178"/>
    <n v="78"/>
    <n v="0"/>
    <n v="213"/>
    <n v="34"/>
    <n v="100"/>
    <n v="79"/>
    <n v="2.8759692744548399E-3"/>
    <n v="0.37089201877934275"/>
    <n v="0"/>
    <n v="0"/>
    <n v="27417"/>
    <n v="27127"/>
    <n v="212"/>
    <n v="47960"/>
    <n v="16452"/>
    <n v="10995"/>
    <n v="22"/>
    <n v="0.59892970257381051"/>
    <n v="0.40026939459026539"/>
    <n v="8.0090283592413269E-4"/>
  </r>
  <r>
    <x v="13"/>
    <x v="14"/>
    <x v="1"/>
    <x v="4"/>
    <n v="48359"/>
    <n v="4503"/>
    <n v="45878"/>
    <n v="49785"/>
    <n v="30276"/>
    <n v="29916"/>
    <n v="55"/>
    <n v="0"/>
    <n v="305"/>
    <n v="80"/>
    <n v="89"/>
    <n v="66"/>
    <n v="2.1799445105033688E-3"/>
    <n v="0.21639344262295082"/>
    <n v="68"/>
    <n v="2"/>
    <n v="30240"/>
    <n v="29880"/>
    <n v="305"/>
    <n v="49596"/>
    <n v="5606"/>
    <n v="24660"/>
    <n v="10"/>
    <n v="0.18516316554366494"/>
    <n v="0.8145065398335315"/>
    <n v="3.3029462280354075E-4"/>
  </r>
  <r>
    <x v="14"/>
    <x v="14"/>
    <x v="1"/>
    <x v="4"/>
    <n v="61274"/>
    <n v="7507"/>
    <n v="55789"/>
    <n v="62874"/>
    <n v="43820"/>
    <n v="43368"/>
    <n v="154"/>
    <n v="0"/>
    <n v="298"/>
    <n v="73"/>
    <n v="112"/>
    <n v="72"/>
    <n v="1.6430853491556368E-3"/>
    <n v="0.24161073825503357"/>
    <n v="1"/>
    <n v="40"/>
    <n v="42791"/>
    <n v="42348"/>
    <n v="289"/>
    <n v="58319"/>
    <n v="27459"/>
    <n v="16179"/>
    <n v="182"/>
    <n v="0.62663167503423089"/>
    <n v="0.36921497033318118"/>
    <n v="4.1533546325878594E-3"/>
  </r>
  <r>
    <x v="15"/>
    <x v="14"/>
    <x v="1"/>
    <x v="4"/>
    <n v="27600"/>
    <n v="2151"/>
    <n v="27471"/>
    <n v="28497"/>
    <n v="21607"/>
    <n v="21377"/>
    <n v="5"/>
    <n v="5"/>
    <n v="225"/>
    <n v="59"/>
    <n v="103"/>
    <n v="61"/>
    <n v="2.8231591613828854E-3"/>
    <n v="0.27111111111111114"/>
    <n v="0"/>
    <n v="2"/>
    <n v="21437"/>
    <n v="21211"/>
    <n v="221"/>
    <n v="27748"/>
    <n v="10298"/>
    <n v="11207"/>
    <n v="102"/>
    <n v="0.47660480399870414"/>
    <n v="0.51867450363308187"/>
    <n v="4.7206923682140047E-3"/>
  </r>
  <r>
    <x v="16"/>
    <x v="14"/>
    <x v="1"/>
    <x v="4"/>
    <n v="1383660"/>
    <n v="138061"/>
    <n v="1247621"/>
    <n v="1426597"/>
    <n v="911514"/>
    <n v="896022"/>
    <n v="0"/>
    <n v="0"/>
    <n v="15492"/>
    <n v="2131"/>
    <n v="10438"/>
    <n v="2762"/>
    <n v="3.0301235087996452E-3"/>
    <n v="0.17828556674412599"/>
    <n v="0"/>
    <n v="161"/>
    <n v="900591"/>
    <n v="885457"/>
    <n v="15134"/>
    <n v="1394245"/>
    <n v="547297"/>
    <n v="358414"/>
    <n v="5803"/>
    <n v="0.60042632367687165"/>
    <n v="0.3932073451422578"/>
    <n v="6.3663311808705081E-3"/>
  </r>
  <r>
    <x v="17"/>
    <x v="14"/>
    <x v="1"/>
    <x v="4"/>
    <n v="187299"/>
    <n v="19536"/>
    <n v="169785"/>
    <n v="193380"/>
    <n v="126170"/>
    <n v="124242"/>
    <n v="456"/>
    <n v="0"/>
    <n v="1472"/>
    <n v="341"/>
    <n v="861"/>
    <n v="211"/>
    <n v="1.6723468336371562E-3"/>
    <n v="0.14334239130434784"/>
    <n v="1"/>
    <n v="58"/>
    <n v="124117"/>
    <n v="122228"/>
    <n v="1433"/>
    <n v="182060"/>
    <n v="90506"/>
    <n v="35003"/>
    <n v="661"/>
    <n v="0.71733375604343341"/>
    <n v="0.27742728065308708"/>
    <n v="5.2389633034794327E-3"/>
  </r>
  <r>
    <x v="18"/>
    <x v="14"/>
    <x v="1"/>
    <x v="4"/>
    <n v="29846"/>
    <n v="3632"/>
    <n v="28236"/>
    <n v="30764"/>
    <n v="21192"/>
    <n v="20947"/>
    <n v="7"/>
    <n v="7"/>
    <n v="238"/>
    <n v="100"/>
    <n v="92"/>
    <n v="45"/>
    <n v="2.1234428086070213E-3"/>
    <n v="0.18907563025210083"/>
    <n v="0"/>
    <n v="1"/>
    <n v="21123"/>
    <n v="20878"/>
    <n v="238"/>
    <n v="30515"/>
    <n v="15023"/>
    <n v="6126"/>
    <n v="43"/>
    <n v="0.70889958474896186"/>
    <n v="0.28907134767836917"/>
    <n v="2.0290675726689317E-3"/>
  </r>
  <r>
    <x v="19"/>
    <x v="14"/>
    <x v="1"/>
    <x v="4"/>
    <n v="15933"/>
    <n v="1800"/>
    <n v="16155"/>
    <n v="16741"/>
    <n v="11656"/>
    <n v="11580"/>
    <n v="22"/>
    <n v="0"/>
    <n v="54"/>
    <n v="10"/>
    <n v="25"/>
    <n v="16"/>
    <n v="1.3726835964310226E-3"/>
    <n v="0.29629629629629628"/>
    <n v="0"/>
    <n v="3"/>
    <n v="11622"/>
    <n v="11546"/>
    <n v="54"/>
    <n v="16542"/>
    <n v="8957"/>
    <n v="2675"/>
    <n v="24"/>
    <n v="0.76844543582704183"/>
    <n v="0.22949553877831161"/>
    <n v="2.0590253946465341E-3"/>
  </r>
  <r>
    <x v="20"/>
    <x v="14"/>
    <x v="1"/>
    <x v="4"/>
    <n v="54557"/>
    <n v="4962"/>
    <n v="51617"/>
    <n v="55438"/>
    <n v="36598"/>
    <n v="36244"/>
    <n v="0"/>
    <n v="0"/>
    <n v="354"/>
    <n v="40"/>
    <n v="198"/>
    <n v="115"/>
    <n v="3.1422482102847148E-3"/>
    <n v="0.3248587570621469"/>
    <n v="0"/>
    <n v="1"/>
    <n v="36454"/>
    <n v="36102"/>
    <n v="352"/>
    <n v="54831"/>
    <n v="20570"/>
    <n v="15977"/>
    <n v="51"/>
    <n v="0.56205257117875296"/>
    <n v="0.43655391004972949"/>
    <n v="1.3935187715175693E-3"/>
  </r>
  <r>
    <x v="21"/>
    <x v="14"/>
    <x v="1"/>
    <x v="4"/>
    <n v="8243"/>
    <n v="591"/>
    <n v="9674"/>
    <n v="8408"/>
    <n v="6282"/>
    <n v="6217"/>
    <n v="14"/>
    <n v="0"/>
    <n v="51"/>
    <n v="10"/>
    <n v="13"/>
    <n v="14"/>
    <n v="2.2285896211397642E-3"/>
    <n v="0.27450980392156865"/>
    <n v="1"/>
    <n v="13"/>
    <n v="6241"/>
    <n v="6178"/>
    <n v="49"/>
    <n v="8323"/>
    <n v="1867"/>
    <n v="4408"/>
    <n v="7"/>
    <n v="0.29719834447628146"/>
    <n v="0.70168736071314863"/>
    <n v="1.1142948105698821E-3"/>
  </r>
  <r>
    <x v="22"/>
    <x v="14"/>
    <x v="1"/>
    <x v="4"/>
    <n v="43892"/>
    <n v="4783"/>
    <n v="41131"/>
    <n v="44717"/>
    <n v="29938"/>
    <n v="29638"/>
    <n v="103"/>
    <n v="0"/>
    <n v="197"/>
    <n v="27"/>
    <n v="106"/>
    <n v="52"/>
    <n v="1.7369229741465695E-3"/>
    <n v="0.26395939086294418"/>
    <n v="0"/>
    <n v="12"/>
    <n v="29806"/>
    <n v="29507"/>
    <n v="196"/>
    <n v="44075"/>
    <n v="18580"/>
    <n v="11311"/>
    <n v="47"/>
    <n v="0.62061593960852424"/>
    <n v="0.37781414924176632"/>
    <n v="1.5699111497093994E-3"/>
  </r>
  <r>
    <x v="23"/>
    <x v="14"/>
    <x v="1"/>
    <x v="4"/>
    <n v="25813"/>
    <n v="1795"/>
    <n v="26040"/>
    <n v="26607"/>
    <n v="17064"/>
    <n v="16751"/>
    <n v="44"/>
    <n v="0"/>
    <n v="269"/>
    <n v="21"/>
    <n v="141"/>
    <n v="61"/>
    <n v="3.5747773089545242E-3"/>
    <n v="0.22676579925650558"/>
    <n v="0"/>
    <n v="46"/>
    <n v="17017"/>
    <n v="16704"/>
    <n v="269"/>
    <n v="26327"/>
    <n v="6997"/>
    <n v="10062"/>
    <n v="5"/>
    <n v="0.41004453820909514"/>
    <n v="0.58966244725738393"/>
    <n v="2.9301453352086266E-4"/>
  </r>
  <r>
    <x v="24"/>
    <x v="14"/>
    <x v="1"/>
    <x v="4"/>
    <n v="16878"/>
    <n v="1688"/>
    <n v="17212"/>
    <n v="17170"/>
    <n v="12168"/>
    <n v="12068"/>
    <n v="0"/>
    <n v="0"/>
    <n v="100"/>
    <n v="16"/>
    <n v="65"/>
    <n v="18"/>
    <n v="1.4792899408284023E-3"/>
    <n v="0.18"/>
    <n v="0"/>
    <n v="1"/>
    <n v="12120"/>
    <n v="12020"/>
    <n v="100"/>
    <n v="16962"/>
    <n v="5867"/>
    <n v="6289"/>
    <n v="12"/>
    <n v="0.48216633793556868"/>
    <n v="0.51684746877054566"/>
    <n v="9.8619329388560163E-4"/>
  </r>
  <r>
    <x v="25"/>
    <x v="14"/>
    <x v="1"/>
    <x v="4"/>
    <n v="10729"/>
    <n v="708"/>
    <n v="12043"/>
    <n v="11079"/>
    <n v="6925"/>
    <n v="6877"/>
    <n v="0"/>
    <n v="0"/>
    <n v="48"/>
    <n v="12"/>
    <n v="20"/>
    <n v="16"/>
    <n v="2.3104693140794225E-3"/>
    <n v="0.33333333333333331"/>
    <n v="0"/>
    <n v="0"/>
    <n v="6887"/>
    <n v="6839"/>
    <n v="48"/>
    <n v="10930"/>
    <n v="3163"/>
    <n v="3752"/>
    <n v="10"/>
    <n v="0.45675090252707579"/>
    <n v="0.5418050541516245"/>
    <n v="1.4440433212996389E-3"/>
  </r>
  <r>
    <x v="26"/>
    <x v="14"/>
    <x v="1"/>
    <x v="4"/>
    <n v="552260"/>
    <n v="70810"/>
    <n v="483472"/>
    <n v="571803"/>
    <n v="337218"/>
    <n v="334052"/>
    <n v="60"/>
    <n v="0"/>
    <n v="3106"/>
    <n v="257"/>
    <n v="1948"/>
    <n v="833"/>
    <n v="2.4702121476315024E-3"/>
    <n v="0.26819059884095298"/>
    <n v="0"/>
    <n v="68"/>
    <n v="333798"/>
    <n v="330672"/>
    <n v="3066"/>
    <n v="555589"/>
    <n v="221810"/>
    <n v="114697"/>
    <n v="711"/>
    <n v="0.65776441352478221"/>
    <n v="0.34012715809950833"/>
    <n v="2.1084283757094816E-3"/>
  </r>
  <r>
    <x v="27"/>
    <x v="14"/>
    <x v="1"/>
    <x v="4"/>
    <n v="14644"/>
    <n v="1069"/>
    <n v="15597"/>
    <n v="15099"/>
    <n v="11514"/>
    <n v="11458"/>
    <n v="0"/>
    <n v="0"/>
    <n v="56"/>
    <n v="12"/>
    <n v="34"/>
    <n v="10"/>
    <n v="8.6850790342192117E-4"/>
    <n v="0.17857142857142858"/>
    <n v="0"/>
    <n v="0"/>
    <n v="11468"/>
    <n v="11413"/>
    <n v="55"/>
    <n v="14779"/>
    <n v="7032"/>
    <n v="4413"/>
    <n v="69"/>
    <n v="0.61073475768629493"/>
    <n v="0.38327253778009379"/>
    <n v="5.9927045336112556E-3"/>
  </r>
  <r>
    <x v="28"/>
    <x v="14"/>
    <x v="1"/>
    <x v="4"/>
    <n v="85478"/>
    <n v="7367"/>
    <n v="80133"/>
    <n v="88333"/>
    <n v="57969"/>
    <n v="57317"/>
    <n v="0"/>
    <n v="0"/>
    <n v="652"/>
    <n v="104"/>
    <n v="394"/>
    <n v="143"/>
    <n v="2.4668357225413585E-3"/>
    <n v="0.21932515337423314"/>
    <n v="0"/>
    <n v="11"/>
    <n v="57593"/>
    <n v="56946"/>
    <n v="647"/>
    <n v="86579"/>
    <n v="41342"/>
    <n v="16472"/>
    <n v="155"/>
    <n v="0.71317428280632755"/>
    <n v="0.28415187427763117"/>
    <n v="2.6738429160413323E-3"/>
  </r>
  <r>
    <x v="29"/>
    <x v="14"/>
    <x v="1"/>
    <x v="4"/>
    <n v="9103"/>
    <n v="707"/>
    <n v="10418"/>
    <n v="9501"/>
    <n v="6397"/>
    <n v="6321"/>
    <n v="32"/>
    <n v="1"/>
    <n v="44"/>
    <n v="2"/>
    <n v="9"/>
    <n v="16"/>
    <n v="2.501172424574019E-3"/>
    <n v="0.36363636363636365"/>
    <n v="0"/>
    <n v="17"/>
    <n v="6373"/>
    <n v="6298"/>
    <n v="43"/>
    <n v="9352"/>
    <n v="4600"/>
    <n v="1779"/>
    <n v="18"/>
    <n v="0.71908707206503053"/>
    <n v="0.27809910895732376"/>
    <n v="2.8138189776457712E-3"/>
  </r>
  <r>
    <x v="30"/>
    <x v="14"/>
    <x v="1"/>
    <x v="4"/>
    <n v="508780"/>
    <n v="52990"/>
    <n v="457812"/>
    <n v="526768"/>
    <n v="326447"/>
    <n v="322139"/>
    <n v="0"/>
    <n v="0"/>
    <n v="4306"/>
    <n v="248"/>
    <n v="2768"/>
    <n v="1024"/>
    <n v="3.1368032176739258E-3"/>
    <n v="0.23780771017185323"/>
    <n v="0"/>
    <n v="266"/>
    <n v="325365"/>
    <n v="321083"/>
    <n v="4280"/>
    <n v="519010"/>
    <n v="207118"/>
    <n v="118732"/>
    <n v="597"/>
    <n v="0.6344613367560431"/>
    <n v="0.36370988246177788"/>
    <n v="1.8287807821790367E-3"/>
  </r>
  <r>
    <x v="31"/>
    <x v="14"/>
    <x v="1"/>
    <x v="4"/>
    <n v="359643"/>
    <n v="32000"/>
    <n v="329665"/>
    <n v="373005"/>
    <n v="225119"/>
    <n v="222676"/>
    <n v="0"/>
    <n v="0"/>
    <n v="2443"/>
    <n v="266"/>
    <n v="1434"/>
    <n v="735"/>
    <n v="3.2649398762432313E-3"/>
    <n v="0.3008595988538682"/>
    <n v="0"/>
    <n v="8"/>
    <n v="223056"/>
    <n v="220640"/>
    <n v="2416"/>
    <n v="366023"/>
    <n v="103421"/>
    <n v="121307"/>
    <n v="391"/>
    <n v="0.4594059142053758"/>
    <n v="0.53885722662236413"/>
    <n v="1.7368591722600048E-3"/>
  </r>
  <r>
    <x v="32"/>
    <x v="14"/>
    <x v="1"/>
    <x v="4"/>
    <n v="34478"/>
    <n v="2807"/>
    <n v="33693"/>
    <n v="35100"/>
    <n v="23321"/>
    <n v="23053"/>
    <n v="2"/>
    <n v="0"/>
    <n v="266"/>
    <n v="38"/>
    <n v="137"/>
    <n v="91"/>
    <n v="3.9020625187599161E-3"/>
    <n v="0.34210526315789475"/>
    <n v="0"/>
    <n v="0"/>
    <n v="23228"/>
    <n v="22962"/>
    <n v="264"/>
    <n v="34726"/>
    <n v="7001"/>
    <n v="16293"/>
    <n v="27"/>
    <n v="0.30020153509712277"/>
    <n v="0.69864071008961881"/>
    <n v="1.1577548132584367E-3"/>
  </r>
  <r>
    <x v="33"/>
    <x v="14"/>
    <x v="1"/>
    <x v="4"/>
    <n v="195804"/>
    <n v="25556"/>
    <n v="172270"/>
    <n v="204705"/>
    <n v="127928"/>
    <n v="126919"/>
    <n v="18"/>
    <n v="18"/>
    <n v="991"/>
    <n v="145"/>
    <n v="516"/>
    <n v="242"/>
    <n v="1.8916890751047464E-3"/>
    <n v="0.24419778002018164"/>
    <n v="0"/>
    <n v="88"/>
    <n v="125384"/>
    <n v="124400"/>
    <n v="966"/>
    <n v="194849"/>
    <n v="89779"/>
    <n v="37760"/>
    <n v="389"/>
    <n v="0.70179319617284719"/>
    <n v="0.29516603089237697"/>
    <n v="3.0407729347758112E-3"/>
  </r>
  <r>
    <x v="34"/>
    <x v="14"/>
    <x v="1"/>
    <x v="4"/>
    <n v="3461"/>
    <n v="349"/>
    <n v="5134"/>
    <n v="3546"/>
    <n v="2626"/>
    <n v="2600"/>
    <n v="0"/>
    <n v="0"/>
    <n v="26"/>
    <n v="2"/>
    <n v="18"/>
    <n v="6"/>
    <n v="2.284843869002285E-3"/>
    <n v="0.23076923076923078"/>
    <n v="0"/>
    <n v="0"/>
    <n v="2619"/>
    <n v="2593"/>
    <n v="26"/>
    <n v="3508"/>
    <n v="1577"/>
    <n v="1048"/>
    <n v="1"/>
    <n v="0.60053313023610055"/>
    <n v="0.39908606245239908"/>
    <n v="3.8080731150038082E-4"/>
  </r>
  <r>
    <x v="35"/>
    <x v="14"/>
    <x v="1"/>
    <x v="4"/>
    <n v="37124"/>
    <n v="3601"/>
    <n v="35545"/>
    <n v="38362"/>
    <n v="24690"/>
    <n v="24433"/>
    <n v="45"/>
    <n v="2"/>
    <n v="212"/>
    <n v="77"/>
    <n v="50"/>
    <n v="37"/>
    <n v="1.4985824220332118E-3"/>
    <n v="0.17452830188679244"/>
    <n v="0"/>
    <n v="48"/>
    <n v="24565"/>
    <n v="24310"/>
    <n v="210"/>
    <n v="37972"/>
    <n v="16499"/>
    <n v="8160"/>
    <n v="31"/>
    <n v="0.66824625354394496"/>
    <n v="0.33049817739975701"/>
    <n v="1.2555690562980964E-3"/>
  </r>
  <r>
    <x v="36"/>
    <x v="14"/>
    <x v="1"/>
    <x v="4"/>
    <n v="157683"/>
    <n v="15028"/>
    <n v="144677"/>
    <n v="164703"/>
    <n v="112359"/>
    <n v="111791"/>
    <n v="0"/>
    <n v="0"/>
    <n v="569"/>
    <n v="57"/>
    <n v="247"/>
    <n v="246"/>
    <n v="2.1894107281125678E-3"/>
    <n v="0.43233743409490333"/>
    <n v="0"/>
    <n v="19"/>
    <n v="111072"/>
    <n v="110524"/>
    <n v="549"/>
    <n v="161682"/>
    <n v="78312"/>
    <n v="33382"/>
    <n v="665"/>
    <n v="0.69698021520305453"/>
    <n v="0.29710125579615337"/>
    <n v="5.9185290007921039E-3"/>
  </r>
  <r>
    <x v="37"/>
    <x v="14"/>
    <x v="1"/>
    <x v="4"/>
    <n v="22979"/>
    <n v="5368"/>
    <n v="19633"/>
    <n v="23926"/>
    <n v="15938"/>
    <n v="15815"/>
    <n v="3"/>
    <n v="0"/>
    <n v="120"/>
    <n v="12"/>
    <n v="51"/>
    <n v="54"/>
    <n v="3.3881289998745137E-3"/>
    <n v="0.45"/>
    <n v="0"/>
    <n v="3"/>
    <n v="15871"/>
    <n v="15748"/>
    <n v="120"/>
    <n v="23572"/>
    <n v="7719"/>
    <n v="8219"/>
    <n v="0"/>
    <n v="0.48431421759317356"/>
    <n v="0.5156857824068265"/>
    <n v="0"/>
  </r>
  <r>
    <x v="38"/>
    <x v="14"/>
    <x v="1"/>
    <x v="4"/>
    <n v="127510"/>
    <n v="9524"/>
    <n v="120008"/>
    <n v="130419"/>
    <n v="63955"/>
    <n v="63475"/>
    <n v="0"/>
    <n v="0"/>
    <n v="480"/>
    <n v="143"/>
    <n v="99"/>
    <n v="228"/>
    <n v="3.5650066452974746E-3"/>
    <n v="0.47499999999999998"/>
    <n v="0"/>
    <n v="10"/>
    <n v="63688"/>
    <n v="63210"/>
    <n v="478"/>
    <n v="129045"/>
    <n v="25545"/>
    <n v="38331"/>
    <n v="79"/>
    <n v="0.39942146821984209"/>
    <n v="0.59934328824955041"/>
    <n v="1.2352435306074584E-3"/>
  </r>
  <r>
    <x v="39"/>
    <x v="14"/>
    <x v="1"/>
    <x v="4"/>
    <n v="4805394"/>
    <n v="498603"/>
    <n v="4308813"/>
    <n v="4958810"/>
    <n v="3108271"/>
    <n v="3068886"/>
    <n v="1135"/>
    <n v="54"/>
    <n v="38237"/>
    <n v="5023"/>
    <n v="23755"/>
    <n v="8358"/>
    <n v="2.6889547275639738E-3"/>
    <n v="0.21858409394042419"/>
    <n v="71"/>
    <n v="1030"/>
    <n v="3080089"/>
    <n v="3041302"/>
    <n v="37639"/>
    <n v="4850002"/>
    <n v="1897970"/>
    <n v="1199255"/>
    <n v="11046"/>
    <n v="0.61061921563467281"/>
    <n v="0.38582704017764219"/>
    <n v="3.5537441876850508E-3"/>
  </r>
  <r>
    <x v="0"/>
    <x v="15"/>
    <x v="2"/>
    <x v="4"/>
    <n v="7805"/>
    <n v="570"/>
    <n v="9257"/>
    <n v="7842"/>
    <n v="2973"/>
    <n v="2912"/>
    <n v="0"/>
    <n v="0"/>
    <n v="61"/>
    <n v="4"/>
    <n v="30"/>
    <n v="27"/>
    <n v="9.0817356205852677E-3"/>
    <n v="0.44262295081967212"/>
    <n v="0"/>
    <n v="0"/>
    <n v="2971"/>
    <n v="2910"/>
    <n v="61"/>
    <n v="7786"/>
    <n v="1652"/>
    <n v="1321"/>
    <n v="0"/>
    <n v="0.55566767574840226"/>
    <n v="0.44433232425159769"/>
    <n v="0"/>
  </r>
  <r>
    <x v="1"/>
    <x v="15"/>
    <x v="2"/>
    <x v="4"/>
    <n v="14949"/>
    <n v="1994"/>
    <n v="14977"/>
    <n v="15235"/>
    <n v="6135"/>
    <n v="6084"/>
    <n v="0"/>
    <n v="0"/>
    <n v="51"/>
    <n v="5"/>
    <n v="10"/>
    <n v="31"/>
    <n v="5.0529747351263244E-3"/>
    <n v="0.60784313725490191"/>
    <n v="0"/>
    <n v="5"/>
    <n v="6128"/>
    <n v="6077"/>
    <n v="51"/>
    <n v="15138"/>
    <n v="3519"/>
    <n v="2614"/>
    <n v="2"/>
    <n v="0.57359413202933984"/>
    <n v="0.42607986960065197"/>
    <n v="3.2599837000814997E-4"/>
  </r>
  <r>
    <x v="2"/>
    <x v="15"/>
    <x v="2"/>
    <x v="4"/>
    <n v="125051"/>
    <n v="11076"/>
    <n v="115997"/>
    <n v="126048"/>
    <n v="49928"/>
    <n v="49434"/>
    <n v="0"/>
    <n v="0"/>
    <n v="494"/>
    <n v="111"/>
    <n v="88"/>
    <n v="285"/>
    <n v="5.7082198365646531E-3"/>
    <n v="0.57692307692307687"/>
    <n v="0"/>
    <n v="10"/>
    <n v="49804"/>
    <n v="49315"/>
    <n v="489"/>
    <n v="124985"/>
    <n v="30741"/>
    <n v="19170"/>
    <n v="17"/>
    <n v="0.61570661752924216"/>
    <n v="0.38395289216471717"/>
    <n v="3.4049030604069863E-4"/>
  </r>
  <r>
    <x v="3"/>
    <x v="15"/>
    <x v="2"/>
    <x v="4"/>
    <n v="50624"/>
    <n v="3654"/>
    <n v="48992"/>
    <n v="51980"/>
    <n v="23762"/>
    <n v="23413"/>
    <n v="5"/>
    <n v="5"/>
    <n v="344"/>
    <n v="96"/>
    <n v="118"/>
    <n v="126"/>
    <n v="5.3025839575793279E-3"/>
    <n v="0.36627906976744184"/>
    <n v="0"/>
    <n v="4"/>
    <n v="23730"/>
    <n v="23382"/>
    <n v="343"/>
    <n v="51570"/>
    <n v="15006"/>
    <n v="8736"/>
    <n v="20"/>
    <n v="0.63151249894789996"/>
    <n v="0.36764582105883342"/>
    <n v="8.4167999326656005E-4"/>
  </r>
  <r>
    <x v="4"/>
    <x v="15"/>
    <x v="2"/>
    <x v="4"/>
    <n v="57238"/>
    <n v="3950"/>
    <n v="55310"/>
    <n v="58770"/>
    <n v="29583"/>
    <n v="29401"/>
    <n v="0"/>
    <n v="0"/>
    <n v="182"/>
    <n v="50"/>
    <n v="102"/>
    <n v="30"/>
    <n v="1.0140959334753068E-3"/>
    <n v="0.16483516483516483"/>
    <n v="0"/>
    <n v="0"/>
    <n v="29511"/>
    <n v="29330"/>
    <n v="181"/>
    <n v="57856"/>
    <n v="20472"/>
    <n v="9089"/>
    <n v="22"/>
    <n v="0.69201906500354937"/>
    <n v="0.30723726464523543"/>
    <n v="7.4367035121522497E-4"/>
  </r>
  <r>
    <x v="5"/>
    <x v="15"/>
    <x v="2"/>
    <x v="4"/>
    <n v="325231"/>
    <n v="35289"/>
    <n v="291964"/>
    <n v="330986"/>
    <n v="144734"/>
    <n v="142034"/>
    <n v="0"/>
    <n v="0"/>
    <n v="2700"/>
    <n v="129"/>
    <n v="1489"/>
    <n v="1028"/>
    <n v="7.1026849254494451E-3"/>
    <n v="0.38074074074074077"/>
    <n v="0"/>
    <n v="54"/>
    <n v="144184"/>
    <n v="141499"/>
    <n v="2685"/>
    <n v="327152"/>
    <n v="75569"/>
    <n v="69024"/>
    <n v="141"/>
    <n v="0.52212334351292722"/>
    <n v="0.47690245553912697"/>
    <n v="9.7420094794588698E-4"/>
  </r>
  <r>
    <x v="6"/>
    <x v="15"/>
    <x v="2"/>
    <x v="4"/>
    <n v="2813"/>
    <n v="220"/>
    <n v="4615"/>
    <n v="2887"/>
    <n v="1559"/>
    <n v="1542"/>
    <n v="0"/>
    <n v="0"/>
    <n v="17"/>
    <n v="0"/>
    <n v="0"/>
    <n v="17"/>
    <n v="1.0904425914047467E-2"/>
    <n v="1"/>
    <n v="0"/>
    <n v="0"/>
    <n v="1556"/>
    <n v="1539"/>
    <n v="17"/>
    <n v="2865"/>
    <n v="876"/>
    <n v="683"/>
    <n v="0"/>
    <n v="0.56189865298268116"/>
    <n v="0.43810134701731879"/>
    <n v="0"/>
  </r>
  <r>
    <x v="7"/>
    <x v="15"/>
    <x v="2"/>
    <x v="4"/>
    <n v="71301"/>
    <n v="7074"/>
    <n v="66249"/>
    <n v="71890"/>
    <n v="32178"/>
    <n v="31781"/>
    <n v="0"/>
    <n v="0"/>
    <n v="396"/>
    <n v="32"/>
    <n v="156"/>
    <n v="206"/>
    <n v="6.4018894897134686E-3"/>
    <n v="0.52020202020202022"/>
    <n v="0"/>
    <n v="2"/>
    <n v="32113"/>
    <n v="31720"/>
    <n v="392"/>
    <n v="71163"/>
    <n v="21989"/>
    <n v="10162"/>
    <n v="27"/>
    <n v="0.68335508732674499"/>
    <n v="0.31580583007023433"/>
    <n v="8.390826030206974E-4"/>
  </r>
  <r>
    <x v="8"/>
    <x v="15"/>
    <x v="2"/>
    <x v="4"/>
    <n v="26054"/>
    <n v="1889"/>
    <n v="26187"/>
    <n v="26459"/>
    <n v="10822"/>
    <n v="10767"/>
    <n v="0"/>
    <n v="0"/>
    <n v="55"/>
    <n v="9"/>
    <n v="11"/>
    <n v="34"/>
    <n v="3.1417482905193124E-3"/>
    <n v="0.61818181818181817"/>
    <n v="0"/>
    <n v="1"/>
    <n v="10816"/>
    <n v="10761"/>
    <n v="55"/>
    <n v="26278"/>
    <n v="6677"/>
    <n v="4141"/>
    <n v="4"/>
    <n v="0.6169839216411015"/>
    <n v="0.38264646091295507"/>
    <n v="3.6961744594344855E-4"/>
  </r>
  <r>
    <x v="9"/>
    <x v="15"/>
    <x v="2"/>
    <x v="4"/>
    <n v="5195"/>
    <n v="409"/>
    <n v="6808"/>
    <n v="5243"/>
    <n v="2529"/>
    <n v="2488"/>
    <n v="6"/>
    <n v="0"/>
    <n v="35"/>
    <n v="7"/>
    <n v="4"/>
    <n v="24"/>
    <n v="9.4899169632265724E-3"/>
    <n v="0.68571428571428572"/>
    <n v="0"/>
    <n v="0"/>
    <n v="2523"/>
    <n v="2483"/>
    <n v="34"/>
    <n v="5204"/>
    <n v="808"/>
    <n v="1721"/>
    <n v="0"/>
    <n v="0.31949387109529459"/>
    <n v="0.68050612890470541"/>
    <n v="0"/>
  </r>
  <r>
    <x v="10"/>
    <x v="15"/>
    <x v="2"/>
    <x v="4"/>
    <n v="42659"/>
    <n v="3845"/>
    <n v="40836"/>
    <n v="43309"/>
    <n v="14182"/>
    <n v="13955"/>
    <n v="1"/>
    <n v="1"/>
    <n v="226"/>
    <n v="50"/>
    <n v="61"/>
    <n v="99"/>
    <n v="6.9806797348751937E-3"/>
    <n v="0.43805309734513276"/>
    <n v="0"/>
    <n v="16"/>
    <n v="14138"/>
    <n v="13911"/>
    <n v="226"/>
    <n v="42878"/>
    <n v="8059"/>
    <n v="6114"/>
    <n v="9"/>
    <n v="0.56825553518544636"/>
    <n v="0.43110985756592862"/>
    <n v="6.3460724862501763E-4"/>
  </r>
  <r>
    <x v="11"/>
    <x v="15"/>
    <x v="2"/>
    <x v="4"/>
    <n v="1702"/>
    <n v="164"/>
    <n v="3560"/>
    <n v="1717"/>
    <n v="976"/>
    <n v="958"/>
    <n v="0"/>
    <n v="0"/>
    <n v="18"/>
    <n v="2"/>
    <n v="10"/>
    <n v="1"/>
    <n v="1.0245901639344263E-3"/>
    <n v="5.5555555555555552E-2"/>
    <n v="0"/>
    <n v="5"/>
    <n v="973"/>
    <n v="955"/>
    <n v="18"/>
    <n v="1704"/>
    <n v="615"/>
    <n v="361"/>
    <n v="0"/>
    <n v="0.63012295081967218"/>
    <n v="0.36987704918032788"/>
    <n v="0"/>
  </r>
  <r>
    <x v="12"/>
    <x v="15"/>
    <x v="2"/>
    <x v="4"/>
    <n v="47520"/>
    <n v="4369"/>
    <n v="45173"/>
    <n v="48147"/>
    <n v="18735"/>
    <n v="18462"/>
    <n v="18"/>
    <n v="0"/>
    <n v="255"/>
    <n v="21"/>
    <n v="88"/>
    <n v="145"/>
    <n v="7.7395249532959702E-3"/>
    <n v="0.56862745098039214"/>
    <n v="0"/>
    <n v="1"/>
    <n v="18693"/>
    <n v="18420"/>
    <n v="255"/>
    <n v="47798"/>
    <n v="8886"/>
    <n v="9843"/>
    <n v="6"/>
    <n v="0.47429943955164133"/>
    <n v="0.52538030424339477"/>
    <n v="3.2025620496397119E-4"/>
  </r>
  <r>
    <x v="13"/>
    <x v="15"/>
    <x v="2"/>
    <x v="4"/>
    <n v="48488"/>
    <n v="3879"/>
    <n v="46631"/>
    <n v="49381"/>
    <n v="20205"/>
    <n v="19950"/>
    <n v="37"/>
    <n v="0"/>
    <n v="218"/>
    <n v="39"/>
    <n v="33"/>
    <n v="144"/>
    <n v="7.1269487750556795E-3"/>
    <n v="0.66055045871559637"/>
    <n v="0"/>
    <n v="2"/>
    <n v="20179"/>
    <n v="19925"/>
    <n v="217"/>
    <n v="49184"/>
    <n v="9618"/>
    <n v="10578"/>
    <n v="9"/>
    <n v="0.47602078693392724"/>
    <n v="0.52353377876763174"/>
    <n v="4.4543429844097997E-4"/>
  </r>
  <r>
    <x v="14"/>
    <x v="15"/>
    <x v="2"/>
    <x v="4"/>
    <n v="61069"/>
    <n v="6919"/>
    <n v="56172"/>
    <n v="61786"/>
    <n v="32172"/>
    <n v="31793"/>
    <n v="84"/>
    <n v="0"/>
    <n v="295"/>
    <n v="54"/>
    <n v="95"/>
    <n v="135"/>
    <n v="4.1961954494591572E-3"/>
    <n v="0.4576271186440678"/>
    <n v="0"/>
    <n v="11"/>
    <n v="31598"/>
    <n v="31227"/>
    <n v="287"/>
    <n v="57227"/>
    <n v="19638"/>
    <n v="12476"/>
    <n v="58"/>
    <n v="0.61040656471465871"/>
    <n v="0.38779062538853659"/>
    <n v="1.8028098968046748E-3"/>
  </r>
  <r>
    <x v="15"/>
    <x v="15"/>
    <x v="2"/>
    <x v="4"/>
    <n v="27410"/>
    <n v="2062"/>
    <n v="27370"/>
    <n v="28093"/>
    <n v="15877"/>
    <n v="15689"/>
    <n v="3"/>
    <n v="0"/>
    <n v="185"/>
    <n v="44"/>
    <n v="39"/>
    <n v="101"/>
    <n v="6.3614032877747683E-3"/>
    <n v="0.54594594594594592"/>
    <n v="0"/>
    <n v="1"/>
    <n v="15844"/>
    <n v="15656"/>
    <n v="185"/>
    <n v="27591"/>
    <n v="6746"/>
    <n v="9111"/>
    <n v="20"/>
    <n v="0.42489135227058006"/>
    <n v="0.57384896391005857"/>
    <n v="1.2596838193613402E-3"/>
  </r>
  <r>
    <x v="16"/>
    <x v="15"/>
    <x v="2"/>
    <x v="4"/>
    <n v="1396280"/>
    <n v="111266"/>
    <n v="1287036"/>
    <n v="1424321"/>
    <n v="547562"/>
    <n v="538144"/>
    <n v="0"/>
    <n v="0"/>
    <n v="9418"/>
    <n v="1122"/>
    <n v="3524"/>
    <n v="4733"/>
    <n v="8.6437700205638807E-3"/>
    <n v="0.50254831174346992"/>
    <n v="0"/>
    <n v="39"/>
    <n v="543064"/>
    <n v="533731"/>
    <n v="9333"/>
    <n v="1393079"/>
    <n v="285254"/>
    <n v="260520"/>
    <n v="1788"/>
    <n v="0.52095287839550586"/>
    <n v="0.47578173795844125"/>
    <n v="3.2653836460528672E-3"/>
  </r>
  <r>
    <x v="17"/>
    <x v="15"/>
    <x v="2"/>
    <x v="4"/>
    <n v="185631"/>
    <n v="19508"/>
    <n v="168145"/>
    <n v="189945"/>
    <n v="82676"/>
    <n v="81632"/>
    <n v="193"/>
    <n v="0"/>
    <n v="851"/>
    <n v="67"/>
    <n v="300"/>
    <n v="458"/>
    <n v="5.5396971309690842E-3"/>
    <n v="0.53819036427732081"/>
    <n v="0"/>
    <n v="26"/>
    <n v="81699"/>
    <n v="80668"/>
    <n v="838"/>
    <n v="178541"/>
    <n v="48489"/>
    <n v="33987"/>
    <n v="200"/>
    <n v="0.58649426677633165"/>
    <n v="0.4110866515070879"/>
    <n v="2.4190817165803862E-3"/>
  </r>
  <r>
    <x v="18"/>
    <x v="15"/>
    <x v="2"/>
    <x v="4"/>
    <n v="29604"/>
    <n v="3406"/>
    <n v="28220"/>
    <n v="30168"/>
    <n v="13006"/>
    <n v="12776"/>
    <n v="3"/>
    <n v="3"/>
    <n v="228"/>
    <n v="91"/>
    <n v="59"/>
    <n v="74"/>
    <n v="5.6896816853759802E-3"/>
    <n v="0.32456140350877194"/>
    <n v="0"/>
    <n v="4"/>
    <n v="12988"/>
    <n v="12758"/>
    <n v="228"/>
    <n v="29921"/>
    <n v="8574"/>
    <n v="4420"/>
    <n v="12"/>
    <n v="0.65923419960018448"/>
    <n v="0.33984314931570042"/>
    <n v="9.2265108411502378E-4"/>
  </r>
  <r>
    <x v="19"/>
    <x v="15"/>
    <x v="2"/>
    <x v="4"/>
    <n v="16046"/>
    <n v="1443"/>
    <n v="16625"/>
    <n v="16312"/>
    <n v="8420"/>
    <n v="8321"/>
    <n v="8"/>
    <n v="1"/>
    <n v="91"/>
    <n v="13"/>
    <n v="25"/>
    <n v="44"/>
    <n v="5.2256532066508312E-3"/>
    <n v="0.48351648351648352"/>
    <n v="0"/>
    <n v="9"/>
    <n v="8402"/>
    <n v="8303"/>
    <n v="91"/>
    <n v="16129"/>
    <n v="6149"/>
    <n v="2266"/>
    <n v="5"/>
    <n v="0.73028503562945368"/>
    <n v="0.26912114014251781"/>
    <n v="5.9382422802850359E-4"/>
  </r>
  <r>
    <x v="20"/>
    <x v="15"/>
    <x v="2"/>
    <x v="4"/>
    <n v="54356"/>
    <n v="4538"/>
    <n v="51840"/>
    <n v="54830"/>
    <n v="25153"/>
    <n v="24744"/>
    <n v="0"/>
    <n v="0"/>
    <n v="409"/>
    <n v="50"/>
    <n v="143"/>
    <n v="216"/>
    <n v="8.5874448375939244E-3"/>
    <n v="0.52811735941320292"/>
    <n v="0"/>
    <n v="0"/>
    <n v="25079"/>
    <n v="24672"/>
    <n v="407"/>
    <n v="54250"/>
    <n v="12700"/>
    <n v="12441"/>
    <n v="12"/>
    <n v="0.5049099510992725"/>
    <n v="0.49461296863197235"/>
    <n v="4.7708026875521806E-4"/>
  </r>
  <r>
    <x v="21"/>
    <x v="15"/>
    <x v="2"/>
    <x v="4"/>
    <n v="8231"/>
    <n v="496"/>
    <n v="9757"/>
    <n v="8315"/>
    <n v="4800"/>
    <n v="4725"/>
    <n v="4"/>
    <n v="0"/>
    <n v="71"/>
    <n v="9"/>
    <n v="26"/>
    <n v="34"/>
    <n v="7.083333333333333E-3"/>
    <n v="0.47887323943661969"/>
    <n v="0"/>
    <n v="2"/>
    <n v="4786"/>
    <n v="4711"/>
    <n v="71"/>
    <n v="8225"/>
    <n v="1198"/>
    <n v="3602"/>
    <n v="0"/>
    <n v="0.24958333333333332"/>
    <n v="0.75041666666666662"/>
    <n v="0"/>
  </r>
  <r>
    <x v="22"/>
    <x v="15"/>
    <x v="2"/>
    <x v="4"/>
    <n v="43369"/>
    <n v="4636"/>
    <n v="40755"/>
    <n v="43831"/>
    <n v="20657"/>
    <n v="20413"/>
    <n v="53"/>
    <n v="0"/>
    <n v="191"/>
    <n v="18"/>
    <n v="55"/>
    <n v="107"/>
    <n v="5.1798421842474702E-3"/>
    <n v="0.56020942408376961"/>
    <n v="0"/>
    <n v="11"/>
    <n v="20574"/>
    <n v="20330"/>
    <n v="191"/>
    <n v="43189"/>
    <n v="11944"/>
    <n v="8701"/>
    <n v="12"/>
    <n v="0.57820593503412887"/>
    <n v="0.42121314808539478"/>
    <n v="5.8091688047635188E-4"/>
  </r>
  <r>
    <x v="23"/>
    <x v="15"/>
    <x v="2"/>
    <x v="4"/>
    <n v="25701"/>
    <n v="1636"/>
    <n v="26087"/>
    <n v="26456"/>
    <n v="12872"/>
    <n v="12620"/>
    <n v="25"/>
    <n v="25"/>
    <n v="227"/>
    <n v="20"/>
    <n v="110"/>
    <n v="73"/>
    <n v="5.6712243629583594E-3"/>
    <n v="0.32158590308370044"/>
    <n v="0"/>
    <n v="24"/>
    <n v="12841"/>
    <n v="12589"/>
    <n v="227"/>
    <n v="26179"/>
    <n v="5429"/>
    <n v="7441"/>
    <n v="2"/>
    <n v="0.42176817899316343"/>
    <n v="0.57807644499689248"/>
    <n v="1.5537600994406463E-4"/>
  </r>
  <r>
    <x v="24"/>
    <x v="15"/>
    <x v="2"/>
    <x v="4"/>
    <n v="16736"/>
    <n v="1515"/>
    <n v="17243"/>
    <n v="16844"/>
    <n v="8840"/>
    <n v="8715"/>
    <n v="0"/>
    <n v="0"/>
    <n v="125"/>
    <n v="14"/>
    <n v="29"/>
    <n v="82"/>
    <n v="9.2760180995475113E-3"/>
    <n v="0.65600000000000003"/>
    <n v="0"/>
    <n v="0"/>
    <n v="8809"/>
    <n v="8684"/>
    <n v="125"/>
    <n v="16634"/>
    <n v="3553"/>
    <n v="5284"/>
    <n v="3"/>
    <n v="0.40192307692307694"/>
    <n v="0.59773755656108596"/>
    <n v="3.3936651583710406E-4"/>
  </r>
  <r>
    <x v="25"/>
    <x v="15"/>
    <x v="2"/>
    <x v="4"/>
    <n v="10648"/>
    <n v="638"/>
    <n v="12032"/>
    <n v="10847"/>
    <n v="4772"/>
    <n v="4702"/>
    <n v="7"/>
    <n v="0"/>
    <n v="63"/>
    <n v="9"/>
    <n v="18"/>
    <n v="36"/>
    <n v="7.5440067057837385E-3"/>
    <n v="0.5714285714285714"/>
    <n v="0"/>
    <n v="0"/>
    <n v="4745"/>
    <n v="4676"/>
    <n v="62"/>
    <n v="10695"/>
    <n v="1909"/>
    <n v="2860"/>
    <n v="3"/>
    <n v="0.40004191114836546"/>
    <n v="0.59932942162615255"/>
    <n v="6.2866722548197821E-4"/>
  </r>
  <r>
    <x v="26"/>
    <x v="15"/>
    <x v="2"/>
    <x v="4"/>
    <n v="549344"/>
    <n v="66717"/>
    <n v="484649"/>
    <n v="566492"/>
    <n v="201815"/>
    <n v="199819"/>
    <n v="33"/>
    <n v="0"/>
    <n v="1963"/>
    <n v="133"/>
    <n v="654"/>
    <n v="1149"/>
    <n v="5.6933330029977948E-3"/>
    <n v="0.58532857870606214"/>
    <n v="0"/>
    <n v="27"/>
    <n v="200174"/>
    <n v="198194"/>
    <n v="1947"/>
    <n v="549271"/>
    <n v="122567"/>
    <n v="79030"/>
    <n v="218"/>
    <n v="0.60732353888462209"/>
    <n v="0.39159626390506158"/>
    <n v="1.0801972103163789E-3"/>
  </r>
  <r>
    <x v="27"/>
    <x v="15"/>
    <x v="2"/>
    <x v="4"/>
    <n v="14560"/>
    <n v="1009"/>
    <n v="15573"/>
    <n v="14845"/>
    <n v="7384"/>
    <n v="7339"/>
    <n v="0"/>
    <n v="0"/>
    <n v="45"/>
    <n v="4"/>
    <n v="16"/>
    <n v="25"/>
    <n v="3.3856988082340196E-3"/>
    <n v="0.55555555555555558"/>
    <n v="0"/>
    <n v="0"/>
    <n v="7354"/>
    <n v="7309"/>
    <n v="45"/>
    <n v="14507"/>
    <n v="4240"/>
    <n v="3120"/>
    <n v="24"/>
    <n v="0.57421451787648969"/>
    <n v="0.42253521126760563"/>
    <n v="3.2502708559046588E-3"/>
  </r>
  <r>
    <x v="28"/>
    <x v="15"/>
    <x v="2"/>
    <x v="4"/>
    <n v="85343"/>
    <n v="6408"/>
    <n v="80957"/>
    <n v="87547"/>
    <n v="38064"/>
    <n v="37652"/>
    <n v="0"/>
    <n v="0"/>
    <n v="412"/>
    <n v="72"/>
    <n v="159"/>
    <n v="179"/>
    <n v="4.7026061370323662E-3"/>
    <n v="0.4344660194174757"/>
    <n v="0"/>
    <n v="2"/>
    <n v="37858"/>
    <n v="37448"/>
    <n v="410"/>
    <n v="85811"/>
    <n v="25441"/>
    <n v="12586"/>
    <n v="37"/>
    <n v="0.66837431693989069"/>
    <n v="0.33065363598150482"/>
    <n v="9.7204707860445571E-4"/>
  </r>
  <r>
    <x v="29"/>
    <x v="15"/>
    <x v="2"/>
    <x v="4"/>
    <n v="9498"/>
    <n v="140"/>
    <n v="11380"/>
    <n v="9596"/>
    <n v="4857"/>
    <n v="4817"/>
    <n v="0"/>
    <n v="0"/>
    <n v="40"/>
    <n v="3"/>
    <n v="12"/>
    <n v="21"/>
    <n v="4.3236565781346508E-3"/>
    <n v="0.52500000000000002"/>
    <n v="0"/>
    <n v="4"/>
    <n v="4837"/>
    <n v="4797"/>
    <n v="40"/>
    <n v="9450"/>
    <n v="3555"/>
    <n v="1295"/>
    <n v="7"/>
    <n v="0.73193329215565162"/>
    <n v="0.26662548898497013"/>
    <n v="1.441218859378217E-3"/>
  </r>
  <r>
    <x v="30"/>
    <x v="15"/>
    <x v="2"/>
    <x v="4"/>
    <n v="507216"/>
    <n v="48951"/>
    <n v="460287"/>
    <n v="521563"/>
    <n v="193552"/>
    <n v="190569"/>
    <n v="0"/>
    <n v="0"/>
    <n v="2983"/>
    <n v="152"/>
    <n v="957"/>
    <n v="1800"/>
    <n v="9.2998264032404729E-3"/>
    <n v="0.60341937646664434"/>
    <n v="0"/>
    <n v="74"/>
    <n v="193017"/>
    <n v="190044"/>
    <n v="2973"/>
    <n v="513813"/>
    <n v="109362"/>
    <n v="84019"/>
    <n v="171"/>
    <n v="0.565026452839547"/>
    <n v="0.43409006365214514"/>
    <n v="8.8348350830784494E-4"/>
  </r>
  <r>
    <x v="31"/>
    <x v="15"/>
    <x v="2"/>
    <x v="4"/>
    <n v="358350"/>
    <n v="29496"/>
    <n v="330876"/>
    <n v="363496"/>
    <n v="146728"/>
    <n v="144334"/>
    <n v="0"/>
    <n v="0"/>
    <n v="2394"/>
    <n v="159"/>
    <n v="794"/>
    <n v="1439"/>
    <n v="9.807262417534485E-3"/>
    <n v="0.60108604845446956"/>
    <n v="0"/>
    <n v="2"/>
    <n v="145492"/>
    <n v="143120"/>
    <n v="2372"/>
    <n v="356395"/>
    <n v="59389"/>
    <n v="87242"/>
    <n v="97"/>
    <n v="0.40475573850935065"/>
    <n v="0.59458317430892538"/>
    <n v="6.6108718172400638E-4"/>
  </r>
  <r>
    <x v="32"/>
    <x v="15"/>
    <x v="2"/>
    <x v="4"/>
    <n v="34489"/>
    <n v="2464"/>
    <n v="34047"/>
    <n v="34767"/>
    <n v="15792"/>
    <n v="15512"/>
    <n v="2"/>
    <n v="2"/>
    <n v="278"/>
    <n v="27"/>
    <n v="88"/>
    <n v="161"/>
    <n v="1.0195035460992909E-2"/>
    <n v="0.57913669064748197"/>
    <n v="0"/>
    <n v="2"/>
    <n v="15734"/>
    <n v="15454"/>
    <n v="278"/>
    <n v="34391"/>
    <n v="3828"/>
    <n v="11955"/>
    <n v="9"/>
    <n v="0.24240121580547114"/>
    <n v="0.75702887537993924"/>
    <n v="5.6990881458966562E-4"/>
  </r>
  <r>
    <x v="33"/>
    <x v="15"/>
    <x v="2"/>
    <x v="4"/>
    <n v="194695"/>
    <n v="23979"/>
    <n v="172738"/>
    <n v="199912"/>
    <n v="82447"/>
    <n v="81476"/>
    <n v="16"/>
    <n v="16"/>
    <n v="955"/>
    <n v="75"/>
    <n v="371"/>
    <n v="474"/>
    <n v="5.7491479374628552E-3"/>
    <n v="0.49633507853403142"/>
    <n v="0"/>
    <n v="35"/>
    <n v="81250"/>
    <n v="80287"/>
    <n v="947"/>
    <n v="190236"/>
    <n v="54416"/>
    <n v="27946"/>
    <n v="85"/>
    <n v="0.66001188642400577"/>
    <n v="0.33895714822855894"/>
    <n v="1.0309653474353221E-3"/>
  </r>
  <r>
    <x v="34"/>
    <x v="15"/>
    <x v="2"/>
    <x v="4"/>
    <n v="3496"/>
    <n v="272"/>
    <n v="5246"/>
    <n v="3520"/>
    <n v="2038"/>
    <n v="2010"/>
    <n v="0"/>
    <n v="0"/>
    <n v="28"/>
    <n v="2"/>
    <n v="13"/>
    <n v="13"/>
    <n v="6.3788027477919527E-3"/>
    <n v="0.4642857142857143"/>
    <n v="0"/>
    <n v="0"/>
    <n v="2033"/>
    <n v="2005"/>
    <n v="28"/>
    <n v="3483"/>
    <n v="1047"/>
    <n v="990"/>
    <n v="1"/>
    <n v="0.51373895976447492"/>
    <n v="0.48577036310107952"/>
    <n v="4.906771344455348E-4"/>
  </r>
  <r>
    <x v="35"/>
    <x v="15"/>
    <x v="2"/>
    <x v="4"/>
    <n v="37202"/>
    <n v="3192"/>
    <n v="36032"/>
    <n v="38073"/>
    <n v="16564"/>
    <n v="16412"/>
    <n v="0"/>
    <n v="0"/>
    <n v="155"/>
    <n v="57"/>
    <n v="12"/>
    <n v="84"/>
    <n v="5.0712388312001934E-3"/>
    <n v="0.54193548387096779"/>
    <n v="0"/>
    <n v="2"/>
    <n v="16499"/>
    <n v="16347"/>
    <n v="155"/>
    <n v="37668"/>
    <n v="9726"/>
    <n v="6834"/>
    <n v="4"/>
    <n v="0.58717701038396519"/>
    <n v="0.41258150205264427"/>
    <n v="2.4148756339048539E-4"/>
  </r>
  <r>
    <x v="36"/>
    <x v="15"/>
    <x v="2"/>
    <x v="4"/>
    <n v="155466"/>
    <n v="14764"/>
    <n v="142724"/>
    <n v="157806"/>
    <n v="75699"/>
    <n v="74914"/>
    <n v="0"/>
    <n v="0"/>
    <n v="785"/>
    <n v="59"/>
    <n v="283"/>
    <n v="434"/>
    <n v="5.7332329357058882E-3"/>
    <n v="0.55286624203821655"/>
    <n v="0"/>
    <n v="9"/>
    <n v="75276"/>
    <n v="74492"/>
    <n v="784"/>
    <n v="155000"/>
    <n v="52191"/>
    <n v="23361"/>
    <n v="147"/>
    <n v="0.68945428605397696"/>
    <n v="0.30860381246780011"/>
    <n v="1.9419014782229621E-3"/>
  </r>
  <r>
    <x v="37"/>
    <x v="15"/>
    <x v="2"/>
    <x v="4"/>
    <n v="22862"/>
    <n v="5094"/>
    <n v="19790"/>
    <n v="23467"/>
    <n v="9737"/>
    <n v="9596"/>
    <n v="0"/>
    <n v="0"/>
    <n v="141"/>
    <n v="6"/>
    <n v="40"/>
    <n v="92"/>
    <n v="9.4484954298038413E-3"/>
    <n v="0.65248226950354615"/>
    <n v="0"/>
    <n v="3"/>
    <n v="9700"/>
    <n v="9559"/>
    <n v="141"/>
    <n v="23110"/>
    <n v="3627"/>
    <n v="6102"/>
    <n v="8"/>
    <n v="0.37249666221628841"/>
    <n v="0.62668172948546785"/>
    <n v="8.2160829824381228E-4"/>
  </r>
  <r>
    <x v="38"/>
    <x v="15"/>
    <x v="2"/>
    <x v="4"/>
    <n v="127704"/>
    <n v="8115"/>
    <n v="121611"/>
    <n v="129955"/>
    <n v="40578"/>
    <n v="40028"/>
    <n v="0"/>
    <n v="0"/>
    <n v="550"/>
    <n v="77"/>
    <n v="50"/>
    <n v="413"/>
    <n v="1.0177928927004781E-2"/>
    <n v="0.75090909090909086"/>
    <n v="0"/>
    <n v="10"/>
    <n v="40423"/>
    <n v="39874"/>
    <n v="549"/>
    <n v="128555"/>
    <n v="13201"/>
    <n v="27355"/>
    <n v="22"/>
    <n v="0.32532406722854751"/>
    <n v="0.67413376706589778"/>
    <n v="5.4216570555473405E-4"/>
  </r>
  <r>
    <x v="39"/>
    <x v="15"/>
    <x v="2"/>
    <x v="4"/>
    <n v="4801936"/>
    <n v="447046"/>
    <n v="4356912"/>
    <n v="4902681"/>
    <n v="1970363"/>
    <n v="1941933"/>
    <n v="498"/>
    <n v="53"/>
    <n v="27935"/>
    <n v="2892"/>
    <n v="10072"/>
    <n v="14574"/>
    <n v="7.3966066151262486E-3"/>
    <n v="0.52171111508859858"/>
    <n v="0"/>
    <n v="397"/>
    <n v="1957395"/>
    <n v="1929162"/>
    <n v="27738"/>
    <n v="4794911"/>
    <n v="1078660"/>
    <n v="888501"/>
    <n v="3202"/>
    <n v="0.54744227332730055"/>
    <n v="0.45093264540594802"/>
    <n v="1.625081266751355E-3"/>
  </r>
  <r>
    <x v="0"/>
    <x v="16"/>
    <x v="3"/>
    <x v="4"/>
    <m/>
    <m/>
    <n v="0"/>
    <m/>
    <m/>
    <m/>
    <m/>
    <m/>
    <m/>
    <m/>
    <m/>
    <m/>
    <m/>
    <e v="#DIV/0!"/>
    <m/>
    <m/>
    <n v="0"/>
    <n v="0"/>
    <n v="0"/>
    <n v="0"/>
    <m/>
    <n v="0"/>
    <n v="0"/>
    <e v="#DIV/0!"/>
    <e v="#DIV/0!"/>
    <e v="#DIV/0!"/>
  </r>
  <r>
    <x v="1"/>
    <x v="16"/>
    <x v="3"/>
    <x v="4"/>
    <m/>
    <m/>
    <n v="0"/>
    <m/>
    <m/>
    <m/>
    <m/>
    <m/>
    <m/>
    <m/>
    <m/>
    <m/>
    <m/>
    <e v="#DIV/0!"/>
    <m/>
    <m/>
    <n v="0"/>
    <n v="0"/>
    <n v="0"/>
    <n v="0"/>
    <m/>
    <n v="0"/>
    <n v="0"/>
    <e v="#DIV/0!"/>
    <e v="#DIV/0!"/>
    <e v="#DIV/0!"/>
  </r>
  <r>
    <x v="2"/>
    <x v="16"/>
    <x v="3"/>
    <x v="4"/>
    <n v="67171"/>
    <n v="6087"/>
    <n v="19855"/>
    <n v="67251"/>
    <n v="20204"/>
    <n v="19855"/>
    <n v="0"/>
    <n v="0"/>
    <n v="349"/>
    <n v="87"/>
    <n v="65"/>
    <n v="193"/>
    <n v="9.5525638487428226E-3"/>
    <n v="0.55300859598853869"/>
    <n v="0"/>
    <n v="4"/>
    <n v="20163"/>
    <n v="19816"/>
    <n v="347"/>
    <n v="66718"/>
    <n v="8938"/>
    <n v="11262"/>
    <n v="4"/>
    <n v="0.44238764601069097"/>
    <n v="0.55741437339140765"/>
    <n v="1.9798059790140566E-4"/>
  </r>
  <r>
    <x v="3"/>
    <x v="16"/>
    <x v="3"/>
    <x v="4"/>
    <m/>
    <m/>
    <n v="0"/>
    <m/>
    <m/>
    <m/>
    <m/>
    <m/>
    <m/>
    <m/>
    <m/>
    <m/>
    <m/>
    <e v="#DIV/0!"/>
    <m/>
    <m/>
    <n v="0"/>
    <n v="0"/>
    <n v="0"/>
    <n v="0"/>
    <m/>
    <n v="0"/>
    <n v="0"/>
    <e v="#DIV/0!"/>
    <e v="#DIV/0!"/>
    <e v="#DIV/0!"/>
  </r>
  <r>
    <x v="4"/>
    <x v="16"/>
    <x v="3"/>
    <x v="4"/>
    <m/>
    <m/>
    <n v="0"/>
    <m/>
    <m/>
    <m/>
    <m/>
    <m/>
    <m/>
    <m/>
    <m/>
    <m/>
    <m/>
    <e v="#DIV/0!"/>
    <m/>
    <m/>
    <n v="0"/>
    <n v="0"/>
    <n v="0"/>
    <n v="0"/>
    <m/>
    <n v="0"/>
    <n v="0"/>
    <e v="#DIV/0!"/>
    <e v="#DIV/0!"/>
    <e v="#DIV/0!"/>
  </r>
  <r>
    <x v="5"/>
    <x v="16"/>
    <x v="3"/>
    <x v="4"/>
    <n v="111759"/>
    <n v="12452"/>
    <n v="39657"/>
    <n v="112986"/>
    <n v="40338"/>
    <n v="39657"/>
    <n v="0"/>
    <n v="0"/>
    <n v="681"/>
    <n v="37"/>
    <n v="303"/>
    <n v="309"/>
    <n v="7.6602707124795479E-3"/>
    <n v="0.45374449339207046"/>
    <n v="0"/>
    <n v="32"/>
    <n v="40209"/>
    <n v="39529"/>
    <n v="680"/>
    <n v="111692"/>
    <n v="12890"/>
    <n v="27430"/>
    <n v="18"/>
    <n v="0.31954980415489115"/>
    <n v="0.68000396648321682"/>
    <n v="4.4622936189201248E-4"/>
  </r>
  <r>
    <x v="6"/>
    <x v="16"/>
    <x v="3"/>
    <x v="4"/>
    <m/>
    <m/>
    <n v="0"/>
    <m/>
    <m/>
    <m/>
    <m/>
    <m/>
    <m/>
    <m/>
    <m/>
    <m/>
    <m/>
    <e v="#DIV/0!"/>
    <m/>
    <m/>
    <n v="0"/>
    <n v="0"/>
    <n v="0"/>
    <n v="0"/>
    <m/>
    <n v="0"/>
    <n v="0"/>
    <e v="#DIV/0!"/>
    <e v="#DIV/0!"/>
    <e v="#DIV/0!"/>
  </r>
  <r>
    <x v="7"/>
    <x v="16"/>
    <x v="3"/>
    <x v="4"/>
    <n v="28833"/>
    <n v="2895"/>
    <n v="9397"/>
    <n v="29015"/>
    <n v="9509"/>
    <n v="9397"/>
    <n v="0"/>
    <n v="0"/>
    <n v="112"/>
    <n v="16"/>
    <n v="38"/>
    <n v="56"/>
    <n v="5.8891576401304026E-3"/>
    <n v="0.5"/>
    <n v="0"/>
    <n v="2"/>
    <n v="9488"/>
    <n v="9377"/>
    <n v="111"/>
    <n v="28696"/>
    <n v="5042"/>
    <n v="4461"/>
    <n v="6"/>
    <n v="0.53023451467031235"/>
    <n v="0.46913450415395941"/>
    <n v="6.3098117572825743E-4"/>
  </r>
  <r>
    <x v="8"/>
    <x v="16"/>
    <x v="3"/>
    <x v="4"/>
    <m/>
    <m/>
    <n v="0"/>
    <m/>
    <m/>
    <m/>
    <m/>
    <m/>
    <m/>
    <m/>
    <m/>
    <m/>
    <m/>
    <e v="#DIV/0!"/>
    <m/>
    <m/>
    <n v="0"/>
    <n v="0"/>
    <n v="0"/>
    <n v="0"/>
    <m/>
    <n v="0"/>
    <n v="0"/>
    <e v="#DIV/0!"/>
    <e v="#DIV/0!"/>
    <e v="#DIV/0!"/>
  </r>
  <r>
    <x v="9"/>
    <x v="16"/>
    <x v="3"/>
    <x v="4"/>
    <n v="2332"/>
    <n v="155"/>
    <n v="1250"/>
    <n v="2355"/>
    <n v="1258"/>
    <n v="1250"/>
    <n v="0"/>
    <n v="0"/>
    <n v="8"/>
    <n v="1"/>
    <n v="1"/>
    <n v="6"/>
    <n v="4.7694753577106515E-3"/>
    <n v="0.75"/>
    <n v="0"/>
    <n v="0"/>
    <n v="1258"/>
    <n v="1250"/>
    <n v="8"/>
    <n v="2334"/>
    <n v="371"/>
    <n v="887"/>
    <n v="0"/>
    <n v="0.29491255961844198"/>
    <n v="0.70508744038155802"/>
    <n v="0"/>
  </r>
  <r>
    <x v="10"/>
    <x v="16"/>
    <x v="3"/>
    <x v="4"/>
    <n v="33651"/>
    <n v="3133"/>
    <n v="7572"/>
    <n v="34057"/>
    <n v="7726"/>
    <n v="7572"/>
    <n v="2"/>
    <n v="2"/>
    <n v="152"/>
    <n v="34"/>
    <n v="37"/>
    <n v="74"/>
    <n v="9.5780481491069113E-3"/>
    <n v="0.48684210526315791"/>
    <n v="0"/>
    <n v="7"/>
    <n v="7703"/>
    <n v="7550"/>
    <n v="151"/>
    <n v="33738"/>
    <n v="3458"/>
    <n v="4267"/>
    <n v="1"/>
    <n v="0.44757960134610408"/>
    <n v="0.55229096557079993"/>
    <n v="1.2943308309603936E-4"/>
  </r>
  <r>
    <x v="11"/>
    <x v="16"/>
    <x v="3"/>
    <x v="4"/>
    <m/>
    <m/>
    <n v="0"/>
    <m/>
    <m/>
    <m/>
    <m/>
    <m/>
    <m/>
    <m/>
    <m/>
    <m/>
    <m/>
    <e v="#DIV/0!"/>
    <m/>
    <m/>
    <n v="0"/>
    <n v="0"/>
    <n v="0"/>
    <n v="0"/>
    <m/>
    <n v="0"/>
    <n v="0"/>
    <e v="#DIV/0!"/>
    <e v="#DIV/0!"/>
    <e v="#DIV/0!"/>
  </r>
  <r>
    <x v="12"/>
    <x v="16"/>
    <x v="3"/>
    <x v="4"/>
    <n v="1882"/>
    <n v="163"/>
    <n v="676"/>
    <n v="1949"/>
    <n v="696"/>
    <n v="676"/>
    <n v="0"/>
    <n v="0"/>
    <n v="20"/>
    <n v="0"/>
    <n v="7"/>
    <n v="12"/>
    <n v="1.7241379310344827E-2"/>
    <n v="0.6"/>
    <n v="0"/>
    <n v="1"/>
    <n v="695"/>
    <n v="675"/>
    <n v="20"/>
    <n v="1938"/>
    <n v="244"/>
    <n v="452"/>
    <n v="0"/>
    <n v="0.35057471264367818"/>
    <n v="0.64942528735632188"/>
    <n v="0"/>
  </r>
  <r>
    <x v="13"/>
    <x v="16"/>
    <x v="3"/>
    <x v="4"/>
    <m/>
    <m/>
    <n v="0"/>
    <m/>
    <m/>
    <m/>
    <m/>
    <m/>
    <m/>
    <m/>
    <m/>
    <m/>
    <m/>
    <e v="#DIV/0!"/>
    <m/>
    <m/>
    <n v="0"/>
    <n v="0"/>
    <n v="0"/>
    <n v="0"/>
    <m/>
    <n v="0"/>
    <n v="0"/>
    <e v="#DIV/0!"/>
    <e v="#DIV/0!"/>
    <e v="#DIV/0!"/>
  </r>
  <r>
    <x v="14"/>
    <x v="16"/>
    <x v="3"/>
    <x v="4"/>
    <n v="14293"/>
    <n v="1002"/>
    <n v="6440"/>
    <n v="14332"/>
    <n v="6493"/>
    <n v="6440"/>
    <n v="3"/>
    <n v="0"/>
    <n v="50"/>
    <n v="19"/>
    <n v="12"/>
    <n v="16"/>
    <n v="2.4641922069921452E-3"/>
    <n v="0.32"/>
    <n v="0"/>
    <n v="3"/>
    <n v="6462"/>
    <n v="6409"/>
    <n v="50"/>
    <n v="14129"/>
    <n v="2789"/>
    <n v="3704"/>
    <n v="0"/>
    <n v="0.42953950408131836"/>
    <n v="0.57046049591868164"/>
    <n v="0"/>
  </r>
  <r>
    <x v="15"/>
    <x v="16"/>
    <x v="3"/>
    <x v="4"/>
    <n v="1622"/>
    <n v="125"/>
    <n v="978"/>
    <n v="1643"/>
    <n v="991"/>
    <n v="978"/>
    <n v="0"/>
    <n v="0"/>
    <n v="13"/>
    <n v="3"/>
    <n v="2"/>
    <n v="7"/>
    <n v="7.0635721493440967E-3"/>
    <n v="0.53846153846153844"/>
    <n v="0"/>
    <n v="1"/>
    <n v="988"/>
    <n v="975"/>
    <n v="13"/>
    <n v="1619"/>
    <n v="198"/>
    <n v="793"/>
    <n v="0"/>
    <n v="0.19979818365287588"/>
    <n v="0.80020181634712406"/>
    <n v="0"/>
  </r>
  <r>
    <x v="16"/>
    <x v="16"/>
    <x v="3"/>
    <x v="4"/>
    <n v="73862"/>
    <n v="4882"/>
    <n v="23123"/>
    <n v="74749"/>
    <n v="23650"/>
    <n v="23123"/>
    <n v="0"/>
    <n v="0"/>
    <n v="527"/>
    <n v="55"/>
    <n v="187"/>
    <n v="283"/>
    <n v="1.1966173361522199E-2"/>
    <n v="0.53700189753320682"/>
    <n v="0"/>
    <n v="2"/>
    <n v="23540"/>
    <n v="23016"/>
    <n v="524"/>
    <n v="73345"/>
    <n v="7331"/>
    <n v="16291"/>
    <n v="28"/>
    <n v="0.30997885835095135"/>
    <n v="0.68883720930232561"/>
    <n v="1.1839323467230443E-3"/>
  </r>
  <r>
    <x v="17"/>
    <x v="16"/>
    <x v="3"/>
    <x v="4"/>
    <n v="46719"/>
    <n v="5102"/>
    <n v="16657"/>
    <n v="47321"/>
    <n v="16923"/>
    <n v="16657"/>
    <n v="1"/>
    <n v="0"/>
    <n v="265"/>
    <n v="26"/>
    <n v="142"/>
    <n v="86"/>
    <n v="5.081841281096732E-3"/>
    <n v="0.32452830188679244"/>
    <n v="0"/>
    <n v="11"/>
    <n v="16560"/>
    <n v="16303"/>
    <n v="256"/>
    <n v="42906"/>
    <n v="6919"/>
    <n v="9981"/>
    <n v="23"/>
    <n v="0.40885185841753824"/>
    <n v="0.58978904449565683"/>
    <n v="1.3590970868049401E-3"/>
  </r>
  <r>
    <x v="18"/>
    <x v="16"/>
    <x v="3"/>
    <x v="4"/>
    <m/>
    <m/>
    <n v="0"/>
    <m/>
    <m/>
    <m/>
    <m/>
    <m/>
    <m/>
    <m/>
    <m/>
    <m/>
    <m/>
    <e v="#DIV/0!"/>
    <m/>
    <m/>
    <n v="0"/>
    <n v="0"/>
    <n v="0"/>
    <n v="0"/>
    <m/>
    <n v="0"/>
    <n v="0"/>
    <e v="#DIV/0!"/>
    <e v="#DIV/0!"/>
    <e v="#DIV/0!"/>
  </r>
  <r>
    <x v="19"/>
    <x v="16"/>
    <x v="3"/>
    <x v="4"/>
    <n v="57"/>
    <n v="5"/>
    <n v="22"/>
    <n v="57"/>
    <n v="22"/>
    <n v="22"/>
    <n v="0"/>
    <n v="0"/>
    <n v="0"/>
    <n v="0"/>
    <n v="0"/>
    <n v="0"/>
    <n v="0"/>
    <e v="#DIV/0!"/>
    <n v="0"/>
    <n v="0"/>
    <n v="22"/>
    <n v="22"/>
    <n v="0"/>
    <n v="55"/>
    <n v="0"/>
    <n v="22"/>
    <n v="0"/>
    <n v="0"/>
    <n v="1"/>
    <n v="0"/>
  </r>
  <r>
    <x v="20"/>
    <x v="16"/>
    <x v="3"/>
    <x v="4"/>
    <m/>
    <m/>
    <n v="0"/>
    <m/>
    <m/>
    <m/>
    <m/>
    <m/>
    <m/>
    <m/>
    <m/>
    <m/>
    <m/>
    <e v="#DIV/0!"/>
    <m/>
    <m/>
    <n v="0"/>
    <n v="0"/>
    <n v="0"/>
    <n v="0"/>
    <m/>
    <n v="0"/>
    <n v="0"/>
    <e v="#DIV/0!"/>
    <e v="#DIV/0!"/>
    <e v="#DIV/0!"/>
  </r>
  <r>
    <x v="21"/>
    <x v="16"/>
    <x v="3"/>
    <x v="4"/>
    <m/>
    <m/>
    <n v="0"/>
    <m/>
    <m/>
    <m/>
    <m/>
    <m/>
    <m/>
    <m/>
    <m/>
    <m/>
    <m/>
    <e v="#DIV/0!"/>
    <m/>
    <m/>
    <n v="0"/>
    <n v="0"/>
    <n v="0"/>
    <n v="0"/>
    <m/>
    <n v="0"/>
    <n v="0"/>
    <e v="#DIV/0!"/>
    <e v="#DIV/0!"/>
    <e v="#DIV/0!"/>
  </r>
  <r>
    <x v="22"/>
    <x v="16"/>
    <x v="3"/>
    <x v="4"/>
    <n v="3685"/>
    <n v="349"/>
    <n v="1426"/>
    <n v="3677"/>
    <n v="1460"/>
    <n v="1426"/>
    <n v="1"/>
    <n v="1"/>
    <n v="33"/>
    <n v="1"/>
    <n v="5"/>
    <n v="27"/>
    <n v="1.8493150684931507E-2"/>
    <n v="0.81818181818181823"/>
    <n v="0"/>
    <n v="0"/>
    <n v="1459"/>
    <n v="1425"/>
    <n v="33"/>
    <n v="3644"/>
    <n v="636"/>
    <n v="824"/>
    <n v="0"/>
    <n v="0.43561643835616437"/>
    <n v="0.56438356164383563"/>
    <n v="0"/>
  </r>
  <r>
    <x v="23"/>
    <x v="16"/>
    <x v="3"/>
    <x v="4"/>
    <n v="73"/>
    <n v="6"/>
    <n v="32"/>
    <n v="74"/>
    <n v="33"/>
    <n v="32"/>
    <n v="0"/>
    <n v="0"/>
    <n v="1"/>
    <n v="0"/>
    <n v="0"/>
    <n v="1"/>
    <n v="3.0303030303030304E-2"/>
    <n v="1"/>
    <n v="0"/>
    <n v="0"/>
    <n v="33"/>
    <n v="32"/>
    <n v="1"/>
    <n v="74"/>
    <n v="0"/>
    <n v="33"/>
    <n v="0"/>
    <n v="0"/>
    <n v="1"/>
    <n v="0"/>
  </r>
  <r>
    <x v="24"/>
    <x v="16"/>
    <x v="3"/>
    <x v="4"/>
    <n v="9267"/>
    <n v="986"/>
    <n v="5102"/>
    <n v="9321"/>
    <n v="5177"/>
    <n v="5102"/>
    <n v="0"/>
    <n v="0"/>
    <n v="75"/>
    <n v="17"/>
    <n v="29"/>
    <n v="29"/>
    <n v="5.6016998261541433E-3"/>
    <n v="0.38666666666666666"/>
    <n v="0"/>
    <n v="0"/>
    <n v="5150"/>
    <n v="5076"/>
    <n v="74"/>
    <n v="9188"/>
    <n v="1377"/>
    <n v="3800"/>
    <n v="0"/>
    <n v="0.26598416071083641"/>
    <n v="0.73401583928916359"/>
    <n v="0"/>
  </r>
  <r>
    <x v="25"/>
    <x v="16"/>
    <x v="3"/>
    <x v="4"/>
    <m/>
    <m/>
    <n v="0"/>
    <m/>
    <m/>
    <m/>
    <m/>
    <m/>
    <m/>
    <m/>
    <m/>
    <m/>
    <m/>
    <e v="#DIV/0!"/>
    <m/>
    <m/>
    <n v="0"/>
    <n v="0"/>
    <n v="0"/>
    <n v="0"/>
    <m/>
    <n v="0"/>
    <n v="0"/>
    <e v="#DIV/0!"/>
    <e v="#DIV/0!"/>
    <e v="#DIV/0!"/>
  </r>
  <r>
    <x v="26"/>
    <x v="16"/>
    <x v="3"/>
    <x v="4"/>
    <n v="75057"/>
    <n v="7639"/>
    <n v="23431"/>
    <n v="76406"/>
    <n v="23800"/>
    <n v="23431"/>
    <n v="6"/>
    <n v="0"/>
    <n v="363"/>
    <n v="26"/>
    <n v="172"/>
    <n v="152"/>
    <n v="6.3865546218487392E-3"/>
    <n v="0.41873278236914602"/>
    <n v="0"/>
    <n v="13"/>
    <n v="23432"/>
    <n v="23069"/>
    <n v="357"/>
    <n v="74002"/>
    <n v="10517"/>
    <n v="13220"/>
    <n v="63"/>
    <n v="0.441890756302521"/>
    <n v="0.5554621848739496"/>
    <n v="2.6470588235294116E-3"/>
  </r>
  <r>
    <x v="27"/>
    <x v="16"/>
    <x v="3"/>
    <x v="4"/>
    <m/>
    <m/>
    <n v="0"/>
    <m/>
    <m/>
    <m/>
    <m/>
    <m/>
    <m/>
    <m/>
    <m/>
    <m/>
    <m/>
    <e v="#DIV/0!"/>
    <m/>
    <m/>
    <n v="0"/>
    <n v="0"/>
    <n v="0"/>
    <n v="0"/>
    <m/>
    <n v="0"/>
    <n v="0"/>
    <e v="#DIV/0!"/>
    <e v="#DIV/0!"/>
    <e v="#DIV/0!"/>
  </r>
  <r>
    <x v="28"/>
    <x v="16"/>
    <x v="3"/>
    <x v="4"/>
    <m/>
    <m/>
    <n v="0"/>
    <m/>
    <m/>
    <m/>
    <m/>
    <m/>
    <m/>
    <m/>
    <m/>
    <m/>
    <m/>
    <e v="#DIV/0!"/>
    <m/>
    <m/>
    <n v="0"/>
    <n v="0"/>
    <n v="0"/>
    <n v="0"/>
    <m/>
    <n v="0"/>
    <n v="0"/>
    <e v="#DIV/0!"/>
    <e v="#DIV/0!"/>
    <e v="#DIV/0!"/>
  </r>
  <r>
    <x v="29"/>
    <x v="16"/>
    <x v="3"/>
    <x v="4"/>
    <m/>
    <m/>
    <n v="0"/>
    <m/>
    <m/>
    <m/>
    <m/>
    <m/>
    <m/>
    <m/>
    <m/>
    <m/>
    <m/>
    <e v="#DIV/0!"/>
    <m/>
    <m/>
    <n v="0"/>
    <n v="0"/>
    <n v="0"/>
    <n v="0"/>
    <m/>
    <n v="0"/>
    <n v="0"/>
    <e v="#DIV/0!"/>
    <e v="#DIV/0!"/>
    <e v="#DIV/0!"/>
  </r>
  <r>
    <x v="30"/>
    <x v="16"/>
    <x v="3"/>
    <x v="4"/>
    <n v="108186"/>
    <n v="10063"/>
    <n v="31654"/>
    <n v="109562"/>
    <n v="32129"/>
    <n v="31654"/>
    <n v="0"/>
    <n v="0"/>
    <n v="475"/>
    <n v="45"/>
    <n v="180"/>
    <n v="233"/>
    <n v="7.2520153132683866E-3"/>
    <n v="0.4905263157894737"/>
    <n v="0"/>
    <n v="17"/>
    <n v="32008"/>
    <n v="31535"/>
    <n v="473"/>
    <n v="107828"/>
    <n v="15592"/>
    <n v="16526"/>
    <n v="11"/>
    <n v="0.48529365993339352"/>
    <n v="0.51436397024495006"/>
    <n v="3.4236982165644744E-4"/>
  </r>
  <r>
    <x v="31"/>
    <x v="16"/>
    <x v="3"/>
    <x v="4"/>
    <n v="143775"/>
    <n v="12978"/>
    <n v="38778"/>
    <n v="144837"/>
    <n v="39401"/>
    <n v="38778"/>
    <n v="0"/>
    <n v="0"/>
    <n v="623"/>
    <n v="73"/>
    <n v="98"/>
    <n v="451"/>
    <n v="1.1446409989594173E-2"/>
    <n v="0.72391653290529701"/>
    <n v="0"/>
    <n v="1"/>
    <n v="39088"/>
    <n v="38469"/>
    <n v="619"/>
    <n v="142339"/>
    <n v="7110"/>
    <n v="32278"/>
    <n v="13"/>
    <n v="0.18045227278495471"/>
    <n v="0.81921778635060027"/>
    <n v="3.2994086444506482E-4"/>
  </r>
  <r>
    <x v="32"/>
    <x v="16"/>
    <x v="3"/>
    <x v="4"/>
    <m/>
    <m/>
    <n v="0"/>
    <m/>
    <m/>
    <m/>
    <m/>
    <m/>
    <m/>
    <m/>
    <m/>
    <m/>
    <m/>
    <e v="#DIV/0!"/>
    <m/>
    <m/>
    <n v="0"/>
    <n v="0"/>
    <n v="0"/>
    <n v="0"/>
    <m/>
    <n v="0"/>
    <n v="0"/>
    <e v="#DIV/0!"/>
    <e v="#DIV/0!"/>
    <e v="#DIV/0!"/>
  </r>
  <r>
    <x v="33"/>
    <x v="16"/>
    <x v="3"/>
    <x v="4"/>
    <n v="36415"/>
    <n v="4909"/>
    <n v="12522"/>
    <n v="37029"/>
    <n v="12665"/>
    <n v="12522"/>
    <n v="1"/>
    <n v="1"/>
    <n v="142"/>
    <n v="20"/>
    <n v="12"/>
    <n v="104"/>
    <n v="8.2116067903671534E-3"/>
    <n v="0.73239436619718312"/>
    <n v="0"/>
    <n v="6"/>
    <n v="12558"/>
    <n v="12416"/>
    <n v="141"/>
    <n v="35971"/>
    <n v="5729"/>
    <n v="6925"/>
    <n v="11"/>
    <n v="0.45234899328859063"/>
    <n v="0.54678247137781288"/>
    <n v="8.6853533359652587E-4"/>
  </r>
  <r>
    <x v="34"/>
    <x v="16"/>
    <x v="3"/>
    <x v="4"/>
    <m/>
    <m/>
    <n v="0"/>
    <m/>
    <m/>
    <m/>
    <m/>
    <m/>
    <m/>
    <m/>
    <m/>
    <m/>
    <m/>
    <e v="#DIV/0!"/>
    <m/>
    <m/>
    <n v="0"/>
    <n v="0"/>
    <n v="0"/>
    <n v="0"/>
    <m/>
    <n v="0"/>
    <n v="0"/>
    <e v="#DIV/0!"/>
    <e v="#DIV/0!"/>
    <e v="#DIV/0!"/>
  </r>
  <r>
    <x v="35"/>
    <x v="16"/>
    <x v="3"/>
    <x v="4"/>
    <m/>
    <m/>
    <n v="0"/>
    <m/>
    <m/>
    <m/>
    <m/>
    <m/>
    <m/>
    <m/>
    <m/>
    <m/>
    <m/>
    <e v="#DIV/0!"/>
    <m/>
    <m/>
    <n v="0"/>
    <n v="0"/>
    <n v="0"/>
    <n v="0"/>
    <m/>
    <n v="0"/>
    <n v="0"/>
    <e v="#DIV/0!"/>
    <e v="#DIV/0!"/>
    <e v="#DIV/0!"/>
  </r>
  <r>
    <x v="36"/>
    <x v="16"/>
    <x v="3"/>
    <x v="4"/>
    <m/>
    <m/>
    <n v="0"/>
    <m/>
    <m/>
    <m/>
    <m/>
    <m/>
    <m/>
    <m/>
    <m/>
    <m/>
    <m/>
    <e v="#DIV/0!"/>
    <m/>
    <m/>
    <n v="0"/>
    <n v="0"/>
    <n v="0"/>
    <n v="0"/>
    <m/>
    <n v="0"/>
    <n v="0"/>
    <e v="#DIV/0!"/>
    <e v="#DIV/0!"/>
    <e v="#DIV/0!"/>
  </r>
  <r>
    <x v="37"/>
    <x v="16"/>
    <x v="3"/>
    <x v="4"/>
    <m/>
    <m/>
    <n v="0"/>
    <m/>
    <m/>
    <m/>
    <m/>
    <m/>
    <m/>
    <m/>
    <m/>
    <m/>
    <m/>
    <e v="#DIV/0!"/>
    <m/>
    <m/>
    <n v="0"/>
    <n v="0"/>
    <n v="0"/>
    <n v="0"/>
    <m/>
    <n v="0"/>
    <n v="0"/>
    <e v="#DIV/0!"/>
    <e v="#DIV/0!"/>
    <e v="#DIV/0!"/>
  </r>
  <r>
    <x v="38"/>
    <x v="16"/>
    <x v="3"/>
    <x v="4"/>
    <n v="5927"/>
    <n v="331"/>
    <n v="1664"/>
    <n v="6027"/>
    <n v="1696"/>
    <n v="1664"/>
    <n v="0"/>
    <n v="0"/>
    <n v="32"/>
    <n v="7"/>
    <n v="6"/>
    <n v="18"/>
    <n v="1.0613207547169811E-2"/>
    <n v="0.5625"/>
    <n v="0"/>
    <n v="1"/>
    <n v="1686"/>
    <n v="1655"/>
    <n v="31"/>
    <n v="5964"/>
    <n v="340"/>
    <n v="1355"/>
    <n v="1"/>
    <n v="0.20047169811320756"/>
    <n v="0.79893867924528306"/>
    <n v="5.8962264150943394E-4"/>
  </r>
  <r>
    <x v="39"/>
    <x v="16"/>
    <x v="3"/>
    <x v="4"/>
    <n v="764566"/>
    <n v="73262"/>
    <n v="240236"/>
    <n v="772648"/>
    <n v="244171"/>
    <n v="240236"/>
    <n v="14"/>
    <n v="4"/>
    <n v="3921"/>
    <n v="467"/>
    <n v="1296"/>
    <n v="2057"/>
    <n v="8.4244238668801791E-3"/>
    <n v="0.52461106860494777"/>
    <n v="0"/>
    <n v="101"/>
    <n v="242502"/>
    <n v="238599"/>
    <n v="3889"/>
    <n v="756180"/>
    <n v="89481"/>
    <n v="154511"/>
    <n v="179"/>
    <n v="0.36646858144497096"/>
    <n v="0.63279832576350181"/>
    <n v="7.3309279152724931E-4"/>
  </r>
  <r>
    <x v="0"/>
    <x v="17"/>
    <x v="0"/>
    <x v="4"/>
    <n v="7807"/>
    <n v="408"/>
    <n v="9421"/>
    <n v="7823"/>
    <n v="2499"/>
    <n v="2438"/>
    <n v="0"/>
    <n v="0"/>
    <n v="61"/>
    <n v="8"/>
    <n v="19"/>
    <n v="34"/>
    <n v="1.3605442176870748E-2"/>
    <n v="0.55737704918032782"/>
    <n v="0"/>
    <n v="0"/>
    <n v="2497"/>
    <n v="2436"/>
    <n v="61"/>
    <n v="7768"/>
    <n v="1202"/>
    <n v="1296"/>
    <n v="1"/>
    <n v="0.48099239695878349"/>
    <n v="0.51860744297719086"/>
    <n v="4.0016006402561027E-4"/>
  </r>
  <r>
    <x v="1"/>
    <x v="17"/>
    <x v="0"/>
    <x v="4"/>
    <n v="12236"/>
    <n v="1651"/>
    <n v="12607"/>
    <n v="12417"/>
    <n v="4257"/>
    <n v="4202"/>
    <n v="0"/>
    <n v="0"/>
    <n v="55"/>
    <n v="13"/>
    <n v="9"/>
    <n v="30"/>
    <n v="7.0472163495419312E-3"/>
    <n v="0.54545454545454541"/>
    <n v="0"/>
    <n v="3"/>
    <n v="4253"/>
    <n v="4198"/>
    <n v="55"/>
    <n v="12344"/>
    <n v="1931"/>
    <n v="2326"/>
    <n v="0"/>
    <n v="0.45360582569884894"/>
    <n v="0.546394174301151"/>
    <n v="0"/>
  </r>
  <r>
    <x v="2"/>
    <x v="17"/>
    <x v="0"/>
    <x v="4"/>
    <n v="119694"/>
    <n v="8069"/>
    <n v="113647"/>
    <n v="121911"/>
    <n v="36433"/>
    <n v="35922"/>
    <n v="0"/>
    <n v="0"/>
    <n v="511"/>
    <n v="154"/>
    <n v="120"/>
    <n v="226"/>
    <n v="6.2031674580737247E-3"/>
    <n v="0.44227005870841485"/>
    <n v="0"/>
    <n v="11"/>
    <n v="36339"/>
    <n v="35830"/>
    <n v="509"/>
    <n v="120797"/>
    <n v="17198"/>
    <n v="19220"/>
    <n v="15"/>
    <n v="0.47204457497323854"/>
    <n v="0.5275437103724645"/>
    <n v="4.1171465429692863E-4"/>
  </r>
  <r>
    <x v="3"/>
    <x v="17"/>
    <x v="0"/>
    <x v="4"/>
    <n v="5230"/>
    <n v="304"/>
    <n v="6948"/>
    <n v="5349"/>
    <n v="2250"/>
    <n v="2203"/>
    <n v="0"/>
    <n v="0"/>
    <n v="47"/>
    <n v="11"/>
    <n v="22"/>
    <n v="12"/>
    <n v="5.3333333333333332E-3"/>
    <n v="0.25531914893617019"/>
    <n v="0"/>
    <n v="2"/>
    <n v="2247"/>
    <n v="2200"/>
    <n v="47"/>
    <n v="5296"/>
    <n v="1221"/>
    <n v="1029"/>
    <n v="0"/>
    <n v="0.54266666666666663"/>
    <n v="0.45733333333333331"/>
    <n v="0"/>
  </r>
  <r>
    <x v="4"/>
    <x v="17"/>
    <x v="0"/>
    <x v="4"/>
    <m/>
    <m/>
    <m/>
    <m/>
    <m/>
    <m/>
    <m/>
    <m/>
    <m/>
    <m/>
    <m/>
    <m/>
    <m/>
    <e v="#DIV/0!"/>
    <m/>
    <m/>
    <m/>
    <m/>
    <m/>
    <m/>
    <m/>
    <m/>
    <m/>
    <e v="#DIV/0!"/>
    <e v="#DIV/0!"/>
    <e v="#DIV/0!"/>
  </r>
  <r>
    <x v="5"/>
    <x v="17"/>
    <x v="0"/>
    <x v="4"/>
    <n v="174958"/>
    <n v="19972"/>
    <n v="157008"/>
    <n v="178588"/>
    <n v="52734"/>
    <n v="51920"/>
    <n v="1"/>
    <n v="0"/>
    <n v="813"/>
    <n v="63"/>
    <n v="302"/>
    <n v="407"/>
    <n v="7.7179808093450148E-3"/>
    <n v="0.50061500615006149"/>
    <n v="0"/>
    <n v="41"/>
    <n v="52570"/>
    <n v="51757"/>
    <n v="812"/>
    <n v="176710"/>
    <n v="17339"/>
    <n v="35364"/>
    <n v="31"/>
    <n v="0.32880115295634693"/>
    <n v="0.67061099101149169"/>
    <n v="5.8785603216141393E-4"/>
  </r>
  <r>
    <x v="6"/>
    <x v="17"/>
    <x v="0"/>
    <x v="4"/>
    <n v="79"/>
    <n v="3"/>
    <n v="2098"/>
    <n v="79"/>
    <n v="35"/>
    <n v="35"/>
    <n v="0"/>
    <n v="0"/>
    <n v="0"/>
    <n v="0"/>
    <n v="0"/>
    <n v="0"/>
    <n v="0"/>
    <e v="#DIV/0!"/>
    <n v="0"/>
    <n v="0"/>
    <n v="35"/>
    <n v="35"/>
    <n v="0"/>
    <n v="79"/>
    <n v="8"/>
    <n v="27"/>
    <n v="0"/>
    <n v="0.22857142857142856"/>
    <n v="0.77142857142857146"/>
    <n v="0"/>
  </r>
  <r>
    <x v="7"/>
    <x v="17"/>
    <x v="0"/>
    <x v="4"/>
    <n v="6694"/>
    <n v="469"/>
    <n v="8247"/>
    <n v="6787"/>
    <n v="2681"/>
    <n v="2650"/>
    <n v="0"/>
    <n v="0"/>
    <n v="31"/>
    <n v="2"/>
    <n v="12"/>
    <n v="16"/>
    <n v="5.9679224170085792E-3"/>
    <n v="0.5161290322580645"/>
    <n v="0"/>
    <n v="1"/>
    <n v="2680"/>
    <n v="2649"/>
    <n v="31"/>
    <n v="6725"/>
    <n v="1858"/>
    <n v="823"/>
    <n v="0"/>
    <n v="0.69302499067512124"/>
    <n v="0.30697500932487876"/>
    <n v="0"/>
  </r>
  <r>
    <x v="8"/>
    <x v="17"/>
    <x v="0"/>
    <x v="4"/>
    <n v="2973"/>
    <n v="209"/>
    <n v="4786"/>
    <n v="3022"/>
    <n v="1256"/>
    <n v="1242"/>
    <n v="0"/>
    <n v="0"/>
    <n v="14"/>
    <n v="2"/>
    <n v="2"/>
    <n v="10"/>
    <n v="7.9617834394904458E-3"/>
    <n v="0.7142857142857143"/>
    <n v="0"/>
    <n v="0"/>
    <n v="1255"/>
    <n v="1241"/>
    <n v="14"/>
    <n v="2994"/>
    <n v="470"/>
    <n v="786"/>
    <n v="0"/>
    <n v="0.37420382165605093"/>
    <n v="0.62579617834394907"/>
    <n v="0"/>
  </r>
  <r>
    <x v="9"/>
    <x v="17"/>
    <x v="0"/>
    <x v="4"/>
    <n v="1167"/>
    <n v="125"/>
    <n v="3064"/>
    <n v="1169"/>
    <n v="472"/>
    <n v="462"/>
    <n v="0"/>
    <n v="0"/>
    <n v="10"/>
    <n v="1"/>
    <n v="1"/>
    <n v="8"/>
    <n v="1.6949152542372881E-2"/>
    <n v="0.8"/>
    <n v="0"/>
    <n v="0"/>
    <n v="472"/>
    <n v="462"/>
    <n v="10"/>
    <n v="1165"/>
    <n v="78"/>
    <n v="394"/>
    <n v="0"/>
    <n v="0.1652542372881356"/>
    <n v="0.8347457627118644"/>
    <n v="0"/>
  </r>
  <r>
    <x v="10"/>
    <x v="17"/>
    <x v="0"/>
    <x v="4"/>
    <n v="42176"/>
    <n v="3318"/>
    <n v="40880"/>
    <n v="43034"/>
    <n v="10964"/>
    <n v="10743"/>
    <n v="3"/>
    <n v="3"/>
    <n v="218"/>
    <n v="55"/>
    <n v="58"/>
    <n v="104"/>
    <n v="9.4855892010215249E-3"/>
    <n v="0.47706422018348627"/>
    <n v="0"/>
    <n v="1"/>
    <n v="10928"/>
    <n v="10707"/>
    <n v="218"/>
    <n v="42607"/>
    <n v="4634"/>
    <n v="6327"/>
    <n v="3"/>
    <n v="0.42265596497628605"/>
    <n v="0.57707041225829991"/>
    <n v="2.7362276541408243E-4"/>
  </r>
  <r>
    <x v="11"/>
    <x v="17"/>
    <x v="0"/>
    <x v="4"/>
    <n v="37"/>
    <n v="5"/>
    <n v="2054"/>
    <n v="37"/>
    <n v="5"/>
    <n v="5"/>
    <n v="0"/>
    <n v="0"/>
    <n v="0"/>
    <n v="0"/>
    <n v="0"/>
    <n v="0"/>
    <n v="0"/>
    <e v="#DIV/0!"/>
    <n v="0"/>
    <n v="0"/>
    <n v="5"/>
    <n v="5"/>
    <n v="0"/>
    <n v="37"/>
    <n v="0"/>
    <n v="5"/>
    <n v="0"/>
    <n v="0"/>
    <n v="1"/>
    <n v="0"/>
  </r>
  <r>
    <x v="12"/>
    <x v="17"/>
    <x v="0"/>
    <x v="4"/>
    <n v="14514"/>
    <n v="1093"/>
    <n v="15443"/>
    <n v="14697"/>
    <n v="5030"/>
    <n v="4919"/>
    <n v="1"/>
    <n v="0"/>
    <n v="110"/>
    <n v="7"/>
    <n v="4"/>
    <n v="98"/>
    <n v="1.94831013916501E-2"/>
    <n v="0.89090909090909087"/>
    <n v="0"/>
    <n v="1"/>
    <n v="5022"/>
    <n v="4913"/>
    <n v="108"/>
    <n v="14585"/>
    <n v="1414"/>
    <n v="3615"/>
    <n v="1"/>
    <n v="0.28111332007952289"/>
    <n v="0.7186878727634195"/>
    <n v="1.9880715705765408E-4"/>
  </r>
  <r>
    <x v="13"/>
    <x v="17"/>
    <x v="0"/>
    <x v="4"/>
    <n v="34296"/>
    <n v="2684"/>
    <n v="33634"/>
    <n v="35098"/>
    <n v="12456"/>
    <n v="12337"/>
    <n v="0"/>
    <n v="0"/>
    <n v="119"/>
    <n v="33"/>
    <n v="13"/>
    <n v="68"/>
    <n v="5.4592164418754011E-3"/>
    <n v="0.5714285714285714"/>
    <n v="0"/>
    <n v="5"/>
    <n v="12443"/>
    <n v="12324"/>
    <n v="119"/>
    <n v="34959"/>
    <n v="4514"/>
    <n v="7938"/>
    <n v="4"/>
    <n v="0.36239563262684649"/>
    <n v="0.63728323699421963"/>
    <n v="3.2113037893384712E-4"/>
  </r>
  <r>
    <x v="14"/>
    <x v="17"/>
    <x v="0"/>
    <x v="4"/>
    <n v="61213"/>
    <n v="5896"/>
    <n v="57339"/>
    <n v="61755"/>
    <n v="25943"/>
    <n v="25658"/>
    <n v="16"/>
    <n v="16"/>
    <n v="269"/>
    <n v="101"/>
    <n v="71"/>
    <n v="91"/>
    <n v="3.5076899356281076E-3"/>
    <n v="0.33828996282527879"/>
    <n v="0"/>
    <n v="6"/>
    <n v="25478"/>
    <n v="25196"/>
    <n v="266"/>
    <n v="57150"/>
    <n v="12657"/>
    <n v="13237"/>
    <n v="49"/>
    <n v="0.48787726939829629"/>
    <n v="0.51023397448251939"/>
    <n v="1.8887561191843656E-3"/>
  </r>
  <r>
    <x v="15"/>
    <x v="17"/>
    <x v="0"/>
    <x v="4"/>
    <n v="16216"/>
    <n v="1056"/>
    <n v="17182"/>
    <n v="16338"/>
    <n v="8065"/>
    <n v="7980"/>
    <n v="2"/>
    <n v="0"/>
    <n v="83"/>
    <n v="24"/>
    <n v="12"/>
    <n v="47"/>
    <n v="5.8276503409795408E-3"/>
    <n v="0.5662650602409639"/>
    <n v="0"/>
    <n v="0"/>
    <n v="8047"/>
    <n v="7962"/>
    <n v="83"/>
    <n v="16019"/>
    <n v="2927"/>
    <n v="5135"/>
    <n v="3"/>
    <n v="0.36292622442653438"/>
    <n v="0.63670179789212644"/>
    <n v="3.7197768133911968E-4"/>
  </r>
  <r>
    <x v="16"/>
    <x v="17"/>
    <x v="0"/>
    <x v="4"/>
    <n v="1157773"/>
    <n v="96958"/>
    <n v="1062837"/>
    <n v="1168265"/>
    <n v="362129"/>
    <n v="356876"/>
    <n v="0"/>
    <n v="0"/>
    <n v="5253"/>
    <n v="997"/>
    <n v="1599"/>
    <n v="2625"/>
    <n v="7.2487980802421236E-3"/>
    <n v="0.49971444888635064"/>
    <n v="0"/>
    <n v="32"/>
    <n v="359815"/>
    <n v="354595"/>
    <n v="5220"/>
    <n v="1141847"/>
    <n v="146124"/>
    <n v="215212"/>
    <n v="793"/>
    <n v="0.40351366501992386"/>
    <n v="0.59429650759812114"/>
    <n v="2.1898273819550493E-3"/>
  </r>
  <r>
    <x v="17"/>
    <x v="17"/>
    <x v="0"/>
    <x v="4"/>
    <n v="113457"/>
    <n v="10497"/>
    <n v="104982"/>
    <n v="115102"/>
    <n v="38116"/>
    <n v="37694"/>
    <n v="10"/>
    <n v="1"/>
    <n v="412"/>
    <n v="38"/>
    <n v="181"/>
    <n v="157"/>
    <n v="4.1190051421975023E-3"/>
    <n v="0.38106796116504854"/>
    <n v="0"/>
    <n v="36"/>
    <n v="37584"/>
    <n v="37168"/>
    <n v="406"/>
    <n v="107111"/>
    <n v="18370"/>
    <n v="19694"/>
    <n v="52"/>
    <n v="0.48194983733865043"/>
    <n v="0.5166859061811313"/>
    <n v="1.364256480218281E-3"/>
  </r>
  <r>
    <x v="18"/>
    <x v="17"/>
    <x v="0"/>
    <x v="4"/>
    <n v="29376"/>
    <n v="3151"/>
    <n v="28247"/>
    <n v="29857"/>
    <n v="10499"/>
    <n v="10291"/>
    <n v="1"/>
    <n v="1"/>
    <n v="207"/>
    <n v="128"/>
    <n v="26"/>
    <n v="51"/>
    <n v="4.8576054862367844E-3"/>
    <n v="0.24637681159420291"/>
    <n v="0"/>
    <n v="2"/>
    <n v="10488"/>
    <n v="10280"/>
    <n v="207"/>
    <n v="29605"/>
    <n v="5841"/>
    <n v="4655"/>
    <n v="3"/>
    <n v="0.55633869892370702"/>
    <n v="0.44337555957710256"/>
    <n v="2.8574149919039909E-4"/>
  </r>
  <r>
    <x v="19"/>
    <x v="17"/>
    <x v="0"/>
    <x v="4"/>
    <n v="1380"/>
    <n v="86"/>
    <n v="3316"/>
    <n v="1386"/>
    <n v="604"/>
    <n v="590"/>
    <n v="0"/>
    <n v="0"/>
    <n v="14"/>
    <n v="3"/>
    <n v="5"/>
    <n v="5"/>
    <n v="8.2781456953642391E-3"/>
    <n v="0.35714285714285715"/>
    <n v="0"/>
    <n v="1"/>
    <n v="604"/>
    <n v="590"/>
    <n v="14"/>
    <n v="1374"/>
    <n v="248"/>
    <n v="356"/>
    <n v="0"/>
    <n v="0.41059602649006621"/>
    <n v="0.58940397350993379"/>
    <n v="0"/>
  </r>
  <r>
    <x v="20"/>
    <x v="17"/>
    <x v="0"/>
    <x v="4"/>
    <n v="21732"/>
    <n v="1440"/>
    <n v="22314"/>
    <n v="21999"/>
    <n v="8168"/>
    <n v="8045"/>
    <n v="0"/>
    <n v="0"/>
    <n v="123"/>
    <n v="14"/>
    <n v="44"/>
    <n v="65"/>
    <n v="7.9578844270323211E-3"/>
    <n v="0.52845528455284552"/>
    <n v="0"/>
    <n v="0"/>
    <n v="8145"/>
    <n v="8022"/>
    <n v="123"/>
    <n v="21800"/>
    <n v="2818"/>
    <n v="5349"/>
    <n v="1"/>
    <n v="0.34500489715964738"/>
    <n v="0.65487267384916747"/>
    <n v="1.2242899118511264E-4"/>
  </r>
  <r>
    <x v="21"/>
    <x v="17"/>
    <x v="0"/>
    <x v="4"/>
    <n v="3881"/>
    <n v="176"/>
    <n v="5727"/>
    <n v="3934"/>
    <n v="1838"/>
    <n v="1812"/>
    <n v="0"/>
    <n v="0"/>
    <n v="26"/>
    <n v="5"/>
    <n v="9"/>
    <n v="10"/>
    <n v="5.4406964091403701E-3"/>
    <n v="0.38461538461538464"/>
    <n v="0"/>
    <n v="2"/>
    <n v="1835"/>
    <n v="1809"/>
    <n v="26"/>
    <n v="3896"/>
    <n v="215"/>
    <n v="1623"/>
    <n v="0"/>
    <n v="0.11697497279651796"/>
    <n v="0.88302502720348208"/>
    <n v="0"/>
  </r>
  <r>
    <x v="22"/>
    <x v="17"/>
    <x v="0"/>
    <x v="4"/>
    <n v="7169"/>
    <n v="625"/>
    <n v="8566"/>
    <n v="7240"/>
    <n v="2821"/>
    <n v="2803"/>
    <n v="2"/>
    <n v="0"/>
    <n v="16"/>
    <n v="3"/>
    <n v="2"/>
    <n v="10"/>
    <n v="3.5448422545196739E-3"/>
    <n v="0.625"/>
    <n v="0"/>
    <n v="1"/>
    <n v="2811"/>
    <n v="2793"/>
    <n v="16"/>
    <n v="7160"/>
    <n v="1141"/>
    <n v="1680"/>
    <n v="0"/>
    <n v="0.40446650124069478"/>
    <n v="0.59553349875930517"/>
    <n v="0"/>
  </r>
  <r>
    <x v="23"/>
    <x v="17"/>
    <x v="0"/>
    <x v="4"/>
    <n v="12322"/>
    <n v="698"/>
    <n v="13646"/>
    <n v="12560"/>
    <n v="4686"/>
    <n v="4588"/>
    <n v="0"/>
    <n v="0"/>
    <n v="98"/>
    <n v="8"/>
    <n v="52"/>
    <n v="30"/>
    <n v="6.4020486555697821E-3"/>
    <n v="0.30612244897959184"/>
    <n v="0"/>
    <n v="8"/>
    <n v="4675"/>
    <n v="4577"/>
    <n v="98"/>
    <n v="12395"/>
    <n v="1012"/>
    <n v="3674"/>
    <n v="0"/>
    <n v="0.215962441314554"/>
    <n v="0.784037558685446"/>
    <n v="0"/>
  </r>
  <r>
    <x v="24"/>
    <x v="17"/>
    <x v="0"/>
    <x v="4"/>
    <m/>
    <m/>
    <m/>
    <m/>
    <m/>
    <m/>
    <m/>
    <m/>
    <m/>
    <m/>
    <m/>
    <m/>
    <m/>
    <e v="#DIV/0!"/>
    <m/>
    <m/>
    <m/>
    <m/>
    <m/>
    <m/>
    <m/>
    <m/>
    <m/>
    <e v="#DIV/0!"/>
    <e v="#DIV/0!"/>
    <e v="#DIV/0!"/>
  </r>
  <r>
    <x v="25"/>
    <x v="17"/>
    <x v="0"/>
    <x v="4"/>
    <m/>
    <m/>
    <m/>
    <m/>
    <m/>
    <m/>
    <m/>
    <m/>
    <m/>
    <m/>
    <m/>
    <m/>
    <m/>
    <e v="#DIV/0!"/>
    <m/>
    <m/>
    <m/>
    <m/>
    <m/>
    <m/>
    <m/>
    <m/>
    <m/>
    <e v="#DIV/0!"/>
    <e v="#DIV/0!"/>
    <e v="#DIV/0!"/>
  </r>
  <r>
    <x v="26"/>
    <x v="17"/>
    <x v="0"/>
    <x v="4"/>
    <n v="408318"/>
    <n v="41374"/>
    <n v="368966"/>
    <n v="417880"/>
    <n v="112176"/>
    <n v="110745"/>
    <n v="82"/>
    <n v="0"/>
    <n v="1349"/>
    <n v="93"/>
    <n v="298"/>
    <n v="934"/>
    <n v="8.3262016830694622E-3"/>
    <n v="0.69236471460340998"/>
    <n v="0"/>
    <n v="24"/>
    <n v="110916"/>
    <n v="109500"/>
    <n v="1334"/>
    <n v="405987"/>
    <n v="51156"/>
    <n v="60751"/>
    <n v="269"/>
    <n v="0.45603337612323491"/>
    <n v="0.54156860647553839"/>
    <n v="2.398017401226644E-3"/>
  </r>
  <r>
    <x v="27"/>
    <x v="17"/>
    <x v="0"/>
    <x v="4"/>
    <n v="7026"/>
    <n v="465"/>
    <n v="8583"/>
    <n v="7197"/>
    <n v="3871"/>
    <n v="3836"/>
    <n v="0"/>
    <n v="0"/>
    <n v="35"/>
    <n v="7"/>
    <n v="13"/>
    <n v="15"/>
    <n v="3.8749677086024285E-3"/>
    <n v="0.42857142857142855"/>
    <n v="0"/>
    <n v="0"/>
    <n v="3862"/>
    <n v="3827"/>
    <n v="35"/>
    <n v="7054"/>
    <n v="2718"/>
    <n v="1136"/>
    <n v="17"/>
    <n v="0.70214414879875997"/>
    <n v="0.29346422113149057"/>
    <n v="4.3916300697494186E-3"/>
  </r>
  <r>
    <x v="28"/>
    <x v="17"/>
    <x v="0"/>
    <x v="4"/>
    <n v="54212"/>
    <n v="4064"/>
    <n v="52170"/>
    <n v="55324"/>
    <n v="22049"/>
    <n v="21685"/>
    <n v="0"/>
    <n v="0"/>
    <n v="364"/>
    <n v="40"/>
    <n v="195"/>
    <n v="128"/>
    <n v="5.8052519388634401E-3"/>
    <n v="0.35164835164835168"/>
    <n v="0"/>
    <n v="1"/>
    <n v="21896"/>
    <n v="21534"/>
    <n v="362"/>
    <n v="54141"/>
    <n v="12439"/>
    <n v="9595"/>
    <n v="15"/>
    <n v="0.56415256927751822"/>
    <n v="0.43516712776089617"/>
    <n v="6.8030296158555948E-4"/>
  </r>
  <r>
    <x v="29"/>
    <x v="17"/>
    <x v="0"/>
    <x v="4"/>
    <n v="311"/>
    <n v="5"/>
    <n v="2328"/>
    <n v="311"/>
    <n v="91"/>
    <n v="90"/>
    <n v="0"/>
    <n v="0"/>
    <n v="1"/>
    <n v="0"/>
    <n v="1"/>
    <n v="0"/>
    <n v="0"/>
    <n v="0"/>
    <n v="0"/>
    <n v="0"/>
    <n v="91"/>
    <n v="90"/>
    <n v="1"/>
    <n v="307"/>
    <n v="9"/>
    <n v="82"/>
    <n v="0"/>
    <n v="9.8901098901098897E-2"/>
    <n v="0.90109890109890112"/>
    <n v="0"/>
  </r>
  <r>
    <x v="30"/>
    <x v="17"/>
    <x v="0"/>
    <x v="4"/>
    <n v="479029"/>
    <n v="41905"/>
    <n v="439146"/>
    <n v="479029"/>
    <n v="145041"/>
    <n v="142680"/>
    <n v="0"/>
    <n v="0"/>
    <n v="2361"/>
    <n v="148"/>
    <n v="1110"/>
    <n v="1056"/>
    <n v="7.2806999400169608E-3"/>
    <n v="0.44726810673443457"/>
    <n v="0"/>
    <n v="47"/>
    <n v="144640"/>
    <n v="142285"/>
    <n v="2355"/>
    <n v="471839"/>
    <n v="67419"/>
    <n v="77564"/>
    <n v="58"/>
    <n v="0.46482718679545781"/>
    <n v="0.53477292627601847"/>
    <n v="3.9988692852365885E-4"/>
  </r>
  <r>
    <x v="31"/>
    <x v="17"/>
    <x v="0"/>
    <x v="4"/>
    <n v="9655"/>
    <n v="408"/>
    <n v="11269"/>
    <n v="9782"/>
    <n v="3379"/>
    <n v="3319"/>
    <n v="0"/>
    <n v="0"/>
    <n v="60"/>
    <n v="4"/>
    <n v="13"/>
    <n v="43"/>
    <n v="1.2725658478839894E-2"/>
    <n v="0.71666666666666667"/>
    <n v="0"/>
    <n v="0"/>
    <n v="3356"/>
    <n v="3296"/>
    <n v="60"/>
    <n v="9661"/>
    <n v="385"/>
    <n v="2994"/>
    <n v="0"/>
    <n v="0.11393903521751998"/>
    <n v="0.88606096478247998"/>
    <n v="0"/>
  </r>
  <r>
    <x v="32"/>
    <x v="17"/>
    <x v="0"/>
    <x v="4"/>
    <n v="10483"/>
    <n v="670"/>
    <n v="11835"/>
    <n v="10544"/>
    <n v="3913"/>
    <n v="3843"/>
    <n v="0"/>
    <n v="0"/>
    <n v="70"/>
    <n v="8"/>
    <n v="27"/>
    <n v="35"/>
    <n v="8.9445438282647581E-3"/>
    <n v="0.5"/>
    <n v="0"/>
    <n v="0"/>
    <n v="3900"/>
    <n v="3830"/>
    <n v="70"/>
    <n v="10456"/>
    <n v="1153"/>
    <n v="2760"/>
    <n v="0"/>
    <n v="0.29465882954255046"/>
    <n v="0.70534117045744948"/>
    <n v="0"/>
  </r>
  <r>
    <x v="33"/>
    <x v="17"/>
    <x v="0"/>
    <x v="4"/>
    <n v="91795"/>
    <n v="8777"/>
    <n v="85040"/>
    <n v="94034"/>
    <n v="31307"/>
    <n v="30951"/>
    <n v="4"/>
    <n v="4"/>
    <n v="352"/>
    <n v="34"/>
    <n v="51"/>
    <n v="237"/>
    <n v="7.5701919698469991E-3"/>
    <n v="0.67329545454545459"/>
    <n v="0"/>
    <n v="30"/>
    <n v="31041"/>
    <n v="30686"/>
    <n v="351"/>
    <n v="91627"/>
    <n v="16155"/>
    <n v="15122"/>
    <n v="30"/>
    <n v="0.51601878174210236"/>
    <n v="0.48302296610981571"/>
    <n v="9.5825214808189856E-4"/>
  </r>
  <r>
    <x v="34"/>
    <x v="17"/>
    <x v="0"/>
    <x v="4"/>
    <n v="2843"/>
    <n v="154"/>
    <n v="4711"/>
    <n v="2852"/>
    <n v="1449"/>
    <n v="1420"/>
    <n v="0"/>
    <n v="0"/>
    <n v="29"/>
    <n v="2"/>
    <n v="20"/>
    <n v="7"/>
    <n v="4.830917874396135E-3"/>
    <n v="0.2413793103448276"/>
    <n v="0"/>
    <n v="0"/>
    <n v="1444"/>
    <n v="1415"/>
    <n v="29"/>
    <n v="2820"/>
    <n v="571"/>
    <n v="878"/>
    <n v="0"/>
    <n v="0.39406487232574189"/>
    <n v="0.60593512767425806"/>
    <n v="0"/>
  </r>
  <r>
    <x v="35"/>
    <x v="17"/>
    <x v="0"/>
    <x v="4"/>
    <n v="14083"/>
    <n v="942"/>
    <n v="15163"/>
    <n v="14173"/>
    <n v="5239"/>
    <n v="5120"/>
    <n v="1"/>
    <n v="1"/>
    <n v="119"/>
    <n v="25"/>
    <n v="25"/>
    <n v="69"/>
    <n v="1.3170452376407711E-2"/>
    <n v="0.57983193277310929"/>
    <n v="0"/>
    <n v="0"/>
    <n v="5224"/>
    <n v="5105"/>
    <n v="119"/>
    <n v="14027"/>
    <n v="2764"/>
    <n v="2474"/>
    <n v="1"/>
    <n v="0.52758159954189732"/>
    <n v="0.47222752433670545"/>
    <n v="1.908761213972132E-4"/>
  </r>
  <r>
    <x v="36"/>
    <x v="17"/>
    <x v="0"/>
    <x v="4"/>
    <n v="107794"/>
    <n v="9653"/>
    <n v="100163"/>
    <n v="110259"/>
    <n v="41241"/>
    <n v="40755"/>
    <n v="0"/>
    <n v="0"/>
    <n v="486"/>
    <n v="43"/>
    <n v="177"/>
    <n v="262"/>
    <n v="6.3529012390582187E-3"/>
    <n v="0.53909465020576131"/>
    <n v="0"/>
    <n v="4"/>
    <n v="41116"/>
    <n v="40631"/>
    <n v="485"/>
    <n v="108405"/>
    <n v="20008"/>
    <n v="21187"/>
    <n v="46"/>
    <n v="0.48514827477510247"/>
    <n v="0.51373633035086441"/>
    <n v="1.1153948740331224E-3"/>
  </r>
  <r>
    <x v="37"/>
    <x v="17"/>
    <x v="0"/>
    <x v="4"/>
    <n v="8438"/>
    <n v="753"/>
    <n v="9707"/>
    <n v="8544"/>
    <n v="3741"/>
    <n v="3690"/>
    <n v="5"/>
    <n v="0"/>
    <n v="46"/>
    <n v="6"/>
    <n v="9"/>
    <n v="30"/>
    <n v="8.0192461908580592E-3"/>
    <n v="0.65217391304347827"/>
    <n v="0"/>
    <n v="1"/>
    <n v="3736"/>
    <n v="3685"/>
    <n v="46"/>
    <n v="8448"/>
    <n v="704"/>
    <n v="3037"/>
    <n v="0"/>
    <n v="0.18818497727880246"/>
    <n v="0.81181502272119754"/>
    <n v="0"/>
  </r>
  <r>
    <x v="38"/>
    <x v="17"/>
    <x v="0"/>
    <x v="4"/>
    <n v="44846"/>
    <n v="2210"/>
    <n v="44658"/>
    <n v="45148"/>
    <n v="13582"/>
    <n v="13417"/>
    <n v="0"/>
    <n v="0"/>
    <n v="165"/>
    <n v="43"/>
    <n v="27"/>
    <n v="89"/>
    <n v="6.5527904579590632E-3"/>
    <n v="0.53939393939393943"/>
    <n v="0"/>
    <n v="6"/>
    <n v="13533"/>
    <n v="13368"/>
    <n v="165"/>
    <n v="44657"/>
    <n v="1722"/>
    <n v="11858"/>
    <n v="2"/>
    <n v="0.12678545133264615"/>
    <n v="0.87306729494919744"/>
    <n v="1.4725371815638345E-4"/>
  </r>
  <r>
    <x v="39"/>
    <x v="17"/>
    <x v="0"/>
    <x v="4"/>
    <n v="3085213"/>
    <n v="270273"/>
    <n v="966962"/>
    <n v="3123524"/>
    <n v="981020"/>
    <n v="966966"/>
    <n v="128"/>
    <n v="26"/>
    <n v="13927"/>
    <n v="2123"/>
    <n v="4529"/>
    <n v="7009"/>
    <n v="7.1446045952172233E-3"/>
    <n v="0.50326703525525962"/>
    <n v="0"/>
    <n v="266"/>
    <n v="974983"/>
    <n v="961001"/>
    <n v="13855"/>
    <n v="3053852"/>
    <n v="420423"/>
    <n v="559203"/>
    <n v="1394"/>
    <n v="0.4285570120894579"/>
    <n v="0.57002201789973705"/>
    <n v="1.4209700108050805E-3"/>
  </r>
  <r>
    <x v="0"/>
    <x v="18"/>
    <x v="1"/>
    <x v="5"/>
    <n v="7753"/>
    <n v="397"/>
    <n v="9377"/>
    <n v="7782"/>
    <n v="2627"/>
    <n v="2588"/>
    <n v="0"/>
    <n v="0"/>
    <n v="39"/>
    <n v="4"/>
    <n v="16"/>
    <n v="18"/>
    <n v="6.8519223448800914E-3"/>
    <n v="0.46153846153846156"/>
    <n v="0"/>
    <n v="1"/>
    <n v="2626"/>
    <n v="2587"/>
    <n v="39"/>
    <n v="7726"/>
    <n v="1369"/>
    <n v="1258"/>
    <n v="0"/>
    <n v="0.52112676056338025"/>
    <n v="0.47887323943661969"/>
    <n v="0"/>
  </r>
  <r>
    <x v="1"/>
    <x v="18"/>
    <x v="1"/>
    <x v="5"/>
    <n v="14950"/>
    <n v="1585"/>
    <n v="15386"/>
    <n v="15382"/>
    <n v="5724"/>
    <n v="5675"/>
    <n v="0"/>
    <n v="0"/>
    <n v="49"/>
    <n v="6"/>
    <n v="16"/>
    <n v="22"/>
    <n v="3.8434661076170509E-3"/>
    <n v="0.44897959183673469"/>
    <n v="0"/>
    <n v="5"/>
    <n v="5714"/>
    <n v="5665"/>
    <n v="49"/>
    <n v="15286"/>
    <n v="3453"/>
    <n v="2269"/>
    <n v="2"/>
    <n v="0.60324947589098532"/>
    <n v="0.39640111809923129"/>
    <n v="3.4940600978336826E-4"/>
  </r>
  <r>
    <x v="2"/>
    <x v="18"/>
    <x v="1"/>
    <x v="5"/>
    <n v="125457"/>
    <n v="7844"/>
    <n v="119634"/>
    <n v="126367"/>
    <n v="49418"/>
    <n v="48678"/>
    <n v="34"/>
    <n v="0"/>
    <n v="706"/>
    <n v="148"/>
    <n v="138"/>
    <n v="412"/>
    <n v="8.3370431826459996E-3"/>
    <n v="0.58356940509915012"/>
    <n v="0"/>
    <n v="8"/>
    <n v="49295"/>
    <n v="48562"/>
    <n v="699"/>
    <n v="125115"/>
    <n v="32971"/>
    <n v="16435"/>
    <n v="12"/>
    <n v="0.66718604557043992"/>
    <n v="0.33257112792909466"/>
    <n v="2.4282650046541745E-4"/>
  </r>
  <r>
    <x v="3"/>
    <x v="18"/>
    <x v="1"/>
    <x v="5"/>
    <n v="50421"/>
    <n v="3048"/>
    <n v="49394"/>
    <n v="51846"/>
    <n v="24026"/>
    <n v="23813"/>
    <n v="2"/>
    <n v="2"/>
    <n v="211"/>
    <n v="60"/>
    <n v="56"/>
    <n v="92"/>
    <n v="3.8291850495296761E-3"/>
    <n v="0.43601895734597157"/>
    <n v="1"/>
    <n v="2"/>
    <n v="23996"/>
    <n v="23783"/>
    <n v="211"/>
    <n v="51386"/>
    <n v="15305"/>
    <n v="8703"/>
    <n v="18"/>
    <n v="0.63701823025056192"/>
    <n v="0.36223258137018233"/>
    <n v="7.4918837925580625E-4"/>
  </r>
  <r>
    <x v="4"/>
    <x v="18"/>
    <x v="1"/>
    <x v="5"/>
    <n v="57161"/>
    <n v="3240"/>
    <n v="55942"/>
    <n v="58346"/>
    <n v="27752"/>
    <n v="27509"/>
    <n v="0"/>
    <n v="0"/>
    <n v="243"/>
    <n v="67"/>
    <n v="107"/>
    <n v="66"/>
    <n v="2.3782069760737963E-3"/>
    <n v="0.27160493827160492"/>
    <n v="0"/>
    <n v="3"/>
    <n v="27666"/>
    <n v="27425"/>
    <n v="241"/>
    <n v="57364"/>
    <n v="19328"/>
    <n v="8393"/>
    <n v="31"/>
    <n v="0.69645430959930821"/>
    <n v="0.30242865379071776"/>
    <n v="1.1170366099740559E-3"/>
  </r>
  <r>
    <x v="5"/>
    <x v="18"/>
    <x v="1"/>
    <x v="5"/>
    <n v="324476"/>
    <n v="27934"/>
    <n v="298563"/>
    <n v="334293"/>
    <n v="115325"/>
    <n v="113512"/>
    <n v="1"/>
    <n v="1"/>
    <n v="1812"/>
    <n v="114"/>
    <n v="796"/>
    <n v="868"/>
    <n v="7.5265553869499242E-3"/>
    <n v="0.47902869757174393"/>
    <n v="0"/>
    <n v="34"/>
    <n v="114929"/>
    <n v="113122"/>
    <n v="1806"/>
    <n v="330307"/>
    <n v="60534"/>
    <n v="54694"/>
    <n v="97"/>
    <n v="0.52489919791892481"/>
    <n v="0.47425970084543678"/>
    <n v="8.4110123563841321E-4"/>
  </r>
  <r>
    <x v="6"/>
    <x v="18"/>
    <x v="1"/>
    <x v="5"/>
    <n v="2821"/>
    <n v="186"/>
    <n v="4656"/>
    <n v="2887"/>
    <n v="1714"/>
    <n v="1710"/>
    <n v="0"/>
    <n v="0"/>
    <n v="4"/>
    <n v="1"/>
    <n v="0"/>
    <n v="3"/>
    <n v="1.750291715285881E-3"/>
    <n v="0.75"/>
    <n v="0"/>
    <n v="0"/>
    <n v="1712"/>
    <n v="1708"/>
    <n v="4"/>
    <n v="2865"/>
    <n v="1018"/>
    <n v="695"/>
    <n v="1"/>
    <n v="0.59393232205367563"/>
    <n v="0.4054842473745624"/>
    <n v="5.8343057176196028E-4"/>
  </r>
  <r>
    <x v="7"/>
    <x v="18"/>
    <x v="1"/>
    <x v="5"/>
    <n v="71692"/>
    <n v="5849"/>
    <n v="67864"/>
    <n v="72235"/>
    <n v="25932"/>
    <n v="25615"/>
    <n v="0"/>
    <n v="0"/>
    <n v="317"/>
    <n v="38"/>
    <n v="102"/>
    <n v="176"/>
    <n v="6.7869813358013269E-3"/>
    <n v="0.55520504731861198"/>
    <n v="0"/>
    <n v="1"/>
    <n v="25901"/>
    <n v="25584"/>
    <n v="317"/>
    <n v="71452"/>
    <n v="17043"/>
    <n v="8867"/>
    <n v="22"/>
    <n v="0.65721888014807961"/>
    <n v="0.34193274718494526"/>
    <n v="8.4837266697516587E-4"/>
  </r>
  <r>
    <x v="8"/>
    <x v="18"/>
    <x v="1"/>
    <x v="5"/>
    <n v="25542"/>
    <n v="1711"/>
    <n v="25852"/>
    <n v="26457"/>
    <n v="9944"/>
    <n v="9867"/>
    <n v="0"/>
    <n v="0"/>
    <n v="77"/>
    <n v="10"/>
    <n v="5"/>
    <n v="62"/>
    <n v="6.2349155269509253E-3"/>
    <n v="0.80519480519480524"/>
    <n v="0"/>
    <n v="0"/>
    <n v="9932"/>
    <n v="9855"/>
    <n v="77"/>
    <n v="26269"/>
    <n v="5677"/>
    <n v="4264"/>
    <n v="3"/>
    <n v="0.57089702333065162"/>
    <n v="0.42880128720836685"/>
    <n v="3.0168946098149636E-4"/>
  </r>
  <r>
    <x v="9"/>
    <x v="18"/>
    <x v="1"/>
    <x v="5"/>
    <n v="5318"/>
    <n v="251"/>
    <n v="7088"/>
    <n v="5370"/>
    <n v="2379"/>
    <n v="2354"/>
    <n v="7"/>
    <n v="0"/>
    <n v="18"/>
    <n v="3"/>
    <n v="2"/>
    <n v="12"/>
    <n v="5.0441361916771753E-3"/>
    <n v="0.66666666666666663"/>
    <n v="0"/>
    <n v="1"/>
    <n v="2373"/>
    <n v="2348"/>
    <n v="18"/>
    <n v="5323"/>
    <n v="770"/>
    <n v="1608"/>
    <n v="1"/>
    <n v="0.32366540563261875"/>
    <n v="0.67591424968474145"/>
    <n v="4.2034468263976461E-4"/>
  </r>
  <r>
    <x v="10"/>
    <x v="18"/>
    <x v="1"/>
    <x v="5"/>
    <n v="42379"/>
    <n v="2751"/>
    <n v="41649"/>
    <n v="43186"/>
    <n v="12163"/>
    <n v="11790"/>
    <n v="3"/>
    <n v="3"/>
    <n v="370"/>
    <n v="36"/>
    <n v="95"/>
    <n v="229"/>
    <n v="1.882759187700403E-2"/>
    <n v="0.61891891891891893"/>
    <n v="0"/>
    <n v="10"/>
    <n v="12117"/>
    <n v="11744"/>
    <n v="370"/>
    <n v="42726"/>
    <n v="6815"/>
    <n v="5346"/>
    <n v="2"/>
    <n v="0.56030584559730334"/>
    <n v="0.43952972128586698"/>
    <n v="1.644331168297295E-4"/>
  </r>
  <r>
    <x v="11"/>
    <x v="18"/>
    <x v="1"/>
    <x v="5"/>
    <n v="1682"/>
    <n v="137"/>
    <n v="3566"/>
    <n v="1697"/>
    <n v="889"/>
    <n v="876"/>
    <n v="1"/>
    <n v="0"/>
    <n v="12"/>
    <n v="0"/>
    <n v="11"/>
    <n v="0"/>
    <n v="0"/>
    <n v="0"/>
    <n v="0"/>
    <n v="1"/>
    <n v="886"/>
    <n v="873"/>
    <n v="12"/>
    <n v="1684"/>
    <n v="588"/>
    <n v="301"/>
    <n v="0"/>
    <n v="0.66141732283464572"/>
    <n v="0.33858267716535434"/>
    <n v="0"/>
  </r>
  <r>
    <x v="12"/>
    <x v="18"/>
    <x v="1"/>
    <x v="5"/>
    <n v="47565"/>
    <n v="3239"/>
    <n v="46347"/>
    <n v="48003"/>
    <n v="18945"/>
    <n v="18634"/>
    <n v="8"/>
    <n v="0"/>
    <n v="303"/>
    <n v="20"/>
    <n v="73"/>
    <n v="209"/>
    <n v="1.1031934547373978E-2"/>
    <n v="0.68976897689768979"/>
    <n v="0"/>
    <n v="1"/>
    <n v="18914"/>
    <n v="18605"/>
    <n v="301"/>
    <n v="47597"/>
    <n v="8120"/>
    <n v="10817"/>
    <n v="8"/>
    <n v="0.4286091316970177"/>
    <n v="0.57096859329638427"/>
    <n v="4.2227500659804698E-4"/>
  </r>
  <r>
    <x v="13"/>
    <x v="18"/>
    <x v="1"/>
    <x v="5"/>
    <n v="49306"/>
    <n v="2209"/>
    <n v="49118"/>
    <n v="49905"/>
    <n v="18392"/>
    <n v="18179"/>
    <n v="20"/>
    <n v="0"/>
    <n v="193"/>
    <n v="24"/>
    <n v="13"/>
    <n v="151"/>
    <n v="8.2100913440626352E-3"/>
    <n v="0.78238341968911918"/>
    <n v="0"/>
    <n v="5"/>
    <n v="18381"/>
    <n v="18168"/>
    <n v="193"/>
    <n v="49688"/>
    <n v="7949"/>
    <n v="10438"/>
    <n v="5"/>
    <n v="0.43219878207916484"/>
    <n v="0.56752936059156156"/>
    <n v="2.7185732927359724E-4"/>
  </r>
  <r>
    <x v="14"/>
    <x v="18"/>
    <x v="1"/>
    <x v="5"/>
    <n v="61742"/>
    <n v="5119"/>
    <n v="58644"/>
    <n v="63434"/>
    <n v="30744"/>
    <n v="30450"/>
    <n v="14"/>
    <n v="0"/>
    <n v="280"/>
    <n v="70"/>
    <n v="100"/>
    <n v="106"/>
    <n v="3.4478272183190218E-3"/>
    <n v="0.37857142857142856"/>
    <n v="0"/>
    <n v="4"/>
    <n v="30228"/>
    <n v="29936"/>
    <n v="278"/>
    <n v="58271"/>
    <n v="18097"/>
    <n v="12572"/>
    <n v="75"/>
    <n v="0.58863518084829558"/>
    <n v="0.40892531876138433"/>
    <n v="2.4395003903200626E-3"/>
  </r>
  <r>
    <x v="15"/>
    <x v="18"/>
    <x v="1"/>
    <x v="5"/>
    <n v="27603"/>
    <n v="1464"/>
    <n v="28160"/>
    <n v="27784"/>
    <n v="13517"/>
    <n v="13372"/>
    <n v="4"/>
    <n v="0"/>
    <n v="141"/>
    <n v="35"/>
    <n v="26"/>
    <n v="77"/>
    <n v="5.6965302951838426E-3"/>
    <n v="0.54609929078014185"/>
    <n v="0"/>
    <n v="3"/>
    <n v="13493"/>
    <n v="13348"/>
    <n v="141"/>
    <n v="27265"/>
    <n v="5237"/>
    <n v="8276"/>
    <n v="4"/>
    <n v="0.38743804098542578"/>
    <n v="0.61226603536287638"/>
    <n v="2.9592365169786193E-4"/>
  </r>
  <r>
    <x v="16"/>
    <x v="18"/>
    <x v="1"/>
    <x v="5"/>
    <n v="1400321"/>
    <n v="85050"/>
    <n v="1317292"/>
    <n v="1423295"/>
    <n v="616017"/>
    <n v="607869"/>
    <n v="0"/>
    <n v="0"/>
    <n v="8148"/>
    <n v="1602"/>
    <n v="2235"/>
    <n v="4253"/>
    <n v="6.9040302459185384E-3"/>
    <n v="0.5219685812469318"/>
    <n v="0"/>
    <n v="58"/>
    <n v="611556"/>
    <n v="603502"/>
    <n v="8054"/>
    <n v="1392223"/>
    <n v="353077"/>
    <n v="261193"/>
    <n v="1747"/>
    <n v="0.57316113029348215"/>
    <n v="0.42400290901062793"/>
    <n v="2.8359606958898863E-3"/>
  </r>
  <r>
    <x v="17"/>
    <x v="18"/>
    <x v="1"/>
    <x v="5"/>
    <n v="186464"/>
    <n v="15479"/>
    <n v="173006"/>
    <n v="196478"/>
    <n v="74755"/>
    <n v="73922"/>
    <n v="104"/>
    <n v="0"/>
    <n v="729"/>
    <n v="68"/>
    <n v="324"/>
    <n v="305"/>
    <n v="4.0799946491873454E-3"/>
    <n v="0.41838134430727025"/>
    <n v="0"/>
    <n v="32"/>
    <n v="73919"/>
    <n v="73106"/>
    <n v="709"/>
    <n v="180971"/>
    <n v="45194"/>
    <n v="29424"/>
    <n v="137"/>
    <n v="0.60456156778810777"/>
    <n v="0.39360577887766707"/>
    <n v="1.8326533342251355E-3"/>
  </r>
  <r>
    <x v="18"/>
    <x v="18"/>
    <x v="1"/>
    <x v="5"/>
    <n v="30177"/>
    <n v="2330"/>
    <n v="29868"/>
    <n v="30551"/>
    <n v="12669"/>
    <n v="12488"/>
    <n v="2"/>
    <n v="2"/>
    <n v="179"/>
    <n v="88"/>
    <n v="40"/>
    <n v="50"/>
    <n v="3.9466414081616545E-3"/>
    <n v="0.27932960893854747"/>
    <n v="0"/>
    <n v="1"/>
    <n v="12650"/>
    <n v="12469"/>
    <n v="179"/>
    <n v="30287"/>
    <n v="8301"/>
    <n v="4359"/>
    <n v="9"/>
    <n v="0.65522140658299788"/>
    <n v="0.34406819796353305"/>
    <n v="7.1039545346909783E-4"/>
  </r>
  <r>
    <x v="19"/>
    <x v="18"/>
    <x v="1"/>
    <x v="5"/>
    <n v="15953"/>
    <n v="1263"/>
    <n v="16711"/>
    <n v="16413"/>
    <n v="7118"/>
    <n v="6973"/>
    <n v="4"/>
    <n v="0"/>
    <n v="141"/>
    <n v="6"/>
    <n v="65"/>
    <n v="59"/>
    <n v="8.2888451812306828E-3"/>
    <n v="0.41843971631205673"/>
    <n v="0"/>
    <n v="11"/>
    <n v="7103"/>
    <n v="6958"/>
    <n v="141"/>
    <n v="16214"/>
    <n v="4672"/>
    <n v="2442"/>
    <n v="4"/>
    <n v="0.65636414723236869"/>
    <n v="0.34307389716212422"/>
    <n v="5.6195560550716497E-4"/>
  </r>
  <r>
    <x v="20"/>
    <x v="18"/>
    <x v="1"/>
    <x v="5"/>
    <n v="54089"/>
    <n v="3543"/>
    <n v="52567"/>
    <n v="54613"/>
    <n v="20996"/>
    <n v="20713"/>
    <n v="0"/>
    <n v="0"/>
    <n v="283"/>
    <n v="46"/>
    <n v="91"/>
    <n v="145"/>
    <n v="6.9060773480662981E-3"/>
    <n v="0.51236749116607772"/>
    <n v="0"/>
    <n v="1"/>
    <n v="20930"/>
    <n v="20647"/>
    <n v="283"/>
    <n v="54074"/>
    <n v="9687"/>
    <n v="11300"/>
    <n v="9"/>
    <n v="0.46137359497047059"/>
    <n v="0.53819775195275288"/>
    <n v="4.2865307677652885E-4"/>
  </r>
  <r>
    <x v="21"/>
    <x v="18"/>
    <x v="1"/>
    <x v="5"/>
    <n v="8062"/>
    <n v="418"/>
    <n v="9665"/>
    <n v="8196"/>
    <n v="3808"/>
    <n v="3737"/>
    <n v="3"/>
    <n v="0"/>
    <n v="68"/>
    <n v="3"/>
    <n v="38"/>
    <n v="25"/>
    <n v="6.5651260504201682E-3"/>
    <n v="0.36764705882352944"/>
    <n v="0"/>
    <n v="2"/>
    <n v="3797"/>
    <n v="3726"/>
    <n v="68"/>
    <n v="8104"/>
    <n v="838"/>
    <n v="2969"/>
    <n v="1"/>
    <n v="0.22006302521008403"/>
    <n v="0.77967436974789917"/>
    <n v="2.6260504201680671E-4"/>
  </r>
  <r>
    <x v="22"/>
    <x v="18"/>
    <x v="1"/>
    <x v="5"/>
    <n v="44048"/>
    <n v="3073"/>
    <n v="42996"/>
    <n v="45023"/>
    <n v="17913"/>
    <n v="17715"/>
    <n v="34"/>
    <n v="0"/>
    <n v="164"/>
    <n v="18"/>
    <n v="42"/>
    <n v="89"/>
    <n v="4.9684586613074301E-3"/>
    <n v="0.54268292682926833"/>
    <n v="0"/>
    <n v="15"/>
    <n v="17835"/>
    <n v="17638"/>
    <n v="163"/>
    <n v="44278"/>
    <n v="9433"/>
    <n v="8473"/>
    <n v="7"/>
    <n v="0.52660079272037064"/>
    <n v="0.47300842963211076"/>
    <n v="3.9077764751856197E-4"/>
  </r>
  <r>
    <x v="23"/>
    <x v="18"/>
    <x v="1"/>
    <x v="5"/>
    <n v="25840"/>
    <n v="1148"/>
    <n v="26713"/>
    <n v="26527"/>
    <n v="10541"/>
    <n v="10329"/>
    <n v="20"/>
    <n v="15"/>
    <n v="192"/>
    <n v="10"/>
    <n v="60"/>
    <n v="106"/>
    <n v="1.0055971919172754E-2"/>
    <n v="0.55208333333333337"/>
    <n v="0"/>
    <n v="16"/>
    <n v="10514"/>
    <n v="10302"/>
    <n v="192"/>
    <n v="26220"/>
    <n v="3038"/>
    <n v="7499"/>
    <n v="4"/>
    <n v="0.28820794990987575"/>
    <n v="0.71141257945166492"/>
    <n v="3.7947063845934922E-4"/>
  </r>
  <r>
    <x v="24"/>
    <x v="18"/>
    <x v="1"/>
    <x v="5"/>
    <n v="17079"/>
    <n v="936"/>
    <n v="18164"/>
    <n v="17322"/>
    <n v="7824"/>
    <n v="7723"/>
    <n v="0"/>
    <n v="0"/>
    <n v="101"/>
    <n v="21"/>
    <n v="21"/>
    <n v="59"/>
    <n v="7.5408997955010229E-3"/>
    <n v="0.58415841584158412"/>
    <n v="0"/>
    <n v="0"/>
    <n v="7803"/>
    <n v="7702"/>
    <n v="101"/>
    <n v="17113"/>
    <n v="3190"/>
    <n v="4629"/>
    <n v="5"/>
    <n v="0.40771983640081799"/>
    <n v="0.59164110429447858"/>
    <n v="6.3905930470347652E-4"/>
  </r>
  <r>
    <x v="25"/>
    <x v="18"/>
    <x v="1"/>
    <x v="5"/>
    <n v="10626"/>
    <n v="447"/>
    <n v="12200"/>
    <n v="10746"/>
    <n v="4243"/>
    <n v="4173"/>
    <n v="1"/>
    <n v="0"/>
    <n v="69"/>
    <n v="11"/>
    <n v="17"/>
    <n v="41"/>
    <n v="9.6629743106292718E-3"/>
    <n v="0.59420289855072461"/>
    <n v="0"/>
    <n v="0"/>
    <n v="4224"/>
    <n v="4154"/>
    <n v="69"/>
    <n v="10605"/>
    <n v="1692"/>
    <n v="2550"/>
    <n v="1"/>
    <n v="0.39877445203865192"/>
    <n v="0.60098986566108881"/>
    <n v="2.3568230025925054E-4"/>
  </r>
  <r>
    <x v="26"/>
    <x v="18"/>
    <x v="1"/>
    <x v="5"/>
    <n v="554363"/>
    <n v="52168"/>
    <n v="504216"/>
    <n v="569372"/>
    <n v="181282"/>
    <n v="179084"/>
    <n v="293"/>
    <n v="0"/>
    <n v="1905"/>
    <n v="180"/>
    <n v="509"/>
    <n v="1071"/>
    <n v="5.9079224633444023E-3"/>
    <n v="0.5622047244094488"/>
    <n v="0"/>
    <n v="145"/>
    <n v="179339"/>
    <n v="177158"/>
    <n v="1888"/>
    <n v="548660"/>
    <n v="111594"/>
    <n v="69224"/>
    <n v="464"/>
    <n v="0.61558235235710113"/>
    <n v="0.38185809953553029"/>
    <n v="2.5595481073686301E-3"/>
  </r>
  <r>
    <x v="27"/>
    <x v="18"/>
    <x v="1"/>
    <x v="5"/>
    <n v="14563"/>
    <n v="796"/>
    <n v="15788"/>
    <n v="14825"/>
    <n v="8485"/>
    <n v="8349"/>
    <n v="0"/>
    <n v="0"/>
    <n v="136"/>
    <n v="10"/>
    <n v="22"/>
    <n v="104"/>
    <n v="1.2256923983500295E-2"/>
    <n v="0.76470588235294112"/>
    <n v="0"/>
    <n v="0"/>
    <n v="8452"/>
    <n v="8316"/>
    <n v="136"/>
    <n v="14471"/>
    <n v="5238"/>
    <n v="3224"/>
    <n v="23"/>
    <n v="0.61732469063052442"/>
    <n v="0.37996464348850911"/>
    <n v="2.7106658809664115E-3"/>
  </r>
  <r>
    <x v="28"/>
    <x v="18"/>
    <x v="1"/>
    <x v="5"/>
    <n v="85143"/>
    <n v="5153"/>
    <n v="82011"/>
    <n v="87208"/>
    <n v="36003"/>
    <n v="35493"/>
    <n v="0"/>
    <n v="0"/>
    <n v="510"/>
    <n v="101"/>
    <n v="236"/>
    <n v="170"/>
    <n v="4.7218287364941807E-3"/>
    <n v="0.33333333333333331"/>
    <n v="0"/>
    <n v="3"/>
    <n v="35786"/>
    <n v="35277"/>
    <n v="509"/>
    <n v="85485"/>
    <n v="23379"/>
    <n v="12595"/>
    <n v="29"/>
    <n v="0.64936255312057334"/>
    <n v="0.3498319584479071"/>
    <n v="8.0548843151959559E-4"/>
  </r>
  <r>
    <x v="29"/>
    <x v="18"/>
    <x v="1"/>
    <x v="5"/>
    <n v="9292"/>
    <n v="142"/>
    <n v="11171"/>
    <n v="9389"/>
    <n v="3524"/>
    <n v="3473"/>
    <n v="7"/>
    <n v="0"/>
    <n v="44"/>
    <n v="3"/>
    <n v="8"/>
    <n v="28"/>
    <n v="7.9455164585698068E-3"/>
    <n v="0.63636363636363635"/>
    <n v="0"/>
    <n v="5"/>
    <n v="3512"/>
    <n v="3461"/>
    <n v="44"/>
    <n v="9245"/>
    <n v="2320"/>
    <n v="1199"/>
    <n v="5"/>
    <n v="0.65834279228149828"/>
    <n v="0.34023836549375708"/>
    <n v="1.4188422247446084E-3"/>
  </r>
  <r>
    <x v="30"/>
    <x v="18"/>
    <x v="1"/>
    <x v="5"/>
    <n v="507627"/>
    <n v="39142"/>
    <n v="470506"/>
    <n v="518330"/>
    <n v="185336"/>
    <n v="182331"/>
    <n v="0"/>
    <n v="0"/>
    <n v="3005"/>
    <n v="144"/>
    <n v="1242"/>
    <n v="1556"/>
    <n v="8.3955626537747657E-3"/>
    <n v="0.5178036605657238"/>
    <n v="0"/>
    <n v="63"/>
    <n v="184804"/>
    <n v="181819"/>
    <n v="2985"/>
    <n v="510311"/>
    <n v="105924"/>
    <n v="79308"/>
    <n v="104"/>
    <n v="0.5715241507316442"/>
    <n v="0.42791470626321926"/>
    <n v="5.6114300513661678E-4"/>
  </r>
  <r>
    <x v="31"/>
    <x v="18"/>
    <x v="1"/>
    <x v="5"/>
    <n v="355326"/>
    <n v="24586"/>
    <n v="332761"/>
    <n v="359754"/>
    <n v="132303"/>
    <n v="131002"/>
    <n v="0"/>
    <n v="0"/>
    <n v="1301"/>
    <n v="93"/>
    <n v="309"/>
    <n v="898"/>
    <n v="6.7874500200297803E-3"/>
    <n v="0.69023827824750195"/>
    <n v="0"/>
    <n v="1"/>
    <n v="131310"/>
    <n v="130015"/>
    <n v="1295"/>
    <n v="351739"/>
    <n v="53833"/>
    <n v="78427"/>
    <n v="43"/>
    <n v="0.40689175604483646"/>
    <n v="0.59278323242859199"/>
    <n v="3.2501152657158191E-4"/>
  </r>
  <r>
    <x v="32"/>
    <x v="18"/>
    <x v="1"/>
    <x v="5"/>
    <n v="34018"/>
    <n v="2115"/>
    <n v="33924"/>
    <n v="34747"/>
    <n v="15594"/>
    <n v="15357"/>
    <n v="1"/>
    <n v="1"/>
    <n v="236"/>
    <n v="26"/>
    <n v="80"/>
    <n v="127"/>
    <n v="8.1441580094908303E-3"/>
    <n v="0.53813559322033899"/>
    <n v="0"/>
    <n v="3"/>
    <n v="15530"/>
    <n v="15296"/>
    <n v="233"/>
    <n v="34311"/>
    <n v="3784"/>
    <n v="11807"/>
    <n v="3"/>
    <n v="0.24265743234577403"/>
    <n v="0.75715018596896244"/>
    <n v="1.9238168526356292E-4"/>
  </r>
  <r>
    <x v="33"/>
    <x v="18"/>
    <x v="1"/>
    <x v="5"/>
    <n v="195618"/>
    <n v="18472"/>
    <n v="179167"/>
    <n v="202512"/>
    <n v="75387"/>
    <n v="74731"/>
    <n v="11"/>
    <n v="11"/>
    <n v="645"/>
    <n v="88"/>
    <n v="168"/>
    <n v="342"/>
    <n v="4.5365911894623741E-3"/>
    <n v="0.53023255813953485"/>
    <n v="0"/>
    <n v="47"/>
    <n v="74294"/>
    <n v="73654"/>
    <n v="629"/>
    <n v="192540"/>
    <n v="49441"/>
    <n v="25889"/>
    <n v="57"/>
    <n v="0.65582925438072881"/>
    <n v="0.34341464708769415"/>
    <n v="7.5609853157706239E-4"/>
  </r>
  <r>
    <x v="34"/>
    <x v="18"/>
    <x v="1"/>
    <x v="5"/>
    <n v="3547"/>
    <n v="158"/>
    <n v="5410"/>
    <n v="3593"/>
    <n v="1888"/>
    <n v="1859"/>
    <n v="0"/>
    <n v="0"/>
    <n v="29"/>
    <n v="1"/>
    <n v="21"/>
    <n v="7"/>
    <n v="3.7076271186440679E-3"/>
    <n v="0.2413793103448276"/>
    <n v="0"/>
    <n v="0"/>
    <n v="1881"/>
    <n v="1852"/>
    <n v="29"/>
    <n v="3553"/>
    <n v="958"/>
    <n v="930"/>
    <n v="0"/>
    <n v="0.50741525423728817"/>
    <n v="0.49258474576271188"/>
    <n v="0"/>
  </r>
  <r>
    <x v="35"/>
    <x v="18"/>
    <x v="1"/>
    <x v="5"/>
    <n v="37339"/>
    <n v="2672"/>
    <n v="36688"/>
    <n v="37987"/>
    <n v="16917"/>
    <n v="16606"/>
    <n v="18"/>
    <n v="18"/>
    <n v="293"/>
    <n v="39"/>
    <n v="37"/>
    <n v="210"/>
    <n v="1.241354850150736E-2"/>
    <n v="0.71672354948805461"/>
    <n v="0"/>
    <n v="7"/>
    <n v="16855"/>
    <n v="16544"/>
    <n v="293"/>
    <n v="37319"/>
    <n v="10540"/>
    <n v="6366"/>
    <n v="11"/>
    <n v="0.62304191050422653"/>
    <n v="0.37630785600283739"/>
    <n v="6.5023349293609977E-4"/>
  </r>
  <r>
    <x v="36"/>
    <x v="18"/>
    <x v="1"/>
    <x v="5"/>
    <n v="157062"/>
    <n v="10735"/>
    <n v="148348"/>
    <n v="163962"/>
    <n v="77594"/>
    <n v="76876"/>
    <n v="0"/>
    <n v="0"/>
    <n v="718"/>
    <n v="65"/>
    <n v="277"/>
    <n v="365"/>
    <n v="4.7039719565945817E-3"/>
    <n v="0.50835654596100277"/>
    <n v="0"/>
    <n v="11"/>
    <n v="77412"/>
    <n v="76695"/>
    <n v="717"/>
    <n v="160931"/>
    <n v="54476"/>
    <n v="22997"/>
    <n v="121"/>
    <n v="0.70206459262314092"/>
    <n v="0.29637600845426193"/>
    <n v="1.5593989225971081E-3"/>
  </r>
  <r>
    <x v="37"/>
    <x v="18"/>
    <x v="1"/>
    <x v="5"/>
    <n v="23826"/>
    <n v="4284"/>
    <n v="21563"/>
    <n v="24175"/>
    <n v="10332"/>
    <n v="10213"/>
    <n v="0"/>
    <n v="0"/>
    <n v="119"/>
    <n v="8"/>
    <n v="28"/>
    <n v="76"/>
    <n v="7.3557878435927216E-3"/>
    <n v="0.6386554621848739"/>
    <n v="0"/>
    <n v="7"/>
    <n v="10294"/>
    <n v="10175"/>
    <n v="119"/>
    <n v="23755"/>
    <n v="4497"/>
    <n v="5829"/>
    <n v="6"/>
    <n v="0.43524970963995352"/>
    <n v="0.56416957026713122"/>
    <n v="5.8072009291521487E-4"/>
  </r>
  <r>
    <x v="38"/>
    <x v="18"/>
    <x v="1"/>
    <x v="5"/>
    <n v="127349"/>
    <n v="6675"/>
    <n v="122695"/>
    <n v="128368"/>
    <n v="41266"/>
    <n v="40843"/>
    <n v="0"/>
    <n v="0"/>
    <n v="423"/>
    <n v="39"/>
    <n v="20"/>
    <n v="354"/>
    <n v="8.5784907672175649E-3"/>
    <n v="0.83687943262411346"/>
    <n v="0"/>
    <n v="10"/>
    <n v="41096"/>
    <n v="40674"/>
    <n v="422"/>
    <n v="126878"/>
    <n v="13080"/>
    <n v="28168"/>
    <n v="18"/>
    <n v="0.31696796394125915"/>
    <n v="0.68259584161295017"/>
    <n v="4.3619444579072361E-4"/>
  </r>
  <r>
    <x v="39"/>
    <x v="18"/>
    <x v="1"/>
    <x v="5"/>
    <n v="4813600"/>
    <n v="347749"/>
    <n v="1896481"/>
    <n v="4918360"/>
    <n v="1921286"/>
    <n v="1896481"/>
    <n v="592"/>
    <n v="53"/>
    <n v="24213"/>
    <n v="3306"/>
    <n v="7446"/>
    <n v="12943"/>
    <n v="6.7366336922248951E-3"/>
    <n v="0.53454755709742696"/>
    <n v="1"/>
    <n v="517"/>
    <n v="1909059"/>
    <n v="1884453"/>
    <n v="24014"/>
    <n v="4799611"/>
    <n v="1082460"/>
    <n v="835737"/>
    <n v="3089"/>
    <n v="0.56340388677167275"/>
    <n v="0.43498833593749187"/>
    <n v="1.6077772908354093E-3"/>
  </r>
  <r>
    <x v="0"/>
    <x v="19"/>
    <x v="2"/>
    <x v="5"/>
    <n v="7549"/>
    <n v="279"/>
    <n v="9291"/>
    <n v="7570"/>
    <n v="2166"/>
    <n v="2126"/>
    <n v="0"/>
    <n v="0"/>
    <n v="40"/>
    <n v="4"/>
    <n v="13"/>
    <n v="23"/>
    <n v="1.0618651892890119E-2"/>
    <n v="0.57499999999999996"/>
    <n v="0"/>
    <n v="0"/>
    <n v="2163"/>
    <n v="2123"/>
    <n v="40"/>
    <n v="7511"/>
    <n v="1071"/>
    <n v="1094"/>
    <n v="1"/>
    <n v="0.49445983379501385"/>
    <n v="0.50507848568790392"/>
    <n v="4.6168051708217911E-4"/>
  </r>
  <r>
    <x v="1"/>
    <x v="19"/>
    <x v="2"/>
    <x v="5"/>
    <m/>
    <m/>
    <m/>
    <m/>
    <m/>
    <m/>
    <m/>
    <m/>
    <m/>
    <m/>
    <m/>
    <m/>
    <m/>
    <e v="#DIV/0!"/>
    <m/>
    <m/>
    <m/>
    <m/>
    <m/>
    <m/>
    <m/>
    <m/>
    <m/>
    <e v="#DIV/0!"/>
    <e v="#DIV/0!"/>
    <e v="#DIV/0!"/>
  </r>
  <r>
    <x v="2"/>
    <x v="19"/>
    <x v="2"/>
    <x v="5"/>
    <n v="126295"/>
    <n v="5943"/>
    <n v="122373"/>
    <n v="127048"/>
    <n v="45198"/>
    <n v="44440"/>
    <n v="16"/>
    <n v="0"/>
    <n v="742"/>
    <n v="175"/>
    <n v="188"/>
    <n v="359"/>
    <n v="7.9428293287313601E-3"/>
    <n v="0.48382749326145552"/>
    <n v="0"/>
    <n v="20"/>
    <n v="45082"/>
    <n v="44326"/>
    <n v="740"/>
    <n v="125771"/>
    <n v="27411"/>
    <n v="17787"/>
    <n v="0"/>
    <n v="0.606464887826895"/>
    <n v="0.393535112173105"/>
    <n v="0"/>
  </r>
  <r>
    <x v="3"/>
    <x v="19"/>
    <x v="2"/>
    <x v="5"/>
    <n v="43844"/>
    <n v="2264"/>
    <n v="43601"/>
    <n v="44854"/>
    <n v="15367"/>
    <n v="15229"/>
    <n v="2"/>
    <n v="2"/>
    <n v="136"/>
    <n v="49"/>
    <n v="34"/>
    <n v="51"/>
    <n v="3.318800026029804E-3"/>
    <n v="0.375"/>
    <n v="0"/>
    <n v="2"/>
    <n v="15354"/>
    <n v="15216"/>
    <n v="136"/>
    <n v="44443"/>
    <n v="8956"/>
    <n v="6402"/>
    <n v="9"/>
    <n v="0.58280731437495936"/>
    <n v="0.41660701503221187"/>
    <n v="5.8567059282878893E-4"/>
  </r>
  <r>
    <x v="4"/>
    <x v="19"/>
    <x v="2"/>
    <x v="5"/>
    <n v="54394"/>
    <n v="2311"/>
    <n v="54104"/>
    <n v="55441"/>
    <n v="20472"/>
    <n v="20285"/>
    <n v="0"/>
    <n v="0"/>
    <n v="187"/>
    <n v="36"/>
    <n v="62"/>
    <n v="88"/>
    <n v="4.2985541227041815E-3"/>
    <n v="0.47058823529411764"/>
    <n v="0"/>
    <n v="1"/>
    <n v="20400"/>
    <n v="20213"/>
    <n v="187"/>
    <n v="54488"/>
    <n v="12984"/>
    <n v="7475"/>
    <n v="13"/>
    <n v="0.63423212192262601"/>
    <n v="0.3651328644001563"/>
    <n v="6.3501367721766316E-4"/>
  </r>
  <r>
    <x v="5"/>
    <x v="19"/>
    <x v="2"/>
    <x v="5"/>
    <n v="298605"/>
    <n v="18218"/>
    <n v="282408"/>
    <n v="304840"/>
    <n v="74487"/>
    <n v="73248"/>
    <n v="2"/>
    <n v="0"/>
    <n v="1237"/>
    <n v="111"/>
    <n v="414"/>
    <n v="664"/>
    <n v="8.9143071945440144E-3"/>
    <n v="0.5367825383993533"/>
    <n v="0"/>
    <n v="48"/>
    <n v="74247"/>
    <n v="73012"/>
    <n v="1233"/>
    <n v="301161"/>
    <n v="28336"/>
    <n v="46092"/>
    <n v="59"/>
    <n v="0.38041537449487828"/>
    <n v="0.61879254098030534"/>
    <n v="7.920845248164109E-4"/>
  </r>
  <r>
    <x v="6"/>
    <x v="19"/>
    <x v="2"/>
    <x v="5"/>
    <n v="932"/>
    <n v="63"/>
    <n v="2890"/>
    <n v="970"/>
    <n v="470"/>
    <n v="465"/>
    <n v="0"/>
    <n v="0"/>
    <n v="5"/>
    <n v="1"/>
    <n v="0"/>
    <n v="3"/>
    <n v="6.382978723404255E-3"/>
    <n v="0.6"/>
    <n v="0"/>
    <n v="1"/>
    <n v="469"/>
    <n v="464"/>
    <n v="5"/>
    <n v="966"/>
    <n v="218"/>
    <n v="252"/>
    <n v="0"/>
    <n v="0.46382978723404256"/>
    <n v="0.53617021276595744"/>
    <n v="0"/>
  </r>
  <r>
    <x v="7"/>
    <x v="19"/>
    <x v="2"/>
    <x v="5"/>
    <n v="41271"/>
    <n v="2572"/>
    <n v="40720"/>
    <n v="41714"/>
    <n v="9699"/>
    <n v="9572"/>
    <n v="0"/>
    <n v="0"/>
    <n v="127"/>
    <n v="17"/>
    <n v="35"/>
    <n v="75"/>
    <n v="7.732755954222085E-3"/>
    <n v="0.59055118110236215"/>
    <n v="0"/>
    <n v="0"/>
    <n v="9676"/>
    <n v="9551"/>
    <n v="125"/>
    <n v="41244"/>
    <n v="5410"/>
    <n v="4283"/>
    <n v="6"/>
    <n v="0.55778946283121966"/>
    <n v="0.44159191669244252"/>
    <n v="6.1862047633776682E-4"/>
  </r>
  <r>
    <x v="8"/>
    <x v="19"/>
    <x v="2"/>
    <x v="5"/>
    <n v="23076"/>
    <n v="1140"/>
    <n v="23957"/>
    <n v="23280"/>
    <n v="6075"/>
    <n v="6031"/>
    <n v="0"/>
    <n v="0"/>
    <n v="44"/>
    <n v="8"/>
    <n v="5"/>
    <n v="31"/>
    <n v="5.1028806584362141E-3"/>
    <n v="0.70454545454545459"/>
    <n v="0"/>
    <n v="0"/>
    <n v="6075"/>
    <n v="6031"/>
    <n v="44"/>
    <n v="23122"/>
    <n v="3503"/>
    <n v="2572"/>
    <n v="0"/>
    <n v="0.57662551440329213"/>
    <n v="0.42337448559670782"/>
    <n v="0"/>
  </r>
  <r>
    <x v="9"/>
    <x v="19"/>
    <x v="2"/>
    <x v="5"/>
    <n v="791"/>
    <n v="35"/>
    <n v="2777"/>
    <n v="787"/>
    <n v="194"/>
    <n v="190"/>
    <n v="0"/>
    <n v="0"/>
    <n v="4"/>
    <n v="0"/>
    <n v="0"/>
    <n v="4"/>
    <n v="2.0618556701030927E-2"/>
    <n v="1"/>
    <n v="0"/>
    <n v="0"/>
    <n v="194"/>
    <n v="190"/>
    <n v="4"/>
    <n v="783"/>
    <n v="0"/>
    <n v="194"/>
    <n v="0"/>
    <n v="0"/>
    <n v="1"/>
    <n v="0"/>
  </r>
  <r>
    <x v="10"/>
    <x v="19"/>
    <x v="2"/>
    <x v="5"/>
    <n v="39111"/>
    <n v="1904"/>
    <n v="39228"/>
    <n v="39963"/>
    <n v="8536"/>
    <n v="8328"/>
    <n v="13"/>
    <n v="0"/>
    <n v="195"/>
    <n v="17"/>
    <n v="37"/>
    <n v="131"/>
    <n v="1.534676663542643E-2"/>
    <n v="0.67179487179487174"/>
    <n v="0"/>
    <n v="10"/>
    <n v="8503"/>
    <n v="8297"/>
    <n v="193"/>
    <n v="39530"/>
    <n v="4200"/>
    <n v="4333"/>
    <n v="3"/>
    <n v="0.49203373945641987"/>
    <n v="0.50761480787253987"/>
    <n v="3.5145267104029991E-4"/>
  </r>
  <r>
    <x v="11"/>
    <x v="19"/>
    <x v="2"/>
    <x v="5"/>
    <m/>
    <m/>
    <m/>
    <m/>
    <m/>
    <m/>
    <m/>
    <m/>
    <m/>
    <m/>
    <m/>
    <m/>
    <m/>
    <e v="#DIV/0!"/>
    <m/>
    <m/>
    <m/>
    <m/>
    <m/>
    <m/>
    <m/>
    <m/>
    <m/>
    <e v="#DIV/0!"/>
    <e v="#DIV/0!"/>
    <e v="#DIV/0!"/>
  </r>
  <r>
    <x v="12"/>
    <x v="19"/>
    <x v="2"/>
    <x v="5"/>
    <n v="31793"/>
    <n v="1290"/>
    <n v="32524"/>
    <n v="31885"/>
    <n v="9126"/>
    <n v="8929"/>
    <n v="4"/>
    <n v="0"/>
    <n v="193"/>
    <n v="24"/>
    <n v="32"/>
    <n v="136"/>
    <n v="1.490247644093798E-2"/>
    <n v="0.70466321243523311"/>
    <n v="0"/>
    <n v="1"/>
    <n v="9105"/>
    <n v="8909"/>
    <n v="192"/>
    <n v="31605"/>
    <n v="3229"/>
    <n v="5897"/>
    <n v="0"/>
    <n v="0.35382423843962307"/>
    <n v="0.64617576156037693"/>
    <n v="0"/>
  </r>
  <r>
    <x v="13"/>
    <x v="19"/>
    <x v="2"/>
    <x v="5"/>
    <n v="19937"/>
    <n v="789"/>
    <n v="21169"/>
    <n v="20189"/>
    <n v="6964"/>
    <n v="6939"/>
    <n v="0"/>
    <n v="0"/>
    <n v="25"/>
    <n v="19"/>
    <n v="3"/>
    <n v="0"/>
    <n v="0"/>
    <n v="0"/>
    <n v="0"/>
    <n v="3"/>
    <n v="6961"/>
    <n v="6936"/>
    <n v="25"/>
    <n v="20106"/>
    <n v="1613"/>
    <n v="5350"/>
    <n v="1"/>
    <n v="0.23161975875933372"/>
    <n v="0.7682366456059736"/>
    <n v="1.4359563469270534E-4"/>
  </r>
  <r>
    <x v="14"/>
    <x v="19"/>
    <x v="2"/>
    <x v="5"/>
    <n v="14507"/>
    <n v="673"/>
    <n v="15855"/>
    <n v="14618"/>
    <n v="5070"/>
    <n v="5012"/>
    <n v="5"/>
    <n v="0"/>
    <n v="53"/>
    <n v="11"/>
    <n v="20"/>
    <n v="21"/>
    <n v="4.1420118343195268E-3"/>
    <n v="0.39622641509433965"/>
    <n v="0"/>
    <n v="1"/>
    <n v="5038"/>
    <n v="4980"/>
    <n v="53"/>
    <n v="14377"/>
    <n v="2434"/>
    <n v="2633"/>
    <n v="3"/>
    <n v="0.48007889546351085"/>
    <n v="0.51932938856015776"/>
    <n v="5.9171597633136095E-4"/>
  </r>
  <r>
    <x v="15"/>
    <x v="19"/>
    <x v="2"/>
    <x v="5"/>
    <n v="15499"/>
    <n v="548"/>
    <n v="16972"/>
    <n v="15689"/>
    <n v="6659"/>
    <n v="6587"/>
    <n v="1"/>
    <n v="0"/>
    <n v="71"/>
    <n v="27"/>
    <n v="14"/>
    <n v="29"/>
    <n v="4.3550082594984232E-3"/>
    <n v="0.40845070422535212"/>
    <n v="0"/>
    <n v="1"/>
    <n v="6650"/>
    <n v="6578"/>
    <n v="71"/>
    <n v="15356"/>
    <n v="2262"/>
    <n v="4395"/>
    <n v="2"/>
    <n v="0.33969064424087703"/>
    <n v="0.66000901036191617"/>
    <n v="3.0034539720678779E-4"/>
  </r>
  <r>
    <x v="16"/>
    <x v="19"/>
    <x v="2"/>
    <x v="5"/>
    <n v="1411796"/>
    <n v="67815"/>
    <n v="1346002"/>
    <n v="1432096"/>
    <n v="493493"/>
    <n v="485241"/>
    <n v="0"/>
    <n v="0"/>
    <n v="8252"/>
    <n v="1333"/>
    <n v="2250"/>
    <n v="4621"/>
    <n v="9.363861290838979E-3"/>
    <n v="0.55998545807077071"/>
    <n v="0"/>
    <n v="48"/>
    <n v="489988"/>
    <n v="481816"/>
    <n v="8172"/>
    <n v="1400900"/>
    <n v="250681"/>
    <n v="241499"/>
    <n v="1313"/>
    <n v="0.50797275746565806"/>
    <n v="0.48936661715566382"/>
    <n v="2.6606253786781169E-3"/>
  </r>
  <r>
    <x v="17"/>
    <x v="19"/>
    <x v="2"/>
    <x v="5"/>
    <n v="142780"/>
    <n v="7894"/>
    <n v="136907"/>
    <n v="147201"/>
    <n v="46771"/>
    <n v="46196"/>
    <n v="42"/>
    <n v="0"/>
    <n v="533"/>
    <n v="53"/>
    <n v="165"/>
    <n v="281"/>
    <n v="6.0079964080306169E-3"/>
    <n v="0.5272045028142589"/>
    <n v="0"/>
    <n v="34"/>
    <n v="46278"/>
    <n v="45710"/>
    <n v="526"/>
    <n v="138476"/>
    <n v="23070"/>
    <n v="23651"/>
    <n v="50"/>
    <n v="0.49325436702230013"/>
    <n v="0.50567659447093283"/>
    <n v="1.0690385067670138E-3"/>
  </r>
  <r>
    <x v="18"/>
    <x v="19"/>
    <x v="2"/>
    <x v="5"/>
    <n v="22960"/>
    <n v="1412"/>
    <n v="23569"/>
    <n v="23146"/>
    <n v="6843"/>
    <n v="6726"/>
    <n v="0"/>
    <n v="0"/>
    <n v="117"/>
    <n v="45"/>
    <n v="26"/>
    <n v="45"/>
    <n v="6.57606313020605E-3"/>
    <n v="0.38461538461538464"/>
    <n v="0"/>
    <n v="1"/>
    <n v="6832"/>
    <n v="6716"/>
    <n v="116"/>
    <n v="22920"/>
    <n v="4083"/>
    <n v="2752"/>
    <n v="8"/>
    <n v="0.59666812801402891"/>
    <n v="0.40216279409615668"/>
    <n v="1.1690778898144089E-3"/>
  </r>
  <r>
    <x v="19"/>
    <x v="19"/>
    <x v="2"/>
    <x v="5"/>
    <n v="14670"/>
    <n v="665"/>
    <n v="16026"/>
    <n v="14830"/>
    <n v="5258"/>
    <n v="5161"/>
    <n v="1"/>
    <n v="1"/>
    <n v="96"/>
    <n v="4"/>
    <n v="35"/>
    <n v="50"/>
    <n v="9.5093191327500944E-3"/>
    <n v="0.52083333333333337"/>
    <n v="0"/>
    <n v="7"/>
    <n v="5250"/>
    <n v="5153"/>
    <n v="96"/>
    <n v="14648"/>
    <n v="2909"/>
    <n v="2345"/>
    <n v="4"/>
    <n v="0.55325218714340052"/>
    <n v="0.44598706732597948"/>
    <n v="7.6074553062000763E-4"/>
  </r>
  <r>
    <x v="20"/>
    <x v="19"/>
    <x v="2"/>
    <x v="5"/>
    <n v="37003"/>
    <n v="1918"/>
    <n v="37106"/>
    <n v="37228"/>
    <n v="10457"/>
    <n v="10314"/>
    <n v="0"/>
    <n v="0"/>
    <n v="143"/>
    <n v="27"/>
    <n v="27"/>
    <n v="89"/>
    <n v="8.5110452328583715E-3"/>
    <n v="0.6223776223776224"/>
    <n v="0"/>
    <n v="0"/>
    <n v="10432"/>
    <n v="10289"/>
    <n v="143"/>
    <n v="36840"/>
    <n v="4146"/>
    <n v="6307"/>
    <n v="4"/>
    <n v="0.39648082624079561"/>
    <n v="0.60313665487233437"/>
    <n v="3.825188868700392E-4"/>
  </r>
  <r>
    <x v="21"/>
    <x v="19"/>
    <x v="2"/>
    <x v="5"/>
    <n v="8086"/>
    <n v="333"/>
    <n v="9774"/>
    <n v="8134"/>
    <n v="2225"/>
    <n v="2191"/>
    <n v="1"/>
    <n v="0"/>
    <n v="33"/>
    <n v="1"/>
    <n v="8"/>
    <n v="23"/>
    <n v="1.0337078651685393E-2"/>
    <n v="0.69696969696969702"/>
    <n v="0"/>
    <n v="1"/>
    <n v="2219"/>
    <n v="2186"/>
    <n v="32"/>
    <n v="8036"/>
    <n v="311"/>
    <n v="1914"/>
    <n v="0"/>
    <n v="0.13977528089887639"/>
    <n v="0.86022471910112364"/>
    <n v="0"/>
  </r>
  <r>
    <x v="22"/>
    <x v="19"/>
    <x v="2"/>
    <x v="5"/>
    <n v="13757"/>
    <n v="932"/>
    <n v="14846"/>
    <n v="13993"/>
    <n v="3124"/>
    <n v="3079"/>
    <n v="4"/>
    <n v="0"/>
    <n v="41"/>
    <n v="2"/>
    <n v="12"/>
    <n v="20"/>
    <n v="6.4020486555697821E-3"/>
    <n v="0.48780487804878048"/>
    <n v="0"/>
    <n v="7"/>
    <n v="3113"/>
    <n v="3068"/>
    <n v="41"/>
    <n v="13824"/>
    <n v="1449"/>
    <n v="1673"/>
    <n v="2"/>
    <n v="0.46382842509603073"/>
    <n v="0.53553137003841234"/>
    <n v="6.4020486555697821E-4"/>
  </r>
  <r>
    <x v="23"/>
    <x v="19"/>
    <x v="2"/>
    <x v="5"/>
    <n v="8054"/>
    <n v="285"/>
    <n v="9790"/>
    <n v="8143"/>
    <n v="2777"/>
    <n v="2715"/>
    <n v="1"/>
    <n v="0"/>
    <n v="61"/>
    <n v="3"/>
    <n v="5"/>
    <n v="48"/>
    <n v="1.7284839755131436E-2"/>
    <n v="0.78688524590163933"/>
    <n v="0"/>
    <n v="5"/>
    <n v="2776"/>
    <n v="2714"/>
    <n v="61"/>
    <n v="8047"/>
    <n v="469"/>
    <n v="2306"/>
    <n v="2"/>
    <n v="0.16888728844076342"/>
    <n v="0.8303925099027728"/>
    <n v="7.2020165646380992E-4"/>
  </r>
  <r>
    <x v="24"/>
    <x v="19"/>
    <x v="2"/>
    <x v="5"/>
    <n v="1644"/>
    <n v="106"/>
    <n v="3559"/>
    <n v="1661"/>
    <n v="641"/>
    <n v="629"/>
    <n v="0"/>
    <n v="0"/>
    <n v="12"/>
    <n v="2"/>
    <n v="0"/>
    <n v="10"/>
    <n v="1.5600624024960999E-2"/>
    <n v="0.83333333333333337"/>
    <n v="0"/>
    <n v="0"/>
    <n v="638"/>
    <n v="626"/>
    <n v="12"/>
    <n v="1644"/>
    <n v="206"/>
    <n v="432"/>
    <n v="3"/>
    <n v="0.32137285491419659"/>
    <n v="0.67394695787831516"/>
    <n v="4.6801872074882997E-3"/>
  </r>
  <r>
    <x v="25"/>
    <x v="19"/>
    <x v="2"/>
    <x v="5"/>
    <n v="318"/>
    <n v="21"/>
    <n v="2318"/>
    <n v="319"/>
    <n v="124"/>
    <n v="121"/>
    <n v="0"/>
    <n v="0"/>
    <n v="3"/>
    <n v="1"/>
    <n v="1"/>
    <n v="1"/>
    <n v="8.0645161290322578E-3"/>
    <n v="0.33333333333333331"/>
    <n v="0"/>
    <n v="0"/>
    <n v="123"/>
    <n v="120"/>
    <n v="3"/>
    <n v="316"/>
    <n v="53"/>
    <n v="71"/>
    <n v="0"/>
    <n v="0.42741935483870969"/>
    <n v="0.57258064516129037"/>
    <n v="0"/>
  </r>
  <r>
    <x v="26"/>
    <x v="19"/>
    <x v="2"/>
    <x v="5"/>
    <n v="567089"/>
    <n v="34769"/>
    <n v="534341"/>
    <n v="578984"/>
    <n v="127872"/>
    <n v="126397"/>
    <n v="152"/>
    <n v="0"/>
    <n v="1323"/>
    <n v="108"/>
    <n v="248"/>
    <n v="934"/>
    <n v="7.3041791791791794E-3"/>
    <n v="0.70597127739984877"/>
    <n v="0"/>
    <n v="33"/>
    <n v="126601"/>
    <n v="125138"/>
    <n v="1311"/>
    <n v="557474"/>
    <n v="71791"/>
    <n v="55792"/>
    <n v="289"/>
    <n v="0.56142861611611616"/>
    <n v="0.43631131131131129"/>
    <n v="2.2600725725725724E-3"/>
  </r>
  <r>
    <x v="27"/>
    <x v="19"/>
    <x v="2"/>
    <x v="5"/>
    <n v="4295"/>
    <n v="231"/>
    <n v="6085"/>
    <n v="4335"/>
    <n v="2200"/>
    <n v="2143"/>
    <n v="32"/>
    <n v="0"/>
    <n v="25"/>
    <n v="0"/>
    <n v="8"/>
    <n v="17"/>
    <n v="7.7272727272727276E-3"/>
    <n v="0.68"/>
    <n v="0"/>
    <n v="0"/>
    <n v="2192"/>
    <n v="2135"/>
    <n v="25"/>
    <n v="4220"/>
    <n v="1204"/>
    <n v="990"/>
    <n v="6"/>
    <n v="0.54727272727272724"/>
    <n v="0.45"/>
    <n v="2.7272727272727275E-3"/>
  </r>
  <r>
    <x v="28"/>
    <x v="19"/>
    <x v="2"/>
    <x v="5"/>
    <n v="58044"/>
    <n v="2361"/>
    <n v="57704"/>
    <n v="59671"/>
    <n v="19103"/>
    <n v="18827"/>
    <n v="0"/>
    <n v="0"/>
    <n v="276"/>
    <n v="74"/>
    <n v="106"/>
    <n v="95"/>
    <n v="4.9730408836308436E-3"/>
    <n v="0.34420289855072461"/>
    <n v="0"/>
    <n v="1"/>
    <n v="18986"/>
    <n v="18710"/>
    <n v="276"/>
    <n v="58383"/>
    <n v="11892"/>
    <n v="7208"/>
    <n v="3"/>
    <n v="0.62252002303303144"/>
    <n v="0.37732293357064334"/>
    <n v="1.5704339632518452E-4"/>
  </r>
  <r>
    <x v="29"/>
    <x v="19"/>
    <x v="2"/>
    <x v="5"/>
    <n v="2367"/>
    <n v="48"/>
    <n v="4340"/>
    <n v="2376"/>
    <n v="762"/>
    <n v="747"/>
    <n v="3"/>
    <n v="0"/>
    <n v="12"/>
    <n v="1"/>
    <n v="2"/>
    <n v="8"/>
    <n v="1.0498687664041995E-2"/>
    <n v="0.66666666666666663"/>
    <n v="0"/>
    <n v="1"/>
    <n v="761"/>
    <n v="746"/>
    <n v="12"/>
    <n v="2340"/>
    <n v="425"/>
    <n v="336"/>
    <n v="1"/>
    <n v="0.55774278215223094"/>
    <n v="0.44094488188976377"/>
    <n v="1.3123359580052493E-3"/>
  </r>
  <r>
    <x v="30"/>
    <x v="19"/>
    <x v="2"/>
    <x v="5"/>
    <n v="507619"/>
    <n v="33936"/>
    <n v="475704"/>
    <n v="525685"/>
    <n v="139306"/>
    <n v="137016"/>
    <n v="16"/>
    <n v="16"/>
    <n v="2274"/>
    <n v="117"/>
    <n v="631"/>
    <n v="1467"/>
    <n v="1.0530773979584511E-2"/>
    <n v="0.64511873350923488"/>
    <n v="0"/>
    <n v="59"/>
    <n v="138918"/>
    <n v="136638"/>
    <n v="2264"/>
    <n v="515564"/>
    <n v="69103"/>
    <n v="70128"/>
    <n v="75"/>
    <n v="0.49605185706286881"/>
    <n v="0.50340975980934055"/>
    <n v="5.3838312779061926E-4"/>
  </r>
  <r>
    <x v="31"/>
    <x v="19"/>
    <x v="2"/>
    <x v="5"/>
    <n v="324342"/>
    <n v="18087"/>
    <n v="308276"/>
    <n v="326472"/>
    <n v="81766"/>
    <n v="80624"/>
    <n v="0"/>
    <n v="0"/>
    <n v="1142"/>
    <n v="84"/>
    <n v="183"/>
    <n v="872"/>
    <n v="1.0664579409534525E-2"/>
    <n v="0.76357267950963226"/>
    <n v="0"/>
    <n v="3"/>
    <n v="81209"/>
    <n v="80071"/>
    <n v="1138"/>
    <n v="320061"/>
    <n v="27878"/>
    <n v="53854"/>
    <n v="34"/>
    <n v="0.34094856052638017"/>
    <n v="0.65863561871682608"/>
    <n v="4.1582075679377734E-4"/>
  </r>
  <r>
    <x v="32"/>
    <x v="19"/>
    <x v="2"/>
    <x v="5"/>
    <n v="31234"/>
    <n v="1437"/>
    <n v="31818"/>
    <n v="31741"/>
    <n v="11464"/>
    <n v="11258"/>
    <n v="0"/>
    <n v="0"/>
    <n v="206"/>
    <n v="25"/>
    <n v="31"/>
    <n v="148"/>
    <n v="1.2909979064898814E-2"/>
    <n v="0.71844660194174759"/>
    <n v="0"/>
    <n v="2"/>
    <n v="11414"/>
    <n v="11208"/>
    <n v="206"/>
    <n v="31346"/>
    <n v="2175"/>
    <n v="9286"/>
    <n v="3"/>
    <n v="0.18972435450104674"/>
    <n v="0.81001395673412424"/>
    <n v="2.6168876482903002E-4"/>
  </r>
  <r>
    <x v="33"/>
    <x v="19"/>
    <x v="2"/>
    <x v="5"/>
    <n v="199006"/>
    <n v="14015"/>
    <n v="187012"/>
    <n v="204501"/>
    <n v="64408"/>
    <n v="63538"/>
    <n v="6"/>
    <n v="6"/>
    <n v="864"/>
    <n v="114"/>
    <n v="244"/>
    <n v="463"/>
    <n v="7.1885480064588251E-3"/>
    <n v="0.53587962962962965"/>
    <n v="0"/>
    <n v="43"/>
    <n v="63543"/>
    <n v="62685"/>
    <n v="852"/>
    <n v="195059"/>
    <n v="38050"/>
    <n v="26288"/>
    <n v="70"/>
    <n v="0.5907651223450503"/>
    <n v="0.40814805614209415"/>
    <n v="1.086821512855546E-3"/>
  </r>
  <r>
    <x v="34"/>
    <x v="19"/>
    <x v="2"/>
    <x v="5"/>
    <n v="437"/>
    <n v="24"/>
    <n v="2434"/>
    <n v="439"/>
    <n v="204"/>
    <n v="200"/>
    <n v="0"/>
    <n v="0"/>
    <n v="4"/>
    <n v="0"/>
    <n v="0"/>
    <n v="4"/>
    <n v="1.9607843137254902E-2"/>
    <n v="1"/>
    <n v="0"/>
    <n v="0"/>
    <n v="204"/>
    <n v="200"/>
    <n v="4"/>
    <n v="434"/>
    <n v="87"/>
    <n v="117"/>
    <n v="0"/>
    <n v="0.4264705882352941"/>
    <n v="0.57352941176470584"/>
    <n v="0"/>
  </r>
  <r>
    <x v="35"/>
    <x v="19"/>
    <x v="2"/>
    <x v="5"/>
    <n v="23002"/>
    <n v="1820"/>
    <n v="23203"/>
    <n v="23877"/>
    <n v="8065"/>
    <n v="7965"/>
    <n v="0"/>
    <n v="0"/>
    <n v="100"/>
    <n v="18"/>
    <n v="8"/>
    <n v="71"/>
    <n v="8.8034717916924982E-3"/>
    <n v="0.71"/>
    <n v="0"/>
    <n v="3"/>
    <n v="8038"/>
    <n v="7938"/>
    <n v="100"/>
    <n v="23574"/>
    <n v="4249"/>
    <n v="3813"/>
    <n v="3"/>
    <n v="0.5268443893366398"/>
    <n v="0.47278363298202108"/>
    <n v="3.7197768133911968E-4"/>
  </r>
  <r>
    <x v="36"/>
    <x v="19"/>
    <x v="2"/>
    <x v="5"/>
    <n v="158910"/>
    <n v="7578"/>
    <n v="153353"/>
    <n v="162291"/>
    <n v="54889"/>
    <n v="54234"/>
    <n v="0"/>
    <n v="0"/>
    <n v="655"/>
    <n v="104"/>
    <n v="147"/>
    <n v="398"/>
    <n v="7.2509974676164624E-3"/>
    <n v="0.60763358778625953"/>
    <n v="0"/>
    <n v="6"/>
    <n v="54685"/>
    <n v="54035"/>
    <n v="650"/>
    <n v="159095"/>
    <n v="33895"/>
    <n v="20954"/>
    <n v="40"/>
    <n v="0.61751899287653267"/>
    <n v="0.3817522636593853"/>
    <n v="7.2874346408205654E-4"/>
  </r>
  <r>
    <x v="37"/>
    <x v="19"/>
    <x v="2"/>
    <x v="5"/>
    <n v="7810"/>
    <n v="1348"/>
    <n v="8483"/>
    <n v="8472"/>
    <n v="2883"/>
    <n v="2826"/>
    <n v="0"/>
    <n v="0"/>
    <n v="57"/>
    <n v="1"/>
    <n v="13"/>
    <n v="38"/>
    <n v="1.3180714533472077E-2"/>
    <n v="0.66666666666666663"/>
    <n v="0"/>
    <n v="5"/>
    <n v="2874"/>
    <n v="2817"/>
    <n v="57"/>
    <n v="8308"/>
    <n v="1138"/>
    <n v="1742"/>
    <n v="3"/>
    <n v="0.39472771418661118"/>
    <n v="0.60423170308706209"/>
    <n v="1.0405827263267431E-3"/>
  </r>
  <r>
    <x v="38"/>
    <x v="19"/>
    <x v="2"/>
    <x v="5"/>
    <n v="89410"/>
    <n v="3839"/>
    <n v="87592"/>
    <n v="90823"/>
    <n v="19214"/>
    <n v="18993"/>
    <n v="0"/>
    <n v="0"/>
    <n v="221"/>
    <n v="39"/>
    <n v="11"/>
    <n v="164"/>
    <n v="8.535442906214219E-3"/>
    <n v="0.74208144796380093"/>
    <n v="0"/>
    <n v="7"/>
    <n v="19151"/>
    <n v="18930"/>
    <n v="221"/>
    <n v="89729"/>
    <n v="4290"/>
    <n v="14913"/>
    <n v="11"/>
    <n v="0.2232746955345061"/>
    <n v="0.77615280524617469"/>
    <n v="5.7249921931924643E-4"/>
  </r>
  <r>
    <x v="39"/>
    <x v="19"/>
    <x v="2"/>
    <x v="5"/>
    <n v="4352237"/>
    <n v="238903"/>
    <n v="1294521"/>
    <n v="4435266"/>
    <n v="1314332"/>
    <n v="1294522"/>
    <n v="301"/>
    <n v="25"/>
    <n v="19509"/>
    <n v="2655"/>
    <n v="5018"/>
    <n v="11482"/>
    <n v="8.7359966888122635E-3"/>
    <n v="0.58854887487826135"/>
    <n v="0"/>
    <n v="354"/>
    <n v="1306142"/>
    <n v="1286475"/>
    <n v="19366"/>
    <n v="4331701"/>
    <n v="655181"/>
    <n v="657130"/>
    <n v="2021"/>
    <n v="0.49848972710091516"/>
    <n v="0.49997260966026846"/>
    <n v="1.5376632388163722E-3"/>
  </r>
  <r>
    <x v="0"/>
    <x v="20"/>
    <x v="3"/>
    <x v="5"/>
    <m/>
    <m/>
    <m/>
    <m/>
    <m/>
    <m/>
    <m/>
    <m/>
    <m/>
    <m/>
    <m/>
    <m/>
    <m/>
    <e v="#DIV/0!"/>
    <m/>
    <m/>
    <m/>
    <m/>
    <m/>
    <m/>
    <m/>
    <m/>
    <n v="0"/>
    <e v="#DIV/0!"/>
    <e v="#DIV/0!"/>
    <e v="#DIV/0!"/>
  </r>
  <r>
    <x v="1"/>
    <x v="20"/>
    <x v="3"/>
    <x v="5"/>
    <m/>
    <m/>
    <m/>
    <m/>
    <m/>
    <m/>
    <m/>
    <m/>
    <m/>
    <m/>
    <m/>
    <m/>
    <m/>
    <e v="#DIV/0!"/>
    <m/>
    <m/>
    <m/>
    <m/>
    <m/>
    <m/>
    <m/>
    <m/>
    <n v="0"/>
    <e v="#DIV/0!"/>
    <e v="#DIV/0!"/>
    <e v="#DIV/0!"/>
  </r>
  <r>
    <x v="2"/>
    <x v="20"/>
    <x v="3"/>
    <x v="5"/>
    <n v="5717"/>
    <n v="272"/>
    <n v="7466"/>
    <n v="5740"/>
    <n v="2105"/>
    <n v="2057"/>
    <n v="2"/>
    <n v="0"/>
    <n v="46"/>
    <n v="10"/>
    <n v="16"/>
    <n v="20"/>
    <n v="9.5011876484560574E-3"/>
    <n v="0.43478260869565216"/>
    <n v="0"/>
    <n v="0"/>
    <n v="2099"/>
    <n v="2051"/>
    <n v="46"/>
    <n v="5685"/>
    <n v="948"/>
    <n v="1157"/>
    <n v="0"/>
    <n v="0.45035629453681708"/>
    <n v="0.54964370546318286"/>
    <n v="0"/>
  </r>
  <r>
    <x v="3"/>
    <x v="20"/>
    <x v="3"/>
    <x v="5"/>
    <n v="2423"/>
    <n v="90"/>
    <n v="4354"/>
    <n v="2453"/>
    <n v="1007"/>
    <n v="994"/>
    <n v="0"/>
    <n v="0"/>
    <n v="13"/>
    <n v="8"/>
    <n v="1"/>
    <n v="2"/>
    <n v="1.9860973187686196E-3"/>
    <n v="0.15384615384615385"/>
    <n v="0"/>
    <n v="2"/>
    <n v="1004"/>
    <n v="991"/>
    <n v="13"/>
    <n v="2432"/>
    <n v="484"/>
    <n v="520"/>
    <n v="3"/>
    <n v="0.48063555114200596"/>
    <n v="0.51638530287984108"/>
    <n v="2.9791459781529296E-3"/>
  </r>
  <r>
    <x v="4"/>
    <x v="20"/>
    <x v="3"/>
    <x v="5"/>
    <m/>
    <m/>
    <m/>
    <m/>
    <m/>
    <m/>
    <m/>
    <m/>
    <m/>
    <m/>
    <m/>
    <m/>
    <m/>
    <e v="#DIV/0!"/>
    <m/>
    <m/>
    <m/>
    <m/>
    <m/>
    <m/>
    <m/>
    <m/>
    <n v="0"/>
    <e v="#DIV/0!"/>
    <e v="#DIV/0!"/>
    <e v="#DIV/0!"/>
  </r>
  <r>
    <x v="5"/>
    <x v="20"/>
    <x v="3"/>
    <x v="5"/>
    <m/>
    <m/>
    <m/>
    <m/>
    <m/>
    <m/>
    <m/>
    <m/>
    <m/>
    <m/>
    <m/>
    <m/>
    <m/>
    <e v="#DIV/0!"/>
    <m/>
    <m/>
    <m/>
    <m/>
    <m/>
    <m/>
    <m/>
    <m/>
    <n v="0"/>
    <e v="#DIV/0!"/>
    <e v="#DIV/0!"/>
    <e v="#DIV/0!"/>
  </r>
  <r>
    <x v="6"/>
    <x v="20"/>
    <x v="3"/>
    <x v="5"/>
    <m/>
    <m/>
    <m/>
    <m/>
    <m/>
    <m/>
    <m/>
    <m/>
    <m/>
    <m/>
    <m/>
    <m/>
    <m/>
    <e v="#DIV/0!"/>
    <m/>
    <m/>
    <m/>
    <m/>
    <m/>
    <m/>
    <m/>
    <m/>
    <n v="0"/>
    <e v="#DIV/0!"/>
    <e v="#DIV/0!"/>
    <e v="#DIV/0!"/>
  </r>
  <r>
    <x v="7"/>
    <x v="20"/>
    <x v="3"/>
    <x v="5"/>
    <m/>
    <m/>
    <m/>
    <m/>
    <m/>
    <m/>
    <m/>
    <m/>
    <m/>
    <m/>
    <m/>
    <m/>
    <m/>
    <e v="#DIV/0!"/>
    <m/>
    <m/>
    <m/>
    <m/>
    <m/>
    <m/>
    <m/>
    <m/>
    <n v="0"/>
    <e v="#DIV/0!"/>
    <e v="#DIV/0!"/>
    <e v="#DIV/0!"/>
  </r>
  <r>
    <x v="8"/>
    <x v="20"/>
    <x v="3"/>
    <x v="5"/>
    <m/>
    <m/>
    <m/>
    <m/>
    <m/>
    <m/>
    <m/>
    <m/>
    <m/>
    <m/>
    <m/>
    <m/>
    <m/>
    <e v="#DIV/0!"/>
    <m/>
    <m/>
    <m/>
    <m/>
    <m/>
    <m/>
    <m/>
    <m/>
    <n v="0"/>
    <e v="#DIV/0!"/>
    <e v="#DIV/0!"/>
    <e v="#DIV/0!"/>
  </r>
  <r>
    <x v="9"/>
    <x v="20"/>
    <x v="3"/>
    <x v="5"/>
    <m/>
    <m/>
    <m/>
    <m/>
    <m/>
    <m/>
    <m/>
    <m/>
    <m/>
    <m/>
    <m/>
    <m/>
    <m/>
    <e v="#DIV/0!"/>
    <m/>
    <m/>
    <m/>
    <m/>
    <m/>
    <m/>
    <m/>
    <m/>
    <n v="0"/>
    <e v="#DIV/0!"/>
    <e v="#DIV/0!"/>
    <e v="#DIV/0!"/>
  </r>
  <r>
    <x v="10"/>
    <x v="20"/>
    <x v="3"/>
    <x v="5"/>
    <m/>
    <m/>
    <m/>
    <m/>
    <m/>
    <m/>
    <m/>
    <m/>
    <m/>
    <m/>
    <m/>
    <m/>
    <m/>
    <e v="#DIV/0!"/>
    <m/>
    <m/>
    <m/>
    <m/>
    <m/>
    <m/>
    <m/>
    <m/>
    <n v="0"/>
    <e v="#DIV/0!"/>
    <e v="#DIV/0!"/>
    <e v="#DIV/0!"/>
  </r>
  <r>
    <x v="11"/>
    <x v="20"/>
    <x v="3"/>
    <x v="5"/>
    <m/>
    <m/>
    <m/>
    <m/>
    <m/>
    <m/>
    <m/>
    <m/>
    <m/>
    <m/>
    <m/>
    <m/>
    <m/>
    <e v="#DIV/0!"/>
    <m/>
    <m/>
    <m/>
    <m/>
    <m/>
    <m/>
    <m/>
    <m/>
    <n v="0"/>
    <e v="#DIV/0!"/>
    <e v="#DIV/0!"/>
    <e v="#DIV/0!"/>
  </r>
  <r>
    <x v="12"/>
    <x v="20"/>
    <x v="3"/>
    <x v="5"/>
    <m/>
    <m/>
    <m/>
    <m/>
    <m/>
    <m/>
    <m/>
    <m/>
    <m/>
    <m/>
    <m/>
    <m/>
    <m/>
    <e v="#DIV/0!"/>
    <m/>
    <m/>
    <m/>
    <m/>
    <m/>
    <m/>
    <m/>
    <m/>
    <n v="0"/>
    <e v="#DIV/0!"/>
    <e v="#DIV/0!"/>
    <e v="#DIV/0!"/>
  </r>
  <r>
    <x v="13"/>
    <x v="20"/>
    <x v="3"/>
    <x v="5"/>
    <n v="12343"/>
    <n v="481"/>
    <n v="13883"/>
    <n v="12408"/>
    <n v="4735"/>
    <n v="4699"/>
    <n v="0"/>
    <n v="0"/>
    <n v="36"/>
    <n v="19"/>
    <n v="5"/>
    <n v="11"/>
    <n v="2.3231256599788807E-3"/>
    <n v="0.30555555555555558"/>
    <n v="0"/>
    <n v="1"/>
    <n v="4733"/>
    <n v="4697"/>
    <n v="36"/>
    <n v="12351"/>
    <n v="903"/>
    <n v="3831"/>
    <n v="1"/>
    <n v="0.19070749736008447"/>
    <n v="0.8090813093980993"/>
    <n v="2.1119324181626187E-4"/>
  </r>
  <r>
    <x v="14"/>
    <x v="20"/>
    <x v="3"/>
    <x v="5"/>
    <m/>
    <m/>
    <m/>
    <m/>
    <m/>
    <m/>
    <m/>
    <m/>
    <m/>
    <m/>
    <m/>
    <m/>
    <m/>
    <e v="#DIV/0!"/>
    <m/>
    <m/>
    <m/>
    <m/>
    <m/>
    <m/>
    <m/>
    <m/>
    <n v="0"/>
    <e v="#DIV/0!"/>
    <e v="#DIV/0!"/>
    <e v="#DIV/0!"/>
  </r>
  <r>
    <x v="15"/>
    <x v="20"/>
    <x v="3"/>
    <x v="5"/>
    <m/>
    <m/>
    <m/>
    <m/>
    <m/>
    <m/>
    <m/>
    <m/>
    <m/>
    <m/>
    <m/>
    <m/>
    <m/>
    <e v="#DIV/0!"/>
    <m/>
    <m/>
    <m/>
    <m/>
    <m/>
    <m/>
    <m/>
    <m/>
    <n v="0"/>
    <e v="#DIV/0!"/>
    <e v="#DIV/0!"/>
    <e v="#DIV/0!"/>
  </r>
  <r>
    <x v="16"/>
    <x v="20"/>
    <x v="3"/>
    <x v="5"/>
    <n v="66596"/>
    <n v="2406"/>
    <n v="66211"/>
    <n v="67546"/>
    <n v="24404"/>
    <n v="24126"/>
    <n v="0"/>
    <n v="0"/>
    <n v="278"/>
    <n v="64"/>
    <n v="66"/>
    <n v="147"/>
    <n v="6.0236026880839209E-3"/>
    <n v="0.52877697841726623"/>
    <n v="0"/>
    <n v="1"/>
    <n v="24266"/>
    <n v="23989"/>
    <n v="277"/>
    <n v="66344"/>
    <n v="10739"/>
    <n v="13622"/>
    <n v="43"/>
    <n v="0.44005081134240287"/>
    <n v="0.55818718242911003"/>
    <n v="1.7620062284871333E-3"/>
  </r>
  <r>
    <x v="17"/>
    <x v="20"/>
    <x v="3"/>
    <x v="5"/>
    <m/>
    <m/>
    <m/>
    <m/>
    <m/>
    <m/>
    <m/>
    <m/>
    <m/>
    <m/>
    <m/>
    <m/>
    <m/>
    <e v="#DIV/0!"/>
    <m/>
    <m/>
    <m/>
    <m/>
    <m/>
    <m/>
    <m/>
    <m/>
    <n v="0"/>
    <e v="#DIV/0!"/>
    <e v="#DIV/0!"/>
    <e v="#DIV/0!"/>
  </r>
  <r>
    <x v="18"/>
    <x v="20"/>
    <x v="3"/>
    <x v="5"/>
    <n v="1600"/>
    <n v="73"/>
    <n v="3548"/>
    <n v="1617"/>
    <n v="592"/>
    <n v="583"/>
    <n v="0"/>
    <n v="0"/>
    <n v="9"/>
    <n v="4"/>
    <n v="2"/>
    <n v="1"/>
    <n v="1.6891891891891893E-3"/>
    <n v="0.1111111111111111"/>
    <n v="0"/>
    <n v="2"/>
    <n v="590"/>
    <n v="581"/>
    <n v="9"/>
    <n v="1599"/>
    <n v="269"/>
    <n v="322"/>
    <n v="1"/>
    <n v="0.45439189189189189"/>
    <n v="0.54391891891891897"/>
    <n v="1.6891891891891893E-3"/>
  </r>
  <r>
    <x v="19"/>
    <x v="20"/>
    <x v="3"/>
    <x v="5"/>
    <n v="356"/>
    <n v="6"/>
    <n v="2371"/>
    <n v="358"/>
    <n v="175"/>
    <n v="174"/>
    <n v="0"/>
    <n v="0"/>
    <n v="1"/>
    <n v="0"/>
    <n v="1"/>
    <n v="0"/>
    <n v="0"/>
    <n v="0"/>
    <n v="0"/>
    <n v="0"/>
    <n v="175"/>
    <n v="174"/>
    <n v="1"/>
    <n v="356"/>
    <n v="89"/>
    <n v="86"/>
    <n v="0"/>
    <n v="0.50857142857142856"/>
    <n v="0.49142857142857144"/>
    <n v="0"/>
  </r>
  <r>
    <x v="20"/>
    <x v="20"/>
    <x v="3"/>
    <x v="5"/>
    <n v="14820"/>
    <n v="943"/>
    <n v="15898"/>
    <n v="14906"/>
    <n v="5641"/>
    <n v="5562"/>
    <n v="0"/>
    <n v="0"/>
    <n v="79"/>
    <n v="13"/>
    <n v="17"/>
    <n v="49"/>
    <n v="8.6864031200141814E-3"/>
    <n v="0.620253164556962"/>
    <n v="0"/>
    <n v="0"/>
    <n v="5623"/>
    <n v="5544"/>
    <n v="79"/>
    <n v="14763"/>
    <n v="1750"/>
    <n v="3889"/>
    <n v="2"/>
    <n v="0.31022868285764937"/>
    <n v="0.68941677007622759"/>
    <n v="3.5454706612302782E-4"/>
  </r>
  <r>
    <x v="21"/>
    <x v="20"/>
    <x v="3"/>
    <x v="5"/>
    <m/>
    <m/>
    <m/>
    <m/>
    <m/>
    <m/>
    <m/>
    <m/>
    <m/>
    <m/>
    <m/>
    <m/>
    <m/>
    <e v="#DIV/0!"/>
    <m/>
    <m/>
    <m/>
    <m/>
    <m/>
    <m/>
    <m/>
    <m/>
    <n v="0"/>
    <e v="#DIV/0!"/>
    <e v="#DIV/0!"/>
    <e v="#DIV/0!"/>
  </r>
  <r>
    <x v="22"/>
    <x v="20"/>
    <x v="3"/>
    <x v="5"/>
    <n v="14748"/>
    <n v="737"/>
    <n v="16032"/>
    <n v="14864"/>
    <n v="5807"/>
    <n v="5763"/>
    <n v="3"/>
    <n v="3"/>
    <n v="41"/>
    <n v="8"/>
    <n v="16"/>
    <n v="17"/>
    <n v="2.9275012915446876E-3"/>
    <n v="0.41463414634146339"/>
    <n v="0"/>
    <n v="0"/>
    <n v="5793"/>
    <n v="5749"/>
    <n v="41"/>
    <n v="14642"/>
    <n v="2473"/>
    <n v="3333"/>
    <n v="1"/>
    <n v="0.42586533494058892"/>
    <n v="0.5739624591010849"/>
    <n v="1.7220595832615808E-4"/>
  </r>
  <r>
    <x v="23"/>
    <x v="20"/>
    <x v="3"/>
    <x v="5"/>
    <n v="3458"/>
    <n v="119"/>
    <n v="5360"/>
    <n v="3510"/>
    <n v="1539"/>
    <n v="1513"/>
    <n v="0"/>
    <n v="0"/>
    <n v="26"/>
    <n v="1"/>
    <n v="5"/>
    <n v="15"/>
    <n v="9.7465886939571145E-3"/>
    <n v="0.57692307692307687"/>
    <n v="0"/>
    <n v="5"/>
    <n v="1535"/>
    <n v="1509"/>
    <n v="26"/>
    <n v="3463"/>
    <n v="530"/>
    <n v="1009"/>
    <n v="0"/>
    <n v="0.34437946718648471"/>
    <n v="0.65562053281351529"/>
    <n v="0"/>
  </r>
  <r>
    <x v="24"/>
    <x v="20"/>
    <x v="3"/>
    <x v="5"/>
    <n v="1743"/>
    <n v="51"/>
    <n v="3713"/>
    <n v="1749"/>
    <n v="909"/>
    <n v="889"/>
    <n v="0"/>
    <n v="0"/>
    <n v="20"/>
    <n v="6"/>
    <n v="2"/>
    <n v="12"/>
    <n v="1.3201320132013201E-2"/>
    <n v="0.6"/>
    <n v="0"/>
    <n v="0"/>
    <n v="906"/>
    <n v="886"/>
    <n v="20"/>
    <n v="1734"/>
    <n v="201"/>
    <n v="708"/>
    <n v="0"/>
    <n v="0.22112211221122113"/>
    <n v="0.77887788778877887"/>
    <n v="0"/>
  </r>
  <r>
    <x v="25"/>
    <x v="20"/>
    <x v="3"/>
    <x v="5"/>
    <m/>
    <m/>
    <m/>
    <m/>
    <m/>
    <m/>
    <m/>
    <m/>
    <m/>
    <m/>
    <m/>
    <m/>
    <m/>
    <e v="#DIV/0!"/>
    <m/>
    <m/>
    <m/>
    <m/>
    <m/>
    <m/>
    <m/>
    <m/>
    <n v="0"/>
    <e v="#DIV/0!"/>
    <e v="#DIV/0!"/>
    <e v="#DIV/0!"/>
  </r>
  <r>
    <x v="26"/>
    <x v="20"/>
    <x v="3"/>
    <x v="5"/>
    <n v="10597"/>
    <n v="526"/>
    <n v="12092"/>
    <n v="10694"/>
    <n v="2485"/>
    <n v="2452"/>
    <n v="0"/>
    <n v="0"/>
    <n v="33"/>
    <n v="4"/>
    <n v="6"/>
    <n v="23"/>
    <n v="9.2555331991951706E-3"/>
    <n v="0.69696969696969702"/>
    <n v="0"/>
    <n v="0"/>
    <n v="2471"/>
    <n v="2438"/>
    <n v="33"/>
    <n v="10516"/>
    <n v="1150"/>
    <n v="1334"/>
    <n v="1"/>
    <n v="0.46277665995975853"/>
    <n v="0.53682092555331995"/>
    <n v="4.0241448692152917E-4"/>
  </r>
  <r>
    <x v="27"/>
    <x v="20"/>
    <x v="3"/>
    <x v="5"/>
    <n v="12004"/>
    <n v="302"/>
    <n v="13723"/>
    <n v="12124"/>
    <n v="5737"/>
    <n v="5698"/>
    <n v="0"/>
    <n v="0"/>
    <n v="39"/>
    <n v="19"/>
    <n v="8"/>
    <n v="12"/>
    <n v="2.0916855499389926E-3"/>
    <n v="0.30769230769230771"/>
    <n v="0"/>
    <n v="0"/>
    <n v="5714"/>
    <n v="5677"/>
    <n v="37"/>
    <n v="11816"/>
    <n v="2794"/>
    <n v="2930"/>
    <n v="13"/>
    <n v="0.4870141188774621"/>
    <n v="0.5107198884434373"/>
    <n v="2.2659926791005753E-3"/>
  </r>
  <r>
    <x v="28"/>
    <x v="20"/>
    <x v="3"/>
    <x v="5"/>
    <m/>
    <m/>
    <m/>
    <m/>
    <m/>
    <m/>
    <m/>
    <m/>
    <m/>
    <m/>
    <m/>
    <m/>
    <m/>
    <e v="#DIV/0!"/>
    <m/>
    <m/>
    <m/>
    <m/>
    <m/>
    <m/>
    <m/>
    <m/>
    <n v="0"/>
    <e v="#DIV/0!"/>
    <e v="#DIV/0!"/>
    <e v="#DIV/0!"/>
  </r>
  <r>
    <x v="29"/>
    <x v="20"/>
    <x v="3"/>
    <x v="5"/>
    <m/>
    <m/>
    <m/>
    <m/>
    <m/>
    <m/>
    <m/>
    <m/>
    <m/>
    <m/>
    <m/>
    <m/>
    <m/>
    <e v="#DIV/0!"/>
    <m/>
    <m/>
    <m/>
    <m/>
    <m/>
    <m/>
    <m/>
    <m/>
    <n v="0"/>
    <e v="#DIV/0!"/>
    <e v="#DIV/0!"/>
    <e v="#DIV/0!"/>
  </r>
  <r>
    <x v="30"/>
    <x v="20"/>
    <x v="3"/>
    <x v="5"/>
    <n v="123023"/>
    <n v="7945"/>
    <n v="117099"/>
    <n v="125984"/>
    <n v="38860"/>
    <n v="38180"/>
    <n v="0"/>
    <n v="0"/>
    <n v="680"/>
    <n v="34"/>
    <n v="265"/>
    <n v="366"/>
    <n v="9.4184251158003079E-3"/>
    <n v="0.53823529411764703"/>
    <n v="0"/>
    <n v="15"/>
    <n v="38724"/>
    <n v="38047"/>
    <n v="677"/>
    <n v="123998"/>
    <n v="15168"/>
    <n v="23659"/>
    <n v="33"/>
    <n v="0.39032424086464229"/>
    <n v="0.60882655687081833"/>
    <n v="8.4920226453937214E-4"/>
  </r>
  <r>
    <x v="31"/>
    <x v="20"/>
    <x v="3"/>
    <x v="5"/>
    <n v="34301"/>
    <n v="1241"/>
    <n v="35081"/>
    <n v="34498"/>
    <n v="11300"/>
    <n v="11136"/>
    <n v="0"/>
    <n v="0"/>
    <n v="164"/>
    <n v="16"/>
    <n v="23"/>
    <n v="124"/>
    <n v="1.0973451327433627E-2"/>
    <n v="0.75609756097560976"/>
    <n v="0"/>
    <n v="1"/>
    <n v="11210"/>
    <n v="11046"/>
    <n v="164"/>
    <n v="33861"/>
    <n v="2565"/>
    <n v="8735"/>
    <n v="0"/>
    <n v="0.22699115044247786"/>
    <n v="0.77300884955752214"/>
    <n v="0"/>
  </r>
  <r>
    <x v="32"/>
    <x v="20"/>
    <x v="3"/>
    <x v="5"/>
    <n v="2892"/>
    <n v="146"/>
    <n v="4767"/>
    <n v="2917"/>
    <n v="1100"/>
    <n v="1083"/>
    <n v="0"/>
    <n v="0"/>
    <n v="17"/>
    <n v="1"/>
    <n v="4"/>
    <n v="12"/>
    <n v="1.090909090909091E-2"/>
    <n v="0.70588235294117652"/>
    <n v="0"/>
    <n v="0"/>
    <n v="1093"/>
    <n v="1076"/>
    <n v="17"/>
    <n v="2888"/>
    <n v="27"/>
    <n v="1073"/>
    <n v="0"/>
    <n v="2.4545454545454544E-2"/>
    <n v="0.97545454545454546"/>
    <n v="0"/>
  </r>
  <r>
    <x v="33"/>
    <x v="20"/>
    <x v="3"/>
    <x v="5"/>
    <m/>
    <m/>
    <m/>
    <m/>
    <m/>
    <m/>
    <m/>
    <m/>
    <m/>
    <m/>
    <m/>
    <m/>
    <m/>
    <e v="#DIV/0!"/>
    <m/>
    <m/>
    <m/>
    <m/>
    <m/>
    <m/>
    <m/>
    <m/>
    <n v="0"/>
    <e v="#DIV/0!"/>
    <e v="#DIV/0!"/>
    <e v="#DIV/0!"/>
  </r>
  <r>
    <x v="34"/>
    <x v="20"/>
    <x v="3"/>
    <x v="5"/>
    <m/>
    <m/>
    <m/>
    <m/>
    <m/>
    <m/>
    <m/>
    <m/>
    <m/>
    <m/>
    <m/>
    <m/>
    <m/>
    <e v="#DIV/0!"/>
    <m/>
    <m/>
    <m/>
    <m/>
    <m/>
    <m/>
    <m/>
    <m/>
    <n v="0"/>
    <e v="#DIV/0!"/>
    <e v="#DIV/0!"/>
    <e v="#DIV/0!"/>
  </r>
  <r>
    <x v="35"/>
    <x v="20"/>
    <x v="3"/>
    <x v="5"/>
    <m/>
    <m/>
    <m/>
    <m/>
    <m/>
    <m/>
    <m/>
    <m/>
    <m/>
    <m/>
    <m/>
    <m/>
    <m/>
    <e v="#DIV/0!"/>
    <m/>
    <m/>
    <m/>
    <m/>
    <m/>
    <m/>
    <m/>
    <m/>
    <n v="0"/>
    <e v="#DIV/0!"/>
    <e v="#DIV/0!"/>
    <e v="#DIV/0!"/>
  </r>
  <r>
    <x v="36"/>
    <x v="20"/>
    <x v="3"/>
    <x v="5"/>
    <m/>
    <m/>
    <m/>
    <m/>
    <m/>
    <m/>
    <m/>
    <m/>
    <m/>
    <m/>
    <m/>
    <m/>
    <m/>
    <e v="#DIV/0!"/>
    <m/>
    <m/>
    <m/>
    <m/>
    <m/>
    <m/>
    <m/>
    <m/>
    <n v="0"/>
    <e v="#DIV/0!"/>
    <e v="#DIV/0!"/>
    <e v="#DIV/0!"/>
  </r>
  <r>
    <x v="37"/>
    <x v="20"/>
    <x v="3"/>
    <x v="5"/>
    <n v="1319"/>
    <n v="62"/>
    <n v="3278"/>
    <n v="1323"/>
    <n v="595"/>
    <n v="589"/>
    <n v="0"/>
    <n v="0"/>
    <n v="6"/>
    <n v="1"/>
    <n v="1"/>
    <n v="3"/>
    <n v="5.0420168067226894E-3"/>
    <n v="0.5"/>
    <n v="0"/>
    <n v="1"/>
    <n v="595"/>
    <n v="589"/>
    <n v="6"/>
    <n v="1308"/>
    <n v="101"/>
    <n v="494"/>
    <n v="0"/>
    <n v="0.16974789915966387"/>
    <n v="0.83025210084033618"/>
    <n v="0"/>
  </r>
  <r>
    <x v="38"/>
    <x v="20"/>
    <x v="3"/>
    <x v="5"/>
    <n v="18437"/>
    <n v="601"/>
    <n v="19857"/>
    <n v="18576"/>
    <n v="6309"/>
    <n v="6241"/>
    <n v="0"/>
    <n v="0"/>
    <n v="68"/>
    <n v="22"/>
    <n v="7"/>
    <n v="38"/>
    <n v="6.0231415438262801E-3"/>
    <n v="0.55882352941176472"/>
    <n v="0"/>
    <n v="1"/>
    <n v="6283"/>
    <n v="6216"/>
    <n v="67"/>
    <n v="18318"/>
    <n v="1108"/>
    <n v="5199"/>
    <n v="2"/>
    <n v="0.17562212711998731"/>
    <n v="0.82406086543033763"/>
    <n v="3.1700744967506737E-4"/>
  </r>
  <r>
    <x v="39"/>
    <x v="20"/>
    <x v="3"/>
    <x v="5"/>
    <n v="326377"/>
    <n v="16001"/>
    <n v="111739"/>
    <n v="331267"/>
    <n v="113300"/>
    <n v="111739"/>
    <n v="5"/>
    <n v="3"/>
    <n v="1556"/>
    <n v="230"/>
    <n v="445"/>
    <n v="852"/>
    <n v="7.5198587819947042E-3"/>
    <n v="0.54755784061696655"/>
    <n v="0"/>
    <n v="29"/>
    <n v="112814"/>
    <n v="111260"/>
    <n v="1549"/>
    <n v="326074"/>
    <n v="41299"/>
    <n v="71901"/>
    <n v="100"/>
    <n v="0.36451015004413062"/>
    <n v="0.63460723742277136"/>
    <n v="8.8261253309797002E-4"/>
  </r>
  <r>
    <x v="0"/>
    <x v="21"/>
    <x v="0"/>
    <x v="5"/>
    <n v="75"/>
    <n v="15"/>
    <n v="2081"/>
    <n v="75"/>
    <n v="30"/>
    <n v="30"/>
    <n v="0"/>
    <n v="0"/>
    <n v="0"/>
    <n v="0"/>
    <n v="0"/>
    <n v="0"/>
    <n v="0"/>
    <e v="#DIV/0!"/>
    <n v="0"/>
    <n v="0"/>
    <n v="30"/>
    <n v="30"/>
    <n v="0"/>
    <n v="72"/>
    <n v="0"/>
    <n v="30"/>
    <n v="0"/>
    <n v="0"/>
    <n v="1"/>
    <n v="0"/>
  </r>
  <r>
    <x v="1"/>
    <x v="21"/>
    <x v="0"/>
    <x v="5"/>
    <m/>
    <m/>
    <n v="2021"/>
    <m/>
    <m/>
    <m/>
    <m/>
    <m/>
    <m/>
    <m/>
    <m/>
    <m/>
    <m/>
    <e v="#DIV/0!"/>
    <m/>
    <m/>
    <n v="0"/>
    <n v="0"/>
    <n v="0"/>
    <n v="0"/>
    <m/>
    <n v="0"/>
    <n v="0"/>
    <e v="#DIV/0!"/>
    <e v="#DIV/0!"/>
    <e v="#DIV/0!"/>
  </r>
  <r>
    <x v="2"/>
    <x v="21"/>
    <x v="0"/>
    <x v="5"/>
    <m/>
    <m/>
    <n v="2021"/>
    <m/>
    <m/>
    <m/>
    <m/>
    <m/>
    <m/>
    <m/>
    <m/>
    <m/>
    <m/>
    <e v="#DIV/0!"/>
    <m/>
    <m/>
    <n v="0"/>
    <n v="0"/>
    <n v="0"/>
    <n v="0"/>
    <m/>
    <n v="0"/>
    <n v="0"/>
    <e v="#DIV/0!"/>
    <e v="#DIV/0!"/>
    <e v="#DIV/0!"/>
  </r>
  <r>
    <x v="3"/>
    <x v="21"/>
    <x v="0"/>
    <x v="5"/>
    <n v="38566"/>
    <n v="1619"/>
    <n v="38968"/>
    <n v="39117"/>
    <n v="16150"/>
    <n v="15971"/>
    <n v="3"/>
    <n v="3"/>
    <n v="176"/>
    <n v="67"/>
    <n v="37"/>
    <n v="72"/>
    <n v="4.4582043343653248E-3"/>
    <n v="0.40909090909090912"/>
    <n v="0"/>
    <n v="0"/>
    <n v="16133"/>
    <n v="15954"/>
    <n v="176"/>
    <n v="38763"/>
    <n v="7893"/>
    <n v="8245"/>
    <n v="12"/>
    <n v="0.48873065015479877"/>
    <n v="0.51052631578947372"/>
    <n v="7.4303405572755414E-4"/>
  </r>
  <r>
    <x v="4"/>
    <x v="21"/>
    <x v="0"/>
    <x v="5"/>
    <n v="32085"/>
    <n v="1225"/>
    <n v="32881"/>
    <n v="32386"/>
    <n v="15298"/>
    <n v="15167"/>
    <n v="0"/>
    <n v="0"/>
    <n v="131"/>
    <n v="55"/>
    <n v="39"/>
    <n v="36"/>
    <n v="2.3532487906915939E-3"/>
    <n v="0.27480916030534353"/>
    <n v="0"/>
    <n v="1"/>
    <n v="15267"/>
    <n v="15136"/>
    <n v="131"/>
    <n v="31964"/>
    <n v="8375"/>
    <n v="6914"/>
    <n v="9"/>
    <n v="0.54745718394561382"/>
    <n v="0.45195450385671332"/>
    <n v="5.8831219767289846E-4"/>
  </r>
  <r>
    <x v="5"/>
    <x v="21"/>
    <x v="0"/>
    <x v="5"/>
    <n v="80013"/>
    <n v="3441"/>
    <n v="78593"/>
    <n v="80730"/>
    <n v="31803"/>
    <n v="31257"/>
    <n v="2"/>
    <n v="2"/>
    <n v="544"/>
    <n v="79"/>
    <n v="245"/>
    <n v="206"/>
    <n v="6.4773763481432572E-3"/>
    <n v="0.37867647058823528"/>
    <n v="0"/>
    <n v="14"/>
    <n v="31665"/>
    <n v="31122"/>
    <n v="541"/>
    <n v="79679"/>
    <n v="10604"/>
    <n v="21163"/>
    <n v="36"/>
    <n v="0.33342766405684998"/>
    <n v="0.66544036726095024"/>
    <n v="1.1319686821997924E-3"/>
  </r>
  <r>
    <x v="6"/>
    <x v="21"/>
    <x v="0"/>
    <x v="5"/>
    <m/>
    <m/>
    <n v="2021"/>
    <m/>
    <m/>
    <m/>
    <m/>
    <m/>
    <m/>
    <m/>
    <m/>
    <m/>
    <m/>
    <e v="#DIV/0!"/>
    <m/>
    <m/>
    <n v="0"/>
    <n v="0"/>
    <n v="0"/>
    <n v="0"/>
    <m/>
    <n v="0"/>
    <n v="0"/>
    <e v="#DIV/0!"/>
    <e v="#DIV/0!"/>
    <e v="#DIV/0!"/>
  </r>
  <r>
    <x v="7"/>
    <x v="21"/>
    <x v="0"/>
    <x v="5"/>
    <n v="6712"/>
    <n v="275"/>
    <n v="8458"/>
    <n v="6739"/>
    <n v="2643"/>
    <n v="2624"/>
    <n v="0"/>
    <n v="0"/>
    <n v="19"/>
    <n v="5"/>
    <n v="6"/>
    <n v="8"/>
    <n v="3.0268634127884981E-3"/>
    <n v="0.42105263157894735"/>
    <n v="0"/>
    <n v="0"/>
    <n v="2641"/>
    <n v="2622"/>
    <n v="19"/>
    <n v="6664"/>
    <n v="1820"/>
    <n v="823"/>
    <n v="0"/>
    <n v="0.68861142640938333"/>
    <n v="0.31138857359061672"/>
    <n v="0"/>
  </r>
  <r>
    <x v="8"/>
    <x v="21"/>
    <x v="0"/>
    <x v="5"/>
    <n v="935"/>
    <n v="40"/>
    <n v="2916"/>
    <n v="948"/>
    <n v="376"/>
    <n v="373"/>
    <n v="0"/>
    <n v="0"/>
    <n v="3"/>
    <n v="0"/>
    <n v="0"/>
    <n v="3"/>
    <n v="7.9787234042553185E-3"/>
    <n v="1"/>
    <n v="0"/>
    <n v="0"/>
    <n v="376"/>
    <n v="373"/>
    <n v="3"/>
    <n v="942"/>
    <n v="16"/>
    <n v="360"/>
    <n v="0"/>
    <n v="4.2553191489361701E-2"/>
    <n v="0.95744680851063835"/>
    <n v="0"/>
  </r>
  <r>
    <x v="9"/>
    <x v="21"/>
    <x v="0"/>
    <x v="5"/>
    <m/>
    <m/>
    <n v="2021"/>
    <m/>
    <m/>
    <m/>
    <m/>
    <m/>
    <m/>
    <m/>
    <m/>
    <m/>
    <m/>
    <e v="#DIV/0!"/>
    <m/>
    <m/>
    <n v="0"/>
    <n v="0"/>
    <n v="0"/>
    <n v="0"/>
    <m/>
    <n v="0"/>
    <n v="0"/>
    <e v="#DIV/0!"/>
    <e v="#DIV/0!"/>
    <e v="#DIV/0!"/>
  </r>
  <r>
    <x v="10"/>
    <x v="21"/>
    <x v="0"/>
    <x v="5"/>
    <m/>
    <m/>
    <n v="2021"/>
    <m/>
    <m/>
    <m/>
    <m/>
    <m/>
    <m/>
    <m/>
    <m/>
    <m/>
    <m/>
    <e v="#DIV/0!"/>
    <m/>
    <m/>
    <n v="0"/>
    <n v="0"/>
    <n v="0"/>
    <n v="0"/>
    <m/>
    <n v="0"/>
    <n v="0"/>
    <e v="#DIV/0!"/>
    <e v="#DIV/0!"/>
    <e v="#DIV/0!"/>
  </r>
  <r>
    <x v="11"/>
    <x v="21"/>
    <x v="0"/>
    <x v="5"/>
    <m/>
    <m/>
    <n v="2021"/>
    <m/>
    <m/>
    <m/>
    <m/>
    <m/>
    <m/>
    <m/>
    <m/>
    <m/>
    <m/>
    <e v="#DIV/0!"/>
    <m/>
    <m/>
    <n v="0"/>
    <n v="0"/>
    <n v="0"/>
    <n v="0"/>
    <m/>
    <n v="0"/>
    <n v="0"/>
    <e v="#DIV/0!"/>
    <e v="#DIV/0!"/>
    <e v="#DIV/0!"/>
  </r>
  <r>
    <x v="12"/>
    <x v="21"/>
    <x v="0"/>
    <x v="5"/>
    <n v="11141"/>
    <n v="438"/>
    <n v="12724"/>
    <n v="11244"/>
    <n v="4183"/>
    <n v="4121"/>
    <n v="3"/>
    <n v="3"/>
    <n v="59"/>
    <n v="10"/>
    <n v="17"/>
    <n v="31"/>
    <n v="7.4109490796079366E-3"/>
    <n v="0.52542372881355937"/>
    <n v="0"/>
    <n v="1"/>
    <n v="4167"/>
    <n v="4105"/>
    <n v="59"/>
    <n v="11137"/>
    <n v="1668"/>
    <n v="2513"/>
    <n v="2"/>
    <n v="0.39875687305761415"/>
    <n v="0.6007650011953144"/>
    <n v="4.781257470714798E-4"/>
  </r>
  <r>
    <x v="13"/>
    <x v="21"/>
    <x v="0"/>
    <x v="5"/>
    <n v="1063"/>
    <n v="30"/>
    <n v="3054"/>
    <n v="1069"/>
    <n v="334"/>
    <n v="333"/>
    <n v="0"/>
    <n v="0"/>
    <n v="1"/>
    <n v="1"/>
    <n v="0"/>
    <n v="0"/>
    <n v="0"/>
    <n v="0"/>
    <n v="0"/>
    <n v="0"/>
    <n v="334"/>
    <n v="333"/>
    <n v="1"/>
    <n v="1065"/>
    <n v="24"/>
    <n v="310"/>
    <n v="0"/>
    <n v="7.1856287425149698E-2"/>
    <n v="0.92814371257485029"/>
    <n v="0"/>
  </r>
  <r>
    <x v="14"/>
    <x v="21"/>
    <x v="0"/>
    <x v="5"/>
    <n v="39648"/>
    <n v="2343"/>
    <n v="39326"/>
    <n v="39956"/>
    <n v="16147"/>
    <n v="15931"/>
    <n v="2"/>
    <n v="0"/>
    <n v="214"/>
    <n v="50"/>
    <n v="79"/>
    <n v="62"/>
    <n v="3.8397225490803245E-3"/>
    <n v="0.28971962616822428"/>
    <n v="0"/>
    <n v="23"/>
    <n v="15626"/>
    <n v="15421"/>
    <n v="203"/>
    <n v="35274"/>
    <n v="6778"/>
    <n v="9349"/>
    <n v="20"/>
    <n v="0.41976837802687805"/>
    <n v="0.57899300179599922"/>
    <n v="1.2386201771226854E-3"/>
  </r>
  <r>
    <x v="15"/>
    <x v="21"/>
    <x v="0"/>
    <x v="5"/>
    <n v="11209"/>
    <n v="442"/>
    <n v="12788"/>
    <n v="11373"/>
    <n v="5401"/>
    <n v="5338"/>
    <n v="1"/>
    <n v="0"/>
    <n v="62"/>
    <n v="22"/>
    <n v="19"/>
    <n v="21"/>
    <n v="3.8881688576189594E-3"/>
    <n v="0.33870967741935482"/>
    <n v="0"/>
    <n v="0"/>
    <n v="5392"/>
    <n v="5329"/>
    <n v="62"/>
    <n v="11106"/>
    <n v="1054"/>
    <n v="4345"/>
    <n v="2"/>
    <n v="0.1951490464728754"/>
    <n v="0.8044806517311609"/>
    <n v="3.7030179596371043E-4"/>
  </r>
  <r>
    <x v="16"/>
    <x v="21"/>
    <x v="0"/>
    <x v="5"/>
    <m/>
    <m/>
    <n v="2021"/>
    <m/>
    <m/>
    <m/>
    <m/>
    <m/>
    <m/>
    <m/>
    <m/>
    <m/>
    <m/>
    <e v="#DIV/0!"/>
    <m/>
    <m/>
    <n v="0"/>
    <n v="0"/>
    <n v="0"/>
    <n v="0"/>
    <m/>
    <n v="0"/>
    <n v="0"/>
    <e v="#DIV/0!"/>
    <e v="#DIV/0!"/>
    <e v="#DIV/0!"/>
  </r>
  <r>
    <x v="17"/>
    <x v="21"/>
    <x v="0"/>
    <x v="5"/>
    <n v="73582"/>
    <n v="2918"/>
    <n v="72685"/>
    <n v="75392"/>
    <n v="29770"/>
    <n v="29354"/>
    <n v="8"/>
    <n v="8"/>
    <n v="408"/>
    <n v="63"/>
    <n v="173"/>
    <n v="149"/>
    <n v="5.0050386294927781E-3"/>
    <n v="0.36519607843137253"/>
    <n v="0"/>
    <n v="23"/>
    <n v="29417"/>
    <n v="29002"/>
    <n v="407"/>
    <n v="72101"/>
    <n v="13105"/>
    <n v="16620"/>
    <n v="45"/>
    <n v="0.44020826335236818"/>
    <n v="0.55828014779979851"/>
    <n v="1.5115888478333893E-3"/>
  </r>
  <r>
    <x v="18"/>
    <x v="21"/>
    <x v="0"/>
    <x v="5"/>
    <m/>
    <m/>
    <n v="2021"/>
    <m/>
    <m/>
    <m/>
    <m/>
    <m/>
    <m/>
    <m/>
    <m/>
    <m/>
    <m/>
    <e v="#DIV/0!"/>
    <m/>
    <m/>
    <n v="0"/>
    <n v="0"/>
    <n v="0"/>
    <n v="0"/>
    <m/>
    <n v="0"/>
    <n v="0"/>
    <e v="#DIV/0!"/>
    <e v="#DIV/0!"/>
    <e v="#DIV/0!"/>
  </r>
  <r>
    <x v="19"/>
    <x v="21"/>
    <x v="0"/>
    <x v="5"/>
    <n v="3557"/>
    <n v="128"/>
    <n v="5450"/>
    <n v="3587"/>
    <n v="1696"/>
    <n v="1681"/>
    <n v="0"/>
    <n v="0"/>
    <n v="15"/>
    <n v="5"/>
    <n v="2"/>
    <n v="7"/>
    <n v="4.1273584905660377E-3"/>
    <n v="0.46666666666666667"/>
    <n v="0"/>
    <n v="1"/>
    <n v="1694"/>
    <n v="1679"/>
    <n v="15"/>
    <n v="3548"/>
    <n v="1005"/>
    <n v="691"/>
    <n v="0"/>
    <n v="0.59257075471698117"/>
    <n v="0.40742924528301888"/>
    <n v="0"/>
  </r>
  <r>
    <x v="20"/>
    <x v="21"/>
    <x v="0"/>
    <x v="5"/>
    <n v="26472"/>
    <n v="1271"/>
    <n v="27222"/>
    <n v="26629"/>
    <n v="9326"/>
    <n v="9193"/>
    <n v="0"/>
    <n v="0"/>
    <n v="133"/>
    <n v="32"/>
    <n v="23"/>
    <n v="77"/>
    <n v="8.256487239974266E-3"/>
    <n v="0.57894736842105265"/>
    <n v="0"/>
    <n v="1"/>
    <n v="9306"/>
    <n v="9173"/>
    <n v="133"/>
    <n v="26370"/>
    <n v="2378"/>
    <n v="6948"/>
    <n v="0"/>
    <n v="0.25498606047608835"/>
    <n v="0.74501393952391159"/>
    <n v="0"/>
  </r>
  <r>
    <x v="21"/>
    <x v="21"/>
    <x v="0"/>
    <x v="5"/>
    <n v="2763"/>
    <n v="102"/>
    <n v="4682"/>
    <n v="2793"/>
    <n v="1350"/>
    <n v="1330"/>
    <n v="0"/>
    <n v="0"/>
    <n v="20"/>
    <n v="1"/>
    <n v="9"/>
    <n v="9"/>
    <n v="6.6666666666666671E-3"/>
    <n v="0.45"/>
    <n v="0"/>
    <n v="1"/>
    <n v="1348"/>
    <n v="1328"/>
    <n v="20"/>
    <n v="2760"/>
    <n v="47"/>
    <n v="1302"/>
    <n v="1"/>
    <n v="3.4814814814814812E-2"/>
    <n v="0.96444444444444444"/>
    <n v="7.407407407407407E-4"/>
  </r>
  <r>
    <x v="22"/>
    <x v="21"/>
    <x v="0"/>
    <x v="5"/>
    <n v="6722"/>
    <n v="265"/>
    <n v="8478"/>
    <n v="6819"/>
    <n v="2695"/>
    <n v="2668"/>
    <n v="0"/>
    <n v="0"/>
    <n v="27"/>
    <n v="8"/>
    <n v="2"/>
    <n v="17"/>
    <n v="6.3079777365491647E-3"/>
    <n v="0.62962962962962965"/>
    <n v="0"/>
    <n v="0"/>
    <n v="2688"/>
    <n v="2661"/>
    <n v="27"/>
    <n v="6727"/>
    <n v="1188"/>
    <n v="1507"/>
    <n v="0"/>
    <n v="0.44081632653061226"/>
    <n v="0.5591836734693878"/>
    <n v="0"/>
  </r>
  <r>
    <x v="23"/>
    <x v="21"/>
    <x v="0"/>
    <x v="5"/>
    <m/>
    <m/>
    <n v="2021"/>
    <m/>
    <m/>
    <m/>
    <m/>
    <m/>
    <m/>
    <m/>
    <m/>
    <m/>
    <m/>
    <e v="#DIV/0!"/>
    <m/>
    <m/>
    <n v="0"/>
    <n v="0"/>
    <n v="0"/>
    <n v="0"/>
    <m/>
    <n v="0"/>
    <n v="0"/>
    <e v="#DIV/0!"/>
    <e v="#DIV/0!"/>
    <e v="#DIV/0!"/>
  </r>
  <r>
    <x v="24"/>
    <x v="21"/>
    <x v="0"/>
    <x v="5"/>
    <n v="3336"/>
    <n v="141"/>
    <n v="5216"/>
    <n v="3355"/>
    <n v="1314"/>
    <n v="1285"/>
    <n v="0"/>
    <n v="0"/>
    <n v="29"/>
    <n v="13"/>
    <n v="1"/>
    <n v="15"/>
    <n v="1.1415525114155251E-2"/>
    <n v="0.51724137931034486"/>
    <n v="0"/>
    <n v="0"/>
    <n v="1313"/>
    <n v="1284"/>
    <n v="29"/>
    <n v="3316"/>
    <n v="328"/>
    <n v="986"/>
    <n v="0"/>
    <n v="0.24961948249619481"/>
    <n v="0.75038051750380519"/>
    <n v="0"/>
  </r>
  <r>
    <x v="25"/>
    <x v="21"/>
    <x v="0"/>
    <x v="5"/>
    <m/>
    <m/>
    <n v="2021"/>
    <m/>
    <m/>
    <m/>
    <m/>
    <m/>
    <m/>
    <m/>
    <m/>
    <m/>
    <m/>
    <e v="#DIV/0!"/>
    <m/>
    <m/>
    <n v="0"/>
    <n v="0"/>
    <n v="0"/>
    <n v="0"/>
    <m/>
    <n v="0"/>
    <n v="0"/>
    <e v="#DIV/0!"/>
    <e v="#DIV/0!"/>
    <e v="#DIV/0!"/>
  </r>
  <r>
    <x v="26"/>
    <x v="21"/>
    <x v="0"/>
    <x v="5"/>
    <m/>
    <m/>
    <n v="2021"/>
    <m/>
    <m/>
    <m/>
    <m/>
    <m/>
    <m/>
    <m/>
    <m/>
    <m/>
    <m/>
    <e v="#DIV/0!"/>
    <m/>
    <m/>
    <n v="0"/>
    <n v="0"/>
    <n v="0"/>
    <n v="0"/>
    <m/>
    <n v="0"/>
    <n v="0"/>
    <e v="#DIV/0!"/>
    <e v="#DIV/0!"/>
    <e v="#DIV/0!"/>
  </r>
  <r>
    <x v="27"/>
    <x v="21"/>
    <x v="0"/>
    <x v="5"/>
    <m/>
    <m/>
    <n v="2021"/>
    <m/>
    <m/>
    <m/>
    <m/>
    <m/>
    <m/>
    <m/>
    <m/>
    <m/>
    <m/>
    <e v="#DIV/0!"/>
    <m/>
    <m/>
    <n v="0"/>
    <n v="0"/>
    <n v="0"/>
    <n v="0"/>
    <m/>
    <n v="0"/>
    <n v="0"/>
    <e v="#DIV/0!"/>
    <e v="#DIV/0!"/>
    <e v="#DIV/0!"/>
  </r>
  <r>
    <x v="28"/>
    <x v="21"/>
    <x v="0"/>
    <x v="5"/>
    <n v="30534"/>
    <n v="1362"/>
    <n v="31193"/>
    <n v="30828"/>
    <n v="11076"/>
    <n v="10917"/>
    <n v="0"/>
    <n v="0"/>
    <n v="159"/>
    <n v="61"/>
    <n v="52"/>
    <n v="46"/>
    <n v="4.1531238714337306E-3"/>
    <n v="0.28930817610062892"/>
    <n v="0"/>
    <n v="0"/>
    <n v="11043"/>
    <n v="10884"/>
    <n v="159"/>
    <n v="30334"/>
    <n v="5016"/>
    <n v="6049"/>
    <n v="11"/>
    <n v="0.45287107258938247"/>
    <n v="0.54613578909353555"/>
    <n v="9.9313831708197913E-4"/>
  </r>
  <r>
    <x v="29"/>
    <x v="21"/>
    <x v="0"/>
    <x v="5"/>
    <n v="1718"/>
    <n v="38"/>
    <n v="3701"/>
    <n v="1725"/>
    <n v="747"/>
    <n v="737"/>
    <n v="0"/>
    <n v="0"/>
    <n v="10"/>
    <n v="1"/>
    <n v="0"/>
    <n v="9"/>
    <n v="1.2048192771084338E-2"/>
    <n v="0.9"/>
    <n v="0"/>
    <n v="0"/>
    <n v="746"/>
    <n v="736"/>
    <n v="10"/>
    <n v="1692"/>
    <n v="480"/>
    <n v="267"/>
    <n v="0"/>
    <n v="0.64257028112449799"/>
    <n v="0.35742971887550201"/>
    <n v="0"/>
  </r>
  <r>
    <x v="30"/>
    <x v="21"/>
    <x v="0"/>
    <x v="5"/>
    <n v="12551"/>
    <n v="834"/>
    <n v="13738"/>
    <n v="12731"/>
    <n v="3379"/>
    <n v="3341"/>
    <n v="0"/>
    <n v="0"/>
    <n v="38"/>
    <n v="3"/>
    <n v="7"/>
    <n v="28"/>
    <n v="8.2864752885469066E-3"/>
    <n v="0.73684210526315785"/>
    <n v="0"/>
    <n v="0"/>
    <n v="3351"/>
    <n v="3313"/>
    <n v="38"/>
    <n v="12468"/>
    <n v="1115"/>
    <n v="2264"/>
    <n v="0"/>
    <n v="0.32997928381177866"/>
    <n v="0.67002071618822134"/>
    <n v="0"/>
  </r>
  <r>
    <x v="31"/>
    <x v="21"/>
    <x v="0"/>
    <x v="5"/>
    <n v="338552"/>
    <n v="16203"/>
    <n v="324370"/>
    <n v="341133"/>
    <n v="135767"/>
    <n v="134601"/>
    <n v="0"/>
    <n v="0"/>
    <n v="1166"/>
    <n v="181"/>
    <n v="314"/>
    <n v="664"/>
    <n v="4.8907319157085304E-3"/>
    <n v="0.56946826758147517"/>
    <n v="0"/>
    <n v="7"/>
    <n v="134883"/>
    <n v="133722"/>
    <n v="1161"/>
    <n v="333378"/>
    <n v="38822"/>
    <n v="96903"/>
    <n v="42"/>
    <n v="0.28594577474644062"/>
    <n v="0.71374487172877066"/>
    <n v="3.0935352478879256E-4"/>
  </r>
  <r>
    <x v="32"/>
    <x v="21"/>
    <x v="0"/>
    <x v="5"/>
    <n v="9995"/>
    <n v="364"/>
    <n v="11652"/>
    <n v="10032"/>
    <n v="4237"/>
    <n v="4174"/>
    <n v="1"/>
    <n v="1"/>
    <n v="62"/>
    <n v="9"/>
    <n v="5"/>
    <n v="46"/>
    <n v="1.0856738258201559E-2"/>
    <n v="0.74193548387096775"/>
    <n v="0"/>
    <n v="2"/>
    <n v="4204"/>
    <n v="4141"/>
    <n v="62"/>
    <n v="9867"/>
    <n v="219"/>
    <n v="4017"/>
    <n v="1"/>
    <n v="5.1687514751003069E-2"/>
    <n v="0.94807646919990562"/>
    <n v="2.360160490913382E-4"/>
  </r>
  <r>
    <x v="33"/>
    <x v="21"/>
    <x v="0"/>
    <x v="5"/>
    <m/>
    <m/>
    <n v="2021"/>
    <m/>
    <m/>
    <m/>
    <m/>
    <m/>
    <m/>
    <m/>
    <m/>
    <m/>
    <m/>
    <e v="#DIV/0!"/>
    <m/>
    <m/>
    <n v="0"/>
    <n v="0"/>
    <n v="0"/>
    <n v="0"/>
    <m/>
    <n v="0"/>
    <n v="0"/>
    <e v="#DIV/0!"/>
    <e v="#DIV/0!"/>
    <e v="#DIV/0!"/>
  </r>
  <r>
    <x v="34"/>
    <x v="21"/>
    <x v="0"/>
    <x v="5"/>
    <n v="686"/>
    <n v="28"/>
    <n v="2679"/>
    <n v="695"/>
    <n v="317"/>
    <n v="305"/>
    <n v="0"/>
    <n v="0"/>
    <n v="12"/>
    <n v="0"/>
    <n v="4"/>
    <n v="7"/>
    <n v="2.2082018927444796E-2"/>
    <n v="0.58333333333333337"/>
    <n v="0"/>
    <n v="1"/>
    <n v="314"/>
    <n v="303"/>
    <n v="11"/>
    <n v="687"/>
    <n v="79"/>
    <n v="238"/>
    <n v="0"/>
    <n v="0.24921135646687698"/>
    <n v="0.75078864353312302"/>
    <n v="0"/>
  </r>
  <r>
    <x v="35"/>
    <x v="21"/>
    <x v="0"/>
    <x v="5"/>
    <m/>
    <m/>
    <n v="2021"/>
    <m/>
    <m/>
    <m/>
    <m/>
    <m/>
    <m/>
    <m/>
    <m/>
    <m/>
    <m/>
    <e v="#DIV/0!"/>
    <m/>
    <m/>
    <n v="0"/>
    <n v="0"/>
    <n v="0"/>
    <n v="0"/>
    <m/>
    <n v="0"/>
    <n v="0"/>
    <e v="#DIV/0!"/>
    <e v="#DIV/0!"/>
    <e v="#DIV/0!"/>
  </r>
  <r>
    <x v="36"/>
    <x v="21"/>
    <x v="0"/>
    <x v="5"/>
    <n v="37"/>
    <n v="8"/>
    <n v="2050"/>
    <n v="41"/>
    <n v="8"/>
    <n v="8"/>
    <n v="0"/>
    <n v="0"/>
    <n v="0"/>
    <n v="0"/>
    <n v="0"/>
    <n v="0"/>
    <n v="0"/>
    <e v="#DIV/0!"/>
    <n v="0"/>
    <n v="0"/>
    <n v="8"/>
    <n v="8"/>
    <n v="0"/>
    <n v="40"/>
    <n v="0"/>
    <n v="8"/>
    <n v="0"/>
    <n v="0"/>
    <n v="1"/>
    <n v="0"/>
  </r>
  <r>
    <x v="37"/>
    <x v="21"/>
    <x v="0"/>
    <x v="5"/>
    <n v="1703"/>
    <n v="106"/>
    <n v="3618"/>
    <n v="1714"/>
    <n v="713"/>
    <n v="701"/>
    <n v="0"/>
    <n v="0"/>
    <n v="12"/>
    <n v="1"/>
    <n v="1"/>
    <n v="10"/>
    <n v="1.4025245441795231E-2"/>
    <n v="0.83333333333333337"/>
    <n v="0"/>
    <n v="0"/>
    <n v="710"/>
    <n v="698"/>
    <n v="12"/>
    <n v="1694"/>
    <n v="11"/>
    <n v="701"/>
    <n v="1"/>
    <n v="1.5427769985974754E-2"/>
    <n v="0.98316970546984572"/>
    <n v="1.4025245441795231E-3"/>
  </r>
  <r>
    <x v="38"/>
    <x v="21"/>
    <x v="0"/>
    <x v="5"/>
    <n v="26575"/>
    <n v="845"/>
    <n v="27751"/>
    <n v="26900"/>
    <n v="8968"/>
    <n v="8886"/>
    <n v="0"/>
    <n v="0"/>
    <n v="82"/>
    <n v="24"/>
    <n v="9"/>
    <n v="49"/>
    <n v="5.4638715432649421E-3"/>
    <n v="0.59756097560975607"/>
    <n v="0"/>
    <n v="0"/>
    <n v="8931"/>
    <n v="8849"/>
    <n v="82"/>
    <n v="26502"/>
    <n v="1155"/>
    <n v="7811"/>
    <n v="2"/>
    <n v="0.12879125780553077"/>
    <n v="0.87098572702943799"/>
    <n v="2.2301516503122213E-4"/>
  </r>
  <r>
    <x v="39"/>
    <x v="21"/>
    <x v="0"/>
    <x v="5"/>
    <n v="760230"/>
    <n v="34481"/>
    <n v="300326"/>
    <n v="768011"/>
    <n v="303728"/>
    <n v="300326"/>
    <n v="20"/>
    <n v="17"/>
    <n v="3382"/>
    <n v="691"/>
    <n v="1044"/>
    <n v="1572"/>
    <n v="5.175683506295106E-3"/>
    <n v="0.46481371969248964"/>
    <n v="0"/>
    <n v="75"/>
    <n v="301587"/>
    <n v="298206"/>
    <n v="3361"/>
    <n v="748150"/>
    <n v="103180"/>
    <n v="200364"/>
    <n v="184"/>
    <n v="0.33971184744244853"/>
    <n v="0.65968234736343045"/>
    <n v="6.0580519412105566E-4"/>
  </r>
  <r>
    <x v="0"/>
    <x v="22"/>
    <x v="1"/>
    <x v="6"/>
    <n v="7751"/>
    <n v="456"/>
    <n v="5905"/>
    <n v="7950"/>
    <n v="6077"/>
    <n v="5905"/>
    <n v="100"/>
    <n v="2"/>
    <n v="72"/>
    <n v="6"/>
    <n v="62"/>
    <n v="3"/>
    <n v="4.9366463715649173E-4"/>
    <n v="4.1666666666666664E-2"/>
    <n v="0"/>
    <n v="1"/>
    <n v="6024"/>
    <n v="5871"/>
    <n v="72"/>
    <n v="7887"/>
    <n v="4096"/>
    <n v="1965"/>
    <n v="16"/>
    <n v="0.67401678459766334"/>
    <n v="0.32335033733750207"/>
    <n v="2.6328780648346224E-3"/>
  </r>
  <r>
    <x v="1"/>
    <x v="22"/>
    <x v="1"/>
    <x v="6"/>
    <n v="14824"/>
    <n v="3173"/>
    <n v="12027"/>
    <n v="15694"/>
    <n v="12132"/>
    <n v="12027"/>
    <n v="12"/>
    <n v="2"/>
    <n v="93"/>
    <n v="12"/>
    <n v="62"/>
    <n v="6"/>
    <n v="4.9455984174085062E-4"/>
    <n v="6.4516129032258063E-2"/>
    <n v="0"/>
    <n v="13"/>
    <n v="12094"/>
    <n v="11992"/>
    <n v="90"/>
    <n v="15587"/>
    <n v="9225"/>
    <n v="2886"/>
    <n v="21"/>
    <n v="0.76038575667655783"/>
    <n v="0.23788328387734917"/>
    <n v="1.7309594460929772E-3"/>
  </r>
  <r>
    <x v="2"/>
    <x v="22"/>
    <x v="1"/>
    <x v="6"/>
    <n v="125912"/>
    <n v="8294"/>
    <n v="103712"/>
    <n v="130357"/>
    <n v="106111"/>
    <n v="103712"/>
    <n v="1592"/>
    <n v="0"/>
    <n v="807"/>
    <n v="175"/>
    <n v="558"/>
    <n v="56"/>
    <n v="5.2774924371648557E-4"/>
    <n v="6.9392812887236685E-2"/>
    <n v="1"/>
    <n v="17"/>
    <n v="105606"/>
    <n v="103223"/>
    <n v="791"/>
    <n v="129031"/>
    <n v="82985"/>
    <n v="22369"/>
    <n v="757"/>
    <n v="0.78205841053236702"/>
    <n v="0.21080755058382261"/>
    <n v="7.1340388838103492E-3"/>
  </r>
  <r>
    <x v="3"/>
    <x v="22"/>
    <x v="1"/>
    <x v="6"/>
    <n v="50620"/>
    <n v="2856"/>
    <n v="43634"/>
    <n v="53410"/>
    <n v="43821"/>
    <n v="43634"/>
    <n v="40"/>
    <n v="40"/>
    <n v="147"/>
    <n v="35"/>
    <n v="80"/>
    <n v="25"/>
    <n v="5.705027270030351E-4"/>
    <n v="0.17006802721088435"/>
    <n v="0"/>
    <n v="7"/>
    <n v="43486"/>
    <n v="43301"/>
    <n v="145"/>
    <n v="52820"/>
    <n v="34050"/>
    <n v="9605"/>
    <n v="166"/>
    <n v="0.77702471417813379"/>
    <n v="0.21918714771456607"/>
    <n v="3.7881381073001531E-3"/>
  </r>
  <r>
    <x v="4"/>
    <x v="22"/>
    <x v="1"/>
    <x v="6"/>
    <n v="57691"/>
    <n v="3580"/>
    <n v="49647"/>
    <n v="60480"/>
    <n v="49998"/>
    <n v="49647"/>
    <n v="0"/>
    <n v="0"/>
    <n v="351"/>
    <n v="84"/>
    <n v="235"/>
    <n v="30"/>
    <n v="6.0002400096003836E-4"/>
    <n v="8.5470085470085472E-2"/>
    <n v="0"/>
    <n v="2"/>
    <n v="49662"/>
    <n v="49316"/>
    <n v="346"/>
    <n v="59447"/>
    <n v="38166"/>
    <n v="11722"/>
    <n v="110"/>
    <n v="0.76335053402136088"/>
    <n v="0.234449377975119"/>
    <n v="2.200088003520141E-3"/>
  </r>
  <r>
    <x v="5"/>
    <x v="22"/>
    <x v="1"/>
    <x v="6"/>
    <n v="325355"/>
    <n v="27033"/>
    <n v="276998"/>
    <n v="343133"/>
    <n v="279320"/>
    <n v="277013"/>
    <n v="51"/>
    <n v="51"/>
    <n v="2256"/>
    <n v="233"/>
    <n v="1802"/>
    <n v="185"/>
    <n v="6.6232278390376625E-4"/>
    <n v="8.2003546099290781E-2"/>
    <n v="0"/>
    <n v="36"/>
    <n v="277692"/>
    <n v="275412"/>
    <n v="2229"/>
    <n v="338420"/>
    <n v="201449"/>
    <n v="76529"/>
    <n v="1342"/>
    <n v="0.72121222970070176"/>
    <n v="0.27398324502362881"/>
    <n v="4.8045252756694834E-3"/>
  </r>
  <r>
    <x v="6"/>
    <x v="22"/>
    <x v="1"/>
    <x v="6"/>
    <n v="2834"/>
    <n v="201"/>
    <n v="2521"/>
    <n v="2942"/>
    <n v="2523"/>
    <n v="2521"/>
    <n v="0"/>
    <n v="0"/>
    <n v="2"/>
    <n v="1"/>
    <n v="0"/>
    <n v="1"/>
    <n v="3.9635354736424893E-4"/>
    <n v="0.5"/>
    <n v="0"/>
    <n v="0"/>
    <n v="2510"/>
    <n v="2508"/>
    <n v="2"/>
    <n v="2922"/>
    <n v="1705"/>
    <n v="813"/>
    <n v="5"/>
    <n v="0.67578279825604437"/>
    <n v="0.32223543400713439"/>
    <n v="1.9817677368212444E-3"/>
  </r>
  <r>
    <x v="7"/>
    <x v="22"/>
    <x v="1"/>
    <x v="6"/>
    <n v="72696"/>
    <n v="5823"/>
    <n v="60647"/>
    <n v="75368"/>
    <n v="60973"/>
    <n v="60647"/>
    <n v="0"/>
    <n v="0"/>
    <n v="326"/>
    <n v="42"/>
    <n v="238"/>
    <n v="34"/>
    <n v="5.5762386630147775E-4"/>
    <n v="0.10429447852760736"/>
    <n v="0"/>
    <n v="12"/>
    <n v="60701"/>
    <n v="60380"/>
    <n v="321"/>
    <n v="74396"/>
    <n v="49998"/>
    <n v="10765"/>
    <n v="210"/>
    <n v="0.82000229609827302"/>
    <n v="0.17655355649221788"/>
    <n v="3.444147409509127E-3"/>
  </r>
  <r>
    <x v="8"/>
    <x v="22"/>
    <x v="1"/>
    <x v="6"/>
    <n v="25533"/>
    <n v="1156"/>
    <n v="21426"/>
    <n v="26794"/>
    <n v="21528"/>
    <n v="21454"/>
    <n v="0"/>
    <n v="0"/>
    <n v="74"/>
    <n v="29"/>
    <n v="23"/>
    <n v="6"/>
    <n v="2.7870680044593088E-4"/>
    <n v="8.1081081081081086E-2"/>
    <n v="0"/>
    <n v="16"/>
    <n v="21443"/>
    <n v="21369"/>
    <n v="74"/>
    <n v="26569"/>
    <n v="16137"/>
    <n v="5345"/>
    <n v="46"/>
    <n v="0.74958193979933108"/>
    <n v="0.24828130806391677"/>
    <n v="2.136752136752137E-3"/>
  </r>
  <r>
    <x v="9"/>
    <x v="22"/>
    <x v="1"/>
    <x v="6"/>
    <n v="5186"/>
    <n v="387"/>
    <n v="4417"/>
    <n v="5386"/>
    <n v="4446"/>
    <n v="4418"/>
    <n v="14"/>
    <n v="0"/>
    <n v="14"/>
    <n v="3"/>
    <n v="7"/>
    <n v="3"/>
    <n v="6.7476383265856947E-4"/>
    <n v="0.21428571428571427"/>
    <n v="0"/>
    <n v="1"/>
    <n v="4428"/>
    <n v="4400"/>
    <n v="14"/>
    <n v="5337"/>
    <n v="2011"/>
    <n v="2424"/>
    <n v="11"/>
    <n v="0.45231668915879442"/>
    <n v="0.54520917678812419"/>
    <n v="2.4741340530814214E-3"/>
  </r>
  <r>
    <x v="10"/>
    <x v="22"/>
    <x v="1"/>
    <x v="6"/>
    <n v="41945"/>
    <n v="3216"/>
    <n v="32837"/>
    <n v="44338"/>
    <n v="33402"/>
    <n v="32837"/>
    <n v="27"/>
    <n v="27"/>
    <n v="538"/>
    <n v="108"/>
    <n v="387"/>
    <n v="21"/>
    <n v="6.2870486797197772E-4"/>
    <n v="3.9033457249070633E-2"/>
    <n v="0"/>
    <n v="22"/>
    <n v="33244"/>
    <n v="32682"/>
    <n v="535"/>
    <n v="43845"/>
    <n v="25658"/>
    <n v="7646"/>
    <n v="98"/>
    <n v="0.76815759535357164"/>
    <n v="0.22890844859589246"/>
    <n v="2.9339560505358959E-3"/>
  </r>
  <r>
    <x v="11"/>
    <x v="22"/>
    <x v="1"/>
    <x v="6"/>
    <n v="1687"/>
    <n v="310"/>
    <n v="1501"/>
    <n v="1723"/>
    <n v="1506"/>
    <n v="1501"/>
    <n v="0"/>
    <n v="0"/>
    <n v="5"/>
    <n v="0"/>
    <n v="4"/>
    <n v="1"/>
    <n v="6.6401062416998667E-4"/>
    <n v="0.2"/>
    <n v="0"/>
    <n v="0"/>
    <n v="1496"/>
    <n v="1491"/>
    <n v="5"/>
    <n v="1705"/>
    <n v="1108"/>
    <n v="394"/>
    <n v="4"/>
    <n v="0.7357237715803453"/>
    <n v="0.26162018592297476"/>
    <n v="2.6560424966799467E-3"/>
  </r>
  <r>
    <x v="12"/>
    <x v="22"/>
    <x v="1"/>
    <x v="6"/>
    <n v="47822"/>
    <n v="3194"/>
    <n v="37943"/>
    <n v="50363"/>
    <n v="38490"/>
    <n v="37943"/>
    <n v="254"/>
    <n v="18"/>
    <n v="293"/>
    <n v="21"/>
    <n v="164"/>
    <n v="53"/>
    <n v="1.3769810340348142E-3"/>
    <n v="0.18088737201365188"/>
    <n v="0"/>
    <n v="55"/>
    <n v="38327"/>
    <n v="37784"/>
    <n v="289"/>
    <n v="49879"/>
    <n v="24821"/>
    <n v="13581"/>
    <n v="88"/>
    <n v="0.64486879709015332"/>
    <n v="0.3528448947778644"/>
    <n v="2.286308131982333E-3"/>
  </r>
  <r>
    <x v="13"/>
    <x v="22"/>
    <x v="1"/>
    <x v="6"/>
    <n v="48770"/>
    <n v="3548"/>
    <n v="38713"/>
    <n v="51669"/>
    <n v="39185"/>
    <n v="38713"/>
    <n v="285"/>
    <n v="0"/>
    <n v="187"/>
    <n v="53"/>
    <n v="126"/>
    <n v="0"/>
    <n v="0"/>
    <n v="0"/>
    <n v="0"/>
    <n v="8"/>
    <n v="39107"/>
    <n v="38635"/>
    <n v="187"/>
    <n v="51428"/>
    <n v="24769"/>
    <n v="14195"/>
    <n v="221"/>
    <n v="0.63210412147505424"/>
    <n v="0.36225596529284165"/>
    <n v="5.6399132321041214E-3"/>
  </r>
  <r>
    <x v="14"/>
    <x v="22"/>
    <x v="1"/>
    <x v="6"/>
    <n v="63212"/>
    <n v="5260"/>
    <n v="54289"/>
    <n v="67639"/>
    <n v="54715"/>
    <n v="54289"/>
    <n v="107"/>
    <n v="0"/>
    <n v="319"/>
    <n v="100"/>
    <n v="202"/>
    <n v="11"/>
    <n v="2.0104176185689482E-4"/>
    <n v="3.4482758620689655E-2"/>
    <n v="0"/>
    <n v="6"/>
    <n v="52636"/>
    <n v="52233"/>
    <n v="296"/>
    <n v="61875"/>
    <n v="41153"/>
    <n v="12525"/>
    <n v="1037"/>
    <n v="0.75213378415425391"/>
    <n v="0.22891346065978252"/>
    <n v="1.8952755185963628E-2"/>
  </r>
  <r>
    <x v="15"/>
    <x v="22"/>
    <x v="1"/>
    <x v="6"/>
    <n v="27700"/>
    <n v="2257"/>
    <n v="24948"/>
    <n v="29076"/>
    <n v="25047"/>
    <n v="24948"/>
    <n v="16"/>
    <n v="0"/>
    <n v="83"/>
    <n v="40"/>
    <n v="30"/>
    <n v="10"/>
    <n v="3.9924941110711863E-4"/>
    <n v="0.12048192771084337"/>
    <n v="0"/>
    <n v="3"/>
    <n v="24632"/>
    <n v="24536"/>
    <n v="80"/>
    <n v="28458"/>
    <n v="17589"/>
    <n v="7229"/>
    <n v="229"/>
    <n v="0.70223978919631092"/>
    <n v="0.28861739928933605"/>
    <n v="9.1428115143530157E-3"/>
  </r>
  <r>
    <x v="16"/>
    <x v="22"/>
    <x v="1"/>
    <x v="6"/>
    <n v="1420898"/>
    <n v="104014"/>
    <n v="1220062"/>
    <n v="1517436"/>
    <n v="1231380"/>
    <n v="1220062"/>
    <n v="0"/>
    <n v="0"/>
    <n v="11318"/>
    <n v="2293"/>
    <n v="8000"/>
    <n v="707"/>
    <n v="5.74152576783771E-4"/>
    <n v="6.246686693762149E-2"/>
    <n v="0"/>
    <n v="318"/>
    <n v="1207893"/>
    <n v="1196902"/>
    <n v="10991"/>
    <n v="1479986"/>
    <n v="909987"/>
    <n v="307813"/>
    <n v="13580"/>
    <n v="0.73899770988646885"/>
    <n v="0.2499740128961003"/>
    <n v="1.1028277217430851E-2"/>
  </r>
  <r>
    <x v="17"/>
    <x v="22"/>
    <x v="1"/>
    <x v="6"/>
    <n v="190644"/>
    <n v="13760"/>
    <n v="159709"/>
    <n v="204819"/>
    <n v="162324"/>
    <n v="159710"/>
    <n v="1172"/>
    <n v="40"/>
    <n v="1442"/>
    <n v="83"/>
    <n v="1234"/>
    <n v="79"/>
    <n v="4.8668095906951529E-4"/>
    <n v="5.4785020804438284E-2"/>
    <n v="1"/>
    <n v="45"/>
    <n v="155714"/>
    <n v="153189"/>
    <n v="1353"/>
    <n v="192045"/>
    <n v="124168"/>
    <n v="36165"/>
    <n v="1991"/>
    <n v="0.76493925728789336"/>
    <n v="0.22279515043986101"/>
    <n v="1.2265592272245633E-2"/>
  </r>
  <r>
    <x v="18"/>
    <x v="22"/>
    <x v="1"/>
    <x v="6"/>
    <n v="30391"/>
    <n v="2282"/>
    <n v="26588"/>
    <n v="32120"/>
    <n v="26919"/>
    <n v="26594"/>
    <n v="8"/>
    <n v="8"/>
    <n v="317"/>
    <n v="50"/>
    <n v="252"/>
    <n v="14"/>
    <n v="5.2007875478286717E-4"/>
    <n v="4.4164037854889593E-2"/>
    <n v="0"/>
    <n v="1"/>
    <n v="26720"/>
    <n v="26397"/>
    <n v="315"/>
    <n v="31784"/>
    <n v="22174"/>
    <n v="4626"/>
    <n v="119"/>
    <n v="0.82373045061109251"/>
    <n v="0.1718488799732531"/>
    <n v="4.4206694156543706E-3"/>
  </r>
  <r>
    <x v="19"/>
    <x v="22"/>
    <x v="1"/>
    <x v="6"/>
    <n v="16045"/>
    <n v="1100"/>
    <n v="13658"/>
    <n v="16950"/>
    <n v="13809"/>
    <n v="13658"/>
    <n v="68"/>
    <n v="0"/>
    <n v="83"/>
    <n v="12"/>
    <n v="55"/>
    <n v="3"/>
    <n v="2.1724961981316532E-4"/>
    <n v="3.614457831325301E-2"/>
    <n v="0"/>
    <n v="13"/>
    <n v="13752"/>
    <n v="13602"/>
    <n v="82"/>
    <n v="16736"/>
    <n v="10824"/>
    <n v="2929"/>
    <n v="56"/>
    <n v="0.78383662828590051"/>
    <n v="0.21210804547758708"/>
    <n v="4.0553262365124196E-3"/>
  </r>
  <r>
    <x v="20"/>
    <x v="22"/>
    <x v="1"/>
    <x v="6"/>
    <n v="54243"/>
    <n v="3661"/>
    <n v="45673"/>
    <n v="56030"/>
    <n v="45967"/>
    <n v="45673"/>
    <n v="11"/>
    <n v="11"/>
    <n v="283"/>
    <n v="34"/>
    <n v="228"/>
    <n v="20"/>
    <n v="4.350947418800444E-4"/>
    <n v="7.0671378091872794E-2"/>
    <n v="0"/>
    <n v="1"/>
    <n v="45741"/>
    <n v="45452"/>
    <n v="278"/>
    <n v="55453"/>
    <n v="30406"/>
    <n v="15449"/>
    <n v="112"/>
    <n v="0.66147453608023143"/>
    <n v="0.33608893336524026"/>
    <n v="2.4365305545282485E-3"/>
  </r>
  <r>
    <x v="21"/>
    <x v="22"/>
    <x v="1"/>
    <x v="6"/>
    <n v="8049"/>
    <n v="362"/>
    <n v="7073"/>
    <n v="8319"/>
    <n v="7148"/>
    <n v="7073"/>
    <n v="22"/>
    <n v="0"/>
    <n v="53"/>
    <n v="2"/>
    <n v="43"/>
    <n v="7"/>
    <n v="9.7929490766648008E-4"/>
    <n v="0.13207547169811321"/>
    <n v="0"/>
    <n v="1"/>
    <n v="7080"/>
    <n v="7005"/>
    <n v="53"/>
    <n v="8214"/>
    <n v="3222"/>
    <n v="3895"/>
    <n v="31"/>
    <n v="0.45075545607162842"/>
    <n v="0.54490766648013433"/>
    <n v="4.3368774482372687E-3"/>
  </r>
  <r>
    <x v="22"/>
    <x v="22"/>
    <x v="1"/>
    <x v="6"/>
    <n v="44161"/>
    <n v="3692"/>
    <n v="37509"/>
    <n v="46590"/>
    <n v="38087"/>
    <n v="37509"/>
    <n v="397"/>
    <n v="0"/>
    <n v="181"/>
    <n v="21"/>
    <n v="136"/>
    <n v="10"/>
    <n v="2.6255677790322155E-4"/>
    <n v="5.5248618784530384E-2"/>
    <n v="0"/>
    <n v="14"/>
    <n v="37813"/>
    <n v="37237"/>
    <n v="179"/>
    <n v="45775"/>
    <n v="30362"/>
    <n v="7583"/>
    <n v="142"/>
    <n v="0.79717488906976131"/>
    <n v="0.19909680468401292"/>
    <n v="3.7283062462257462E-3"/>
  </r>
  <r>
    <x v="23"/>
    <x v="22"/>
    <x v="1"/>
    <x v="6"/>
    <n v="25821"/>
    <n v="1354"/>
    <n v="21434"/>
    <n v="27237"/>
    <n v="21833"/>
    <n v="21434"/>
    <n v="110"/>
    <n v="0"/>
    <n v="289"/>
    <n v="16"/>
    <n v="244"/>
    <n v="12"/>
    <n v="5.496267118581963E-4"/>
    <n v="4.1522491349480967E-2"/>
    <n v="0"/>
    <n v="17"/>
    <n v="21745"/>
    <n v="21346"/>
    <n v="289"/>
    <n v="26876"/>
    <n v="11965"/>
    <n v="9867"/>
    <n v="1"/>
    <n v="0.54802363394860987"/>
    <n v="0.45193056382540192"/>
    <n v="4.5802225988183028E-5"/>
  </r>
  <r>
    <x v="24"/>
    <x v="22"/>
    <x v="1"/>
    <x v="6"/>
    <n v="16688"/>
    <n v="1316"/>
    <n v="14178"/>
    <n v="17362"/>
    <n v="14267"/>
    <n v="14178"/>
    <n v="0"/>
    <n v="0"/>
    <n v="89"/>
    <n v="19"/>
    <n v="65"/>
    <n v="5"/>
    <n v="3.5045910142286394E-4"/>
    <n v="5.6179775280898875E-2"/>
    <n v="0"/>
    <n v="0"/>
    <n v="14177"/>
    <n v="14091"/>
    <n v="86"/>
    <n v="17129"/>
    <n v="9248"/>
    <n v="4984"/>
    <n v="35"/>
    <n v="0.64820915399172918"/>
    <n v="0.34933763229831077"/>
    <n v="2.4532137099600479E-3"/>
  </r>
  <r>
    <x v="25"/>
    <x v="22"/>
    <x v="1"/>
    <x v="6"/>
    <n v="10329"/>
    <n v="1754"/>
    <n v="8622"/>
    <n v="10704"/>
    <n v="8697"/>
    <n v="8622"/>
    <n v="52"/>
    <n v="0"/>
    <n v="23"/>
    <n v="9"/>
    <n v="8"/>
    <n v="5"/>
    <n v="5.7491088881223408E-4"/>
    <n v="0.21739130434782608"/>
    <n v="0"/>
    <n v="1"/>
    <n v="8624"/>
    <n v="8549"/>
    <n v="23"/>
    <n v="10559"/>
    <n v="4920"/>
    <n v="3758"/>
    <n v="19"/>
    <n v="0.56571231459123839"/>
    <n v="0.43210302403127515"/>
    <n v="2.1846613774864896E-3"/>
  </r>
  <r>
    <x v="26"/>
    <x v="22"/>
    <x v="1"/>
    <x v="6"/>
    <n v="567803"/>
    <n v="49623"/>
    <n v="467071"/>
    <n v="600737"/>
    <n v="474870"/>
    <n v="467072"/>
    <n v="4484"/>
    <n v="0"/>
    <n v="3314"/>
    <n v="264"/>
    <n v="2588"/>
    <n v="337"/>
    <n v="7.0966790911196744E-4"/>
    <n v="0.10168980084490042"/>
    <n v="0"/>
    <n v="125"/>
    <n v="462549"/>
    <n v="454859"/>
    <n v="3206"/>
    <n v="575416"/>
    <n v="355509"/>
    <n v="115404"/>
    <n v="3957"/>
    <n v="0.74864489228630993"/>
    <n v="0.24302230084022997"/>
    <n v="8.3328068734601045E-3"/>
  </r>
  <r>
    <x v="27"/>
    <x v="22"/>
    <x v="1"/>
    <x v="6"/>
    <n v="14642"/>
    <n v="745"/>
    <n v="13289"/>
    <n v="15476"/>
    <n v="13326"/>
    <n v="13289"/>
    <n v="0"/>
    <n v="0"/>
    <n v="37"/>
    <n v="5"/>
    <n v="27"/>
    <n v="4"/>
    <n v="3.0016509079993996E-4"/>
    <n v="0.10810810810810811"/>
    <n v="0"/>
    <n v="1"/>
    <n v="13021"/>
    <n v="12985"/>
    <n v="36"/>
    <n v="15108"/>
    <n v="9705"/>
    <n v="3348"/>
    <n v="273"/>
    <n v="0.72827555155335433"/>
    <n v="0.25123818099954975"/>
    <n v="2.0486267447095904E-2"/>
  </r>
  <r>
    <x v="28"/>
    <x v="22"/>
    <x v="1"/>
    <x v="6"/>
    <n v="85682"/>
    <n v="3886"/>
    <n v="74038"/>
    <n v="90590"/>
    <n v="74551"/>
    <n v="74039"/>
    <n v="0"/>
    <n v="0"/>
    <n v="512"/>
    <n v="140"/>
    <n v="328"/>
    <n v="39"/>
    <n v="5.2313181580394635E-4"/>
    <n v="7.6171875E-2"/>
    <n v="0"/>
    <n v="5"/>
    <n v="73878"/>
    <n v="73371"/>
    <n v="507"/>
    <n v="88760"/>
    <n v="60749"/>
    <n v="13370"/>
    <n v="432"/>
    <n v="0.81486499175061367"/>
    <n v="0.17934031736663492"/>
    <n v="5.7946908827514049E-3"/>
  </r>
  <r>
    <x v="29"/>
    <x v="22"/>
    <x v="1"/>
    <x v="6"/>
    <n v="8970"/>
    <n v="289"/>
    <n v="7370"/>
    <n v="9398"/>
    <n v="7463"/>
    <n v="7370"/>
    <n v="51"/>
    <n v="5"/>
    <n v="42"/>
    <n v="7"/>
    <n v="17"/>
    <n v="0"/>
    <n v="0"/>
    <n v="0"/>
    <n v="0"/>
    <n v="18"/>
    <n v="7417"/>
    <n v="7325"/>
    <n v="41"/>
    <n v="9302"/>
    <n v="5631"/>
    <n v="1790"/>
    <n v="42"/>
    <n v="0.75452231006297732"/>
    <n v="0.23984992630309526"/>
    <n v="5.627763633927375E-3"/>
  </r>
  <r>
    <x v="30"/>
    <x v="22"/>
    <x v="1"/>
    <x v="6"/>
    <n v="518878"/>
    <n v="39869"/>
    <n v="441919"/>
    <n v="554367"/>
    <n v="446612"/>
    <n v="441921"/>
    <n v="0"/>
    <n v="0"/>
    <n v="4691"/>
    <n v="160"/>
    <n v="4085"/>
    <n v="287"/>
    <n v="6.4261596195355254E-4"/>
    <n v="6.1180984864634406E-2"/>
    <n v="1"/>
    <n v="158"/>
    <n v="441163"/>
    <n v="436550"/>
    <n v="4613"/>
    <n v="542340"/>
    <n v="335662"/>
    <n v="108668"/>
    <n v="2282"/>
    <n v="0.7515740732447852"/>
    <n v="0.2433163461796817"/>
    <n v="5.1095805755331253E-3"/>
  </r>
  <r>
    <x v="31"/>
    <x v="22"/>
    <x v="1"/>
    <x v="6"/>
    <n v="363137"/>
    <n v="22328"/>
    <n v="297105"/>
    <n v="382560"/>
    <n v="298714"/>
    <n v="297104"/>
    <n v="0"/>
    <n v="0"/>
    <n v="1610"/>
    <n v="217"/>
    <n v="1128"/>
    <n v="224"/>
    <n v="7.4988115722731438E-4"/>
    <n v="0.1391304347826087"/>
    <n v="0"/>
    <n v="41"/>
    <n v="294668"/>
    <n v="293073"/>
    <n v="1595"/>
    <n v="374119"/>
    <n v="186432"/>
    <n v="111245"/>
    <n v="1037"/>
    <n v="0.62411537457233335"/>
    <n v="0.37241307739175267"/>
    <n v="3.4715480359139511E-3"/>
  </r>
  <r>
    <x v="32"/>
    <x v="22"/>
    <x v="1"/>
    <x v="6"/>
    <n v="34104"/>
    <n v="2125"/>
    <n v="28651"/>
    <n v="35599"/>
    <n v="28789"/>
    <n v="28655"/>
    <n v="30"/>
    <n v="30"/>
    <n v="104"/>
    <n v="21"/>
    <n v="53"/>
    <n v="19"/>
    <n v="6.5997429573795552E-4"/>
    <n v="0.18269230769230768"/>
    <n v="0"/>
    <n v="11"/>
    <n v="28560"/>
    <n v="28429"/>
    <n v="101"/>
    <n v="35099"/>
    <n v="11046"/>
    <n v="17669"/>
    <n v="74"/>
    <n v="0.38368821424849769"/>
    <n v="0.61374135954704923"/>
    <n v="2.5704262044530897E-3"/>
  </r>
  <r>
    <x v="33"/>
    <x v="22"/>
    <x v="1"/>
    <x v="6"/>
    <n v="201865"/>
    <n v="16104"/>
    <n v="169231"/>
    <n v="213960"/>
    <n v="170162"/>
    <n v="169231"/>
    <n v="0"/>
    <n v="0"/>
    <n v="931"/>
    <n v="143"/>
    <n v="680"/>
    <n v="61"/>
    <n v="3.5848191723181439E-4"/>
    <n v="6.5520945220193347E-2"/>
    <n v="0"/>
    <n v="47"/>
    <n v="163777"/>
    <n v="162916"/>
    <n v="861"/>
    <n v="202878"/>
    <n v="137577"/>
    <n v="31830"/>
    <n v="755"/>
    <n v="0.8085060119180546"/>
    <n v="0.18705703976210905"/>
    <n v="4.4369483198363913E-3"/>
  </r>
  <r>
    <x v="34"/>
    <x v="22"/>
    <x v="1"/>
    <x v="6"/>
    <n v="3480"/>
    <n v="337"/>
    <n v="3018"/>
    <n v="3571"/>
    <n v="3052"/>
    <n v="3018"/>
    <n v="1"/>
    <n v="0"/>
    <n v="33"/>
    <n v="1"/>
    <n v="29"/>
    <n v="3"/>
    <n v="9.8296199213630396E-4"/>
    <n v="9.0909090909090912E-2"/>
    <n v="0"/>
    <n v="0"/>
    <n v="3037"/>
    <n v="3003"/>
    <n v="33"/>
    <n v="3536"/>
    <n v="2431"/>
    <n v="612"/>
    <n v="9"/>
    <n v="0.79652686762778502"/>
    <n v="0.20052424639580602"/>
    <n v="2.9488859764089121E-3"/>
  </r>
  <r>
    <x v="35"/>
    <x v="22"/>
    <x v="1"/>
    <x v="6"/>
    <n v="37239"/>
    <n v="3379"/>
    <n v="31543"/>
    <n v="38983"/>
    <n v="31891"/>
    <n v="31543"/>
    <n v="224"/>
    <n v="26"/>
    <n v="124"/>
    <n v="57"/>
    <n v="41"/>
    <n v="11"/>
    <n v="3.4492490044213099E-4"/>
    <n v="8.8709677419354843E-2"/>
    <n v="0"/>
    <n v="15"/>
    <n v="31626"/>
    <n v="31279"/>
    <n v="123"/>
    <n v="38462"/>
    <n v="25076"/>
    <n v="6764"/>
    <n v="51"/>
    <n v="0.78630334577153427"/>
    <n v="0.21209745696277946"/>
    <n v="1.5991972656862437E-3"/>
  </r>
  <r>
    <x v="36"/>
    <x v="22"/>
    <x v="1"/>
    <x v="6"/>
    <n v="158780"/>
    <n v="10747"/>
    <n v="139627"/>
    <n v="169651"/>
    <n v="140352"/>
    <n v="139628"/>
    <n v="0"/>
    <n v="0"/>
    <n v="724"/>
    <n v="173"/>
    <n v="463"/>
    <n v="66"/>
    <n v="4.7024623803009575E-4"/>
    <n v="9.1160220994475141E-2"/>
    <n v="0"/>
    <n v="22"/>
    <n v="137555"/>
    <n v="136839"/>
    <n v="716"/>
    <n v="165864"/>
    <n v="112608"/>
    <n v="26233"/>
    <n v="1511"/>
    <n v="0.80232558139534882"/>
    <n v="0.18690862973096214"/>
    <n v="1.076578887368901E-2"/>
  </r>
  <r>
    <x v="37"/>
    <x v="22"/>
    <x v="1"/>
    <x v="6"/>
    <n v="24784"/>
    <n v="3561"/>
    <n v="21288"/>
    <n v="26566"/>
    <n v="21477"/>
    <n v="21293"/>
    <n v="18"/>
    <n v="0"/>
    <n v="166"/>
    <n v="10"/>
    <n v="139"/>
    <n v="15"/>
    <n v="6.9842156725799694E-4"/>
    <n v="9.036144578313253E-2"/>
    <n v="0"/>
    <n v="2"/>
    <n v="21335"/>
    <n v="21152"/>
    <n v="165"/>
    <n v="26104"/>
    <n v="12126"/>
    <n v="9256"/>
    <n v="95"/>
    <n v="0.56460399497136471"/>
    <n v="0.43097266843600129"/>
    <n v="4.4233365926339809E-3"/>
  </r>
  <r>
    <x v="38"/>
    <x v="22"/>
    <x v="1"/>
    <x v="6"/>
    <n v="127692"/>
    <n v="7673"/>
    <n v="96985"/>
    <n v="133504"/>
    <n v="97386"/>
    <n v="96985"/>
    <n v="0"/>
    <n v="0"/>
    <n v="401"/>
    <n v="168"/>
    <n v="107"/>
    <n v="113"/>
    <n v="1.1603310537448915E-3"/>
    <n v="0.28179551122194513"/>
    <n v="0"/>
    <n v="13"/>
    <n v="96819"/>
    <n v="96423"/>
    <n v="396"/>
    <n v="131814"/>
    <n v="51356"/>
    <n v="45735"/>
    <n v="295"/>
    <n v="0.52734479288604108"/>
    <n v="0.46962602427453637"/>
    <n v="3.0291828394225042E-3"/>
  </r>
  <r>
    <x v="39"/>
    <x v="22"/>
    <x v="1"/>
    <x v="6"/>
    <n v="4883863"/>
    <n v="364705"/>
    <n v="4116806"/>
    <n v="5178851"/>
    <n v="4158350"/>
    <n v="4116870"/>
    <n v="9146"/>
    <n v="260"/>
    <n v="32334"/>
    <n v="4847"/>
    <n v="23930"/>
    <n v="2486"/>
    <n v="5.9783327521733382E-4"/>
    <n v="7.6885012680150924E-2"/>
    <n v="3"/>
    <n v="1068"/>
    <n v="4087752"/>
    <n v="4047107"/>
    <n v="31518"/>
    <n v="5042965"/>
    <n v="3038104"/>
    <n v="1088986"/>
    <n v="31260"/>
    <n v="0.73060324407517407"/>
    <n v="0.26187935118496519"/>
    <n v="7.5174047398607622E-3"/>
  </r>
  <r>
    <x v="0"/>
    <x v="23"/>
    <x v="2"/>
    <x v="6"/>
    <n v="7168"/>
    <n v="533"/>
    <n v="8655"/>
    <n v="7297"/>
    <n v="3663"/>
    <n v="3591"/>
    <n v="2"/>
    <n v="2"/>
    <n v="70"/>
    <n v="8"/>
    <n v="31"/>
    <n v="29"/>
    <n v="7.9170079170079177E-3"/>
    <n v="0.41428571428571431"/>
    <n v="0"/>
    <n v="2"/>
    <n v="3656"/>
    <n v="3584"/>
    <n v="70"/>
    <n v="7248"/>
    <n v="2057"/>
    <n v="1603"/>
    <n v="3"/>
    <n v="0.56156156156156156"/>
    <n v="0.43761943761943761"/>
    <n v="8.1900081900081905E-4"/>
  </r>
  <r>
    <x v="1"/>
    <x v="23"/>
    <x v="2"/>
    <x v="6"/>
    <n v="14103"/>
    <n v="3251"/>
    <n v="12872"/>
    <n v="14527"/>
    <n v="7262"/>
    <n v="7169"/>
    <n v="0"/>
    <n v="0"/>
    <n v="93"/>
    <n v="11"/>
    <n v="27"/>
    <n v="39"/>
    <n v="5.3704213715229966E-3"/>
    <n v="0.41935483870967744"/>
    <n v="0"/>
    <n v="16"/>
    <n v="7249"/>
    <n v="7156"/>
    <n v="93"/>
    <n v="14467"/>
    <n v="4022"/>
    <n v="3233"/>
    <n v="7"/>
    <n v="0.55384191682732031"/>
    <n v="0.44519416138804735"/>
    <n v="9.639217846323327E-4"/>
  </r>
  <r>
    <x v="2"/>
    <x v="23"/>
    <x v="2"/>
    <x v="6"/>
    <n v="117986"/>
    <n v="10545"/>
    <n v="109461"/>
    <n v="121609"/>
    <n v="64979"/>
    <n v="63400"/>
    <n v="94"/>
    <n v="0"/>
    <n v="1485"/>
    <n v="255"/>
    <n v="403"/>
    <n v="802"/>
    <n v="1.2342449098939657E-2"/>
    <n v="0.54006734006734003"/>
    <n v="0"/>
    <n v="25"/>
    <n v="64818"/>
    <n v="63247"/>
    <n v="1477"/>
    <n v="120993"/>
    <n v="39237"/>
    <n v="25675"/>
    <n v="67"/>
    <n v="0.6038412410163283"/>
    <n v="0.3951276566275258"/>
    <n v="1.0311023561458317E-3"/>
  </r>
  <r>
    <x v="3"/>
    <x v="23"/>
    <x v="2"/>
    <x v="6"/>
    <n v="47804"/>
    <n v="3135"/>
    <n v="46689"/>
    <n v="49072"/>
    <n v="29115"/>
    <n v="28841"/>
    <n v="10"/>
    <n v="10"/>
    <n v="264"/>
    <n v="65"/>
    <n v="29"/>
    <n v="166"/>
    <n v="5.7015284217757168E-3"/>
    <n v="0.62878787878787878"/>
    <n v="0"/>
    <n v="4"/>
    <n v="29059"/>
    <n v="28785"/>
    <n v="264"/>
    <n v="48643"/>
    <n v="17622"/>
    <n v="11456"/>
    <n v="37"/>
    <n v="0.60525502318392577"/>
    <n v="0.39347415421603982"/>
    <n v="1.2708226000343467E-3"/>
  </r>
  <r>
    <x v="4"/>
    <x v="23"/>
    <x v="2"/>
    <x v="6"/>
    <n v="54751"/>
    <n v="4012"/>
    <n v="52759"/>
    <n v="56239"/>
    <n v="33507"/>
    <n v="33258"/>
    <n v="0"/>
    <n v="0"/>
    <n v="249"/>
    <n v="68"/>
    <n v="68"/>
    <n v="109"/>
    <n v="3.253051601157967E-3"/>
    <n v="0.43775100401606426"/>
    <n v="0"/>
    <n v="4"/>
    <n v="33392"/>
    <n v="33143"/>
    <n v="249"/>
    <n v="55488"/>
    <n v="22590"/>
    <n v="10857"/>
    <n v="60"/>
    <n v="0.67418748321246302"/>
    <n v="0.32402184618139496"/>
    <n v="1.7906706061420002E-3"/>
  </r>
  <r>
    <x v="5"/>
    <x v="23"/>
    <x v="2"/>
    <x v="6"/>
    <n v="303782"/>
    <n v="29981"/>
    <n v="275821"/>
    <n v="311334"/>
    <n v="156622"/>
    <n v="154256"/>
    <n v="17"/>
    <n v="17"/>
    <n v="2349"/>
    <n v="187"/>
    <n v="769"/>
    <n v="1356"/>
    <n v="8.6577875394261341E-3"/>
    <n v="0.57726692209450825"/>
    <n v="0"/>
    <n v="37"/>
    <n v="156204"/>
    <n v="153844"/>
    <n v="2343"/>
    <n v="308237"/>
    <n v="70348"/>
    <n v="86039"/>
    <n v="235"/>
    <n v="0.44915784500261779"/>
    <n v="0.54934172721584451"/>
    <n v="1.5004277815377151E-3"/>
  </r>
  <r>
    <x v="6"/>
    <x v="23"/>
    <x v="2"/>
    <x v="6"/>
    <n v="2713"/>
    <n v="241"/>
    <n v="4492"/>
    <n v="2814"/>
    <n v="1812"/>
    <n v="1773"/>
    <n v="0"/>
    <n v="0"/>
    <n v="39"/>
    <n v="3"/>
    <n v="2"/>
    <n v="34"/>
    <n v="1.8763796909492272E-2"/>
    <n v="0.87179487179487181"/>
    <n v="0"/>
    <n v="0"/>
    <n v="1806"/>
    <n v="1767"/>
    <n v="39"/>
    <n v="2794"/>
    <n v="962"/>
    <n v="850"/>
    <n v="0"/>
    <n v="0.5309050772626932"/>
    <n v="0.46909492273730685"/>
    <n v="0"/>
  </r>
  <r>
    <x v="7"/>
    <x v="23"/>
    <x v="2"/>
    <x v="6"/>
    <n v="67816"/>
    <n v="6853"/>
    <n v="62983"/>
    <n v="69391"/>
    <n v="38037"/>
    <n v="37704"/>
    <n v="0"/>
    <n v="0"/>
    <n v="333"/>
    <n v="36"/>
    <n v="75"/>
    <n v="215"/>
    <n v="5.652391092883245E-3"/>
    <n v="0.64564564564564564"/>
    <n v="0"/>
    <n v="7"/>
    <n v="37927"/>
    <n v="37596"/>
    <n v="331"/>
    <n v="68740"/>
    <n v="25242"/>
    <n v="12749"/>
    <n v="46"/>
    <n v="0.66361700449562266"/>
    <n v="0.33517364671241162"/>
    <n v="1.2093487919657177E-3"/>
  </r>
  <r>
    <x v="8"/>
    <x v="23"/>
    <x v="2"/>
    <x v="6"/>
    <n v="23937"/>
    <n v="1357"/>
    <n v="24600"/>
    <n v="24531"/>
    <n v="13944"/>
    <n v="13828"/>
    <n v="0"/>
    <n v="0"/>
    <n v="116"/>
    <n v="14"/>
    <n v="17"/>
    <n v="84"/>
    <n v="6.024096385542169E-3"/>
    <n v="0.72413793103448276"/>
    <n v="0"/>
    <n v="1"/>
    <n v="13912"/>
    <n v="13796"/>
    <n v="116"/>
    <n v="24361"/>
    <n v="7628"/>
    <n v="6306"/>
    <n v="10"/>
    <n v="0.54704532415375784"/>
    <n v="0.45223752151462993"/>
    <n v="7.1715433161216298E-4"/>
  </r>
  <r>
    <x v="9"/>
    <x v="23"/>
    <x v="2"/>
    <x v="6"/>
    <n v="4921"/>
    <n v="413"/>
    <n v="6528"/>
    <n v="5031"/>
    <n v="3421"/>
    <n v="3392"/>
    <n v="5"/>
    <n v="5"/>
    <n v="24"/>
    <n v="3"/>
    <n v="7"/>
    <n v="14"/>
    <n v="4.0923706518561824E-3"/>
    <n v="0.58333333333333337"/>
    <n v="0"/>
    <n v="0"/>
    <n v="3412"/>
    <n v="3383"/>
    <n v="24"/>
    <n v="4995"/>
    <n v="1082"/>
    <n v="2338"/>
    <n v="1"/>
    <n v="0.31628178895059922"/>
    <n v="0.68342589885998251"/>
    <n v="2.9231218941829873E-4"/>
  </r>
  <r>
    <x v="10"/>
    <x v="23"/>
    <x v="2"/>
    <x v="6"/>
    <n v="38815"/>
    <n v="3739"/>
    <n v="37096"/>
    <n v="39871"/>
    <n v="19578"/>
    <n v="18925"/>
    <n v="20"/>
    <n v="20"/>
    <n v="633"/>
    <n v="61"/>
    <n v="129"/>
    <n v="421"/>
    <n v="2.1503728675043417E-2"/>
    <n v="0.66508688783570302"/>
    <n v="0"/>
    <n v="22"/>
    <n v="19533"/>
    <n v="18881"/>
    <n v="632"/>
    <n v="39527"/>
    <n v="11391"/>
    <n v="8178"/>
    <n v="9"/>
    <n v="0.58182653999387068"/>
    <n v="0.41771376034324242"/>
    <n v="4.5969966288691386E-4"/>
  </r>
  <r>
    <x v="11"/>
    <x v="23"/>
    <x v="2"/>
    <x v="6"/>
    <n v="1614"/>
    <n v="318"/>
    <n v="3316"/>
    <n v="1643"/>
    <n v="1109"/>
    <n v="1094"/>
    <n v="0"/>
    <n v="0"/>
    <n v="15"/>
    <n v="0"/>
    <n v="0"/>
    <n v="15"/>
    <n v="1.3525698827772768E-2"/>
    <n v="1"/>
    <n v="0"/>
    <n v="0"/>
    <n v="1104"/>
    <n v="1089"/>
    <n v="15"/>
    <n v="1643"/>
    <n v="700"/>
    <n v="409"/>
    <n v="0"/>
    <n v="0.63119927862939584"/>
    <n v="0.36880072137060416"/>
    <n v="0"/>
  </r>
  <r>
    <x v="12"/>
    <x v="23"/>
    <x v="2"/>
    <x v="6"/>
    <n v="44433"/>
    <n v="3553"/>
    <n v="42900"/>
    <n v="45410"/>
    <n v="23360"/>
    <n v="23022"/>
    <n v="63"/>
    <n v="10"/>
    <n v="275"/>
    <n v="28"/>
    <n v="135"/>
    <n v="96"/>
    <n v="4.10958904109589E-3"/>
    <n v="0.34909090909090912"/>
    <n v="0"/>
    <n v="16"/>
    <n v="23310"/>
    <n v="22974"/>
    <n v="273"/>
    <n v="44882"/>
    <n v="10371"/>
    <n v="12978"/>
    <n v="11"/>
    <n v="0.44396404109589044"/>
    <n v="0.55556506849315068"/>
    <n v="4.7089041095890413E-4"/>
  </r>
  <r>
    <x v="13"/>
    <x v="23"/>
    <x v="2"/>
    <x v="6"/>
    <n v="46003"/>
    <n v="4137"/>
    <n v="43886"/>
    <n v="47315"/>
    <n v="25168"/>
    <n v="24819"/>
    <n v="175"/>
    <n v="0"/>
    <n v="174"/>
    <n v="56"/>
    <n v="114"/>
    <n v="0"/>
    <n v="0"/>
    <n v="0"/>
    <n v="0"/>
    <n v="4"/>
    <n v="25134"/>
    <n v="24786"/>
    <n v="173"/>
    <n v="47314"/>
    <n v="11386"/>
    <n v="13752"/>
    <n v="30"/>
    <n v="0.45239987285441829"/>
    <n v="0.54640813731722826"/>
    <n v="1.1919898283534647E-3"/>
  </r>
  <r>
    <x v="14"/>
    <x v="23"/>
    <x v="2"/>
    <x v="6"/>
    <n v="59217"/>
    <n v="5934"/>
    <n v="55303"/>
    <n v="61614"/>
    <n v="37931"/>
    <n v="37239"/>
    <n v="302"/>
    <n v="0"/>
    <n v="390"/>
    <n v="93"/>
    <n v="116"/>
    <n v="145"/>
    <n v="3.8227307479370438E-3"/>
    <n v="0.37179487179487181"/>
    <n v="0"/>
    <n v="36"/>
    <n v="37249"/>
    <n v="36567"/>
    <n v="380"/>
    <n v="57611"/>
    <n v="18938"/>
    <n v="18794"/>
    <n v="199"/>
    <n v="0.49927499934090847"/>
    <n v="0.49547863225330208"/>
    <n v="5.2463684057894597E-3"/>
  </r>
  <r>
    <x v="15"/>
    <x v="23"/>
    <x v="2"/>
    <x v="6"/>
    <n v="26495"/>
    <n v="2495"/>
    <n v="26020"/>
    <n v="27244"/>
    <n v="18060"/>
    <n v="17886"/>
    <n v="5"/>
    <n v="0"/>
    <n v="169"/>
    <n v="47"/>
    <n v="18"/>
    <n v="102"/>
    <n v="5.6478405315614618E-3"/>
    <n v="0.60355029585798814"/>
    <n v="0"/>
    <n v="2"/>
    <n v="17998"/>
    <n v="17826"/>
    <n v="167"/>
    <n v="26789"/>
    <n v="7279"/>
    <n v="10747"/>
    <n v="34"/>
    <n v="0.4030454042081949"/>
    <n v="0.59507198228128466"/>
    <n v="1.8826135105204872E-3"/>
  </r>
  <r>
    <x v="16"/>
    <x v="23"/>
    <x v="2"/>
    <x v="6"/>
    <n v="1360706"/>
    <n v="112648"/>
    <n v="1250078"/>
    <n v="1402915"/>
    <n v="764434"/>
    <n v="750165"/>
    <n v="0"/>
    <n v="0"/>
    <n v="14269"/>
    <n v="3164"/>
    <n v="3657"/>
    <n v="7365"/>
    <n v="9.6345793096591723E-3"/>
    <n v="0.51615390006307382"/>
    <n v="0"/>
    <n v="83"/>
    <n v="756851"/>
    <n v="742688"/>
    <n v="14163"/>
    <n v="1402808"/>
    <n v="386897"/>
    <n v="373910"/>
    <n v="3627"/>
    <n v="0.50612217666927428"/>
    <n v="0.48913313641203821"/>
    <n v="4.7446869186875519E-3"/>
  </r>
  <r>
    <x v="17"/>
    <x v="23"/>
    <x v="2"/>
    <x v="6"/>
    <n v="179630"/>
    <n v="15703"/>
    <n v="165947"/>
    <n v="186987"/>
    <n v="100259"/>
    <n v="98569"/>
    <n v="0"/>
    <n v="0"/>
    <n v="1690"/>
    <n v="71"/>
    <n v="904"/>
    <n v="670"/>
    <n v="6.6826918281650523E-3"/>
    <n v="0.39644970414201186"/>
    <n v="0"/>
    <n v="45"/>
    <n v="98581"/>
    <n v="96923"/>
    <n v="1658"/>
    <n v="176477"/>
    <n v="56714"/>
    <n v="43239"/>
    <n v="306"/>
    <n v="0.5656749020038101"/>
    <n v="0.43127300292243093"/>
    <n v="3.0520950737589641E-3"/>
  </r>
  <r>
    <x v="18"/>
    <x v="23"/>
    <x v="2"/>
    <x v="6"/>
    <n v="27894"/>
    <n v="2922"/>
    <n v="26992"/>
    <n v="28857"/>
    <n v="17267"/>
    <n v="16883"/>
    <n v="5"/>
    <n v="5"/>
    <n v="379"/>
    <n v="118"/>
    <n v="156"/>
    <n v="99"/>
    <n v="5.7334800486477091E-3"/>
    <n v="0.26121372031662271"/>
    <n v="0"/>
    <n v="6"/>
    <n v="17233"/>
    <n v="16849"/>
    <n v="379"/>
    <n v="28584"/>
    <n v="11201"/>
    <n v="6044"/>
    <n v="22"/>
    <n v="0.64869404065558578"/>
    <n v="0.35003185266693693"/>
    <n v="1.2741066774772688E-3"/>
  </r>
  <r>
    <x v="19"/>
    <x v="23"/>
    <x v="2"/>
    <x v="6"/>
    <n v="15000"/>
    <n v="1255"/>
    <n v="15765"/>
    <n v="15398"/>
    <n v="8909"/>
    <n v="8751"/>
    <n v="21"/>
    <n v="2"/>
    <n v="137"/>
    <n v="13"/>
    <n v="28"/>
    <n v="92"/>
    <n v="1.0326635986081491E-2"/>
    <n v="0.67153284671532842"/>
    <n v="0"/>
    <n v="4"/>
    <n v="8890"/>
    <n v="8733"/>
    <n v="136"/>
    <n v="15397"/>
    <n v="5627"/>
    <n v="3273"/>
    <n v="9"/>
    <n v="0.63160848580087547"/>
    <n v="0.36738129980918172"/>
    <n v="1.0102143899427545E-3"/>
  </r>
  <r>
    <x v="20"/>
    <x v="23"/>
    <x v="2"/>
    <x v="6"/>
    <n v="51225"/>
    <n v="4073"/>
    <n v="49172"/>
    <n v="52080"/>
    <n v="31680"/>
    <n v="31276"/>
    <n v="0"/>
    <n v="0"/>
    <n v="404"/>
    <n v="39"/>
    <n v="158"/>
    <n v="207"/>
    <n v="6.5340909090909087E-3"/>
    <n v="0.51237623762376239"/>
    <n v="0"/>
    <n v="0"/>
    <n v="31595"/>
    <n v="31193"/>
    <n v="402"/>
    <n v="51646"/>
    <n v="15566"/>
    <n v="16089"/>
    <n v="25"/>
    <n v="0.49135101010101012"/>
    <n v="0.50785984848484844"/>
    <n v="7.8914141414141413E-4"/>
  </r>
  <r>
    <x v="21"/>
    <x v="23"/>
    <x v="2"/>
    <x v="6"/>
    <n v="7683"/>
    <n v="385"/>
    <n v="9318"/>
    <n v="7845"/>
    <n v="5015"/>
    <n v="4936"/>
    <n v="6"/>
    <n v="0"/>
    <n v="73"/>
    <n v="3"/>
    <n v="32"/>
    <n v="38"/>
    <n v="7.5772681954137588E-3"/>
    <n v="0.52054794520547942"/>
    <n v="0"/>
    <n v="0"/>
    <n v="4990"/>
    <n v="4911"/>
    <n v="73"/>
    <n v="7845"/>
    <n v="1183"/>
    <n v="3823"/>
    <n v="9"/>
    <n v="0.23589232303090729"/>
    <n v="0.76231306081754735"/>
    <n v="1.7946161515453639E-3"/>
  </r>
  <r>
    <x v="22"/>
    <x v="23"/>
    <x v="2"/>
    <x v="6"/>
    <n v="41796"/>
    <n v="3752"/>
    <n v="40064"/>
    <n v="42968"/>
    <n v="24955"/>
    <n v="24526"/>
    <n v="155"/>
    <n v="0"/>
    <n v="274"/>
    <n v="24"/>
    <n v="60"/>
    <n v="186"/>
    <n v="7.4534161490683228E-3"/>
    <n v="0.67883211678832112"/>
    <n v="0"/>
    <n v="4"/>
    <n v="24867"/>
    <n v="24439"/>
    <n v="273"/>
    <n v="42351"/>
    <n v="14284"/>
    <n v="10651"/>
    <n v="20"/>
    <n v="0.57239030254458023"/>
    <n v="0.42680825485874574"/>
    <n v="8.0144259667401323E-4"/>
  </r>
  <r>
    <x v="23"/>
    <x v="23"/>
    <x v="2"/>
    <x v="6"/>
    <n v="24115"/>
    <n v="1703"/>
    <n v="24432"/>
    <n v="24807"/>
    <n v="14652"/>
    <n v="14319"/>
    <n v="64"/>
    <n v="0"/>
    <n v="269"/>
    <n v="12"/>
    <n v="113"/>
    <n v="124"/>
    <n v="8.4630084630084625E-3"/>
    <n v="0.46096654275092935"/>
    <n v="0"/>
    <n v="20"/>
    <n v="14619"/>
    <n v="14286"/>
    <n v="269"/>
    <n v="24807"/>
    <n v="5175"/>
    <n v="9473"/>
    <n v="4"/>
    <n v="0.35319410319410321"/>
    <n v="0.64653289653289658"/>
    <n v="2.7300027300027302E-4"/>
  </r>
  <r>
    <x v="24"/>
    <x v="23"/>
    <x v="2"/>
    <x v="6"/>
    <n v="15580"/>
    <n v="1553"/>
    <n v="16047"/>
    <n v="15888"/>
    <n v="9742"/>
    <n v="9611"/>
    <n v="0"/>
    <n v="0"/>
    <n v="131"/>
    <n v="19"/>
    <n v="32"/>
    <n v="80"/>
    <n v="8.2118661465818109E-3"/>
    <n v="0.61068702290076338"/>
    <n v="0"/>
    <n v="0"/>
    <n v="9710"/>
    <n v="9581"/>
    <n v="129"/>
    <n v="15886"/>
    <n v="3689"/>
    <n v="6047"/>
    <n v="6"/>
    <n v="0.37866967768425375"/>
    <n v="0.62071443235475265"/>
    <n v="6.1588996099363579E-4"/>
  </r>
  <r>
    <x v="25"/>
    <x v="23"/>
    <x v="2"/>
    <x v="6"/>
    <n v="9573"/>
    <n v="2014"/>
    <n v="9579"/>
    <n v="9872"/>
    <n v="5600"/>
    <n v="5522"/>
    <n v="16"/>
    <n v="0"/>
    <n v="62"/>
    <n v="12"/>
    <n v="7"/>
    <n v="43"/>
    <n v="7.6785714285714287E-3"/>
    <n v="0.69354838709677424"/>
    <n v="0"/>
    <n v="0"/>
    <n v="5570"/>
    <n v="5493"/>
    <n v="61"/>
    <n v="9773"/>
    <n v="2183"/>
    <n v="3412"/>
    <n v="5"/>
    <n v="0.3898214285714286"/>
    <n v="0.60928571428571432"/>
    <n v="8.9285714285714283E-4"/>
  </r>
  <r>
    <x v="26"/>
    <x v="23"/>
    <x v="2"/>
    <x v="6"/>
    <n v="529289"/>
    <n v="55702"/>
    <n v="475607"/>
    <n v="548803"/>
    <n v="279580"/>
    <n v="274690"/>
    <n v="1406"/>
    <n v="0"/>
    <n v="3484"/>
    <n v="221"/>
    <n v="1089"/>
    <n v="2140"/>
    <n v="7.6543386508333934E-3"/>
    <n v="0.61423650975889776"/>
    <n v="0"/>
    <n v="34"/>
    <n v="275975"/>
    <n v="271128"/>
    <n v="3441"/>
    <n v="530031"/>
    <n v="160597"/>
    <n v="118111"/>
    <n v="872"/>
    <n v="0.5744223478074254"/>
    <n v="0.42245868803204806"/>
    <n v="3.1189641605265041E-3"/>
  </r>
  <r>
    <x v="27"/>
    <x v="23"/>
    <x v="2"/>
    <x v="6"/>
    <n v="13726"/>
    <n v="851"/>
    <n v="14895"/>
    <n v="14296"/>
    <n v="9489"/>
    <n v="9418"/>
    <n v="0"/>
    <n v="0"/>
    <n v="71"/>
    <n v="8"/>
    <n v="19"/>
    <n v="44"/>
    <n v="4.6369480451048583E-3"/>
    <n v="0.61971830985915488"/>
    <n v="0"/>
    <n v="0"/>
    <n v="9465"/>
    <n v="9394"/>
    <n v="71"/>
    <n v="14099"/>
    <n v="5303"/>
    <n v="4134"/>
    <n v="52"/>
    <n v="0.55885762461797872"/>
    <n v="0.43566234587417008"/>
    <n v="5.480029507851196E-3"/>
  </r>
  <r>
    <x v="28"/>
    <x v="23"/>
    <x v="2"/>
    <x v="6"/>
    <n v="80739"/>
    <n v="4280"/>
    <n v="78479"/>
    <n v="83703"/>
    <n v="49067"/>
    <n v="48479"/>
    <n v="0"/>
    <n v="0"/>
    <n v="588"/>
    <n v="215"/>
    <n v="337"/>
    <n v="36"/>
    <n v="7.3369066786231076E-4"/>
    <n v="6.1224489795918366E-2"/>
    <n v="0"/>
    <n v="0"/>
    <n v="48862"/>
    <n v="48276"/>
    <n v="586"/>
    <n v="82590"/>
    <n v="31212"/>
    <n v="17787"/>
    <n v="68"/>
    <n v="0.6361098090366234"/>
    <n v="0.36250433081297001"/>
    <n v="1.385860150406587E-3"/>
  </r>
  <r>
    <x v="29"/>
    <x v="23"/>
    <x v="2"/>
    <x v="6"/>
    <n v="8456"/>
    <n v="348"/>
    <n v="10128"/>
    <n v="8626"/>
    <n v="4432"/>
    <n v="4360"/>
    <n v="8"/>
    <n v="2"/>
    <n v="64"/>
    <n v="4"/>
    <n v="11"/>
    <n v="47"/>
    <n v="1.0604693140794224E-2"/>
    <n v="0.734375"/>
    <n v="0"/>
    <n v="2"/>
    <n v="4412"/>
    <n v="4340"/>
    <n v="64"/>
    <n v="8530"/>
    <n v="2878"/>
    <n v="1547"/>
    <n v="7"/>
    <n v="0.64936823104693142"/>
    <n v="0.34905234657039713"/>
    <n v="1.57942238267148E-3"/>
  </r>
  <r>
    <x v="30"/>
    <x v="23"/>
    <x v="2"/>
    <x v="6"/>
    <n v="490060"/>
    <n v="45675"/>
    <n v="446405"/>
    <n v="507455"/>
    <n v="267532"/>
    <n v="262266"/>
    <n v="80"/>
    <n v="0"/>
    <n v="5186"/>
    <n v="441"/>
    <n v="1935"/>
    <n v="2746"/>
    <n v="1.026419269470568E-2"/>
    <n v="0.52950250674893951"/>
    <n v="0"/>
    <n v="64"/>
    <n v="266171"/>
    <n v="260934"/>
    <n v="5157"/>
    <n v="499878"/>
    <n v="149176"/>
    <n v="118008"/>
    <n v="348"/>
    <n v="0.55760058609811158"/>
    <n v="0.44109863492965329"/>
    <n v="1.3007789722350972E-3"/>
  </r>
  <r>
    <x v="31"/>
    <x v="23"/>
    <x v="2"/>
    <x v="6"/>
    <n v="341570"/>
    <n v="25846"/>
    <n v="317744"/>
    <n v="356651"/>
    <n v="172430"/>
    <n v="169821"/>
    <n v="0"/>
    <n v="0"/>
    <n v="2613"/>
    <n v="203"/>
    <n v="569"/>
    <n v="1778"/>
    <n v="1.0311430725511802E-2"/>
    <n v="0.68044393417527749"/>
    <n v="0"/>
    <n v="63"/>
    <n v="171184"/>
    <n v="168586"/>
    <n v="2602"/>
    <n v="349680"/>
    <n v="67923"/>
    <n v="104326"/>
    <n v="181"/>
    <n v="0.39391637186104506"/>
    <n v="0.60503392681087975"/>
    <n v="1.0497013280751609E-3"/>
  </r>
  <r>
    <x v="32"/>
    <x v="23"/>
    <x v="2"/>
    <x v="6"/>
    <n v="32242"/>
    <n v="2506"/>
    <n v="31756"/>
    <n v="33082"/>
    <n v="19437"/>
    <n v="19127"/>
    <n v="8"/>
    <n v="0"/>
    <n v="301"/>
    <n v="29"/>
    <n v="92"/>
    <n v="172"/>
    <n v="8.8491022277100376E-3"/>
    <n v="0.5714285714285714"/>
    <n v="0"/>
    <n v="8"/>
    <n v="19364"/>
    <n v="19054"/>
    <n v="301"/>
    <n v="32714"/>
    <n v="4839"/>
    <n v="14572"/>
    <n v="26"/>
    <n v="0.24895817255749345"/>
    <n v="0.74970417245459686"/>
    <n v="1.3376549879096568E-3"/>
  </r>
  <r>
    <x v="33"/>
    <x v="23"/>
    <x v="2"/>
    <x v="6"/>
    <n v="190200"/>
    <n v="18480"/>
    <n v="173740"/>
    <n v="197002"/>
    <n v="108827"/>
    <n v="107658"/>
    <n v="0"/>
    <n v="0"/>
    <n v="1169"/>
    <n v="82"/>
    <n v="399"/>
    <n v="574"/>
    <n v="5.2744263831585913E-3"/>
    <n v="0.49101796407185627"/>
    <n v="0"/>
    <n v="114"/>
    <n v="106963"/>
    <n v="105811"/>
    <n v="1152"/>
    <n v="188947"/>
    <n v="73615"/>
    <n v="35137"/>
    <n v="75"/>
    <n v="0.67644058919202033"/>
    <n v="0.32287024359763661"/>
    <n v="6.8916721034302151E-4"/>
  </r>
  <r>
    <x v="34"/>
    <x v="23"/>
    <x v="2"/>
    <x v="6"/>
    <n v="3311"/>
    <n v="347"/>
    <n v="4984"/>
    <n v="3382"/>
    <n v="2157"/>
    <n v="2115"/>
    <n v="0"/>
    <n v="0"/>
    <n v="42"/>
    <n v="3"/>
    <n v="18"/>
    <n v="21"/>
    <n v="9.7357440890125171E-3"/>
    <n v="0.5"/>
    <n v="0"/>
    <n v="0"/>
    <n v="2152"/>
    <n v="2110"/>
    <n v="42"/>
    <n v="3353"/>
    <n v="745"/>
    <n v="1409"/>
    <n v="3"/>
    <n v="0.34538711172925357"/>
    <n v="0.65322206768660174"/>
    <n v="1.3908205841446453E-3"/>
  </r>
  <r>
    <x v="35"/>
    <x v="23"/>
    <x v="2"/>
    <x v="6"/>
    <n v="35808"/>
    <n v="3374"/>
    <n v="34454"/>
    <n v="36858"/>
    <n v="20488"/>
    <n v="20270"/>
    <n v="38"/>
    <n v="9"/>
    <n v="181"/>
    <n v="41"/>
    <n v="34"/>
    <n v="104"/>
    <n v="5.076142131979695E-3"/>
    <n v="0.574585635359116"/>
    <n v="0"/>
    <n v="2"/>
    <n v="20410"/>
    <n v="20193"/>
    <n v="180"/>
    <n v="36454"/>
    <n v="11952"/>
    <n v="8516"/>
    <n v="20"/>
    <n v="0.58336587270597418"/>
    <n v="0.41565794611479889"/>
    <n v="9.7618117922686448E-4"/>
  </r>
  <r>
    <x v="36"/>
    <x v="23"/>
    <x v="2"/>
    <x v="6"/>
    <n v="150440"/>
    <n v="12747"/>
    <n v="139713"/>
    <n v="156323"/>
    <n v="93946"/>
    <n v="92780"/>
    <n v="0"/>
    <n v="0"/>
    <n v="1166"/>
    <n v="156"/>
    <n v="340"/>
    <n v="655"/>
    <n v="6.9720903497754033E-3"/>
    <n v="0.56174957118353341"/>
    <n v="0"/>
    <n v="15"/>
    <n v="93652"/>
    <n v="92490"/>
    <n v="1162"/>
    <n v="153658"/>
    <n v="61105"/>
    <n v="32641"/>
    <n v="200"/>
    <n v="0.65042684095118475"/>
    <n v="0.34744427649926551"/>
    <n v="2.1288825495497411E-3"/>
  </r>
  <r>
    <x v="37"/>
    <x v="23"/>
    <x v="2"/>
    <x v="6"/>
    <n v="22101"/>
    <n v="4850"/>
    <n v="19271"/>
    <n v="23595"/>
    <n v="11828"/>
    <n v="11646"/>
    <n v="0"/>
    <n v="0"/>
    <n v="186"/>
    <n v="9"/>
    <n v="52"/>
    <n v="125"/>
    <n v="1.0568143388569496E-2"/>
    <n v="0.67204301075268813"/>
    <n v="0"/>
    <n v="0"/>
    <n v="11761"/>
    <n v="11579"/>
    <n v="185"/>
    <n v="23318"/>
    <n v="3871"/>
    <n v="7946"/>
    <n v="11"/>
    <n v="0.32727426445722013"/>
    <n v="0.67179573892458577"/>
    <n v="9.2999661819411568E-4"/>
  </r>
  <r>
    <x v="38"/>
    <x v="23"/>
    <x v="2"/>
    <x v="6"/>
    <n v="120947"/>
    <n v="8331"/>
    <n v="114636"/>
    <n v="123754"/>
    <n v="54378"/>
    <n v="53496"/>
    <n v="0"/>
    <n v="0"/>
    <n v="882"/>
    <n v="90"/>
    <n v="74"/>
    <n v="706"/>
    <n v="1.2983191731950422E-2"/>
    <n v="0.80045351473922899"/>
    <n v="0"/>
    <n v="12"/>
    <n v="54191"/>
    <n v="53311"/>
    <n v="880"/>
    <n v="122392"/>
    <n v="13822"/>
    <n v="40513"/>
    <n v="43"/>
    <n v="0.25418367722240615"/>
    <n v="0.7450255618080841"/>
    <n v="7.9076096950972819E-4"/>
  </r>
  <r>
    <x v="39"/>
    <x v="23"/>
    <x v="2"/>
    <x v="6"/>
    <n v="4613649"/>
    <n v="409842"/>
    <n v="2510862"/>
    <n v="4766089"/>
    <n v="2553672"/>
    <n v="2510881"/>
    <n v="2500"/>
    <n v="82"/>
    <n v="40299"/>
    <n v="5912"/>
    <n v="12056"/>
    <n v="21679"/>
    <n v="8.4893439721311116E-3"/>
    <n v="0.53795379537953791"/>
    <n v="0"/>
    <n v="652"/>
    <n v="2533231"/>
    <n v="2490726"/>
    <n v="40012"/>
    <n v="4694950"/>
    <n v="1340412"/>
    <n v="1206572"/>
    <n v="6688"/>
    <n v="0.52489591458887441"/>
    <n v="0.47248511163532358"/>
    <n v="2.6189737758020607E-3"/>
  </r>
  <r>
    <x v="0"/>
    <x v="24"/>
    <x v="3"/>
    <x v="6"/>
    <m/>
    <m/>
    <m/>
    <m/>
    <m/>
    <m/>
    <m/>
    <m/>
    <m/>
    <m/>
    <m/>
    <m/>
    <m/>
    <e v="#DIV/0!"/>
    <m/>
    <m/>
    <m/>
    <m/>
    <m/>
    <m/>
    <m/>
    <m/>
    <m/>
    <e v="#DIV/0!"/>
    <e v="#DIV/0!"/>
    <e v="#DIV/0!"/>
  </r>
  <r>
    <x v="1"/>
    <x v="24"/>
    <x v="3"/>
    <x v="6"/>
    <m/>
    <m/>
    <m/>
    <m/>
    <m/>
    <m/>
    <m/>
    <m/>
    <m/>
    <m/>
    <m/>
    <m/>
    <m/>
    <e v="#DIV/0!"/>
    <m/>
    <m/>
    <m/>
    <m/>
    <m/>
    <m/>
    <m/>
    <m/>
    <m/>
    <e v="#DIV/0!"/>
    <e v="#DIV/0!"/>
    <e v="#DIV/0!"/>
  </r>
  <r>
    <x v="2"/>
    <x v="24"/>
    <x v="3"/>
    <x v="6"/>
    <m/>
    <m/>
    <m/>
    <m/>
    <m/>
    <m/>
    <m/>
    <m/>
    <m/>
    <m/>
    <m/>
    <m/>
    <m/>
    <e v="#DIV/0!"/>
    <m/>
    <m/>
    <m/>
    <m/>
    <m/>
    <m/>
    <m/>
    <m/>
    <m/>
    <e v="#DIV/0!"/>
    <e v="#DIV/0!"/>
    <e v="#DIV/0!"/>
  </r>
  <r>
    <x v="3"/>
    <x v="24"/>
    <x v="3"/>
    <x v="6"/>
    <m/>
    <m/>
    <m/>
    <m/>
    <m/>
    <m/>
    <m/>
    <m/>
    <m/>
    <m/>
    <m/>
    <m/>
    <m/>
    <e v="#DIV/0!"/>
    <m/>
    <m/>
    <m/>
    <m/>
    <m/>
    <m/>
    <m/>
    <m/>
    <m/>
    <e v="#DIV/0!"/>
    <e v="#DIV/0!"/>
    <e v="#DIV/0!"/>
  </r>
  <r>
    <x v="4"/>
    <x v="24"/>
    <x v="3"/>
    <x v="6"/>
    <m/>
    <m/>
    <m/>
    <m/>
    <m/>
    <m/>
    <m/>
    <m/>
    <m/>
    <m/>
    <m/>
    <m/>
    <m/>
    <e v="#DIV/0!"/>
    <m/>
    <m/>
    <m/>
    <m/>
    <m/>
    <m/>
    <m/>
    <m/>
    <m/>
    <e v="#DIV/0!"/>
    <e v="#DIV/0!"/>
    <e v="#DIV/0!"/>
  </r>
  <r>
    <x v="5"/>
    <x v="24"/>
    <x v="3"/>
    <x v="6"/>
    <n v="1112"/>
    <n v="111"/>
    <n v="3021"/>
    <n v="1143"/>
    <n v="544"/>
    <n v="523"/>
    <n v="0"/>
    <n v="0"/>
    <n v="21"/>
    <n v="4"/>
    <n v="7"/>
    <n v="8"/>
    <n v="1.4705882352941176E-2"/>
    <n v="0.38095238095238093"/>
    <n v="0"/>
    <n v="2"/>
    <n v="543"/>
    <n v="522"/>
    <n v="21"/>
    <n v="1132"/>
    <n v="26"/>
    <n v="518"/>
    <n v="0"/>
    <n v="4.779411764705882E-2"/>
    <n v="0.95220588235294112"/>
    <n v="0"/>
  </r>
  <r>
    <x v="6"/>
    <x v="24"/>
    <x v="3"/>
    <x v="6"/>
    <m/>
    <m/>
    <m/>
    <m/>
    <m/>
    <m/>
    <m/>
    <m/>
    <m/>
    <m/>
    <m/>
    <m/>
    <m/>
    <e v="#DIV/0!"/>
    <m/>
    <m/>
    <m/>
    <m/>
    <m/>
    <m/>
    <m/>
    <m/>
    <m/>
    <e v="#DIV/0!"/>
    <e v="#DIV/0!"/>
    <e v="#DIV/0!"/>
  </r>
  <r>
    <x v="7"/>
    <x v="24"/>
    <x v="3"/>
    <x v="6"/>
    <n v="12560"/>
    <n v="1340"/>
    <n v="13240"/>
    <n v="12647"/>
    <n v="6917"/>
    <n v="6849"/>
    <n v="0"/>
    <n v="0"/>
    <n v="68"/>
    <n v="11"/>
    <n v="25"/>
    <n v="31"/>
    <n v="4.4817117247361576E-3"/>
    <n v="0.45588235294117646"/>
    <n v="0"/>
    <n v="1"/>
    <n v="6905"/>
    <n v="6838"/>
    <n v="67"/>
    <n v="12524"/>
    <n v="3500"/>
    <n v="3417"/>
    <n v="0"/>
    <n v="0.5059997108573081"/>
    <n v="0.4940002891426919"/>
    <n v="0"/>
  </r>
  <r>
    <x v="8"/>
    <x v="24"/>
    <x v="3"/>
    <x v="6"/>
    <n v="1297"/>
    <n v="92"/>
    <n v="3225"/>
    <n v="1310"/>
    <n v="448"/>
    <n v="445"/>
    <n v="0"/>
    <n v="0"/>
    <n v="3"/>
    <n v="1"/>
    <n v="0"/>
    <n v="2"/>
    <n v="4.464285714285714E-3"/>
    <n v="0.66666666666666663"/>
    <n v="0"/>
    <n v="0"/>
    <n v="448"/>
    <n v="445"/>
    <n v="3"/>
    <n v="1310"/>
    <n v="149"/>
    <n v="299"/>
    <n v="0"/>
    <n v="0.3325892857142857"/>
    <n v="0.6674107142857143"/>
    <n v="0"/>
  </r>
  <r>
    <x v="9"/>
    <x v="24"/>
    <x v="3"/>
    <x v="6"/>
    <m/>
    <m/>
    <m/>
    <m/>
    <m/>
    <m/>
    <m/>
    <m/>
    <m/>
    <m/>
    <m/>
    <m/>
    <m/>
    <e v="#DIV/0!"/>
    <m/>
    <m/>
    <m/>
    <m/>
    <m/>
    <m/>
    <m/>
    <m/>
    <m/>
    <e v="#DIV/0!"/>
    <e v="#DIV/0!"/>
    <e v="#DIV/0!"/>
  </r>
  <r>
    <x v="10"/>
    <x v="24"/>
    <x v="3"/>
    <x v="6"/>
    <m/>
    <m/>
    <m/>
    <m/>
    <m/>
    <m/>
    <m/>
    <m/>
    <m/>
    <m/>
    <m/>
    <m/>
    <m/>
    <e v="#DIV/0!"/>
    <m/>
    <m/>
    <m/>
    <m/>
    <m/>
    <m/>
    <m/>
    <m/>
    <m/>
    <e v="#DIV/0!"/>
    <e v="#DIV/0!"/>
    <e v="#DIV/0!"/>
  </r>
  <r>
    <x v="11"/>
    <x v="24"/>
    <x v="3"/>
    <x v="6"/>
    <n v="1586"/>
    <n v="340"/>
    <n v="3266"/>
    <n v="1590"/>
    <n v="1081"/>
    <n v="1081"/>
    <n v="0"/>
    <n v="0"/>
    <n v="7"/>
    <n v="2"/>
    <n v="0"/>
    <n v="5"/>
    <n v="4.6253469010175763E-3"/>
    <n v="0.7142857142857143"/>
    <n v="0"/>
    <n v="0"/>
    <n v="1078"/>
    <n v="1078"/>
    <n v="7"/>
    <n v="1577"/>
    <n v="620"/>
    <n v="461"/>
    <n v="0"/>
    <n v="0.57354301572617949"/>
    <n v="0.42645698427382056"/>
    <n v="0"/>
  </r>
  <r>
    <x v="12"/>
    <x v="24"/>
    <x v="3"/>
    <x v="6"/>
    <n v="2371"/>
    <n v="1030"/>
    <n v="3361"/>
    <n v="2767"/>
    <n v="1071"/>
    <n v="1048"/>
    <n v="0"/>
    <n v="0"/>
    <n v="23"/>
    <n v="3"/>
    <n v="0"/>
    <n v="20"/>
    <n v="1.8674136321195144E-2"/>
    <n v="0.86956521739130432"/>
    <n v="0"/>
    <n v="0"/>
    <n v="1071"/>
    <n v="1048"/>
    <n v="23"/>
    <n v="2767"/>
    <n v="165"/>
    <n v="906"/>
    <n v="0"/>
    <n v="0.15406162464985995"/>
    <n v="0.84593837535014005"/>
    <n v="0"/>
  </r>
  <r>
    <x v="13"/>
    <x v="24"/>
    <x v="3"/>
    <x v="6"/>
    <m/>
    <m/>
    <m/>
    <m/>
    <m/>
    <m/>
    <m/>
    <m/>
    <m/>
    <m/>
    <m/>
    <m/>
    <m/>
    <e v="#DIV/0!"/>
    <m/>
    <m/>
    <m/>
    <m/>
    <m/>
    <m/>
    <m/>
    <m/>
    <m/>
    <e v="#DIV/0!"/>
    <e v="#DIV/0!"/>
    <e v="#DIV/0!"/>
  </r>
  <r>
    <x v="14"/>
    <x v="24"/>
    <x v="3"/>
    <x v="6"/>
    <m/>
    <m/>
    <m/>
    <m/>
    <m/>
    <m/>
    <m/>
    <m/>
    <m/>
    <m/>
    <m/>
    <m/>
    <m/>
    <e v="#DIV/0!"/>
    <m/>
    <m/>
    <m/>
    <m/>
    <m/>
    <m/>
    <m/>
    <m/>
    <m/>
    <e v="#DIV/0!"/>
    <e v="#DIV/0!"/>
    <e v="#DIV/0!"/>
  </r>
  <r>
    <x v="15"/>
    <x v="24"/>
    <x v="3"/>
    <x v="6"/>
    <m/>
    <m/>
    <m/>
    <m/>
    <m/>
    <m/>
    <m/>
    <m/>
    <m/>
    <m/>
    <m/>
    <m/>
    <m/>
    <e v="#DIV/0!"/>
    <m/>
    <m/>
    <m/>
    <m/>
    <m/>
    <m/>
    <m/>
    <m/>
    <m/>
    <e v="#DIV/0!"/>
    <e v="#DIV/0!"/>
    <e v="#DIV/0!"/>
  </r>
  <r>
    <x v="16"/>
    <x v="24"/>
    <x v="3"/>
    <x v="6"/>
    <m/>
    <m/>
    <m/>
    <m/>
    <m/>
    <m/>
    <m/>
    <m/>
    <m/>
    <m/>
    <m/>
    <m/>
    <m/>
    <e v="#DIV/0!"/>
    <m/>
    <m/>
    <m/>
    <m/>
    <m/>
    <m/>
    <m/>
    <m/>
    <m/>
    <e v="#DIV/0!"/>
    <e v="#DIV/0!"/>
    <e v="#DIV/0!"/>
  </r>
  <r>
    <x v="17"/>
    <x v="24"/>
    <x v="3"/>
    <x v="6"/>
    <n v="265"/>
    <n v="29"/>
    <n v="2256"/>
    <n v="266"/>
    <n v="114"/>
    <n v="113"/>
    <n v="0"/>
    <n v="0"/>
    <n v="1"/>
    <n v="0"/>
    <n v="0"/>
    <n v="1"/>
    <n v="8.771929824561403E-3"/>
    <n v="1"/>
    <n v="0"/>
    <n v="0"/>
    <n v="114"/>
    <n v="113"/>
    <n v="1"/>
    <n v="258"/>
    <n v="0"/>
    <n v="114"/>
    <n v="0"/>
    <n v="0"/>
    <n v="1"/>
    <n v="0"/>
  </r>
  <r>
    <x v="18"/>
    <x v="24"/>
    <x v="3"/>
    <x v="6"/>
    <n v="1358"/>
    <n v="162"/>
    <n v="3216"/>
    <n v="1389"/>
    <n v="528"/>
    <n v="512"/>
    <n v="0"/>
    <n v="0"/>
    <n v="16"/>
    <n v="11"/>
    <n v="1"/>
    <n v="4"/>
    <n v="7.575757575757576E-3"/>
    <n v="0.25"/>
    <n v="0"/>
    <n v="0"/>
    <n v="527"/>
    <n v="511"/>
    <n v="16"/>
    <n v="1381"/>
    <n v="233"/>
    <n v="294"/>
    <n v="1"/>
    <n v="0.44128787878787878"/>
    <n v="0.55681818181818177"/>
    <n v="1.893939393939394E-3"/>
  </r>
  <r>
    <x v="19"/>
    <x v="24"/>
    <x v="3"/>
    <x v="6"/>
    <m/>
    <m/>
    <m/>
    <m/>
    <m/>
    <m/>
    <m/>
    <m/>
    <m/>
    <m/>
    <m/>
    <m/>
    <m/>
    <e v="#DIV/0!"/>
    <m/>
    <m/>
    <m/>
    <m/>
    <m/>
    <m/>
    <m/>
    <m/>
    <m/>
    <e v="#DIV/0!"/>
    <e v="#DIV/0!"/>
    <e v="#DIV/0!"/>
  </r>
  <r>
    <x v="20"/>
    <x v="24"/>
    <x v="3"/>
    <x v="6"/>
    <m/>
    <m/>
    <m/>
    <m/>
    <m/>
    <m/>
    <m/>
    <m/>
    <m/>
    <m/>
    <m/>
    <m/>
    <m/>
    <e v="#DIV/0!"/>
    <m/>
    <m/>
    <m/>
    <m/>
    <m/>
    <m/>
    <m/>
    <m/>
    <m/>
    <e v="#DIV/0!"/>
    <e v="#DIV/0!"/>
    <e v="#DIV/0!"/>
  </r>
  <r>
    <x v="21"/>
    <x v="24"/>
    <x v="3"/>
    <x v="6"/>
    <m/>
    <m/>
    <m/>
    <m/>
    <m/>
    <m/>
    <m/>
    <m/>
    <m/>
    <m/>
    <m/>
    <m/>
    <m/>
    <e v="#DIV/0!"/>
    <m/>
    <m/>
    <m/>
    <m/>
    <m/>
    <m/>
    <m/>
    <m/>
    <m/>
    <e v="#DIV/0!"/>
    <e v="#DIV/0!"/>
    <e v="#DIV/0!"/>
  </r>
  <r>
    <x v="22"/>
    <x v="24"/>
    <x v="3"/>
    <x v="6"/>
    <n v="14380"/>
    <n v="1240"/>
    <n v="15160"/>
    <n v="14460"/>
    <n v="6732"/>
    <n v="6668"/>
    <n v="0"/>
    <n v="0"/>
    <n v="64"/>
    <n v="10"/>
    <n v="7"/>
    <n v="46"/>
    <n v="6.833036244800951E-3"/>
    <n v="0.71875"/>
    <n v="0"/>
    <n v="1"/>
    <n v="6703"/>
    <n v="6639"/>
    <n v="64"/>
    <n v="14183"/>
    <n v="2496"/>
    <n v="4234"/>
    <n v="2"/>
    <n v="0.37076648841354726"/>
    <n v="0.62893642305407016"/>
    <n v="2.9708853238265005E-4"/>
  </r>
  <r>
    <x v="23"/>
    <x v="24"/>
    <x v="3"/>
    <x v="6"/>
    <n v="7032"/>
    <n v="381"/>
    <n v="8671"/>
    <n v="7178"/>
    <n v="3585"/>
    <n v="3503"/>
    <n v="0"/>
    <n v="0"/>
    <n v="82"/>
    <n v="8"/>
    <n v="10"/>
    <n v="55"/>
    <n v="1.5341701534170154E-2"/>
    <n v="0.67073170731707321"/>
    <n v="0"/>
    <n v="9"/>
    <n v="3580"/>
    <n v="3498"/>
    <n v="82"/>
    <n v="7178"/>
    <n v="473"/>
    <n v="3110"/>
    <n v="2"/>
    <n v="0.13193863319386331"/>
    <n v="0.86750348675034872"/>
    <n v="5.5788005578800558E-4"/>
  </r>
  <r>
    <x v="24"/>
    <x v="24"/>
    <x v="3"/>
    <x v="6"/>
    <m/>
    <m/>
    <m/>
    <m/>
    <m/>
    <m/>
    <m/>
    <m/>
    <m/>
    <m/>
    <m/>
    <m/>
    <m/>
    <e v="#DIV/0!"/>
    <m/>
    <m/>
    <m/>
    <m/>
    <m/>
    <m/>
    <m/>
    <m/>
    <m/>
    <e v="#DIV/0!"/>
    <e v="#DIV/0!"/>
    <e v="#DIV/0!"/>
  </r>
  <r>
    <x v="25"/>
    <x v="24"/>
    <x v="3"/>
    <x v="6"/>
    <m/>
    <m/>
    <m/>
    <m/>
    <m/>
    <m/>
    <m/>
    <m/>
    <m/>
    <m/>
    <m/>
    <m/>
    <m/>
    <e v="#DIV/0!"/>
    <m/>
    <m/>
    <m/>
    <m/>
    <m/>
    <m/>
    <m/>
    <m/>
    <m/>
    <e v="#DIV/0!"/>
    <e v="#DIV/0!"/>
    <e v="#DIV/0!"/>
  </r>
  <r>
    <x v="26"/>
    <x v="24"/>
    <x v="3"/>
    <x v="6"/>
    <n v="9860"/>
    <n v="533"/>
    <n v="11347"/>
    <n v="10147"/>
    <n v="4278"/>
    <n v="4250"/>
    <n v="0"/>
    <n v="0"/>
    <n v="28"/>
    <n v="4"/>
    <n v="8"/>
    <n v="15"/>
    <n v="3.5063113604488078E-3"/>
    <n v="0.5357142857142857"/>
    <n v="0"/>
    <n v="1"/>
    <n v="4253"/>
    <n v="4225"/>
    <n v="28"/>
    <n v="10013"/>
    <n v="1884"/>
    <n v="2392"/>
    <n v="2"/>
    <n v="0.44039270687237025"/>
    <n v="0.55913978494623651"/>
    <n v="4.675081813931744E-4"/>
  </r>
  <r>
    <x v="27"/>
    <x v="24"/>
    <x v="3"/>
    <x v="6"/>
    <m/>
    <m/>
    <m/>
    <m/>
    <m/>
    <m/>
    <m/>
    <m/>
    <m/>
    <m/>
    <m/>
    <m/>
    <m/>
    <e v="#DIV/0!"/>
    <m/>
    <m/>
    <m/>
    <m/>
    <m/>
    <m/>
    <m/>
    <m/>
    <m/>
    <e v="#DIV/0!"/>
    <e v="#DIV/0!"/>
    <e v="#DIV/0!"/>
  </r>
  <r>
    <x v="28"/>
    <x v="24"/>
    <x v="3"/>
    <x v="6"/>
    <m/>
    <m/>
    <m/>
    <m/>
    <m/>
    <m/>
    <m/>
    <m/>
    <m/>
    <m/>
    <m/>
    <m/>
    <m/>
    <e v="#DIV/0!"/>
    <m/>
    <m/>
    <m/>
    <m/>
    <m/>
    <m/>
    <m/>
    <m/>
    <m/>
    <e v="#DIV/0!"/>
    <e v="#DIV/0!"/>
    <e v="#DIV/0!"/>
  </r>
  <r>
    <x v="29"/>
    <x v="24"/>
    <x v="3"/>
    <x v="6"/>
    <m/>
    <m/>
    <m/>
    <m/>
    <m/>
    <m/>
    <m/>
    <m/>
    <m/>
    <m/>
    <m/>
    <m/>
    <m/>
    <e v="#DIV/0!"/>
    <m/>
    <m/>
    <m/>
    <m/>
    <m/>
    <m/>
    <m/>
    <m/>
    <m/>
    <e v="#DIV/0!"/>
    <e v="#DIV/0!"/>
    <e v="#DIV/0!"/>
  </r>
  <r>
    <x v="30"/>
    <x v="24"/>
    <x v="3"/>
    <x v="6"/>
    <m/>
    <m/>
    <m/>
    <m/>
    <m/>
    <m/>
    <m/>
    <m/>
    <m/>
    <m/>
    <m/>
    <m/>
    <m/>
    <e v="#DIV/0!"/>
    <m/>
    <m/>
    <m/>
    <m/>
    <m/>
    <m/>
    <m/>
    <m/>
    <m/>
    <e v="#DIV/0!"/>
    <e v="#DIV/0!"/>
    <e v="#DIV/0!"/>
  </r>
  <r>
    <x v="31"/>
    <x v="24"/>
    <x v="3"/>
    <x v="6"/>
    <m/>
    <m/>
    <m/>
    <m/>
    <m/>
    <m/>
    <m/>
    <m/>
    <m/>
    <m/>
    <m/>
    <m/>
    <m/>
    <e v="#DIV/0!"/>
    <m/>
    <m/>
    <m/>
    <m/>
    <m/>
    <m/>
    <m/>
    <m/>
    <m/>
    <e v="#DIV/0!"/>
    <e v="#DIV/0!"/>
    <e v="#DIV/0!"/>
  </r>
  <r>
    <x v="32"/>
    <x v="24"/>
    <x v="3"/>
    <x v="6"/>
    <m/>
    <m/>
    <m/>
    <m/>
    <m/>
    <m/>
    <m/>
    <m/>
    <m/>
    <m/>
    <m/>
    <m/>
    <m/>
    <e v="#DIV/0!"/>
    <m/>
    <m/>
    <m/>
    <m/>
    <m/>
    <m/>
    <m/>
    <m/>
    <m/>
    <e v="#DIV/0!"/>
    <e v="#DIV/0!"/>
    <e v="#DIV/0!"/>
  </r>
  <r>
    <x v="33"/>
    <x v="24"/>
    <x v="3"/>
    <x v="6"/>
    <m/>
    <m/>
    <m/>
    <m/>
    <m/>
    <m/>
    <m/>
    <m/>
    <m/>
    <m/>
    <m/>
    <m/>
    <m/>
    <e v="#DIV/0!"/>
    <m/>
    <m/>
    <m/>
    <m/>
    <m/>
    <m/>
    <m/>
    <m/>
    <m/>
    <e v="#DIV/0!"/>
    <e v="#DIV/0!"/>
    <e v="#DIV/0!"/>
  </r>
  <r>
    <x v="34"/>
    <x v="24"/>
    <x v="3"/>
    <x v="6"/>
    <m/>
    <m/>
    <m/>
    <m/>
    <m/>
    <m/>
    <m/>
    <m/>
    <m/>
    <m/>
    <m/>
    <m/>
    <m/>
    <e v="#DIV/0!"/>
    <m/>
    <m/>
    <m/>
    <m/>
    <m/>
    <m/>
    <m/>
    <m/>
    <m/>
    <e v="#DIV/0!"/>
    <e v="#DIV/0!"/>
    <e v="#DIV/0!"/>
  </r>
  <r>
    <x v="35"/>
    <x v="24"/>
    <x v="3"/>
    <x v="6"/>
    <m/>
    <m/>
    <m/>
    <m/>
    <m/>
    <m/>
    <m/>
    <m/>
    <m/>
    <m/>
    <m/>
    <m/>
    <m/>
    <e v="#DIV/0!"/>
    <m/>
    <m/>
    <m/>
    <m/>
    <m/>
    <m/>
    <m/>
    <m/>
    <m/>
    <e v="#DIV/0!"/>
    <e v="#DIV/0!"/>
    <e v="#DIV/0!"/>
  </r>
  <r>
    <x v="36"/>
    <x v="24"/>
    <x v="3"/>
    <x v="6"/>
    <m/>
    <m/>
    <m/>
    <m/>
    <m/>
    <m/>
    <m/>
    <m/>
    <m/>
    <m/>
    <m/>
    <m/>
    <m/>
    <e v="#DIV/0!"/>
    <m/>
    <m/>
    <m/>
    <m/>
    <m/>
    <m/>
    <m/>
    <m/>
    <m/>
    <e v="#DIV/0!"/>
    <e v="#DIV/0!"/>
    <e v="#DIV/0!"/>
  </r>
  <r>
    <x v="37"/>
    <x v="24"/>
    <x v="3"/>
    <x v="6"/>
    <m/>
    <m/>
    <m/>
    <m/>
    <m/>
    <m/>
    <m/>
    <m/>
    <m/>
    <m/>
    <m/>
    <m/>
    <m/>
    <e v="#DIV/0!"/>
    <m/>
    <m/>
    <m/>
    <m/>
    <m/>
    <m/>
    <m/>
    <m/>
    <m/>
    <e v="#DIV/0!"/>
    <e v="#DIV/0!"/>
    <e v="#DIV/0!"/>
  </r>
  <r>
    <x v="38"/>
    <x v="24"/>
    <x v="3"/>
    <x v="6"/>
    <m/>
    <m/>
    <m/>
    <m/>
    <m/>
    <m/>
    <m/>
    <m/>
    <m/>
    <m/>
    <m/>
    <m/>
    <m/>
    <e v="#DIV/0!"/>
    <m/>
    <m/>
    <m/>
    <m/>
    <m/>
    <m/>
    <m/>
    <m/>
    <m/>
    <e v="#DIV/0!"/>
    <e v="#DIV/0!"/>
    <e v="#DIV/0!"/>
  </r>
  <r>
    <x v="39"/>
    <x v="24"/>
    <x v="3"/>
    <x v="6"/>
    <n v="51821"/>
    <n v="5258"/>
    <n v="24992"/>
    <n v="52897"/>
    <n v="25298"/>
    <n v="24992"/>
    <n v="0"/>
    <n v="0"/>
    <n v="313"/>
    <n v="54"/>
    <n v="58"/>
    <n v="187"/>
    <n v="7.3918886868527154E-3"/>
    <n v="0.597444089456869"/>
    <n v="0"/>
    <n v="14"/>
    <n v="25222"/>
    <n v="24917"/>
    <n v="312"/>
    <n v="52323"/>
    <n v="9546"/>
    <n v="15745"/>
    <n v="7"/>
    <n v="0.37734208237805361"/>
    <n v="0.62238121590639572"/>
    <n v="2.7670171555063639E-4"/>
  </r>
  <r>
    <x v="0"/>
    <x v="25"/>
    <x v="4"/>
    <x v="6"/>
    <n v="7048"/>
    <n v="543"/>
    <n v="8525"/>
    <n v="7117"/>
    <n v="3072"/>
    <n v="2869"/>
    <n v="0"/>
    <n v="0"/>
    <n v="203"/>
    <n v="0"/>
    <n v="45"/>
    <n v="6"/>
    <n v="1.953125E-3"/>
    <n v="2.9556650246305417E-2"/>
    <n v="0"/>
    <n v="152"/>
    <n v="3066"/>
    <n v="2863"/>
    <n v="203"/>
    <n v="7067"/>
    <n v="1425"/>
    <n v="1646"/>
    <n v="1"/>
    <n v="0.4638671875"/>
    <n v="0.53580729166666663"/>
    <n v="3.2552083333333332E-4"/>
  </r>
  <r>
    <x v="1"/>
    <x v="25"/>
    <x v="4"/>
    <x v="6"/>
    <n v="15030"/>
    <n v="2939"/>
    <n v="14111"/>
    <n v="15475"/>
    <n v="6940"/>
    <n v="6737"/>
    <n v="0"/>
    <n v="0"/>
    <n v="203"/>
    <n v="4"/>
    <n v="38"/>
    <n v="20"/>
    <n v="2.881844380403458E-3"/>
    <n v="9.8522167487684734E-2"/>
    <n v="0"/>
    <n v="141"/>
    <n v="6927"/>
    <n v="6724"/>
    <n v="203"/>
    <n v="15475"/>
    <n v="2872"/>
    <n v="4066"/>
    <n v="2"/>
    <n v="0.41383285302593659"/>
    <n v="0.58587896253602301"/>
    <n v="2.8818443804034583E-4"/>
  </r>
  <r>
    <x v="2"/>
    <x v="25"/>
    <x v="4"/>
    <x v="6"/>
    <n v="116984"/>
    <n v="9105"/>
    <n v="109899"/>
    <n v="119274"/>
    <n v="52876"/>
    <n v="50481"/>
    <n v="180"/>
    <n v="0"/>
    <n v="2215"/>
    <n v="27"/>
    <n v="291"/>
    <n v="528"/>
    <n v="9.9856267493758991E-3"/>
    <n v="0.23837471783295711"/>
    <n v="0"/>
    <n v="1369"/>
    <n v="52682"/>
    <n v="50294"/>
    <n v="2208"/>
    <n v="118399"/>
    <n v="21328"/>
    <n v="31512"/>
    <n v="36"/>
    <n v="0.40335880172479005"/>
    <n v="0.59596036008775244"/>
    <n v="6.8083818745744758E-4"/>
  </r>
  <r>
    <x v="3"/>
    <x v="25"/>
    <x v="4"/>
    <x v="6"/>
    <n v="46915"/>
    <n v="3315"/>
    <n v="45620"/>
    <n v="47891"/>
    <n v="25098"/>
    <n v="24235"/>
    <n v="14"/>
    <n v="14"/>
    <n v="849"/>
    <n v="11"/>
    <n v="25"/>
    <n v="107"/>
    <n v="4.2632879113873616E-3"/>
    <n v="0.12603062426383982"/>
    <n v="0"/>
    <n v="706"/>
    <n v="25047"/>
    <n v="24187"/>
    <n v="846"/>
    <n v="47361"/>
    <n v="13073"/>
    <n v="11999"/>
    <n v="26"/>
    <n v="0.52087815762212131"/>
    <n v="0.47808590325922384"/>
    <n v="1.0359391186548729E-3"/>
  </r>
  <r>
    <x v="4"/>
    <x v="25"/>
    <x v="4"/>
    <x v="6"/>
    <n v="54362"/>
    <n v="4075"/>
    <n v="52307"/>
    <n v="55325"/>
    <n v="32067"/>
    <n v="30971"/>
    <n v="0"/>
    <n v="0"/>
    <n v="1096"/>
    <n v="0"/>
    <n v="91"/>
    <n v="53"/>
    <n v="1.6527894720429102E-3"/>
    <n v="4.8357664233576646E-2"/>
    <n v="0"/>
    <n v="952"/>
    <n v="31883"/>
    <n v="30789"/>
    <n v="1094"/>
    <n v="54578"/>
    <n v="20608"/>
    <n v="11380"/>
    <n v="79"/>
    <n v="0.64265444226151491"/>
    <n v="0.35488196588393051"/>
    <n v="2.4635918545545263E-3"/>
  </r>
  <r>
    <x v="5"/>
    <x v="25"/>
    <x v="4"/>
    <x v="6"/>
    <n v="297115"/>
    <n v="31315"/>
    <n v="267820"/>
    <n v="302451"/>
    <n v="145105"/>
    <n v="138728"/>
    <n v="23"/>
    <n v="0"/>
    <n v="6354"/>
    <n v="2358"/>
    <n v="1190"/>
    <n v="890"/>
    <n v="6.1334895420557525E-3"/>
    <n v="0.14006924771797294"/>
    <n v="0"/>
    <n v="1916"/>
    <n v="144628"/>
    <n v="138265"/>
    <n v="6340"/>
    <n v="300136"/>
    <n v="47902"/>
    <n v="96958"/>
    <n v="245"/>
    <n v="0.33011956858826369"/>
    <n v="0.66819199889735015"/>
    <n v="1.6884325143861341E-3"/>
  </r>
  <r>
    <x v="6"/>
    <x v="25"/>
    <x v="4"/>
    <x v="6"/>
    <n v="2687"/>
    <n v="254"/>
    <n v="4453"/>
    <n v="2728"/>
    <n v="1581"/>
    <n v="1512"/>
    <n v="0"/>
    <n v="0"/>
    <n v="69"/>
    <n v="1"/>
    <n v="5"/>
    <n v="15"/>
    <n v="9.4876660341555973E-3"/>
    <n v="0.21739130434782608"/>
    <n v="0"/>
    <n v="48"/>
    <n v="1576"/>
    <n v="1507"/>
    <n v="69"/>
    <n v="2708"/>
    <n v="652"/>
    <n v="929"/>
    <n v="0"/>
    <n v="0.41239721695129666"/>
    <n v="0.58760278304870339"/>
    <n v="0"/>
  </r>
  <r>
    <x v="7"/>
    <x v="25"/>
    <x v="4"/>
    <x v="6"/>
    <n v="66674"/>
    <n v="7241"/>
    <n v="61453"/>
    <n v="67698"/>
    <n v="33199"/>
    <n v="31826"/>
    <n v="0"/>
    <n v="0"/>
    <n v="1373"/>
    <n v="11"/>
    <n v="95"/>
    <n v="127"/>
    <n v="3.8254164282056687E-3"/>
    <n v="9.2498179169701378E-2"/>
    <n v="0"/>
    <n v="1140"/>
    <n v="33058"/>
    <n v="31691"/>
    <n v="1367"/>
    <n v="67063"/>
    <n v="18493"/>
    <n v="14663"/>
    <n v="43"/>
    <n v="0.55703485044730261"/>
    <n v="0.44166992981716319"/>
    <n v="1.2952197355342028E-3"/>
  </r>
  <r>
    <x v="8"/>
    <x v="25"/>
    <x v="4"/>
    <x v="6"/>
    <n v="23454"/>
    <n v="1234"/>
    <n v="24240"/>
    <n v="23918"/>
    <n v="11569"/>
    <n v="11144"/>
    <n v="0"/>
    <n v="0"/>
    <n v="425"/>
    <n v="0"/>
    <n v="33"/>
    <n v="48"/>
    <n v="4.149018929898868E-3"/>
    <n v="0.11294117647058824"/>
    <n v="0"/>
    <n v="344"/>
    <n v="11535"/>
    <n v="11110"/>
    <n v="425"/>
    <n v="23918"/>
    <n v="5163"/>
    <n v="6405"/>
    <n v="1"/>
    <n v="0.44627884864724693"/>
    <n v="0.55363471345838011"/>
    <n v="8.6437894372893073E-5"/>
  </r>
  <r>
    <x v="9"/>
    <x v="25"/>
    <x v="4"/>
    <x v="6"/>
    <n v="4796"/>
    <n v="435"/>
    <n v="6381"/>
    <n v="4861"/>
    <n v="2771"/>
    <n v="2630"/>
    <n v="5"/>
    <n v="0"/>
    <n v="136"/>
    <n v="1"/>
    <n v="15"/>
    <n v="23"/>
    <n v="8.3002526163839761E-3"/>
    <n v="0.16911764705882354"/>
    <n v="0"/>
    <n v="97"/>
    <n v="2757"/>
    <n v="2616"/>
    <n v="136"/>
    <n v="4825"/>
    <n v="582"/>
    <n v="2189"/>
    <n v="0"/>
    <n v="0.21003247924936846"/>
    <n v="0.78996752075063159"/>
    <n v="0"/>
  </r>
  <r>
    <x v="10"/>
    <x v="25"/>
    <x v="4"/>
    <x v="6"/>
    <n v="37903"/>
    <n v="3793"/>
    <n v="36130"/>
    <n v="38586"/>
    <n v="16344"/>
    <n v="15462"/>
    <n v="11"/>
    <n v="11"/>
    <n v="871"/>
    <n v="33"/>
    <n v="98"/>
    <n v="133"/>
    <n v="8.1375428291727853E-3"/>
    <n v="0.15269804822043628"/>
    <n v="0"/>
    <n v="607"/>
    <n v="16292"/>
    <n v="15411"/>
    <n v="870"/>
    <n v="38585"/>
    <n v="6980"/>
    <n v="9351"/>
    <n v="13"/>
    <n v="0.42706803720019582"/>
    <n v="0.57213656387665202"/>
    <n v="7.9539892315222708E-4"/>
  </r>
  <r>
    <x v="11"/>
    <x v="25"/>
    <x v="4"/>
    <x v="6"/>
    <n v="1611"/>
    <n v="309"/>
    <n v="3322"/>
    <n v="1619"/>
    <n v="830"/>
    <n v="821"/>
    <n v="2"/>
    <n v="0"/>
    <n v="7"/>
    <n v="0"/>
    <n v="0"/>
    <n v="0"/>
    <n v="0"/>
    <n v="0"/>
    <n v="0"/>
    <n v="7"/>
    <n v="827"/>
    <n v="818"/>
    <n v="7"/>
    <n v="1619"/>
    <n v="438"/>
    <n v="392"/>
    <n v="0"/>
    <n v="0.52771084337349394"/>
    <n v="0.472289156626506"/>
    <n v="0"/>
  </r>
  <r>
    <x v="12"/>
    <x v="25"/>
    <x v="4"/>
    <x v="6"/>
    <n v="42671"/>
    <n v="3440"/>
    <n v="41251"/>
    <n v="43242"/>
    <n v="20114"/>
    <n v="19221"/>
    <n v="11"/>
    <n v="11"/>
    <n v="882"/>
    <n v="9"/>
    <n v="67"/>
    <n v="130"/>
    <n v="6.4631599880680124E-3"/>
    <n v="0.14739229024943309"/>
    <n v="0"/>
    <n v="676"/>
    <n v="20061"/>
    <n v="19169"/>
    <n v="881"/>
    <n v="43189"/>
    <n v="5542"/>
    <n v="14569"/>
    <n v="3"/>
    <n v="0.27552948195286864"/>
    <n v="0.72432136820125281"/>
    <n v="1.4914984587849258E-4"/>
  </r>
  <r>
    <x v="13"/>
    <x v="25"/>
    <x v="4"/>
    <x v="6"/>
    <n v="45081"/>
    <n v="4625"/>
    <n v="42476"/>
    <n v="46453"/>
    <n v="21517"/>
    <n v="20506"/>
    <n v="24"/>
    <n v="0"/>
    <n v="987"/>
    <n v="2"/>
    <n v="66"/>
    <n v="129"/>
    <n v="5.9952595622066269E-3"/>
    <n v="0.13069908814589665"/>
    <n v="0"/>
    <n v="790"/>
    <n v="21493"/>
    <n v="20482"/>
    <n v="987"/>
    <n v="46453"/>
    <n v="7196"/>
    <n v="14315"/>
    <n v="6"/>
    <n v="0.33443323883441001"/>
    <n v="0.6652879118836269"/>
    <n v="2.7884928196309893E-4"/>
  </r>
  <r>
    <x v="14"/>
    <x v="25"/>
    <x v="4"/>
    <x v="6"/>
    <n v="60113"/>
    <n v="4480"/>
    <n v="57653"/>
    <n v="61747"/>
    <n v="33811"/>
    <n v="32434"/>
    <n v="0"/>
    <n v="0"/>
    <n v="1377"/>
    <n v="119"/>
    <n v="61"/>
    <n v="73"/>
    <n v="2.1590606607317145E-3"/>
    <n v="5.3013798111837325E-2"/>
    <n v="0"/>
    <n v="1124"/>
    <n v="33006"/>
    <n v="31650"/>
    <n v="1356"/>
    <n v="57564"/>
    <n v="13144"/>
    <n v="20501"/>
    <n v="166"/>
    <n v="0.38874922362544734"/>
    <n v="0.60634113158439562"/>
    <n v="4.9096447901570495E-3"/>
  </r>
  <r>
    <x v="15"/>
    <x v="25"/>
    <x v="4"/>
    <x v="6"/>
    <n v="26305"/>
    <n v="2584"/>
    <n v="25741"/>
    <n v="26963"/>
    <n v="17863"/>
    <n v="17267"/>
    <n v="4"/>
    <n v="0"/>
    <n v="592"/>
    <n v="0"/>
    <n v="30"/>
    <n v="64"/>
    <n v="3.582824833454627E-3"/>
    <n v="0.10810810810810811"/>
    <n v="0"/>
    <n v="498"/>
    <n v="17803"/>
    <n v="17207"/>
    <n v="592"/>
    <n v="26528"/>
    <n v="6504"/>
    <n v="11352"/>
    <n v="7"/>
    <n v="0.36410457369982646"/>
    <n v="0.63550355483401444"/>
    <n v="3.9187146615909984E-4"/>
  </r>
  <r>
    <x v="16"/>
    <x v="25"/>
    <x v="4"/>
    <x v="6"/>
    <n v="1344748"/>
    <n v="116057"/>
    <n v="1230711"/>
    <n v="1375733"/>
    <n v="752015"/>
    <n v="720404"/>
    <n v="0"/>
    <n v="0"/>
    <n v="31611"/>
    <n v="185"/>
    <n v="4149"/>
    <n v="4770"/>
    <n v="6.3429585846027006E-3"/>
    <n v="0.15089683970769668"/>
    <n v="0"/>
    <n v="22507"/>
    <n v="743446"/>
    <n v="712079"/>
    <n v="31367"/>
    <n v="1375489"/>
    <n v="308453"/>
    <n v="439332"/>
    <n v="4230"/>
    <n v="0.41016868014600771"/>
    <n v="0.58420643205255218"/>
    <n v="5.6248878014401307E-3"/>
  </r>
  <r>
    <x v="17"/>
    <x v="25"/>
    <x v="4"/>
    <x v="6"/>
    <n v="177826"/>
    <n v="14935"/>
    <n v="164911"/>
    <n v="182458"/>
    <n v="93407"/>
    <n v="89808"/>
    <n v="0"/>
    <n v="0"/>
    <n v="3599"/>
    <n v="60"/>
    <n v="768"/>
    <n v="317"/>
    <n v="3.3937499330885267E-3"/>
    <n v="8.8080022228396782E-2"/>
    <n v="1"/>
    <n v="2453"/>
    <n v="91237"/>
    <n v="87703"/>
    <n v="3534"/>
    <n v="175253"/>
    <n v="44444"/>
    <n v="48573"/>
    <n v="390"/>
    <n v="0.47581016412046206"/>
    <n v="0.52001455993662149"/>
    <n v="4.1752759429164836E-3"/>
  </r>
  <r>
    <x v="18"/>
    <x v="25"/>
    <x v="4"/>
    <x v="6"/>
    <n v="27408"/>
    <n v="3021"/>
    <n v="26407"/>
    <n v="27993"/>
    <n v="15086"/>
    <n v="14326"/>
    <n v="3"/>
    <n v="0"/>
    <n v="757"/>
    <n v="0"/>
    <n v="113"/>
    <n v="52"/>
    <n v="3.4469044146891157E-3"/>
    <n v="6.8692206076618231E-2"/>
    <n v="0"/>
    <n v="592"/>
    <n v="15061"/>
    <n v="14301"/>
    <n v="757"/>
    <n v="27761"/>
    <n v="8487"/>
    <n v="6579"/>
    <n v="20"/>
    <n v="0.56257457245127929"/>
    <n v="0.43609969508153257"/>
    <n v="1.3257324671881213E-3"/>
  </r>
  <r>
    <x v="19"/>
    <x v="25"/>
    <x v="4"/>
    <x v="6"/>
    <n v="14840"/>
    <n v="1269"/>
    <n v="15591"/>
    <n v="15110"/>
    <n v="8436"/>
    <n v="8173"/>
    <n v="0"/>
    <n v="0"/>
    <n v="263"/>
    <n v="7"/>
    <n v="14"/>
    <n v="27"/>
    <n v="3.2005689900426741E-3"/>
    <n v="0.10266159695817491"/>
    <n v="0"/>
    <n v="215"/>
    <n v="8423"/>
    <n v="8160"/>
    <n v="263"/>
    <n v="15110"/>
    <n v="5197"/>
    <n v="3226"/>
    <n v="13"/>
    <n v="0.6160502607871029"/>
    <n v="0.38240872451398766"/>
    <n v="1.5410146989094358E-3"/>
  </r>
  <r>
    <x v="20"/>
    <x v="25"/>
    <x v="4"/>
    <x v="6"/>
    <n v="49904"/>
    <n v="4371"/>
    <n v="47553"/>
    <n v="50360"/>
    <n v="26127"/>
    <n v="24941"/>
    <n v="0"/>
    <n v="5"/>
    <n v="1186"/>
    <n v="11"/>
    <n v="120"/>
    <n v="168"/>
    <n v="6.4301297508324723E-3"/>
    <n v="0.14165261382799327"/>
    <n v="0"/>
    <n v="887"/>
    <n v="26043"/>
    <n v="24858"/>
    <n v="1185"/>
    <n v="49983"/>
    <n v="9356"/>
    <n v="16751"/>
    <n v="20"/>
    <n v="0.35809698779040838"/>
    <n v="0.64113752057258777"/>
    <n v="7.6549163700386576E-4"/>
  </r>
  <r>
    <x v="21"/>
    <x v="25"/>
    <x v="4"/>
    <x v="6"/>
    <n v="7540"/>
    <n v="384"/>
    <n v="9176"/>
    <n v="7636"/>
    <n v="4276"/>
    <n v="4072"/>
    <n v="1"/>
    <n v="0"/>
    <n v="203"/>
    <n v="0"/>
    <n v="14"/>
    <n v="16"/>
    <n v="3.7418147801683817E-3"/>
    <n v="7.8817733990147784E-2"/>
    <n v="0"/>
    <n v="173"/>
    <n v="4252"/>
    <n v="4050"/>
    <n v="201"/>
    <n v="7565"/>
    <n v="673"/>
    <n v="3599"/>
    <n v="4"/>
    <n v="0.15739008419083256"/>
    <n v="0.84167446211412533"/>
    <n v="9.3545369504209543E-4"/>
  </r>
  <r>
    <x v="22"/>
    <x v="25"/>
    <x v="4"/>
    <x v="6"/>
    <n v="41328"/>
    <n v="3831"/>
    <n v="39517"/>
    <n v="42402"/>
    <n v="22053"/>
    <n v="21314"/>
    <n v="9"/>
    <n v="0"/>
    <n v="730"/>
    <n v="47"/>
    <n v="63"/>
    <n v="84"/>
    <n v="3.8090055774724525E-3"/>
    <n v="0.11506849315068493"/>
    <n v="0"/>
    <n v="536"/>
    <n v="21968"/>
    <n v="21232"/>
    <n v="727"/>
    <n v="41810"/>
    <n v="10007"/>
    <n v="12020"/>
    <n v="26"/>
    <n v="0.45377046206865279"/>
    <n v="0.54505056001451047"/>
    <n v="1.1789779168367115E-3"/>
  </r>
  <r>
    <x v="23"/>
    <x v="25"/>
    <x v="4"/>
    <x v="6"/>
    <n v="24317"/>
    <n v="1397"/>
    <n v="24940"/>
    <n v="24915"/>
    <n v="12937"/>
    <n v="12405"/>
    <n v="0"/>
    <n v="0"/>
    <n v="532"/>
    <n v="0"/>
    <n v="152"/>
    <n v="91"/>
    <n v="7.0340882739429542E-3"/>
    <n v="0.17105263157894737"/>
    <n v="0"/>
    <n v="289"/>
    <n v="12907"/>
    <n v="12377"/>
    <n v="530"/>
    <n v="24913"/>
    <n v="2871"/>
    <n v="10066"/>
    <n v="0"/>
    <n v="0.2219216201592332"/>
    <n v="0.77807837984076678"/>
    <n v="0"/>
  </r>
  <r>
    <x v="24"/>
    <x v="25"/>
    <x v="4"/>
    <x v="6"/>
    <n v="15476"/>
    <n v="1421"/>
    <n v="16075"/>
    <n v="15691"/>
    <n v="8913"/>
    <n v="8371"/>
    <n v="0"/>
    <n v="0"/>
    <n v="542"/>
    <n v="0"/>
    <n v="31"/>
    <n v="47"/>
    <n v="5.2731964546168519E-3"/>
    <n v="8.6715867158671592E-2"/>
    <n v="0"/>
    <n v="464"/>
    <n v="8885"/>
    <n v="8345"/>
    <n v="540"/>
    <n v="15689"/>
    <n v="2255"/>
    <n v="6645"/>
    <n v="13"/>
    <n v="0.2530012341523617"/>
    <n v="0.7455402221474251"/>
    <n v="1.4585437002131718E-3"/>
  </r>
  <r>
    <x v="25"/>
    <x v="25"/>
    <x v="4"/>
    <x v="6"/>
    <n v="9317"/>
    <n v="2148"/>
    <n v="9189"/>
    <n v="9410"/>
    <n v="4861"/>
    <n v="4693"/>
    <n v="0"/>
    <n v="0"/>
    <n v="168"/>
    <n v="5"/>
    <n v="5"/>
    <n v="25"/>
    <n v="5.1429746965644925E-3"/>
    <n v="0.14880952380952381"/>
    <n v="0"/>
    <n v="133"/>
    <n v="4835"/>
    <n v="4668"/>
    <n v="167"/>
    <n v="9331"/>
    <n v="1375"/>
    <n v="3471"/>
    <n v="15"/>
    <n v="0.28286360831104712"/>
    <n v="0.71405060687101418"/>
    <n v="3.0857848179386958E-3"/>
  </r>
  <r>
    <x v="26"/>
    <x v="25"/>
    <x v="4"/>
    <x v="6"/>
    <n v="519313"/>
    <n v="57307"/>
    <n v="464026"/>
    <n v="535081"/>
    <n v="242849"/>
    <n v="232146"/>
    <n v="970"/>
    <n v="0"/>
    <n v="9733"/>
    <n v="48"/>
    <n v="1022"/>
    <n v="1334"/>
    <n v="5.4931253577325829E-3"/>
    <n v="0.13705948833864173"/>
    <n v="0"/>
    <n v="7329"/>
    <n v="238782"/>
    <n v="228172"/>
    <n v="9640"/>
    <n v="517100"/>
    <n v="105710"/>
    <n v="136344"/>
    <n v="795"/>
    <n v="0.43529106564161268"/>
    <n v="0.56143529518342672"/>
    <n v="3.2736391749605721E-3"/>
  </r>
  <r>
    <x v="27"/>
    <x v="25"/>
    <x v="4"/>
    <x v="6"/>
    <n v="13580"/>
    <n v="829"/>
    <n v="14771"/>
    <n v="14043"/>
    <n v="9105"/>
    <n v="8820"/>
    <n v="0"/>
    <n v="0"/>
    <n v="286"/>
    <n v="0"/>
    <n v="14"/>
    <n v="40"/>
    <n v="4.3931905546403076E-3"/>
    <n v="0.13986013986013987"/>
    <n v="0"/>
    <n v="232"/>
    <n v="9038"/>
    <n v="8755"/>
    <n v="284"/>
    <n v="14041"/>
    <n v="4518"/>
    <n v="4530"/>
    <n v="57"/>
    <n v="0.49621087314662271"/>
    <n v="0.49752883031301481"/>
    <n v="6.2602965403624382E-3"/>
  </r>
  <r>
    <x v="28"/>
    <x v="25"/>
    <x v="4"/>
    <x v="6"/>
    <n v="79480"/>
    <n v="4020"/>
    <n v="77480"/>
    <n v="81169"/>
    <n v="43117"/>
    <n v="40808"/>
    <n v="0"/>
    <n v="0"/>
    <n v="2309"/>
    <n v="55"/>
    <n v="234"/>
    <n v="158"/>
    <n v="3.6644478975810003E-3"/>
    <n v="6.8427890861844948E-2"/>
    <n v="0"/>
    <n v="1862"/>
    <n v="42817"/>
    <n v="40512"/>
    <n v="2305"/>
    <n v="80094"/>
    <n v="23014"/>
    <n v="20019"/>
    <n v="84"/>
    <n v="0.53375698680334904"/>
    <n v="0.46429482570679781"/>
    <n v="1.9481874898531902E-3"/>
  </r>
  <r>
    <x v="29"/>
    <x v="25"/>
    <x v="4"/>
    <x v="6"/>
    <n v="8310"/>
    <n v="360"/>
    <n v="9970"/>
    <n v="8446"/>
    <n v="4330"/>
    <n v="4154"/>
    <n v="14"/>
    <n v="0"/>
    <n v="162"/>
    <n v="2"/>
    <n v="20"/>
    <n v="12"/>
    <n v="2.7713625866050808E-3"/>
    <n v="7.407407407407407E-2"/>
    <n v="0"/>
    <n v="128"/>
    <n v="4303"/>
    <n v="4127"/>
    <n v="162"/>
    <n v="8446"/>
    <n v="2386"/>
    <n v="1936"/>
    <n v="8"/>
    <n v="0.55103926096997691"/>
    <n v="0.4471131639722864"/>
    <n v="1.8475750577367205E-3"/>
  </r>
  <r>
    <x v="30"/>
    <x v="25"/>
    <x v="4"/>
    <x v="6"/>
    <n v="481615"/>
    <n v="42078"/>
    <n v="441557"/>
    <n v="491682"/>
    <n v="240787"/>
    <n v="232038"/>
    <n v="0"/>
    <n v="0"/>
    <n v="8747"/>
    <n v="0"/>
    <n v="1108"/>
    <n v="1220"/>
    <n v="5.0667187182032256E-3"/>
    <n v="0.13947639190579628"/>
    <n v="0"/>
    <n v="6419"/>
    <n v="239722"/>
    <n v="231017"/>
    <n v="8714"/>
    <n v="491638"/>
    <n v="109599"/>
    <n v="130859"/>
    <n v="329"/>
    <n v="0.45516992196422562"/>
    <n v="0.5434637252011113"/>
    <n v="1.366352834663001E-3"/>
  </r>
  <r>
    <x v="31"/>
    <x v="25"/>
    <x v="4"/>
    <x v="6"/>
    <n v="335882"/>
    <n v="26566"/>
    <n v="311336"/>
    <n v="343537"/>
    <n v="159105"/>
    <n v="152720"/>
    <n v="0"/>
    <n v="0"/>
    <n v="6385"/>
    <n v="128"/>
    <n v="715"/>
    <n v="824"/>
    <n v="5.1789698626693061E-3"/>
    <n v="0.12905246671887236"/>
    <n v="0"/>
    <n v="4718"/>
    <n v="157502"/>
    <n v="151155"/>
    <n v="6347"/>
    <n v="337267"/>
    <n v="52053"/>
    <n v="106831"/>
    <n v="221"/>
    <n v="0.3271613085698124"/>
    <n v="0.67144967160051539"/>
    <n v="1.3890198296722289E-3"/>
  </r>
  <r>
    <x v="32"/>
    <x v="25"/>
    <x v="4"/>
    <x v="6"/>
    <n v="31710"/>
    <n v="2514"/>
    <n v="31216"/>
    <n v="32291"/>
    <n v="16462"/>
    <n v="15886"/>
    <n v="4"/>
    <n v="0"/>
    <n v="572"/>
    <n v="34"/>
    <n v="33"/>
    <n v="91"/>
    <n v="5.5278823958206779E-3"/>
    <n v="0.15909090909090909"/>
    <n v="0"/>
    <n v="414"/>
    <n v="16358"/>
    <n v="15791"/>
    <n v="563"/>
    <n v="31956"/>
    <n v="2380"/>
    <n v="14071"/>
    <n v="11"/>
    <n v="0.1445753857368485"/>
    <n v="0.85475640869882152"/>
    <n v="6.6820556432997202E-4"/>
  </r>
  <r>
    <x v="33"/>
    <x v="25"/>
    <x v="4"/>
    <x v="6"/>
    <n v="189450"/>
    <n v="16317"/>
    <n v="175153"/>
    <n v="195937"/>
    <n v="97212"/>
    <n v="93363"/>
    <n v="50"/>
    <n v="49"/>
    <n v="3799"/>
    <n v="132"/>
    <n v="542"/>
    <n v="488"/>
    <n v="5.019956383985516E-3"/>
    <n v="0.12845485654119504"/>
    <n v="0"/>
    <n v="2637"/>
    <n v="95418"/>
    <n v="91617"/>
    <n v="3752"/>
    <n v="188383"/>
    <n v="49798"/>
    <n v="47264"/>
    <n v="150"/>
    <n v="0.51226186067563673"/>
    <n v="0.48619511994403986"/>
    <n v="1.5430193803234169E-3"/>
  </r>
  <r>
    <x v="34"/>
    <x v="25"/>
    <x v="4"/>
    <x v="6"/>
    <n v="3210"/>
    <n v="375"/>
    <n v="4855"/>
    <n v="3279"/>
    <n v="1877"/>
    <n v="1815"/>
    <n v="0"/>
    <n v="0"/>
    <n v="62"/>
    <n v="1"/>
    <n v="10"/>
    <n v="9"/>
    <n v="4.7948854555141182E-3"/>
    <n v="0.14516129032258066"/>
    <n v="0"/>
    <n v="42"/>
    <n v="1874"/>
    <n v="1812"/>
    <n v="62"/>
    <n v="3256"/>
    <n v="505"/>
    <n v="1372"/>
    <n v="0"/>
    <n v="0.26904635055940329"/>
    <n v="0.73095364944059671"/>
    <n v="0"/>
  </r>
  <r>
    <x v="35"/>
    <x v="25"/>
    <x v="4"/>
    <x v="6"/>
    <n v="35386"/>
    <n v="3587"/>
    <n v="33819"/>
    <n v="35961"/>
    <n v="18092"/>
    <n v="17269"/>
    <n v="0"/>
    <n v="0"/>
    <n v="823"/>
    <n v="46"/>
    <n v="33"/>
    <n v="112"/>
    <n v="6.1905814724740214E-3"/>
    <n v="0.13608748481166463"/>
    <n v="0"/>
    <n v="632"/>
    <n v="17973"/>
    <n v="17151"/>
    <n v="822"/>
    <n v="35598"/>
    <n v="8481"/>
    <n v="9580"/>
    <n v="31"/>
    <n v="0.46877072739332304"/>
    <n v="0.5295158080919744"/>
    <n v="1.713464514702631E-3"/>
  </r>
  <r>
    <x v="36"/>
    <x v="25"/>
    <x v="4"/>
    <x v="6"/>
    <n v="149176"/>
    <n v="13253"/>
    <n v="137943"/>
    <n v="154672"/>
    <n v="84876"/>
    <n v="82851"/>
    <n v="0"/>
    <n v="0"/>
    <n v="2025"/>
    <n v="43"/>
    <n v="383"/>
    <n v="277"/>
    <n v="3.2635845233045854E-3"/>
    <n v="0.13679012345679012"/>
    <n v="0"/>
    <n v="1322"/>
    <n v="84542"/>
    <n v="82522"/>
    <n v="2020"/>
    <n v="152287"/>
    <n v="43474"/>
    <n v="41071"/>
    <n v="331"/>
    <n v="0.51220604175503082"/>
    <n v="0.48389415146802395"/>
    <n v="3.8998067769451905E-3"/>
  </r>
  <r>
    <x v="37"/>
    <x v="25"/>
    <x v="4"/>
    <x v="6"/>
    <n v="24687"/>
    <n v="3211"/>
    <n v="23496"/>
    <n v="25543"/>
    <n v="11951"/>
    <n v="11218"/>
    <n v="0"/>
    <n v="0"/>
    <n v="733"/>
    <n v="0"/>
    <n v="211"/>
    <n v="69"/>
    <n v="5.7735754330181573E-3"/>
    <n v="9.4133697135061395E-2"/>
    <n v="0"/>
    <n v="453"/>
    <n v="11911"/>
    <n v="11180"/>
    <n v="731"/>
    <n v="25263"/>
    <n v="3266"/>
    <n v="8671"/>
    <n v="14"/>
    <n v="0.27328257049619281"/>
    <n v="0.72554597941594845"/>
    <n v="1.1714500878587566E-3"/>
  </r>
  <r>
    <x v="38"/>
    <x v="25"/>
    <x v="4"/>
    <x v="6"/>
    <n v="119761"/>
    <n v="8490"/>
    <n v="113291"/>
    <n v="123234"/>
    <n v="50235"/>
    <n v="47840"/>
    <n v="0"/>
    <n v="0"/>
    <n v="2395"/>
    <n v="68"/>
    <n v="85"/>
    <n v="393"/>
    <n v="7.8232308151687073E-3"/>
    <n v="0.16409185803757828"/>
    <n v="0"/>
    <n v="1849"/>
    <n v="50026"/>
    <n v="47633"/>
    <n v="2393"/>
    <n v="121939"/>
    <n v="9153"/>
    <n v="41043"/>
    <n v="39"/>
    <n v="0.18220364287847118"/>
    <n v="0.81702000597193192"/>
    <n v="7.7635114959689455E-4"/>
  </r>
  <r>
    <x v="39"/>
    <x v="25"/>
    <x v="4"/>
    <x v="6"/>
    <n v="4553013"/>
    <n v="407428"/>
    <n v="2256263"/>
    <n v="4661931"/>
    <n v="2352866"/>
    <n v="2256279"/>
    <n v="1325"/>
    <n v="90"/>
    <n v="95261"/>
    <n v="3448"/>
    <n v="11989"/>
    <n v="12970"/>
    <n v="5.512426122014598E-3"/>
    <n v="0.13615225538258049"/>
    <n v="1"/>
    <n v="66853"/>
    <n v="2329964"/>
    <n v="2234000"/>
    <n v="94650"/>
    <n v="4605640"/>
    <n v="979357"/>
    <n v="1366080"/>
    <n v="7429"/>
    <n v="0.41624002386876263"/>
    <n v="0.58060255025148055"/>
    <n v="3.1574258797568582E-3"/>
  </r>
  <r>
    <x v="0"/>
    <x v="26"/>
    <x v="0"/>
    <x v="6"/>
    <n v="7025"/>
    <n v="559"/>
    <n v="8486"/>
    <n v="7086"/>
    <n v="2559"/>
    <n v="2505"/>
    <n v="0"/>
    <n v="0"/>
    <n v="54"/>
    <n v="9"/>
    <n v="27"/>
    <n v="17"/>
    <n v="6.6432200078155529E-3"/>
    <n v="0.31481481481481483"/>
    <n v="0"/>
    <n v="1"/>
    <n v="2556"/>
    <n v="2502"/>
    <n v="54"/>
    <n v="7036"/>
    <n v="1140"/>
    <n v="1419"/>
    <n v="0"/>
    <n v="0.44548651817116058"/>
    <n v="0.55451348182883942"/>
    <n v="0"/>
  </r>
  <r>
    <x v="1"/>
    <x v="26"/>
    <x v="0"/>
    <x v="6"/>
    <n v="12555"/>
    <n v="2839"/>
    <n v="11736"/>
    <n v="12709"/>
    <n v="4830"/>
    <n v="4753"/>
    <n v="0"/>
    <n v="0"/>
    <n v="77"/>
    <n v="16"/>
    <n v="21"/>
    <n v="30"/>
    <n v="6.2111801242236021E-3"/>
    <n v="0.38961038961038963"/>
    <n v="0"/>
    <n v="10"/>
    <n v="4823"/>
    <n v="4746"/>
    <n v="77"/>
    <n v="12666"/>
    <n v="1637"/>
    <n v="3191"/>
    <n v="2"/>
    <n v="0.33892339544513456"/>
    <n v="0.66066252587991714"/>
    <n v="4.1407867494824016E-4"/>
  </r>
  <r>
    <x v="2"/>
    <x v="26"/>
    <x v="0"/>
    <x v="6"/>
    <n v="8320"/>
    <n v="532"/>
    <n v="9808"/>
    <n v="8370"/>
    <n v="2512"/>
    <n v="2478"/>
    <n v="0"/>
    <n v="0"/>
    <n v="34"/>
    <n v="11"/>
    <n v="6"/>
    <n v="17"/>
    <n v="6.7675159235668792E-3"/>
    <n v="0.5"/>
    <n v="0"/>
    <n v="0"/>
    <n v="2505"/>
    <n v="2471"/>
    <n v="34"/>
    <n v="8312"/>
    <n v="1064"/>
    <n v="1448"/>
    <n v="0"/>
    <n v="0.42356687898089174"/>
    <n v="0.57643312101910826"/>
    <n v="0"/>
  </r>
  <r>
    <x v="3"/>
    <x v="26"/>
    <x v="0"/>
    <x v="6"/>
    <n v="12286"/>
    <n v="759"/>
    <n v="13547"/>
    <n v="12525"/>
    <n v="5594"/>
    <n v="5535"/>
    <n v="1"/>
    <n v="1"/>
    <n v="58"/>
    <n v="25"/>
    <n v="4"/>
    <n v="26"/>
    <n v="4.6478369681801929E-3"/>
    <n v="0.44827586206896552"/>
    <n v="0"/>
    <n v="3"/>
    <n v="5586"/>
    <n v="5527"/>
    <n v="58"/>
    <n v="12403"/>
    <n v="3010"/>
    <n v="2581"/>
    <n v="3"/>
    <n v="0.53807651054701466"/>
    <n v="0.46138720057204147"/>
    <n v="5.3628888094386842E-4"/>
  </r>
  <r>
    <x v="4"/>
    <x v="26"/>
    <x v="0"/>
    <x v="6"/>
    <n v="24895"/>
    <n v="2246"/>
    <n v="24669"/>
    <n v="25261"/>
    <n v="12686"/>
    <n v="12559"/>
    <n v="0"/>
    <n v="0"/>
    <n v="127"/>
    <n v="41"/>
    <n v="42"/>
    <n v="41"/>
    <n v="3.2319091912344318E-3"/>
    <n v="0.32283464566929132"/>
    <n v="0"/>
    <n v="3"/>
    <n v="12621"/>
    <n v="12495"/>
    <n v="126"/>
    <n v="24776"/>
    <n v="7662"/>
    <n v="5005"/>
    <n v="19"/>
    <n v="0.603972883493615"/>
    <n v="0.39452940249093488"/>
    <n v="1.4977140154501024E-3"/>
  </r>
  <r>
    <x v="5"/>
    <x v="26"/>
    <x v="0"/>
    <x v="6"/>
    <n v="145950"/>
    <n v="21156"/>
    <n v="126814"/>
    <n v="147957"/>
    <n v="50659"/>
    <n v="49779"/>
    <n v="0"/>
    <n v="2"/>
    <n v="880"/>
    <n v="177"/>
    <n v="242"/>
    <n v="448"/>
    <n v="8.8434434157800192E-3"/>
    <n v="0.50909090909090904"/>
    <n v="0"/>
    <n v="11"/>
    <n v="50506"/>
    <n v="49627"/>
    <n v="879"/>
    <n v="146583"/>
    <n v="11833"/>
    <n v="38771"/>
    <n v="55"/>
    <n v="0.23358139718510038"/>
    <n v="0.76533291221698019"/>
    <n v="1.0856905979194219E-3"/>
  </r>
  <r>
    <x v="6"/>
    <x v="26"/>
    <x v="0"/>
    <x v="6"/>
    <m/>
    <m/>
    <n v="2020"/>
    <m/>
    <m/>
    <m/>
    <m/>
    <m/>
    <m/>
    <m/>
    <m/>
    <m/>
    <m/>
    <e v="#DIV/0!"/>
    <m/>
    <m/>
    <n v="0"/>
    <n v="0"/>
    <n v="0"/>
    <n v="0"/>
    <m/>
    <n v="0"/>
    <n v="0"/>
    <e v="#DIV/0!"/>
    <e v="#DIV/0!"/>
    <e v="#DIV/0!"/>
  </r>
  <r>
    <x v="7"/>
    <x v="26"/>
    <x v="0"/>
    <x v="6"/>
    <n v="66168"/>
    <n v="7574"/>
    <n v="60614"/>
    <n v="66614"/>
    <n v="27210"/>
    <n v="26931"/>
    <n v="0"/>
    <n v="0"/>
    <n v="279"/>
    <n v="63"/>
    <n v="123"/>
    <n v="83"/>
    <n v="3.0503491363469311E-3"/>
    <n v="0.29749103942652327"/>
    <n v="0"/>
    <n v="10"/>
    <n v="27153"/>
    <n v="26874"/>
    <n v="279"/>
    <n v="65918"/>
    <n v="14227"/>
    <n v="12972"/>
    <n v="11"/>
    <n v="0.5228592429253951"/>
    <n v="0.47673649393605294"/>
    <n v="4.0426313855200296E-4"/>
  </r>
  <r>
    <x v="8"/>
    <x v="26"/>
    <x v="0"/>
    <x v="6"/>
    <n v="3572"/>
    <n v="209"/>
    <n v="5383"/>
    <n v="3612"/>
    <n v="1596"/>
    <n v="1578"/>
    <n v="0"/>
    <n v="0"/>
    <n v="18"/>
    <n v="4"/>
    <n v="8"/>
    <n v="5"/>
    <n v="3.1328320802005011E-3"/>
    <n v="0.27777777777777779"/>
    <n v="0"/>
    <n v="1"/>
    <n v="1593"/>
    <n v="1575"/>
    <n v="18"/>
    <n v="3586"/>
    <n v="626"/>
    <n v="969"/>
    <n v="1"/>
    <n v="0.39223057644110276"/>
    <n v="0.6071428571428571"/>
    <n v="6.2656641604010022E-4"/>
  </r>
  <r>
    <x v="9"/>
    <x v="26"/>
    <x v="0"/>
    <x v="6"/>
    <n v="2340"/>
    <n v="197"/>
    <n v="4163"/>
    <n v="2349"/>
    <n v="1172"/>
    <n v="1152"/>
    <n v="0"/>
    <n v="0"/>
    <n v="20"/>
    <n v="6"/>
    <n v="2"/>
    <n v="10"/>
    <n v="8.5324232081911266E-3"/>
    <n v="0.5"/>
    <n v="0"/>
    <n v="2"/>
    <n v="1167"/>
    <n v="1147"/>
    <n v="20"/>
    <n v="2325"/>
    <n v="230"/>
    <n v="942"/>
    <n v="0"/>
    <n v="0.19624573378839591"/>
    <n v="0.80375426621160406"/>
    <n v="0"/>
  </r>
  <r>
    <x v="10"/>
    <x v="26"/>
    <x v="0"/>
    <x v="6"/>
    <n v="3342"/>
    <n v="229"/>
    <n v="5133"/>
    <n v="3426"/>
    <n v="1226"/>
    <n v="1210"/>
    <n v="1"/>
    <n v="1"/>
    <n v="15"/>
    <n v="4"/>
    <n v="7"/>
    <n v="4"/>
    <n v="3.2626427406199023E-3"/>
    <n v="0.26666666666666666"/>
    <n v="0"/>
    <n v="0"/>
    <n v="1218"/>
    <n v="1202"/>
    <n v="15"/>
    <n v="3377"/>
    <n v="338"/>
    <n v="888"/>
    <n v="0"/>
    <n v="0.27569331158238175"/>
    <n v="0.72430668841761825"/>
    <n v="0"/>
  </r>
  <r>
    <x v="11"/>
    <x v="26"/>
    <x v="0"/>
    <x v="6"/>
    <m/>
    <m/>
    <n v="2020"/>
    <m/>
    <m/>
    <m/>
    <m/>
    <m/>
    <m/>
    <m/>
    <m/>
    <m/>
    <m/>
    <e v="#DIV/0!"/>
    <m/>
    <m/>
    <n v="0"/>
    <n v="0"/>
    <n v="0"/>
    <n v="0"/>
    <m/>
    <n v="0"/>
    <n v="0"/>
    <e v="#DIV/0!"/>
    <e v="#DIV/0!"/>
    <e v="#DIV/0!"/>
  </r>
  <r>
    <x v="12"/>
    <x v="26"/>
    <x v="0"/>
    <x v="6"/>
    <n v="9715"/>
    <n v="684"/>
    <n v="11051"/>
    <n v="9818"/>
    <n v="3591"/>
    <n v="3501"/>
    <n v="0"/>
    <n v="0"/>
    <n v="90"/>
    <n v="2"/>
    <n v="34"/>
    <n v="52"/>
    <n v="1.4480646059593427E-2"/>
    <n v="0.57777777777777772"/>
    <n v="0"/>
    <n v="2"/>
    <n v="3580"/>
    <n v="3492"/>
    <n v="88"/>
    <n v="9750"/>
    <n v="874"/>
    <n v="2716"/>
    <n v="1"/>
    <n v="0.24338624338624337"/>
    <n v="0.75633528265107208"/>
    <n v="2.7847396268448898E-4"/>
  </r>
  <r>
    <x v="13"/>
    <x v="26"/>
    <x v="0"/>
    <x v="6"/>
    <n v="44713"/>
    <n v="4922"/>
    <n v="41811"/>
    <n v="45038"/>
    <n v="16593"/>
    <n v="16303"/>
    <n v="0"/>
    <n v="0"/>
    <n v="290"/>
    <n v="56"/>
    <n v="50"/>
    <n v="173"/>
    <n v="1.0426083288133551E-2"/>
    <n v="0.59655172413793101"/>
    <n v="0"/>
    <n v="11"/>
    <n v="16568"/>
    <n v="16278"/>
    <n v="290"/>
    <n v="44887"/>
    <n v="4870"/>
    <n v="11722"/>
    <n v="1"/>
    <n v="0.29349725787982883"/>
    <n v="0.70644247574278307"/>
    <n v="6.0266377388055202E-5"/>
  </r>
  <r>
    <x v="14"/>
    <x v="26"/>
    <x v="0"/>
    <x v="6"/>
    <n v="13760"/>
    <n v="739"/>
    <n v="15041"/>
    <n v="13907"/>
    <n v="6043"/>
    <n v="5988"/>
    <n v="2"/>
    <n v="0"/>
    <n v="53"/>
    <n v="20"/>
    <n v="8"/>
    <n v="23"/>
    <n v="3.8060565944067516E-3"/>
    <n v="0.43396226415094341"/>
    <n v="0"/>
    <n v="2"/>
    <n v="6023"/>
    <n v="5968"/>
    <n v="53"/>
    <n v="13743"/>
    <n v="1408"/>
    <n v="4629"/>
    <n v="6"/>
    <n v="0.23299685586629157"/>
    <n v="0.7660102598047327"/>
    <n v="9.9288432897567426E-4"/>
  </r>
  <r>
    <x v="15"/>
    <x v="26"/>
    <x v="0"/>
    <x v="6"/>
    <n v="2608"/>
    <n v="240"/>
    <n v="4388"/>
    <n v="2624"/>
    <n v="1286"/>
    <n v="1271"/>
    <n v="1"/>
    <n v="0"/>
    <n v="14"/>
    <n v="4"/>
    <n v="4"/>
    <n v="3"/>
    <n v="2.3328149300155523E-3"/>
    <n v="0.21428571428571427"/>
    <n v="0"/>
    <n v="3"/>
    <n v="1280"/>
    <n v="1265"/>
    <n v="14"/>
    <n v="2595"/>
    <n v="156"/>
    <n v="1130"/>
    <n v="0"/>
    <n v="0.12130637636080871"/>
    <n v="0.87869362363919135"/>
    <n v="0"/>
  </r>
  <r>
    <x v="16"/>
    <x v="26"/>
    <x v="0"/>
    <x v="6"/>
    <n v="369644"/>
    <n v="28801"/>
    <n v="342863"/>
    <n v="378924"/>
    <n v="122946"/>
    <n v="120895"/>
    <n v="0"/>
    <n v="0"/>
    <n v="2051"/>
    <n v="507"/>
    <n v="471"/>
    <n v="1066"/>
    <n v="8.670473215883396E-3"/>
    <n v="0.51974646513895661"/>
    <n v="0"/>
    <n v="7"/>
    <n v="122267"/>
    <n v="120224"/>
    <n v="2043"/>
    <n v="373366"/>
    <n v="36491"/>
    <n v="86277"/>
    <n v="178"/>
    <n v="0.29680510142664257"/>
    <n v="0.70174710848665267"/>
    <n v="1.4477900867047322E-3"/>
  </r>
  <r>
    <x v="17"/>
    <x v="26"/>
    <x v="0"/>
    <x v="6"/>
    <n v="27117"/>
    <n v="3544"/>
    <n v="25593"/>
    <n v="27467"/>
    <n v="7837"/>
    <n v="7692"/>
    <n v="2"/>
    <n v="2"/>
    <n v="143"/>
    <n v="25"/>
    <n v="37"/>
    <n v="70"/>
    <n v="8.9319892816128628E-3"/>
    <n v="0.48951048951048953"/>
    <n v="0"/>
    <n v="11"/>
    <n v="7680"/>
    <n v="7538"/>
    <n v="140"/>
    <n v="25843"/>
    <n v="3367"/>
    <n v="4454"/>
    <n v="16"/>
    <n v="0.42962868444557867"/>
    <n v="0.5683297180043384"/>
    <n v="2.0415975500829397E-3"/>
  </r>
  <r>
    <x v="18"/>
    <x v="26"/>
    <x v="0"/>
    <x v="6"/>
    <n v="9517"/>
    <n v="756"/>
    <n v="10781"/>
    <n v="9633"/>
    <n v="4345"/>
    <n v="4217"/>
    <n v="0"/>
    <n v="0"/>
    <n v="128"/>
    <n v="74"/>
    <n v="28"/>
    <n v="26"/>
    <n v="5.9838895281933259E-3"/>
    <n v="0.203125"/>
    <n v="0"/>
    <n v="0"/>
    <n v="4339"/>
    <n v="4212"/>
    <n v="127"/>
    <n v="9576"/>
    <n v="2076"/>
    <n v="2266"/>
    <n v="3"/>
    <n v="0.47779056386651325"/>
    <n v="0.52151898734177216"/>
    <n v="6.9044879171461452E-4"/>
  </r>
  <r>
    <x v="19"/>
    <x v="26"/>
    <x v="0"/>
    <x v="6"/>
    <n v="10948"/>
    <n v="988"/>
    <n v="11980"/>
    <n v="11039"/>
    <n v="4988"/>
    <n v="4932"/>
    <n v="0"/>
    <n v="0"/>
    <n v="56"/>
    <n v="22"/>
    <n v="17"/>
    <n v="17"/>
    <n v="3.4081796311146752E-3"/>
    <n v="0.30357142857142855"/>
    <n v="0"/>
    <n v="0"/>
    <n v="4973"/>
    <n v="4918"/>
    <n v="55"/>
    <n v="10918"/>
    <n v="3174"/>
    <n v="1811"/>
    <n v="3"/>
    <n v="0.63632718524458698"/>
    <n v="0.36307137129109862"/>
    <n v="6.0144346431435444E-4"/>
  </r>
  <r>
    <x v="20"/>
    <x v="26"/>
    <x v="0"/>
    <x v="6"/>
    <n v="30220"/>
    <n v="3190"/>
    <n v="29050"/>
    <n v="30574"/>
    <n v="12007"/>
    <n v="11839"/>
    <n v="0"/>
    <n v="0"/>
    <n v="160"/>
    <n v="32"/>
    <n v="36"/>
    <n v="92"/>
    <n v="7.6621970517198297E-3"/>
    <n v="0.57499999999999996"/>
    <n v="0"/>
    <n v="0"/>
    <n v="11983"/>
    <n v="11815"/>
    <n v="160"/>
    <n v="30327"/>
    <n v="3682"/>
    <n v="8321"/>
    <n v="4"/>
    <n v="0.30665445156991755"/>
    <n v="0.69301240942783371"/>
    <n v="3.3313900224868825E-4"/>
  </r>
  <r>
    <x v="21"/>
    <x v="26"/>
    <x v="0"/>
    <x v="6"/>
    <n v="5908"/>
    <n v="297"/>
    <n v="7631"/>
    <n v="5936"/>
    <n v="2895"/>
    <n v="2859"/>
    <n v="0"/>
    <n v="0"/>
    <n v="36"/>
    <n v="3"/>
    <n v="8"/>
    <n v="20"/>
    <n v="6.9084628670120895E-3"/>
    <n v="0.55555555555555558"/>
    <n v="0"/>
    <n v="5"/>
    <n v="2888"/>
    <n v="2853"/>
    <n v="35"/>
    <n v="5884"/>
    <n v="539"/>
    <n v="2354"/>
    <n v="2"/>
    <n v="0.18618307426597583"/>
    <n v="0.81312607944732296"/>
    <n v="6.9084628670120895E-4"/>
  </r>
  <r>
    <x v="22"/>
    <x v="26"/>
    <x v="0"/>
    <x v="6"/>
    <n v="35181"/>
    <n v="3523"/>
    <n v="33678"/>
    <n v="35752"/>
    <n v="15553"/>
    <n v="15429"/>
    <n v="2"/>
    <n v="0"/>
    <n v="122"/>
    <n v="17"/>
    <n v="30"/>
    <n v="71"/>
    <n v="4.565035684433871E-3"/>
    <n v="0.58196721311475408"/>
    <n v="0"/>
    <n v="4"/>
    <n v="15487"/>
    <n v="15365"/>
    <n v="120"/>
    <n v="35201"/>
    <n v="6194"/>
    <n v="9356"/>
    <n v="3"/>
    <n v="0.39825114125892108"/>
    <n v="0.60155596990934224"/>
    <n v="1.9288883173664245E-4"/>
  </r>
  <r>
    <x v="23"/>
    <x v="26"/>
    <x v="0"/>
    <x v="6"/>
    <n v="18592"/>
    <n v="1231"/>
    <n v="19381"/>
    <n v="18754"/>
    <n v="8191"/>
    <n v="8012"/>
    <n v="0"/>
    <n v="0"/>
    <n v="179"/>
    <n v="15"/>
    <n v="93"/>
    <n v="69"/>
    <n v="8.4238798681479671E-3"/>
    <n v="0.38547486033519551"/>
    <n v="0"/>
    <n v="2"/>
    <n v="8180"/>
    <n v="8001"/>
    <n v="179"/>
    <n v="18545"/>
    <n v="1406"/>
    <n v="6785"/>
    <n v="0"/>
    <n v="0.17165181296544987"/>
    <n v="0.82834818703455015"/>
    <n v="0"/>
  </r>
  <r>
    <x v="24"/>
    <x v="26"/>
    <x v="0"/>
    <x v="6"/>
    <n v="14215"/>
    <n v="1392"/>
    <n v="14843"/>
    <n v="14289"/>
    <n v="6634"/>
    <n v="6536"/>
    <n v="0"/>
    <n v="0"/>
    <n v="98"/>
    <n v="26"/>
    <n v="13"/>
    <n v="59"/>
    <n v="8.893578534820621E-3"/>
    <n v="0.60204081632653061"/>
    <n v="0"/>
    <n v="0"/>
    <n v="6616"/>
    <n v="6518"/>
    <n v="98"/>
    <n v="14132"/>
    <n v="1384"/>
    <n v="5248"/>
    <n v="2"/>
    <n v="0.20862224902019896"/>
    <n v="0.79107627374133249"/>
    <n v="3.0147723846849563E-4"/>
  </r>
  <r>
    <x v="25"/>
    <x v="26"/>
    <x v="0"/>
    <x v="6"/>
    <n v="8751"/>
    <n v="2094"/>
    <n v="8677"/>
    <n v="8827"/>
    <n v="4202"/>
    <n v="4147"/>
    <n v="1"/>
    <n v="0"/>
    <n v="54"/>
    <n v="9"/>
    <n v="5"/>
    <n v="40"/>
    <n v="9.5192765349833407E-3"/>
    <n v="0.7407407407407407"/>
    <n v="0"/>
    <n v="0"/>
    <n v="4188"/>
    <n v="4133"/>
    <n v="54"/>
    <n v="8743"/>
    <n v="1237"/>
    <n v="2961"/>
    <n v="4"/>
    <n v="0.29438362684435981"/>
    <n v="0.7046644455021418"/>
    <n v="9.519276534983341E-4"/>
  </r>
  <r>
    <x v="26"/>
    <x v="26"/>
    <x v="0"/>
    <x v="6"/>
    <n v="293182"/>
    <n v="35112"/>
    <n v="260090"/>
    <n v="297008"/>
    <n v="101837"/>
    <n v="100768"/>
    <n v="62"/>
    <n v="0"/>
    <n v="1007"/>
    <n v="117"/>
    <n v="339"/>
    <n v="502"/>
    <n v="4.9294460755913861E-3"/>
    <n v="0.49851042701092352"/>
    <n v="0"/>
    <n v="49"/>
    <n v="100504"/>
    <n v="99452"/>
    <n v="990"/>
    <n v="286028"/>
    <n v="40977"/>
    <n v="60788"/>
    <n v="72"/>
    <n v="0.40237831043726741"/>
    <n v="0.59691467737659198"/>
    <n v="7.0701218614059721E-4"/>
  </r>
  <r>
    <x v="27"/>
    <x v="26"/>
    <x v="0"/>
    <x v="6"/>
    <n v="13336"/>
    <n v="1040"/>
    <n v="14316"/>
    <n v="13546"/>
    <n v="6646"/>
    <n v="6556"/>
    <n v="0"/>
    <n v="0"/>
    <n v="90"/>
    <n v="22"/>
    <n v="23"/>
    <n v="44"/>
    <n v="6.6205236232320195E-3"/>
    <n v="0.48888888888888887"/>
    <n v="0"/>
    <n v="1"/>
    <n v="6630"/>
    <n v="6540"/>
    <n v="89"/>
    <n v="13271"/>
    <n v="3113"/>
    <n v="3514"/>
    <n v="19"/>
    <n v="0.46840204634366539"/>
    <n v="0.52873909118266627"/>
    <n v="2.8588624736683721E-3"/>
  </r>
  <r>
    <x v="28"/>
    <x v="26"/>
    <x v="0"/>
    <x v="6"/>
    <n v="46413"/>
    <n v="2359"/>
    <n v="46074"/>
    <n v="46843"/>
    <n v="21205"/>
    <n v="20913"/>
    <n v="0"/>
    <n v="0"/>
    <n v="292"/>
    <n v="102"/>
    <n v="102"/>
    <n v="88"/>
    <n v="4.1499646309832586E-3"/>
    <n v="0.30136986301369861"/>
    <n v="0"/>
    <n v="0"/>
    <n v="21080"/>
    <n v="20790"/>
    <n v="290"/>
    <n v="46054"/>
    <n v="10808"/>
    <n v="10387"/>
    <n v="10"/>
    <n v="0.50969111058712568"/>
    <n v="0.48983730252298985"/>
    <n v="4.7158688988446123E-4"/>
  </r>
  <r>
    <x v="29"/>
    <x v="26"/>
    <x v="0"/>
    <x v="6"/>
    <n v="7634"/>
    <n v="337"/>
    <n v="9317"/>
    <n v="7688"/>
    <n v="3192"/>
    <n v="3152"/>
    <n v="9"/>
    <n v="0"/>
    <n v="31"/>
    <n v="5"/>
    <n v="6"/>
    <n v="20"/>
    <n v="6.2656641604010022E-3"/>
    <n v="0.64516129032258063"/>
    <n v="0"/>
    <n v="0"/>
    <n v="3176"/>
    <n v="3136"/>
    <n v="31"/>
    <n v="7580"/>
    <n v="1664"/>
    <n v="1525"/>
    <n v="3"/>
    <n v="0.52130325814536338"/>
    <n v="0.47775689223057644"/>
    <n v="9.3984962406015032E-4"/>
  </r>
  <r>
    <x v="30"/>
    <x v="26"/>
    <x v="0"/>
    <x v="6"/>
    <n v="312384"/>
    <n v="28303"/>
    <n v="286101"/>
    <n v="318401"/>
    <n v="104885"/>
    <n v="103138"/>
    <n v="0"/>
    <n v="0"/>
    <n v="1747"/>
    <n v="246"/>
    <n v="493"/>
    <n v="956"/>
    <n v="9.1147447204080658E-3"/>
    <n v="0.54722381224957073"/>
    <n v="0"/>
    <n v="52"/>
    <n v="104529"/>
    <n v="102789"/>
    <n v="1740"/>
    <n v="314176"/>
    <n v="39818"/>
    <n v="65003"/>
    <n v="64"/>
    <n v="0.37963483815607568"/>
    <n v="0.61975496972875055"/>
    <n v="6.1019211517376176E-4"/>
  </r>
  <r>
    <x v="31"/>
    <x v="26"/>
    <x v="0"/>
    <x v="6"/>
    <n v="77990"/>
    <n v="6022"/>
    <n v="73988"/>
    <n v="78466"/>
    <n v="28135"/>
    <n v="27700"/>
    <n v="0"/>
    <n v="0"/>
    <n v="435"/>
    <n v="46"/>
    <n v="115"/>
    <n v="261"/>
    <n v="9.2767016172027716E-3"/>
    <n v="0.6"/>
    <n v="0"/>
    <n v="13"/>
    <n v="27950"/>
    <n v="27517"/>
    <n v="433"/>
    <n v="77476"/>
    <n v="7006"/>
    <n v="21121"/>
    <n v="8"/>
    <n v="0.24901368402345833"/>
    <n v="0.75070197263195304"/>
    <n v="2.8434334458859073E-4"/>
  </r>
  <r>
    <x v="32"/>
    <x v="26"/>
    <x v="0"/>
    <x v="6"/>
    <n v="8012"/>
    <n v="598"/>
    <n v="9434"/>
    <n v="8048"/>
    <n v="3722"/>
    <n v="3651"/>
    <n v="0"/>
    <n v="0"/>
    <n v="71"/>
    <n v="14"/>
    <n v="8"/>
    <n v="45"/>
    <n v="1.2090274046211715E-2"/>
    <n v="0.63380281690140849"/>
    <n v="0"/>
    <n v="4"/>
    <n v="3705"/>
    <n v="3634"/>
    <n v="71"/>
    <n v="7947"/>
    <n v="85"/>
    <n v="3637"/>
    <n v="0"/>
    <n v="2.2837184309511014E-2"/>
    <n v="0.97716281569048902"/>
    <n v="0"/>
  </r>
  <r>
    <x v="33"/>
    <x v="26"/>
    <x v="0"/>
    <x v="6"/>
    <n v="186840"/>
    <n v="17168"/>
    <n v="171692"/>
    <n v="189859"/>
    <n v="67980"/>
    <n v="67107"/>
    <n v="17"/>
    <n v="17"/>
    <n v="856"/>
    <n v="130"/>
    <n v="222"/>
    <n v="472"/>
    <n v="6.9432185937040305E-3"/>
    <n v="0.55140186915887845"/>
    <n v="0"/>
    <n v="32"/>
    <n v="66883"/>
    <n v="66023"/>
    <n v="843"/>
    <n v="182614"/>
    <n v="33909"/>
    <n v="34038"/>
    <n v="33"/>
    <n v="0.49880847308031773"/>
    <n v="0.50070609002647837"/>
    <n v="4.8543689320388347E-4"/>
  </r>
  <r>
    <x v="34"/>
    <x v="26"/>
    <x v="0"/>
    <x v="6"/>
    <n v="2544"/>
    <n v="320"/>
    <n v="4244"/>
    <n v="2583"/>
    <n v="1649"/>
    <n v="1619"/>
    <n v="0"/>
    <n v="0"/>
    <n v="30"/>
    <n v="1"/>
    <n v="18"/>
    <n v="9"/>
    <n v="5.4578532443905394E-3"/>
    <n v="0.3"/>
    <n v="0"/>
    <n v="2"/>
    <n v="1649"/>
    <n v="1619"/>
    <n v="30"/>
    <n v="2567"/>
    <n v="422"/>
    <n v="1227"/>
    <n v="0"/>
    <n v="0.25591267434808973"/>
    <n v="0.74408732565191027"/>
    <n v="0"/>
  </r>
  <r>
    <x v="35"/>
    <x v="26"/>
    <x v="0"/>
    <x v="6"/>
    <n v="35020"/>
    <n v="3720"/>
    <n v="33320"/>
    <n v="35287"/>
    <n v="14765"/>
    <n v="14595"/>
    <n v="0"/>
    <n v="0"/>
    <n v="170"/>
    <n v="73"/>
    <n v="11"/>
    <n v="86"/>
    <n v="5.8245851676261432E-3"/>
    <n v="0.50588235294117645"/>
    <n v="0"/>
    <n v="0"/>
    <n v="14716"/>
    <n v="14546"/>
    <n v="170"/>
    <n v="34940"/>
    <n v="6357"/>
    <n v="8399"/>
    <n v="9"/>
    <n v="0.43054520826278359"/>
    <n v="0.56884524212665089"/>
    <n v="6.0954961056552655E-4"/>
  </r>
  <r>
    <x v="36"/>
    <x v="26"/>
    <x v="0"/>
    <x v="6"/>
    <n v="146342"/>
    <n v="15023"/>
    <n v="133339"/>
    <n v="148106"/>
    <n v="55600"/>
    <n v="54939"/>
    <n v="0"/>
    <n v="0"/>
    <n v="661"/>
    <n v="193"/>
    <n v="175"/>
    <n v="284"/>
    <n v="5.1079136690647484E-3"/>
    <n v="0.42965204236006049"/>
    <n v="0"/>
    <n v="9"/>
    <n v="55396"/>
    <n v="54735"/>
    <n v="661"/>
    <n v="145614"/>
    <n v="25178"/>
    <n v="30317"/>
    <n v="105"/>
    <n v="0.45284172661870503"/>
    <n v="0.54526978417266192"/>
    <n v="1.8884892086330936E-3"/>
  </r>
  <r>
    <x v="37"/>
    <x v="26"/>
    <x v="0"/>
    <x v="6"/>
    <n v="22841"/>
    <n v="3389"/>
    <n v="21472"/>
    <n v="23149"/>
    <n v="8354"/>
    <n v="8206"/>
    <n v="0"/>
    <n v="0"/>
    <n v="148"/>
    <n v="12"/>
    <n v="36"/>
    <n v="90"/>
    <n v="1.0773282259995211E-2"/>
    <n v="0.60810810810810811"/>
    <n v="0"/>
    <n v="10"/>
    <n v="8327"/>
    <n v="8181"/>
    <n v="146"/>
    <n v="22833"/>
    <n v="1789"/>
    <n v="6565"/>
    <n v="0"/>
    <n v="0.21414891070146039"/>
    <n v="0.78585108929853964"/>
    <n v="0"/>
  </r>
  <r>
    <x v="38"/>
    <x v="26"/>
    <x v="0"/>
    <x v="6"/>
    <n v="63659"/>
    <n v="5353"/>
    <n v="60326"/>
    <n v="64505"/>
    <n v="20602"/>
    <n v="20365"/>
    <n v="3"/>
    <n v="3"/>
    <n v="234"/>
    <n v="62"/>
    <n v="28"/>
    <n v="133"/>
    <n v="6.4556839141830889E-3"/>
    <n v="0.56837606837606836"/>
    <n v="0"/>
    <n v="11"/>
    <n v="20546"/>
    <n v="20312"/>
    <n v="231"/>
    <n v="63824"/>
    <n v="3580"/>
    <n v="17010"/>
    <n v="12"/>
    <n v="0.17376953693816136"/>
    <n v="0.82564799534025823"/>
    <n v="5.8246772158042912E-4"/>
  </r>
  <r>
    <x v="39"/>
    <x v="26"/>
    <x v="0"/>
    <x v="6"/>
    <n v="2103539"/>
    <n v="207445"/>
    <n v="754808"/>
    <n v="2135980"/>
    <n v="765727"/>
    <n v="754810"/>
    <n v="101"/>
    <n v="26"/>
    <n v="10808"/>
    <n v="2191"/>
    <n v="2892"/>
    <n v="5452"/>
    <n v="7.1200310293355207E-3"/>
    <n v="0.50444115470022211"/>
    <n v="0"/>
    <n v="271"/>
    <n v="760871"/>
    <n v="750020"/>
    <n v="10741"/>
    <n v="2095416"/>
    <n v="283331"/>
    <n v="481747"/>
    <n v="649"/>
    <n v="0.37001568444106059"/>
    <n v="0.62913675500537403"/>
    <n v="8.4756055356543516E-4"/>
  </r>
  <r>
    <x v="0"/>
    <x v="27"/>
    <x v="1"/>
    <x v="7"/>
    <n v="7013"/>
    <n v="478"/>
    <n v="8554"/>
    <n v="7066"/>
    <n v="3080"/>
    <n v="3003"/>
    <n v="0"/>
    <n v="0"/>
    <n v="77"/>
    <n v="5"/>
    <n v="28"/>
    <n v="44"/>
    <n v="1.4285714285714285E-2"/>
    <n v="0.5714285714285714"/>
    <n v="0"/>
    <n v="0"/>
    <n v="3073"/>
    <n v="2996"/>
    <n v="77"/>
    <n v="7019"/>
    <n v="1705"/>
    <n v="1375"/>
    <n v="0"/>
    <n v="0.5535714285714286"/>
    <n v="0.44642857142857145"/>
    <n v="0"/>
  </r>
  <r>
    <x v="1"/>
    <x v="27"/>
    <x v="1"/>
    <x v="7"/>
    <n v="15125"/>
    <n v="2929"/>
    <n v="14215"/>
    <n v="15424"/>
    <n v="6545"/>
    <n v="6481"/>
    <n v="0"/>
    <n v="0"/>
    <n v="64"/>
    <n v="14"/>
    <n v="18"/>
    <n v="27"/>
    <n v="4.1252864782276551E-3"/>
    <n v="0.421875"/>
    <n v="0"/>
    <n v="5"/>
    <n v="6534"/>
    <n v="6470"/>
    <n v="64"/>
    <n v="15364"/>
    <n v="3347"/>
    <n v="3198"/>
    <n v="0"/>
    <n v="0.5113827349121467"/>
    <n v="0.4886172650878533"/>
    <n v="0"/>
  </r>
  <r>
    <x v="2"/>
    <x v="27"/>
    <x v="1"/>
    <x v="7"/>
    <n v="114846"/>
    <n v="9059"/>
    <n v="107806"/>
    <n v="116732"/>
    <n v="46510"/>
    <n v="45475"/>
    <n v="0"/>
    <n v="0"/>
    <n v="1035"/>
    <n v="110"/>
    <n v="151"/>
    <n v="721"/>
    <n v="1.5502042571490002E-2"/>
    <n v="0.69661835748792267"/>
    <n v="0"/>
    <n v="53"/>
    <n v="46388"/>
    <n v="45357"/>
    <n v="1031"/>
    <n v="115902"/>
    <n v="25471"/>
    <n v="21014"/>
    <n v="25"/>
    <n v="0.54764566759836597"/>
    <n v="0.45181681358847559"/>
    <n v="5.3751881315846056E-4"/>
  </r>
  <r>
    <x v="3"/>
    <x v="27"/>
    <x v="1"/>
    <x v="7"/>
    <n v="46065"/>
    <n v="3240"/>
    <n v="44844"/>
    <n v="46652"/>
    <n v="23028"/>
    <n v="22842"/>
    <n v="3"/>
    <n v="3"/>
    <n v="183"/>
    <n v="40"/>
    <n v="29"/>
    <n v="107"/>
    <n v="4.646517283307278E-3"/>
    <n v="0.58469945355191255"/>
    <n v="0"/>
    <n v="7"/>
    <n v="22981"/>
    <n v="22795"/>
    <n v="183"/>
    <n v="46273"/>
    <n v="13374"/>
    <n v="9642"/>
    <n v="12"/>
    <n v="0.58077123501823869"/>
    <n v="0.41870766023970818"/>
    <n v="5.2110474205315264E-4"/>
  </r>
  <r>
    <x v="4"/>
    <x v="27"/>
    <x v="1"/>
    <x v="7"/>
    <n v="53905"/>
    <n v="3802"/>
    <n v="52122"/>
    <n v="55238"/>
    <n v="28267"/>
    <n v="28126"/>
    <n v="2"/>
    <n v="2"/>
    <n v="139"/>
    <n v="48"/>
    <n v="31"/>
    <n v="59"/>
    <n v="2.0872395372696076E-3"/>
    <n v="0.42446043165467628"/>
    <n v="0"/>
    <n v="1"/>
    <n v="28191"/>
    <n v="28050"/>
    <n v="139"/>
    <n v="54504"/>
    <n v="19088"/>
    <n v="9159"/>
    <n v="20"/>
    <n v="0.67527505571868252"/>
    <n v="0.32401740545512436"/>
    <n v="7.0753882619308732E-4"/>
  </r>
  <r>
    <x v="5"/>
    <x v="27"/>
    <x v="1"/>
    <x v="7"/>
    <n v="293472"/>
    <n v="28096"/>
    <n v="267395"/>
    <n v="296582"/>
    <n v="107699"/>
    <n v="106044"/>
    <n v="0"/>
    <n v="0"/>
    <n v="1655"/>
    <n v="191"/>
    <n v="594"/>
    <n v="847"/>
    <n v="7.864511276799227E-3"/>
    <n v="0.51178247734138971"/>
    <n v="0"/>
    <n v="23"/>
    <n v="107436"/>
    <n v="105790"/>
    <n v="1646"/>
    <n v="293906"/>
    <n v="45324"/>
    <n v="62292"/>
    <n v="83"/>
    <n v="0.42083956211292584"/>
    <n v="0.57838977149277149"/>
    <n v="7.7066639430263973E-4"/>
  </r>
  <r>
    <x v="6"/>
    <x v="27"/>
    <x v="1"/>
    <x v="7"/>
    <n v="2690"/>
    <n v="278"/>
    <n v="4431"/>
    <n v="2761"/>
    <n v="1620"/>
    <n v="1596"/>
    <n v="0"/>
    <n v="0"/>
    <n v="24"/>
    <n v="1"/>
    <n v="4"/>
    <n v="19"/>
    <n v="1.1728395061728396E-2"/>
    <n v="0.79166666666666663"/>
    <n v="0"/>
    <n v="0"/>
    <n v="1614"/>
    <n v="1591"/>
    <n v="23"/>
    <n v="2736"/>
    <n v="811"/>
    <n v="809"/>
    <n v="0"/>
    <n v="0.50061728395061733"/>
    <n v="0.49938271604938272"/>
    <n v="0"/>
  </r>
  <r>
    <x v="7"/>
    <x v="27"/>
    <x v="1"/>
    <x v="7"/>
    <n v="66452"/>
    <n v="6067"/>
    <n v="62404"/>
    <n v="67281"/>
    <n v="29896"/>
    <n v="29650"/>
    <n v="0"/>
    <n v="0"/>
    <n v="246"/>
    <n v="35"/>
    <n v="46"/>
    <n v="159"/>
    <n v="5.3184372491303184E-3"/>
    <n v="0.64634146341463417"/>
    <n v="0"/>
    <n v="6"/>
    <n v="29836"/>
    <n v="29592"/>
    <n v="244"/>
    <n v="66593"/>
    <n v="19998"/>
    <n v="9871"/>
    <n v="27"/>
    <n v="0.66891891891891897"/>
    <n v="0.33017795022745516"/>
    <n v="9.0313085362590318E-4"/>
  </r>
  <r>
    <x v="8"/>
    <x v="27"/>
    <x v="1"/>
    <x v="7"/>
    <n v="22715"/>
    <n v="1333"/>
    <n v="23401"/>
    <n v="23093"/>
    <n v="10718"/>
    <n v="10629"/>
    <n v="0"/>
    <n v="0"/>
    <n v="89"/>
    <n v="21"/>
    <n v="12"/>
    <n v="56"/>
    <n v="5.224855383467065E-3"/>
    <n v="0.6292134831460674"/>
    <n v="0"/>
    <n v="0"/>
    <n v="10706"/>
    <n v="10617"/>
    <n v="89"/>
    <n v="22947"/>
    <n v="5281"/>
    <n v="5435"/>
    <n v="2"/>
    <n v="0.4927225228587423"/>
    <n v="0.50709087516327678"/>
    <n v="1.8660197798096661E-4"/>
  </r>
  <r>
    <x v="9"/>
    <x v="27"/>
    <x v="1"/>
    <x v="7"/>
    <n v="4844"/>
    <n v="330"/>
    <n v="6533"/>
    <n v="4900"/>
    <n v="2569"/>
    <n v="2523"/>
    <n v="0"/>
    <n v="0"/>
    <n v="46"/>
    <n v="9"/>
    <n v="7"/>
    <n v="27"/>
    <n v="1.0509926041261192E-2"/>
    <n v="0.58695652173913049"/>
    <n v="0"/>
    <n v="3"/>
    <n v="2558"/>
    <n v="2512"/>
    <n v="46"/>
    <n v="4860"/>
    <n v="493"/>
    <n v="2076"/>
    <n v="0"/>
    <n v="0.19190346438302841"/>
    <n v="0.80809653561697159"/>
    <n v="0"/>
  </r>
  <r>
    <x v="10"/>
    <x v="27"/>
    <x v="1"/>
    <x v="7"/>
    <n v="37097"/>
    <n v="3617"/>
    <n v="35499"/>
    <n v="37437"/>
    <n v="12978"/>
    <n v="12671"/>
    <n v="0"/>
    <n v="0"/>
    <n v="307"/>
    <n v="23"/>
    <n v="45"/>
    <n v="229"/>
    <n v="1.7645245800585605E-2"/>
    <n v="0.74592833876221498"/>
    <n v="0"/>
    <n v="10"/>
    <n v="12945"/>
    <n v="12638"/>
    <n v="307"/>
    <n v="37116"/>
    <n v="6626"/>
    <n v="6349"/>
    <n v="3"/>
    <n v="0.51055632609030666"/>
    <n v="0.48921251348435812"/>
    <n v="2.311604253351826E-4"/>
  </r>
  <r>
    <x v="11"/>
    <x v="27"/>
    <x v="1"/>
    <x v="7"/>
    <n v="1691"/>
    <n v="216"/>
    <n v="3494"/>
    <n v="1697"/>
    <n v="1086"/>
    <n v="1083"/>
    <n v="0"/>
    <n v="0"/>
    <n v="3"/>
    <n v="1"/>
    <n v="0"/>
    <n v="2"/>
    <n v="1.841620626151013E-3"/>
    <n v="0.66666666666666663"/>
    <n v="0"/>
    <n v="0"/>
    <n v="1083"/>
    <n v="1080"/>
    <n v="3"/>
    <n v="1681"/>
    <n v="711"/>
    <n v="375"/>
    <n v="0"/>
    <n v="0.65469613259668513"/>
    <n v="0.34530386740331492"/>
    <n v="0"/>
  </r>
  <r>
    <x v="12"/>
    <x v="27"/>
    <x v="1"/>
    <x v="7"/>
    <n v="42363"/>
    <n v="0"/>
    <n v="44382"/>
    <n v="42981"/>
    <n v="17926"/>
    <n v="17615"/>
    <n v="0"/>
    <n v="0"/>
    <n v="315"/>
    <n v="45"/>
    <n v="71"/>
    <n v="199"/>
    <n v="1.1101193796719849E-2"/>
    <n v="0.63174603174603172"/>
    <n v="0"/>
    <n v="0"/>
    <n v="17888"/>
    <n v="17579"/>
    <n v="313"/>
    <n v="42677"/>
    <n v="7306"/>
    <n v="10468"/>
    <n v="152"/>
    <n v="0.40756443155193572"/>
    <n v="0.58395626464353456"/>
    <n v="8.4793038045297333E-3"/>
  </r>
  <r>
    <x v="13"/>
    <x v="27"/>
    <x v="1"/>
    <x v="7"/>
    <n v="44965"/>
    <n v="3944"/>
    <n v="43040"/>
    <n v="45882"/>
    <n v="21005"/>
    <n v="20721"/>
    <n v="13"/>
    <n v="0"/>
    <n v="271"/>
    <n v="43"/>
    <n v="70"/>
    <n v="123"/>
    <n v="5.8557486312782667E-3"/>
    <n v="0.45387453874538747"/>
    <n v="0"/>
    <n v="35"/>
    <n v="20989"/>
    <n v="20705"/>
    <n v="271"/>
    <n v="45738"/>
    <n v="8663"/>
    <n v="12341"/>
    <n v="1"/>
    <n v="0.4124256129492978"/>
    <n v="0.58752677933825281"/>
    <n v="4.7607712449416804E-5"/>
  </r>
  <r>
    <x v="14"/>
    <x v="27"/>
    <x v="1"/>
    <x v="7"/>
    <n v="58580"/>
    <n v="5045"/>
    <n v="55554"/>
    <n v="59777"/>
    <n v="30796"/>
    <n v="30471"/>
    <n v="93"/>
    <n v="0"/>
    <n v="232"/>
    <n v="27"/>
    <n v="77"/>
    <n v="96"/>
    <n v="3.1172879594752565E-3"/>
    <n v="0.41379310344827586"/>
    <n v="0"/>
    <n v="32"/>
    <n v="30321"/>
    <n v="29999"/>
    <n v="229"/>
    <n v="55393"/>
    <n v="14733"/>
    <n v="16012"/>
    <n v="51"/>
    <n v="0.47840628653071826"/>
    <n v="0.51993765424081051"/>
    <n v="1.6560592284712301E-3"/>
  </r>
  <r>
    <x v="15"/>
    <x v="27"/>
    <x v="1"/>
    <x v="7"/>
    <n v="25883"/>
    <n v="2553"/>
    <n v="25349"/>
    <n v="26212"/>
    <n v="15320"/>
    <n v="15150"/>
    <n v="0"/>
    <n v="0"/>
    <n v="171"/>
    <n v="74"/>
    <n v="25"/>
    <n v="71"/>
    <n v="4.6344647519582245E-3"/>
    <n v="0.41520467836257308"/>
    <n v="0"/>
    <n v="1"/>
    <n v="15292"/>
    <n v="15124"/>
    <n v="169"/>
    <n v="25822"/>
    <n v="6317"/>
    <n v="8991"/>
    <n v="12"/>
    <n v="0.41233681462140992"/>
    <n v="0.58687989556135767"/>
    <n v="7.8328981723237601E-4"/>
  </r>
  <r>
    <x v="16"/>
    <x v="27"/>
    <x v="1"/>
    <x v="7"/>
    <n v="1330308"/>
    <n v="104233"/>
    <n v="1228094"/>
    <n v="1380080"/>
    <n v="653599"/>
    <n v="645685"/>
    <n v="0"/>
    <n v="0"/>
    <n v="7914"/>
    <n v="653"/>
    <n v="2372"/>
    <n v="4790"/>
    <n v="7.328652583617784E-3"/>
    <n v="0.60525650745514281"/>
    <n v="0"/>
    <n v="99"/>
    <n v="649041"/>
    <n v="641226"/>
    <n v="7815"/>
    <n v="1356703"/>
    <n v="304418"/>
    <n v="347384"/>
    <n v="1797"/>
    <n v="0.46575652655527316"/>
    <n v="0.53149408123329445"/>
    <n v="2.7493922114323922E-3"/>
  </r>
  <r>
    <x v="17"/>
    <x v="27"/>
    <x v="1"/>
    <x v="7"/>
    <n v="174869"/>
    <n v="14597"/>
    <n v="162291"/>
    <n v="178037"/>
    <n v="77871"/>
    <n v="76699"/>
    <n v="0"/>
    <n v="9"/>
    <n v="1172"/>
    <n v="113"/>
    <n v="366"/>
    <n v="609"/>
    <n v="7.8206264206187159E-3"/>
    <n v="0.5196245733788396"/>
    <n v="0"/>
    <n v="84"/>
    <n v="76816"/>
    <n v="75662"/>
    <n v="1154"/>
    <n v="168542"/>
    <n v="39648"/>
    <n v="37989"/>
    <n v="234"/>
    <n v="0.50914974765959087"/>
    <n v="0.48784528258273296"/>
    <n v="3.0049697576761568E-3"/>
  </r>
  <r>
    <x v="18"/>
    <x v="27"/>
    <x v="1"/>
    <x v="7"/>
    <n v="26778"/>
    <n v="2794"/>
    <n v="26003"/>
    <n v="27368"/>
    <n v="13897"/>
    <n v="13625"/>
    <n v="3"/>
    <n v="3"/>
    <n v="269"/>
    <n v="59"/>
    <n v="117"/>
    <n v="79"/>
    <n v="5.6846801467942722E-3"/>
    <n v="0.29368029739776952"/>
    <n v="0"/>
    <n v="14"/>
    <n v="13871"/>
    <n v="13599"/>
    <n v="269"/>
    <n v="27123"/>
    <n v="8423"/>
    <n v="5460"/>
    <n v="14"/>
    <n v="0.60610203641073612"/>
    <n v="0.39289055191768008"/>
    <n v="1.007411671583795E-3"/>
  </r>
  <r>
    <x v="19"/>
    <x v="27"/>
    <x v="1"/>
    <x v="7"/>
    <n v="14589"/>
    <n v="1109"/>
    <n v="15499"/>
    <n v="14859"/>
    <n v="6768"/>
    <n v="6687"/>
    <n v="0"/>
    <n v="0"/>
    <n v="81"/>
    <n v="14"/>
    <n v="15"/>
    <n v="44"/>
    <n v="6.5011820330969266E-3"/>
    <n v="0.54320987654320985"/>
    <n v="0"/>
    <n v="8"/>
    <n v="6754"/>
    <n v="6673"/>
    <n v="81"/>
    <n v="14707"/>
    <n v="4948"/>
    <n v="1816"/>
    <n v="4"/>
    <n v="0.73108747044917255"/>
    <n v="0.26832151300236406"/>
    <n v="5.9101654846335696E-4"/>
  </r>
  <r>
    <x v="20"/>
    <x v="27"/>
    <x v="1"/>
    <x v="7"/>
    <n v="49551"/>
    <n v="3523"/>
    <n v="48047"/>
    <n v="50214"/>
    <n v="23293"/>
    <n v="23008"/>
    <n v="2"/>
    <n v="2"/>
    <n v="283"/>
    <n v="34"/>
    <n v="118"/>
    <n v="130"/>
    <n v="5.5810758597003391E-3"/>
    <n v="0.45936395759717313"/>
    <n v="0"/>
    <n v="1"/>
    <n v="23255"/>
    <n v="22971"/>
    <n v="282"/>
    <n v="49859"/>
    <n v="10059"/>
    <n v="13227"/>
    <n v="7"/>
    <n v="0.43184647748250549"/>
    <n v="0.56785300304812603"/>
    <n v="3.0051946936847981E-4"/>
  </r>
  <r>
    <x v="21"/>
    <x v="27"/>
    <x v="1"/>
    <x v="7"/>
    <n v="7433"/>
    <n v="319"/>
    <n v="9133"/>
    <n v="7495"/>
    <n v="4277"/>
    <n v="4237"/>
    <n v="0"/>
    <n v="0"/>
    <n v="40"/>
    <n v="6"/>
    <n v="4"/>
    <n v="29"/>
    <n v="6.7804535889642269E-3"/>
    <n v="0.72499999999999998"/>
    <n v="0"/>
    <n v="1"/>
    <n v="4257"/>
    <n v="4217"/>
    <n v="40"/>
    <n v="7415"/>
    <n v="936"/>
    <n v="3340"/>
    <n v="1"/>
    <n v="0.21884498480243161"/>
    <n v="0.78092120645312135"/>
    <n v="2.3380874444704232E-4"/>
  </r>
  <r>
    <x v="22"/>
    <x v="27"/>
    <x v="1"/>
    <x v="7"/>
    <n v="40533"/>
    <n v="3653"/>
    <n v="38899"/>
    <n v="41356"/>
    <n v="19641"/>
    <n v="19503"/>
    <n v="3"/>
    <n v="3"/>
    <n v="135"/>
    <n v="29"/>
    <n v="20"/>
    <n v="83"/>
    <n v="4.2258540807494525E-3"/>
    <n v="0.61481481481481481"/>
    <n v="0"/>
    <n v="7"/>
    <n v="19584"/>
    <n v="19446"/>
    <n v="135"/>
    <n v="40771"/>
    <n v="9464"/>
    <n v="10161"/>
    <n v="16"/>
    <n v="0.48184919301461226"/>
    <n v="0.51733618451199026"/>
    <n v="8.1462247339748482E-4"/>
  </r>
  <r>
    <x v="23"/>
    <x v="27"/>
    <x v="1"/>
    <x v="7"/>
    <n v="23861"/>
    <n v="1278"/>
    <n v="24602"/>
    <n v="24150"/>
    <n v="11641"/>
    <n v="11345"/>
    <n v="0"/>
    <n v="0"/>
    <n v="299"/>
    <n v="25"/>
    <n v="176"/>
    <n v="86"/>
    <n v="7.3876814706640322E-3"/>
    <n v="0.28762541806020064"/>
    <n v="0"/>
    <n v="12"/>
    <n v="11621"/>
    <n v="11327"/>
    <n v="297"/>
    <n v="23906"/>
    <n v="2992"/>
    <n v="8644"/>
    <n v="5"/>
    <n v="0.25702259256077659"/>
    <n v="0.74254789107464991"/>
    <n v="4.2951636457349022E-4"/>
  </r>
  <r>
    <x v="24"/>
    <x v="27"/>
    <x v="1"/>
    <x v="7"/>
    <n v="15511"/>
    <n v="1042"/>
    <n v="16488"/>
    <n v="15805"/>
    <n v="7765"/>
    <n v="7666"/>
    <n v="0"/>
    <n v="2"/>
    <n v="99"/>
    <n v="40"/>
    <n v="17"/>
    <n v="42"/>
    <n v="5.40888602704443E-3"/>
    <n v="0.42424242424242425"/>
    <n v="0"/>
    <n v="0"/>
    <n v="7745"/>
    <n v="7646"/>
    <n v="99"/>
    <n v="15628"/>
    <n v="3249"/>
    <n v="4514"/>
    <n v="2"/>
    <n v="0.41841596909207984"/>
    <n v="0.58132646490663231"/>
    <n v="2.5756600128783001E-4"/>
  </r>
  <r>
    <x v="25"/>
    <x v="27"/>
    <x v="1"/>
    <x v="7"/>
    <n v="9345"/>
    <n v="1952"/>
    <n v="9412"/>
    <n v="9431"/>
    <n v="4708"/>
    <n v="4649"/>
    <n v="2"/>
    <n v="2"/>
    <n v="57"/>
    <n v="10"/>
    <n v="1"/>
    <n v="46"/>
    <n v="9.7706032285471544E-3"/>
    <n v="0.80701754385964908"/>
    <n v="0"/>
    <n v="0"/>
    <n v="4683"/>
    <n v="4624"/>
    <n v="57"/>
    <n v="9347"/>
    <n v="1498"/>
    <n v="3209"/>
    <n v="1"/>
    <n v="0.31818181818181818"/>
    <n v="0.68160577740016992"/>
    <n v="2.1240441801189465E-4"/>
  </r>
  <r>
    <x v="26"/>
    <x v="27"/>
    <x v="1"/>
    <x v="7"/>
    <n v="519308"/>
    <n v="46608"/>
    <n v="474719"/>
    <n v="534570"/>
    <n v="209425"/>
    <n v="207241"/>
    <n v="0"/>
    <n v="0"/>
    <n v="2184"/>
    <n v="202"/>
    <n v="824"/>
    <n v="1073"/>
    <n v="5.1235525844574433E-3"/>
    <n v="0.49130036630036628"/>
    <n v="1"/>
    <n v="84"/>
    <n v="206678"/>
    <n v="204524"/>
    <n v="2154"/>
    <n v="514051"/>
    <n v="101669"/>
    <n v="107490"/>
    <n v="266"/>
    <n v="0.485467351080339"/>
    <n v="0.51326250447654287"/>
    <n v="1.2701444431180613E-3"/>
  </r>
  <r>
    <x v="27"/>
    <x v="27"/>
    <x v="1"/>
    <x v="7"/>
    <n v="13712"/>
    <n v="554"/>
    <n v="15177"/>
    <n v="13927"/>
    <n v="8038"/>
    <n v="7998"/>
    <n v="0"/>
    <n v="0"/>
    <n v="40"/>
    <n v="10"/>
    <n v="18"/>
    <n v="12"/>
    <n v="1.4929086837521771E-3"/>
    <n v="0.3"/>
    <n v="0"/>
    <n v="0"/>
    <n v="8011"/>
    <n v="7971"/>
    <n v="40"/>
    <n v="13661"/>
    <n v="4482"/>
    <n v="3531"/>
    <n v="25"/>
    <n v="0.55760139338143822"/>
    <n v="0.43928838019407812"/>
    <n v="3.1102264244837023E-3"/>
  </r>
  <r>
    <x v="28"/>
    <x v="27"/>
    <x v="1"/>
    <x v="7"/>
    <n v="78200"/>
    <n v="3529"/>
    <n v="76690"/>
    <n v="80572"/>
    <n v="39687"/>
    <n v="39159"/>
    <n v="0"/>
    <n v="0"/>
    <n v="535"/>
    <n v="198"/>
    <n v="161"/>
    <n v="172"/>
    <n v="4.3339128681936148E-3"/>
    <n v="0.32149532710280376"/>
    <n v="0"/>
    <n v="4"/>
    <n v="39564"/>
    <n v="39039"/>
    <n v="532"/>
    <n v="79465"/>
    <n v="24440"/>
    <n v="15218"/>
    <n v="29"/>
    <n v="0.61581878196890671"/>
    <n v="0.38345050016378157"/>
    <n v="7.3071786731171418E-4"/>
  </r>
  <r>
    <x v="29"/>
    <x v="27"/>
    <x v="1"/>
    <x v="7"/>
    <n v="8092"/>
    <n v="390"/>
    <n v="9721"/>
    <n v="8232"/>
    <n v="3745"/>
    <n v="3696"/>
    <n v="16"/>
    <n v="1"/>
    <n v="33"/>
    <n v="5"/>
    <n v="7"/>
    <n v="18"/>
    <n v="4.8064085447263021E-3"/>
    <n v="0.54545454545454541"/>
    <n v="0"/>
    <n v="3"/>
    <n v="3737"/>
    <n v="3688"/>
    <n v="33"/>
    <n v="8124"/>
    <n v="2459"/>
    <n v="1282"/>
    <n v="4"/>
    <n v="0.65660881174899866"/>
    <n v="0.34232309746328438"/>
    <n v="1.068090787716956E-3"/>
  </r>
  <r>
    <x v="30"/>
    <x v="27"/>
    <x v="1"/>
    <x v="7"/>
    <n v="475926"/>
    <n v="38032"/>
    <n v="439913"/>
    <n v="492608"/>
    <n v="207268"/>
    <n v="204160"/>
    <n v="0"/>
    <n v="0"/>
    <n v="3110"/>
    <n v="272"/>
    <n v="872"/>
    <n v="1788"/>
    <n v="8.6265125344964014E-3"/>
    <n v="0.57491961414790993"/>
    <n v="0"/>
    <n v="178"/>
    <n v="206544"/>
    <n v="203451"/>
    <n v="3095"/>
    <n v="486191"/>
    <n v="107885"/>
    <n v="99243"/>
    <n v="140"/>
    <n v="0.52050967829090844"/>
    <n v="0.47881486770750914"/>
    <n v="6.754540015824922E-4"/>
  </r>
  <r>
    <x v="31"/>
    <x v="27"/>
    <x v="1"/>
    <x v="7"/>
    <n v="330406"/>
    <n v="25180"/>
    <n v="307245"/>
    <n v="336982"/>
    <n v="158333"/>
    <n v="156851"/>
    <n v="0"/>
    <n v="0"/>
    <n v="1482"/>
    <n v="204"/>
    <n v="329"/>
    <n v="892"/>
    <n v="5.6336960709390971E-3"/>
    <n v="0.60188933873144401"/>
    <n v="0"/>
    <n v="57"/>
    <n v="157241"/>
    <n v="155777"/>
    <n v="1464"/>
    <n v="330923"/>
    <n v="61827"/>
    <n v="96445"/>
    <n v="61"/>
    <n v="0.39048713786765865"/>
    <n v="0.60912759816336459"/>
    <n v="3.852639689767768E-4"/>
  </r>
  <r>
    <x v="32"/>
    <x v="27"/>
    <x v="1"/>
    <x v="7"/>
    <n v="31954"/>
    <n v="1974"/>
    <n v="31999"/>
    <n v="32659"/>
    <n v="15532"/>
    <n v="15337"/>
    <n v="2"/>
    <n v="0"/>
    <n v="193"/>
    <n v="25"/>
    <n v="27"/>
    <n v="136"/>
    <n v="8.7561164048416181E-3"/>
    <n v="0.70466321243523311"/>
    <n v="0"/>
    <n v="5"/>
    <n v="15461"/>
    <n v="15267"/>
    <n v="192"/>
    <n v="32340"/>
    <n v="3121"/>
    <n v="12394"/>
    <n v="17"/>
    <n v="0.2009399948493433"/>
    <n v="0.79796549060005151"/>
    <n v="1.0945145506052023E-3"/>
  </r>
  <r>
    <x v="33"/>
    <x v="27"/>
    <x v="1"/>
    <x v="7"/>
    <n v="186573"/>
    <n v="15591"/>
    <n v="173001"/>
    <n v="191539"/>
    <n v="83635"/>
    <n v="82661"/>
    <n v="0"/>
    <n v="0"/>
    <n v="974"/>
    <n v="152"/>
    <n v="302"/>
    <n v="478"/>
    <n v="5.7153105757159085E-3"/>
    <n v="0.49075975359342916"/>
    <n v="0"/>
    <n v="42"/>
    <n v="82513"/>
    <n v="81555"/>
    <n v="958"/>
    <n v="183673"/>
    <n v="51608"/>
    <n v="31973"/>
    <n v="54"/>
    <n v="0.61706223471034849"/>
    <n v="0.38229210258862917"/>
    <n v="6.4566270102229932E-4"/>
  </r>
  <r>
    <x v="34"/>
    <x v="27"/>
    <x v="1"/>
    <x v="7"/>
    <n v="3228"/>
    <n v="310"/>
    <n v="4937"/>
    <n v="3329"/>
    <n v="1651"/>
    <n v="1636"/>
    <n v="0"/>
    <n v="0"/>
    <n v="15"/>
    <n v="1"/>
    <n v="3"/>
    <n v="11"/>
    <n v="6.6626287098728041E-3"/>
    <n v="0.73333333333333328"/>
    <n v="0"/>
    <n v="0"/>
    <n v="1648"/>
    <n v="1633"/>
    <n v="15"/>
    <n v="3304"/>
    <n v="507"/>
    <n v="1144"/>
    <n v="0"/>
    <n v="0.30708661417322836"/>
    <n v="0.69291338582677164"/>
    <n v="0"/>
  </r>
  <r>
    <x v="35"/>
    <x v="27"/>
    <x v="1"/>
    <x v="7"/>
    <n v="35320"/>
    <n v="3040"/>
    <n v="34299"/>
    <n v="37572"/>
    <n v="15701"/>
    <n v="15526"/>
    <n v="0"/>
    <n v="0"/>
    <n v="175"/>
    <n v="52"/>
    <n v="18"/>
    <n v="101"/>
    <n v="6.4327112922743773E-3"/>
    <n v="0.57714285714285718"/>
    <n v="0"/>
    <n v="4"/>
    <n v="15655"/>
    <n v="15480"/>
    <n v="175"/>
    <n v="37214"/>
    <n v="8263"/>
    <n v="7426"/>
    <n v="12"/>
    <n v="0.52627221196102159"/>
    <n v="0.47296350550920324"/>
    <n v="7.6428252977517352E-4"/>
  </r>
  <r>
    <x v="36"/>
    <x v="27"/>
    <x v="1"/>
    <x v="7"/>
    <n v="146704"/>
    <n v="13008"/>
    <n v="135715"/>
    <n v="151589"/>
    <n v="83226"/>
    <n v="82537"/>
    <n v="0"/>
    <n v="0"/>
    <n v="689"/>
    <n v="61"/>
    <n v="229"/>
    <n v="387"/>
    <n v="4.64998918607166E-3"/>
    <n v="0.56168359941944845"/>
    <n v="0"/>
    <n v="12"/>
    <n v="82999"/>
    <n v="82313"/>
    <n v="686"/>
    <n v="149212"/>
    <n v="52332"/>
    <n v="30736"/>
    <n v="158"/>
    <n v="0.62879388652584534"/>
    <n v="0.36930766827674044"/>
    <n v="1.8984451974142695E-3"/>
  </r>
  <r>
    <x v="37"/>
    <x v="27"/>
    <x v="1"/>
    <x v="7"/>
    <n v="24185"/>
    <n v="3444"/>
    <n v="22760"/>
    <n v="25634"/>
    <n v="10892"/>
    <n v="10737"/>
    <n v="0"/>
    <n v="0"/>
    <n v="155"/>
    <n v="9"/>
    <n v="42"/>
    <n v="102"/>
    <n v="9.3646713183988244E-3"/>
    <n v="0.65806451612903227"/>
    <n v="0"/>
    <n v="2"/>
    <n v="10847"/>
    <n v="10692"/>
    <n v="155"/>
    <n v="25278"/>
    <n v="3514"/>
    <n v="7378"/>
    <n v="0"/>
    <n v="0.32262210796915169"/>
    <n v="0.67737789203084831"/>
    <n v="0"/>
  </r>
  <r>
    <x v="38"/>
    <x v="27"/>
    <x v="1"/>
    <x v="7"/>
    <n v="119198"/>
    <n v="7262"/>
    <n v="113955"/>
    <n v="120924"/>
    <n v="41293"/>
    <n v="40678"/>
    <n v="0"/>
    <n v="0"/>
    <n v="615"/>
    <n v="67"/>
    <n v="94"/>
    <n v="443"/>
    <n v="1.0728210592594387E-2"/>
    <n v="0.72032520325203253"/>
    <n v="0"/>
    <n v="11"/>
    <n v="41161"/>
    <n v="40550"/>
    <n v="611"/>
    <n v="119655"/>
    <n v="9138"/>
    <n v="32133"/>
    <n v="22"/>
    <n v="0.22129658779938488"/>
    <n v="0.77817063424793553"/>
    <n v="5.3277795267963094E-4"/>
  </r>
  <r>
    <x v="39"/>
    <x v="27"/>
    <x v="1"/>
    <x v="7"/>
    <n v="4503290"/>
    <n v="364409"/>
    <n v="2035380"/>
    <n v="4628647"/>
    <n v="2060929"/>
    <n v="2035401"/>
    <n v="139"/>
    <n v="27"/>
    <n v="25406"/>
    <n v="2928"/>
    <n v="7340"/>
    <n v="14337"/>
    <n v="6.956571526724113E-3"/>
    <n v="0.56431551601983787"/>
    <n v="1"/>
    <n v="804"/>
    <n v="2047521"/>
    <n v="2022226"/>
    <n v="25173"/>
    <n v="4535623"/>
    <n v="996128"/>
    <n v="1061544"/>
    <n v="3257"/>
    <n v="0.48333930960261123"/>
    <n v="0.51508033513041929"/>
    <n v="1.5803552669694104E-3"/>
  </r>
  <r>
    <x v="0"/>
    <x v="28"/>
    <x v="2"/>
    <x v="7"/>
    <n v="2285"/>
    <n v="148"/>
    <n v="4156"/>
    <n v="2285"/>
    <n v="992"/>
    <n v="976"/>
    <n v="1"/>
    <n v="1"/>
    <n v="15"/>
    <n v="4"/>
    <n v="6"/>
    <n v="5"/>
    <n v="5.0403225806451612E-3"/>
    <n v="0.33333333333333331"/>
    <n v="0"/>
    <n v="0"/>
    <n v="991"/>
    <n v="975"/>
    <n v="15"/>
    <n v="2265"/>
    <n v="491"/>
    <n v="501"/>
    <n v="0"/>
    <n v="0.49495967741935482"/>
    <n v="0.50504032258064513"/>
    <n v="0"/>
  </r>
  <r>
    <x v="1"/>
    <x v="28"/>
    <x v="2"/>
    <x v="7"/>
    <m/>
    <m/>
    <n v="2019"/>
    <m/>
    <m/>
    <m/>
    <m/>
    <m/>
    <m/>
    <m/>
    <m/>
    <m/>
    <m/>
    <e v="#DIV/0!"/>
    <m/>
    <m/>
    <n v="0"/>
    <n v="0"/>
    <n v="0"/>
    <n v="0"/>
    <m/>
    <n v="0"/>
    <n v="0"/>
    <e v="#DIV/0!"/>
    <e v="#DIV/0!"/>
    <e v="#DIV/0!"/>
  </r>
  <r>
    <x v="2"/>
    <x v="28"/>
    <x v="2"/>
    <x v="7"/>
    <n v="111246"/>
    <n v="11418"/>
    <n v="101847"/>
    <n v="111253"/>
    <n v="24836"/>
    <n v="24161"/>
    <n v="0"/>
    <n v="0"/>
    <n v="675"/>
    <n v="60"/>
    <n v="98"/>
    <n v="479"/>
    <n v="1.9286519568368497E-2"/>
    <n v="0.70962962962962961"/>
    <n v="0"/>
    <n v="38"/>
    <n v="24719"/>
    <n v="24101"/>
    <n v="674"/>
    <n v="110382"/>
    <n v="11376"/>
    <n v="13454"/>
    <n v="6"/>
    <n v="0.45804477371557417"/>
    <n v="0.54171364148816237"/>
    <n v="2.4158479626348848E-4"/>
  </r>
  <r>
    <x v="3"/>
    <x v="28"/>
    <x v="2"/>
    <x v="7"/>
    <n v="46212"/>
    <n v="2595"/>
    <n v="45636"/>
    <n v="46808"/>
    <n v="18266"/>
    <n v="18095"/>
    <n v="6"/>
    <n v="6"/>
    <n v="165"/>
    <n v="37"/>
    <n v="11"/>
    <n v="105"/>
    <n v="5.7483849775539254E-3"/>
    <n v="0.63636363636363635"/>
    <n v="0"/>
    <n v="12"/>
    <n v="18236"/>
    <n v="18066"/>
    <n v="164"/>
    <n v="46432"/>
    <n v="9030"/>
    <n v="9226"/>
    <n v="10"/>
    <n v="0.49436110806963757"/>
    <n v="0.50509142669440488"/>
    <n v="5.4746523595751667E-4"/>
  </r>
  <r>
    <x v="4"/>
    <x v="28"/>
    <x v="2"/>
    <x v="7"/>
    <n v="50929"/>
    <n v="3019"/>
    <n v="49929"/>
    <n v="51689"/>
    <n v="15903"/>
    <n v="15733"/>
    <n v="2"/>
    <n v="2"/>
    <n v="168"/>
    <n v="42"/>
    <n v="15"/>
    <n v="102"/>
    <n v="6.4138841727975852E-3"/>
    <n v="0.6071428571428571"/>
    <n v="0"/>
    <n v="9"/>
    <n v="15871"/>
    <n v="15701"/>
    <n v="168"/>
    <n v="50968"/>
    <n v="9361"/>
    <n v="6533"/>
    <n v="9"/>
    <n v="0.58863107589762942"/>
    <n v="0.41080299314594731"/>
    <n v="5.6593095642331638E-4"/>
  </r>
  <r>
    <x v="5"/>
    <x v="28"/>
    <x v="2"/>
    <x v="7"/>
    <n v="233713"/>
    <n v="20797"/>
    <n v="214935"/>
    <n v="236392"/>
    <n v="58546"/>
    <n v="57499"/>
    <n v="5"/>
    <n v="11"/>
    <n v="1041"/>
    <n v="133"/>
    <n v="263"/>
    <n v="601"/>
    <n v="1.0265432309636866E-2"/>
    <n v="0.57732949087415941"/>
    <n v="0"/>
    <n v="42"/>
    <n v="58358"/>
    <n v="57318"/>
    <n v="1034"/>
    <n v="234139"/>
    <n v="15356"/>
    <n v="43168"/>
    <n v="22"/>
    <n v="0.26228948177501454"/>
    <n v="0.73733474532845966"/>
    <n v="3.7577289652580874E-4"/>
  </r>
  <r>
    <x v="6"/>
    <x v="28"/>
    <x v="2"/>
    <x v="7"/>
    <n v="1626"/>
    <n v="156"/>
    <n v="3489"/>
    <n v="1729"/>
    <n v="845"/>
    <n v="823"/>
    <n v="0"/>
    <n v="0"/>
    <n v="22"/>
    <n v="5"/>
    <n v="2"/>
    <n v="15"/>
    <n v="1.7751479289940829E-2"/>
    <n v="0.68181818181818177"/>
    <n v="0"/>
    <n v="0"/>
    <n v="842"/>
    <n v="820"/>
    <n v="22"/>
    <n v="1705"/>
    <n v="403"/>
    <n v="442"/>
    <n v="0"/>
    <n v="0.47692307692307695"/>
    <n v="0.52307692307692311"/>
    <n v="0"/>
  </r>
  <r>
    <x v="7"/>
    <x v="28"/>
    <x v="2"/>
    <x v="7"/>
    <n v="54130"/>
    <n v="4270"/>
    <n v="51879"/>
    <n v="54574"/>
    <n v="12705"/>
    <n v="12531"/>
    <n v="0"/>
    <n v="0"/>
    <n v="174"/>
    <n v="32"/>
    <n v="21"/>
    <n v="121"/>
    <n v="9.5238095238095247E-3"/>
    <n v="0.6954022988505747"/>
    <n v="0"/>
    <n v="0"/>
    <n v="12675"/>
    <n v="12503"/>
    <n v="172"/>
    <n v="54010"/>
    <n v="6941"/>
    <n v="5757"/>
    <n v="7"/>
    <n v="0.54632034632034632"/>
    <n v="0.45312868949232588"/>
    <n v="5.5096418732782364E-4"/>
  </r>
  <r>
    <x v="8"/>
    <x v="28"/>
    <x v="2"/>
    <x v="7"/>
    <n v="22824"/>
    <n v="1135"/>
    <n v="23708"/>
    <n v="22824"/>
    <n v="8243"/>
    <n v="8169"/>
    <n v="0"/>
    <n v="0"/>
    <n v="74"/>
    <n v="26"/>
    <n v="8"/>
    <n v="38"/>
    <n v="4.6099720975373041E-3"/>
    <n v="0.51351351351351349"/>
    <n v="0"/>
    <n v="2"/>
    <n v="8232"/>
    <n v="8158"/>
    <n v="74"/>
    <n v="22650"/>
    <n v="3269"/>
    <n v="4972"/>
    <n v="2"/>
    <n v="0.39657891544340651"/>
    <n v="0.60317845444619678"/>
    <n v="2.4263011039670022E-4"/>
  </r>
  <r>
    <x v="9"/>
    <x v="28"/>
    <x v="2"/>
    <x v="7"/>
    <n v="563"/>
    <n v="51"/>
    <n v="2531"/>
    <n v="573"/>
    <n v="242"/>
    <n v="240"/>
    <n v="0"/>
    <n v="0"/>
    <n v="2"/>
    <n v="0"/>
    <n v="0"/>
    <n v="1"/>
    <n v="4.1322314049586778E-3"/>
    <n v="0.5"/>
    <n v="0"/>
    <n v="1"/>
    <n v="242"/>
    <n v="240"/>
    <n v="2"/>
    <n v="565"/>
    <n v="63"/>
    <n v="179"/>
    <n v="0"/>
    <n v="0.26033057851239672"/>
    <n v="0.73966942148760328"/>
    <n v="0"/>
  </r>
  <r>
    <x v="10"/>
    <x v="28"/>
    <x v="2"/>
    <x v="7"/>
    <n v="29203"/>
    <n v="2969"/>
    <n v="28253"/>
    <n v="29864"/>
    <n v="6286"/>
    <n v="6171"/>
    <n v="2"/>
    <n v="2"/>
    <n v="113"/>
    <n v="15"/>
    <n v="11"/>
    <n v="84"/>
    <n v="1.3363028953229399E-2"/>
    <n v="0.74336283185840712"/>
    <n v="0"/>
    <n v="3"/>
    <n v="6273"/>
    <n v="6158"/>
    <n v="113"/>
    <n v="29637"/>
    <n v="2466"/>
    <n v="3820"/>
    <n v="0"/>
    <n v="0.39230034998409163"/>
    <n v="0.60769965001590842"/>
    <n v="0"/>
  </r>
  <r>
    <x v="11"/>
    <x v="28"/>
    <x v="2"/>
    <x v="7"/>
    <m/>
    <m/>
    <n v="2019"/>
    <m/>
    <m/>
    <m/>
    <m/>
    <m/>
    <m/>
    <m/>
    <m/>
    <m/>
    <m/>
    <e v="#DIV/0!"/>
    <m/>
    <m/>
    <n v="0"/>
    <n v="0"/>
    <n v="0"/>
    <n v="0"/>
    <m/>
    <n v="0"/>
    <n v="0"/>
    <e v="#DIV/0!"/>
    <e v="#DIV/0!"/>
    <e v="#DIV/0!"/>
  </r>
  <r>
    <x v="12"/>
    <x v="28"/>
    <x v="2"/>
    <x v="7"/>
    <n v="39252"/>
    <n v="2660"/>
    <n v="38611"/>
    <n v="39624"/>
    <n v="11275"/>
    <n v="10944"/>
    <n v="0"/>
    <n v="0"/>
    <n v="331"/>
    <n v="46"/>
    <n v="47"/>
    <n v="238"/>
    <n v="2.1108647450110866E-2"/>
    <n v="0.7190332326283988"/>
    <n v="0"/>
    <n v="0"/>
    <n v="11241"/>
    <n v="10913"/>
    <n v="328"/>
    <n v="39326"/>
    <n v="23"/>
    <n v="11252"/>
    <n v="0"/>
    <n v="2.0399113082039911E-3"/>
    <n v="0.99796008869179598"/>
    <n v="0"/>
  </r>
  <r>
    <x v="13"/>
    <x v="28"/>
    <x v="2"/>
    <x v="7"/>
    <n v="40800"/>
    <n v="3995"/>
    <n v="38824"/>
    <n v="41159"/>
    <n v="11659"/>
    <n v="11566"/>
    <n v="6"/>
    <n v="4"/>
    <n v="87"/>
    <n v="41"/>
    <n v="29"/>
    <n v="0"/>
    <n v="0"/>
    <n v="0"/>
    <n v="0"/>
    <n v="9"/>
    <n v="11641"/>
    <n v="11552"/>
    <n v="84"/>
    <n v="41017"/>
    <n v="1501"/>
    <n v="10158"/>
    <n v="0"/>
    <n v="0.12874174457500642"/>
    <n v="0.87125825542499358"/>
    <n v="0"/>
  </r>
  <r>
    <x v="14"/>
    <x v="28"/>
    <x v="2"/>
    <x v="7"/>
    <n v="24"/>
    <n v="0"/>
    <n v="2043"/>
    <n v="26"/>
    <n v="16"/>
    <n v="16"/>
    <n v="0"/>
    <n v="0"/>
    <n v="0"/>
    <n v="0"/>
    <n v="0"/>
    <n v="0"/>
    <n v="0"/>
    <e v="#DIV/0!"/>
    <n v="0"/>
    <n v="0"/>
    <n v="16"/>
    <n v="16"/>
    <n v="0"/>
    <n v="26"/>
    <n v="0"/>
    <n v="16"/>
    <n v="0"/>
    <n v="0"/>
    <n v="1"/>
    <n v="0"/>
  </r>
  <r>
    <x v="15"/>
    <x v="28"/>
    <x v="2"/>
    <x v="7"/>
    <n v="22313"/>
    <n v="1731"/>
    <n v="22601"/>
    <n v="22529"/>
    <n v="7858"/>
    <n v="7753"/>
    <n v="0"/>
    <n v="0"/>
    <n v="105"/>
    <n v="43"/>
    <n v="8"/>
    <n v="54"/>
    <n v="6.87197760244337E-3"/>
    <n v="0.51428571428571423"/>
    <n v="0"/>
    <n v="0"/>
    <n v="7845"/>
    <n v="7740"/>
    <n v="105"/>
    <n v="22138"/>
    <n v="2612"/>
    <n v="5238"/>
    <n v="8"/>
    <n v="0.33240010180707558"/>
    <n v="0.66658182743700689"/>
    <n v="1.0180707559175363E-3"/>
  </r>
  <r>
    <x v="16"/>
    <x v="28"/>
    <x v="2"/>
    <x v="7"/>
    <n v="1320580"/>
    <n v="99980"/>
    <n v="1222619"/>
    <n v="1352644"/>
    <n v="463237"/>
    <n v="455142"/>
    <n v="134"/>
    <n v="0"/>
    <n v="7961"/>
    <n v="554"/>
    <n v="1616"/>
    <n v="5625"/>
    <n v="1.2142812426468525E-2"/>
    <n v="0.70656952644140181"/>
    <n v="0"/>
    <n v="166"/>
    <n v="460249"/>
    <n v="452211"/>
    <n v="7904"/>
    <n v="1330247"/>
    <n v="173381"/>
    <n v="289035"/>
    <n v="821"/>
    <n v="0.37428141534462922"/>
    <n v="0.62394627372165867"/>
    <n v="1.7723109337121172E-3"/>
  </r>
  <r>
    <x v="17"/>
    <x v="28"/>
    <x v="2"/>
    <x v="7"/>
    <n v="93284"/>
    <n v="6090"/>
    <n v="89213"/>
    <n v="93999"/>
    <n v="21189"/>
    <n v="20813"/>
    <n v="0"/>
    <n v="0"/>
    <n v="376"/>
    <n v="46"/>
    <n v="71"/>
    <n v="202"/>
    <n v="9.5332483835952608E-3"/>
    <n v="0.53723404255319152"/>
    <n v="0"/>
    <n v="57"/>
    <n v="20987"/>
    <n v="20615"/>
    <n v="372"/>
    <n v="90110"/>
    <n v="9228"/>
    <n v="11942"/>
    <n v="19"/>
    <n v="0.43550899051394593"/>
    <n v="0.56359431780640901"/>
    <n v="8.9669167964509891E-4"/>
  </r>
  <r>
    <x v="18"/>
    <x v="28"/>
    <x v="2"/>
    <x v="7"/>
    <n v="26783"/>
    <n v="2333"/>
    <n v="26469"/>
    <n v="27255"/>
    <n v="10035"/>
    <n v="9842"/>
    <n v="1"/>
    <n v="0"/>
    <n v="192"/>
    <n v="53"/>
    <n v="64"/>
    <n v="68"/>
    <n v="6.7762830094668658E-3"/>
    <n v="0.35416666666666669"/>
    <n v="0"/>
    <n v="7"/>
    <n v="10010"/>
    <n v="9817"/>
    <n v="192"/>
    <n v="27000"/>
    <n v="5037"/>
    <n v="4990"/>
    <n v="8"/>
    <n v="0.50194319880418536"/>
    <n v="0.49725959142999504"/>
    <n v="7.9720976581963124E-4"/>
  </r>
  <r>
    <x v="19"/>
    <x v="28"/>
    <x v="2"/>
    <x v="7"/>
    <n v="14259"/>
    <n v="852"/>
    <n v="15426"/>
    <n v="14403"/>
    <n v="4662"/>
    <n v="4596"/>
    <n v="0"/>
    <n v="0"/>
    <n v="66"/>
    <n v="8"/>
    <n v="6"/>
    <n v="52"/>
    <n v="1.1154011154011155E-2"/>
    <n v="0.78787878787878785"/>
    <n v="0"/>
    <n v="0"/>
    <n v="4660"/>
    <n v="4595"/>
    <n v="65"/>
    <n v="14264"/>
    <n v="7"/>
    <n v="4655"/>
    <n v="0"/>
    <n v="1.5015015015015015E-3"/>
    <n v="0.99849849849849848"/>
    <n v="0"/>
  </r>
  <r>
    <x v="20"/>
    <x v="28"/>
    <x v="2"/>
    <x v="7"/>
    <n v="20755"/>
    <n v="1553"/>
    <n v="21221"/>
    <n v="20973"/>
    <n v="5116"/>
    <n v="4976"/>
    <n v="0"/>
    <n v="0"/>
    <n v="100"/>
    <n v="19"/>
    <n v="11"/>
    <n v="70"/>
    <n v="1.3682564503518374E-2"/>
    <n v="0.7"/>
    <n v="0"/>
    <n v="0"/>
    <n v="5105"/>
    <n v="4966"/>
    <n v="100"/>
    <n v="20853"/>
    <n v="7"/>
    <n v="5109"/>
    <n v="0"/>
    <n v="1.3682564503518374E-3"/>
    <n v="0.99863174354964812"/>
    <n v="0"/>
  </r>
  <r>
    <x v="21"/>
    <x v="28"/>
    <x v="2"/>
    <x v="7"/>
    <n v="7377"/>
    <n v="271"/>
    <n v="9125"/>
    <n v="7431"/>
    <n v="2834"/>
    <n v="2777"/>
    <n v="0"/>
    <n v="0"/>
    <n v="57"/>
    <n v="5"/>
    <n v="7"/>
    <n v="43"/>
    <n v="1.5172900494001412E-2"/>
    <n v="0.75438596491228072"/>
    <n v="0"/>
    <n v="2"/>
    <n v="2818"/>
    <n v="2762"/>
    <n v="56"/>
    <n v="7353"/>
    <n v="415"/>
    <n v="2418"/>
    <n v="1"/>
    <n v="0.14643613267466479"/>
    <n v="0.85321100917431192"/>
    <n v="3.5285815102328866E-4"/>
  </r>
  <r>
    <x v="22"/>
    <x v="28"/>
    <x v="2"/>
    <x v="7"/>
    <n v="40567"/>
    <n v="3127"/>
    <n v="39459"/>
    <n v="41130"/>
    <n v="14891"/>
    <n v="14721"/>
    <n v="2"/>
    <n v="2"/>
    <n v="169"/>
    <n v="32"/>
    <n v="10"/>
    <n v="120"/>
    <n v="8.0585588610570143E-3"/>
    <n v="0.7100591715976331"/>
    <n v="0"/>
    <n v="7"/>
    <n v="14835"/>
    <n v="14665"/>
    <n v="169"/>
    <n v="40519"/>
    <n v="5631"/>
    <n v="9247"/>
    <n v="13"/>
    <n v="0.37814787455510041"/>
    <n v="0.62097911490161839"/>
    <n v="8.7301054328117658E-4"/>
  </r>
  <r>
    <x v="23"/>
    <x v="28"/>
    <x v="2"/>
    <x v="7"/>
    <n v="8802"/>
    <n v="689"/>
    <n v="10132"/>
    <n v="9040"/>
    <n v="3104"/>
    <n v="3028"/>
    <n v="0"/>
    <n v="0"/>
    <n v="76"/>
    <n v="8"/>
    <n v="47"/>
    <n v="19"/>
    <n v="6.1211340206185566E-3"/>
    <n v="0.25"/>
    <n v="0"/>
    <n v="2"/>
    <n v="3099"/>
    <n v="3024"/>
    <n v="75"/>
    <n v="8950"/>
    <n v="439"/>
    <n v="2665"/>
    <n v="0"/>
    <n v="0.14143041237113402"/>
    <n v="0.85856958762886593"/>
    <n v="0"/>
  </r>
  <r>
    <x v="24"/>
    <x v="28"/>
    <x v="2"/>
    <x v="7"/>
    <n v="636"/>
    <n v="35"/>
    <n v="2620"/>
    <n v="636"/>
    <n v="249"/>
    <n v="237"/>
    <n v="0"/>
    <n v="0"/>
    <n v="12"/>
    <n v="3"/>
    <n v="0"/>
    <n v="9"/>
    <n v="3.614457831325301E-2"/>
    <n v="0.75"/>
    <n v="0"/>
    <n v="0"/>
    <n v="247"/>
    <n v="235"/>
    <n v="12"/>
    <n v="629"/>
    <n v="3"/>
    <n v="246"/>
    <n v="0"/>
    <n v="1.2048192771084338E-2"/>
    <n v="0.98795180722891562"/>
    <n v="0"/>
  </r>
  <r>
    <x v="25"/>
    <x v="28"/>
    <x v="2"/>
    <x v="7"/>
    <n v="9381"/>
    <n v="1831"/>
    <n v="9569"/>
    <n v="9536"/>
    <n v="3660"/>
    <n v="3596"/>
    <n v="0"/>
    <n v="0"/>
    <n v="64"/>
    <n v="7"/>
    <n v="3"/>
    <n v="45"/>
    <n v="1.2295081967213115E-2"/>
    <n v="0.703125"/>
    <n v="0"/>
    <n v="9"/>
    <n v="3636"/>
    <n v="3572"/>
    <n v="64"/>
    <n v="9437"/>
    <n v="3812"/>
    <n v="-152"/>
    <n v="0"/>
    <n v="1.0415300546448087"/>
    <n v="-4.1530054644808745E-2"/>
    <n v="0"/>
  </r>
  <r>
    <x v="26"/>
    <x v="28"/>
    <x v="2"/>
    <x v="7"/>
    <n v="517411"/>
    <n v="41980"/>
    <n v="477450"/>
    <n v="528817"/>
    <n v="108312"/>
    <n v="106467"/>
    <n v="30"/>
    <n v="30"/>
    <n v="1815"/>
    <n v="140"/>
    <n v="611"/>
    <n v="1047"/>
    <n v="9.666518945269223E-3"/>
    <n v="0.57685950413223142"/>
    <n v="0"/>
    <n v="17"/>
    <n v="106727"/>
    <n v="104918"/>
    <n v="1779"/>
    <n v="507836"/>
    <n v="43719"/>
    <n v="64526"/>
    <n v="67"/>
    <n v="0.40363948592953691"/>
    <n v="0.59574193071866455"/>
    <n v="6.1858335179850799E-4"/>
  </r>
  <r>
    <x v="27"/>
    <x v="28"/>
    <x v="2"/>
    <x v="7"/>
    <n v="13790"/>
    <n v="389"/>
    <n v="15420"/>
    <n v="13900"/>
    <n v="5581"/>
    <n v="5511"/>
    <n v="0"/>
    <n v="0"/>
    <n v="70"/>
    <n v="9"/>
    <n v="10"/>
    <n v="40"/>
    <n v="7.1671743415158574E-3"/>
    <n v="0.5714285714285714"/>
    <n v="0"/>
    <n v="11"/>
    <n v="5567"/>
    <n v="5500"/>
    <n v="69"/>
    <n v="13659"/>
    <n v="5"/>
    <n v="5575"/>
    <n v="1"/>
    <n v="8.9589679268948217E-4"/>
    <n v="0.99892492384877263"/>
    <n v="1.7917935853789643E-4"/>
  </r>
  <r>
    <x v="28"/>
    <x v="28"/>
    <x v="2"/>
    <x v="7"/>
    <n v="58540"/>
    <n v="2608"/>
    <n v="57951"/>
    <n v="59372"/>
    <n v="18734"/>
    <n v="18342"/>
    <n v="0"/>
    <n v="0"/>
    <n v="392"/>
    <n v="143"/>
    <n v="83"/>
    <n v="165"/>
    <n v="8.8075157467705778E-3"/>
    <n v="0.42091836734693877"/>
    <n v="0"/>
    <n v="1"/>
    <n v="18656"/>
    <n v="18265"/>
    <n v="391"/>
    <n v="58457"/>
    <n v="9014"/>
    <n v="9711"/>
    <n v="9"/>
    <n v="0.48115725419024236"/>
    <n v="0.51836233585993385"/>
    <n v="4.8040994982384967E-4"/>
  </r>
  <r>
    <x v="29"/>
    <x v="28"/>
    <x v="2"/>
    <x v="7"/>
    <m/>
    <m/>
    <n v="2019"/>
    <m/>
    <m/>
    <m/>
    <m/>
    <m/>
    <m/>
    <m/>
    <m/>
    <m/>
    <m/>
    <e v="#DIV/0!"/>
    <m/>
    <m/>
    <n v="0"/>
    <n v="0"/>
    <n v="0"/>
    <n v="0"/>
    <m/>
    <n v="0"/>
    <n v="0"/>
    <e v="#DIV/0!"/>
    <e v="#DIV/0!"/>
    <e v="#DIV/0!"/>
  </r>
  <r>
    <x v="30"/>
    <x v="28"/>
    <x v="2"/>
    <x v="7"/>
    <n v="473398"/>
    <n v="35549"/>
    <n v="439868"/>
    <n v="483997"/>
    <n v="116970"/>
    <n v="115165"/>
    <n v="0"/>
    <n v="0"/>
    <n v="1805"/>
    <n v="194"/>
    <n v="201"/>
    <n v="1271"/>
    <n v="1.0866034025818585E-2"/>
    <n v="0.70415512465373964"/>
    <n v="0"/>
    <n v="139"/>
    <n v="116528"/>
    <n v="114731"/>
    <n v="1797"/>
    <n v="477423"/>
    <n v="49565"/>
    <n v="67339"/>
    <n v="66"/>
    <n v="0.42374113020432591"/>
    <n v="0.57569462255279136"/>
    <n v="5.6424724288279041E-4"/>
  </r>
  <r>
    <x v="31"/>
    <x v="28"/>
    <x v="2"/>
    <x v="7"/>
    <n v="326213"/>
    <n v="25346"/>
    <n v="302886"/>
    <n v="330454"/>
    <n v="113682"/>
    <n v="112094"/>
    <n v="0"/>
    <n v="0"/>
    <n v="1598"/>
    <n v="218"/>
    <n v="366"/>
    <n v="981"/>
    <n v="8.629334459281152E-3"/>
    <n v="0.61389236545682102"/>
    <n v="0"/>
    <n v="33"/>
    <n v="112875"/>
    <n v="111296"/>
    <n v="1589"/>
    <n v="324149"/>
    <n v="39398"/>
    <n v="74264"/>
    <n v="20"/>
    <n v="0.34656322021076336"/>
    <n v="0.65326085044246229"/>
    <n v="1.7592934677433542E-4"/>
  </r>
  <r>
    <x v="32"/>
    <x v="28"/>
    <x v="2"/>
    <x v="7"/>
    <n v="8579"/>
    <n v="514"/>
    <n v="10084"/>
    <n v="8612"/>
    <n v="2322"/>
    <n v="2293"/>
    <n v="0"/>
    <n v="0"/>
    <n v="29"/>
    <n v="7"/>
    <n v="1"/>
    <n v="20"/>
    <n v="8.6132644272179162E-3"/>
    <n v="0.68965517241379315"/>
    <n v="0"/>
    <n v="1"/>
    <n v="2308"/>
    <n v="2279"/>
    <n v="29"/>
    <n v="8495"/>
    <n v="144"/>
    <n v="2178"/>
    <n v="0"/>
    <n v="6.2015503875968991E-2"/>
    <n v="0.93798449612403101"/>
    <n v="0"/>
  </r>
  <r>
    <x v="33"/>
    <x v="28"/>
    <x v="2"/>
    <x v="7"/>
    <n v="158567"/>
    <n v="11548"/>
    <n v="149038"/>
    <n v="160478"/>
    <n v="42225"/>
    <n v="41612"/>
    <n v="2"/>
    <n v="2"/>
    <n v="615"/>
    <n v="89"/>
    <n v="161"/>
    <n v="339"/>
    <n v="8.0284191829484899E-3"/>
    <n v="0.551219512195122"/>
    <n v="0"/>
    <n v="26"/>
    <n v="41571"/>
    <n v="40968"/>
    <n v="605"/>
    <n v="153724"/>
    <n v="22131"/>
    <n v="20080"/>
    <n v="14"/>
    <n v="0.52412078152753105"/>
    <n v="0.47554766133806986"/>
    <n v="3.3155713439905272E-4"/>
  </r>
  <r>
    <x v="34"/>
    <x v="28"/>
    <x v="2"/>
    <x v="7"/>
    <m/>
    <m/>
    <n v="2019"/>
    <m/>
    <m/>
    <m/>
    <m/>
    <m/>
    <m/>
    <m/>
    <m/>
    <m/>
    <m/>
    <e v="#DIV/0!"/>
    <m/>
    <m/>
    <n v="0"/>
    <n v="0"/>
    <n v="0"/>
    <n v="0"/>
    <m/>
    <n v="0"/>
    <n v="0"/>
    <e v="#DIV/0!"/>
    <e v="#DIV/0!"/>
    <e v="#DIV/0!"/>
  </r>
  <r>
    <x v="35"/>
    <x v="28"/>
    <x v="2"/>
    <x v="7"/>
    <n v="26722"/>
    <n v="1966"/>
    <n v="26775"/>
    <n v="26986"/>
    <n v="8328"/>
    <n v="7824"/>
    <n v="2"/>
    <n v="2"/>
    <n v="150"/>
    <n v="49"/>
    <n v="6"/>
    <n v="92"/>
    <n v="1.1047070124879923E-2"/>
    <n v="0.61333333333333329"/>
    <n v="0"/>
    <n v="3"/>
    <n v="8296"/>
    <n v="7803"/>
    <n v="150"/>
    <n v="26693"/>
    <n v="3371"/>
    <n v="4956"/>
    <n v="1"/>
    <n v="0.40477905859750241"/>
    <n v="0.59510086455331412"/>
    <n v="1.2007684918347742E-4"/>
  </r>
  <r>
    <x v="36"/>
    <x v="28"/>
    <x v="2"/>
    <x v="7"/>
    <n v="147264"/>
    <n v="9898"/>
    <n v="139385"/>
    <n v="153578"/>
    <n v="58775"/>
    <n v="58184"/>
    <n v="0"/>
    <n v="0"/>
    <n v="592"/>
    <n v="41"/>
    <n v="182"/>
    <n v="356"/>
    <n v="6.0569970225435987E-3"/>
    <n v="0.60135135135135132"/>
    <n v="0"/>
    <n v="13"/>
    <n v="58597"/>
    <n v="58007"/>
    <n v="591"/>
    <n v="151182"/>
    <n v="32592"/>
    <n v="26121"/>
    <n v="62"/>
    <n v="0.55452148022118253"/>
    <n v="0.44442364951084645"/>
    <n v="1.0548702679710762E-3"/>
  </r>
  <r>
    <x v="37"/>
    <x v="28"/>
    <x v="2"/>
    <x v="7"/>
    <n v="3567"/>
    <n v="110"/>
    <n v="5476"/>
    <n v="3588"/>
    <n v="1341"/>
    <n v="1317"/>
    <n v="1"/>
    <n v="0"/>
    <n v="23"/>
    <n v="1"/>
    <n v="8"/>
    <n v="14"/>
    <n v="1.0439970171513796E-2"/>
    <n v="0.60869565217391308"/>
    <n v="0"/>
    <n v="0"/>
    <n v="1333"/>
    <n v="1309"/>
    <n v="23"/>
    <n v="3547"/>
    <n v="350"/>
    <n v="991"/>
    <n v="0"/>
    <n v="0.26099925428784487"/>
    <n v="0.73900074571215513"/>
    <n v="0"/>
  </r>
  <r>
    <x v="38"/>
    <x v="28"/>
    <x v="2"/>
    <x v="7"/>
    <n v="47097"/>
    <n v="3054"/>
    <n v="46062"/>
    <n v="47575"/>
    <n v="13243"/>
    <n v="13026"/>
    <n v="0"/>
    <n v="0"/>
    <n v="217"/>
    <n v="43"/>
    <n v="32"/>
    <n v="131"/>
    <n v="9.8920184248282115E-3"/>
    <n v="0.60368663594470051"/>
    <n v="0"/>
    <n v="11"/>
    <n v="13199"/>
    <n v="12984"/>
    <n v="215"/>
    <n v="47168"/>
    <n v="2239"/>
    <n v="11001"/>
    <n v="3"/>
    <n v="0.16907045231443027"/>
    <n v="0.83070301291248205"/>
    <n v="2.2653477308766896E-4"/>
  </r>
  <r>
    <x v="39"/>
    <x v="28"/>
    <x v="2"/>
    <x v="7"/>
    <n v="3978692"/>
    <n v="304667"/>
    <n v="1176221"/>
    <n v="4055733"/>
    <n v="1196162"/>
    <n v="1176240"/>
    <n v="194"/>
    <n v="62"/>
    <n v="19351"/>
    <n v="2153"/>
    <n v="4015"/>
    <n v="12552"/>
    <n v="1.0493561908838435E-2"/>
    <n v="0.64864864864864868"/>
    <n v="0"/>
    <n v="621"/>
    <n v="1188485"/>
    <n v="1168783"/>
    <n v="19202"/>
    <n v="3976955"/>
    <n v="463380"/>
    <n v="731613"/>
    <n v="1169"/>
    <n v="0.3873889991489447"/>
    <n v="0.61163370847761422"/>
    <n v="9.7729237344105569E-4"/>
  </r>
  <r>
    <x v="0"/>
    <x v="29"/>
    <x v="0"/>
    <x v="7"/>
    <n v="4426"/>
    <n v="310"/>
    <n v="802"/>
    <n v="4426"/>
    <n v="839"/>
    <n v="802"/>
    <n v="0"/>
    <n v="0"/>
    <n v="37"/>
    <n v="3"/>
    <n v="17"/>
    <n v="17"/>
    <n v="2.0262216924910609E-2"/>
    <n v="0.45945945945945948"/>
    <n v="0"/>
    <n v="0"/>
    <n v="835"/>
    <n v="798"/>
    <n v="37"/>
    <n v="4394"/>
    <n v="0"/>
    <n v="839"/>
    <n v="0"/>
    <n v="0"/>
    <n v="1"/>
    <n v="0"/>
  </r>
  <r>
    <x v="1"/>
    <x v="29"/>
    <x v="0"/>
    <x v="7"/>
    <n v="839"/>
    <n v="158"/>
    <n v="393"/>
    <n v="839"/>
    <n v="395"/>
    <n v="393"/>
    <n v="0"/>
    <n v="0"/>
    <n v="2"/>
    <n v="0"/>
    <n v="1"/>
    <n v="0"/>
    <n v="0"/>
    <n v="0"/>
    <n v="0"/>
    <n v="1"/>
    <n v="392"/>
    <n v="390"/>
    <n v="2"/>
    <n v="832"/>
    <n v="0"/>
    <n v="393"/>
    <n v="2"/>
    <n v="0"/>
    <n v="0.99493670886075947"/>
    <n v="5.0632911392405064E-3"/>
  </r>
  <r>
    <x v="2"/>
    <x v="29"/>
    <x v="0"/>
    <x v="7"/>
    <n v="50301"/>
    <n v="3948"/>
    <n v="17097"/>
    <n v="50756"/>
    <n v="17739"/>
    <n v="17097"/>
    <n v="0"/>
    <n v="0"/>
    <n v="0"/>
    <n v="51"/>
    <n v="87"/>
    <n v="476"/>
    <n v="2.6833530638705676E-2"/>
    <e v="#DIV/0!"/>
    <n v="0"/>
    <n v="3"/>
    <n v="17701"/>
    <n v="17060"/>
    <n v="0"/>
    <n v="50427"/>
    <n v="0"/>
    <n v="17730"/>
    <n v="9"/>
    <n v="0"/>
    <n v="0.99949264332825971"/>
    <n v="5.0735667174023336E-4"/>
  </r>
  <r>
    <x v="3"/>
    <x v="29"/>
    <x v="0"/>
    <x v="7"/>
    <n v="9115"/>
    <n v="342"/>
    <n v="4101"/>
    <n v="9126"/>
    <n v="4101"/>
    <n v="4047"/>
    <n v="0"/>
    <n v="0"/>
    <n v="54"/>
    <n v="4"/>
    <n v="12"/>
    <n v="38"/>
    <n v="9.2660326749573283E-3"/>
    <n v="0.70370370370370372"/>
    <n v="0"/>
    <n v="0"/>
    <n v="4095"/>
    <n v="4041"/>
    <n v="54"/>
    <n v="9050"/>
    <n v="2005"/>
    <n v="2095"/>
    <n v="1"/>
    <n v="0.48890514508656424"/>
    <n v="0.51085101194830529"/>
    <n v="2.43842965130456E-4"/>
  </r>
  <r>
    <x v="4"/>
    <x v="29"/>
    <x v="0"/>
    <x v="7"/>
    <m/>
    <m/>
    <n v="0"/>
    <m/>
    <m/>
    <m/>
    <m/>
    <m/>
    <m/>
    <m/>
    <m/>
    <m/>
    <m/>
    <e v="#DIV/0!"/>
    <m/>
    <m/>
    <n v="0"/>
    <n v="0"/>
    <n v="0"/>
    <n v="0"/>
    <m/>
    <n v="0"/>
    <n v="0"/>
    <e v="#DIV/0!"/>
    <e v="#DIV/0!"/>
    <e v="#DIV/0!"/>
  </r>
  <r>
    <x v="5"/>
    <x v="29"/>
    <x v="0"/>
    <x v="7"/>
    <n v="201324"/>
    <n v="28207"/>
    <n v="65000"/>
    <n v="201665"/>
    <n v="66169"/>
    <n v="65000"/>
    <n v="0"/>
    <n v="0"/>
    <n v="1169"/>
    <n v="171"/>
    <n v="343"/>
    <n v="643"/>
    <n v="9.7175414469011165E-3"/>
    <n v="0.55004277159965786"/>
    <n v="0"/>
    <n v="0"/>
    <n v="65887"/>
    <n v="64720"/>
    <n v="1167"/>
    <n v="199654"/>
    <n v="12625"/>
    <n v="53501"/>
    <n v="43"/>
    <n v="0.19079931690066346"/>
    <n v="0.80855083196058575"/>
    <n v="6.4985113875077455E-4"/>
  </r>
  <r>
    <x v="6"/>
    <x v="29"/>
    <x v="0"/>
    <x v="7"/>
    <m/>
    <m/>
    <n v="0"/>
    <m/>
    <m/>
    <m/>
    <m/>
    <m/>
    <m/>
    <m/>
    <m/>
    <m/>
    <m/>
    <e v="#DIV/0!"/>
    <m/>
    <m/>
    <n v="0"/>
    <n v="0"/>
    <n v="0"/>
    <n v="0"/>
    <m/>
    <n v="0"/>
    <n v="0"/>
    <e v="#DIV/0!"/>
    <e v="#DIV/0!"/>
    <e v="#DIV/0!"/>
  </r>
  <r>
    <x v="7"/>
    <x v="29"/>
    <x v="0"/>
    <x v="7"/>
    <m/>
    <m/>
    <n v="0"/>
    <m/>
    <m/>
    <m/>
    <m/>
    <m/>
    <m/>
    <m/>
    <m/>
    <m/>
    <m/>
    <e v="#DIV/0!"/>
    <m/>
    <m/>
    <n v="0"/>
    <n v="0"/>
    <n v="0"/>
    <n v="0"/>
    <m/>
    <n v="0"/>
    <n v="0"/>
    <e v="#DIV/0!"/>
    <e v="#DIV/0!"/>
    <e v="#DIV/0!"/>
  </r>
  <r>
    <x v="8"/>
    <x v="29"/>
    <x v="0"/>
    <x v="7"/>
    <n v="1380"/>
    <n v="0"/>
    <n v="696"/>
    <n v="1380"/>
    <n v="704"/>
    <n v="696"/>
    <n v="0"/>
    <n v="0"/>
    <n v="8"/>
    <n v="2"/>
    <n v="0"/>
    <n v="3"/>
    <n v="4.261363636363636E-3"/>
    <n v="0.375"/>
    <n v="0"/>
    <n v="3"/>
    <n v="704"/>
    <n v="696"/>
    <n v="8"/>
    <n v="1366"/>
    <n v="0"/>
    <n v="704"/>
    <n v="0"/>
    <n v="0"/>
    <n v="1"/>
    <n v="0"/>
  </r>
  <r>
    <x v="9"/>
    <x v="29"/>
    <x v="0"/>
    <x v="7"/>
    <n v="2954"/>
    <n v="212"/>
    <n v="1535"/>
    <n v="2954"/>
    <n v="1557"/>
    <n v="1535"/>
    <n v="0"/>
    <n v="0"/>
    <n v="22"/>
    <n v="6"/>
    <n v="1"/>
    <n v="15"/>
    <n v="9.6339113680154135E-3"/>
    <n v="0.68181818181818177"/>
    <n v="0"/>
    <n v="0"/>
    <n v="1550"/>
    <n v="1528"/>
    <n v="22"/>
    <n v="2919"/>
    <n v="562"/>
    <n v="995"/>
    <n v="0"/>
    <n v="0.36095054592164416"/>
    <n v="0.63904945407835578"/>
    <n v="0"/>
  </r>
  <r>
    <x v="10"/>
    <x v="29"/>
    <x v="0"/>
    <x v="7"/>
    <n v="139"/>
    <n v="3"/>
    <n v="24"/>
    <n v="139"/>
    <n v="26"/>
    <n v="24"/>
    <n v="0"/>
    <n v="0"/>
    <n v="2"/>
    <n v="0"/>
    <n v="0"/>
    <n v="2"/>
    <n v="7.6923076923076927E-2"/>
    <n v="1"/>
    <n v="0"/>
    <n v="0"/>
    <n v="25"/>
    <n v="23"/>
    <n v="2"/>
    <n v="136"/>
    <n v="2"/>
    <n v="24"/>
    <n v="0"/>
    <n v="7.6923076923076927E-2"/>
    <n v="0.92307692307692313"/>
    <n v="0"/>
  </r>
  <r>
    <x v="11"/>
    <x v="29"/>
    <x v="0"/>
    <x v="7"/>
    <n v="1633"/>
    <n v="229"/>
    <n v="778"/>
    <n v="1633"/>
    <n v="789"/>
    <n v="778"/>
    <n v="0"/>
    <n v="0"/>
    <n v="11"/>
    <n v="2"/>
    <n v="0"/>
    <n v="9"/>
    <n v="1.1406844106463879E-2"/>
    <n v="0.81818181818181823"/>
    <n v="0"/>
    <n v="0"/>
    <n v="784"/>
    <n v="773"/>
    <n v="11"/>
    <n v="1615"/>
    <n v="427"/>
    <n v="362"/>
    <n v="0"/>
    <n v="0.54119138149556401"/>
    <n v="0.45880861850443599"/>
    <n v="0"/>
  </r>
  <r>
    <x v="12"/>
    <x v="29"/>
    <x v="0"/>
    <x v="7"/>
    <n v="14202"/>
    <n v="863"/>
    <n v="5574"/>
    <n v="14227"/>
    <n v="5659"/>
    <n v="5574"/>
    <n v="0"/>
    <n v="0"/>
    <n v="85"/>
    <n v="8"/>
    <n v="14"/>
    <n v="63"/>
    <n v="1.1132708959180067E-2"/>
    <n v="0.74117647058823533"/>
    <n v="0"/>
    <n v="0"/>
    <n v="5645"/>
    <n v="5560"/>
    <n v="85"/>
    <n v="14127"/>
    <n v="2502"/>
    <n v="3156"/>
    <n v="1"/>
    <n v="0.44212758437886551"/>
    <n v="0.55769570595511575"/>
    <n v="1.7670966601873123E-4"/>
  </r>
  <r>
    <x v="13"/>
    <x v="29"/>
    <x v="0"/>
    <x v="7"/>
    <n v="10037"/>
    <n v="1248"/>
    <n v="10808"/>
    <n v="10041"/>
    <n v="2776"/>
    <n v="2738"/>
    <n v="0"/>
    <n v="0"/>
    <n v="38"/>
    <n v="10"/>
    <n v="5"/>
    <n v="22"/>
    <n v="7.9250720461095103E-3"/>
    <n v="0.57894736842105265"/>
    <n v="0"/>
    <n v="1"/>
    <n v="2775"/>
    <n v="2737"/>
    <n v="38"/>
    <n v="10030"/>
    <n v="686"/>
    <n v="2090"/>
    <n v="0"/>
    <n v="0.24711815561959655"/>
    <n v="0.75288184438040351"/>
    <n v="0"/>
  </r>
  <r>
    <x v="14"/>
    <x v="29"/>
    <x v="0"/>
    <x v="7"/>
    <n v="13311"/>
    <n v="853"/>
    <n v="6013"/>
    <n v="13388"/>
    <n v="6154"/>
    <n v="6013"/>
    <n v="0"/>
    <n v="0"/>
    <n v="141"/>
    <n v="10"/>
    <n v="21"/>
    <n v="104"/>
    <n v="1.6899577510562237E-2"/>
    <n v="0.73758865248226946"/>
    <n v="0"/>
    <n v="6"/>
    <n v="6106"/>
    <n v="5965"/>
    <n v="141"/>
    <n v="13116"/>
    <n v="2065"/>
    <n v="4072"/>
    <n v="17"/>
    <n v="0.33555411114722133"/>
    <n v="0.66168345791355221"/>
    <n v="2.7624309392265192E-3"/>
  </r>
  <r>
    <x v="15"/>
    <x v="29"/>
    <x v="0"/>
    <x v="7"/>
    <n v="17984"/>
    <n v="1606"/>
    <n v="7856"/>
    <n v="17995"/>
    <n v="7974"/>
    <n v="7856"/>
    <n v="0"/>
    <n v="0"/>
    <n v="118"/>
    <n v="36"/>
    <n v="5"/>
    <n v="77"/>
    <n v="9.6563832455480308E-3"/>
    <n v="0.65254237288135597"/>
    <n v="0"/>
    <n v="0"/>
    <n v="7949"/>
    <n v="7831"/>
    <n v="118"/>
    <n v="17708"/>
    <n v="3825"/>
    <n v="4137"/>
    <n v="12"/>
    <n v="0.47968397291196391"/>
    <n v="0.51881113619262609"/>
    <n v="1.5048908954100827E-3"/>
  </r>
  <r>
    <x v="16"/>
    <x v="29"/>
    <x v="0"/>
    <x v="7"/>
    <n v="560181"/>
    <n v="46971"/>
    <n v="172153"/>
    <n v="562182"/>
    <n v="178740"/>
    <n v="172153"/>
    <n v="7"/>
    <n v="7"/>
    <n v="6580"/>
    <n v="348"/>
    <n v="644"/>
    <n v="5504"/>
    <n v="3.0793331095445898E-2"/>
    <n v="0.83647416413373865"/>
    <n v="5"/>
    <n v="61"/>
    <n v="177252"/>
    <n v="170690"/>
    <n v="6555"/>
    <n v="551066"/>
    <n v="36912"/>
    <n v="141285"/>
    <n v="543"/>
    <n v="0.20651225243370258"/>
    <n v="0.79044981537428671"/>
    <n v="3.0379321920107421E-3"/>
  </r>
  <r>
    <x v="17"/>
    <x v="29"/>
    <x v="0"/>
    <x v="7"/>
    <n v="87856"/>
    <n v="8378"/>
    <n v="29612"/>
    <n v="88026"/>
    <n v="30636"/>
    <n v="29612"/>
    <n v="0"/>
    <n v="0"/>
    <n v="1024"/>
    <n v="85"/>
    <n v="73"/>
    <n v="840"/>
    <n v="2.7418723070896985E-2"/>
    <n v="0.8203125"/>
    <n v="0"/>
    <n v="26"/>
    <n v="29751"/>
    <n v="28740"/>
    <n v="1011"/>
    <n v="81786"/>
    <n v="9809"/>
    <n v="20773"/>
    <n v="54"/>
    <n v="0.32017887452670063"/>
    <n v="0.67805849327588463"/>
    <n v="1.7626321974148062E-3"/>
  </r>
  <r>
    <x v="18"/>
    <x v="29"/>
    <x v="0"/>
    <x v="7"/>
    <n v="7127"/>
    <n v="463"/>
    <n v="2543"/>
    <n v="7142"/>
    <n v="2593"/>
    <n v="2543"/>
    <n v="0"/>
    <n v="0"/>
    <n v="50"/>
    <n v="9"/>
    <n v="20"/>
    <n v="20"/>
    <n v="7.7130736598534514E-3"/>
    <n v="0.4"/>
    <n v="0"/>
    <n v="1"/>
    <n v="2589"/>
    <n v="2539"/>
    <n v="50"/>
    <n v="7103"/>
    <n v="1439"/>
    <n v="1153"/>
    <n v="1"/>
    <n v="0.55495564982645584"/>
    <n v="0.44465869649055151"/>
    <n v="3.8565368299267258E-4"/>
  </r>
  <r>
    <x v="19"/>
    <x v="29"/>
    <x v="0"/>
    <x v="7"/>
    <n v="3244"/>
    <n v="170"/>
    <n v="1487"/>
    <n v="3248"/>
    <n v="1526"/>
    <n v="1487"/>
    <n v="0"/>
    <n v="0"/>
    <n v="39"/>
    <n v="4"/>
    <n v="0"/>
    <n v="34"/>
    <n v="2.2280471821756225E-2"/>
    <n v="0.87179487179487181"/>
    <n v="0"/>
    <n v="1"/>
    <n v="1523"/>
    <n v="1484"/>
    <n v="39"/>
    <n v="3217"/>
    <n v="931"/>
    <n v="595"/>
    <n v="0"/>
    <n v="0.61009174311926606"/>
    <n v="0.38990825688073394"/>
    <n v="0"/>
  </r>
  <r>
    <x v="20"/>
    <x v="29"/>
    <x v="0"/>
    <x v="7"/>
    <n v="14705"/>
    <n v="821"/>
    <n v="6253"/>
    <n v="14728"/>
    <n v="6385"/>
    <n v="6253"/>
    <n v="0"/>
    <n v="0"/>
    <n v="132"/>
    <n v="26"/>
    <n v="15"/>
    <n v="91"/>
    <n v="1.4252153484729836E-2"/>
    <n v="0.68939393939393945"/>
    <n v="0"/>
    <n v="0"/>
    <n v="6362"/>
    <n v="6230"/>
    <n v="132"/>
    <n v="14630"/>
    <n v="1620"/>
    <n v="4762"/>
    <n v="3"/>
    <n v="0.25371965544244324"/>
    <n v="0.74581049334377447"/>
    <n v="4.6985121378230227E-4"/>
  </r>
  <r>
    <x v="21"/>
    <x v="29"/>
    <x v="0"/>
    <x v="7"/>
    <n v="1959"/>
    <n v="275"/>
    <n v="971"/>
    <n v="1974"/>
    <n v="1004"/>
    <n v="971"/>
    <n v="0"/>
    <n v="0"/>
    <n v="33"/>
    <n v="2"/>
    <n v="2"/>
    <n v="15"/>
    <n v="1.4940239043824702E-2"/>
    <n v="0.45454545454545453"/>
    <n v="0"/>
    <n v="14"/>
    <n v="997"/>
    <n v="964"/>
    <n v="33"/>
    <n v="1958"/>
    <n v="121"/>
    <n v="883"/>
    <n v="0"/>
    <n v="0.12051792828685259"/>
    <n v="0.87948207171314741"/>
    <n v="0"/>
  </r>
  <r>
    <x v="22"/>
    <x v="29"/>
    <x v="0"/>
    <x v="7"/>
    <n v="13595"/>
    <n v="1253"/>
    <n v="5347"/>
    <n v="13692"/>
    <n v="5507"/>
    <n v="5347"/>
    <n v="0"/>
    <n v="0"/>
    <n v="160"/>
    <n v="13"/>
    <n v="4"/>
    <n v="141"/>
    <n v="2.5603777011076811E-2"/>
    <n v="0.88124999999999998"/>
    <n v="0"/>
    <n v="2"/>
    <n v="5485"/>
    <n v="5326"/>
    <n v="159"/>
    <n v="13544"/>
    <n v="1539"/>
    <n v="3966"/>
    <n v="2"/>
    <n v="0.27946250226983838"/>
    <n v="0.72017432358816047"/>
    <n v="3.6317414200108951E-4"/>
  </r>
  <r>
    <x v="23"/>
    <x v="29"/>
    <x v="0"/>
    <x v="7"/>
    <n v="3723"/>
    <n v="224"/>
    <n v="1454"/>
    <n v="3744"/>
    <n v="1454"/>
    <n v="1418"/>
    <n v="0"/>
    <n v="0"/>
    <n v="35"/>
    <n v="2"/>
    <n v="9"/>
    <n v="23"/>
    <n v="1.5818431911966989E-2"/>
    <n v="0.65714285714285714"/>
    <n v="0"/>
    <n v="1"/>
    <n v="1452"/>
    <n v="1416"/>
    <n v="35"/>
    <n v="3709"/>
    <n v="1418"/>
    <n v="35"/>
    <n v="1"/>
    <n v="0.97524071526822553"/>
    <n v="2.4071526822558458E-2"/>
    <n v="6.8775790921595599E-4"/>
  </r>
  <r>
    <x v="24"/>
    <x v="29"/>
    <x v="0"/>
    <x v="7"/>
    <n v="61"/>
    <n v="7"/>
    <n v="26"/>
    <n v="61"/>
    <n v="27"/>
    <n v="26"/>
    <n v="0"/>
    <n v="0"/>
    <n v="1"/>
    <n v="0"/>
    <n v="0"/>
    <n v="1"/>
    <n v="3.7037037037037035E-2"/>
    <n v="1"/>
    <n v="0"/>
    <n v="0"/>
    <n v="27"/>
    <n v="26"/>
    <n v="1"/>
    <n v="61"/>
    <n v="0"/>
    <n v="27"/>
    <n v="0"/>
    <n v="0"/>
    <n v="1"/>
    <n v="0"/>
  </r>
  <r>
    <x v="25"/>
    <x v="29"/>
    <x v="0"/>
    <x v="7"/>
    <m/>
    <m/>
    <n v="0"/>
    <m/>
    <m/>
    <m/>
    <m/>
    <m/>
    <m/>
    <m/>
    <m/>
    <m/>
    <m/>
    <e v="#DIV/0!"/>
    <m/>
    <m/>
    <n v="0"/>
    <n v="0"/>
    <n v="0"/>
    <n v="0"/>
    <m/>
    <n v="0"/>
    <n v="0"/>
    <e v="#DIV/0!"/>
    <e v="#DIV/0!"/>
    <e v="#DIV/0!"/>
  </r>
  <r>
    <x v="26"/>
    <x v="29"/>
    <x v="0"/>
    <x v="7"/>
    <n v="119809"/>
    <n v="7927"/>
    <n v="49658"/>
    <n v="120807"/>
    <n v="51229"/>
    <n v="49658"/>
    <n v="6"/>
    <n v="0"/>
    <n v="1565"/>
    <n v="112"/>
    <n v="656"/>
    <n v="780"/>
    <n v="1.5225751039450312E-2"/>
    <n v="0.49840255591054311"/>
    <n v="0"/>
    <n v="17"/>
    <n v="50274"/>
    <n v="48721"/>
    <n v="1547"/>
    <n v="116714"/>
    <n v="17602"/>
    <n v="33595"/>
    <n v="32"/>
    <n v="0.34359444845692871"/>
    <n v="0.65578090534658107"/>
    <n v="6.2464619649026923E-4"/>
  </r>
  <r>
    <x v="27"/>
    <x v="29"/>
    <x v="0"/>
    <x v="7"/>
    <m/>
    <m/>
    <n v="0"/>
    <m/>
    <m/>
    <m/>
    <m/>
    <m/>
    <m/>
    <m/>
    <m/>
    <m/>
    <m/>
    <e v="#DIV/0!"/>
    <m/>
    <m/>
    <n v="0"/>
    <n v="0"/>
    <n v="0"/>
    <n v="0"/>
    <m/>
    <n v="0"/>
    <n v="0"/>
    <e v="#DIV/0!"/>
    <e v="#DIV/0!"/>
    <e v="#DIV/0!"/>
  </r>
  <r>
    <x v="28"/>
    <x v="29"/>
    <x v="0"/>
    <x v="7"/>
    <n v="40480"/>
    <n v="1621"/>
    <n v="14867"/>
    <n v="40620"/>
    <n v="15123"/>
    <n v="14867"/>
    <n v="0"/>
    <n v="0"/>
    <n v="256"/>
    <n v="115"/>
    <n v="53"/>
    <n v="88"/>
    <n v="5.818951266283145E-3"/>
    <n v="0.34375"/>
    <n v="0"/>
    <n v="0"/>
    <n v="15091"/>
    <n v="14835"/>
    <n v="256"/>
    <n v="40620"/>
    <n v="5750"/>
    <n v="9362"/>
    <n v="11"/>
    <n v="0.38021556569463733"/>
    <n v="0.61905706539707728"/>
    <n v="7.2736890828539312E-4"/>
  </r>
  <r>
    <x v="29"/>
    <x v="29"/>
    <x v="0"/>
    <x v="7"/>
    <m/>
    <m/>
    <n v="0"/>
    <m/>
    <m/>
    <m/>
    <m/>
    <m/>
    <m/>
    <m/>
    <m/>
    <m/>
    <m/>
    <e v="#DIV/0!"/>
    <m/>
    <m/>
    <n v="0"/>
    <n v="0"/>
    <n v="0"/>
    <n v="0"/>
    <m/>
    <n v="0"/>
    <n v="0"/>
    <e v="#DIV/0!"/>
    <e v="#DIV/0!"/>
    <e v="#DIV/0!"/>
  </r>
  <r>
    <x v="30"/>
    <x v="29"/>
    <x v="0"/>
    <x v="7"/>
    <n v="103141"/>
    <n v="8667"/>
    <n v="23149"/>
    <n v="104962"/>
    <n v="24071"/>
    <n v="23149"/>
    <n v="0"/>
    <n v="0"/>
    <n v="922"/>
    <n v="32"/>
    <n v="84"/>
    <n v="731"/>
    <n v="3.0368493207594202E-2"/>
    <n v="0.79284164859002171"/>
    <n v="3"/>
    <n v="72"/>
    <n v="23955"/>
    <n v="23035"/>
    <n v="918"/>
    <n v="103597"/>
    <n v="5497"/>
    <n v="18565"/>
    <n v="9"/>
    <n v="0.22836608366914543"/>
    <n v="0.77126002243363379"/>
    <n v="3.7389389722072201E-4"/>
  </r>
  <r>
    <x v="31"/>
    <x v="29"/>
    <x v="0"/>
    <x v="7"/>
    <n v="231838"/>
    <n v="27140"/>
    <n v="73463"/>
    <n v="232342"/>
    <n v="74666"/>
    <n v="73462"/>
    <n v="0"/>
    <n v="0"/>
    <n v="1203"/>
    <n v="147"/>
    <n v="207"/>
    <n v="839"/>
    <n v="1.1236707470602417E-2"/>
    <n v="0.6974231088944306"/>
    <n v="0"/>
    <n v="10"/>
    <n v="74171"/>
    <n v="72972"/>
    <n v="1198"/>
    <n v="228905"/>
    <n v="21316"/>
    <n v="53321"/>
    <n v="29"/>
    <n v="0.28548469182760561"/>
    <n v="0.71412691184742716"/>
    <n v="3.8839632496718722E-4"/>
  </r>
  <r>
    <x v="32"/>
    <x v="29"/>
    <x v="0"/>
    <x v="7"/>
    <n v="6004"/>
    <n v="799"/>
    <n v="2332"/>
    <n v="6017"/>
    <n v="2365"/>
    <n v="2332"/>
    <n v="0"/>
    <n v="0"/>
    <n v="33"/>
    <n v="3"/>
    <n v="3"/>
    <n v="27"/>
    <n v="1.1416490486257928E-2"/>
    <n v="0.81818181818181823"/>
    <n v="0"/>
    <n v="0"/>
    <n v="2353"/>
    <n v="2320"/>
    <n v="33"/>
    <n v="5967"/>
    <n v="0"/>
    <n v="2365"/>
    <n v="0"/>
    <n v="0"/>
    <n v="1"/>
    <n v="0"/>
  </r>
  <r>
    <x v="33"/>
    <x v="29"/>
    <x v="0"/>
    <x v="7"/>
    <n v="17988"/>
    <n v="1665"/>
    <n v="6342"/>
    <n v="18138"/>
    <n v="6442"/>
    <n v="6342"/>
    <n v="1"/>
    <n v="1"/>
    <n v="99"/>
    <n v="11"/>
    <n v="23"/>
    <n v="60"/>
    <n v="9.3138776777398329E-3"/>
    <n v="0.60606060606060608"/>
    <n v="0"/>
    <n v="5"/>
    <n v="6192"/>
    <n v="6094"/>
    <n v="97"/>
    <n v="16900"/>
    <n v="3108"/>
    <n v="3332"/>
    <n v="2"/>
    <n v="0.48245886370692331"/>
    <n v="0.5172306737038187"/>
    <n v="3.1046258925799441E-4"/>
  </r>
  <r>
    <x v="34"/>
    <x v="29"/>
    <x v="0"/>
    <x v="7"/>
    <m/>
    <m/>
    <n v="0"/>
    <m/>
    <m/>
    <m/>
    <m/>
    <m/>
    <m/>
    <m/>
    <m/>
    <m/>
    <m/>
    <e v="#DIV/0!"/>
    <m/>
    <m/>
    <n v="0"/>
    <n v="0"/>
    <n v="0"/>
    <n v="0"/>
    <m/>
    <n v="0"/>
    <n v="0"/>
    <e v="#DIV/0!"/>
    <e v="#DIV/0!"/>
    <e v="#DIV/0!"/>
  </r>
  <r>
    <x v="35"/>
    <x v="29"/>
    <x v="0"/>
    <x v="7"/>
    <n v="733"/>
    <n v="40"/>
    <n v="278"/>
    <n v="733"/>
    <n v="282"/>
    <n v="278"/>
    <n v="0"/>
    <n v="0"/>
    <n v="4"/>
    <n v="1"/>
    <n v="1"/>
    <n v="2"/>
    <n v="7.0921985815602835E-3"/>
    <n v="0.5"/>
    <n v="0"/>
    <n v="0"/>
    <n v="281"/>
    <n v="277"/>
    <n v="4"/>
    <n v="726"/>
    <n v="115"/>
    <n v="167"/>
    <n v="0"/>
    <n v="0.40780141843971629"/>
    <n v="0.59219858156028371"/>
    <n v="0"/>
  </r>
  <r>
    <x v="36"/>
    <x v="29"/>
    <x v="0"/>
    <x v="7"/>
    <n v="28392"/>
    <n v="1509"/>
    <n v="12388"/>
    <n v="28515"/>
    <n v="12537"/>
    <n v="12388"/>
    <n v="0"/>
    <n v="0"/>
    <n v="149"/>
    <n v="10"/>
    <n v="37"/>
    <n v="91"/>
    <n v="7.2585147962032385E-3"/>
    <n v="0.61073825503355705"/>
    <n v="0"/>
    <n v="11"/>
    <n v="12488"/>
    <n v="12340"/>
    <n v="148"/>
    <n v="28173"/>
    <n v="5311"/>
    <n v="7216"/>
    <n v="10"/>
    <n v="0.42362606684214726"/>
    <n v="0.57557629416925904"/>
    <n v="7.9763898859376244E-4"/>
  </r>
  <r>
    <x v="37"/>
    <x v="29"/>
    <x v="0"/>
    <x v="7"/>
    <n v="2675"/>
    <n v="86"/>
    <n v="983"/>
    <n v="2167"/>
    <n v="983"/>
    <n v="966"/>
    <n v="0"/>
    <n v="0"/>
    <n v="17"/>
    <n v="1"/>
    <n v="2"/>
    <n v="14"/>
    <n v="1.4242115971515769E-2"/>
    <n v="0.82352941176470584"/>
    <n v="0"/>
    <n v="0"/>
    <n v="980"/>
    <n v="963"/>
    <n v="17"/>
    <n v="2146"/>
    <n v="64"/>
    <n v="919"/>
    <n v="0"/>
    <n v="6.5106815869786366E-2"/>
    <n v="0.93489318413021361"/>
    <n v="0"/>
  </r>
  <r>
    <x v="38"/>
    <x v="29"/>
    <x v="0"/>
    <x v="7"/>
    <n v="43052"/>
    <n v="2158"/>
    <n v="15963"/>
    <n v="43166"/>
    <n v="16185"/>
    <n v="15963"/>
    <n v="0"/>
    <n v="0"/>
    <n v="222"/>
    <n v="50"/>
    <n v="20"/>
    <n v="140"/>
    <n v="8.6499845535990116E-3"/>
    <n v="0.63063063063063063"/>
    <n v="0"/>
    <n v="12"/>
    <n v="16122"/>
    <n v="15900"/>
    <n v="222"/>
    <n v="42627"/>
    <n v="2983"/>
    <n v="13192"/>
    <n v="10"/>
    <n v="0.18430645659561323"/>
    <n v="0.81507568736484404"/>
    <n v="6.1785603954278654E-4"/>
  </r>
  <r>
    <x v="39"/>
    <x v="29"/>
    <x v="0"/>
    <x v="7"/>
    <n v="1614208"/>
    <n v="148153"/>
    <n v="531876"/>
    <n v="1620833"/>
    <n v="546637"/>
    <n v="531768"/>
    <n v="14"/>
    <n v="8"/>
    <n v="14211"/>
    <n v="1274"/>
    <n v="2359"/>
    <n v="10910"/>
    <n v="1.9958400181473261E-2"/>
    <n v="0.76771515023573289"/>
    <n v="8"/>
    <n v="247"/>
    <n v="541793"/>
    <n v="526994"/>
    <n v="14140"/>
    <n v="1588823"/>
    <n v="140234"/>
    <n v="405611"/>
    <n v="792"/>
    <n v="0.25653953171848959"/>
    <n v="0.74201160916659503"/>
    <n v="1.4488591149153826E-3"/>
  </r>
  <r>
    <x v="0"/>
    <x v="30"/>
    <x v="1"/>
    <x v="8"/>
    <n v="6770"/>
    <n v="634"/>
    <n v="8154"/>
    <n v="6770"/>
    <n v="4449"/>
    <n v="4309"/>
    <n v="24"/>
    <n v="0"/>
    <n v="115"/>
    <n v="14"/>
    <n v="86"/>
    <n v="15"/>
    <n v="3.3715441672285905E-3"/>
    <n v="0.13043478260869565"/>
    <n v="0"/>
    <n v="0"/>
    <n v="4430"/>
    <n v="4290"/>
    <n v="115"/>
    <n v="6716"/>
    <n v="2350"/>
    <n v="2095"/>
    <n v="4"/>
    <n v="0.5282085861991459"/>
    <n v="0.47089233535625985"/>
    <n v="8.9907844459429084E-4"/>
  </r>
  <r>
    <x v="1"/>
    <x v="30"/>
    <x v="1"/>
    <x v="8"/>
    <n v="14554"/>
    <n v="3001"/>
    <n v="13571"/>
    <n v="14556"/>
    <n v="9302"/>
    <n v="9254"/>
    <n v="7"/>
    <n v="1"/>
    <n v="41"/>
    <n v="8"/>
    <n v="17"/>
    <n v="12"/>
    <n v="1.2900451515803052E-3"/>
    <n v="0.29268292682926828"/>
    <n v="0"/>
    <n v="0"/>
    <n v="9271"/>
    <n v="9227"/>
    <n v="37"/>
    <n v="14494"/>
    <n v="5607"/>
    <n v="3686"/>
    <n v="9"/>
    <n v="0.60277359707589762"/>
    <n v="0.39625886906041713"/>
    <n v="9.6753386368522893E-4"/>
  </r>
  <r>
    <x v="2"/>
    <x v="30"/>
    <x v="1"/>
    <x v="8"/>
    <n v="110281"/>
    <n v="12071"/>
    <n v="100228"/>
    <n v="112829"/>
    <n v="77883"/>
    <n v="76082"/>
    <n v="975"/>
    <n v="0"/>
    <n v="826"/>
    <n v="186"/>
    <n v="336"/>
    <n v="170"/>
    <n v="2.1827613214693837E-3"/>
    <n v="0.20581113801452786"/>
    <n v="2"/>
    <n v="85"/>
    <n v="77355"/>
    <n v="75601"/>
    <n v="779"/>
    <n v="111991"/>
    <n v="30104"/>
    <n v="47660"/>
    <n v="119"/>
    <n v="0.38652851071479011"/>
    <n v="0.61194355636018127"/>
    <n v="1.5279329250285686E-3"/>
  </r>
  <r>
    <x v="3"/>
    <x v="30"/>
    <x v="1"/>
    <x v="8"/>
    <n v="45039"/>
    <n v="3444"/>
    <n v="43613"/>
    <n v="46183"/>
    <n v="34383"/>
    <n v="34098"/>
    <n v="0"/>
    <n v="0"/>
    <n v="285"/>
    <n v="51"/>
    <n v="154"/>
    <n v="76"/>
    <n v="2.2103946717854754E-3"/>
    <n v="0.26666666666666666"/>
    <n v="0"/>
    <n v="3"/>
    <n v="34198"/>
    <n v="33914"/>
    <n v="284"/>
    <n v="45802"/>
    <n v="20587"/>
    <n v="13715"/>
    <n v="81"/>
    <n v="0.59875519879009975"/>
    <n v="0.39888898583602361"/>
    <n v="2.3558153738766252E-3"/>
  </r>
  <r>
    <x v="4"/>
    <x v="30"/>
    <x v="1"/>
    <x v="8"/>
    <n v="52674"/>
    <n v="4661"/>
    <n v="50031"/>
    <n v="53466"/>
    <n v="40322"/>
    <n v="40110"/>
    <n v="4"/>
    <n v="4"/>
    <n v="208"/>
    <n v="60"/>
    <n v="95"/>
    <n v="35"/>
    <n v="8.6801249937999106E-4"/>
    <n v="0.16826923076923078"/>
    <n v="0"/>
    <n v="18"/>
    <n v="39991"/>
    <n v="39780"/>
    <n v="207"/>
    <n v="52717"/>
    <n v="24623"/>
    <n v="15593"/>
    <n v="106"/>
    <n v="0.61065919349238629"/>
    <n v="0.38671196865234858"/>
    <n v="2.6288378552651159E-3"/>
  </r>
  <r>
    <x v="5"/>
    <x v="30"/>
    <x v="1"/>
    <x v="8"/>
    <n v="282976"/>
    <n v="34498"/>
    <n v="250496"/>
    <n v="289146"/>
    <n v="198856"/>
    <n v="196685"/>
    <n v="0"/>
    <n v="0"/>
    <n v="2171"/>
    <n v="299"/>
    <n v="1360"/>
    <n v="452"/>
    <n v="2.2730015689745343E-3"/>
    <n v="0.2081989866421004"/>
    <n v="0"/>
    <n v="60"/>
    <n v="197331"/>
    <n v="195227"/>
    <n v="2104"/>
    <n v="286204"/>
    <n v="84586"/>
    <n v="113828"/>
    <n v="442"/>
    <n v="0.42536307679929197"/>
    <n v="0.57241420927706477"/>
    <n v="2.2227139236432394E-3"/>
  </r>
  <r>
    <x v="6"/>
    <x v="30"/>
    <x v="1"/>
    <x v="8"/>
    <n v="2728"/>
    <n v="201"/>
    <n v="4545"/>
    <n v="2728"/>
    <n v="2265"/>
    <n v="2257"/>
    <n v="3"/>
    <n v="0"/>
    <n v="5"/>
    <n v="0"/>
    <n v="0"/>
    <n v="2"/>
    <n v="8.8300220750551876E-4"/>
    <n v="0.4"/>
    <n v="0"/>
    <n v="3"/>
    <n v="2250"/>
    <n v="2242"/>
    <n v="5"/>
    <n v="2706"/>
    <n v="1101"/>
    <n v="1164"/>
    <n v="0"/>
    <n v="0.4860927152317881"/>
    <n v="0.5139072847682119"/>
    <n v="0"/>
  </r>
  <r>
    <x v="7"/>
    <x v="30"/>
    <x v="1"/>
    <x v="8"/>
    <n v="64613"/>
    <n v="6919"/>
    <n v="59712"/>
    <n v="65431"/>
    <n v="45491"/>
    <n v="45152"/>
    <n v="0"/>
    <n v="0"/>
    <n v="339"/>
    <n v="64"/>
    <n v="211"/>
    <n v="62"/>
    <n v="1.362906948627201E-3"/>
    <n v="0.18289085545722714"/>
    <n v="1"/>
    <n v="2"/>
    <n v="45211"/>
    <n v="44878"/>
    <n v="333"/>
    <n v="64745"/>
    <n v="30731"/>
    <n v="14702"/>
    <n v="56"/>
    <n v="0.6755402167461696"/>
    <n v="0.32318480578575981"/>
    <n v="1.2310127277923107E-3"/>
  </r>
  <r>
    <x v="8"/>
    <x v="30"/>
    <x v="1"/>
    <x v="8"/>
    <n v="21969"/>
    <n v="1863"/>
    <n v="22124"/>
    <n v="22476"/>
    <n v="15337"/>
    <n v="15199"/>
    <n v="0"/>
    <n v="0"/>
    <n v="138"/>
    <n v="32"/>
    <n v="22"/>
    <n v="38"/>
    <n v="2.4776683836473887E-3"/>
    <n v="0.27536231884057971"/>
    <n v="0"/>
    <n v="46"/>
    <n v="15261"/>
    <n v="15125"/>
    <n v="136"/>
    <n v="22295"/>
    <n v="7505"/>
    <n v="7822"/>
    <n v="10"/>
    <n v="0.48933950577035928"/>
    <n v="0.51000847623394407"/>
    <n v="6.5201799569668121E-4"/>
  </r>
  <r>
    <x v="9"/>
    <x v="30"/>
    <x v="1"/>
    <x v="8"/>
    <n v="4671"/>
    <n v="302"/>
    <n v="6387"/>
    <n v="4671"/>
    <n v="3619"/>
    <n v="3581"/>
    <n v="3"/>
    <n v="0"/>
    <n v="35"/>
    <n v="9"/>
    <n v="8"/>
    <n v="10"/>
    <n v="2.7631942525559545E-3"/>
    <n v="0.2857142857142857"/>
    <n v="1"/>
    <n v="7"/>
    <n v="3602"/>
    <n v="3564"/>
    <n v="35"/>
    <n v="4629"/>
    <n v="778"/>
    <n v="2840"/>
    <n v="1"/>
    <n v="0.21497651284885327"/>
    <n v="0.78474716772589115"/>
    <n v="2.7631942525559546E-4"/>
  </r>
  <r>
    <x v="10"/>
    <x v="30"/>
    <x v="1"/>
    <x v="8"/>
    <n v="35172"/>
    <n v="6457"/>
    <n v="30733"/>
    <n v="35272"/>
    <n v="22892"/>
    <n v="22625"/>
    <n v="6"/>
    <n v="0"/>
    <n v="261"/>
    <n v="40"/>
    <n v="130"/>
    <n v="64"/>
    <n v="2.7957365018347019E-3"/>
    <n v="0.24521072796934865"/>
    <n v="4"/>
    <n v="21"/>
    <n v="22772"/>
    <n v="22514"/>
    <n v="258"/>
    <n v="34981"/>
    <n v="11529"/>
    <n v="11323"/>
    <n v="40"/>
    <n v="0.50362572077581691"/>
    <n v="0.49462694391053641"/>
    <n v="1.7473353136466887E-3"/>
  </r>
  <r>
    <x v="11"/>
    <x v="30"/>
    <x v="1"/>
    <x v="8"/>
    <n v="1657"/>
    <n v="243"/>
    <n v="3432"/>
    <n v="1657"/>
    <n v="1391"/>
    <n v="1380"/>
    <n v="4"/>
    <n v="0"/>
    <n v="7"/>
    <n v="1"/>
    <n v="0"/>
    <n v="1"/>
    <n v="7.1890726096333576E-4"/>
    <n v="0.14285714285714285"/>
    <n v="0"/>
    <n v="5"/>
    <n v="1382"/>
    <n v="1372"/>
    <n v="6"/>
    <n v="1639"/>
    <n v="883"/>
    <n v="507"/>
    <n v="1"/>
    <n v="0.6347951114306255"/>
    <n v="0.3644859813084112"/>
    <n v="7.1890726096333576E-4"/>
  </r>
  <r>
    <x v="12"/>
    <x v="30"/>
    <x v="1"/>
    <x v="8"/>
    <n v="40637"/>
    <n v="2715"/>
    <n v="39940"/>
    <n v="40681"/>
    <n v="27195"/>
    <n v="26869"/>
    <n v="0"/>
    <n v="0"/>
    <n v="326"/>
    <n v="48"/>
    <n v="168"/>
    <n v="109"/>
    <n v="4.0080897223754366E-3"/>
    <n v="0.33435582822085891"/>
    <n v="1"/>
    <n v="0"/>
    <n v="27064"/>
    <n v="26741"/>
    <n v="323"/>
    <n v="40369"/>
    <n v="11588"/>
    <n v="15591"/>
    <n v="16"/>
    <n v="0.42610774039345467"/>
    <n v="0.57330391616105902"/>
    <n v="5.8834344548630265E-4"/>
  </r>
  <r>
    <x v="13"/>
    <x v="30"/>
    <x v="1"/>
    <x v="8"/>
    <n v="42791"/>
    <n v="3848"/>
    <n v="40961"/>
    <n v="43521"/>
    <n v="29224"/>
    <n v="28966"/>
    <n v="42"/>
    <n v="0"/>
    <n v="216"/>
    <n v="38"/>
    <n v="114"/>
    <n v="64"/>
    <n v="2.1899808376676703E-3"/>
    <n v="0.29629629629629628"/>
    <n v="0"/>
    <n v="0"/>
    <n v="29172"/>
    <n v="28926"/>
    <n v="204"/>
    <n v="43437"/>
    <n v="11574"/>
    <n v="17630"/>
    <n v="20"/>
    <n v="0.39604434711196279"/>
    <n v="0.60327128387626605"/>
    <n v="6.8436901177114698E-4"/>
  </r>
  <r>
    <x v="14"/>
    <x v="30"/>
    <x v="1"/>
    <x v="8"/>
    <n v="56044"/>
    <n v="6594"/>
    <n v="51468"/>
    <n v="56954"/>
    <n v="43047"/>
    <n v="42625"/>
    <n v="79"/>
    <n v="14"/>
    <n v="343"/>
    <n v="33"/>
    <n v="153"/>
    <n v="115"/>
    <n v="2.6714985945594351E-3"/>
    <n v="0.33527696793002915"/>
    <n v="0"/>
    <n v="42"/>
    <n v="41546"/>
    <n v="41133"/>
    <n v="334"/>
    <n v="52834"/>
    <n v="19407"/>
    <n v="23288"/>
    <n v="352"/>
    <n v="0.45083281064882569"/>
    <n v="0.54099008060956633"/>
    <n v="8.17710874160801E-3"/>
  </r>
  <r>
    <x v="15"/>
    <x v="30"/>
    <x v="1"/>
    <x v="8"/>
    <n v="25411"/>
    <n v="2706"/>
    <n v="24723"/>
    <n v="25463"/>
    <n v="21279"/>
    <n v="21121"/>
    <n v="2"/>
    <n v="2"/>
    <n v="155"/>
    <n v="67"/>
    <n v="39"/>
    <n v="46"/>
    <n v="2.1617557216034589E-3"/>
    <n v="0.29677419354838708"/>
    <n v="0"/>
    <n v="3"/>
    <n v="21065"/>
    <n v="20910"/>
    <n v="152"/>
    <n v="25057"/>
    <n v="8692"/>
    <n v="12490"/>
    <n v="97"/>
    <n v="0.40847784200385356"/>
    <n v="0.58696367310493913"/>
    <n v="4.5584848912072935E-3"/>
  </r>
  <r>
    <x v="16"/>
    <x v="30"/>
    <x v="1"/>
    <x v="8"/>
    <n v="1294184"/>
    <n v="143716"/>
    <n v="1152486"/>
    <n v="1302293"/>
    <n v="981339"/>
    <n v="968106"/>
    <n v="148"/>
    <n v="83"/>
    <n v="13085"/>
    <n v="1240"/>
    <n v="7672"/>
    <n v="3231"/>
    <n v="3.2924402270774933E-3"/>
    <n v="0.2469239587313718"/>
    <n v="0"/>
    <n v="942"/>
    <n v="965385"/>
    <n v="953048"/>
    <n v="12254"/>
    <n v="1276282"/>
    <n v="389744"/>
    <n v="585835"/>
    <n v="5760"/>
    <n v="0.3971553153395514"/>
    <n v="0.59697515333641071"/>
    <n v="5.8695313240378711E-3"/>
  </r>
  <r>
    <x v="17"/>
    <x v="30"/>
    <x v="1"/>
    <x v="8"/>
    <n v="168827"/>
    <n v="19416"/>
    <n v="151429"/>
    <n v="172772"/>
    <n v="123685"/>
    <n v="122284"/>
    <n v="476"/>
    <n v="20"/>
    <n v="925"/>
    <n v="156"/>
    <n v="418"/>
    <n v="262"/>
    <n v="2.1182843513764807E-3"/>
    <n v="0.28324324324324324"/>
    <n v="0"/>
    <n v="107"/>
    <n v="119102"/>
    <n v="117844"/>
    <n v="806"/>
    <n v="162640"/>
    <n v="62620"/>
    <n v="60259"/>
    <n v="793"/>
    <n v="0.50628613008853129"/>
    <n v="0.4871973157618143"/>
    <n v="6.4114484375631647E-3"/>
  </r>
  <r>
    <x v="18"/>
    <x v="30"/>
    <x v="1"/>
    <x v="8"/>
    <n v="25836"/>
    <n v="2833"/>
    <n v="25021"/>
    <n v="26336"/>
    <n v="20068"/>
    <n v="19686"/>
    <n v="3"/>
    <n v="1"/>
    <n v="379"/>
    <n v="68"/>
    <n v="258"/>
    <n v="39"/>
    <n v="1.9433924656169026E-3"/>
    <n v="0.10290237467018469"/>
    <n v="0"/>
    <n v="17"/>
    <n v="19945"/>
    <n v="19573"/>
    <n v="371"/>
    <n v="26090"/>
    <n v="11902"/>
    <n v="8099"/>
    <n v="64"/>
    <n v="0.59308351604544551"/>
    <n v="0.40357783535977676"/>
    <n v="3.1891568666533787E-3"/>
  </r>
  <r>
    <x v="19"/>
    <x v="30"/>
    <x v="1"/>
    <x v="8"/>
    <n v="14341"/>
    <n v="1384"/>
    <n v="14975"/>
    <n v="14597"/>
    <n v="11033"/>
    <n v="10940"/>
    <n v="22"/>
    <n v="5"/>
    <n v="71"/>
    <n v="22"/>
    <n v="17"/>
    <n v="13"/>
    <n v="1.1782833318227136E-3"/>
    <n v="0.18309859154929578"/>
    <n v="0"/>
    <n v="19"/>
    <n v="10963"/>
    <n v="10870"/>
    <n v="71"/>
    <n v="14437"/>
    <n v="8320"/>
    <n v="2679"/>
    <n v="34"/>
    <n v="0.75410133236653676"/>
    <n v="0.24281700353485"/>
    <n v="3.0816640986132513E-3"/>
  </r>
  <r>
    <x v="20"/>
    <x v="30"/>
    <x v="1"/>
    <x v="8"/>
    <n v="47568"/>
    <n v="4813"/>
    <n v="44773"/>
    <n v="48036"/>
    <n v="34832"/>
    <n v="34478"/>
    <n v="3"/>
    <n v="3"/>
    <n v="351"/>
    <n v="80"/>
    <n v="220"/>
    <n v="50"/>
    <n v="1.4354616444648598E-3"/>
    <n v="0.14245014245014245"/>
    <n v="0"/>
    <n v="3"/>
    <n v="34680"/>
    <n v="34326"/>
    <n v="351"/>
    <n v="47697"/>
    <n v="15503"/>
    <n v="19316"/>
    <n v="13"/>
    <n v="0.44507923748277445"/>
    <n v="0.55454754248966465"/>
    <n v="3.7322002756086359E-4"/>
  </r>
  <r>
    <x v="21"/>
    <x v="30"/>
    <x v="1"/>
    <x v="8"/>
    <n v="7163"/>
    <n v="0"/>
    <n v="9181"/>
    <n v="7232"/>
    <n v="5757"/>
    <n v="5659"/>
    <n v="3"/>
    <n v="0"/>
    <n v="95"/>
    <n v="6"/>
    <n v="30"/>
    <n v="11"/>
    <n v="1.9107173875282265E-3"/>
    <n v="0.11578947368421053"/>
    <n v="0"/>
    <n v="48"/>
    <n v="5715"/>
    <n v="5619"/>
    <n v="93"/>
    <n v="7155"/>
    <n v="889"/>
    <n v="4860"/>
    <n v="8"/>
    <n v="0.15442070522841758"/>
    <n v="0.84418968212610734"/>
    <n v="1.3896126454750739E-3"/>
  </r>
  <r>
    <x v="22"/>
    <x v="30"/>
    <x v="1"/>
    <x v="8"/>
    <n v="39206"/>
    <n v="3645"/>
    <n v="37579"/>
    <n v="40009"/>
    <n v="28288"/>
    <n v="28093"/>
    <n v="7"/>
    <n v="7"/>
    <n v="188"/>
    <n v="50"/>
    <n v="73"/>
    <n v="43"/>
    <n v="1.520079185520362E-3"/>
    <n v="0.22872340425531915"/>
    <n v="0"/>
    <n v="17"/>
    <n v="28035"/>
    <n v="27850"/>
    <n v="178"/>
    <n v="39390"/>
    <n v="13144"/>
    <n v="15095"/>
    <n v="49"/>
    <n v="0.46464932126696834"/>
    <n v="0.53361849547511309"/>
    <n v="1.732183257918552E-3"/>
  </r>
  <r>
    <x v="23"/>
    <x v="30"/>
    <x v="1"/>
    <x v="8"/>
    <n v="23051"/>
    <n v="2063"/>
    <n v="23006"/>
    <n v="23369"/>
    <n v="17207"/>
    <n v="16996"/>
    <n v="28"/>
    <n v="0"/>
    <n v="181"/>
    <n v="28"/>
    <n v="97"/>
    <n v="50"/>
    <n v="2.9057941535421631E-3"/>
    <n v="0.27624309392265195"/>
    <n v="0"/>
    <n v="6"/>
    <n v="17097"/>
    <n v="16896"/>
    <n v="171"/>
    <n v="23133"/>
    <n v="4841"/>
    <n v="12317"/>
    <n v="49"/>
    <n v="0.28133898994595224"/>
    <n v="0.71581333178357642"/>
    <n v="2.84767827047132E-3"/>
  </r>
  <r>
    <x v="24"/>
    <x v="30"/>
    <x v="1"/>
    <x v="8"/>
    <n v="14724"/>
    <n v="1899"/>
    <n v="14843"/>
    <n v="14781"/>
    <n v="11220"/>
    <n v="11105"/>
    <n v="0"/>
    <n v="0"/>
    <n v="115"/>
    <n v="54"/>
    <n v="50"/>
    <n v="11"/>
    <n v="9.8039215686274508E-4"/>
    <n v="9.5652173913043481E-2"/>
    <n v="0"/>
    <n v="0"/>
    <n v="11157"/>
    <n v="11042"/>
    <n v="115"/>
    <n v="14644"/>
    <n v="3941"/>
    <n v="7269"/>
    <n v="10"/>
    <n v="0.35124777183600714"/>
    <n v="0.64786096256684489"/>
    <n v="8.9126559714795004E-4"/>
  </r>
  <r>
    <x v="25"/>
    <x v="30"/>
    <x v="1"/>
    <x v="8"/>
    <n v="9098"/>
    <n v="1787"/>
    <n v="9329"/>
    <n v="9201"/>
    <n v="7059"/>
    <n v="7014"/>
    <n v="0"/>
    <n v="0"/>
    <n v="45"/>
    <n v="9"/>
    <n v="18"/>
    <n v="18"/>
    <n v="2.5499362515937103E-3"/>
    <n v="0.4"/>
    <n v="0"/>
    <n v="0"/>
    <n v="7001"/>
    <n v="6956"/>
    <n v="45"/>
    <n v="9113"/>
    <n v="2639"/>
    <n v="4417"/>
    <n v="3"/>
    <n v="0.37384898710865561"/>
    <n v="0.62572602351607876"/>
    <n v="4.2498937526561835E-4"/>
  </r>
  <r>
    <x v="26"/>
    <x v="30"/>
    <x v="1"/>
    <x v="8"/>
    <n v="499164"/>
    <n v="62264"/>
    <n v="438918"/>
    <n v="508779"/>
    <n v="337864"/>
    <n v="331355"/>
    <n v="1767"/>
    <n v="54"/>
    <n v="4742"/>
    <n v="624"/>
    <n v="2542"/>
    <n v="1484"/>
    <n v="4.3922998602988188E-3"/>
    <n v="0.31294812315478698"/>
    <n v="4"/>
    <n v="88"/>
    <n v="330843"/>
    <n v="324672"/>
    <n v="4506"/>
    <n v="489171"/>
    <n v="145845"/>
    <n v="191178"/>
    <n v="841"/>
    <n v="0.4316677716477636"/>
    <n v="0.56584306111334737"/>
    <n v="2.4891672388890206E-3"/>
  </r>
  <r>
    <x v="27"/>
    <x v="30"/>
    <x v="1"/>
    <x v="8"/>
    <n v="13392"/>
    <n v="702"/>
    <n v="14708"/>
    <n v="13471"/>
    <n v="11272"/>
    <n v="11226"/>
    <n v="0"/>
    <n v="0"/>
    <n v="46"/>
    <n v="9"/>
    <n v="12"/>
    <n v="21"/>
    <n v="1.8630234208658622E-3"/>
    <n v="0.45652173913043476"/>
    <n v="0"/>
    <n v="4"/>
    <n v="11142"/>
    <n v="11096"/>
    <n v="46"/>
    <n v="13250"/>
    <n v="6022"/>
    <n v="5190"/>
    <n v="60"/>
    <n v="0.53424414478353444"/>
    <n v="0.4604329311568488"/>
    <n v="5.3229240596167496E-3"/>
  </r>
  <r>
    <x v="28"/>
    <x v="30"/>
    <x v="1"/>
    <x v="8"/>
    <n v="75699"/>
    <n v="6939"/>
    <n v="70778"/>
    <n v="76910"/>
    <n v="56226"/>
    <n v="55583"/>
    <n v="3"/>
    <n v="3"/>
    <n v="641"/>
    <n v="264"/>
    <n v="272"/>
    <n v="101"/>
    <n v="1.7963219862696972E-3"/>
    <n v="0.15756630265210608"/>
    <n v="0"/>
    <n v="2"/>
    <n v="55867"/>
    <n v="55228"/>
    <n v="637"/>
    <n v="76016"/>
    <n v="35433"/>
    <n v="20652"/>
    <n v="141"/>
    <n v="0.63018888058905131"/>
    <n v="0.36730338277665137"/>
    <n v="2.5077366342973E-3"/>
  </r>
  <r>
    <x v="29"/>
    <x v="30"/>
    <x v="1"/>
    <x v="8"/>
    <n v="7873"/>
    <n v="938"/>
    <n v="8953"/>
    <n v="7951"/>
    <n v="5771"/>
    <n v="5704"/>
    <n v="34"/>
    <n v="0"/>
    <n v="33"/>
    <n v="9"/>
    <n v="17"/>
    <n v="5"/>
    <n v="8.6640097036908687E-4"/>
    <n v="0.15151515151515152"/>
    <n v="0"/>
    <n v="1"/>
    <n v="5725"/>
    <n v="5659"/>
    <n v="32"/>
    <n v="7846"/>
    <n v="3626"/>
    <n v="2129"/>
    <n v="16"/>
    <n v="0.62831398371166181"/>
    <n v="0.36891353318315717"/>
    <n v="2.7724831051810779E-3"/>
  </r>
  <r>
    <x v="30"/>
    <x v="30"/>
    <x v="1"/>
    <x v="8"/>
    <n v="461728"/>
    <n v="48233"/>
    <n v="415513"/>
    <n v="471168"/>
    <n v="328767"/>
    <n v="325869"/>
    <n v="79"/>
    <n v="0"/>
    <n v="2819"/>
    <n v="394"/>
    <n v="845"/>
    <n v="1129"/>
    <n v="3.4340429544327746E-3"/>
    <n v="0.40049663001064206"/>
    <n v="0"/>
    <n v="451"/>
    <n v="326061"/>
    <n v="323407"/>
    <n v="2654"/>
    <n v="464557"/>
    <n v="168370"/>
    <n v="159774"/>
    <n v="623"/>
    <n v="0.51212560871376989"/>
    <n v="0.48597943224228707"/>
    <n v="1.8949590439429748E-3"/>
  </r>
  <r>
    <x v="31"/>
    <x v="30"/>
    <x v="1"/>
    <x v="8"/>
    <n v="318159"/>
    <n v="33621"/>
    <n v="286556"/>
    <n v="323145"/>
    <n v="234318"/>
    <n v="231861"/>
    <n v="146"/>
    <n v="0"/>
    <n v="2308"/>
    <n v="276"/>
    <n v="1160"/>
    <n v="582"/>
    <n v="2.4838040611476712E-3"/>
    <n v="0.25216637781629114"/>
    <n v="0"/>
    <n v="95"/>
    <n v="231336"/>
    <n v="229220"/>
    <n v="2113"/>
    <n v="317172"/>
    <n v="88582"/>
    <n v="145370"/>
    <n v="366"/>
    <n v="0.37804180643399143"/>
    <n v="0.62039621369250331"/>
    <n v="1.5619798735052365E-3"/>
  </r>
  <r>
    <x v="32"/>
    <x v="30"/>
    <x v="1"/>
    <x v="8"/>
    <n v="30967"/>
    <n v="3656"/>
    <n v="29329"/>
    <n v="31158"/>
    <n v="23201"/>
    <n v="22988"/>
    <n v="6"/>
    <n v="5"/>
    <n v="209"/>
    <n v="41"/>
    <n v="95"/>
    <n v="62"/>
    <n v="2.6722986078186284E-3"/>
    <n v="0.29665071770334928"/>
    <n v="0"/>
    <n v="7"/>
    <n v="23015"/>
    <n v="22809"/>
    <n v="203"/>
    <n v="30826"/>
    <n v="4651"/>
    <n v="18519"/>
    <n v="31"/>
    <n v="0.20046549717684584"/>
    <n v="0.79819835351924484"/>
    <n v="1.3361493039093142E-3"/>
  </r>
  <r>
    <x v="33"/>
    <x v="30"/>
    <x v="1"/>
    <x v="8"/>
    <n v="181316"/>
    <n v="20095"/>
    <n v="163239"/>
    <n v="186056"/>
    <n v="127071"/>
    <n v="126031"/>
    <n v="30"/>
    <n v="21"/>
    <n v="1010"/>
    <n v="161"/>
    <n v="386"/>
    <n v="311"/>
    <n v="2.4474506378323931E-3"/>
    <n v="0.30792079207920792"/>
    <n v="7"/>
    <n v="145"/>
    <n v="123939"/>
    <n v="123018"/>
    <n v="900"/>
    <n v="177725"/>
    <n v="72729"/>
    <n v="54061"/>
    <n v="281"/>
    <n v="0.57234931652383314"/>
    <n v="0.42543932132429901"/>
    <n v="2.2113621518678535E-3"/>
  </r>
  <r>
    <x v="34"/>
    <x v="30"/>
    <x v="1"/>
    <x v="8"/>
    <n v="3098"/>
    <n v="313"/>
    <n v="4803"/>
    <n v="3105"/>
    <n v="2508"/>
    <n v="2496"/>
    <n v="0"/>
    <n v="0"/>
    <n v="12"/>
    <n v="3"/>
    <n v="0"/>
    <n v="9"/>
    <n v="3.5885167464114833E-3"/>
    <n v="0.75"/>
    <n v="0"/>
    <n v="0"/>
    <n v="2501"/>
    <n v="2489"/>
    <n v="12"/>
    <n v="3085"/>
    <n v="913"/>
    <n v="1595"/>
    <n v="0"/>
    <n v="0.36403508771929827"/>
    <n v="0.63596491228070173"/>
    <n v="0"/>
  </r>
  <r>
    <x v="35"/>
    <x v="30"/>
    <x v="1"/>
    <x v="8"/>
    <n v="34831"/>
    <n v="3523"/>
    <n v="33326"/>
    <n v="35337"/>
    <n v="26272"/>
    <n v="26021"/>
    <n v="79"/>
    <n v="3"/>
    <n v="172"/>
    <n v="61"/>
    <n v="41"/>
    <n v="45"/>
    <n v="1.7128501827040196E-3"/>
    <n v="0.26162790697674421"/>
    <n v="0"/>
    <n v="25"/>
    <n v="26066"/>
    <n v="25817"/>
    <n v="170"/>
    <n v="34961"/>
    <n v="14833"/>
    <n v="11390"/>
    <n v="49"/>
    <n v="0.5645934835566383"/>
    <n v="0.43354141291108406"/>
    <n v="1.8651035322777101E-3"/>
  </r>
  <r>
    <x v="36"/>
    <x v="30"/>
    <x v="1"/>
    <x v="8"/>
    <n v="143265"/>
    <n v="13803"/>
    <n v="131480"/>
    <n v="147594"/>
    <n v="111082"/>
    <n v="110504"/>
    <n v="34"/>
    <n v="33"/>
    <n v="544"/>
    <n v="27"/>
    <n v="218"/>
    <n v="192"/>
    <n v="1.7284528546479177E-3"/>
    <n v="0.35294117647058826"/>
    <n v="0"/>
    <n v="107"/>
    <n v="109753"/>
    <n v="109210"/>
    <n v="510"/>
    <n v="144530"/>
    <n v="65838"/>
    <n v="44725"/>
    <n v="519"/>
    <n v="0.59269728668911259"/>
    <n v="0.4026304891881673"/>
    <n v="4.6722241227201526E-3"/>
  </r>
  <r>
    <x v="37"/>
    <x v="30"/>
    <x v="1"/>
    <x v="8"/>
    <n v="25130"/>
    <n v="3020"/>
    <n v="24128"/>
    <n v="25687"/>
    <n v="17854"/>
    <n v="17565"/>
    <n v="6"/>
    <n v="6"/>
    <n v="283"/>
    <n v="23"/>
    <n v="169"/>
    <n v="61"/>
    <n v="3.4166013218326426E-3"/>
    <n v="0.21554770318021202"/>
    <n v="0"/>
    <n v="30"/>
    <n v="17697"/>
    <n v="17413"/>
    <n v="278"/>
    <n v="25334"/>
    <n v="5563"/>
    <n v="12263"/>
    <n v="28"/>
    <n v="0.31158283857959002"/>
    <n v="0.68684888540383104"/>
    <n v="1.5682760165789179E-3"/>
  </r>
  <r>
    <x v="38"/>
    <x v="30"/>
    <x v="1"/>
    <x v="8"/>
    <n v="115873"/>
    <n v="10131"/>
    <n v="107760"/>
    <n v="116396"/>
    <n v="72304"/>
    <n v="71585"/>
    <n v="16"/>
    <n v="15"/>
    <n v="703"/>
    <n v="141"/>
    <n v="170"/>
    <n v="378"/>
    <n v="5.2279265324186768E-3"/>
    <n v="0.53769559032716929"/>
    <n v="0"/>
    <n v="5"/>
    <n v="71822"/>
    <n v="71113"/>
    <n v="694"/>
    <n v="115117"/>
    <n v="16624"/>
    <n v="55547"/>
    <n v="133"/>
    <n v="0.22991812347864571"/>
    <n v="0.76824242088957739"/>
    <n v="1.8394556317769418E-3"/>
  </r>
  <r>
    <x v="39"/>
    <x v="30"/>
    <x v="1"/>
    <x v="8"/>
    <n v="4362480"/>
    <n v="478951"/>
    <n v="3885547"/>
    <n v="4427187"/>
    <n v="3171933"/>
    <n v="3133462"/>
    <n v="4039"/>
    <n v="280"/>
    <n v="34428"/>
    <n v="4696"/>
    <n v="17673"/>
    <n v="9379"/>
    <n v="2.9568720398570839E-3"/>
    <n v="0.27242360869060067"/>
    <n v="20"/>
    <n v="2414"/>
    <n v="3126748"/>
    <n v="3090619"/>
    <n v="32522"/>
    <n v="4330787"/>
    <n v="1426485"/>
    <n v="1734205"/>
    <n v="11225"/>
    <n v="0.44972103761334176"/>
    <n v="0.54673443606784888"/>
    <n v="3.5388515457293705E-3"/>
  </r>
  <r>
    <x v="0"/>
    <x v="31"/>
    <x v="2"/>
    <x v="8"/>
    <n v="6706"/>
    <n v="575"/>
    <n v="8149"/>
    <n v="6706"/>
    <n v="2498"/>
    <n v="2431"/>
    <n v="2"/>
    <n v="0"/>
    <n v="65"/>
    <n v="8"/>
    <n v="21"/>
    <n v="36"/>
    <n v="1.4411529223378704E-2"/>
    <n v="0.55384615384615388"/>
    <n v="0"/>
    <n v="0"/>
    <n v="2490"/>
    <n v="2423"/>
    <n v="65"/>
    <n v="6654"/>
    <n v="1235"/>
    <n v="1263"/>
    <n v="0"/>
    <n v="0.49439551641313051"/>
    <n v="0.50560448358686949"/>
    <n v="0"/>
  </r>
  <r>
    <x v="1"/>
    <x v="31"/>
    <x v="2"/>
    <x v="8"/>
    <n v="14604"/>
    <n v="2795"/>
    <n v="13827"/>
    <n v="14615"/>
    <n v="5934"/>
    <n v="5894"/>
    <n v="0"/>
    <n v="0"/>
    <n v="39"/>
    <n v="4"/>
    <n v="7"/>
    <n v="27"/>
    <n v="4.5500505561172902E-3"/>
    <n v="0.69230769230769229"/>
    <n v="0"/>
    <n v="1"/>
    <n v="5926"/>
    <n v="5887"/>
    <n v="39"/>
    <n v="14555"/>
    <n v="2825"/>
    <n v="3107"/>
    <n v="2"/>
    <n v="0.47607010448264242"/>
    <n v="0.52359285473542294"/>
    <n v="3.370407819346141E-4"/>
  </r>
  <r>
    <x v="2"/>
    <x v="31"/>
    <x v="2"/>
    <x v="8"/>
    <n v="108592"/>
    <n v="11065"/>
    <n v="99545"/>
    <n v="108609"/>
    <n v="41147"/>
    <n v="40394"/>
    <n v="17"/>
    <n v="0"/>
    <n v="736"/>
    <n v="100"/>
    <n v="133"/>
    <n v="468"/>
    <n v="1.1373854716018178E-2"/>
    <n v="0.63586956521739135"/>
    <n v="0"/>
    <n v="29"/>
    <n v="41065"/>
    <n v="40315"/>
    <n v="733"/>
    <n v="108075"/>
    <n v="19418"/>
    <n v="21710"/>
    <n v="19"/>
    <n v="0.47191775828128418"/>
    <n v="0.52762048265973216"/>
    <n v="4.6175905898364399E-4"/>
  </r>
  <r>
    <x v="3"/>
    <x v="31"/>
    <x v="2"/>
    <x v="8"/>
    <n v="43849"/>
    <n v="3562"/>
    <n v="42305"/>
    <n v="43928"/>
    <n v="20248"/>
    <n v="20044"/>
    <n v="1"/>
    <n v="1"/>
    <n v="203"/>
    <n v="22"/>
    <n v="51"/>
    <n v="125"/>
    <n v="6.173449229553536E-3"/>
    <n v="0.61576354679802958"/>
    <n v="0"/>
    <n v="5"/>
    <n v="20180"/>
    <n v="19976"/>
    <n v="203"/>
    <n v="43570"/>
    <n v="11639"/>
    <n v="8586"/>
    <n v="23"/>
    <n v="0.57482220466218881"/>
    <n v="0.42404188067957327"/>
    <n v="1.1359146582378507E-3"/>
  </r>
  <r>
    <x v="4"/>
    <x v="31"/>
    <x v="2"/>
    <x v="8"/>
    <n v="51833"/>
    <n v="4264"/>
    <n v="49587"/>
    <n v="52104"/>
    <n v="25622"/>
    <n v="25394"/>
    <n v="0"/>
    <n v="0"/>
    <n v="228"/>
    <n v="55"/>
    <n v="47"/>
    <n v="122"/>
    <n v="4.7615330575286859E-3"/>
    <n v="0.53508771929824561"/>
    <n v="1"/>
    <n v="3"/>
    <n v="25520"/>
    <n v="25295"/>
    <n v="225"/>
    <n v="51459"/>
    <n v="14944"/>
    <n v="10653"/>
    <n v="25"/>
    <n v="0.58324877058777613"/>
    <n v="0.41577550542502539"/>
    <n v="9.7572398719850129E-4"/>
  </r>
  <r>
    <x v="5"/>
    <x v="31"/>
    <x v="2"/>
    <x v="8"/>
    <n v="279221"/>
    <n v="31314"/>
    <n v="249925"/>
    <n v="281963"/>
    <n v="102510"/>
    <n v="100903"/>
    <n v="0"/>
    <n v="0"/>
    <n v="1607"/>
    <n v="165"/>
    <n v="642"/>
    <n v="780"/>
    <n v="7.6090137547556334E-3"/>
    <n v="0.48537647790914745"/>
    <n v="1"/>
    <n v="19"/>
    <n v="101946"/>
    <n v="100349"/>
    <n v="1597"/>
    <n v="279308"/>
    <n v="37159"/>
    <n v="65188"/>
    <n v="161"/>
    <n v="0.36249146424739048"/>
    <n v="0.63591844698078237"/>
    <n v="1.5705784801482781E-3"/>
  </r>
  <r>
    <x v="6"/>
    <x v="31"/>
    <x v="2"/>
    <x v="8"/>
    <n v="2710"/>
    <n v="176"/>
    <n v="4552"/>
    <n v="2713"/>
    <n v="1791"/>
    <n v="1782"/>
    <n v="1"/>
    <n v="0"/>
    <n v="8"/>
    <n v="3"/>
    <n v="1"/>
    <n v="4"/>
    <n v="2.2333891680625349E-3"/>
    <n v="0.5"/>
    <n v="0"/>
    <n v="0"/>
    <n v="1788"/>
    <n v="1779"/>
    <n v="8"/>
    <n v="2691"/>
    <n v="805"/>
    <n v="986"/>
    <n v="0"/>
    <n v="0.44946957007258515"/>
    <n v="0.55053042992741485"/>
    <n v="0"/>
  </r>
  <r>
    <x v="7"/>
    <x v="31"/>
    <x v="2"/>
    <x v="8"/>
    <n v="63688"/>
    <n v="6444"/>
    <n v="59262"/>
    <n v="63997"/>
    <n v="26020"/>
    <n v="25779"/>
    <n v="0"/>
    <n v="0"/>
    <n v="241"/>
    <n v="31"/>
    <n v="52"/>
    <n v="154"/>
    <n v="5.9185242121445039E-3"/>
    <n v="0.63900414937759331"/>
    <n v="0"/>
    <n v="4"/>
    <n v="25930"/>
    <n v="25689"/>
    <n v="241"/>
    <n v="63376"/>
    <n v="16233"/>
    <n v="9767"/>
    <n v="20"/>
    <n v="0.6238662567255957"/>
    <n v="0.37536510376633359"/>
    <n v="7.6863950807071484E-4"/>
  </r>
  <r>
    <x v="8"/>
    <x v="31"/>
    <x v="2"/>
    <x v="8"/>
    <n v="21110"/>
    <n v="2114"/>
    <n v="21014"/>
    <n v="21361"/>
    <n v="8594"/>
    <n v="8462"/>
    <n v="0"/>
    <n v="0"/>
    <n v="132"/>
    <n v="14"/>
    <n v="41"/>
    <n v="75"/>
    <n v="8.7270188503607172E-3"/>
    <n v="0.56818181818181823"/>
    <n v="0"/>
    <n v="2"/>
    <n v="8573"/>
    <n v="8441"/>
    <n v="132"/>
    <n v="21201"/>
    <n v="3926"/>
    <n v="4667"/>
    <n v="1"/>
    <n v="0.456830346753549"/>
    <n v="0.54305329299511285"/>
    <n v="1.1636025133814289E-4"/>
  </r>
  <r>
    <x v="9"/>
    <x v="31"/>
    <x v="2"/>
    <x v="8"/>
    <n v="4596"/>
    <n v="279"/>
    <n v="6335"/>
    <n v="4602"/>
    <n v="2669"/>
    <n v="2635"/>
    <n v="3"/>
    <n v="0"/>
    <n v="31"/>
    <n v="7"/>
    <n v="7"/>
    <n v="17"/>
    <n v="6.369426751592357E-3"/>
    <n v="0.54838709677419351"/>
    <n v="0"/>
    <n v="0"/>
    <n v="2660"/>
    <n v="2626"/>
    <n v="31"/>
    <n v="4562"/>
    <n v="504"/>
    <n v="2164"/>
    <n v="1"/>
    <n v="0.18883476957662046"/>
    <n v="0.81079055826152113"/>
    <n v="3.7467216185837392E-4"/>
  </r>
  <r>
    <x v="10"/>
    <x v="31"/>
    <x v="2"/>
    <x v="8"/>
    <n v="34538"/>
    <n v="6418"/>
    <n v="30138"/>
    <n v="34612"/>
    <n v="11810"/>
    <n v="11603"/>
    <n v="0"/>
    <n v="0"/>
    <n v="207"/>
    <n v="13"/>
    <n v="36"/>
    <n v="151"/>
    <n v="1.2785774767146487E-2"/>
    <n v="0.72946859903381644"/>
    <n v="0"/>
    <n v="7"/>
    <n v="11777"/>
    <n v="11571"/>
    <n v="206"/>
    <n v="34332"/>
    <n v="5096"/>
    <n v="6710"/>
    <n v="4"/>
    <n v="0.43149872988992377"/>
    <n v="0.56816257408975446"/>
    <n v="3.3869602032176124E-4"/>
  </r>
  <r>
    <x v="11"/>
    <x v="31"/>
    <x v="2"/>
    <x v="8"/>
    <n v="1591"/>
    <n v="280"/>
    <n v="3329"/>
    <n v="1591"/>
    <n v="1112"/>
    <n v="1098"/>
    <n v="0"/>
    <n v="0"/>
    <n v="14"/>
    <n v="2"/>
    <n v="0"/>
    <n v="9"/>
    <n v="8.0935251798561151E-3"/>
    <n v="0.6428571428571429"/>
    <n v="0"/>
    <n v="3"/>
    <n v="1111"/>
    <n v="1097"/>
    <n v="14"/>
    <n v="1576"/>
    <n v="596"/>
    <n v="516"/>
    <n v="0"/>
    <n v="0.53597122302158273"/>
    <n v="0.46402877697841727"/>
    <n v="0"/>
  </r>
  <r>
    <x v="12"/>
    <x v="31"/>
    <x v="2"/>
    <x v="8"/>
    <n v="40064"/>
    <n v="2351"/>
    <n v="39731"/>
    <n v="40164"/>
    <n v="15442"/>
    <n v="15194"/>
    <n v="2"/>
    <n v="0"/>
    <n v="246"/>
    <n v="30"/>
    <n v="75"/>
    <n v="141"/>
    <n v="9.1309415878772174E-3"/>
    <n v="0.57317073170731703"/>
    <n v="0"/>
    <n v="0"/>
    <n v="15392"/>
    <n v="15146"/>
    <n v="246"/>
    <n v="39856"/>
    <n v="3624"/>
    <n v="11816"/>
    <n v="2"/>
    <n v="0.23468462634373785"/>
    <n v="0.76518585675430639"/>
    <n v="1.2951690195570523E-4"/>
  </r>
  <r>
    <x v="13"/>
    <x v="31"/>
    <x v="2"/>
    <x v="8"/>
    <n v="42317"/>
    <n v="3"/>
    <n v="44332"/>
    <n v="42317"/>
    <n v="17273"/>
    <n v="17026"/>
    <n v="10"/>
    <n v="0"/>
    <n v="237"/>
    <n v="28"/>
    <n v="30"/>
    <n v="171"/>
    <n v="9.8998436866786308E-3"/>
    <n v="0.72151898734177211"/>
    <n v="0"/>
    <n v="0"/>
    <n v="17238"/>
    <n v="16995"/>
    <n v="233"/>
    <n v="42165"/>
    <n v="2912"/>
    <n v="14360"/>
    <n v="1"/>
    <n v="0.16858681178718229"/>
    <n v="0.83135529439008859"/>
    <n v="5.7893822729114805E-5"/>
  </r>
  <r>
    <x v="14"/>
    <x v="31"/>
    <x v="2"/>
    <x v="8"/>
    <n v="54429"/>
    <n v="6832"/>
    <n v="49615"/>
    <n v="55117"/>
    <n v="27191"/>
    <n v="26781"/>
    <n v="28"/>
    <n v="2"/>
    <n v="382"/>
    <n v="36"/>
    <n v="104"/>
    <n v="218"/>
    <n v="8.0173586848589599E-3"/>
    <n v="0.5706806282722513"/>
    <n v="0"/>
    <n v="19"/>
    <n v="26642"/>
    <n v="26237"/>
    <n v="377"/>
    <n v="51188"/>
    <n v="9436"/>
    <n v="17701"/>
    <n v="54"/>
    <n v="0.34702658968040895"/>
    <n v="0.65098745908572686"/>
    <n v="1.9859512338641461E-3"/>
  </r>
  <r>
    <x v="15"/>
    <x v="31"/>
    <x v="2"/>
    <x v="8"/>
    <n v="25109"/>
    <n v="2498"/>
    <n v="24629"/>
    <n v="25160"/>
    <n v="15313"/>
    <n v="15135"/>
    <n v="0"/>
    <n v="0"/>
    <n v="178"/>
    <n v="54"/>
    <n v="31"/>
    <n v="92"/>
    <n v="6.0079670867890025E-3"/>
    <n v="0.5168539325842697"/>
    <n v="0"/>
    <n v="0"/>
    <n v="15217"/>
    <n v="15039"/>
    <n v="178"/>
    <n v="24768"/>
    <n v="5386"/>
    <n v="9884"/>
    <n v="43"/>
    <n v="0.35172729053745183"/>
    <n v="0.64546463788937503"/>
    <n v="2.808071573173121E-3"/>
  </r>
  <r>
    <x v="16"/>
    <x v="31"/>
    <x v="2"/>
    <x v="8"/>
    <n v="1283855"/>
    <n v="146766"/>
    <n v="1139107"/>
    <n v="1287058"/>
    <n v="557604"/>
    <n v="546550"/>
    <n v="45"/>
    <n v="37"/>
    <n v="11009"/>
    <n v="639"/>
    <n v="3742"/>
    <n v="6325"/>
    <n v="1.1343175443504709E-2"/>
    <n v="0.57452993005722586"/>
    <n v="50"/>
    <n v="195"/>
    <n v="552856"/>
    <n v="541931"/>
    <n v="10888"/>
    <n v="1265660"/>
    <n v="180384"/>
    <n v="375674"/>
    <n v="1546"/>
    <n v="0.32349839671164482"/>
    <n v="0.67372902633410092"/>
    <n v="2.7725769542542738E-3"/>
  </r>
  <r>
    <x v="17"/>
    <x v="31"/>
    <x v="2"/>
    <x v="8"/>
    <n v="167088"/>
    <n v="17848"/>
    <n v="151258"/>
    <n v="167584"/>
    <n v="67092"/>
    <n v="65967"/>
    <n v="5"/>
    <n v="5"/>
    <n v="1120"/>
    <n v="109"/>
    <n v="352"/>
    <n v="555"/>
    <n v="8.2722232158826681E-3"/>
    <n v="0.4955357142857143"/>
    <n v="6"/>
    <n v="98"/>
    <n v="65473"/>
    <n v="64387"/>
    <n v="1081"/>
    <n v="157927"/>
    <n v="29979"/>
    <n v="36918"/>
    <n v="177"/>
    <n v="0.44683419781792166"/>
    <n v="0.5502593453764979"/>
    <n v="2.6381684850652833E-3"/>
  </r>
  <r>
    <x v="18"/>
    <x v="31"/>
    <x v="2"/>
    <x v="8"/>
    <n v="24732"/>
    <n v="2873"/>
    <n v="23877"/>
    <n v="24899"/>
    <n v="11216"/>
    <n v="10983"/>
    <n v="2"/>
    <n v="1"/>
    <n v="231"/>
    <n v="60"/>
    <n v="119"/>
    <n v="43"/>
    <n v="3.8338088445078458E-3"/>
    <n v="0.18614718614718614"/>
    <n v="1"/>
    <n v="8"/>
    <n v="11179"/>
    <n v="10948"/>
    <n v="230"/>
    <n v="24673"/>
    <n v="6305"/>
    <n v="4892"/>
    <n v="19"/>
    <n v="0.56214336661911557"/>
    <n v="0.43616262482168333"/>
    <n v="1.6940085592011412E-3"/>
  </r>
  <r>
    <x v="19"/>
    <x v="31"/>
    <x v="2"/>
    <x v="8"/>
    <n v="14136"/>
    <n v="1259"/>
    <n v="14895"/>
    <n v="14249"/>
    <n v="6648"/>
    <n v="6582"/>
    <n v="8"/>
    <n v="0"/>
    <n v="58"/>
    <n v="19"/>
    <n v="5"/>
    <n v="30"/>
    <n v="4.5126353790613718E-3"/>
    <n v="0.51724137931034486"/>
    <n v="0"/>
    <n v="4"/>
    <n v="6629"/>
    <n v="6563"/>
    <n v="58"/>
    <n v="14097"/>
    <n v="4455"/>
    <n v="2191"/>
    <n v="2"/>
    <n v="0.67012635379061369"/>
    <n v="0.32957280385078219"/>
    <n v="3.0084235860409147E-4"/>
  </r>
  <r>
    <x v="20"/>
    <x v="31"/>
    <x v="2"/>
    <x v="8"/>
    <n v="46902"/>
    <n v="4337"/>
    <n v="44583"/>
    <n v="47075"/>
    <n v="19409"/>
    <n v="19113"/>
    <n v="0"/>
    <n v="0"/>
    <n v="296"/>
    <n v="60"/>
    <n v="45"/>
    <n v="190"/>
    <n v="9.7892730176722138E-3"/>
    <n v="0.64189189189189189"/>
    <n v="0"/>
    <n v="1"/>
    <n v="19346"/>
    <n v="19050"/>
    <n v="296"/>
    <n v="46749"/>
    <n v="7476"/>
    <n v="11927"/>
    <n v="6"/>
    <n v="0.38518213200061829"/>
    <n v="0.6145087330619815"/>
    <n v="3.0913493740017519E-4"/>
  </r>
  <r>
    <x v="21"/>
    <x v="31"/>
    <x v="2"/>
    <x v="8"/>
    <n v="7076"/>
    <n v="425"/>
    <n v="8669"/>
    <n v="7080"/>
    <n v="3867"/>
    <n v="3838"/>
    <n v="0"/>
    <n v="0"/>
    <n v="29"/>
    <n v="4"/>
    <n v="8"/>
    <n v="13"/>
    <n v="3.3617791569692267E-3"/>
    <n v="0.44827586206896552"/>
    <n v="0"/>
    <n v="4"/>
    <n v="3846"/>
    <n v="3818"/>
    <n v="28"/>
    <n v="7003"/>
    <n v="763"/>
    <n v="3100"/>
    <n v="4"/>
    <n v="0.19731057667442461"/>
    <n v="0.80165502973881564"/>
    <n v="1.0343935867597621E-3"/>
  </r>
  <r>
    <x v="22"/>
    <x v="31"/>
    <x v="2"/>
    <x v="8"/>
    <n v="38661"/>
    <n v="3352"/>
    <n v="37327"/>
    <n v="39927"/>
    <n v="17416"/>
    <n v="17239"/>
    <n v="0"/>
    <n v="0"/>
    <n v="177"/>
    <n v="31"/>
    <n v="22"/>
    <n v="96"/>
    <n v="5.5121727147450618E-3"/>
    <n v="0.5423728813559322"/>
    <n v="1"/>
    <n v="27"/>
    <n v="17317"/>
    <n v="17143"/>
    <n v="174"/>
    <n v="39379"/>
    <n v="7683"/>
    <n v="9714"/>
    <n v="19"/>
    <n v="0.44114607257694072"/>
    <n v="0.55776297657326601"/>
    <n v="1.0909508497932935E-3"/>
  </r>
  <r>
    <x v="23"/>
    <x v="31"/>
    <x v="2"/>
    <x v="8"/>
    <n v="22537"/>
    <n v="2137"/>
    <n v="22418"/>
    <n v="22815"/>
    <n v="11691"/>
    <n v="11476"/>
    <n v="0"/>
    <n v="0"/>
    <n v="215"/>
    <n v="22"/>
    <n v="87"/>
    <n v="100"/>
    <n v="8.5535882302625946E-3"/>
    <n v="0.46511627906976744"/>
    <n v="0"/>
    <n v="5"/>
    <n v="11658"/>
    <n v="11444"/>
    <n v="214"/>
    <n v="22580"/>
    <n v="3541"/>
    <n v="8133"/>
    <n v="17"/>
    <n v="0.30288255923359847"/>
    <n v="0.69566333076725684"/>
    <n v="1.4541099991446412E-3"/>
  </r>
  <r>
    <x v="24"/>
    <x v="31"/>
    <x v="2"/>
    <x v="8"/>
    <n v="14504"/>
    <n v="1792"/>
    <n v="14730"/>
    <n v="14670"/>
    <n v="8265"/>
    <n v="8153"/>
    <n v="3"/>
    <n v="0"/>
    <n v="109"/>
    <n v="37"/>
    <n v="29"/>
    <n v="43"/>
    <n v="5.2026618269812464E-3"/>
    <n v="0.39449541284403672"/>
    <n v="0"/>
    <n v="0"/>
    <n v="8237"/>
    <n v="8125"/>
    <n v="109"/>
    <n v="14536"/>
    <n v="2743"/>
    <n v="5518"/>
    <n v="4"/>
    <n v="0.33188142770719903"/>
    <n v="0.66763460375075623"/>
    <n v="4.8396854204476707E-4"/>
  </r>
  <r>
    <x v="25"/>
    <x v="31"/>
    <x v="2"/>
    <x v="8"/>
    <n v="9063"/>
    <n v="1534"/>
    <n v="9547"/>
    <n v="9126"/>
    <n v="5001"/>
    <n v="4944"/>
    <n v="0"/>
    <n v="0"/>
    <n v="57"/>
    <n v="5"/>
    <n v="18"/>
    <n v="34"/>
    <n v="6.7986402719456109E-3"/>
    <n v="0.59649122807017541"/>
    <n v="0"/>
    <n v="0"/>
    <n v="4973"/>
    <n v="4917"/>
    <n v="57"/>
    <n v="9044"/>
    <n v="1527"/>
    <n v="3473"/>
    <n v="1"/>
    <n v="0.30533893221355729"/>
    <n v="0.69446110777844428"/>
    <n v="1.9996000799840031E-4"/>
  </r>
  <r>
    <x v="26"/>
    <x v="31"/>
    <x v="2"/>
    <x v="8"/>
    <n v="492036"/>
    <n v="57580"/>
    <n v="436474"/>
    <n v="498772"/>
    <n v="172409"/>
    <n v="169178"/>
    <n v="28"/>
    <n v="8"/>
    <n v="3203"/>
    <n v="432"/>
    <n v="872"/>
    <n v="1866"/>
    <n v="1.0823100882204525E-2"/>
    <n v="0.58257883234467689"/>
    <n v="2"/>
    <n v="29"/>
    <n v="169765"/>
    <n v="166598"/>
    <n v="3159"/>
    <n v="480710"/>
    <n v="70762"/>
    <n v="101490"/>
    <n v="157"/>
    <n v="0.41043100998207749"/>
    <n v="0.58865836470253874"/>
    <n v="9.1062531538376769E-4"/>
  </r>
  <r>
    <x v="27"/>
    <x v="31"/>
    <x v="2"/>
    <x v="8"/>
    <n v="13074"/>
    <n v="728"/>
    <n v="14364"/>
    <n v="13132"/>
    <n v="7267"/>
    <n v="7116"/>
    <n v="33"/>
    <n v="0"/>
    <n v="118"/>
    <n v="10"/>
    <n v="10"/>
    <n v="98"/>
    <n v="1.3485619925691483E-2"/>
    <n v="0.83050847457627119"/>
    <n v="0"/>
    <n v="0"/>
    <n v="7223"/>
    <n v="7072"/>
    <n v="118"/>
    <n v="12910"/>
    <n v="3852"/>
    <n v="3374"/>
    <n v="41"/>
    <n v="0.53006742809962848"/>
    <n v="0.46429062887023531"/>
    <n v="5.641943030136232E-3"/>
  </r>
  <r>
    <x v="28"/>
    <x v="31"/>
    <x v="2"/>
    <x v="8"/>
    <n v="74936"/>
    <n v="5871"/>
    <n v="71083"/>
    <n v="75515"/>
    <n v="32176"/>
    <n v="31697"/>
    <n v="3"/>
    <n v="3"/>
    <n v="476"/>
    <n v="150"/>
    <n v="120"/>
    <n v="204"/>
    <n v="6.3401292889109897E-3"/>
    <n v="0.42857142857142855"/>
    <n v="2"/>
    <n v="0"/>
    <n v="32058"/>
    <n v="31579"/>
    <n v="476"/>
    <n v="74646"/>
    <n v="18547"/>
    <n v="13601"/>
    <n v="28"/>
    <n v="0.57642342118349077"/>
    <n v="0.42270636499254105"/>
    <n v="8.7021382396817505E-4"/>
  </r>
  <r>
    <x v="29"/>
    <x v="31"/>
    <x v="2"/>
    <x v="8"/>
    <n v="7613"/>
    <n v="1033"/>
    <n v="8598"/>
    <n v="7629"/>
    <n v="3103"/>
    <n v="3060"/>
    <n v="7"/>
    <n v="0"/>
    <n v="36"/>
    <n v="7"/>
    <n v="7"/>
    <n v="21"/>
    <n v="6.7676442152755402E-3"/>
    <n v="0.58333333333333337"/>
    <n v="0"/>
    <n v="1"/>
    <n v="3084"/>
    <n v="3041"/>
    <n v="36"/>
    <n v="7527"/>
    <n v="1827"/>
    <n v="1271"/>
    <n v="5"/>
    <n v="0.58878504672897192"/>
    <n v="0.40960360941024815"/>
    <n v="1.6113438607798904E-3"/>
  </r>
  <r>
    <x v="30"/>
    <x v="31"/>
    <x v="2"/>
    <x v="8"/>
    <n v="454267"/>
    <n v="48050"/>
    <n v="408235"/>
    <n v="458006"/>
    <n v="170904"/>
    <n v="168226"/>
    <n v="4"/>
    <n v="2"/>
    <n v="2675"/>
    <n v="246"/>
    <n v="178"/>
    <n v="2155"/>
    <n v="1.2609418152881149E-2"/>
    <n v="0.80560747663551402"/>
    <n v="13"/>
    <n v="83"/>
    <n v="170048"/>
    <n v="167381"/>
    <n v="2666"/>
    <n v="452167"/>
    <n v="78006"/>
    <n v="92377"/>
    <n v="521"/>
    <n v="0.45643168094368769"/>
    <n v="0.54051982399475729"/>
    <n v="3.048495061555025E-3"/>
  </r>
  <r>
    <x v="31"/>
    <x v="31"/>
    <x v="2"/>
    <x v="8"/>
    <n v="311209"/>
    <n v="31503"/>
    <n v="281724"/>
    <n v="313800"/>
    <n v="145680"/>
    <n v="143569"/>
    <n v="10"/>
    <n v="0"/>
    <n v="2097"/>
    <n v="214"/>
    <n v="504"/>
    <n v="1105"/>
    <n v="7.5851180669961561E-3"/>
    <n v="0.52694325226514072"/>
    <n v="7"/>
    <n v="267"/>
    <n v="144285"/>
    <n v="142211"/>
    <n v="2070"/>
    <n v="307748"/>
    <n v="51519"/>
    <n v="94068"/>
    <n v="93"/>
    <n v="0.35364497528830313"/>
    <n v="0.64571663920922573"/>
    <n v="6.383855024711697E-4"/>
  </r>
  <r>
    <x v="32"/>
    <x v="31"/>
    <x v="2"/>
    <x v="8"/>
    <n v="30320"/>
    <n v="3725"/>
    <n v="28613"/>
    <n v="30320"/>
    <n v="15811"/>
    <n v="15626"/>
    <n v="5"/>
    <n v="5"/>
    <n v="180"/>
    <n v="34"/>
    <n v="34"/>
    <n v="102"/>
    <n v="6.451204857377775E-3"/>
    <n v="0.56666666666666665"/>
    <n v="0"/>
    <n v="10"/>
    <n v="15729"/>
    <n v="15545"/>
    <n v="179"/>
    <n v="30023"/>
    <n v="2883"/>
    <n v="12921"/>
    <n v="7"/>
    <n v="0.18234140788058947"/>
    <n v="0.81721586237429633"/>
    <n v="4.4272974511416101E-4"/>
  </r>
  <r>
    <x v="33"/>
    <x v="31"/>
    <x v="2"/>
    <x v="8"/>
    <n v="178188"/>
    <n v="19596"/>
    <n v="160610"/>
    <n v="180297"/>
    <n v="69530"/>
    <n v="68740"/>
    <n v="4"/>
    <n v="4"/>
    <n v="786"/>
    <n v="73"/>
    <n v="187"/>
    <n v="471"/>
    <n v="6.7740543650222926E-3"/>
    <n v="0.5992366412213741"/>
    <n v="6"/>
    <n v="49"/>
    <n v="68328"/>
    <n v="67557"/>
    <n v="767"/>
    <n v="172670"/>
    <n v="40206"/>
    <n v="29235"/>
    <n v="89"/>
    <n v="0.57825399108298581"/>
    <n v="0.4204659859053646"/>
    <n v="1.2800230116496475E-3"/>
  </r>
  <r>
    <x v="34"/>
    <x v="31"/>
    <x v="2"/>
    <x v="8"/>
    <n v="3065"/>
    <n v="274"/>
    <n v="4809"/>
    <n v="3065"/>
    <n v="1944"/>
    <n v="1936"/>
    <n v="1"/>
    <n v="0"/>
    <n v="7"/>
    <n v="0"/>
    <n v="0"/>
    <n v="7"/>
    <n v="3.6008230452674898E-3"/>
    <n v="1"/>
    <n v="0"/>
    <n v="0"/>
    <n v="1942"/>
    <n v="1934"/>
    <n v="7"/>
    <n v="3043"/>
    <n v="45"/>
    <n v="1899"/>
    <n v="0"/>
    <n v="2.3148148148148147E-2"/>
    <n v="0.97685185185185186"/>
    <n v="0"/>
  </r>
  <r>
    <x v="35"/>
    <x v="31"/>
    <x v="2"/>
    <x v="8"/>
    <n v="33949"/>
    <n v="3202"/>
    <n v="32765"/>
    <n v="34102"/>
    <n v="16209"/>
    <n v="16016"/>
    <n v="16"/>
    <n v="0"/>
    <n v="177"/>
    <n v="37"/>
    <n v="27"/>
    <n v="108"/>
    <n v="6.6629650194336481E-3"/>
    <n v="0.61016949152542377"/>
    <n v="0"/>
    <n v="5"/>
    <n v="16121"/>
    <n v="15928"/>
    <n v="177"/>
    <n v="33762"/>
    <n v="8028"/>
    <n v="8169"/>
    <n v="12"/>
    <n v="0.49528039977790117"/>
    <n v="0.50397927077549509"/>
    <n v="7.4032944660373866E-4"/>
  </r>
  <r>
    <x v="36"/>
    <x v="31"/>
    <x v="2"/>
    <x v="8"/>
    <n v="139813"/>
    <n v="13158"/>
    <n v="128673"/>
    <n v="141152"/>
    <n v="63426"/>
    <n v="62717"/>
    <n v="7"/>
    <n v="7"/>
    <n v="702"/>
    <n v="32"/>
    <n v="180"/>
    <n v="438"/>
    <n v="6.9056853656229303E-3"/>
    <n v="0.62393162393162394"/>
    <n v="7"/>
    <n v="45"/>
    <n v="62974"/>
    <n v="62271"/>
    <n v="696"/>
    <n v="138976"/>
    <n v="35116"/>
    <n v="28206"/>
    <n v="104"/>
    <n v="0.55365307602560465"/>
    <n v="0.44470721786018352"/>
    <n v="1.6397061142118374E-3"/>
  </r>
  <r>
    <x v="37"/>
    <x v="31"/>
    <x v="2"/>
    <x v="8"/>
    <n v="22472"/>
    <n v="3257"/>
    <n v="21233"/>
    <n v="22684"/>
    <n v="10571"/>
    <n v="10421"/>
    <n v="0"/>
    <n v="0"/>
    <n v="150"/>
    <n v="7"/>
    <n v="51"/>
    <n v="87"/>
    <n v="8.2300633809478767E-3"/>
    <n v="0.57999999999999996"/>
    <n v="0"/>
    <n v="5"/>
    <n v="10494"/>
    <n v="10344"/>
    <n v="150"/>
    <n v="22345"/>
    <n v="2580"/>
    <n v="7983"/>
    <n v="8"/>
    <n v="0.24406394853845426"/>
    <n v="0.7551792640242172"/>
    <n v="7.5678743732854033E-4"/>
  </r>
  <r>
    <x v="38"/>
    <x v="31"/>
    <x v="2"/>
    <x v="8"/>
    <n v="114826"/>
    <n v="9214"/>
    <n v="107630"/>
    <n v="115056"/>
    <n v="40498"/>
    <n v="39844"/>
    <n v="4"/>
    <n v="4"/>
    <n v="650"/>
    <n v="90"/>
    <n v="57"/>
    <n v="486"/>
    <n v="1.200059262185787E-2"/>
    <n v="0.74769230769230766"/>
    <n v="5"/>
    <n v="12"/>
    <n v="40339"/>
    <n v="39685"/>
    <n v="650"/>
    <n v="113839"/>
    <n v="6838"/>
    <n v="33612"/>
    <n v="48"/>
    <n v="0.16884784433799199"/>
    <n v="0.82996691194626893"/>
    <n v="1.1852437157390489E-3"/>
  </r>
  <r>
    <x v="39"/>
    <x v="31"/>
    <x v="2"/>
    <x v="8"/>
    <n v="4299279"/>
    <n v="460484"/>
    <n v="1753540"/>
    <n v="4327572"/>
    <n v="1782911"/>
    <n v="1753546"/>
    <n v="249"/>
    <n v="79"/>
    <n v="29112"/>
    <n v="2890"/>
    <n v="7932"/>
    <n v="17167"/>
    <n v="9.6286354170230602E-3"/>
    <n v="0.58968810112668313"/>
    <n v="102"/>
    <n v="940"/>
    <n v="1767359"/>
    <n v="1738337"/>
    <n v="28814"/>
    <n v="4241350"/>
    <n v="700803"/>
    <n v="1081986"/>
    <n v="3264"/>
    <n v="0.39306673187837193"/>
    <n v="0.60686484070152691"/>
    <n v="1.8307139279526573E-3"/>
  </r>
  <r>
    <x v="0"/>
    <x v="32"/>
    <x v="0"/>
    <x v="8"/>
    <n v="6596"/>
    <n v="588"/>
    <n v="8026"/>
    <n v="6596"/>
    <n v="2514"/>
    <n v="2477"/>
    <n v="5"/>
    <n v="0"/>
    <n v="32"/>
    <n v="12"/>
    <n v="9"/>
    <n v="11"/>
    <n v="4.3754972155926808E-3"/>
    <n v="0.34375"/>
    <n v="0"/>
    <n v="0"/>
    <n v="2513"/>
    <n v="2476"/>
    <n v="32"/>
    <n v="6543"/>
    <n v="1548"/>
    <n v="966"/>
    <n v="0"/>
    <n v="0.61575178997613367"/>
    <n v="0.38424821002386633"/>
    <n v="0"/>
  </r>
  <r>
    <x v="1"/>
    <x v="32"/>
    <x v="0"/>
    <x v="8"/>
    <n v="14448"/>
    <n v="2590"/>
    <n v="13876"/>
    <n v="14466"/>
    <n v="5211"/>
    <n v="5172"/>
    <n v="2"/>
    <n v="0"/>
    <n v="37"/>
    <n v="8"/>
    <n v="6"/>
    <n v="20"/>
    <n v="3.8380349261178275E-3"/>
    <n v="0.54054054054054057"/>
    <n v="0"/>
    <n v="2"/>
    <n v="5208"/>
    <n v="5170"/>
    <n v="36"/>
    <n v="14398"/>
    <n v="2979"/>
    <n v="2232"/>
    <n v="0"/>
    <n v="0.57167530224525043"/>
    <n v="0.42832469775474957"/>
    <n v="0"/>
  </r>
  <r>
    <x v="2"/>
    <x v="32"/>
    <x v="0"/>
    <x v="8"/>
    <n v="105779"/>
    <n v="11386"/>
    <n v="96411"/>
    <n v="105739"/>
    <n v="34824"/>
    <n v="33813"/>
    <n v="6"/>
    <n v="0"/>
    <n v="394"/>
    <n v="122"/>
    <n v="85"/>
    <n v="169"/>
    <n v="4.8529749597978405E-3"/>
    <n v="0.42893401015228427"/>
    <n v="1"/>
    <n v="21"/>
    <n v="34709"/>
    <n v="33701"/>
    <n v="391"/>
    <n v="104924"/>
    <n v="18600"/>
    <n v="16212"/>
    <n v="12"/>
    <n v="0.53411440385940734"/>
    <n v="0.4655410062026189"/>
    <n v="3.4458993797381116E-4"/>
  </r>
  <r>
    <x v="3"/>
    <x v="32"/>
    <x v="0"/>
    <x v="8"/>
    <n v="5810"/>
    <n v="370"/>
    <n v="7458"/>
    <n v="5833"/>
    <n v="2359"/>
    <n v="2334"/>
    <n v="0"/>
    <n v="0"/>
    <n v="25"/>
    <n v="3"/>
    <n v="12"/>
    <n v="10"/>
    <n v="4.2390843577787196E-3"/>
    <n v="0.4"/>
    <n v="0"/>
    <n v="0"/>
    <n v="2352"/>
    <n v="2327"/>
    <n v="25"/>
    <n v="5779"/>
    <n v="0"/>
    <n v="2357"/>
    <n v="2"/>
    <n v="0"/>
    <n v="0.99915218312844423"/>
    <n v="8.4781687155574396E-4"/>
  </r>
  <r>
    <x v="4"/>
    <x v="32"/>
    <x v="0"/>
    <x v="8"/>
    <n v="21853"/>
    <n v="2146"/>
    <n v="21725"/>
    <n v="21875"/>
    <n v="9636"/>
    <n v="9556"/>
    <n v="0"/>
    <n v="0"/>
    <n v="80"/>
    <n v="21"/>
    <n v="29"/>
    <n v="29"/>
    <n v="3.0095475300954753E-3"/>
    <n v="0.36249999999999999"/>
    <n v="0"/>
    <n v="1"/>
    <n v="9577"/>
    <n v="9498"/>
    <n v="79"/>
    <n v="21447"/>
    <n v="7253"/>
    <n v="2378"/>
    <n v="5"/>
    <n v="0.7526982150269822"/>
    <n v="0.24678289746782897"/>
    <n v="5.188875051888751E-4"/>
  </r>
  <r>
    <x v="5"/>
    <x v="32"/>
    <x v="0"/>
    <x v="8"/>
    <n v="147287"/>
    <n v="16329"/>
    <n v="132976"/>
    <n v="147866"/>
    <n v="46632"/>
    <n v="46008"/>
    <n v="0"/>
    <n v="0"/>
    <n v="624"/>
    <n v="107"/>
    <n v="245"/>
    <n v="255"/>
    <n v="5.4683479155944415E-3"/>
    <n v="0.40865384615384615"/>
    <n v="0"/>
    <n v="11"/>
    <n v="46443"/>
    <n v="45825"/>
    <n v="618"/>
    <n v="146502"/>
    <n v="14365"/>
    <n v="32249"/>
    <n v="18"/>
    <n v="0.30805026591182022"/>
    <n v="0.69156373305884367"/>
    <n v="3.8600102933607824E-4"/>
  </r>
  <r>
    <x v="6"/>
    <x v="32"/>
    <x v="0"/>
    <x v="8"/>
    <n v="2584"/>
    <n v="178"/>
    <n v="4424"/>
    <n v="2584"/>
    <n v="1298"/>
    <n v="1290"/>
    <n v="0"/>
    <n v="0"/>
    <n v="8"/>
    <n v="1"/>
    <n v="0"/>
    <n v="7"/>
    <n v="5.3929121725731898E-3"/>
    <n v="0.875"/>
    <n v="0"/>
    <n v="0"/>
    <n v="1296"/>
    <n v="1288"/>
    <n v="8"/>
    <n v="2562"/>
    <n v="781"/>
    <n v="517"/>
    <n v="0"/>
    <n v="0.60169491525423724"/>
    <n v="0.39830508474576271"/>
    <n v="0"/>
  </r>
  <r>
    <x v="7"/>
    <x v="32"/>
    <x v="0"/>
    <x v="8"/>
    <n v="53387"/>
    <n v="5389"/>
    <n v="50016"/>
    <n v="53553"/>
    <n v="19047"/>
    <n v="18883"/>
    <n v="0"/>
    <n v="0"/>
    <n v="164"/>
    <n v="32"/>
    <n v="79"/>
    <n v="52"/>
    <n v="2.7300887278836564E-3"/>
    <n v="0.31707317073170732"/>
    <n v="0"/>
    <n v="1"/>
    <n v="18995"/>
    <n v="18832"/>
    <n v="163"/>
    <n v="53036"/>
    <n v="14181"/>
    <n v="4860"/>
    <n v="6"/>
    <n v="0.74452669711765629"/>
    <n v="0.25515829264451095"/>
    <n v="3.1501023783272954E-4"/>
  </r>
  <r>
    <x v="8"/>
    <x v="32"/>
    <x v="0"/>
    <x v="8"/>
    <n v="1994"/>
    <n v="204"/>
    <n v="3808"/>
    <n v="2029"/>
    <n v="940"/>
    <n v="927"/>
    <n v="0"/>
    <n v="0"/>
    <n v="13"/>
    <n v="0"/>
    <n v="0"/>
    <n v="0"/>
    <n v="0"/>
    <n v="0"/>
    <n v="0"/>
    <n v="0"/>
    <n v="936"/>
    <n v="923"/>
    <n v="13"/>
    <n v="2009"/>
    <n v="484"/>
    <n v="456"/>
    <n v="0"/>
    <n v="0.51489361702127656"/>
    <n v="0.48510638297872338"/>
    <n v="0"/>
  </r>
  <r>
    <x v="9"/>
    <x v="32"/>
    <x v="0"/>
    <x v="8"/>
    <n v="2908"/>
    <n v="164"/>
    <n v="4762"/>
    <n v="2908"/>
    <n v="1399"/>
    <n v="1381"/>
    <n v="0"/>
    <n v="0"/>
    <n v="18"/>
    <n v="2"/>
    <n v="3"/>
    <n v="13"/>
    <n v="9.2923516797712644E-3"/>
    <n v="0.72222222222222221"/>
    <n v="0"/>
    <n v="0"/>
    <n v="1392"/>
    <n v="1374"/>
    <n v="18"/>
    <n v="2878"/>
    <n v="588"/>
    <n v="811"/>
    <n v="0"/>
    <n v="0.42030021443888493"/>
    <n v="0.57969978556111512"/>
    <n v="0"/>
  </r>
  <r>
    <x v="10"/>
    <x v="32"/>
    <x v="0"/>
    <x v="8"/>
    <n v="33643"/>
    <n v="6482"/>
    <n v="29179"/>
    <n v="33674"/>
    <n v="10138"/>
    <n v="10062"/>
    <n v="1"/>
    <n v="0"/>
    <n v="75"/>
    <n v="18"/>
    <n v="14"/>
    <n v="40"/>
    <n v="3.9455513908068654E-3"/>
    <n v="0.53333333333333333"/>
    <n v="0"/>
    <n v="3"/>
    <n v="10111"/>
    <n v="10036"/>
    <n v="75"/>
    <n v="33391"/>
    <n v="5685"/>
    <n v="4453"/>
    <n v="0"/>
    <n v="0.56076149141842568"/>
    <n v="0.43923850858157426"/>
    <n v="0"/>
  </r>
  <r>
    <x v="11"/>
    <x v="32"/>
    <x v="0"/>
    <x v="8"/>
    <m/>
    <m/>
    <n v="2018"/>
    <m/>
    <m/>
    <m/>
    <m/>
    <m/>
    <m/>
    <m/>
    <m/>
    <m/>
    <m/>
    <e v="#DIV/0!"/>
    <m/>
    <m/>
    <n v="0"/>
    <n v="0"/>
    <n v="0"/>
    <n v="0"/>
    <m/>
    <n v="0"/>
    <n v="0"/>
    <e v="#DIV/0!"/>
    <e v="#DIV/0!"/>
    <e v="#DIV/0!"/>
  </r>
  <r>
    <x v="12"/>
    <x v="32"/>
    <x v="0"/>
    <x v="8"/>
    <n v="10536"/>
    <n v="1628"/>
    <n v="10926"/>
    <n v="10551"/>
    <n v="3765"/>
    <n v="3659"/>
    <n v="0"/>
    <n v="0"/>
    <n v="93"/>
    <n v="0"/>
    <n v="0"/>
    <n v="0"/>
    <n v="0"/>
    <n v="0"/>
    <n v="0"/>
    <n v="0"/>
    <n v="3752"/>
    <n v="3646"/>
    <n v="93"/>
    <n v="10478"/>
    <n v="357"/>
    <n v="3407"/>
    <n v="1"/>
    <n v="9.4820717131474108E-2"/>
    <n v="0.90491367861885785"/>
    <n v="2.6560424966799468E-4"/>
  </r>
  <r>
    <x v="13"/>
    <x v="32"/>
    <x v="0"/>
    <x v="8"/>
    <n v="33256"/>
    <n v="4667"/>
    <n v="30607"/>
    <n v="33294"/>
    <n v="10436"/>
    <n v="10439"/>
    <n v="3"/>
    <n v="0"/>
    <n v="0"/>
    <n v="32"/>
    <n v="26"/>
    <n v="57"/>
    <n v="5.4618627826753547E-3"/>
    <e v="#DIV/0!"/>
    <n v="0"/>
    <n v="4"/>
    <n v="10423"/>
    <n v="10426"/>
    <n v="0"/>
    <n v="33180"/>
    <n v="3126"/>
    <n v="7308"/>
    <n v="2"/>
    <n v="0.29954005366040631"/>
    <n v="0.70026830203142965"/>
    <n v="1.9164430816404754E-4"/>
  </r>
  <r>
    <x v="14"/>
    <x v="32"/>
    <x v="0"/>
    <x v="8"/>
    <n v="20077"/>
    <n v="1852"/>
    <n v="20243"/>
    <n v="20219"/>
    <n v="8923"/>
    <n v="8834"/>
    <n v="1"/>
    <n v="0"/>
    <n v="88"/>
    <n v="23"/>
    <n v="32"/>
    <n v="30"/>
    <n v="3.3620979491202512E-3"/>
    <n v="0.34090909090909088"/>
    <n v="0"/>
    <n v="3"/>
    <n v="8869"/>
    <n v="8780"/>
    <n v="88"/>
    <n v="19776"/>
    <n v="4780"/>
    <n v="4137"/>
    <n v="6"/>
    <n v="0.53569427322649332"/>
    <n v="0.46363330718368262"/>
    <n v="6.7241958982405022E-4"/>
  </r>
  <r>
    <x v="15"/>
    <x v="32"/>
    <x v="0"/>
    <x v="8"/>
    <n v="1118"/>
    <n v="130"/>
    <n v="3006"/>
    <n v="1118"/>
    <n v="578"/>
    <n v="571"/>
    <n v="0"/>
    <n v="0"/>
    <n v="7"/>
    <n v="2"/>
    <n v="1"/>
    <n v="4"/>
    <n v="6.920415224913495E-3"/>
    <n v="0.5714285714285714"/>
    <n v="0"/>
    <n v="0"/>
    <n v="575"/>
    <n v="568"/>
    <n v="7"/>
    <n v="1101"/>
    <n v="153"/>
    <n v="424"/>
    <n v="1"/>
    <n v="0.26470588235294118"/>
    <n v="0.73356401384083048"/>
    <n v="1.7301038062283738E-3"/>
  </r>
  <r>
    <x v="16"/>
    <x v="32"/>
    <x v="0"/>
    <x v="8"/>
    <n v="732461"/>
    <n v="66367"/>
    <n v="668112"/>
    <n v="733882"/>
    <n v="236335"/>
    <n v="233082"/>
    <n v="1"/>
    <n v="0"/>
    <n v="3252"/>
    <n v="398"/>
    <n v="1120"/>
    <n v="1630"/>
    <n v="6.8969894429517422E-3"/>
    <n v="0.50123001230012298"/>
    <n v="20"/>
    <n v="84"/>
    <n v="235150"/>
    <n v="231928"/>
    <n v="3222"/>
    <n v="723260"/>
    <n v="105389"/>
    <n v="130681"/>
    <n v="265"/>
    <n v="0.44593056466456515"/>
    <n v="0.55294814564072181"/>
    <n v="1.1212896947130134E-3"/>
  </r>
  <r>
    <x v="17"/>
    <x v="32"/>
    <x v="0"/>
    <x v="8"/>
    <n v="57621"/>
    <n v="6800"/>
    <n v="52839"/>
    <n v="57644"/>
    <n v="19495"/>
    <n v="19272"/>
    <n v="0"/>
    <n v="0"/>
    <n v="223"/>
    <n v="25"/>
    <n v="99"/>
    <n v="77"/>
    <n v="3.9497307001795335E-3"/>
    <n v="0.3452914798206278"/>
    <n v="0"/>
    <n v="22"/>
    <n v="19023"/>
    <n v="18805"/>
    <n v="218"/>
    <n v="54663"/>
    <n v="10736"/>
    <n v="8729"/>
    <n v="28"/>
    <n v="0.55070530905360349"/>
    <n v="0.44775583482944342"/>
    <n v="1.436265709156194E-3"/>
  </r>
  <r>
    <x v="18"/>
    <x v="32"/>
    <x v="0"/>
    <x v="8"/>
    <n v="18573"/>
    <n v="2154"/>
    <n v="18437"/>
    <n v="18655"/>
    <n v="6645"/>
    <n v="6541"/>
    <n v="0"/>
    <n v="0"/>
    <n v="104"/>
    <n v="28"/>
    <n v="63"/>
    <n v="12"/>
    <n v="1.8058690744920992E-3"/>
    <n v="0.11538461538461539"/>
    <n v="0"/>
    <n v="0"/>
    <n v="6629"/>
    <n v="6526"/>
    <n v="103"/>
    <n v="18460"/>
    <n v="4306"/>
    <n v="2336"/>
    <n v="3"/>
    <n v="0.64800601956358161"/>
    <n v="0.35154251316779533"/>
    <n v="4.514672686230248E-4"/>
  </r>
  <r>
    <x v="19"/>
    <x v="32"/>
    <x v="0"/>
    <x v="8"/>
    <n v="6114"/>
    <n v="567"/>
    <n v="7565"/>
    <n v="6139"/>
    <n v="2644"/>
    <n v="2622"/>
    <n v="0"/>
    <n v="0"/>
    <n v="22"/>
    <n v="5"/>
    <n v="3"/>
    <n v="7"/>
    <n v="2.6475037821482601E-3"/>
    <n v="0.31818181818181818"/>
    <n v="0"/>
    <n v="7"/>
    <n v="2641"/>
    <n v="2619"/>
    <n v="22"/>
    <n v="6075"/>
    <n v="1780"/>
    <n v="864"/>
    <n v="0"/>
    <n v="0.67322239031770048"/>
    <n v="0.32677760968229952"/>
    <n v="0"/>
  </r>
  <r>
    <x v="20"/>
    <x v="32"/>
    <x v="0"/>
    <x v="8"/>
    <n v="26999"/>
    <n v="2563"/>
    <n v="26454"/>
    <n v="27061"/>
    <n v="10004"/>
    <n v="9887"/>
    <n v="0"/>
    <n v="0"/>
    <n v="117"/>
    <n v="34"/>
    <n v="34"/>
    <n v="49"/>
    <n v="4.8980407836865256E-3"/>
    <n v="0.41880341880341881"/>
    <n v="0"/>
    <n v="0"/>
    <n v="9981"/>
    <n v="9864"/>
    <n v="117"/>
    <n v="26868"/>
    <n v="4342"/>
    <n v="5659"/>
    <n v="3"/>
    <n v="0.43402638944422234"/>
    <n v="0.5656737305077969"/>
    <n v="2.9988004798080768E-4"/>
  </r>
  <r>
    <x v="21"/>
    <x v="32"/>
    <x v="0"/>
    <x v="8"/>
    <n v="6180"/>
    <n v="364"/>
    <n v="7834"/>
    <n v="6180"/>
    <n v="2931"/>
    <n v="2908"/>
    <n v="0"/>
    <n v="0"/>
    <n v="23"/>
    <n v="10"/>
    <n v="0"/>
    <n v="11"/>
    <n v="3.7529853292391675E-3"/>
    <n v="0.47826086956521741"/>
    <n v="0"/>
    <n v="2"/>
    <n v="2921"/>
    <n v="2898"/>
    <n v="23"/>
    <n v="6106"/>
    <n v="830"/>
    <n v="2100"/>
    <n v="1"/>
    <n v="0.28317980211531901"/>
    <n v="0.7164790174002047"/>
    <n v="3.4118048447628798E-4"/>
  </r>
  <r>
    <x v="22"/>
    <x v="32"/>
    <x v="0"/>
    <x v="8"/>
    <n v="18571"/>
    <n v="1634"/>
    <n v="18955"/>
    <n v="18696"/>
    <n v="7432"/>
    <n v="7377"/>
    <n v="0"/>
    <n v="0"/>
    <n v="55"/>
    <n v="13"/>
    <n v="14"/>
    <n v="18"/>
    <n v="2.4219590958019376E-3"/>
    <n v="0.32727272727272727"/>
    <n v="0"/>
    <n v="10"/>
    <n v="7402"/>
    <n v="7348"/>
    <n v="54"/>
    <n v="18492"/>
    <n v="4663"/>
    <n v="2764"/>
    <n v="5"/>
    <n v="0.6274219590958019"/>
    <n v="0.37190527448869753"/>
    <n v="6.7276641550053826E-4"/>
  </r>
  <r>
    <x v="23"/>
    <x v="32"/>
    <x v="0"/>
    <x v="8"/>
    <n v="15527"/>
    <n v="1526"/>
    <n v="16019"/>
    <n v="15644"/>
    <n v="6470"/>
    <n v="6368"/>
    <n v="0"/>
    <n v="0"/>
    <n v="102"/>
    <n v="10"/>
    <n v="40"/>
    <n v="49"/>
    <n v="7.573415765069552E-3"/>
    <n v="0.48039215686274511"/>
    <n v="0"/>
    <n v="3"/>
    <n v="6460"/>
    <n v="6358"/>
    <n v="102"/>
    <n v="15497"/>
    <n v="1799"/>
    <n v="4668"/>
    <n v="3"/>
    <n v="0.27805255023183928"/>
    <n v="0.72148377125193197"/>
    <n v="4.6367851622874809E-4"/>
  </r>
  <r>
    <x v="24"/>
    <x v="32"/>
    <x v="0"/>
    <x v="8"/>
    <n v="868"/>
    <n v="90"/>
    <n v="2796"/>
    <n v="869"/>
    <n v="395"/>
    <n v="388"/>
    <n v="0"/>
    <n v="0"/>
    <n v="7"/>
    <n v="0"/>
    <n v="0"/>
    <n v="0"/>
    <n v="0"/>
    <n v="0"/>
    <n v="0"/>
    <n v="0"/>
    <n v="393"/>
    <n v="386"/>
    <n v="7"/>
    <n v="853"/>
    <n v="142"/>
    <n v="253"/>
    <n v="0"/>
    <n v="0.35949367088607592"/>
    <n v="0.64050632911392402"/>
    <n v="0"/>
  </r>
  <r>
    <x v="25"/>
    <x v="32"/>
    <x v="0"/>
    <x v="8"/>
    <n v="590"/>
    <n v="95"/>
    <n v="2513"/>
    <n v="590"/>
    <n v="238"/>
    <n v="238"/>
    <n v="0"/>
    <n v="0"/>
    <n v="0"/>
    <n v="1"/>
    <n v="0"/>
    <n v="3"/>
    <n v="1.2605042016806723E-2"/>
    <e v="#DIV/0!"/>
    <n v="0"/>
    <n v="0"/>
    <n v="237"/>
    <n v="237"/>
    <n v="0"/>
    <n v="582"/>
    <n v="18"/>
    <n v="220"/>
    <n v="0"/>
    <n v="7.5630252100840331E-2"/>
    <n v="0.92436974789915971"/>
    <n v="0"/>
  </r>
  <r>
    <x v="26"/>
    <x v="32"/>
    <x v="0"/>
    <x v="8"/>
    <n v="408609"/>
    <n v="48284"/>
    <n v="362343"/>
    <n v="410033"/>
    <n v="115193"/>
    <n v="113412"/>
    <n v="0"/>
    <n v="0"/>
    <n v="1781"/>
    <n v="515"/>
    <n v="569"/>
    <n v="592"/>
    <n v="5.1392011667375625E-3"/>
    <n v="0.33239752947782147"/>
    <n v="3"/>
    <n v="102"/>
    <n v="113493"/>
    <n v="111751"/>
    <n v="1742"/>
    <n v="398279"/>
    <n v="64865"/>
    <n v="50275"/>
    <n v="53"/>
    <n v="0.56309845216289189"/>
    <n v="0.43644145043535632"/>
    <n v="4.6009740175184254E-4"/>
  </r>
  <r>
    <x v="27"/>
    <x v="32"/>
    <x v="0"/>
    <x v="8"/>
    <m/>
    <m/>
    <n v="2018"/>
    <m/>
    <m/>
    <m/>
    <m/>
    <m/>
    <m/>
    <m/>
    <m/>
    <m/>
    <m/>
    <e v="#DIV/0!"/>
    <m/>
    <m/>
    <n v="0"/>
    <n v="0"/>
    <n v="0"/>
    <n v="0"/>
    <m/>
    <n v="0"/>
    <n v="0"/>
    <e v="#DIV/0!"/>
    <e v="#DIV/0!"/>
    <e v="#DIV/0!"/>
  </r>
  <r>
    <x v="28"/>
    <x v="32"/>
    <x v="0"/>
    <x v="8"/>
    <n v="34261"/>
    <n v="2579"/>
    <n v="33700"/>
    <n v="34453"/>
    <n v="14158"/>
    <n v="13960"/>
    <n v="0"/>
    <n v="0"/>
    <n v="197"/>
    <n v="87"/>
    <n v="71"/>
    <n v="39"/>
    <n v="2.7546263596553186E-3"/>
    <n v="0.19796954314720813"/>
    <n v="0"/>
    <n v="0"/>
    <n v="14081"/>
    <n v="13883"/>
    <n v="197"/>
    <n v="33935"/>
    <n v="7159"/>
    <n v="6999"/>
    <n v="0"/>
    <n v="0.50565051560954932"/>
    <n v="0.49434948439045062"/>
    <n v="0"/>
  </r>
  <r>
    <x v="29"/>
    <x v="32"/>
    <x v="0"/>
    <x v="8"/>
    <m/>
    <m/>
    <n v="2018"/>
    <m/>
    <m/>
    <m/>
    <m/>
    <m/>
    <m/>
    <m/>
    <m/>
    <m/>
    <m/>
    <e v="#DIV/0!"/>
    <m/>
    <m/>
    <n v="0"/>
    <n v="0"/>
    <n v="0"/>
    <n v="0"/>
    <m/>
    <n v="0"/>
    <n v="0"/>
    <e v="#DIV/0!"/>
    <e v="#DIV/0!"/>
    <e v="#DIV/0!"/>
  </r>
  <r>
    <x v="30"/>
    <x v="32"/>
    <x v="0"/>
    <x v="8"/>
    <n v="441339"/>
    <n v="43888"/>
    <n v="399469"/>
    <n v="443277"/>
    <n v="137205"/>
    <n v="135679"/>
    <n v="0"/>
    <n v="0"/>
    <n v="1525"/>
    <n v="342"/>
    <n v="342"/>
    <n v="789"/>
    <n v="5.7505192959440253E-3"/>
    <n v="0.5173770491803279"/>
    <n v="2"/>
    <n v="50"/>
    <n v="136642"/>
    <n v="135126"/>
    <n v="1515"/>
    <n v="437599"/>
    <n v="0"/>
    <n v="137082"/>
    <n v="80"/>
    <n v="0"/>
    <n v="0.99910353121241935"/>
    <n v="5.8306913013374153E-4"/>
  </r>
  <r>
    <x v="31"/>
    <x v="32"/>
    <x v="0"/>
    <x v="8"/>
    <n v="287908"/>
    <n v="29402"/>
    <n v="260524"/>
    <n v="288299"/>
    <n v="106459"/>
    <n v="105437"/>
    <n v="0"/>
    <n v="0"/>
    <n v="1022"/>
    <n v="169"/>
    <n v="344"/>
    <n v="420"/>
    <n v="3.9451807738190292E-3"/>
    <n v="0.41095890410958902"/>
    <n v="2"/>
    <n v="87"/>
    <n v="105654"/>
    <n v="104649"/>
    <n v="1005"/>
    <n v="282919"/>
    <n v="53225"/>
    <n v="53205"/>
    <n v="29"/>
    <n v="0.49995773020599482"/>
    <n v="0.49976986445486055"/>
    <n v="2.7240533914464724E-4"/>
  </r>
  <r>
    <x v="32"/>
    <x v="32"/>
    <x v="0"/>
    <x v="8"/>
    <n v="16139"/>
    <n v="2198"/>
    <n v="15959"/>
    <n v="16147"/>
    <n v="6860"/>
    <n v="6860"/>
    <n v="0"/>
    <n v="0"/>
    <n v="63"/>
    <n v="13"/>
    <n v="10"/>
    <n v="40"/>
    <n v="5.8309037900874635E-3"/>
    <n v="0.63492063492063489"/>
    <n v="0"/>
    <n v="3"/>
    <n v="6825"/>
    <n v="6827"/>
    <n v="61"/>
    <n v="16000"/>
    <n v="2008"/>
    <n v="4851"/>
    <n v="1"/>
    <n v="0.29271137026239069"/>
    <n v="0.70714285714285718"/>
    <n v="1.4577259475218659E-4"/>
  </r>
  <r>
    <x v="33"/>
    <x v="32"/>
    <x v="0"/>
    <x v="8"/>
    <n v="65499"/>
    <n v="7907"/>
    <n v="59610"/>
    <n v="66012"/>
    <n v="22529"/>
    <n v="22257"/>
    <n v="0"/>
    <n v="0"/>
    <n v="272"/>
    <n v="22"/>
    <n v="151"/>
    <n v="81"/>
    <n v="3.5953659727462383E-3"/>
    <n v="0.29779411764705882"/>
    <n v="1"/>
    <n v="17"/>
    <n v="22158"/>
    <n v="21895"/>
    <n v="263"/>
    <n v="63674"/>
    <n v="15195"/>
    <n v="7319"/>
    <n v="15"/>
    <n v="0.67446402414665541"/>
    <n v="0.32487016733987306"/>
    <n v="6.6580851347152554E-4"/>
  </r>
  <r>
    <x v="34"/>
    <x v="32"/>
    <x v="0"/>
    <x v="8"/>
    <n v="2964"/>
    <n v="279"/>
    <n v="4703"/>
    <n v="2941"/>
    <n v="1337"/>
    <n v="1337"/>
    <n v="0"/>
    <n v="0"/>
    <n v="10"/>
    <n v="4"/>
    <n v="0"/>
    <n v="6"/>
    <n v="4.4876589379207179E-3"/>
    <n v="0.6"/>
    <n v="0"/>
    <n v="0"/>
    <n v="1335"/>
    <n v="1335"/>
    <n v="10"/>
    <n v="2918"/>
    <n v="582"/>
    <n v="755"/>
    <n v="0"/>
    <n v="0.43530291697830964"/>
    <n v="0.5646970830216903"/>
    <n v="0"/>
  </r>
  <r>
    <x v="35"/>
    <x v="32"/>
    <x v="0"/>
    <x v="8"/>
    <n v="11786"/>
    <n v="1182"/>
    <n v="12622"/>
    <n v="11850"/>
    <n v="4438"/>
    <n v="4384"/>
    <n v="8"/>
    <n v="0"/>
    <n v="46"/>
    <n v="17"/>
    <n v="3"/>
    <n v="24"/>
    <n v="5.4078413699864807E-3"/>
    <n v="0.52173913043478259"/>
    <n v="0"/>
    <n v="2"/>
    <n v="4425"/>
    <n v="4371"/>
    <n v="46"/>
    <n v="11745"/>
    <n v="2723"/>
    <n v="1715"/>
    <n v="0"/>
    <n v="0.61356466876971605"/>
    <n v="0.3864353312302839"/>
    <n v="0"/>
  </r>
  <r>
    <x v="36"/>
    <x v="32"/>
    <x v="0"/>
    <x v="8"/>
    <n v="78787"/>
    <n v="9626"/>
    <n v="71179"/>
    <n v="79007"/>
    <n v="25937"/>
    <n v="25665"/>
    <n v="0"/>
    <n v="0"/>
    <n v="272"/>
    <n v="40"/>
    <n v="95"/>
    <n v="112"/>
    <n v="4.3181555307090259E-3"/>
    <n v="0.41176470588235292"/>
    <n v="0"/>
    <n v="25"/>
    <n v="25833"/>
    <n v="25563"/>
    <n v="270"/>
    <n v="77836"/>
    <n v="15014"/>
    <n v="10898"/>
    <n v="21"/>
    <n v="0.57886417087558317"/>
    <n v="0.42017195512202643"/>
    <n v="8.0965416200794236E-4"/>
  </r>
  <r>
    <x v="37"/>
    <x v="32"/>
    <x v="0"/>
    <x v="8"/>
    <n v="22072"/>
    <n v="3297"/>
    <n v="20793"/>
    <n v="22197"/>
    <n v="8123"/>
    <n v="8018"/>
    <n v="0"/>
    <n v="0"/>
    <n v="105"/>
    <n v="19"/>
    <n v="27"/>
    <n v="58"/>
    <n v="7.1402191308629816E-3"/>
    <n v="0.55238095238095242"/>
    <n v="0"/>
    <n v="1"/>
    <n v="8084"/>
    <n v="7979"/>
    <n v="105"/>
    <n v="21867"/>
    <n v="2500"/>
    <n v="5615"/>
    <n v="8"/>
    <n v="0.30776806598547335"/>
    <n v="0.69124707620337311"/>
    <n v="9.8485781115351481E-4"/>
  </r>
  <r>
    <x v="38"/>
    <x v="32"/>
    <x v="0"/>
    <x v="8"/>
    <n v="47664"/>
    <n v="3243"/>
    <n v="46439"/>
    <n v="47748"/>
    <n v="15516"/>
    <n v="15394"/>
    <n v="0"/>
    <n v="0"/>
    <n v="122"/>
    <n v="35"/>
    <n v="20"/>
    <n v="67"/>
    <n v="4.3181232276359883E-3"/>
    <n v="0.54918032786885251"/>
    <n v="0"/>
    <n v="0"/>
    <n v="15460"/>
    <n v="15338"/>
    <n v="122"/>
    <n v="47229"/>
    <n v="2280"/>
    <n v="13228"/>
    <n v="8"/>
    <n v="0.14694508894044858"/>
    <n v="0.85253931425625162"/>
    <n v="5.1559680329981957E-4"/>
  </r>
  <r>
    <x v="39"/>
    <x v="32"/>
    <x v="0"/>
    <x v="8"/>
    <n v="2761808"/>
    <n v="288148"/>
    <n v="896508"/>
    <n v="2769629"/>
    <n v="908044"/>
    <n v="896492"/>
    <n v="27"/>
    <n v="0"/>
    <n v="10978"/>
    <n v="2170"/>
    <n v="3546"/>
    <n v="4781"/>
    <n v="5.2651633621278266E-3"/>
    <n v="0.43550737839314996"/>
    <n v="29"/>
    <n v="461"/>
    <n v="901978"/>
    <n v="890556"/>
    <n v="10850"/>
    <n v="2722861"/>
    <n v="374436"/>
    <n v="532983"/>
    <n v="576"/>
    <n v="0.41235446740466319"/>
    <n v="0.58695723995753513"/>
    <n v="6.3433049499803974E-4"/>
  </r>
  <r>
    <x v="0"/>
    <x v="33"/>
    <x v="1"/>
    <x v="9"/>
    <n v="6622"/>
    <n v="510"/>
    <n v="8129"/>
    <n v="6622"/>
    <n v="2323"/>
    <n v="2288"/>
    <n v="5"/>
    <n v="0"/>
    <n v="30"/>
    <n v="3"/>
    <n v="8"/>
    <n v="19"/>
    <n v="8.1790787774429618E-3"/>
    <n v="0.6333333333333333"/>
    <n v="0"/>
    <n v="0"/>
    <n v="2319"/>
    <n v="2284"/>
    <n v="30"/>
    <n v="6569"/>
    <n v="1480"/>
    <n v="23"/>
    <n v="820"/>
    <n v="0.63710718897976759"/>
    <n v="9.9009900990099011E-3"/>
    <n v="0.35299182092122255"/>
  </r>
  <r>
    <x v="1"/>
    <x v="33"/>
    <x v="1"/>
    <x v="9"/>
    <n v="14615"/>
    <n v="2444"/>
    <n v="14188"/>
    <n v="14662"/>
    <n v="6802"/>
    <n v="6765"/>
    <n v="3"/>
    <n v="0"/>
    <n v="34"/>
    <n v="9"/>
    <n v="11"/>
    <n v="14"/>
    <n v="2.0582181711261394E-3"/>
    <n v="0.41176470588235292"/>
    <n v="0"/>
    <n v="0"/>
    <n v="6794"/>
    <n v="6758"/>
    <n v="33"/>
    <n v="14590"/>
    <n v="4027"/>
    <n v="2772"/>
    <n v="3"/>
    <n v="0.59203175536606878"/>
    <n v="0.40752719788297559"/>
    <n v="4.4104675095560131E-4"/>
  </r>
  <r>
    <x v="2"/>
    <x v="33"/>
    <x v="1"/>
    <x v="9"/>
    <n v="106921"/>
    <n v="10000"/>
    <n v="98938"/>
    <n v="105838"/>
    <n v="41144"/>
    <n v="40541"/>
    <n v="0"/>
    <n v="0"/>
    <n v="603"/>
    <n v="100"/>
    <n v="104"/>
    <n v="390"/>
    <n v="9.4789033637954507E-3"/>
    <n v="0.64676616915422891"/>
    <n v="1"/>
    <n v="10"/>
    <n v="41000"/>
    <n v="40399"/>
    <n v="601"/>
    <n v="104965"/>
    <n v="18760"/>
    <n v="22369"/>
    <n v="15"/>
    <n v="0.45595955667898114"/>
    <n v="0.54367587011471907"/>
    <n v="3.6457320629982502E-4"/>
  </r>
  <r>
    <x v="3"/>
    <x v="33"/>
    <x v="1"/>
    <x v="9"/>
    <n v="43413"/>
    <n v="2995"/>
    <n v="42435"/>
    <n v="43464"/>
    <n v="16651"/>
    <n v="16558"/>
    <n v="0"/>
    <n v="0"/>
    <n v="94"/>
    <n v="29"/>
    <n v="23"/>
    <n v="41"/>
    <n v="2.4623145757011592E-3"/>
    <n v="0.43617021276595747"/>
    <n v="0"/>
    <n v="1"/>
    <n v="16601"/>
    <n v="16508"/>
    <n v="94"/>
    <n v="43088"/>
    <n v="11900"/>
    <n v="4732"/>
    <n v="19"/>
    <n v="0.71467179148399496"/>
    <n v="0.2841871359077533"/>
    <n v="1.1410726082517566E-3"/>
  </r>
  <r>
    <x v="4"/>
    <x v="33"/>
    <x v="1"/>
    <x v="9"/>
    <n v="51021"/>
    <n v="3829"/>
    <n v="49209"/>
    <n v="51235"/>
    <n v="22268"/>
    <n v="22105"/>
    <n v="2"/>
    <n v="2"/>
    <n v="161"/>
    <n v="46"/>
    <n v="65"/>
    <n v="42"/>
    <n v="1.8861146039159333E-3"/>
    <n v="0.2608695652173913"/>
    <n v="0"/>
    <n v="8"/>
    <n v="22168"/>
    <n v="22007"/>
    <n v="159"/>
    <n v="50480"/>
    <n v="16296"/>
    <n v="5960"/>
    <n v="12"/>
    <n v="0.73181246631938213"/>
    <n v="0.26764864379378478"/>
    <n v="5.3888988683312372E-4"/>
  </r>
  <r>
    <x v="5"/>
    <x v="33"/>
    <x v="1"/>
    <x v="9"/>
    <n v="272792"/>
    <n v="27983"/>
    <n v="246826"/>
    <n v="275095"/>
    <n v="85157"/>
    <n v="84258"/>
    <n v="0"/>
    <n v="0"/>
    <n v="899"/>
    <n v="199"/>
    <n v="336"/>
    <n v="347"/>
    <n v="4.0748264969409443E-3"/>
    <n v="0.38598442714126807"/>
    <n v="3"/>
    <n v="14"/>
    <n v="84812"/>
    <n v="83915"/>
    <n v="897"/>
    <n v="272357"/>
    <n v="36378"/>
    <n v="48593"/>
    <n v="180"/>
    <n v="0.42718743027584344"/>
    <n v="0.57062836877766943"/>
    <n v="2.1137428514391068E-3"/>
  </r>
  <r>
    <x v="6"/>
    <x v="33"/>
    <x v="1"/>
    <x v="9"/>
    <n v="2750"/>
    <n v="100"/>
    <n v="4667"/>
    <n v="2750"/>
    <n v="1299"/>
    <n v="1289"/>
    <n v="0"/>
    <n v="0"/>
    <n v="10"/>
    <n v="1"/>
    <n v="1"/>
    <n v="8"/>
    <n v="6.1585835257890681E-3"/>
    <n v="0.8"/>
    <n v="0"/>
    <n v="0"/>
    <n v="1295"/>
    <n v="1285"/>
    <n v="10"/>
    <n v="2727"/>
    <n v="838"/>
    <n v="461"/>
    <n v="0"/>
    <n v="0.6451116243264049"/>
    <n v="0.35488837567359505"/>
    <n v="0"/>
  </r>
  <r>
    <x v="7"/>
    <x v="33"/>
    <x v="1"/>
    <x v="9"/>
    <n v="62876"/>
    <n v="5368"/>
    <n v="59525"/>
    <n v="62967"/>
    <n v="23009"/>
    <n v="22857"/>
    <n v="0"/>
    <n v="0"/>
    <n v="152"/>
    <n v="29"/>
    <n v="59"/>
    <n v="64"/>
    <n v="2.7815202746751273E-3"/>
    <n v="0.42105263157894735"/>
    <n v="0"/>
    <n v="0"/>
    <n v="22957"/>
    <n v="22806"/>
    <n v="151"/>
    <n v="62366"/>
    <n v="5490"/>
    <n v="17509"/>
    <n v="10"/>
    <n v="0.23860228606197575"/>
    <n v="0.76096310139510626"/>
    <n v="4.3461254291798863E-4"/>
  </r>
  <r>
    <x v="8"/>
    <x v="33"/>
    <x v="1"/>
    <x v="9"/>
    <n v="20924"/>
    <n v="1581"/>
    <n v="21360"/>
    <n v="21552"/>
    <n v="6550"/>
    <n v="6479"/>
    <n v="0"/>
    <n v="0"/>
    <n v="71"/>
    <n v="19"/>
    <n v="10"/>
    <n v="31"/>
    <n v="4.7328244274809162E-3"/>
    <n v="0.43661971830985913"/>
    <n v="0"/>
    <n v="11"/>
    <n v="6533"/>
    <n v="6462"/>
    <n v="71"/>
    <n v="21366"/>
    <n v="2620"/>
    <n v="3928"/>
    <n v="2"/>
    <n v="0.4"/>
    <n v="0.59969465648854958"/>
    <n v="3.0534351145038169E-4"/>
  </r>
  <r>
    <x v="9"/>
    <x v="33"/>
    <x v="1"/>
    <x v="9"/>
    <n v="4616"/>
    <n v="652"/>
    <n v="5981"/>
    <n v="4616"/>
    <n v="2378"/>
    <n v="2356"/>
    <n v="0"/>
    <n v="0"/>
    <n v="22"/>
    <n v="6"/>
    <n v="7"/>
    <n v="7"/>
    <n v="2.9436501261564342E-3"/>
    <n v="0.31818181818181818"/>
    <n v="0"/>
    <n v="2"/>
    <n v="2369"/>
    <n v="2347"/>
    <n v="22"/>
    <n v="4574"/>
    <n v="745"/>
    <n v="1633"/>
    <n v="0"/>
    <n v="0.31328847771236334"/>
    <n v="0.68671152228763666"/>
    <n v="0"/>
  </r>
  <r>
    <x v="10"/>
    <x v="33"/>
    <x v="1"/>
    <x v="9"/>
    <n v="33732"/>
    <n v="6119"/>
    <n v="29630"/>
    <n v="33761"/>
    <n v="11908"/>
    <n v="11764"/>
    <n v="1"/>
    <n v="0"/>
    <n v="143"/>
    <n v="15"/>
    <n v="31"/>
    <n v="90"/>
    <n v="7.5579442391669463E-3"/>
    <n v="0.62937062937062938"/>
    <n v="0"/>
    <n v="7"/>
    <n v="11882"/>
    <n v="11739"/>
    <n v="143"/>
    <n v="33472"/>
    <n v="7666"/>
    <n v="4238"/>
    <n v="4"/>
    <n v="0.64376889486059796"/>
    <n v="0.35589519650655022"/>
    <n v="3.3590863285186428E-4"/>
  </r>
  <r>
    <x v="11"/>
    <x v="33"/>
    <x v="1"/>
    <x v="9"/>
    <n v="1579"/>
    <n v="256"/>
    <n v="3340"/>
    <n v="1579"/>
    <n v="1206"/>
    <n v="1197"/>
    <n v="4"/>
    <n v="0"/>
    <n v="5"/>
    <n v="2"/>
    <n v="0"/>
    <n v="2"/>
    <n v="1.658374792703151E-3"/>
    <n v="0.4"/>
    <n v="0"/>
    <n v="1"/>
    <n v="1201"/>
    <n v="1192"/>
    <n v="5"/>
    <n v="1564"/>
    <n v="902"/>
    <n v="303"/>
    <n v="1"/>
    <n v="0.7479270315091211"/>
    <n v="0.25124378109452739"/>
    <n v="8.2918739635157548E-4"/>
  </r>
  <r>
    <x v="12"/>
    <x v="33"/>
    <x v="1"/>
    <x v="9"/>
    <n v="39813"/>
    <n v="7299"/>
    <n v="34531"/>
    <n v="39870"/>
    <n v="13437"/>
    <n v="13207"/>
    <n v="0"/>
    <n v="0"/>
    <n v="231"/>
    <n v="35"/>
    <n v="77"/>
    <n v="118"/>
    <n v="8.7817221105901608E-3"/>
    <n v="0.51082251082251084"/>
    <n v="0"/>
    <n v="1"/>
    <n v="13395"/>
    <n v="13165"/>
    <n v="231"/>
    <n v="39543"/>
    <n v="3976"/>
    <n v="9452"/>
    <n v="9"/>
    <n v="0.29589938230259732"/>
    <n v="0.70343082533303569"/>
    <n v="6.6979236436704619E-4"/>
  </r>
  <r>
    <x v="13"/>
    <x v="33"/>
    <x v="1"/>
    <x v="9"/>
    <n v="41275"/>
    <n v="5518"/>
    <n v="37774"/>
    <n v="41447"/>
    <n v="14535"/>
    <n v="14421"/>
    <n v="0"/>
    <n v="0"/>
    <n v="114"/>
    <n v="34"/>
    <n v="25"/>
    <n v="51"/>
    <n v="3.5087719298245615E-3"/>
    <n v="0.44736842105263158"/>
    <n v="0"/>
    <n v="3"/>
    <n v="14509"/>
    <n v="14395"/>
    <n v="114"/>
    <n v="41281"/>
    <n v="3452"/>
    <n v="11073"/>
    <n v="10"/>
    <n v="0.23749570003439974"/>
    <n v="0.76181630546955625"/>
    <n v="6.8799449604403163E-4"/>
  </r>
  <r>
    <x v="14"/>
    <x v="33"/>
    <x v="1"/>
    <x v="9"/>
    <n v="54555"/>
    <n v="5291"/>
    <n v="51281"/>
    <n v="55521"/>
    <n v="22799"/>
    <n v="22518"/>
    <n v="9"/>
    <n v="9"/>
    <n v="272"/>
    <n v="59"/>
    <n v="70"/>
    <n v="135"/>
    <n v="5.9213123382604498E-3"/>
    <n v="0.49632352941176472"/>
    <n v="0"/>
    <n v="8"/>
    <n v="22370"/>
    <n v="22091"/>
    <n v="270"/>
    <n v="51718"/>
    <n v="12821"/>
    <n v="9939"/>
    <n v="39"/>
    <n v="0.56234922584323876"/>
    <n v="0.43594017281459713"/>
    <n v="1.7106013421641301E-3"/>
  </r>
  <r>
    <x v="15"/>
    <x v="33"/>
    <x v="1"/>
    <x v="9"/>
    <n v="24447"/>
    <n v="2457"/>
    <n v="24007"/>
    <n v="24604"/>
    <n v="15372"/>
    <n v="15233"/>
    <n v="0"/>
    <n v="0"/>
    <n v="139"/>
    <n v="38"/>
    <n v="60"/>
    <n v="40"/>
    <n v="2.6021337496747333E-3"/>
    <n v="0.28776978417266186"/>
    <n v="0"/>
    <n v="1"/>
    <n v="15319"/>
    <n v="15181"/>
    <n v="138"/>
    <n v="24215"/>
    <n v="7676"/>
    <n v="7642"/>
    <n v="54"/>
    <n v="0.49934946656258133"/>
    <n v="0.49713765287535777"/>
    <n v="3.5128805620608899E-3"/>
  </r>
  <r>
    <x v="16"/>
    <x v="33"/>
    <x v="1"/>
    <x v="9"/>
    <n v="1279345"/>
    <n v="105807"/>
    <n v="1175555"/>
    <n v="1283043"/>
    <n v="554163"/>
    <n v="546200"/>
    <n v="20"/>
    <n v="4"/>
    <n v="7943"/>
    <n v="734"/>
    <n v="2983"/>
    <n v="3702"/>
    <n v="6.6803449526583337E-3"/>
    <n v="0.46607075412312726"/>
    <n v="186"/>
    <n v="338"/>
    <n v="550379"/>
    <n v="542541"/>
    <n v="7834"/>
    <n v="1260910"/>
    <n v="294761"/>
    <n v="257898"/>
    <n v="1504"/>
    <n v="0.53190306823082745"/>
    <n v="0.46538292884945404"/>
    <n v="2.7140029197185666E-3"/>
  </r>
  <r>
    <x v="17"/>
    <x v="33"/>
    <x v="1"/>
    <x v="9"/>
    <n v="164041"/>
    <n v="16431"/>
    <n v="149627"/>
    <n v="164332"/>
    <n v="63828"/>
    <n v="63127"/>
    <n v="61"/>
    <n v="1"/>
    <n v="640"/>
    <n v="106"/>
    <n v="216"/>
    <n v="240"/>
    <n v="3.7601052829479226E-3"/>
    <n v="0.375"/>
    <n v="6"/>
    <n v="72"/>
    <n v="62402"/>
    <n v="61726"/>
    <n v="617"/>
    <n v="154941"/>
    <n v="34990"/>
    <n v="28718"/>
    <n v="120"/>
    <n v="0.54819201604311585"/>
    <n v="0.44992793131541015"/>
    <n v="1.8800526414739613E-3"/>
  </r>
  <r>
    <x v="18"/>
    <x v="33"/>
    <x v="1"/>
    <x v="9"/>
    <n v="24608"/>
    <n v="2016"/>
    <n v="24609"/>
    <n v="24730"/>
    <n v="8989"/>
    <n v="8881"/>
    <n v="0"/>
    <n v="0"/>
    <n v="108"/>
    <n v="24"/>
    <n v="54"/>
    <n v="25"/>
    <n v="2.7811769941039049E-3"/>
    <n v="0.23148148148148148"/>
    <n v="2"/>
    <n v="13"/>
    <n v="8965"/>
    <n v="8858"/>
    <n v="107"/>
    <n v="24499"/>
    <n v="6068"/>
    <n v="9"/>
    <n v="2912"/>
    <n v="0.6750472800088998"/>
    <n v="1.0012237178774056E-3"/>
    <n v="0.32395149627322284"/>
  </r>
  <r>
    <x v="19"/>
    <x v="33"/>
    <x v="1"/>
    <x v="9"/>
    <n v="14048"/>
    <n v="958"/>
    <n v="15107"/>
    <n v="14172"/>
    <n v="5574"/>
    <n v="5539"/>
    <n v="0"/>
    <n v="0"/>
    <n v="35"/>
    <n v="16"/>
    <n v="4"/>
    <n v="14"/>
    <n v="2.5116612845353429E-3"/>
    <n v="0.4"/>
    <n v="0"/>
    <n v="1"/>
    <n v="5561"/>
    <n v="5526"/>
    <n v="35"/>
    <n v="14023"/>
    <n v="4092"/>
    <n v="1478"/>
    <n v="4"/>
    <n v="0.73412271259418727"/>
    <n v="0.26515966989594547"/>
    <n v="7.176175098672408E-4"/>
  </r>
  <r>
    <x v="20"/>
    <x v="33"/>
    <x v="1"/>
    <x v="9"/>
    <n v="46072"/>
    <n v="3852"/>
    <n v="44237"/>
    <n v="46291"/>
    <n v="17057"/>
    <n v="16884"/>
    <n v="0"/>
    <n v="0"/>
    <n v="173"/>
    <n v="40"/>
    <n v="63"/>
    <n v="68"/>
    <n v="3.9866330538781735E-3"/>
    <n v="0.39306358381502893"/>
    <n v="2"/>
    <n v="0"/>
    <n v="17023"/>
    <n v="16850"/>
    <n v="173"/>
    <n v="45922"/>
    <n v="8564"/>
    <n v="8490"/>
    <n v="3"/>
    <n v="0.50208125696195105"/>
    <n v="0.49774286216802488"/>
    <n v="1.7588087002403706E-4"/>
  </r>
  <r>
    <x v="21"/>
    <x v="33"/>
    <x v="1"/>
    <x v="9"/>
    <n v="7165"/>
    <n v="291"/>
    <n v="8891"/>
    <n v="7164"/>
    <n v="3381"/>
    <n v="3359"/>
    <n v="0"/>
    <n v="0"/>
    <n v="22"/>
    <n v="5"/>
    <n v="7"/>
    <n v="8"/>
    <n v="2.3661638568470865E-3"/>
    <n v="0.36363636363636365"/>
    <n v="0"/>
    <n v="2"/>
    <n v="3364"/>
    <n v="3342"/>
    <n v="22"/>
    <n v="7103"/>
    <n v="0"/>
    <n v="3380"/>
    <n v="1"/>
    <n v="0"/>
    <n v="0.99970422951789406"/>
    <n v="2.9577048210588581E-4"/>
  </r>
  <r>
    <x v="22"/>
    <x v="33"/>
    <x v="1"/>
    <x v="9"/>
    <n v="38263"/>
    <n v="2581"/>
    <n v="37699"/>
    <n v="38596"/>
    <n v="13945"/>
    <n v="13840"/>
    <n v="0"/>
    <n v="0"/>
    <n v="105"/>
    <n v="19"/>
    <n v="20"/>
    <n v="53"/>
    <n v="3.8006453926138399E-3"/>
    <n v="0.50476190476190474"/>
    <n v="1"/>
    <n v="12"/>
    <n v="13876"/>
    <n v="13771"/>
    <n v="105"/>
    <n v="38025"/>
    <n v="9318"/>
    <n v="4619"/>
    <n v="8"/>
    <n v="0.6681964861957691"/>
    <n v="0.33122983148081747"/>
    <n v="5.7368232341340982E-4"/>
  </r>
  <r>
    <x v="23"/>
    <x v="33"/>
    <x v="1"/>
    <x v="9"/>
    <n v="22474"/>
    <n v="1762"/>
    <n v="22729"/>
    <n v="22684"/>
    <n v="9642"/>
    <n v="9485"/>
    <n v="0"/>
    <n v="0"/>
    <n v="157"/>
    <n v="20"/>
    <n v="42"/>
    <n v="95"/>
    <n v="9.8527276498651725E-3"/>
    <n v="0.60509554140127386"/>
    <n v="0"/>
    <n v="0"/>
    <n v="9618"/>
    <n v="9461"/>
    <n v="157"/>
    <n v="22450"/>
    <n v="3258"/>
    <n v="6379"/>
    <n v="5"/>
    <n v="0.33789670192906035"/>
    <n v="0.66158473345778879"/>
    <n v="5.1856461315079858E-4"/>
  </r>
  <r>
    <x v="24"/>
    <x v="33"/>
    <x v="1"/>
    <x v="9"/>
    <n v="14375"/>
    <n v="1447"/>
    <n v="14945"/>
    <n v="14386"/>
    <n v="6236"/>
    <n v="6121"/>
    <n v="4"/>
    <n v="4"/>
    <n v="110"/>
    <n v="39"/>
    <n v="31"/>
    <n v="40"/>
    <n v="6.4143681847338039E-3"/>
    <n v="0.36363636363636365"/>
    <n v="2"/>
    <n v="0"/>
    <n v="6216"/>
    <n v="6102"/>
    <n v="109"/>
    <n v="14248"/>
    <n v="1911"/>
    <n v="4320"/>
    <n v="5"/>
    <n v="0.30644644002565746"/>
    <n v="0.69275176395125082"/>
    <n v="8.0179602309172549E-4"/>
  </r>
  <r>
    <x v="25"/>
    <x v="33"/>
    <x v="1"/>
    <x v="9"/>
    <n v="8849"/>
    <n v="1549"/>
    <n v="9317"/>
    <n v="8863"/>
    <n v="3934"/>
    <n v="3899"/>
    <n v="0"/>
    <n v="0"/>
    <n v="35"/>
    <n v="3"/>
    <n v="6"/>
    <n v="26"/>
    <n v="6.6090493136756485E-3"/>
    <n v="0.74285714285714288"/>
    <n v="0"/>
    <n v="0"/>
    <n v="3914"/>
    <n v="3879"/>
    <n v="35"/>
    <n v="8780"/>
    <n v="1803"/>
    <n v="0"/>
    <n v="2131"/>
    <n v="0.45831215048296897"/>
    <n v="0"/>
    <n v="0.54168784951703097"/>
  </r>
  <r>
    <x v="26"/>
    <x v="33"/>
    <x v="1"/>
    <x v="9"/>
    <n v="493740"/>
    <n v="42851"/>
    <n v="452906"/>
    <n v="500868"/>
    <n v="142629"/>
    <n v="141033"/>
    <n v="17"/>
    <n v="11"/>
    <n v="1579"/>
    <n v="788"/>
    <n v="591"/>
    <n v="748"/>
    <n v="5.2443752673018811E-3"/>
    <n v="0.47371754274857503"/>
    <n v="5"/>
    <n v="195"/>
    <n v="140590"/>
    <n v="139023"/>
    <n v="1556"/>
    <n v="482507"/>
    <n v="87243"/>
    <n v="55271"/>
    <n v="115"/>
    <n v="0.61167784952569249"/>
    <n v="0.3875158628329442"/>
    <n v="8.0628764136325714E-4"/>
  </r>
  <r>
    <x v="27"/>
    <x v="33"/>
    <x v="1"/>
    <x v="9"/>
    <n v="12924"/>
    <n v="543"/>
    <n v="14398"/>
    <n v="12965"/>
    <n v="7292"/>
    <n v="7243"/>
    <n v="4"/>
    <n v="0"/>
    <n v="43"/>
    <n v="7"/>
    <n v="5"/>
    <n v="30"/>
    <n v="4.114097641250686E-3"/>
    <n v="0.69767441860465118"/>
    <n v="0"/>
    <n v="1"/>
    <n v="7255"/>
    <n v="7206"/>
    <n v="43"/>
    <n v="12733"/>
    <n v="4746"/>
    <n v="2506"/>
    <n v="40"/>
    <n v="0.65085024684585846"/>
    <n v="0.34366428963247392"/>
    <n v="5.485463521667581E-3"/>
  </r>
  <r>
    <x v="28"/>
    <x v="33"/>
    <x v="1"/>
    <x v="9"/>
    <n v="73710"/>
    <n v="4925"/>
    <n v="70802"/>
    <n v="74086"/>
    <n v="28392"/>
    <n v="27947"/>
    <n v="0"/>
    <n v="0"/>
    <n v="444"/>
    <n v="206"/>
    <n v="89"/>
    <n v="149"/>
    <n v="5.2479571710340941E-3"/>
    <n v="0.3355855855855856"/>
    <n v="0"/>
    <n v="0"/>
    <n v="28304"/>
    <n v="27859"/>
    <n v="444"/>
    <n v="73199"/>
    <n v="20426"/>
    <n v="7951"/>
    <n v="15"/>
    <n v="0.71942800788954631"/>
    <n v="0.28004367427444349"/>
    <n v="5.2831783601014375E-4"/>
  </r>
  <r>
    <x v="29"/>
    <x v="33"/>
    <x v="1"/>
    <x v="9"/>
    <n v="7561"/>
    <n v="879"/>
    <n v="8699"/>
    <n v="7561"/>
    <n v="2538"/>
    <n v="2502"/>
    <n v="0"/>
    <n v="0"/>
    <n v="36"/>
    <n v="21"/>
    <n v="2"/>
    <n v="10"/>
    <n v="3.9401103230890461E-3"/>
    <n v="0.27777777777777779"/>
    <n v="0"/>
    <n v="4"/>
    <n v="2531"/>
    <n v="2495"/>
    <n v="36"/>
    <n v="7455"/>
    <n v="1480"/>
    <n v="1055"/>
    <n v="3"/>
    <n v="0.58313632781717883"/>
    <n v="0.41568163908589439"/>
    <n v="1.1820330969267139E-3"/>
  </r>
  <r>
    <x v="30"/>
    <x v="33"/>
    <x v="1"/>
    <x v="9"/>
    <n v="453062"/>
    <n v="39157"/>
    <n v="415922"/>
    <n v="457260"/>
    <n v="149494"/>
    <n v="148155"/>
    <n v="1"/>
    <n v="0"/>
    <n v="1337"/>
    <n v="285"/>
    <n v="65"/>
    <n v="915"/>
    <n v="6.1206469824875917E-3"/>
    <n v="0.68436798803290955"/>
    <n v="0"/>
    <n v="72"/>
    <n v="148696"/>
    <n v="147370"/>
    <n v="1325"/>
    <n v="451116"/>
    <n v="91106"/>
    <n v="58147"/>
    <n v="88"/>
    <n v="0.60942914096886835"/>
    <n v="0.38895875419749287"/>
    <n v="5.8865238738678471E-4"/>
  </r>
  <r>
    <x v="31"/>
    <x v="33"/>
    <x v="1"/>
    <x v="9"/>
    <n v="304858"/>
    <n v="27851"/>
    <n v="279024"/>
    <n v="306226"/>
    <n v="105237"/>
    <n v="104228"/>
    <n v="2"/>
    <n v="0"/>
    <n v="1007"/>
    <n v="170"/>
    <n v="288"/>
    <n v="383"/>
    <n v="3.63940439199141E-3"/>
    <n v="0.38033763654419067"/>
    <n v="6"/>
    <n v="160"/>
    <n v="104462"/>
    <n v="103469"/>
    <n v="993"/>
    <n v="300577"/>
    <n v="55122"/>
    <n v="50068"/>
    <n v="47"/>
    <n v="0.52378916160665923"/>
    <n v="0.4757642274105115"/>
    <n v="4.4661098282923305E-4"/>
  </r>
  <r>
    <x v="32"/>
    <x v="33"/>
    <x v="1"/>
    <x v="9"/>
    <n v="29864"/>
    <n v="2935"/>
    <n v="28946"/>
    <n v="29864"/>
    <n v="13109"/>
    <n v="12981"/>
    <n v="0"/>
    <n v="0"/>
    <n v="128"/>
    <n v="27"/>
    <n v="14"/>
    <n v="80"/>
    <n v="6.1026775497749642E-3"/>
    <n v="0.625"/>
    <n v="0"/>
    <n v="7"/>
    <n v="13051"/>
    <n v="12923"/>
    <n v="128"/>
    <n v="29574"/>
    <n v="3291"/>
    <n v="9816"/>
    <n v="2"/>
    <n v="0.25104889770386757"/>
    <n v="0.74879853535738805"/>
    <n v="1.5256693874437409E-4"/>
  </r>
  <r>
    <x v="33"/>
    <x v="33"/>
    <x v="1"/>
    <x v="9"/>
    <n v="176312"/>
    <n v="16394"/>
    <n v="161935"/>
    <n v="176610"/>
    <n v="60960"/>
    <n v="60478"/>
    <n v="9"/>
    <n v="8"/>
    <n v="473"/>
    <n v="50"/>
    <n v="126"/>
    <n v="236"/>
    <n v="3.8713910761154855E-3"/>
    <n v="0.4989429175475687"/>
    <n v="8"/>
    <n v="53"/>
    <n v="60005"/>
    <n v="59539"/>
    <n v="458"/>
    <n v="169182"/>
    <n v="45456"/>
    <n v="15451"/>
    <n v="53"/>
    <n v="0.74566929133858273"/>
    <n v="0.25346128608923885"/>
    <n v="8.6942257217847768E-4"/>
  </r>
  <r>
    <x v="34"/>
    <x v="33"/>
    <x v="1"/>
    <x v="9"/>
    <n v="2823"/>
    <n v="233"/>
    <n v="4607"/>
    <n v="3056"/>
    <n v="1222"/>
    <n v="1218"/>
    <n v="2"/>
    <n v="0"/>
    <n v="2"/>
    <n v="2"/>
    <n v="0"/>
    <n v="0"/>
    <n v="0"/>
    <n v="0"/>
    <n v="0"/>
    <n v="0"/>
    <n v="1220"/>
    <n v="1216"/>
    <n v="2"/>
    <n v="3035"/>
    <n v="558"/>
    <n v="664"/>
    <n v="0"/>
    <n v="0.45662847790507366"/>
    <n v="0.54337152209492634"/>
    <n v="0"/>
  </r>
  <r>
    <x v="35"/>
    <x v="33"/>
    <x v="1"/>
    <x v="9"/>
    <n v="33558"/>
    <n v="2652"/>
    <n v="32923"/>
    <n v="33670"/>
    <n v="11192"/>
    <n v="11054"/>
    <n v="3"/>
    <n v="0"/>
    <n v="135"/>
    <n v="49"/>
    <n v="12"/>
    <n v="72"/>
    <n v="6.4331665475339528E-3"/>
    <n v="0.53333333333333333"/>
    <n v="0"/>
    <n v="2"/>
    <n v="11142"/>
    <n v="11007"/>
    <n v="132"/>
    <n v="33330"/>
    <n v="6909"/>
    <n v="4279"/>
    <n v="4"/>
    <n v="0.6173159399571122"/>
    <n v="0.38232666190135811"/>
    <n v="3.5739814152966406E-4"/>
  </r>
  <r>
    <x v="36"/>
    <x v="33"/>
    <x v="1"/>
    <x v="9"/>
    <n v="138688"/>
    <n v="11796"/>
    <n v="128909"/>
    <n v="139713"/>
    <n v="64181"/>
    <n v="63626"/>
    <n v="1"/>
    <n v="2"/>
    <n v="554"/>
    <n v="56"/>
    <n v="170"/>
    <n v="271"/>
    <n v="4.2224334304544961E-3"/>
    <n v="0.48916967509025272"/>
    <n v="2"/>
    <n v="55"/>
    <n v="63865"/>
    <n v="63318"/>
    <n v="546"/>
    <n v="137587"/>
    <n v="46682"/>
    <n v="17403"/>
    <n v="96"/>
    <n v="0.72734921549991427"/>
    <n v="0.27115501472398373"/>
    <n v="1.4957697761019617E-3"/>
  </r>
  <r>
    <x v="37"/>
    <x v="33"/>
    <x v="1"/>
    <x v="9"/>
    <n v="22241"/>
    <n v="3159"/>
    <n v="21099"/>
    <n v="22345"/>
    <n v="8744"/>
    <n v="8624"/>
    <n v="0"/>
    <n v="0"/>
    <n v="120"/>
    <n v="13"/>
    <n v="46"/>
    <n v="56"/>
    <n v="6.4043915827996338E-3"/>
    <n v="0.46666666666666667"/>
    <n v="0"/>
    <n v="5"/>
    <n v="8695"/>
    <n v="8576"/>
    <n v="119"/>
    <n v="21999"/>
    <n v="3104"/>
    <n v="5628"/>
    <n v="12"/>
    <n v="0.35498627630375112"/>
    <n v="0.64364135407136325"/>
    <n v="1.3723696248856359E-3"/>
  </r>
  <r>
    <x v="38"/>
    <x v="33"/>
    <x v="1"/>
    <x v="9"/>
    <n v="114670"/>
    <n v="6884"/>
    <n v="109803"/>
    <n v="114827"/>
    <n v="32575"/>
    <n v="32207"/>
    <n v="1"/>
    <n v="1"/>
    <n v="367"/>
    <n v="68"/>
    <n v="90"/>
    <n v="205"/>
    <n v="6.2931696085955485E-3"/>
    <n v="0.55858310626703001"/>
    <n v="3"/>
    <n v="0"/>
    <n v="32464"/>
    <n v="32097"/>
    <n v="366"/>
    <n v="113606"/>
    <n v="7878"/>
    <n v="24671"/>
    <n v="25"/>
    <n v="0.24184190330007674"/>
    <n v="0.75735993860322337"/>
    <n v="7.6745970836531081E-4"/>
  </r>
  <r>
    <x v="39"/>
    <x v="33"/>
    <x v="1"/>
    <x v="9"/>
    <n v="4265202"/>
    <n v="379355"/>
    <n v="1582460"/>
    <n v="4288895"/>
    <n v="1601152"/>
    <n v="1582467"/>
    <n v="149"/>
    <n v="42"/>
    <n v="18533"/>
    <n v="3372"/>
    <n v="5811"/>
    <n v="8825"/>
    <n v="5.5116566072427849E-3"/>
    <n v="0.47617762909404843"/>
    <n v="227"/>
    <n v="1059"/>
    <n v="1589122"/>
    <n v="1570688"/>
    <n v="18311"/>
    <n v="4201676"/>
    <n v="873793"/>
    <n v="718828"/>
    <n v="8371"/>
    <n v="0.54572770105524027"/>
    <n v="0.44894426013270444"/>
    <n v="5.228110760252618E-3"/>
  </r>
  <r>
    <x v="0"/>
    <x v="34"/>
    <x v="2"/>
    <x v="9"/>
    <n v="6554"/>
    <n v="382"/>
    <n v="8189"/>
    <n v="6560"/>
    <n v="2089"/>
    <n v="2043"/>
    <n v="1"/>
    <n v="0"/>
    <n v="45"/>
    <n v="7"/>
    <n v="17"/>
    <n v="21"/>
    <n v="1.0052656773575874E-2"/>
    <n v="0.46666666666666667"/>
    <n v="0"/>
    <n v="0"/>
    <n v="2082"/>
    <n v="2036"/>
    <n v="45"/>
    <n v="6510"/>
    <n v="1274"/>
    <n v="815"/>
    <n v="0"/>
    <n v="0.60986117759693637"/>
    <n v="0.39013882240306369"/>
    <n v="0"/>
  </r>
  <r>
    <x v="1"/>
    <x v="34"/>
    <x v="2"/>
    <x v="9"/>
    <m/>
    <m/>
    <n v="2017"/>
    <m/>
    <m/>
    <m/>
    <m/>
    <m/>
    <m/>
    <m/>
    <m/>
    <m/>
    <m/>
    <e v="#DIV/0!"/>
    <m/>
    <m/>
    <n v="0"/>
    <n v="0"/>
    <n v="0"/>
    <n v="0"/>
    <m/>
    <n v="0"/>
    <n v="0"/>
    <e v="#DIV/0!"/>
    <e v="#DIV/0!"/>
    <e v="#DIV/0!"/>
  </r>
  <r>
    <x v="2"/>
    <x v="34"/>
    <x v="2"/>
    <x v="9"/>
    <n v="107872"/>
    <n v="7446"/>
    <n v="102443"/>
    <n v="108001"/>
    <n v="26911"/>
    <n v="26541"/>
    <n v="0"/>
    <n v="0"/>
    <n v="370"/>
    <n v="72"/>
    <n v="67"/>
    <n v="221"/>
    <n v="8.2122552116234999E-3"/>
    <n v="0.5972972972972973"/>
    <n v="0"/>
    <n v="10"/>
    <n v="26801"/>
    <n v="26432"/>
    <n v="369"/>
    <n v="107088"/>
    <n v="16379"/>
    <n v="10520"/>
    <n v="12"/>
    <n v="0.60863587380625028"/>
    <n v="0.39091821188361636"/>
    <n v="4.4591431013340268E-4"/>
  </r>
  <r>
    <x v="3"/>
    <x v="34"/>
    <x v="2"/>
    <x v="9"/>
    <n v="34959"/>
    <n v="2205"/>
    <n v="34771"/>
    <n v="35013"/>
    <n v="12077"/>
    <n v="11994"/>
    <n v="0"/>
    <n v="0"/>
    <n v="82"/>
    <n v="20"/>
    <n v="23"/>
    <n v="39"/>
    <n v="3.2292787944025836E-3"/>
    <n v="0.47560975609756095"/>
    <n v="0"/>
    <n v="0"/>
    <n v="12053"/>
    <n v="11970"/>
    <n v="82"/>
    <n v="34723"/>
    <n v="8454"/>
    <n v="3615"/>
    <n v="8"/>
    <n v="0.70000828020203698"/>
    <n v="0.2993293036350087"/>
    <n v="6.624161629543761E-4"/>
  </r>
  <r>
    <x v="4"/>
    <x v="34"/>
    <x v="2"/>
    <x v="9"/>
    <n v="46434"/>
    <n v="2855"/>
    <n v="45596"/>
    <n v="46528"/>
    <n v="13462"/>
    <n v="13368"/>
    <n v="0"/>
    <n v="0"/>
    <n v="94"/>
    <n v="38"/>
    <n v="27"/>
    <n v="23"/>
    <n v="1.7085128509879662E-3"/>
    <n v="0.24468085106382978"/>
    <n v="0"/>
    <n v="6"/>
    <n v="13408"/>
    <n v="13315"/>
    <n v="93"/>
    <n v="45825"/>
    <n v="9414"/>
    <n v="4043"/>
    <n v="5"/>
    <n v="0.69930173822611796"/>
    <n v="0.30032684593671072"/>
    <n v="3.7141583717129696E-4"/>
  </r>
  <r>
    <x v="5"/>
    <x v="34"/>
    <x v="2"/>
    <x v="9"/>
    <n v="238855"/>
    <n v="20362"/>
    <n v="220510"/>
    <n v="240603"/>
    <n v="48214"/>
    <n v="47595"/>
    <n v="0"/>
    <n v="0"/>
    <n v="619"/>
    <n v="91"/>
    <n v="152"/>
    <n v="356"/>
    <n v="7.383747459244203E-3"/>
    <n v="0.57512116316639739"/>
    <n v="0"/>
    <n v="20"/>
    <n v="48011"/>
    <n v="47397"/>
    <n v="614"/>
    <n v="238182"/>
    <n v="16065"/>
    <n v="32088"/>
    <n v="58"/>
    <n v="0.33320197453021944"/>
    <n v="0.66553283278715725"/>
    <n v="1.2029700916746174E-3"/>
  </r>
  <r>
    <x v="6"/>
    <x v="34"/>
    <x v="2"/>
    <x v="9"/>
    <m/>
    <m/>
    <n v="2017"/>
    <m/>
    <m/>
    <m/>
    <m/>
    <m/>
    <m/>
    <m/>
    <m/>
    <m/>
    <m/>
    <e v="#DIV/0!"/>
    <m/>
    <m/>
    <n v="0"/>
    <n v="0"/>
    <n v="0"/>
    <n v="0"/>
    <m/>
    <n v="0"/>
    <n v="0"/>
    <e v="#DIV/0!"/>
    <e v="#DIV/0!"/>
    <e v="#DIV/0!"/>
  </r>
  <r>
    <x v="7"/>
    <x v="34"/>
    <x v="2"/>
    <x v="9"/>
    <n v="39893"/>
    <n v="3178"/>
    <n v="38732"/>
    <n v="39975"/>
    <n v="8148"/>
    <n v="8071"/>
    <n v="0"/>
    <n v="0"/>
    <n v="76"/>
    <n v="15"/>
    <n v="21"/>
    <n v="38"/>
    <n v="4.6637211585665193E-3"/>
    <n v="0.5"/>
    <n v="1"/>
    <n v="1"/>
    <n v="8122"/>
    <n v="8046"/>
    <n v="75"/>
    <n v="39564"/>
    <n v="5645"/>
    <n v="2500"/>
    <n v="3"/>
    <n v="0.69280805105547372"/>
    <n v="0.30682376043200787"/>
    <n v="3.6818851251840942E-4"/>
  </r>
  <r>
    <x v="8"/>
    <x v="34"/>
    <x v="2"/>
    <x v="9"/>
    <n v="17388"/>
    <n v="1167"/>
    <n v="18238"/>
    <n v="17509"/>
    <n v="3768"/>
    <n v="3723"/>
    <n v="0"/>
    <n v="0"/>
    <n v="45"/>
    <n v="3"/>
    <n v="13"/>
    <n v="28"/>
    <n v="7.4309978768577496E-3"/>
    <n v="0.62222222222222223"/>
    <n v="0"/>
    <n v="1"/>
    <n v="3758"/>
    <n v="3714"/>
    <n v="44"/>
    <n v="17359"/>
    <n v="2002"/>
    <n v="1766"/>
    <n v="0"/>
    <n v="0.53131634819532914"/>
    <n v="0.46868365180467092"/>
    <n v="0"/>
  </r>
  <r>
    <x v="9"/>
    <x v="34"/>
    <x v="2"/>
    <x v="9"/>
    <n v="4668"/>
    <n v="554"/>
    <n v="6131"/>
    <n v="4668"/>
    <n v="1877"/>
    <n v="1846"/>
    <n v="0"/>
    <n v="0"/>
    <n v="31"/>
    <n v="4"/>
    <n v="2"/>
    <n v="23"/>
    <n v="1.2253596164091636E-2"/>
    <n v="0.74193548387096775"/>
    <n v="0"/>
    <n v="2"/>
    <n v="1870"/>
    <n v="1840"/>
    <n v="30"/>
    <n v="4623"/>
    <n v="460"/>
    <n v="1417"/>
    <n v="0"/>
    <n v="0.24507192328183272"/>
    <n v="0.75492807671816731"/>
    <n v="0"/>
  </r>
  <r>
    <x v="10"/>
    <x v="34"/>
    <x v="2"/>
    <x v="9"/>
    <n v="31952"/>
    <n v="5151"/>
    <n v="28818"/>
    <n v="32000"/>
    <n v="5359"/>
    <n v="5302"/>
    <n v="0"/>
    <n v="0"/>
    <n v="57"/>
    <n v="15"/>
    <n v="14"/>
    <n v="24"/>
    <n v="4.4784474715431986E-3"/>
    <n v="0.42105263157894735"/>
    <n v="0"/>
    <n v="4"/>
    <n v="5344"/>
    <n v="5287"/>
    <n v="57"/>
    <n v="31722"/>
    <n v="3202"/>
    <n v="2155"/>
    <n v="2"/>
    <n v="0.59749953349505502"/>
    <n v="0.40212726254898301"/>
    <n v="3.7320395596193321E-4"/>
  </r>
  <r>
    <x v="11"/>
    <x v="34"/>
    <x v="2"/>
    <x v="9"/>
    <n v="1587"/>
    <n v="215"/>
    <n v="3389"/>
    <n v="1587"/>
    <n v="885"/>
    <n v="880"/>
    <n v="0"/>
    <n v="0"/>
    <n v="5"/>
    <n v="0"/>
    <n v="0"/>
    <n v="5"/>
    <n v="5.6497175141242938E-3"/>
    <n v="1"/>
    <n v="0"/>
    <n v="0"/>
    <n v="879"/>
    <n v="874"/>
    <n v="5"/>
    <n v="1570"/>
    <n v="594"/>
    <n v="291"/>
    <n v="0"/>
    <n v="0.67118644067796607"/>
    <n v="0.32881355932203388"/>
    <n v="0"/>
  </r>
  <r>
    <x v="12"/>
    <x v="34"/>
    <x v="2"/>
    <x v="9"/>
    <n v="25384"/>
    <n v="0"/>
    <n v="27401"/>
    <n v="25384"/>
    <n v="6352"/>
    <n v="6243"/>
    <n v="0"/>
    <n v="0"/>
    <n v="109"/>
    <n v="21"/>
    <n v="17"/>
    <n v="71"/>
    <n v="1.1177581863979848E-2"/>
    <n v="0.65137614678899081"/>
    <n v="0"/>
    <n v="0"/>
    <n v="6340"/>
    <n v="6231"/>
    <n v="109"/>
    <n v="25166"/>
    <n v="1313"/>
    <n v="5039"/>
    <n v="0"/>
    <n v="0.2067065491183879"/>
    <n v="0.79329345088161207"/>
    <n v="0"/>
  </r>
  <r>
    <x v="13"/>
    <x v="34"/>
    <x v="2"/>
    <x v="9"/>
    <n v="27536"/>
    <n v="3191"/>
    <n v="26362"/>
    <n v="25840"/>
    <n v="6567"/>
    <n v="6567"/>
    <n v="0"/>
    <n v="0"/>
    <n v="110"/>
    <n v="19"/>
    <n v="11"/>
    <n v="73"/>
    <n v="1.111618699558398E-2"/>
    <n v="0.66363636363636369"/>
    <n v="0"/>
    <n v="7"/>
    <n v="6559"/>
    <n v="6559"/>
    <n v="110"/>
    <n v="25739"/>
    <n v="0"/>
    <n v="6567"/>
    <n v="0"/>
    <n v="0"/>
    <n v="1"/>
    <n v="0"/>
  </r>
  <r>
    <x v="14"/>
    <x v="34"/>
    <x v="2"/>
    <x v="9"/>
    <n v="22759"/>
    <n v="2847"/>
    <n v="21929"/>
    <n v="23270"/>
    <n v="7290"/>
    <n v="7195"/>
    <n v="0"/>
    <n v="0"/>
    <n v="95"/>
    <n v="18"/>
    <n v="25"/>
    <n v="46"/>
    <n v="6.3100137174211248E-3"/>
    <n v="0.48421052631578948"/>
    <n v="0"/>
    <n v="6"/>
    <n v="6980"/>
    <n v="6886"/>
    <n v="94"/>
    <n v="20071"/>
    <n v="3563"/>
    <n v="3716"/>
    <n v="11"/>
    <n v="0.48875171467764061"/>
    <n v="0.50973936899862826"/>
    <n v="1.5089163237311386E-3"/>
  </r>
  <r>
    <x v="15"/>
    <x v="34"/>
    <x v="2"/>
    <x v="9"/>
    <n v="24391"/>
    <n v="2452"/>
    <n v="23956"/>
    <n v="24420"/>
    <n v="8672"/>
    <n v="8584"/>
    <n v="0"/>
    <n v="0"/>
    <n v="88"/>
    <n v="23"/>
    <n v="22"/>
    <n v="41"/>
    <n v="4.7278597785977861E-3"/>
    <n v="0.46590909090909088"/>
    <n v="0"/>
    <n v="2"/>
    <n v="8650"/>
    <n v="8562"/>
    <n v="88"/>
    <n v="24028"/>
    <n v="4166"/>
    <n v="4501"/>
    <n v="5"/>
    <n v="0.48039667896678967"/>
    <n v="0.51902675276752763"/>
    <n v="5.7656826568265682E-4"/>
  </r>
  <r>
    <x v="16"/>
    <x v="34"/>
    <x v="2"/>
    <x v="9"/>
    <n v="1295691"/>
    <n v="78909"/>
    <n v="1218799"/>
    <n v="1300449"/>
    <n v="444434"/>
    <n v="437453"/>
    <n v="11"/>
    <n v="9"/>
    <n v="6970"/>
    <n v="534"/>
    <n v="1945"/>
    <n v="3769"/>
    <n v="8.4804492905583284E-3"/>
    <n v="0.54074605451936875"/>
    <n v="88"/>
    <n v="634"/>
    <n v="441183"/>
    <n v="434272"/>
    <n v="6902"/>
    <n v="1277842"/>
    <n v="212153"/>
    <n v="231211"/>
    <n v="1070"/>
    <n v="0.47735546785349453"/>
    <n v="0.5202369755689259"/>
    <n v="2.4075565775795731E-3"/>
  </r>
  <r>
    <x v="17"/>
    <x v="34"/>
    <x v="2"/>
    <x v="9"/>
    <n v="161590"/>
    <n v="12337"/>
    <n v="151270"/>
    <n v="161816"/>
    <n v="42542"/>
    <n v="42070"/>
    <n v="13"/>
    <n v="0"/>
    <n v="459"/>
    <n v="75"/>
    <n v="128"/>
    <n v="201"/>
    <n v="4.724742607305721E-3"/>
    <n v="0.43790849673202614"/>
    <n v="0"/>
    <n v="55"/>
    <n v="41638"/>
    <n v="41178"/>
    <n v="447"/>
    <n v="152447"/>
    <n v="21244"/>
    <n v="21234"/>
    <n v="64"/>
    <n v="0.49936533308260073"/>
    <n v="0.49913027126134174"/>
    <n v="1.5043956560575431E-3"/>
  </r>
  <r>
    <x v="18"/>
    <x v="34"/>
    <x v="2"/>
    <x v="9"/>
    <n v="17977"/>
    <n v="982"/>
    <n v="19012"/>
    <n v="18047"/>
    <n v="3086"/>
    <n v="3035"/>
    <n v="0"/>
    <n v="0"/>
    <n v="51"/>
    <n v="13"/>
    <n v="20"/>
    <n v="15"/>
    <n v="4.8606610499027864E-3"/>
    <n v="0.29411764705882354"/>
    <n v="0"/>
    <n v="3"/>
    <n v="3079"/>
    <n v="3028"/>
    <n v="51"/>
    <n v="17866"/>
    <n v="1983"/>
    <n v="1100"/>
    <n v="3"/>
    <n v="0.64257939079714843"/>
    <n v="0.35644847699287102"/>
    <n v="9.7213220998055737E-4"/>
  </r>
  <r>
    <x v="19"/>
    <x v="34"/>
    <x v="2"/>
    <x v="9"/>
    <n v="5172"/>
    <n v="301"/>
    <n v="6888"/>
    <n v="5210"/>
    <n v="1954"/>
    <n v="1939"/>
    <n v="0"/>
    <n v="0"/>
    <n v="15"/>
    <n v="8"/>
    <n v="0"/>
    <n v="5"/>
    <n v="2.5588536335721598E-3"/>
    <n v="0.33333333333333331"/>
    <n v="0"/>
    <n v="2"/>
    <n v="1953"/>
    <n v="1938"/>
    <n v="15"/>
    <n v="5162"/>
    <n v="1528"/>
    <n v="426"/>
    <n v="0"/>
    <n v="0.78198567041965195"/>
    <n v="0.218014329580348"/>
    <n v="0"/>
  </r>
  <r>
    <x v="20"/>
    <x v="34"/>
    <x v="2"/>
    <x v="9"/>
    <n v="46230"/>
    <n v="3239"/>
    <n v="45008"/>
    <n v="46412"/>
    <n v="9527"/>
    <n v="9393"/>
    <n v="0"/>
    <n v="0"/>
    <n v="134"/>
    <n v="26"/>
    <n v="42"/>
    <n v="66"/>
    <n v="6.9276792274588009E-3"/>
    <n v="0.4925373134328358"/>
    <n v="0"/>
    <n v="0"/>
    <n v="9501"/>
    <n v="9367"/>
    <n v="134"/>
    <n v="46050"/>
    <n v="4018"/>
    <n v="5508"/>
    <n v="1"/>
    <n v="0.42174871418074944"/>
    <n v="0.57814632098247087"/>
    <n v="1.0496483677967881E-4"/>
  </r>
  <r>
    <x v="21"/>
    <x v="34"/>
    <x v="2"/>
    <x v="9"/>
    <n v="262"/>
    <n v="13"/>
    <n v="2266"/>
    <n v="268"/>
    <n v="118"/>
    <n v="117"/>
    <n v="0"/>
    <n v="0"/>
    <n v="1"/>
    <n v="0"/>
    <n v="1"/>
    <n v="0"/>
    <n v="0"/>
    <n v="0"/>
    <n v="0"/>
    <n v="0"/>
    <n v="117"/>
    <n v="116"/>
    <n v="1"/>
    <n v="266"/>
    <n v="4"/>
    <n v="114"/>
    <n v="0"/>
    <n v="3.3898305084745763E-2"/>
    <n v="0.96610169491525422"/>
    <n v="0"/>
  </r>
  <r>
    <x v="22"/>
    <x v="34"/>
    <x v="2"/>
    <x v="9"/>
    <n v="4480"/>
    <n v="378"/>
    <n v="6119"/>
    <n v="4542"/>
    <n v="1298"/>
    <n v="1283"/>
    <n v="0"/>
    <n v="0"/>
    <n v="15"/>
    <n v="2"/>
    <n v="0"/>
    <n v="2"/>
    <n v="1.5408320493066256E-3"/>
    <n v="0.13333333333333333"/>
    <n v="0"/>
    <n v="11"/>
    <n v="1293"/>
    <n v="1278"/>
    <n v="15"/>
    <n v="4483"/>
    <n v="1004"/>
    <n v="294"/>
    <n v="0"/>
    <n v="0.77349768875192604"/>
    <n v="0.22650231124807396"/>
    <n v="0"/>
  </r>
  <r>
    <x v="23"/>
    <x v="34"/>
    <x v="2"/>
    <x v="9"/>
    <n v="13547"/>
    <n v="1019"/>
    <n v="14545"/>
    <n v="13658"/>
    <n v="5144"/>
    <n v="5047"/>
    <n v="0"/>
    <n v="0"/>
    <n v="97"/>
    <n v="12"/>
    <n v="19"/>
    <n v="65"/>
    <n v="1.2636080870917573E-2"/>
    <n v="0.67010309278350511"/>
    <n v="0"/>
    <n v="1"/>
    <n v="5132"/>
    <n v="5035"/>
    <n v="97"/>
    <n v="13529"/>
    <n v="1351"/>
    <n v="3788"/>
    <n v="5"/>
    <n v="0.26263608087091755"/>
    <n v="0.73639191290824257"/>
    <n v="9.7200622083981343E-4"/>
  </r>
  <r>
    <x v="24"/>
    <x v="34"/>
    <x v="2"/>
    <x v="9"/>
    <n v="2110"/>
    <n v="240"/>
    <n v="3887"/>
    <n v="2112"/>
    <n v="730"/>
    <n v="698"/>
    <n v="0"/>
    <n v="0"/>
    <n v="32"/>
    <n v="8"/>
    <n v="5"/>
    <n v="19"/>
    <n v="2.6027397260273973E-2"/>
    <n v="0.59375"/>
    <n v="0"/>
    <n v="0"/>
    <n v="727"/>
    <n v="695"/>
    <n v="32"/>
    <n v="2097"/>
    <n v="137"/>
    <n v="593"/>
    <n v="0"/>
    <n v="0.18767123287671234"/>
    <n v="0.81232876712328772"/>
    <n v="0"/>
  </r>
  <r>
    <x v="25"/>
    <x v="34"/>
    <x v="2"/>
    <x v="9"/>
    <n v="8829"/>
    <n v="1441"/>
    <n v="9405"/>
    <n v="8849"/>
    <n v="3156"/>
    <n v="3125"/>
    <n v="0"/>
    <n v="0"/>
    <n v="31"/>
    <n v="2"/>
    <n v="6"/>
    <n v="23"/>
    <n v="7.287705956907478E-3"/>
    <n v="0.74193548387096775"/>
    <n v="0"/>
    <n v="0"/>
    <n v="3141"/>
    <n v="3110"/>
    <n v="31"/>
    <n v="8765"/>
    <n v="1377"/>
    <n v="1779"/>
    <n v="0"/>
    <n v="0.43631178707224333"/>
    <n v="0.56368821292775662"/>
    <n v="0"/>
  </r>
  <r>
    <x v="26"/>
    <x v="34"/>
    <x v="2"/>
    <x v="9"/>
    <n v="499152"/>
    <n v="32150"/>
    <n v="469019"/>
    <n v="503636"/>
    <n v="95100"/>
    <n v="93346"/>
    <n v="0"/>
    <n v="0"/>
    <n v="1754"/>
    <n v="554"/>
    <n v="522"/>
    <n v="599"/>
    <n v="6.29863301787592E-3"/>
    <n v="0.34150513112884834"/>
    <n v="0"/>
    <n v="79"/>
    <n v="93451"/>
    <n v="91747"/>
    <n v="1704"/>
    <n v="484886"/>
    <n v="51996"/>
    <n v="43047"/>
    <n v="57"/>
    <n v="0.5467507886435331"/>
    <n v="0.4526498422712934"/>
    <n v="5.9936908517350159E-4"/>
  </r>
  <r>
    <x v="27"/>
    <x v="34"/>
    <x v="2"/>
    <x v="9"/>
    <n v="6232"/>
    <n v="263"/>
    <n v="7986"/>
    <n v="6134"/>
    <n v="1678"/>
    <n v="1662"/>
    <n v="0"/>
    <n v="0"/>
    <n v="16"/>
    <n v="4"/>
    <n v="0"/>
    <n v="9"/>
    <n v="5.3635280095351611E-3"/>
    <n v="0.5625"/>
    <n v="0"/>
    <n v="3"/>
    <n v="1668"/>
    <n v="1652"/>
    <n v="16"/>
    <n v="6023"/>
    <n v="1217"/>
    <n v="459"/>
    <n v="2"/>
    <n v="0.72526817640047681"/>
    <n v="0.27353992848629322"/>
    <n v="1.1918951132300357E-3"/>
  </r>
  <r>
    <x v="28"/>
    <x v="34"/>
    <x v="2"/>
    <x v="9"/>
    <n v="49339"/>
    <n v="2819"/>
    <n v="48537"/>
    <n v="49562"/>
    <n v="14381"/>
    <n v="14173"/>
    <n v="0"/>
    <n v="0"/>
    <n v="205"/>
    <n v="107"/>
    <n v="49"/>
    <n v="49"/>
    <n v="3.4072734858493848E-3"/>
    <n v="0.23902439024390243"/>
    <n v="0"/>
    <n v="0"/>
    <n v="14324"/>
    <n v="14116"/>
    <n v="205"/>
    <n v="48891"/>
    <n v="10407"/>
    <n v="3969"/>
    <n v="5"/>
    <n v="0.72366316667825603"/>
    <n v="0.27598915235380017"/>
    <n v="3.4768096794381473E-4"/>
  </r>
  <r>
    <x v="29"/>
    <x v="34"/>
    <x v="2"/>
    <x v="9"/>
    <n v="4622"/>
    <n v="548"/>
    <n v="6091"/>
    <n v="4622"/>
    <n v="2345"/>
    <n v="2311"/>
    <n v="0"/>
    <n v="0"/>
    <n v="34"/>
    <n v="4"/>
    <n v="14"/>
    <n v="12"/>
    <n v="5.1172707889125804E-3"/>
    <n v="0.35294117647058826"/>
    <n v="0"/>
    <n v="4"/>
    <n v="2334"/>
    <n v="2300"/>
    <n v="34"/>
    <n v="4552"/>
    <n v="1178"/>
    <n v="1163"/>
    <n v="4"/>
    <n v="0.50234541577825165"/>
    <n v="0.49594882729211087"/>
    <n v="1.7057569296375266E-3"/>
  </r>
  <r>
    <x v="30"/>
    <x v="34"/>
    <x v="2"/>
    <x v="9"/>
    <n v="459409"/>
    <n v="29268"/>
    <n v="432158"/>
    <n v="462570"/>
    <n v="110965"/>
    <n v="109845"/>
    <n v="0"/>
    <n v="0"/>
    <n v="1120"/>
    <n v="220"/>
    <n v="68"/>
    <n v="754"/>
    <n v="6.7949353399720629E-3"/>
    <n v="0.67321428571428577"/>
    <n v="3"/>
    <n v="75"/>
    <n v="110362"/>
    <n v="109251"/>
    <n v="1111"/>
    <n v="456352"/>
    <n v="63699"/>
    <n v="47128"/>
    <n v="52"/>
    <n v="0.57404587031947008"/>
    <n v="0.42471049430000452"/>
    <n v="4.6861623034290094E-4"/>
  </r>
  <r>
    <x v="31"/>
    <x v="34"/>
    <x v="2"/>
    <x v="9"/>
    <n v="304058"/>
    <n v="24560"/>
    <n v="281515"/>
    <n v="306624"/>
    <n v="68005"/>
    <n v="67284"/>
    <n v="3"/>
    <n v="0"/>
    <n v="718"/>
    <n v="117"/>
    <n v="119"/>
    <n v="418"/>
    <n v="6.1466068671421218E-3"/>
    <n v="0.5821727019498607"/>
    <n v="0"/>
    <n v="64"/>
    <n v="67437"/>
    <n v="66727"/>
    <n v="710"/>
    <n v="300843"/>
    <n v="35320"/>
    <n v="32647"/>
    <n v="38"/>
    <n v="0.51937357547239171"/>
    <n v="0.4800676420851408"/>
    <n v="5.5878244246746563E-4"/>
  </r>
  <r>
    <x v="32"/>
    <x v="34"/>
    <x v="2"/>
    <x v="9"/>
    <n v="30191"/>
    <n v="2975"/>
    <n v="29233"/>
    <n v="30251"/>
    <n v="10798"/>
    <n v="10637"/>
    <n v="0"/>
    <n v="0"/>
    <n v="160"/>
    <n v="15"/>
    <n v="16"/>
    <n v="122"/>
    <n v="1.1298388590479718E-2"/>
    <n v="0.76249999999999996"/>
    <n v="0"/>
    <n v="7"/>
    <n v="10735"/>
    <n v="10575"/>
    <n v="159"/>
    <n v="29968"/>
    <n v="2829"/>
    <n v="7967"/>
    <n v="2"/>
    <n v="0.26199296165956659"/>
    <n v="0.73782181885534359"/>
    <n v="1.8521948508983145E-4"/>
  </r>
  <r>
    <x v="33"/>
    <x v="34"/>
    <x v="2"/>
    <x v="9"/>
    <n v="105284"/>
    <n v="8581"/>
    <n v="98720"/>
    <n v="106297"/>
    <n v="24202"/>
    <n v="24020"/>
    <n v="0"/>
    <n v="0"/>
    <n v="180"/>
    <n v="28"/>
    <n v="55"/>
    <n v="79"/>
    <n v="3.2641930418973639E-3"/>
    <n v="0.43888888888888888"/>
    <n v="1"/>
    <n v="17"/>
    <n v="23810"/>
    <n v="23633"/>
    <n v="175"/>
    <n v="102060"/>
    <n v="17418"/>
    <n v="6765"/>
    <n v="19"/>
    <n v="0.71969258738947195"/>
    <n v="0.27952235352450211"/>
    <n v="7.8505908602594825E-4"/>
  </r>
  <r>
    <x v="34"/>
    <x v="34"/>
    <x v="2"/>
    <x v="9"/>
    <m/>
    <m/>
    <n v="2017"/>
    <m/>
    <m/>
    <m/>
    <m/>
    <m/>
    <m/>
    <m/>
    <m/>
    <m/>
    <m/>
    <e v="#DIV/0!"/>
    <m/>
    <m/>
    <n v="0"/>
    <n v="0"/>
    <n v="0"/>
    <n v="0"/>
    <m/>
    <n v="0"/>
    <n v="0"/>
    <e v="#DIV/0!"/>
    <e v="#DIV/0!"/>
    <e v="#DIV/0!"/>
  </r>
  <r>
    <x v="35"/>
    <x v="34"/>
    <x v="2"/>
    <x v="9"/>
    <n v="17004"/>
    <n v="1222"/>
    <n v="17799"/>
    <n v="17064"/>
    <n v="4294"/>
    <n v="4231"/>
    <n v="0"/>
    <n v="0"/>
    <n v="63"/>
    <n v="31"/>
    <n v="1"/>
    <n v="30"/>
    <n v="6.9864927806241265E-3"/>
    <n v="0.47619047619047616"/>
    <n v="0"/>
    <n v="1"/>
    <n v="4270"/>
    <n v="4208"/>
    <n v="62"/>
    <n v="16879"/>
    <n v="2616"/>
    <n v="1678"/>
    <n v="0"/>
    <n v="0.60922217047042382"/>
    <n v="0.39077782952957613"/>
    <n v="0"/>
  </r>
  <r>
    <x v="36"/>
    <x v="34"/>
    <x v="2"/>
    <x v="9"/>
    <n v="105012"/>
    <n v="7921"/>
    <n v="99108"/>
    <n v="105465"/>
    <n v="32963"/>
    <n v="32681"/>
    <n v="0"/>
    <n v="0"/>
    <n v="282"/>
    <n v="27"/>
    <n v="86"/>
    <n v="136"/>
    <n v="4.1258380608561115E-3"/>
    <n v="0.48226950354609927"/>
    <n v="0"/>
    <n v="33"/>
    <n v="32832"/>
    <n v="32552"/>
    <n v="280"/>
    <n v="103873"/>
    <n v="22003"/>
    <n v="10928"/>
    <n v="32"/>
    <n v="0.66750599156630164"/>
    <n v="0.33152322300761461"/>
    <n v="9.7078542608379091E-4"/>
  </r>
  <r>
    <x v="37"/>
    <x v="34"/>
    <x v="2"/>
    <x v="9"/>
    <n v="17469"/>
    <n v="1840"/>
    <n v="17646"/>
    <n v="17586"/>
    <n v="3702"/>
    <n v="3644"/>
    <n v="0"/>
    <n v="0"/>
    <n v="58"/>
    <n v="11"/>
    <n v="16"/>
    <n v="31"/>
    <n v="8.3738519719070773E-3"/>
    <n v="0.53448275862068961"/>
    <n v="0"/>
    <n v="0"/>
    <n v="3677"/>
    <n v="3619"/>
    <n v="58"/>
    <n v="17270"/>
    <n v="1325"/>
    <n v="2375"/>
    <n v="2"/>
    <n v="0.357914640734738"/>
    <n v="0.64154511075094545"/>
    <n v="5.4024851431658564E-4"/>
  </r>
  <r>
    <x v="38"/>
    <x v="34"/>
    <x v="2"/>
    <x v="9"/>
    <n v="41339"/>
    <n v="2353"/>
    <n v="41003"/>
    <n v="41427"/>
    <n v="10242"/>
    <n v="10083"/>
    <n v="0"/>
    <n v="0"/>
    <n v="159"/>
    <n v="31"/>
    <n v="12"/>
    <n v="107"/>
    <n v="1.0447178285491115E-2"/>
    <n v="0.67295597484276726"/>
    <n v="1"/>
    <n v="8"/>
    <n v="10209"/>
    <n v="10050"/>
    <n v="159"/>
    <n v="40963"/>
    <n v="1869"/>
    <n v="8368"/>
    <n v="5"/>
    <n v="0.18248388986526068"/>
    <n v="0.81702792423354809"/>
    <n v="4.8818590119117358E-4"/>
  </r>
  <r>
    <x v="39"/>
    <x v="34"/>
    <x v="2"/>
    <x v="9"/>
    <n v="3825231"/>
    <n v="265364"/>
    <n v="1028032"/>
    <n v="3843959"/>
    <n v="1042335"/>
    <n v="1028029"/>
    <n v="28"/>
    <n v="9"/>
    <n v="14380"/>
    <n v="2175"/>
    <n v="3535"/>
    <n v="7520"/>
    <n v="7.2145711311622463E-3"/>
    <n v="0.52294853963838661"/>
    <n v="94"/>
    <n v="1056"/>
    <n v="1033730"/>
    <n v="1019596"/>
    <n v="14213"/>
    <n v="3763237"/>
    <n v="529207"/>
    <n v="511574"/>
    <n v="1465"/>
    <n v="0.50771297135757698"/>
    <n v="0.49079614519324399"/>
    <n v="1.4054982323341344E-3"/>
  </r>
  <r>
    <x v="0"/>
    <x v="35"/>
    <x v="1"/>
    <x v="10"/>
    <n v="6689"/>
    <n v="582"/>
    <n v="8123"/>
    <n v="6711"/>
    <n v="4957"/>
    <n v="4859"/>
    <n v="36"/>
    <m/>
    <n v="62"/>
    <m/>
    <m/>
    <n v="17"/>
    <n v="3.42949364535001E-3"/>
    <n v="0.27419354838709675"/>
    <m/>
    <m/>
    <n v="4920"/>
    <n v="4823"/>
    <n v="61"/>
    <n v="6658"/>
    <n v="3081"/>
    <n v="1869"/>
    <n v="7"/>
    <n v="0.62154528948961063"/>
    <n v="0.37704256606818642"/>
    <n v="1.4121444422029454E-3"/>
  </r>
  <r>
    <x v="1"/>
    <x v="35"/>
    <x v="1"/>
    <x v="10"/>
    <n v="14118"/>
    <n v="2524"/>
    <n v="13610"/>
    <n v="14118"/>
    <n v="10220"/>
    <n v="10160"/>
    <n v="10"/>
    <m/>
    <n v="50"/>
    <m/>
    <m/>
    <n v="3"/>
    <n v="2.9354207436399217E-4"/>
    <n v="0.06"/>
    <m/>
    <m/>
    <n v="10176"/>
    <n v="10116"/>
    <n v="50"/>
    <n v="14052"/>
    <n v="5417"/>
    <n v="4795"/>
    <n v="8"/>
    <n v="0.5300391389432485"/>
    <n v="0.46917808219178081"/>
    <n v="7.8277886497064581E-4"/>
  </r>
  <r>
    <x v="2"/>
    <x v="35"/>
    <x v="1"/>
    <x v="10"/>
    <n v="107775"/>
    <n v="5988"/>
    <n v="103803"/>
    <n v="110533"/>
    <n v="87081"/>
    <n v="84663"/>
    <n v="0"/>
    <m/>
    <n v="2418"/>
    <m/>
    <m/>
    <n v="90"/>
    <n v="1.0335205153822304E-3"/>
    <n v="3.7220843672456573E-2"/>
    <m/>
    <m/>
    <n v="86234"/>
    <n v="83925"/>
    <n v="2309"/>
    <n v="109611"/>
    <n v="58217"/>
    <n v="28690"/>
    <n v="173"/>
    <n v="0.66853848715563668"/>
    <n v="0.32946337318129099"/>
    <n v="1.9866561017902874E-3"/>
  </r>
  <r>
    <x v="3"/>
    <x v="35"/>
    <x v="1"/>
    <x v="10"/>
    <n v="43477"/>
    <n v="2970"/>
    <n v="42523"/>
    <n v="43667"/>
    <n v="35298"/>
    <n v="34974"/>
    <n v="11"/>
    <m/>
    <n v="313"/>
    <m/>
    <m/>
    <n v="40"/>
    <n v="1.1332086803784917E-3"/>
    <n v="0.12779552715654952"/>
    <m/>
    <m/>
    <n v="35007"/>
    <n v="34711"/>
    <n v="296"/>
    <n v="43270"/>
    <n v="25731"/>
    <n v="9449"/>
    <n v="108"/>
    <n v="0.72896481387047429"/>
    <n v="0.26769222052240921"/>
    <n v="3.0596634370219276E-3"/>
  </r>
  <r>
    <x v="4"/>
    <x v="35"/>
    <x v="1"/>
    <x v="10"/>
    <n v="50987"/>
    <n v="4350"/>
    <n v="48653"/>
    <n v="50990"/>
    <n v="41434"/>
    <n v="41042"/>
    <n v="0"/>
    <m/>
    <n v="392"/>
    <m/>
    <m/>
    <n v="40"/>
    <n v="9.6539074190278519E-4"/>
    <n v="0.10204081632653061"/>
    <m/>
    <m/>
    <n v="40924"/>
    <n v="40546"/>
    <n v="385"/>
    <n v="50175"/>
    <n v="30368"/>
    <n v="10918"/>
    <n v="145"/>
    <n v="0.73292465125259454"/>
    <n v="0.26350340300236519"/>
    <n v="3.4995414393975961E-3"/>
  </r>
  <r>
    <x v="5"/>
    <x v="35"/>
    <x v="1"/>
    <x v="10"/>
    <n v="273240"/>
    <n v="32694"/>
    <n v="242562"/>
    <n v="282123"/>
    <n v="213127"/>
    <n v="210760"/>
    <n v="7"/>
    <m/>
    <n v="2360"/>
    <m/>
    <m/>
    <n v="201"/>
    <n v="9.430996541967935E-4"/>
    <n v="8.5169491525423732E-2"/>
    <m/>
    <m/>
    <n v="211603"/>
    <n v="209298"/>
    <n v="2300"/>
    <n v="278943"/>
    <n v="101543"/>
    <n v="110823"/>
    <n v="737"/>
    <n v="0.47644362281644276"/>
    <n v="0.51998573620423505"/>
    <n v="3.4580320653882428E-3"/>
  </r>
  <r>
    <x v="6"/>
    <x v="35"/>
    <x v="1"/>
    <x v="10"/>
    <n v="2719"/>
    <n v="306"/>
    <n v="4429"/>
    <n v="2743"/>
    <n v="2282"/>
    <n v="2278"/>
    <n v="0"/>
    <m/>
    <n v="4"/>
    <m/>
    <m/>
    <n v="3"/>
    <n v="1.3146362839614374E-3"/>
    <n v="0.75"/>
    <m/>
    <m/>
    <n v="2269"/>
    <n v="2265"/>
    <n v="4"/>
    <n v="2722"/>
    <n v="1584"/>
    <n v="691"/>
    <n v="7"/>
    <n v="0.69412795793163895"/>
    <n v="0.30280455740578438"/>
    <n v="3.0674846625766872E-3"/>
  </r>
  <r>
    <x v="7"/>
    <x v="35"/>
    <x v="1"/>
    <x v="10"/>
    <n v="63473"/>
    <n v="7359"/>
    <n v="58130"/>
    <n v="63507"/>
    <n v="48073"/>
    <n v="47869"/>
    <n v="0"/>
    <m/>
    <n v="204"/>
    <m/>
    <m/>
    <n v="26"/>
    <n v="5.4084413288124308E-4"/>
    <n v="0.12745098039215685"/>
    <m/>
    <m/>
    <n v="47700"/>
    <n v="47502"/>
    <n v="200"/>
    <n v="62882"/>
    <n v="36759"/>
    <n v="11189"/>
    <n v="125"/>
    <n v="0.76464959540698518"/>
    <n v="0.23275019241570113"/>
    <n v="2.6002121773136687E-3"/>
  </r>
  <r>
    <x v="8"/>
    <x v="35"/>
    <x v="1"/>
    <x v="10"/>
    <n v="21070"/>
    <n v="1013"/>
    <n v="22073"/>
    <n v="21071"/>
    <n v="16308"/>
    <n v="16201"/>
    <n v="0"/>
    <m/>
    <n v="109"/>
    <m/>
    <m/>
    <n v="6"/>
    <n v="3.6791758646063282E-4"/>
    <n v="5.5045871559633031E-2"/>
    <m/>
    <m/>
    <n v="16180"/>
    <n v="16087"/>
    <n v="95"/>
    <n v="20889"/>
    <n v="10532"/>
    <n v="5748"/>
    <n v="28"/>
    <n v="0.6458180034338975"/>
    <n v="0.35246504782928623"/>
    <n v="1.7169487368162864E-3"/>
  </r>
  <r>
    <x v="9"/>
    <x v="35"/>
    <x v="1"/>
    <x v="10"/>
    <n v="4675"/>
    <n v="531"/>
    <n v="6160"/>
    <n v="4675"/>
    <n v="3767"/>
    <n v="3758"/>
    <n v="0"/>
    <m/>
    <n v="9"/>
    <m/>
    <m/>
    <n v="3"/>
    <n v="7.9638970002654627E-4"/>
    <n v="0.33333333333333331"/>
    <m/>
    <m/>
    <n v="3745"/>
    <n v="3736"/>
    <n v="9"/>
    <n v="4632"/>
    <n v="1113"/>
    <n v="2652"/>
    <n v="2"/>
    <n v="0.29546057870984871"/>
    <n v="0.70400849482346695"/>
    <n v="5.3092646668436425E-4"/>
  </r>
  <r>
    <x v="10"/>
    <x v="35"/>
    <x v="1"/>
    <x v="10"/>
    <n v="34100"/>
    <n v="4949"/>
    <n v="31167"/>
    <n v="34233"/>
    <n v="25376"/>
    <n v="25078"/>
    <n v="25"/>
    <m/>
    <n v="273"/>
    <m/>
    <m/>
    <n v="51"/>
    <n v="2.0097730138713744E-3"/>
    <n v="0.18681318681318682"/>
    <m/>
    <m/>
    <n v="25178"/>
    <n v="24902"/>
    <n v="257"/>
    <n v="33927"/>
    <n v="17303"/>
    <n v="8025"/>
    <n v="48"/>
    <n v="0.68186475409836067"/>
    <n v="0.31624369482976039"/>
    <n v="1.8915510718789407E-3"/>
  </r>
  <r>
    <x v="11"/>
    <x v="35"/>
    <x v="1"/>
    <x v="10"/>
    <n v="1553"/>
    <n v="233"/>
    <n v="3336"/>
    <n v="1553"/>
    <n v="1315"/>
    <n v="1299"/>
    <n v="7"/>
    <m/>
    <n v="9"/>
    <m/>
    <m/>
    <n v="0"/>
    <n v="0"/>
    <n v="0"/>
    <m/>
    <m/>
    <n v="1297"/>
    <n v="1288"/>
    <n v="9"/>
    <n v="1538"/>
    <n v="922"/>
    <n v="392"/>
    <n v="1"/>
    <n v="0.70114068441064636"/>
    <n v="0.29809885931558933"/>
    <n v="7.6045627376425851E-4"/>
  </r>
  <r>
    <x v="12"/>
    <x v="35"/>
    <x v="1"/>
    <x v="10"/>
    <n v="39319"/>
    <n v="6601"/>
    <n v="34734"/>
    <n v="39772"/>
    <n v="30027"/>
    <n v="29783"/>
    <n v="0"/>
    <m/>
    <n v="244"/>
    <m/>
    <m/>
    <n v="50"/>
    <n v="1.6651680154527592E-3"/>
    <n v="0.20491803278688525"/>
    <m/>
    <m/>
    <n v="29818"/>
    <n v="29580"/>
    <n v="238"/>
    <n v="39460"/>
    <n v="9101"/>
    <n v="20917"/>
    <n v="9"/>
    <n v="0.30309388217271122"/>
    <n v="0.69660638758450732"/>
    <n v="2.9973024278149663E-4"/>
  </r>
  <r>
    <x v="13"/>
    <x v="35"/>
    <x v="1"/>
    <x v="10"/>
    <n v="40531"/>
    <n v="6896"/>
    <n v="35651"/>
    <n v="41214"/>
    <n v="30106"/>
    <n v="29812"/>
    <n v="0"/>
    <m/>
    <n v="294"/>
    <m/>
    <m/>
    <n v="28"/>
    <n v="9.300471666777387E-4"/>
    <n v="9.5238095238095233E-2"/>
    <m/>
    <m/>
    <n v="29859"/>
    <n v="29608"/>
    <n v="251"/>
    <n v="40834"/>
    <n v="16194"/>
    <n v="13869"/>
    <n v="43"/>
    <n v="0.53789942204211783"/>
    <n v="0.46067229123762704"/>
    <n v="1.4282867202550986E-3"/>
  </r>
  <r>
    <x v="14"/>
    <x v="35"/>
    <x v="1"/>
    <x v="10"/>
    <n v="55089"/>
    <n v="5831"/>
    <n v="51274"/>
    <n v="55994"/>
    <n v="45307"/>
    <n v="44895"/>
    <n v="167"/>
    <m/>
    <n v="245"/>
    <m/>
    <m/>
    <n v="58"/>
    <n v="1.2801553843776899E-3"/>
    <n v="0.23673469387755103"/>
    <m/>
    <m/>
    <n v="43116"/>
    <n v="42717"/>
    <n v="232"/>
    <n v="52230"/>
    <n v="22947"/>
    <n v="21816"/>
    <n v="544"/>
    <n v="0.50647802767784222"/>
    <n v="0.4815149976824773"/>
    <n v="1.2006974639680403E-2"/>
  </r>
  <r>
    <x v="15"/>
    <x v="35"/>
    <x v="1"/>
    <x v="10"/>
    <n v="24557"/>
    <n v="2345"/>
    <n v="24228"/>
    <n v="24545"/>
    <n v="21276"/>
    <n v="21171"/>
    <n v="0"/>
    <m/>
    <n v="106"/>
    <m/>
    <m/>
    <n v="14"/>
    <n v="6.5801842451588643E-4"/>
    <n v="0.13207547169811321"/>
    <m/>
    <m/>
    <n v="20994"/>
    <n v="20891"/>
    <n v="104"/>
    <n v="24148"/>
    <n v="10047"/>
    <n v="11119"/>
    <n v="110"/>
    <n v="0.47222222222222221"/>
    <n v="0.52260763301372437"/>
    <n v="5.1701447640533933E-3"/>
  </r>
  <r>
    <x v="16"/>
    <x v="35"/>
    <x v="1"/>
    <x v="10"/>
    <n v="1288327"/>
    <n v="117631"/>
    <n v="1172712"/>
    <n v="1296786"/>
    <n v="1054564"/>
    <n v="1041613"/>
    <n v="110"/>
    <m/>
    <n v="12840"/>
    <m/>
    <m/>
    <n v="1877"/>
    <n v="1.7798824917216972E-3"/>
    <n v="0.14618380062305297"/>
    <m/>
    <m/>
    <n v="1028789"/>
    <n v="1016878"/>
    <n v="11980"/>
    <n v="1270242"/>
    <n v="519400"/>
    <n v="521274"/>
    <n v="8863"/>
    <n v="0.49252582109762899"/>
    <n v="0.49430285881179331"/>
    <n v="8.4044211636278114E-3"/>
  </r>
  <r>
    <x v="17"/>
    <x v="35"/>
    <x v="1"/>
    <x v="10"/>
    <n v="166501"/>
    <n v="16219"/>
    <n v="152298"/>
    <n v="170965"/>
    <n v="131980"/>
    <n v="130503"/>
    <n v="23"/>
    <m/>
    <n v="1470"/>
    <m/>
    <m/>
    <n v="110"/>
    <n v="8.3345961509319593E-4"/>
    <n v="7.4829931972789115E-2"/>
    <m/>
    <m/>
    <n v="125857"/>
    <n v="124571"/>
    <n v="1302"/>
    <n v="161370"/>
    <n v="72500"/>
    <n v="58395"/>
    <n v="1085"/>
    <n v="0.54932565540233369"/>
    <n v="0.44245340203061068"/>
    <n v="8.2209425670556144E-3"/>
  </r>
  <r>
    <x v="18"/>
    <x v="35"/>
    <x v="1"/>
    <x v="10"/>
    <n v="24521"/>
    <n v="2759"/>
    <n v="23778"/>
    <n v="25235"/>
    <n v="20271"/>
    <n v="19934"/>
    <n v="4"/>
    <m/>
    <n v="333"/>
    <m/>
    <m/>
    <n v="23"/>
    <n v="1.1346258201371418E-3"/>
    <n v="6.9069069069069067E-2"/>
    <m/>
    <m/>
    <n v="20060"/>
    <n v="19733"/>
    <n v="327"/>
    <n v="24966"/>
    <n v="14427"/>
    <n v="5750"/>
    <n v="89"/>
    <n v="0.71170637857037145"/>
    <n v="0.28365645503428544"/>
    <n v="4.3905086083567656E-3"/>
  </r>
  <r>
    <x v="19"/>
    <x v="35"/>
    <x v="1"/>
    <x v="10"/>
    <n v="13974"/>
    <n v="1967"/>
    <n v="14023"/>
    <n v="14256"/>
    <n v="11321"/>
    <n v="11263"/>
    <n v="3"/>
    <m/>
    <n v="55"/>
    <m/>
    <m/>
    <n v="8"/>
    <n v="7.0665135588728913E-4"/>
    <n v="0.14545454545454545"/>
    <m/>
    <m/>
    <n v="11226"/>
    <n v="11172"/>
    <n v="55"/>
    <n v="14080"/>
    <n v="8395"/>
    <n v="2890"/>
    <n v="36"/>
    <n v="0.74154226658422406"/>
    <n v="0.25527780231428321"/>
    <n v="3.1799311014928011E-3"/>
  </r>
  <r>
    <x v="20"/>
    <x v="35"/>
    <x v="1"/>
    <x v="10"/>
    <n v="46094"/>
    <n v="3929"/>
    <n v="44181"/>
    <n v="46094"/>
    <n v="35991"/>
    <n v="35786"/>
    <n v="0"/>
    <m/>
    <n v="206"/>
    <m/>
    <m/>
    <n v="27"/>
    <n v="7.501875468867217E-4"/>
    <n v="0.13106796116504854"/>
    <m/>
    <m/>
    <n v="35733"/>
    <n v="35536"/>
    <n v="204"/>
    <n v="45698"/>
    <n v="20788"/>
    <n v="15189"/>
    <n v="14"/>
    <n v="0.57758884165485813"/>
    <n v="0.4220221722097191"/>
    <n v="3.889861354227446E-4"/>
  </r>
  <r>
    <x v="21"/>
    <x v="35"/>
    <x v="1"/>
    <x v="10"/>
    <n v="7090"/>
    <n v="393"/>
    <n v="8713"/>
    <n v="7167"/>
    <n v="5998"/>
    <n v="5952"/>
    <n v="5"/>
    <m/>
    <n v="41"/>
    <m/>
    <m/>
    <n v="2"/>
    <n v="3.3344448149383126E-4"/>
    <n v="4.878048780487805E-2"/>
    <m/>
    <m/>
    <n v="5921"/>
    <n v="5886"/>
    <n v="35"/>
    <n v="7049"/>
    <n v="1721"/>
    <n v="4258"/>
    <n v="19"/>
    <n v="0.28692897632544179"/>
    <n v="0.70990330110036681"/>
    <n v="3.1677225741913971E-3"/>
  </r>
  <r>
    <x v="22"/>
    <x v="35"/>
    <x v="1"/>
    <x v="10"/>
    <n v="37824"/>
    <n v="3236"/>
    <n v="36604"/>
    <n v="38115"/>
    <n v="29578"/>
    <n v="29389"/>
    <n v="10"/>
    <m/>
    <n v="179"/>
    <m/>
    <m/>
    <n v="19"/>
    <n v="6.4236932855500715E-4"/>
    <n v="0.10614525139664804"/>
    <m/>
    <m/>
    <n v="29211"/>
    <n v="29032"/>
    <n v="173"/>
    <n v="37528"/>
    <n v="20654"/>
    <n v="8815"/>
    <n v="109"/>
    <n v="0.69828926905132194"/>
    <n v="0.2980255595374941"/>
    <n v="3.685171411183988E-3"/>
  </r>
  <r>
    <x v="23"/>
    <x v="35"/>
    <x v="1"/>
    <x v="10"/>
    <n v="22456"/>
    <n v="2085"/>
    <n v="22387"/>
    <n v="22874"/>
    <n v="17987"/>
    <n v="17861"/>
    <n v="0"/>
    <m/>
    <n v="126"/>
    <m/>
    <m/>
    <n v="21"/>
    <n v="1.1675098682381721E-3"/>
    <n v="0.16666666666666666"/>
    <m/>
    <m/>
    <n v="17817"/>
    <n v="17707"/>
    <n v="112"/>
    <n v="22610"/>
    <n v="4692"/>
    <n v="13230"/>
    <n v="65"/>
    <n v="0.26085506198921443"/>
    <n v="0.73553121699004842"/>
    <n v="3.6137210207371991E-3"/>
  </r>
  <r>
    <x v="24"/>
    <x v="35"/>
    <x v="1"/>
    <x v="10"/>
    <n v="14097"/>
    <n v="1291"/>
    <n v="14822"/>
    <n v="14286"/>
    <n v="11301"/>
    <n v="11170"/>
    <n v="20"/>
    <m/>
    <n v="105"/>
    <m/>
    <m/>
    <n v="12"/>
    <n v="1.0618529333687285E-3"/>
    <n v="0.11428571428571428"/>
    <m/>
    <m/>
    <n v="11199"/>
    <n v="11068"/>
    <n v="105"/>
    <n v="14137"/>
    <n v="3619"/>
    <n v="7668"/>
    <n v="14"/>
    <n v="0.32023714715511903"/>
    <n v="0.6785240244226175"/>
    <n v="1.2388284222635164E-3"/>
  </r>
  <r>
    <x v="25"/>
    <x v="35"/>
    <x v="1"/>
    <x v="10"/>
    <n v="8918"/>
    <n v="1278"/>
    <n v="9656"/>
    <n v="9104"/>
    <n v="7275"/>
    <n v="7128"/>
    <n v="12"/>
    <m/>
    <n v="135"/>
    <m/>
    <m/>
    <n v="7"/>
    <n v="9.6219931271477666E-4"/>
    <n v="5.185185185185185E-2"/>
    <m/>
    <m/>
    <n v="7215"/>
    <n v="7068"/>
    <n v="135"/>
    <n v="9009"/>
    <n v="3448"/>
    <n v="3821"/>
    <n v="6"/>
    <n v="0.47395189003436428"/>
    <n v="0.52522336769759448"/>
    <n v="8.2474226804123715E-4"/>
  </r>
  <r>
    <x v="26"/>
    <x v="35"/>
    <x v="1"/>
    <x v="10"/>
    <n v="490666"/>
    <n v="55903"/>
    <n v="436779"/>
    <n v="490666"/>
    <n v="370585"/>
    <n v="365318"/>
    <n v="435"/>
    <m/>
    <n v="4817"/>
    <m/>
    <m/>
    <n v="457"/>
    <n v="1.2331853690786189E-3"/>
    <n v="9.4872327174589988E-2"/>
    <m/>
    <m/>
    <n v="355390"/>
    <n v="351218"/>
    <n v="4157"/>
    <n v="474307"/>
    <n v="226304"/>
    <n v="138129"/>
    <n v="1216"/>
    <n v="0.61066691852071719"/>
    <n v="0.37273230163120474"/>
    <n v="3.2812984875264786E-3"/>
  </r>
  <r>
    <x v="27"/>
    <x v="35"/>
    <x v="1"/>
    <x v="10"/>
    <n v="12798"/>
    <n v="775"/>
    <n v="14039"/>
    <n v="12798"/>
    <n v="11329"/>
    <n v="11294"/>
    <n v="0"/>
    <m/>
    <n v="35"/>
    <m/>
    <m/>
    <n v="11"/>
    <n v="9.7095948450878278E-4"/>
    <n v="0.31428571428571428"/>
    <m/>
    <m/>
    <n v="11134"/>
    <n v="11099"/>
    <n v="35"/>
    <n v="12560"/>
    <n v="6917"/>
    <n v="4320"/>
    <n v="92"/>
    <n v="0.61055697766793182"/>
    <n v="0.38132227027981286"/>
    <n v="8.1207520522552749E-3"/>
  </r>
  <r>
    <x v="28"/>
    <x v="35"/>
    <x v="1"/>
    <x v="10"/>
    <n v="73990"/>
    <n v="6920"/>
    <n v="69086"/>
    <n v="73999"/>
    <n v="59498"/>
    <n v="59023"/>
    <n v="0"/>
    <m/>
    <n v="476"/>
    <m/>
    <m/>
    <n v="68"/>
    <n v="1.1428955595146055E-3"/>
    <n v="0.14285714285714285"/>
    <m/>
    <m/>
    <n v="59037"/>
    <n v="58564"/>
    <n v="474"/>
    <n v="73312"/>
    <n v="45848"/>
    <n v="13464"/>
    <n v="186"/>
    <n v="0.7705805237150829"/>
    <n v="0.22629332078389189"/>
    <n v="3.1261555010252445E-3"/>
  </r>
  <r>
    <x v="29"/>
    <x v="35"/>
    <x v="1"/>
    <x v="10"/>
    <n v="7451"/>
    <n v="802"/>
    <n v="8665"/>
    <n v="7074"/>
    <n v="5937"/>
    <n v="5898"/>
    <n v="1"/>
    <m/>
    <n v="38"/>
    <m/>
    <m/>
    <n v="4"/>
    <n v="6.7374094660603004E-4"/>
    <n v="0.10526315789473684"/>
    <m/>
    <m/>
    <n v="5869"/>
    <n v="5832"/>
    <n v="37"/>
    <n v="6968"/>
    <n v="3992"/>
    <n v="1925"/>
    <n v="20"/>
    <n v="0.67239346471281791"/>
    <n v="0.32423783055415195"/>
    <n v="3.3687047330301497E-3"/>
  </r>
  <r>
    <x v="30"/>
    <x v="35"/>
    <x v="1"/>
    <x v="10"/>
    <n v="456502"/>
    <n v="42552"/>
    <n v="415966"/>
    <n v="467843"/>
    <n v="363074"/>
    <n v="360487"/>
    <n v="183"/>
    <m/>
    <n v="2412"/>
    <m/>
    <m/>
    <n v="595"/>
    <n v="1.6387843800437377E-3"/>
    <n v="0.24668325041459369"/>
    <m/>
    <m/>
    <n v="356239"/>
    <n v="354064"/>
    <n v="2186"/>
    <n v="460347"/>
    <n v="233853"/>
    <n v="125677"/>
    <n v="987"/>
    <n v="0.64409183802750958"/>
    <n v="0.34614706643824678"/>
    <n v="2.7184540892490235E-3"/>
  </r>
  <r>
    <x v="31"/>
    <x v="35"/>
    <x v="1"/>
    <x v="10"/>
    <n v="306261"/>
    <n v="28652"/>
    <n v="279625"/>
    <n v="309667"/>
    <n v="242456"/>
    <n v="239229"/>
    <n v="313"/>
    <m/>
    <n v="2917"/>
    <m/>
    <m/>
    <n v="273"/>
    <n v="1.1259774969478997E-3"/>
    <n v="9.3589304079533767E-2"/>
    <m/>
    <m/>
    <n v="236368"/>
    <n v="233738"/>
    <n v="2633"/>
    <n v="301560"/>
    <n v="148500"/>
    <n v="93375"/>
    <n v="581"/>
    <n v="0.61248226482330814"/>
    <n v="0.38512142409344374"/>
    <n v="2.3963110832480945E-3"/>
  </r>
  <r>
    <x v="32"/>
    <x v="35"/>
    <x v="1"/>
    <x v="10"/>
    <n v="30047"/>
    <n v="2846"/>
    <n v="29217"/>
    <n v="30047"/>
    <n v="23829"/>
    <n v="23735"/>
    <n v="0"/>
    <m/>
    <n v="95"/>
    <m/>
    <m/>
    <n v="21"/>
    <n v="8.8127911368500564E-4"/>
    <n v="0.22105263157894736"/>
    <m/>
    <m/>
    <n v="23597"/>
    <n v="23523"/>
    <n v="76"/>
    <n v="29755"/>
    <n v="7985"/>
    <n v="15821"/>
    <n v="16"/>
    <n v="0.33509589156070335"/>
    <n v="0.66393889798145123"/>
    <n v="6.7145075328381388E-4"/>
  </r>
  <r>
    <x v="33"/>
    <x v="35"/>
    <x v="1"/>
    <x v="10"/>
    <n v="175078"/>
    <n v="19343"/>
    <n v="157751"/>
    <n v="181526"/>
    <n v="136776"/>
    <n v="135966"/>
    <n v="7"/>
    <m/>
    <n v="803"/>
    <m/>
    <m/>
    <n v="124"/>
    <n v="9.0659179973094693E-4"/>
    <n v="0.15442092154420922"/>
    <m/>
    <m/>
    <n v="131863"/>
    <n v="131217"/>
    <n v="649"/>
    <n v="172885"/>
    <n v="99784"/>
    <n v="36344"/>
    <n v="648"/>
    <n v="0.72954319471252271"/>
    <n v="0.26571913201146402"/>
    <n v="4.7376732760133359E-3"/>
  </r>
  <r>
    <x v="34"/>
    <x v="35"/>
    <x v="1"/>
    <x v="10"/>
    <n v="3008"/>
    <n v="264"/>
    <n v="4760"/>
    <n v="3008"/>
    <n v="2492"/>
    <n v="2471"/>
    <n v="0"/>
    <m/>
    <n v="21"/>
    <m/>
    <m/>
    <n v="4"/>
    <n v="1.6051364365971107E-3"/>
    <n v="0.19047619047619047"/>
    <m/>
    <m/>
    <n v="2484"/>
    <n v="2463"/>
    <n v="21"/>
    <n v="2984"/>
    <n v="1256"/>
    <n v="1234"/>
    <n v="2"/>
    <n v="0.5040128410914928"/>
    <n v="0.49518459069020865"/>
    <n v="8.0256821829855537E-4"/>
  </r>
  <r>
    <x v="35"/>
    <x v="35"/>
    <x v="1"/>
    <x v="10"/>
    <n v="33538"/>
    <n v="3483"/>
    <n v="32071"/>
    <n v="34045"/>
    <n v="26987"/>
    <n v="26660"/>
    <n v="136"/>
    <m/>
    <n v="191"/>
    <m/>
    <m/>
    <n v="40"/>
    <n v="1.4821951309889948E-3"/>
    <n v="0.20942408376963351"/>
    <m/>
    <m/>
    <n v="26718"/>
    <n v="26393"/>
    <n v="190"/>
    <n v="33678"/>
    <n v="18890"/>
    <n v="8022"/>
    <n v="75"/>
    <n v="0.69996665060955277"/>
    <n v="0.29725423351984287"/>
    <n v="2.779115870604365E-3"/>
  </r>
  <r>
    <x v="36"/>
    <x v="35"/>
    <x v="1"/>
    <x v="10"/>
    <n v="139165"/>
    <n v="12094"/>
    <n v="129087"/>
    <n v="143419"/>
    <n v="115769"/>
    <n v="114920"/>
    <n v="5"/>
    <m/>
    <n v="846"/>
    <m/>
    <m/>
    <n v="89"/>
    <n v="7.6877229655607292E-4"/>
    <n v="0.10520094562647754"/>
    <m/>
    <m/>
    <n v="113908"/>
    <n v="113094"/>
    <n v="816"/>
    <n v="140869"/>
    <n v="89887"/>
    <n v="25057"/>
    <n v="824"/>
    <n v="0.77643410584871597"/>
    <n v="0.2164396340989384"/>
    <n v="7.1176221613730795E-3"/>
  </r>
  <r>
    <x v="37"/>
    <x v="35"/>
    <x v="1"/>
    <x v="10"/>
    <n v="21629"/>
    <n v="3634"/>
    <n v="20011"/>
    <n v="22854"/>
    <n v="19259"/>
    <n v="18328"/>
    <n v="676"/>
    <m/>
    <n v="255"/>
    <m/>
    <m/>
    <n v="27"/>
    <n v="1.4019419492185472E-3"/>
    <n v="0.10588235294117647"/>
    <m/>
    <m/>
    <n v="18991"/>
    <n v="18068"/>
    <n v="252"/>
    <n v="22464"/>
    <n v="6900"/>
    <n v="12309"/>
    <n v="50"/>
    <n v="0.3582740536891843"/>
    <n v="0.63912975751596657"/>
    <n v="2.5961887948491615E-3"/>
  </r>
  <r>
    <x v="38"/>
    <x v="35"/>
    <x v="1"/>
    <x v="10"/>
    <n v="114192"/>
    <n v="9119"/>
    <n v="107089"/>
    <n v="114548"/>
    <n v="81380"/>
    <n v="80912"/>
    <n v="29"/>
    <m/>
    <n v="439"/>
    <m/>
    <m/>
    <n v="201"/>
    <n v="2.4698943229294668E-3"/>
    <n v="0.45785876993166286"/>
    <m/>
    <m/>
    <n v="80577"/>
    <n v="80179"/>
    <n v="398"/>
    <n v="113245"/>
    <n v="23517"/>
    <n v="57532"/>
    <n v="326"/>
    <n v="0.2889776357827476"/>
    <n v="0.70695502580486602"/>
    <n v="4.0058982550995334E-3"/>
  </r>
  <r>
    <x v="39"/>
    <x v="35"/>
    <x v="1"/>
    <x v="10"/>
    <n v="4277499"/>
    <n v="422347"/>
    <n v="3363399"/>
    <n v="4333825"/>
    <n v="3401591"/>
    <n v="3363442"/>
    <n v="2235"/>
    <m/>
    <n v="35927"/>
    <m/>
    <m/>
    <m/>
    <n v="0"/>
    <n v="0"/>
    <m/>
    <m/>
    <n v="3324223"/>
    <n v="3290098"/>
    <n v="33152"/>
    <n v="4237594"/>
    <n v="1934136"/>
    <n v="1437461"/>
    <n v="17418"/>
    <n v="0.56859745924774607"/>
    <n v="0.42258490218253753"/>
    <n v="5.1205450625898289E-3"/>
  </r>
  <r>
    <x v="0"/>
    <x v="36"/>
    <x v="2"/>
    <x v="10"/>
    <n v="6409"/>
    <n v="620"/>
    <n v="7805"/>
    <n v="6413"/>
    <n v="2088"/>
    <n v="2075"/>
    <n v="0"/>
    <m/>
    <n v="13"/>
    <m/>
    <m/>
    <m/>
    <n v="0"/>
    <n v="0"/>
    <m/>
    <m/>
    <n v="2082"/>
    <n v="2069"/>
    <n v="13"/>
    <n v="6361"/>
    <n v="1331"/>
    <n v="757"/>
    <n v="0"/>
    <n v="0.63745210727969348"/>
    <n v="0.36254789272030652"/>
    <n v="0"/>
  </r>
  <r>
    <x v="1"/>
    <x v="36"/>
    <x v="2"/>
    <x v="10"/>
    <n v="13655"/>
    <n v="2646"/>
    <n v="13025"/>
    <n v="13664"/>
    <n v="4691"/>
    <n v="4657"/>
    <n v="0"/>
    <m/>
    <n v="34"/>
    <m/>
    <m/>
    <m/>
    <n v="0"/>
    <n v="0"/>
    <m/>
    <m/>
    <n v="4684"/>
    <n v="4650"/>
    <n v="34"/>
    <n v="13608"/>
    <n v="2479"/>
    <n v="2212"/>
    <n v="0"/>
    <n v="0.52845875079940308"/>
    <n v="0.47154124920059687"/>
    <n v="0"/>
  </r>
  <r>
    <x v="2"/>
    <x v="36"/>
    <x v="2"/>
    <x v="10"/>
    <n v="102626"/>
    <n v="6667"/>
    <n v="97975"/>
    <n v="103239"/>
    <n v="36187"/>
    <n v="34331"/>
    <n v="0"/>
    <m/>
    <n v="1856"/>
    <m/>
    <m/>
    <m/>
    <n v="0"/>
    <n v="0"/>
    <m/>
    <m/>
    <n v="36050"/>
    <n v="34199"/>
    <n v="1851"/>
    <n v="102470"/>
    <n v="16002"/>
    <n v="36166"/>
    <n v="12"/>
    <n v="0.44220300107773508"/>
    <n v="0.99941968110094781"/>
    <n v="3.31610799458369E-4"/>
  </r>
  <r>
    <x v="3"/>
    <x v="36"/>
    <x v="2"/>
    <x v="10"/>
    <n v="41593"/>
    <n v="3475"/>
    <n v="40134"/>
    <n v="41655"/>
    <n v="16123"/>
    <n v="15966"/>
    <n v="0"/>
    <m/>
    <n v="157"/>
    <m/>
    <m/>
    <m/>
    <n v="0"/>
    <n v="0"/>
    <m/>
    <m/>
    <n v="16050"/>
    <n v="15894"/>
    <n v="156"/>
    <n v="41321"/>
    <n v="11226"/>
    <n v="4860"/>
    <n v="34"/>
    <n v="0.69627240587979899"/>
    <n v="0.30143273584320535"/>
    <n v="2.1087886869689265E-3"/>
  </r>
  <r>
    <x v="4"/>
    <x v="36"/>
    <x v="2"/>
    <x v="10"/>
    <n v="49026"/>
    <n v="4657"/>
    <n v="46385"/>
    <n v="49026"/>
    <n v="20244"/>
    <n v="20078"/>
    <n v="0"/>
    <m/>
    <n v="166"/>
    <m/>
    <m/>
    <m/>
    <n v="0"/>
    <n v="0"/>
    <m/>
    <m/>
    <n v="20173"/>
    <n v="20009"/>
    <n v="164"/>
    <n v="48341"/>
    <n v="14087"/>
    <n v="6152"/>
    <n v="5"/>
    <n v="0.69586050187709936"/>
    <n v="0.303892511361391"/>
    <n v="2.4698676150958308E-4"/>
  </r>
  <r>
    <x v="5"/>
    <x v="36"/>
    <x v="2"/>
    <x v="10"/>
    <n v="260815"/>
    <n v="202798"/>
    <n v="60033"/>
    <n v="263156"/>
    <n v="80965"/>
    <n v="79867"/>
    <n v="0"/>
    <m/>
    <n v="1098"/>
    <m/>
    <m/>
    <m/>
    <n v="0"/>
    <n v="0"/>
    <m/>
    <m/>
    <n v="80560"/>
    <n v="79468"/>
    <n v="1092"/>
    <n v="260804"/>
    <n v="32615"/>
    <n v="48236"/>
    <n v="111"/>
    <n v="0.40282838263447168"/>
    <n v="0.59576360155622798"/>
    <n v="1.3709627616871488E-3"/>
  </r>
  <r>
    <x v="6"/>
    <x v="36"/>
    <x v="2"/>
    <x v="10"/>
    <n v="2630"/>
    <n v="341"/>
    <n v="4305"/>
    <n v="2630"/>
    <n v="1141"/>
    <n v="1120"/>
    <n v="0"/>
    <m/>
    <n v="21"/>
    <m/>
    <m/>
    <m/>
    <n v="0"/>
    <n v="0"/>
    <m/>
    <m/>
    <n v="1137"/>
    <n v="1116"/>
    <n v="21"/>
    <n v="2608"/>
    <n v="459"/>
    <n v="682"/>
    <n v="0"/>
    <n v="0.4022787028921998"/>
    <n v="0.5977212971078002"/>
    <n v="0"/>
  </r>
  <r>
    <x v="7"/>
    <x v="36"/>
    <x v="2"/>
    <x v="10"/>
    <n v="60937"/>
    <n v="7709"/>
    <n v="55244"/>
    <n v="60979"/>
    <n v="19903"/>
    <n v="19718"/>
    <n v="0"/>
    <m/>
    <n v="184"/>
    <m/>
    <m/>
    <m/>
    <n v="0"/>
    <n v="0"/>
    <m/>
    <m/>
    <n v="19848"/>
    <n v="19664"/>
    <n v="184"/>
    <n v="60437"/>
    <n v="14900"/>
    <n v="4991"/>
    <n v="12"/>
    <n v="0.74863085966939658"/>
    <n v="0.25076621614831934"/>
    <n v="6.0292418228407782E-4"/>
  </r>
  <r>
    <x v="8"/>
    <x v="36"/>
    <x v="2"/>
    <x v="10"/>
    <n v="19917"/>
    <n v="1079"/>
    <n v="20854"/>
    <n v="19917"/>
    <n v="7562"/>
    <n v="7483"/>
    <n v="0"/>
    <m/>
    <n v="79"/>
    <m/>
    <m/>
    <m/>
    <n v="0"/>
    <n v="0"/>
    <m/>
    <m/>
    <n v="7536"/>
    <n v="7457"/>
    <n v="79"/>
    <n v="19769"/>
    <n v="6390"/>
    <n v="1170"/>
    <n v="2"/>
    <n v="0.84501454641629203"/>
    <n v="0.15472097328749007"/>
    <n v="2.6448029621793179E-4"/>
  </r>
  <r>
    <x v="9"/>
    <x v="36"/>
    <x v="2"/>
    <x v="10"/>
    <n v="4528"/>
    <n v="598"/>
    <n v="5946"/>
    <n v="4481"/>
    <n v="2036"/>
    <n v="2007"/>
    <n v="0"/>
    <m/>
    <n v="29"/>
    <m/>
    <m/>
    <m/>
    <n v="0"/>
    <n v="0"/>
    <m/>
    <m/>
    <n v="2032"/>
    <n v="2003"/>
    <n v="29"/>
    <n v="4434"/>
    <n v="0"/>
    <n v="2035"/>
    <n v="1"/>
    <n v="0"/>
    <n v="0.99950884086444003"/>
    <n v="4.9115913555992138E-4"/>
  </r>
  <r>
    <x v="10"/>
    <x v="36"/>
    <x v="2"/>
    <x v="10"/>
    <n v="32003"/>
    <n v="5582"/>
    <n v="28437"/>
    <n v="32098"/>
    <n v="9142"/>
    <n v="8990"/>
    <n v="0"/>
    <m/>
    <n v="152"/>
    <m/>
    <m/>
    <m/>
    <n v="0"/>
    <n v="0"/>
    <m/>
    <m/>
    <n v="9113"/>
    <n v="8961"/>
    <n v="152"/>
    <n v="31860"/>
    <n v="5580"/>
    <n v="3559"/>
    <n v="3"/>
    <n v="0.61036972216145269"/>
    <n v="0.38930212207394443"/>
    <n v="3.2815576460293154E-4"/>
  </r>
  <r>
    <x v="11"/>
    <x v="36"/>
    <x v="2"/>
    <x v="10"/>
    <n v="1533"/>
    <n v="240"/>
    <n v="3309"/>
    <n v="1533"/>
    <n v="716"/>
    <n v="708"/>
    <n v="0"/>
    <m/>
    <n v="8"/>
    <m/>
    <m/>
    <m/>
    <n v="0"/>
    <n v="0"/>
    <m/>
    <m/>
    <n v="714"/>
    <n v="706"/>
    <n v="8"/>
    <n v="1521"/>
    <n v="466"/>
    <n v="249"/>
    <n v="1"/>
    <n v="0.65083798882681565"/>
    <n v="0.3477653631284916"/>
    <n v="1.3966480446927375E-3"/>
  </r>
  <r>
    <x v="12"/>
    <x v="36"/>
    <x v="2"/>
    <x v="10"/>
    <n v="37689"/>
    <n v="7220"/>
    <n v="32485"/>
    <n v="37689"/>
    <n v="11872"/>
    <n v="11811"/>
    <n v="0"/>
    <m/>
    <n v="61"/>
    <m/>
    <m/>
    <m/>
    <n v="0"/>
    <n v="0"/>
    <m/>
    <m/>
    <n v="11828"/>
    <n v="11767"/>
    <n v="61"/>
    <n v="37423"/>
    <n v="3416"/>
    <n v="8447"/>
    <n v="9"/>
    <n v="0.28773584905660377"/>
    <n v="0.71150606469002697"/>
    <n v="7.5808625336927222E-4"/>
  </r>
  <r>
    <x v="13"/>
    <x v="36"/>
    <x v="2"/>
    <x v="10"/>
    <n v="39632"/>
    <n v="6724"/>
    <n v="34924"/>
    <n v="39632"/>
    <n v="14251"/>
    <n v="14058"/>
    <n v="0"/>
    <m/>
    <n v="193"/>
    <m/>
    <m/>
    <m/>
    <n v="0"/>
    <n v="0"/>
    <m/>
    <m/>
    <n v="14219"/>
    <n v="14027"/>
    <n v="192"/>
    <n v="39413"/>
    <n v="3817"/>
    <n v="10432"/>
    <n v="2"/>
    <n v="0.26784085327345447"/>
    <n v="0.73201880569784572"/>
    <n v="1.4034102869974038E-4"/>
  </r>
  <r>
    <x v="14"/>
    <x v="36"/>
    <x v="2"/>
    <x v="10"/>
    <n v="52463"/>
    <n v="6515"/>
    <n v="47964"/>
    <n v="53016"/>
    <n v="23381"/>
    <n v="23148"/>
    <n v="47"/>
    <m/>
    <n v="186"/>
    <m/>
    <m/>
    <m/>
    <n v="0"/>
    <n v="0"/>
    <m/>
    <m/>
    <n v="22945"/>
    <n v="22761"/>
    <n v="184"/>
    <n v="49686"/>
    <n v="12587"/>
    <n v="10741"/>
    <n v="53"/>
    <n v="0.53834309909755784"/>
    <n v="0.45939010307514649"/>
    <n v="2.2667978272956674E-3"/>
  </r>
  <r>
    <x v="15"/>
    <x v="36"/>
    <x v="2"/>
    <x v="10"/>
    <n v="23649"/>
    <n v="2679"/>
    <n v="22986"/>
    <n v="23649"/>
    <n v="11581"/>
    <n v="11456"/>
    <n v="0"/>
    <m/>
    <n v="125"/>
    <m/>
    <m/>
    <m/>
    <n v="0"/>
    <n v="0"/>
    <m/>
    <m/>
    <n v="11532"/>
    <n v="11407"/>
    <n v="125"/>
    <n v="23339"/>
    <n v="4707"/>
    <n v="6853"/>
    <n v="21"/>
    <n v="0.40644158535532338"/>
    <n v="0.59174509973232015"/>
    <n v="1.8133149123564459E-3"/>
  </r>
  <r>
    <x v="16"/>
    <x v="36"/>
    <x v="2"/>
    <x v="10"/>
    <n v="1240245"/>
    <n v="120299"/>
    <n v="1121962"/>
    <n v="1249481"/>
    <n v="456955"/>
    <n v="448241"/>
    <n v="0"/>
    <m/>
    <n v="8714"/>
    <m/>
    <m/>
    <m/>
    <n v="0"/>
    <n v="0"/>
    <m/>
    <m/>
    <n v="453061"/>
    <n v="444456"/>
    <n v="8605"/>
    <n v="1230930"/>
    <n v="162815"/>
    <n v="292607"/>
    <n v="1322"/>
    <n v="0.35630423127003752"/>
    <n v="0.64034095261021329"/>
    <n v="2.8930638684334345E-3"/>
  </r>
  <r>
    <x v="17"/>
    <x v="36"/>
    <x v="2"/>
    <x v="10"/>
    <n v="159236"/>
    <n v="17872"/>
    <n v="143380"/>
    <n v="160000"/>
    <n v="56477"/>
    <n v="55758"/>
    <n v="0"/>
    <m/>
    <n v="719"/>
    <m/>
    <m/>
    <m/>
    <n v="0"/>
    <n v="0"/>
    <m/>
    <m/>
    <n v="55330"/>
    <n v="54630"/>
    <n v="700"/>
    <n v="151723"/>
    <n v="13807"/>
    <n v="42545"/>
    <n v="125"/>
    <n v="0.24447120066575775"/>
    <n v="0.75331550896825261"/>
    <n v="2.2132903659896948E-3"/>
  </r>
  <r>
    <x v="18"/>
    <x v="36"/>
    <x v="2"/>
    <x v="10"/>
    <n v="23078"/>
    <n v="3185"/>
    <n v="21909"/>
    <n v="23414"/>
    <n v="8941"/>
    <n v="8788"/>
    <n v="1"/>
    <m/>
    <n v="152"/>
    <m/>
    <m/>
    <m/>
    <n v="0"/>
    <n v="0"/>
    <m/>
    <m/>
    <n v="8907"/>
    <n v="8757"/>
    <n v="150"/>
    <n v="23201"/>
    <n v="5993"/>
    <n v="2936"/>
    <n v="12"/>
    <n v="0.67028296611117322"/>
    <n v="0.32837490213622639"/>
    <n v="1.3421317526003803E-3"/>
  </r>
  <r>
    <x v="19"/>
    <x v="36"/>
    <x v="2"/>
    <x v="10"/>
    <n v="13463"/>
    <n v="2036"/>
    <n v="13443"/>
    <n v="13526"/>
    <n v="4864"/>
    <n v="4814"/>
    <n v="0"/>
    <m/>
    <n v="50"/>
    <m/>
    <m/>
    <m/>
    <n v="0"/>
    <n v="0"/>
    <m/>
    <m/>
    <n v="4859"/>
    <n v="4809"/>
    <n v="50"/>
    <n v="13392"/>
    <n v="3610"/>
    <n v="1252"/>
    <n v="2"/>
    <n v="0.7421875"/>
    <n v="0.25740131578947367"/>
    <n v="4.1118421052631577E-4"/>
  </r>
  <r>
    <x v="20"/>
    <x v="36"/>
    <x v="2"/>
    <x v="10"/>
    <n v="44503"/>
    <n v="4103"/>
    <n v="42416"/>
    <n v="44503"/>
    <n v="15881"/>
    <n v="15664"/>
    <n v="0"/>
    <m/>
    <n v="212"/>
    <m/>
    <m/>
    <m/>
    <n v="0"/>
    <n v="0"/>
    <m/>
    <m/>
    <n v="15837"/>
    <n v="15624"/>
    <n v="213"/>
    <n v="44197"/>
    <n v="6868"/>
    <n v="9011"/>
    <n v="2"/>
    <n v="0.43246646936590893"/>
    <n v="0.567407593980228"/>
    <n v="1.2593665386310686E-4"/>
  </r>
  <r>
    <x v="21"/>
    <x v="36"/>
    <x v="2"/>
    <x v="10"/>
    <n v="6787"/>
    <n v="732"/>
    <n v="8071"/>
    <n v="6848"/>
    <n v="2970"/>
    <n v="2931"/>
    <n v="5"/>
    <m/>
    <n v="34"/>
    <m/>
    <m/>
    <m/>
    <n v="0"/>
    <n v="0"/>
    <m/>
    <m/>
    <n v="2965"/>
    <n v="2931"/>
    <n v="34"/>
    <n v="6766"/>
    <n v="826"/>
    <n v="2143"/>
    <n v="1"/>
    <n v="0.27811447811447809"/>
    <n v="0.7215488215488215"/>
    <n v="3.3670033670033672E-4"/>
  </r>
  <r>
    <x v="22"/>
    <x v="36"/>
    <x v="2"/>
    <x v="10"/>
    <n v="36475"/>
    <n v="3526"/>
    <n v="34965"/>
    <n v="36551"/>
    <n v="14684"/>
    <n v="14591"/>
    <n v="0"/>
    <m/>
    <n v="93"/>
    <m/>
    <m/>
    <m/>
    <n v="0"/>
    <n v="0"/>
    <m/>
    <m/>
    <n v="14604"/>
    <n v="14511"/>
    <n v="93"/>
    <n v="36050"/>
    <n v="9962"/>
    <n v="4706"/>
    <n v="16"/>
    <n v="0.67842549713974398"/>
    <n v="0.32048488150367749"/>
    <n v="1.089621356578589E-3"/>
  </r>
  <r>
    <x v="23"/>
    <x v="36"/>
    <x v="2"/>
    <x v="10"/>
    <n v="21737"/>
    <n v="2202"/>
    <n v="21551"/>
    <n v="21878"/>
    <n v="9538"/>
    <n v="9388"/>
    <n v="0"/>
    <m/>
    <n v="150"/>
    <m/>
    <m/>
    <m/>
    <n v="0"/>
    <n v="0"/>
    <m/>
    <m/>
    <n v="9503"/>
    <n v="9353"/>
    <n v="150"/>
    <n v="21668"/>
    <n v="0"/>
    <n v="9526"/>
    <n v="12"/>
    <n v="0"/>
    <n v="0.99874187460683583"/>
    <n v="1.2581253931641854E-3"/>
  </r>
  <r>
    <x v="24"/>
    <x v="36"/>
    <x v="2"/>
    <x v="10"/>
    <n v="13627"/>
    <n v="1358"/>
    <n v="14285"/>
    <n v="13653"/>
    <n v="6060"/>
    <n v="5964"/>
    <n v="0"/>
    <m/>
    <n v="96"/>
    <m/>
    <m/>
    <m/>
    <n v="0"/>
    <n v="0"/>
    <m/>
    <m/>
    <n v="6049"/>
    <n v="5954"/>
    <n v="95"/>
    <n v="13529"/>
    <m/>
    <n v="6059"/>
    <n v="1"/>
    <n v="0"/>
    <n v="0.99983498349834987"/>
    <n v="1.6501650165016502E-4"/>
  </r>
  <r>
    <x v="25"/>
    <x v="36"/>
    <x v="2"/>
    <x v="10"/>
    <n v="8556"/>
    <n v="1363"/>
    <n v="9209"/>
    <n v="8604"/>
    <n v="3648"/>
    <n v="3610"/>
    <n v="0"/>
    <m/>
    <n v="38"/>
    <m/>
    <m/>
    <m/>
    <n v="0"/>
    <n v="0"/>
    <m/>
    <m/>
    <n v="3633"/>
    <n v="3595"/>
    <n v="38"/>
    <n v="8523"/>
    <n v="1633"/>
    <n v="2015"/>
    <n v="0"/>
    <n v="0.44764254385964913"/>
    <n v="0.55235745614035092"/>
    <n v="0"/>
  </r>
  <r>
    <x v="26"/>
    <x v="36"/>
    <x v="2"/>
    <x v="10"/>
    <n v="465435"/>
    <n v="60772"/>
    <n v="406679"/>
    <n v="465447"/>
    <n v="148843"/>
    <n v="147515"/>
    <n v="7"/>
    <m/>
    <n v="1318"/>
    <m/>
    <m/>
    <m/>
    <n v="0"/>
    <n v="0"/>
    <m/>
    <m/>
    <n v="146092"/>
    <n v="144814"/>
    <n v="1278"/>
    <n v="450311"/>
    <n v="81740"/>
    <n v="66823"/>
    <n v="81"/>
    <n v="0.54916925888352153"/>
    <n v="0.44894956430601374"/>
    <n v="5.4419757731300768E-4"/>
  </r>
  <r>
    <x v="27"/>
    <x v="36"/>
    <x v="2"/>
    <x v="10"/>
    <n v="12379"/>
    <n v="867"/>
    <n v="13528"/>
    <n v="12380"/>
    <n v="6487"/>
    <n v="6442"/>
    <n v="0"/>
    <m/>
    <n v="45"/>
    <m/>
    <m/>
    <m/>
    <n v="0"/>
    <n v="0"/>
    <m/>
    <m/>
    <n v="6456"/>
    <n v="6411"/>
    <n v="45"/>
    <n v="12192"/>
    <n v="4270"/>
    <n v="2204"/>
    <n v="13"/>
    <n v="0.65823955603514717"/>
    <n v="0.33975643594882071"/>
    <n v="2.004008016032064E-3"/>
  </r>
  <r>
    <x v="28"/>
    <x v="36"/>
    <x v="2"/>
    <x v="10"/>
    <n v="71683"/>
    <n v="5656"/>
    <n v="68043"/>
    <n v="72476"/>
    <n v="26470"/>
    <n v="26129"/>
    <n v="0"/>
    <m/>
    <n v="340"/>
    <m/>
    <m/>
    <m/>
    <n v="0"/>
    <n v="0"/>
    <m/>
    <m/>
    <n v="26391"/>
    <n v="26050"/>
    <n v="341"/>
    <n v="71873"/>
    <n v="19045"/>
    <n v="7412"/>
    <n v="13"/>
    <n v="0.71949376652814512"/>
    <n v="0.28001511144692104"/>
    <n v="4.911220249338874E-4"/>
  </r>
  <r>
    <x v="29"/>
    <x v="36"/>
    <x v="2"/>
    <x v="10"/>
    <n v="7070"/>
    <n v="876"/>
    <n v="8210"/>
    <n v="7074"/>
    <n v="2412"/>
    <n v="2378"/>
    <n v="0"/>
    <m/>
    <n v="34"/>
    <m/>
    <m/>
    <m/>
    <n v="0"/>
    <n v="0"/>
    <m/>
    <m/>
    <n v="2397"/>
    <n v="2363"/>
    <n v="34"/>
    <n v="6979"/>
    <n v="1583"/>
    <n v="822"/>
    <n v="7"/>
    <n v="0.65630182421227201"/>
    <n v="0.34079601990049752"/>
    <n v="2.9021558872305139E-3"/>
  </r>
  <r>
    <x v="30"/>
    <x v="36"/>
    <x v="2"/>
    <x v="10"/>
    <n v="436739"/>
    <n v="47100"/>
    <n v="391655"/>
    <n v="436739"/>
    <n v="148994"/>
    <n v="146601"/>
    <n v="0"/>
    <m/>
    <n v="2393"/>
    <m/>
    <m/>
    <m/>
    <n v="0"/>
    <n v="0"/>
    <m/>
    <m/>
    <n v="148143"/>
    <n v="145765"/>
    <n v="2378"/>
    <n v="431457"/>
    <n v="80262"/>
    <n v="68304"/>
    <n v="286"/>
    <n v="0.53869283326845374"/>
    <n v="0.45843456783494635"/>
    <n v="1.9195403841765441E-3"/>
  </r>
  <r>
    <x v="31"/>
    <x v="36"/>
    <x v="2"/>
    <x v="10"/>
    <n v="296722"/>
    <n v="29004"/>
    <n v="269734"/>
    <n v="297389"/>
    <n v="102069"/>
    <n v="100951"/>
    <n v="3"/>
    <m/>
    <n v="1114"/>
    <m/>
    <m/>
    <m/>
    <n v="0"/>
    <n v="0"/>
    <m/>
    <m/>
    <n v="101183"/>
    <n v="100075"/>
    <n v="1108"/>
    <n v="292248"/>
    <n v="51495"/>
    <n v="50541"/>
    <n v="33"/>
    <n v="0.50451165388119801"/>
    <n v="0.49516503541721779"/>
    <n v="3.2331070158422246E-4"/>
  </r>
  <r>
    <x v="32"/>
    <x v="36"/>
    <x v="2"/>
    <x v="10"/>
    <n v="29030"/>
    <n v="4811"/>
    <n v="26235"/>
    <n v="29030"/>
    <n v="11665"/>
    <n v="11496"/>
    <n v="0"/>
    <m/>
    <n v="169"/>
    <m/>
    <m/>
    <m/>
    <n v="0"/>
    <n v="0"/>
    <m/>
    <m/>
    <n v="11609"/>
    <n v="11440"/>
    <n v="169"/>
    <n v="28793"/>
    <m/>
    <n v="11663"/>
    <n v="2"/>
    <n v="0"/>
    <n v="0.99982854693527645"/>
    <n v="1.7145306472353194E-4"/>
  </r>
  <r>
    <x v="33"/>
    <x v="36"/>
    <x v="2"/>
    <x v="10"/>
    <n v="168248"/>
    <n v="20154"/>
    <n v="150110"/>
    <n v="169496"/>
    <n v="62493"/>
    <n v="62300"/>
    <n v="0"/>
    <m/>
    <n v="192"/>
    <m/>
    <m/>
    <m/>
    <n v="0"/>
    <n v="0"/>
    <m/>
    <m/>
    <n v="61535"/>
    <n v="61347"/>
    <n v="188"/>
    <n v="163212"/>
    <n v="45202"/>
    <n v="17244"/>
    <n v="47"/>
    <n v="0.72331301105723844"/>
    <n v="0.27593490470932747"/>
    <n v="7.520842334341446E-4"/>
  </r>
  <r>
    <x v="34"/>
    <x v="36"/>
    <x v="2"/>
    <x v="10"/>
    <n v="2897"/>
    <n v="274"/>
    <n v="4639"/>
    <n v="2870"/>
    <n v="1259"/>
    <n v="1241"/>
    <n v="0"/>
    <m/>
    <n v="18"/>
    <m/>
    <m/>
    <m/>
    <n v="0"/>
    <n v="0"/>
    <m/>
    <m/>
    <n v="1257"/>
    <n v="1239"/>
    <n v="18"/>
    <n v="2843"/>
    <n v="623"/>
    <n v="636"/>
    <n v="0"/>
    <n v="0.49483717235901509"/>
    <n v="0.50516282764098486"/>
    <n v="0"/>
  </r>
  <r>
    <x v="35"/>
    <x v="36"/>
    <x v="2"/>
    <x v="10"/>
    <n v="32309"/>
    <n v="3661"/>
    <n v="30664"/>
    <n v="32311"/>
    <n v="12202"/>
    <n v="12046"/>
    <n v="5"/>
    <m/>
    <n v="151"/>
    <m/>
    <m/>
    <m/>
    <n v="0"/>
    <n v="0"/>
    <m/>
    <m/>
    <n v="12152"/>
    <n v="12001"/>
    <n v="151"/>
    <n v="32018"/>
    <n v="7645"/>
    <n v="4550"/>
    <n v="7"/>
    <n v="0.62653663333879694"/>
    <n v="0.37288969021471891"/>
    <n v="5.7367644648418292E-4"/>
  </r>
  <r>
    <x v="36"/>
    <x v="36"/>
    <x v="2"/>
    <x v="10"/>
    <n v="132364"/>
    <n v="13890"/>
    <n v="120490"/>
    <n v="132873"/>
    <n v="49595"/>
    <n v="49088"/>
    <n v="0"/>
    <m/>
    <n v="507"/>
    <m/>
    <m/>
    <m/>
    <n v="0"/>
    <n v="0"/>
    <m/>
    <m/>
    <n v="49310"/>
    <n v="48809"/>
    <n v="501"/>
    <n v="131299"/>
    <n v="33428"/>
    <n v="16086"/>
    <n v="80"/>
    <n v="0.67401955842322814"/>
    <n v="0.32434721242060693"/>
    <n v="1.6130658332493195E-3"/>
  </r>
  <r>
    <x v="37"/>
    <x v="36"/>
    <x v="2"/>
    <x v="10"/>
    <n v="21061"/>
    <n v="3945"/>
    <n v="19132"/>
    <n v="21109"/>
    <n v="7417"/>
    <n v="7260"/>
    <n v="11"/>
    <m/>
    <n v="146"/>
    <m/>
    <m/>
    <m/>
    <n v="0"/>
    <n v="0"/>
    <m/>
    <m/>
    <n v="7349"/>
    <n v="7203"/>
    <n v="146"/>
    <n v="20802"/>
    <m/>
    <n v="7412"/>
    <n v="5"/>
    <n v="0"/>
    <n v="0.99932587299447218"/>
    <n v="6.7412700552784148E-4"/>
  </r>
  <r>
    <x v="38"/>
    <x v="36"/>
    <x v="2"/>
    <x v="10"/>
    <n v="110005"/>
    <n v="9731"/>
    <n v="102290"/>
    <n v="110260"/>
    <n v="30476"/>
    <n v="30390"/>
    <n v="4"/>
    <m/>
    <n v="82"/>
    <m/>
    <m/>
    <m/>
    <n v="0"/>
    <n v="0"/>
    <m/>
    <m/>
    <n v="30368"/>
    <n v="30290"/>
    <n v="78"/>
    <n v="109257"/>
    <n v="6131"/>
    <n v="24326"/>
    <n v="18"/>
    <n v="0.20117469484184275"/>
    <n v="0.79820186376164848"/>
    <n v="5.906286914293214E-4"/>
  </r>
  <r>
    <x v="39"/>
    <x v="36"/>
    <x v="2"/>
    <x v="10"/>
    <n v="4102754"/>
    <n v="616967"/>
    <n v="1431060"/>
    <n v="4120689"/>
    <n v="1452283"/>
    <n v="1431059"/>
    <n v="83"/>
    <m/>
    <n v="21129"/>
    <m/>
    <m/>
    <m/>
    <n v="0"/>
    <n v="0"/>
    <m/>
    <m/>
    <n v="1439414"/>
    <n v="1418585"/>
    <n v="20829"/>
    <n v="4046658"/>
    <n v="651006"/>
    <n v="798365"/>
    <n v="2351"/>
    <n v="0.44826387143552598"/>
    <n v="0.54973100972744293"/>
    <n v="1.6188304896497445E-3"/>
  </r>
  <r>
    <x v="0"/>
    <x v="37"/>
    <x v="4"/>
    <x v="10"/>
    <n v="6386"/>
    <n v="550"/>
    <n v="7852"/>
    <n v="6388"/>
    <n v="2544"/>
    <n v="2385"/>
    <n v="0"/>
    <m/>
    <n v="159"/>
    <m/>
    <m/>
    <m/>
    <n v="0"/>
    <n v="0"/>
    <m/>
    <m/>
    <n v="2529"/>
    <n v="2372"/>
    <n v="157"/>
    <n v="6334"/>
    <n v="1463"/>
    <n v="1078"/>
    <n v="3"/>
    <n v="0.57507861635220126"/>
    <n v="0.42374213836477986"/>
    <n v="1.1792452830188679E-3"/>
  </r>
  <r>
    <x v="1"/>
    <x v="37"/>
    <x v="4"/>
    <x v="10"/>
    <n v="13679"/>
    <n v="2507"/>
    <n v="13188"/>
    <n v="13679"/>
    <n v="5648"/>
    <n v="5399"/>
    <n v="0"/>
    <m/>
    <n v="249"/>
    <m/>
    <m/>
    <m/>
    <n v="0"/>
    <n v="0"/>
    <m/>
    <m/>
    <n v="5633"/>
    <n v="5384"/>
    <n v="249"/>
    <n v="13628"/>
    <n v="2065"/>
    <n v="3583"/>
    <n v="0"/>
    <n v="0.36561614730878189"/>
    <n v="0.63438385269121811"/>
    <n v="0"/>
  </r>
  <r>
    <x v="2"/>
    <x v="37"/>
    <x v="4"/>
    <x v="10"/>
    <n v="101341"/>
    <n v="6081"/>
    <n v="97276"/>
    <n v="102525"/>
    <n v="37808"/>
    <n v="34991"/>
    <n v="0"/>
    <m/>
    <n v="2817"/>
    <m/>
    <m/>
    <m/>
    <n v="0"/>
    <n v="0"/>
    <m/>
    <m/>
    <n v="37590"/>
    <n v="34780"/>
    <n v="2810"/>
    <n v="101796"/>
    <n v="5073"/>
    <n v="37761"/>
    <n v="27"/>
    <n v="0.13417795175624206"/>
    <n v="0.99875687685145997"/>
    <n v="7.1413457469318665E-4"/>
  </r>
  <r>
    <x v="3"/>
    <x v="37"/>
    <x v="4"/>
    <x v="10"/>
    <n v="41665"/>
    <n v="3028"/>
    <n v="40653"/>
    <n v="41774"/>
    <n v="17305"/>
    <n v="16623"/>
    <n v="7"/>
    <m/>
    <n v="675"/>
    <m/>
    <m/>
    <m/>
    <n v="0"/>
    <n v="0"/>
    <m/>
    <m/>
    <n v="17202"/>
    <n v="16537"/>
    <n v="665"/>
    <n v="41454"/>
    <n v="6"/>
    <n v="17269"/>
    <n v="30"/>
    <n v="3.4672060098237504E-4"/>
    <n v="0.99791967639410573"/>
    <n v="1.7336030049118752E-3"/>
  </r>
  <r>
    <x v="4"/>
    <x v="37"/>
    <x v="4"/>
    <x v="10"/>
    <n v="48935"/>
    <n v="4187"/>
    <n v="46764"/>
    <n v="48936"/>
    <n v="22659"/>
    <n v="21696"/>
    <n v="0"/>
    <m/>
    <n v="963"/>
    <m/>
    <m/>
    <m/>
    <n v="0"/>
    <n v="0"/>
    <m/>
    <m/>
    <n v="22478"/>
    <n v="21518"/>
    <n v="960"/>
    <n v="48304"/>
    <n v="1"/>
    <n v="22633"/>
    <n v="25"/>
    <n v="4.4132574253056182E-5"/>
    <n v="0.99885255306942056"/>
    <n v="1.1033143563264046E-3"/>
  </r>
  <r>
    <x v="5"/>
    <x v="37"/>
    <x v="4"/>
    <x v="10"/>
    <n v="259401"/>
    <n v="31971"/>
    <n v="229446"/>
    <n v="261102"/>
    <n v="100465"/>
    <n v="96053"/>
    <n v="0"/>
    <m/>
    <n v="4412"/>
    <m/>
    <m/>
    <m/>
    <n v="0"/>
    <n v="0"/>
    <m/>
    <m/>
    <n v="99827"/>
    <n v="95434"/>
    <n v="4393"/>
    <n v="258918"/>
    <n v="25049"/>
    <n v="75090"/>
    <n v="324"/>
    <n v="0.24933061265117204"/>
    <n v="0.74742447618573638"/>
    <n v="3.2250037326432093E-3"/>
  </r>
  <r>
    <x v="6"/>
    <x v="37"/>
    <x v="4"/>
    <x v="10"/>
    <n v="2614"/>
    <n v="333"/>
    <n v="4297"/>
    <n v="2614"/>
    <n v="1346"/>
    <n v="1277"/>
    <n v="0"/>
    <m/>
    <n v="69"/>
    <m/>
    <m/>
    <m/>
    <n v="0"/>
    <n v="0"/>
    <m/>
    <m/>
    <n v="1336"/>
    <n v="1267"/>
    <n v="69"/>
    <n v="2593"/>
    <n v="546"/>
    <n v="800"/>
    <n v="0"/>
    <n v="0.40564635958395245"/>
    <n v="0.59435364041604755"/>
    <n v="0"/>
  </r>
  <r>
    <x v="7"/>
    <x v="37"/>
    <x v="4"/>
    <x v="10"/>
    <n v="60909"/>
    <n v="7101"/>
    <n v="55824"/>
    <n v="60939"/>
    <n v="25700"/>
    <n v="24527"/>
    <n v="0"/>
    <m/>
    <n v="1173"/>
    <m/>
    <m/>
    <m/>
    <n v="0"/>
    <n v="0"/>
    <m/>
    <m/>
    <n v="25596"/>
    <n v="24423"/>
    <n v="1173"/>
    <n v="60421"/>
    <n v="16677"/>
    <n v="8983"/>
    <n v="40"/>
    <n v="0.64891050583657583"/>
    <n v="0.34953307392996108"/>
    <n v="1.5564202334630351E-3"/>
  </r>
  <r>
    <x v="8"/>
    <x v="37"/>
    <x v="4"/>
    <x v="10"/>
    <n v="19788"/>
    <n v="954"/>
    <n v="20850"/>
    <n v="19788"/>
    <n v="8021"/>
    <n v="7574"/>
    <n v="0"/>
    <m/>
    <n v="447"/>
    <m/>
    <m/>
    <m/>
    <n v="0"/>
    <n v="0"/>
    <m/>
    <m/>
    <n v="7982"/>
    <n v="7535"/>
    <n v="447"/>
    <n v="19648"/>
    <n v="3061"/>
    <n v="4960"/>
    <n v="0"/>
    <n v="0.38162323899763123"/>
    <n v="0.61837676100236882"/>
    <n v="0"/>
  </r>
  <r>
    <x v="9"/>
    <x v="37"/>
    <x v="4"/>
    <x v="10"/>
    <n v="4558"/>
    <n v="511"/>
    <n v="6063"/>
    <n v="4511"/>
    <n v="2163"/>
    <n v="2054"/>
    <n v="3"/>
    <m/>
    <n v="106"/>
    <m/>
    <m/>
    <m/>
    <n v="0"/>
    <n v="0"/>
    <m/>
    <m/>
    <n v="2144"/>
    <n v="2038"/>
    <n v="106"/>
    <n v="4464"/>
    <n v="0"/>
    <n v="2162"/>
    <n v="1"/>
    <n v="0"/>
    <n v="0.99953767914932967"/>
    <n v="4.6232085067036521E-4"/>
  </r>
  <r>
    <x v="10"/>
    <x v="37"/>
    <x v="4"/>
    <x v="10"/>
    <n v="31728"/>
    <n v="5371"/>
    <n v="28373"/>
    <n v="31536"/>
    <n v="10983"/>
    <n v="10564"/>
    <n v="0"/>
    <m/>
    <n v="419"/>
    <m/>
    <m/>
    <m/>
    <n v="0"/>
    <n v="0"/>
    <m/>
    <m/>
    <n v="10937"/>
    <n v="10518"/>
    <n v="419"/>
    <n v="20351"/>
    <n v="5155"/>
    <n v="5827"/>
    <n v="1"/>
    <n v="0.46936174087225713"/>
    <n v="0.53054720932349997"/>
    <n v="9.1049804242920878E-5"/>
  </r>
  <r>
    <x v="11"/>
    <x v="37"/>
    <x v="4"/>
    <x v="10"/>
    <n v="1508"/>
    <n v="255"/>
    <n v="3269"/>
    <n v="1508"/>
    <n v="701"/>
    <n v="662"/>
    <n v="0"/>
    <m/>
    <n v="39"/>
    <m/>
    <m/>
    <m/>
    <n v="0"/>
    <n v="0"/>
    <m/>
    <m/>
    <n v="698"/>
    <n v="659"/>
    <n v="39"/>
    <n v="1497"/>
    <n v="442"/>
    <n v="258"/>
    <n v="1"/>
    <n v="0.630527817403709"/>
    <n v="0.36804564907275322"/>
    <n v="1.4265335235378032E-3"/>
  </r>
  <r>
    <x v="12"/>
    <x v="37"/>
    <x v="4"/>
    <x v="10"/>
    <n v="37674"/>
    <n v="6802"/>
    <n v="32888"/>
    <n v="37674"/>
    <n v="15378"/>
    <n v="14447"/>
    <n v="0"/>
    <m/>
    <n v="931"/>
    <m/>
    <m/>
    <m/>
    <n v="0"/>
    <n v="0"/>
    <m/>
    <m/>
    <n v="15287"/>
    <n v="14356"/>
    <n v="931"/>
    <n v="37410"/>
    <n v="4026"/>
    <n v="11348"/>
    <n v="4"/>
    <n v="0.26180257510729615"/>
    <n v="0.73793731304460919"/>
    <n v="2.6011184809468074E-4"/>
  </r>
  <r>
    <x v="13"/>
    <x v="37"/>
    <x v="4"/>
    <x v="10"/>
    <n v="39004"/>
    <n v="6947"/>
    <n v="34073"/>
    <n v="39135"/>
    <n v="14275"/>
    <n v="13957"/>
    <n v="0"/>
    <m/>
    <n v="318"/>
    <m/>
    <m/>
    <m/>
    <n v="0"/>
    <n v="0"/>
    <m/>
    <m/>
    <n v="14270"/>
    <n v="13954"/>
    <n v="316"/>
    <n v="38921"/>
    <n v="2648"/>
    <n v="11626"/>
    <n v="1"/>
    <n v="0.18549912434325744"/>
    <n v="0.81443082311733805"/>
    <n v="7.0052539404553412E-5"/>
  </r>
  <r>
    <x v="14"/>
    <x v="37"/>
    <x v="4"/>
    <x v="10"/>
    <n v="51991"/>
    <n v="6234"/>
    <n v="47773"/>
    <n v="49571"/>
    <n v="24554"/>
    <n v="23638"/>
    <n v="7"/>
    <m/>
    <n v="909"/>
    <m/>
    <m/>
    <m/>
    <n v="0"/>
    <n v="0"/>
    <m/>
    <m/>
    <n v="23722"/>
    <n v="22830"/>
    <n v="892"/>
    <n v="46299"/>
    <n v="11013"/>
    <n v="13476"/>
    <n v="65"/>
    <n v="0.44852162580434962"/>
    <n v="0.54883114767451335"/>
    <n v="2.6472265211370857E-3"/>
  </r>
  <r>
    <x v="15"/>
    <x v="37"/>
    <x v="4"/>
    <x v="10"/>
    <n v="23868"/>
    <n v="2261"/>
    <n v="23623"/>
    <n v="23880"/>
    <n v="12673"/>
    <n v="12147"/>
    <n v="0"/>
    <m/>
    <n v="526"/>
    <m/>
    <m/>
    <m/>
    <n v="0"/>
    <n v="0"/>
    <m/>
    <m/>
    <n v="12602"/>
    <n v="12078"/>
    <n v="524"/>
    <n v="23588"/>
    <n v="4581"/>
    <n v="8058"/>
    <n v="34"/>
    <n v="0.36147715615876275"/>
    <n v="0.63583997474946741"/>
    <n v="2.6828690917699047E-3"/>
  </r>
  <r>
    <x v="16"/>
    <x v="37"/>
    <x v="4"/>
    <x v="10"/>
    <n v="1233778"/>
    <n v="114714"/>
    <n v="1121080"/>
    <n v="1249272"/>
    <n v="406298"/>
    <n v="390743"/>
    <n v="6"/>
    <m/>
    <n v="15549"/>
    <m/>
    <m/>
    <m/>
    <n v="0"/>
    <n v="0"/>
    <m/>
    <m/>
    <n v="401428"/>
    <n v="386032"/>
    <n v="15396"/>
    <n v="1231807"/>
    <n v="89176"/>
    <n v="315616"/>
    <n v="1382"/>
    <n v="0.21948422094127956"/>
    <n v="0.77680914008929403"/>
    <n v="3.4014442601243422E-3"/>
  </r>
  <r>
    <x v="17"/>
    <x v="37"/>
    <x v="4"/>
    <x v="10"/>
    <n v="158435"/>
    <n v="16909"/>
    <n v="143542"/>
    <n v="158762"/>
    <n v="61869"/>
    <n v="58408"/>
    <n v="1"/>
    <m/>
    <n v="3460"/>
    <m/>
    <m/>
    <m/>
    <n v="0"/>
    <n v="0"/>
    <m/>
    <m/>
    <n v="59706"/>
    <n v="56310"/>
    <n v="3396"/>
    <n v="150515"/>
    <n v="25539"/>
    <n v="36065"/>
    <n v="265"/>
    <n v="0.41279154342239249"/>
    <n v="0.58292521294994259"/>
    <n v="4.2832436276649052E-3"/>
  </r>
  <r>
    <x v="18"/>
    <x v="37"/>
    <x v="4"/>
    <x v="10"/>
    <n v="23030"/>
    <n v="3058"/>
    <n v="21988"/>
    <n v="23205"/>
    <n v="9131"/>
    <n v="8598"/>
    <n v="0"/>
    <m/>
    <n v="533"/>
    <m/>
    <m/>
    <m/>
    <n v="0"/>
    <n v="0"/>
    <m/>
    <m/>
    <n v="9067"/>
    <n v="8534"/>
    <n v="533"/>
    <n v="23003"/>
    <n v="5367"/>
    <n v="3743"/>
    <n v="21"/>
    <n v="0.58777789946336656"/>
    <n v="0.40992224290877233"/>
    <n v="2.2998576278611322E-3"/>
  </r>
  <r>
    <x v="19"/>
    <x v="37"/>
    <x v="4"/>
    <x v="10"/>
    <n v="13492"/>
    <n v="1934"/>
    <n v="13574"/>
    <n v="13617"/>
    <n v="6620"/>
    <n v="6372"/>
    <n v="0"/>
    <m/>
    <n v="248"/>
    <m/>
    <m/>
    <m/>
    <n v="0"/>
    <n v="0"/>
    <m/>
    <m/>
    <n v="6587"/>
    <n v="6339"/>
    <n v="248"/>
    <n v="13482"/>
    <n v="4557"/>
    <n v="2056"/>
    <n v="7"/>
    <n v="0.68836858006042301"/>
    <n v="0.31057401812688823"/>
    <n v="1.0574018126888218E-3"/>
  </r>
  <r>
    <x v="20"/>
    <x v="37"/>
    <x v="4"/>
    <x v="10"/>
    <n v="44517"/>
    <n v="3712"/>
    <n v="42821"/>
    <n v="44517"/>
    <n v="18426"/>
    <n v="17517"/>
    <n v="0"/>
    <m/>
    <n v="909"/>
    <m/>
    <m/>
    <m/>
    <n v="0"/>
    <n v="0"/>
    <m/>
    <m/>
    <n v="18326"/>
    <n v="17421"/>
    <n v="905"/>
    <n v="44225"/>
    <n v="0"/>
    <n v="18418"/>
    <n v="8"/>
    <n v="0"/>
    <n v="0.99956583089113205"/>
    <n v="4.3416910886790404E-4"/>
  </r>
  <r>
    <x v="21"/>
    <x v="37"/>
    <x v="4"/>
    <x v="10"/>
    <n v="6822"/>
    <n v="667"/>
    <n v="8171"/>
    <n v="6863"/>
    <n v="3361"/>
    <n v="3173"/>
    <n v="0"/>
    <m/>
    <n v="188"/>
    <m/>
    <m/>
    <m/>
    <n v="0"/>
    <n v="0"/>
    <m/>
    <m/>
    <n v="3361"/>
    <n v="3173"/>
    <n v="188"/>
    <n v="6779"/>
    <n v="756"/>
    <n v="2603"/>
    <n v="2"/>
    <n v="0.22493305563820293"/>
    <n v="0.77447188336804518"/>
    <n v="5.9506099375185957E-4"/>
  </r>
  <r>
    <x v="22"/>
    <x v="37"/>
    <x v="4"/>
    <x v="10"/>
    <n v="36438"/>
    <n v="3185"/>
    <n v="35269"/>
    <n v="36549"/>
    <n v="15643"/>
    <n v="14877"/>
    <n v="4"/>
    <m/>
    <n v="763"/>
    <m/>
    <m/>
    <m/>
    <n v="0"/>
    <n v="0"/>
    <m/>
    <m/>
    <n v="15524"/>
    <n v="14764"/>
    <n v="760"/>
    <n v="36066"/>
    <n v="9068"/>
    <n v="6555"/>
    <n v="20"/>
    <n v="0.57968420379722563"/>
    <n v="0.41903726906603594"/>
    <n v="1.2785271367384773E-3"/>
  </r>
  <r>
    <x v="23"/>
    <x v="37"/>
    <x v="4"/>
    <x v="10"/>
    <n v="21667"/>
    <n v="2013"/>
    <n v="21670"/>
    <n v="21845"/>
    <n v="9745"/>
    <n v="9357"/>
    <n v="0"/>
    <m/>
    <n v="388"/>
    <m/>
    <m/>
    <m/>
    <n v="0"/>
    <n v="0"/>
    <m/>
    <m/>
    <n v="9691"/>
    <n v="9306"/>
    <n v="385"/>
    <n v="21645"/>
    <n v="1461"/>
    <n v="8266"/>
    <n v="18"/>
    <n v="0.14992303745510518"/>
    <n v="0.84822986146741919"/>
    <n v="1.8471010774756284E-3"/>
  </r>
  <r>
    <x v="24"/>
    <x v="37"/>
    <x v="4"/>
    <x v="10"/>
    <n v="13663"/>
    <n v="1181"/>
    <n v="14498"/>
    <n v="13712"/>
    <n v="6828"/>
    <n v="6148"/>
    <n v="3"/>
    <m/>
    <n v="677"/>
    <m/>
    <m/>
    <m/>
    <n v="0"/>
    <n v="0"/>
    <m/>
    <m/>
    <n v="6789"/>
    <n v="6122"/>
    <n v="667"/>
    <n v="13584"/>
    <m/>
    <n v="6826"/>
    <n v="2"/>
    <n v="0"/>
    <n v="0.99970708845928524"/>
    <n v="2.9291154071470416E-4"/>
  </r>
  <r>
    <x v="25"/>
    <x v="37"/>
    <x v="4"/>
    <x v="10"/>
    <n v="8549"/>
    <n v="1805"/>
    <n v="8760"/>
    <n v="8609"/>
    <n v="4143"/>
    <n v="3998"/>
    <n v="5"/>
    <m/>
    <n v="140"/>
    <m/>
    <m/>
    <m/>
    <n v="0"/>
    <n v="0"/>
    <m/>
    <m/>
    <n v="4111"/>
    <n v="3971"/>
    <n v="140"/>
    <n v="8527"/>
    <n v="4226"/>
    <n v="-83"/>
    <n v="0"/>
    <n v="1.020033791938209"/>
    <n v="-2.0033791938209027E-2"/>
    <n v="0"/>
  </r>
  <r>
    <x v="26"/>
    <x v="37"/>
    <x v="4"/>
    <x v="10"/>
    <n v="464788"/>
    <n v="55356"/>
    <n v="411448"/>
    <n v="464788"/>
    <n v="147835"/>
    <n v="144808"/>
    <n v="8"/>
    <m/>
    <n v="3019"/>
    <m/>
    <m/>
    <m/>
    <n v="0"/>
    <n v="0"/>
    <m/>
    <m/>
    <n v="143932"/>
    <n v="140976"/>
    <n v="2956"/>
    <n v="450376"/>
    <n v="70252"/>
    <n v="77285"/>
    <n v="129"/>
    <n v="0.47520546555281223"/>
    <n v="0.52277877363276626"/>
    <n v="8.7259444651131325E-4"/>
  </r>
  <r>
    <x v="27"/>
    <x v="37"/>
    <x v="4"/>
    <x v="10"/>
    <n v="12353"/>
    <n v="785"/>
    <n v="13584"/>
    <n v="12353"/>
    <n v="6547"/>
    <n v="6361"/>
    <n v="9"/>
    <m/>
    <n v="177"/>
    <m/>
    <m/>
    <m/>
    <n v="0"/>
    <n v="0"/>
    <m/>
    <m/>
    <n v="6481"/>
    <n v="6304"/>
    <n v="177"/>
    <n v="12169"/>
    <n v="3481"/>
    <n v="3055"/>
    <n v="11"/>
    <n v="0.53169390560562091"/>
    <n v="0.46662593554299681"/>
    <n v="1.6801588513823125E-3"/>
  </r>
  <r>
    <x v="28"/>
    <x v="37"/>
    <x v="4"/>
    <x v="10"/>
    <n v="70763"/>
    <n v="5858"/>
    <n v="66921"/>
    <n v="70769"/>
    <n v="29954"/>
    <n v="28531"/>
    <n v="7"/>
    <m/>
    <n v="1416"/>
    <m/>
    <m/>
    <m/>
    <n v="0"/>
    <n v="0"/>
    <m/>
    <m/>
    <n v="29792"/>
    <n v="28377"/>
    <n v="1415"/>
    <n v="70188"/>
    <n v="18793"/>
    <n v="11139"/>
    <n v="22"/>
    <n v="0.62739533952059823"/>
    <n v="0.37187020097482809"/>
    <n v="7.3445950457367963E-4"/>
  </r>
  <r>
    <x v="29"/>
    <x v="37"/>
    <x v="4"/>
    <x v="10"/>
    <n v="7135"/>
    <n v="735"/>
    <n v="8416"/>
    <n v="7135"/>
    <n v="3118"/>
    <n v="3070"/>
    <n v="0"/>
    <m/>
    <n v="48"/>
    <m/>
    <m/>
    <m/>
    <n v="0"/>
    <n v="0"/>
    <m/>
    <m/>
    <n v="3090"/>
    <n v="3042"/>
    <n v="48"/>
    <n v="7043"/>
    <n v="1708"/>
    <n v="1393"/>
    <n v="17"/>
    <n v="0.54778704297626679"/>
    <n v="0.4467607440667094"/>
    <n v="5.4522129570237334E-3"/>
  </r>
  <r>
    <x v="30"/>
    <x v="37"/>
    <x v="4"/>
    <x v="10"/>
    <n v="436958"/>
    <n v="42128"/>
    <n v="396846"/>
    <n v="443457"/>
    <n v="151589"/>
    <n v="141860"/>
    <n v="4"/>
    <m/>
    <n v="9727"/>
    <m/>
    <m/>
    <m/>
    <n v="0"/>
    <n v="0"/>
    <m/>
    <m/>
    <n v="150268"/>
    <n v="140582"/>
    <n v="9686"/>
    <n v="438266"/>
    <n v="66642"/>
    <n v="84678"/>
    <n v="135"/>
    <n v="0.43962292778499762"/>
    <n v="0.55860253712340602"/>
    <n v="8.9056593816173998E-4"/>
  </r>
  <r>
    <x v="31"/>
    <x v="37"/>
    <x v="4"/>
    <x v="10"/>
    <n v="294821"/>
    <n v="27207"/>
    <n v="269630"/>
    <n v="297260"/>
    <n v="114247"/>
    <n v="108793"/>
    <n v="6"/>
    <m/>
    <n v="5448"/>
    <m/>
    <m/>
    <m/>
    <n v="0"/>
    <n v="0"/>
    <m/>
    <m/>
    <n v="112711"/>
    <n v="107276"/>
    <n v="5435"/>
    <n v="292189"/>
    <n v="52290"/>
    <n v="61876"/>
    <n v="81"/>
    <n v="0.45769254334905951"/>
    <n v="0.54159846648052024"/>
    <n v="7.0899017042022985E-4"/>
  </r>
  <r>
    <x v="32"/>
    <x v="37"/>
    <x v="4"/>
    <x v="10"/>
    <n v="29076"/>
    <n v="4537"/>
    <n v="26555"/>
    <n v="214"/>
    <n v="73"/>
    <n v="72"/>
    <n v="0"/>
    <m/>
    <n v="1"/>
    <m/>
    <m/>
    <m/>
    <n v="0"/>
    <n v="0"/>
    <m/>
    <m/>
    <n v="0"/>
    <n v="0"/>
    <n v="0"/>
    <n v="0"/>
    <m/>
    <n v="69"/>
    <n v="2"/>
    <n v="0"/>
    <n v="0.9452054794520548"/>
    <n v="2.7397260273972601E-2"/>
  </r>
  <r>
    <x v="33"/>
    <x v="37"/>
    <x v="4"/>
    <x v="10"/>
    <n v="166885"/>
    <n v="19398"/>
    <n v="149503"/>
    <n v="168154"/>
    <n v="60847"/>
    <n v="58523"/>
    <n v="0"/>
    <m/>
    <n v="2324"/>
    <m/>
    <m/>
    <m/>
    <n v="0"/>
    <n v="0"/>
    <m/>
    <m/>
    <n v="59225"/>
    <n v="56936"/>
    <n v="2289"/>
    <n v="162081"/>
    <n v="38340"/>
    <n v="22419"/>
    <n v="88"/>
    <n v="0.63010501750291714"/>
    <n v="0.36844873206567291"/>
    <n v="1.4462504314099298E-3"/>
  </r>
  <r>
    <x v="34"/>
    <x v="37"/>
    <x v="4"/>
    <x v="10"/>
    <n v="2988"/>
    <n v="208"/>
    <n v="4796"/>
    <n v="2988"/>
    <n v="1422"/>
    <n v="1404"/>
    <n v="0"/>
    <m/>
    <n v="18"/>
    <m/>
    <m/>
    <m/>
    <n v="0"/>
    <n v="0"/>
    <m/>
    <m/>
    <n v="1420"/>
    <n v="1402"/>
    <n v="18"/>
    <n v="2961"/>
    <n v="516"/>
    <n v="906"/>
    <n v="0"/>
    <n v="0.3628691983122363"/>
    <n v="0.6371308016877637"/>
    <n v="0"/>
  </r>
  <r>
    <x v="35"/>
    <x v="37"/>
    <x v="4"/>
    <x v="10"/>
    <n v="32369"/>
    <n v="3364"/>
    <n v="31021"/>
    <n v="32432"/>
    <n v="13528"/>
    <n v="12729"/>
    <n v="6"/>
    <m/>
    <n v="793"/>
    <m/>
    <m/>
    <m/>
    <n v="0"/>
    <n v="0"/>
    <m/>
    <m/>
    <n v="13428"/>
    <n v="12635"/>
    <n v="793"/>
    <n v="32143"/>
    <n v="7302"/>
    <n v="6208"/>
    <n v="18"/>
    <n v="0.53976936723832047"/>
    <n v="0.45890005913660553"/>
    <n v="1.3305736250739208E-3"/>
  </r>
  <r>
    <x v="36"/>
    <x v="37"/>
    <x v="4"/>
    <x v="10"/>
    <n v="132640"/>
    <n v="12349"/>
    <n v="122307"/>
    <n v="133378"/>
    <n v="56028"/>
    <n v="54233"/>
    <n v="0"/>
    <m/>
    <n v="1795"/>
    <m/>
    <m/>
    <m/>
    <n v="0"/>
    <n v="0"/>
    <m/>
    <m/>
    <n v="55576"/>
    <n v="53791"/>
    <n v="1785"/>
    <n v="131925"/>
    <n v="29941"/>
    <n v="25949"/>
    <n v="138"/>
    <n v="0.53439351752695086"/>
    <n v="0.46314342828585708"/>
    <n v="2.4630541871921183E-3"/>
  </r>
  <r>
    <x v="37"/>
    <x v="37"/>
    <x v="4"/>
    <x v="10"/>
    <n v="21526"/>
    <n v="3348"/>
    <n v="20194"/>
    <n v="21558"/>
    <n v="8233"/>
    <n v="7853"/>
    <n v="2"/>
    <m/>
    <n v="374"/>
    <m/>
    <m/>
    <m/>
    <n v="0"/>
    <n v="0"/>
    <m/>
    <m/>
    <n v="8160"/>
    <n v="7785"/>
    <n v="375"/>
    <n v="21267"/>
    <m/>
    <n v="8228"/>
    <n v="5"/>
    <n v="0"/>
    <n v="0.99939268796307545"/>
    <n v="6.0731203692457184E-4"/>
  </r>
  <r>
    <x v="38"/>
    <x v="37"/>
    <x v="4"/>
    <x v="10"/>
    <n v="109753"/>
    <n v="8963"/>
    <n v="102806"/>
    <n v="109899"/>
    <n v="37155"/>
    <n v="34804"/>
    <n v="0"/>
    <m/>
    <n v="2351"/>
    <m/>
    <m/>
    <m/>
    <n v="0"/>
    <n v="0"/>
    <m/>
    <m/>
    <n v="36915"/>
    <n v="34572"/>
    <n v="2343"/>
    <n v="108939"/>
    <n v="5977"/>
    <n v="31132"/>
    <n v="44"/>
    <n v="0.16086663975238863"/>
    <n v="0.83789530345848473"/>
    <n v="1.1842282330776477E-3"/>
  </r>
  <r>
    <x v="39"/>
    <x v="37"/>
    <x v="4"/>
    <x v="10"/>
    <n v="4087495"/>
    <n v="418507"/>
    <n v="1411411"/>
    <n v="4086896"/>
    <n v="1474863"/>
    <n v="1410226"/>
    <n v="78"/>
    <n v="0"/>
    <n v="64558"/>
    <n v="0"/>
    <n v="0"/>
    <n v="0"/>
    <n v="0"/>
    <n v="0"/>
    <n v="0"/>
    <n v="0"/>
    <n v="1455421"/>
    <n v="1391333"/>
    <n v="64088"/>
    <n v="4004806"/>
    <n v="517198"/>
    <n v="959314"/>
    <n v="2971"/>
    <n v="0.3506752830601893"/>
    <n v="0.65044278688935853"/>
    <n v="2.0144243906044155E-3"/>
  </r>
  <r>
    <x v="0"/>
    <x v="38"/>
    <x v="1"/>
    <x v="11"/>
    <n v="6199"/>
    <n v="542"/>
    <n v="7672"/>
    <n v="6212"/>
    <n v="2437"/>
    <n v="2424"/>
    <n v="0"/>
    <m/>
    <n v="13"/>
    <m/>
    <m/>
    <m/>
    <n v="0"/>
    <n v="0"/>
    <m/>
    <m/>
    <n v="2434"/>
    <n v="2421"/>
    <n v="13"/>
    <n v="6159"/>
    <n v="1365"/>
    <n v="1072"/>
    <n v="0"/>
    <n v="0.5601148953631514"/>
    <n v="0.4398851046368486"/>
    <n v="0"/>
  </r>
  <r>
    <x v="1"/>
    <x v="38"/>
    <x v="1"/>
    <x v="11"/>
    <n v="13114"/>
    <n v="2660"/>
    <n v="12469"/>
    <n v="13114"/>
    <n v="5781"/>
    <n v="5733"/>
    <n v="0"/>
    <m/>
    <n v="48"/>
    <m/>
    <m/>
    <m/>
    <n v="0"/>
    <n v="0"/>
    <m/>
    <m/>
    <n v="5775"/>
    <n v="5727"/>
    <n v="48"/>
    <n v="13066"/>
    <n v="3193"/>
    <n v="2588"/>
    <n v="0"/>
    <n v="0.55232658709565818"/>
    <n v="0.44767341290434182"/>
    <n v="0"/>
  </r>
  <r>
    <x v="2"/>
    <x v="38"/>
    <x v="1"/>
    <x v="11"/>
    <n v="99539"/>
    <n v="4500"/>
    <n v="97054"/>
    <n v="100634"/>
    <n v="32988"/>
    <n v="32616"/>
    <n v="0"/>
    <m/>
    <n v="372"/>
    <m/>
    <m/>
    <m/>
    <n v="0"/>
    <n v="0"/>
    <m/>
    <m/>
    <n v="32879"/>
    <n v="32510"/>
    <n v="369"/>
    <n v="99933"/>
    <n v="18857"/>
    <n v="14114"/>
    <n v="17"/>
    <n v="0.57163210864556813"/>
    <n v="0.42785255244331272"/>
    <n v="5.1533891111919491E-4"/>
  </r>
  <r>
    <x v="3"/>
    <x v="38"/>
    <x v="1"/>
    <x v="11"/>
    <n v="40548"/>
    <n v="3003"/>
    <n v="39560"/>
    <n v="40781"/>
    <n v="17983"/>
    <n v="17823"/>
    <n v="1"/>
    <m/>
    <n v="159"/>
    <m/>
    <m/>
    <m/>
    <n v="0"/>
    <n v="0"/>
    <m/>
    <m/>
    <n v="17928"/>
    <n v="17768"/>
    <n v="159"/>
    <n v="40476"/>
    <n v="12489"/>
    <n v="17953"/>
    <n v="12"/>
    <n v="0.69448923983762445"/>
    <n v="0.9983317577712284"/>
    <n v="6.6729689150864702E-4"/>
  </r>
  <r>
    <x v="4"/>
    <x v="38"/>
    <x v="1"/>
    <x v="11"/>
    <n v="47509"/>
    <n v="4107"/>
    <n v="45417"/>
    <n v="47510"/>
    <n v="23096"/>
    <n v="22863"/>
    <n v="15"/>
    <m/>
    <n v="218"/>
    <m/>
    <m/>
    <m/>
    <n v="0"/>
    <n v="0"/>
    <m/>
    <m/>
    <n v="23004"/>
    <n v="22774"/>
    <n v="215"/>
    <n v="46960"/>
    <n v="15790"/>
    <n v="7299"/>
    <n v="7"/>
    <n v="0.68366816764807758"/>
    <n v="0.31602874956702459"/>
    <n v="3.0308278489781778E-4"/>
  </r>
  <r>
    <x v="5"/>
    <x v="38"/>
    <x v="1"/>
    <x v="11"/>
    <n v="251563"/>
    <n v="29670"/>
    <n v="223908"/>
    <n v="251844"/>
    <n v="86768"/>
    <n v="85541"/>
    <n v="0"/>
    <m/>
    <n v="1227"/>
    <m/>
    <m/>
    <m/>
    <n v="0"/>
    <n v="0"/>
    <m/>
    <m/>
    <n v="86352"/>
    <n v="85142"/>
    <n v="1210"/>
    <n v="249924"/>
    <n v="19359"/>
    <n v="67274"/>
    <n v="130"/>
    <n v="0.22311220726535128"/>
    <n v="0.77533191960169645"/>
    <n v="1.4982482021021575E-3"/>
  </r>
  <r>
    <x v="6"/>
    <x v="38"/>
    <x v="1"/>
    <x v="11"/>
    <n v="2634"/>
    <n v="297"/>
    <n v="4352"/>
    <n v="2637"/>
    <n v="1409"/>
    <n v="1393"/>
    <n v="0"/>
    <m/>
    <n v="16"/>
    <m/>
    <m/>
    <m/>
    <n v="0"/>
    <n v="0"/>
    <m/>
    <m/>
    <n v="1407"/>
    <n v="1391"/>
    <n v="16"/>
    <n v="2614"/>
    <n v="895"/>
    <n v="514"/>
    <n v="0"/>
    <n v="0.63520227111426542"/>
    <n v="0.36479772888573458"/>
    <n v="0"/>
  </r>
  <r>
    <x v="7"/>
    <x v="38"/>
    <x v="1"/>
    <x v="11"/>
    <n v="59483"/>
    <n v="6703"/>
    <n v="54795"/>
    <n v="59547"/>
    <n v="20046"/>
    <n v="19888"/>
    <n v="0"/>
    <m/>
    <n v="159"/>
    <m/>
    <m/>
    <m/>
    <n v="0"/>
    <n v="0"/>
    <m/>
    <m/>
    <n v="19988"/>
    <n v="19831"/>
    <n v="158"/>
    <n v="59046"/>
    <n v="14641"/>
    <n v="5391"/>
    <n v="14"/>
    <n v="0.73037014865808636"/>
    <n v="0.26893145764741094"/>
    <n v="6.9839369450264393E-4"/>
  </r>
  <r>
    <x v="8"/>
    <x v="38"/>
    <x v="1"/>
    <x v="11"/>
    <n v="19670"/>
    <n v="2314"/>
    <n v="19371"/>
    <n v="19670"/>
    <n v="7988"/>
    <n v="7882"/>
    <n v="0"/>
    <m/>
    <n v="107"/>
    <m/>
    <m/>
    <m/>
    <n v="0"/>
    <n v="0"/>
    <m/>
    <m/>
    <n v="7968"/>
    <n v="7862"/>
    <n v="107"/>
    <n v="19540"/>
    <n v="4045"/>
    <n v="3941"/>
    <n v="2"/>
    <n v="0.50638457686529792"/>
    <n v="0.49336504757135702"/>
    <n v="2.503755633450175E-4"/>
  </r>
  <r>
    <x v="9"/>
    <x v="38"/>
    <x v="1"/>
    <x v="11"/>
    <n v="4573"/>
    <n v="439"/>
    <n v="6149"/>
    <n v="4573"/>
    <n v="2183"/>
    <n v="2164"/>
    <n v="0"/>
    <m/>
    <n v="19"/>
    <m/>
    <m/>
    <m/>
    <n v="0"/>
    <n v="0"/>
    <m/>
    <m/>
    <n v="2177"/>
    <n v="2158"/>
    <n v="19"/>
    <n v="4524"/>
    <n v="630"/>
    <n v="1553"/>
    <n v="0"/>
    <n v="0.28859367842418687"/>
    <n v="0.71140632157581307"/>
    <n v="0"/>
  </r>
  <r>
    <x v="10"/>
    <x v="38"/>
    <x v="1"/>
    <x v="11"/>
    <n v="30702"/>
    <n v="5208"/>
    <n v="27509"/>
    <n v="30722"/>
    <n v="10308"/>
    <n v="10242"/>
    <n v="0"/>
    <m/>
    <n v="66"/>
    <m/>
    <m/>
    <m/>
    <n v="0"/>
    <n v="0"/>
    <m/>
    <m/>
    <n v="10273"/>
    <n v="10207"/>
    <n v="66"/>
    <n v="30494"/>
    <n v="6356"/>
    <n v="3950"/>
    <n v="2"/>
    <n v="0.61660845944897169"/>
    <n v="0.38319751649204503"/>
    <n v="1.9402405898331392E-4"/>
  </r>
  <r>
    <x v="11"/>
    <x v="38"/>
    <x v="1"/>
    <x v="11"/>
    <n v="1544"/>
    <n v="204"/>
    <n v="3355"/>
    <n v="1544"/>
    <n v="936"/>
    <n v="936"/>
    <n v="0"/>
    <m/>
    <n v="0"/>
    <m/>
    <m/>
    <m/>
    <n v="0"/>
    <e v="#DIV/0!"/>
    <m/>
    <m/>
    <n v="933"/>
    <n v="933"/>
    <n v="0"/>
    <n v="1534"/>
    <n v="638"/>
    <n v="296"/>
    <n v="2"/>
    <n v="0.68162393162393164"/>
    <n v="0.31623931623931623"/>
    <n v="2.136752136752137E-3"/>
  </r>
  <r>
    <x v="12"/>
    <x v="38"/>
    <x v="1"/>
    <x v="11"/>
    <n v="36698"/>
    <n v="6731"/>
    <n v="31982"/>
    <n v="36698"/>
    <n v="14717"/>
    <n v="14552"/>
    <n v="1"/>
    <m/>
    <n v="164"/>
    <m/>
    <m/>
    <m/>
    <n v="0"/>
    <n v="0"/>
    <m/>
    <m/>
    <n v="14677"/>
    <n v="14513"/>
    <n v="163"/>
    <n v="36467"/>
    <n v="3721"/>
    <n v="10996"/>
    <n v="0"/>
    <n v="0.25283685533736494"/>
    <n v="0.747163144662635"/>
    <n v="0"/>
  </r>
  <r>
    <x v="13"/>
    <x v="38"/>
    <x v="1"/>
    <x v="11"/>
    <n v="38647"/>
    <n v="6150"/>
    <n v="34512"/>
    <n v="38935"/>
    <n v="17621"/>
    <n v="17494"/>
    <n v="0"/>
    <m/>
    <n v="128"/>
    <m/>
    <m/>
    <m/>
    <n v="0"/>
    <n v="0"/>
    <m/>
    <m/>
    <n v="17580"/>
    <n v="17457"/>
    <n v="124"/>
    <n v="38738"/>
    <n v="0"/>
    <n v="17621"/>
    <n v="0"/>
    <n v="0"/>
    <n v="1"/>
    <n v="0"/>
  </r>
  <r>
    <x v="40"/>
    <x v="38"/>
    <x v="1"/>
    <x v="11"/>
    <n v="50531"/>
    <n v="5936"/>
    <n v="46610"/>
    <n v="51075"/>
    <n v="23164"/>
    <n v="22884"/>
    <n v="16"/>
    <m/>
    <n v="264"/>
    <m/>
    <m/>
    <m/>
    <n v="0"/>
    <n v="0"/>
    <m/>
    <m/>
    <n v="22753"/>
    <n v="22475"/>
    <n v="262"/>
    <n v="48173"/>
    <n v="10127"/>
    <n v="13023"/>
    <n v="14"/>
    <n v="0.43718701433258506"/>
    <n v="0.56220859955102742"/>
    <n v="6.0438611638749789E-4"/>
  </r>
  <r>
    <x v="15"/>
    <x v="38"/>
    <x v="1"/>
    <x v="11"/>
    <n v="23021"/>
    <n v="2314"/>
    <n v="22722"/>
    <n v="23021"/>
    <n v="12804"/>
    <n v="12676"/>
    <n v="0"/>
    <m/>
    <n v="128"/>
    <m/>
    <m/>
    <m/>
    <n v="0"/>
    <n v="0"/>
    <m/>
    <m/>
    <n v="12772"/>
    <n v="12644"/>
    <n v="128"/>
    <n v="22723"/>
    <n v="5236"/>
    <n v="7554"/>
    <n v="14"/>
    <n v="0.40893470790378006"/>
    <n v="0.58997188378631682"/>
    <n v="1.0934083099031554E-3"/>
  </r>
  <r>
    <x v="16"/>
    <x v="38"/>
    <x v="1"/>
    <x v="11"/>
    <n v="1193706"/>
    <n v="112795"/>
    <n v="1082926"/>
    <n v="1204515"/>
    <n v="474363"/>
    <n v="467608"/>
    <n v="1"/>
    <m/>
    <n v="6754"/>
    <m/>
    <m/>
    <m/>
    <n v="0"/>
    <n v="0"/>
    <m/>
    <m/>
    <n v="471278"/>
    <n v="464575"/>
    <n v="6703"/>
    <n v="1187694"/>
    <n v="124837"/>
    <n v="348408"/>
    <n v="844"/>
    <n v="0.26316765852311413"/>
    <n v="0.7344754966133531"/>
    <n v="1.7792281438476442E-3"/>
  </r>
  <r>
    <x v="17"/>
    <x v="38"/>
    <x v="1"/>
    <x v="11"/>
    <n v="154355"/>
    <n v="58251"/>
    <n v="98119"/>
    <n v="154647"/>
    <n v="59614"/>
    <n v="58940"/>
    <n v="1"/>
    <m/>
    <n v="677"/>
    <m/>
    <m/>
    <m/>
    <n v="0"/>
    <n v="0"/>
    <m/>
    <m/>
    <n v="58353"/>
    <n v="57703"/>
    <n v="654"/>
    <n v="146885"/>
    <n v="21978"/>
    <n v="37536"/>
    <n v="91"/>
    <n v="0.36867178850605564"/>
    <n v="0.6296507531787835"/>
    <n v="1.52648706679639E-3"/>
  </r>
  <r>
    <x v="18"/>
    <x v="38"/>
    <x v="1"/>
    <x v="11"/>
    <n v="22329"/>
    <n v="2952"/>
    <n v="21392"/>
    <n v="22388"/>
    <n v="9253"/>
    <n v="9115"/>
    <n v="0"/>
    <m/>
    <n v="137"/>
    <m/>
    <m/>
    <m/>
    <n v="0"/>
    <n v="0"/>
    <m/>
    <m/>
    <n v="9225"/>
    <n v="9089"/>
    <n v="135"/>
    <n v="22211"/>
    <n v="6026"/>
    <n v="3217"/>
    <n v="10"/>
    <n v="0.65124824381281743"/>
    <n v="0.34767102561331459"/>
    <n v="1.0807305738679347E-3"/>
  </r>
  <r>
    <x v="19"/>
    <x v="38"/>
    <x v="1"/>
    <x v="11"/>
    <n v="13336"/>
    <n v="1638"/>
    <n v="13713"/>
    <n v="13397"/>
    <n v="5493"/>
    <n v="5447"/>
    <n v="0"/>
    <m/>
    <n v="46"/>
    <m/>
    <m/>
    <m/>
    <n v="0"/>
    <n v="0"/>
    <m/>
    <m/>
    <n v="5482"/>
    <n v="5436"/>
    <n v="46"/>
    <n v="13273"/>
    <n v="3919"/>
    <n v="1571"/>
    <n v="3"/>
    <n v="0.71345348625523397"/>
    <n v="0.28600036409976332"/>
    <n v="5.461496450027307E-4"/>
  </r>
  <r>
    <x v="20"/>
    <x v="38"/>
    <x v="1"/>
    <x v="11"/>
    <n v="43795"/>
    <n v="3987"/>
    <n v="41823"/>
    <n v="43795"/>
    <n v="17986"/>
    <n v="17812"/>
    <n v="0"/>
    <m/>
    <n v="174"/>
    <m/>
    <m/>
    <m/>
    <n v="0"/>
    <n v="0"/>
    <m/>
    <m/>
    <n v="17944"/>
    <n v="17771"/>
    <n v="173"/>
    <n v="43511"/>
    <n v="5998"/>
    <n v="11982"/>
    <n v="6"/>
    <n v="0.33348159679750916"/>
    <n v="0.66618481040809518"/>
    <n v="3.3359279439564108E-4"/>
  </r>
  <r>
    <x v="21"/>
    <x v="38"/>
    <x v="1"/>
    <x v="11"/>
    <n v="6806"/>
    <n v="673"/>
    <n v="8148"/>
    <n v="6806"/>
    <n v="4045"/>
    <n v="3932"/>
    <n v="0"/>
    <m/>
    <n v="113"/>
    <m/>
    <m/>
    <m/>
    <n v="0"/>
    <n v="0"/>
    <m/>
    <m/>
    <n v="4027"/>
    <n v="3915"/>
    <n v="112"/>
    <n v="6730"/>
    <n v="1050"/>
    <n v="2993"/>
    <n v="2"/>
    <n v="0.25957972805933249"/>
    <n v="0.73992583436341164"/>
    <n v="4.9443757725587149E-4"/>
  </r>
  <r>
    <x v="22"/>
    <x v="38"/>
    <x v="1"/>
    <x v="11"/>
    <n v="35839"/>
    <n v="2782"/>
    <n v="35072"/>
    <n v="35958"/>
    <n v="14728"/>
    <n v="14641"/>
    <n v="2"/>
    <m/>
    <n v="85"/>
    <m/>
    <m/>
    <m/>
    <n v="0"/>
    <n v="0"/>
    <m/>
    <m/>
    <n v="14659"/>
    <n v="14573"/>
    <n v="84"/>
    <n v="35510"/>
    <n v="9201"/>
    <n v="5513"/>
    <n v="14"/>
    <n v="0.62472840847365563"/>
    <n v="0.37432102118413907"/>
    <n v="9.5057034220532319E-4"/>
  </r>
  <r>
    <x v="23"/>
    <x v="38"/>
    <x v="1"/>
    <x v="11"/>
    <n v="21284"/>
    <n v="1811"/>
    <n v="21488"/>
    <n v="21528"/>
    <n v="9612"/>
    <n v="9484"/>
    <n v="0"/>
    <m/>
    <n v="128"/>
    <m/>
    <m/>
    <m/>
    <n v="0"/>
    <n v="0"/>
    <m/>
    <m/>
    <n v="9579"/>
    <n v="9451"/>
    <n v="128"/>
    <n v="21344"/>
    <n v="1564"/>
    <n v="8035"/>
    <n v="13"/>
    <n v="0.16271327507282562"/>
    <n v="0.8359342488555972"/>
    <n v="1.3524760715771952E-3"/>
  </r>
  <r>
    <x v="24"/>
    <x v="38"/>
    <x v="1"/>
    <x v="11"/>
    <n v="13530"/>
    <n v="876"/>
    <n v="14669"/>
    <n v="13591"/>
    <n v="6559"/>
    <n v="6448"/>
    <n v="0"/>
    <m/>
    <n v="111"/>
    <m/>
    <m/>
    <m/>
    <n v="0"/>
    <n v="0"/>
    <m/>
    <m/>
    <n v="6535"/>
    <n v="6424"/>
    <n v="111"/>
    <n v="13479"/>
    <n v="1447"/>
    <n v="5108"/>
    <n v="3"/>
    <n v="0.22061289830766886"/>
    <n v="0.7787772526299741"/>
    <n v="4.5738679676779996E-4"/>
  </r>
  <r>
    <x v="25"/>
    <x v="38"/>
    <x v="1"/>
    <x v="11"/>
    <n v="8433"/>
    <n v="1748"/>
    <n v="8700"/>
    <n v="8469"/>
    <n v="4195"/>
    <n v="4144"/>
    <n v="0"/>
    <m/>
    <n v="51"/>
    <m/>
    <m/>
    <m/>
    <n v="0"/>
    <n v="0"/>
    <m/>
    <m/>
    <n v="4177"/>
    <n v="4126"/>
    <n v="51"/>
    <n v="8387"/>
    <n v="1773"/>
    <n v="2422"/>
    <n v="0"/>
    <n v="0.42264600715137068"/>
    <n v="0.57735399284862932"/>
    <n v="0"/>
  </r>
  <r>
    <x v="26"/>
    <x v="38"/>
    <x v="1"/>
    <x v="11"/>
    <n v="450941"/>
    <n v="52928"/>
    <n v="400028"/>
    <n v="450941"/>
    <n v="154255"/>
    <n v="153368"/>
    <n v="0"/>
    <m/>
    <n v="888"/>
    <m/>
    <m/>
    <m/>
    <n v="0"/>
    <n v="0"/>
    <m/>
    <m/>
    <n v="151893"/>
    <n v="151039"/>
    <n v="865"/>
    <n v="437599"/>
    <n v="80068"/>
    <n v="73922"/>
    <n v="59"/>
    <n v="0.51906259116398168"/>
    <n v="0.47921947424718808"/>
    <n v="3.8248354996596543E-4"/>
  </r>
  <r>
    <x v="27"/>
    <x v="38"/>
    <x v="1"/>
    <x v="11"/>
    <n v="12177"/>
    <n v="3777"/>
    <n v="10415"/>
    <n v="12177"/>
    <n v="7061"/>
    <n v="7009"/>
    <n v="1"/>
    <m/>
    <n v="51"/>
    <m/>
    <m/>
    <m/>
    <n v="0"/>
    <n v="0"/>
    <m/>
    <m/>
    <n v="7026"/>
    <n v="6974"/>
    <n v="51"/>
    <n v="11996"/>
    <n v="4533"/>
    <n v="2518"/>
    <n v="10"/>
    <n v="0.64197705707406882"/>
    <n v="0.35660671293017987"/>
    <n v="1.4162299957513099E-3"/>
  </r>
  <r>
    <x v="28"/>
    <x v="38"/>
    <x v="1"/>
    <x v="11"/>
    <n v="69299"/>
    <n v="4982"/>
    <n v="66332"/>
    <n v="69301"/>
    <n v="30032"/>
    <n v="29784"/>
    <n v="0"/>
    <m/>
    <n v="248"/>
    <m/>
    <m/>
    <m/>
    <n v="0"/>
    <n v="0"/>
    <m/>
    <m/>
    <n v="29952"/>
    <n v="29704"/>
    <n v="248"/>
    <n v="68755"/>
    <n v="21266"/>
    <n v="8752"/>
    <n v="14"/>
    <n v="0.70811134789557806"/>
    <n v="0.29142248268513588"/>
    <n v="4.6616941928609483E-4"/>
  </r>
  <r>
    <x v="29"/>
    <x v="38"/>
    <x v="1"/>
    <x v="11"/>
    <n v="7130"/>
    <n v="537"/>
    <n v="8608"/>
    <n v="7130"/>
    <n v="2939"/>
    <n v="2911"/>
    <n v="0"/>
    <m/>
    <n v="28"/>
    <m/>
    <m/>
    <m/>
    <n v="0"/>
    <n v="0"/>
    <m/>
    <m/>
    <n v="2924"/>
    <n v="2898"/>
    <n v="26"/>
    <n v="7047"/>
    <n v="1647"/>
    <n v="1286"/>
    <n v="6"/>
    <n v="0.56039469207213333"/>
    <n v="0.43756379720993538"/>
    <n v="2.041510717931269E-3"/>
  </r>
  <r>
    <x v="30"/>
    <x v="38"/>
    <x v="1"/>
    <x v="11"/>
    <n v="422871"/>
    <n v="40725"/>
    <n v="384161"/>
    <n v="422871"/>
    <n v="148581"/>
    <n v="146974"/>
    <n v="5"/>
    <m/>
    <n v="1602"/>
    <m/>
    <m/>
    <m/>
    <n v="0"/>
    <n v="0"/>
    <m/>
    <m/>
    <n v="147845"/>
    <n v="146248"/>
    <n v="1597"/>
    <n v="418342"/>
    <n v="75835"/>
    <n v="72558"/>
    <n v="57"/>
    <n v="0.51039500339881949"/>
    <n v="0.48833969350051487"/>
    <n v="3.8362913158479213E-4"/>
  </r>
  <r>
    <x v="31"/>
    <x v="38"/>
    <x v="1"/>
    <x v="11"/>
    <n v="286245"/>
    <n v="26775"/>
    <n v="261485"/>
    <n v="286843"/>
    <n v="121790"/>
    <n v="120460"/>
    <n v="5"/>
    <m/>
    <n v="1325"/>
    <m/>
    <m/>
    <m/>
    <n v="0"/>
    <n v="0"/>
    <m/>
    <m/>
    <n v="120815"/>
    <n v="119515"/>
    <n v="1300"/>
    <n v="282064"/>
    <n v="64730"/>
    <n v="57037"/>
    <n v="23"/>
    <n v="0.53148862796617125"/>
    <n v="0.46832252237457922"/>
    <n v="1.8884965924952787E-4"/>
  </r>
  <r>
    <x v="32"/>
    <x v="38"/>
    <x v="1"/>
    <x v="11"/>
    <n v="29072"/>
    <n v="4145"/>
    <n v="26942"/>
    <n v="29160"/>
    <n v="12933"/>
    <n v="12773"/>
    <n v="0"/>
    <m/>
    <n v="160"/>
    <m/>
    <m/>
    <m/>
    <n v="0"/>
    <n v="0"/>
    <m/>
    <m/>
    <n v="12883"/>
    <n v="12725"/>
    <n v="158"/>
    <n v="28959"/>
    <n v="4456"/>
    <n v="8475"/>
    <n v="2"/>
    <n v="0.34454496249903349"/>
    <n v="0.65530039434006027"/>
    <n v="1.5464316090620892E-4"/>
  </r>
  <r>
    <x v="33"/>
    <x v="38"/>
    <x v="1"/>
    <x v="11"/>
    <n v="164555"/>
    <n v="16955"/>
    <n v="149615"/>
    <n v="166058"/>
    <n v="61091"/>
    <n v="60872"/>
    <n v="2"/>
    <m/>
    <n v="217"/>
    <m/>
    <m/>
    <m/>
    <n v="0"/>
    <n v="0"/>
    <m/>
    <m/>
    <n v="60178"/>
    <n v="59969"/>
    <n v="208"/>
    <n v="160012"/>
    <n v="42775"/>
    <n v="18270"/>
    <n v="46"/>
    <n v="0.7001849699628423"/>
    <n v="0.29906205496718014"/>
    <n v="7.5297506997757443E-4"/>
  </r>
  <r>
    <x v="34"/>
    <x v="38"/>
    <x v="1"/>
    <x v="11"/>
    <n v="2959"/>
    <n v="167"/>
    <n v="4807"/>
    <n v="2927"/>
    <n v="1433"/>
    <n v="1432"/>
    <n v="0"/>
    <m/>
    <n v="1"/>
    <m/>
    <m/>
    <m/>
    <n v="0"/>
    <n v="0"/>
    <m/>
    <m/>
    <n v="1433"/>
    <n v="1432"/>
    <n v="1"/>
    <n v="2895"/>
    <n v="685"/>
    <n v="748"/>
    <n v="0"/>
    <n v="0.47801814375436147"/>
    <n v="0.52198185624563853"/>
    <n v="0"/>
  </r>
  <r>
    <x v="35"/>
    <x v="38"/>
    <x v="1"/>
    <x v="11"/>
    <n v="32219"/>
    <n v="2772"/>
    <n v="31462"/>
    <n v="32268"/>
    <n v="12539"/>
    <n v="12392"/>
    <n v="5"/>
    <m/>
    <n v="142"/>
    <m/>
    <m/>
    <m/>
    <n v="0"/>
    <n v="0"/>
    <m/>
    <m/>
    <n v="12502"/>
    <n v="12356"/>
    <n v="141"/>
    <n v="31997"/>
    <n v="7517"/>
    <n v="5018"/>
    <n v="4"/>
    <n v="0.59948959247148892"/>
    <n v="0.40019140282319166"/>
    <n v="3.1900470531940348E-4"/>
  </r>
  <r>
    <x v="36"/>
    <x v="38"/>
    <x v="1"/>
    <x v="11"/>
    <n v="129345"/>
    <n v="11944"/>
    <n v="119416"/>
    <n v="131328"/>
    <n v="61640"/>
    <n v="61136"/>
    <n v="8"/>
    <m/>
    <n v="496"/>
    <m/>
    <m/>
    <m/>
    <n v="0"/>
    <n v="0"/>
    <m/>
    <m/>
    <n v="61405"/>
    <n v="60909"/>
    <n v="496"/>
    <n v="130039"/>
    <n v="40752"/>
    <n v="20825"/>
    <n v="63"/>
    <n v="0.66112913692407527"/>
    <n v="0.33784879948085661"/>
    <n v="1.0220635950681375E-3"/>
  </r>
  <r>
    <x v="37"/>
    <x v="38"/>
    <x v="1"/>
    <x v="11"/>
    <n v="20520"/>
    <n v="4937"/>
    <n v="17598"/>
    <n v="20690"/>
    <n v="9194"/>
    <n v="9079"/>
    <n v="0"/>
    <m/>
    <n v="110"/>
    <m/>
    <m/>
    <m/>
    <n v="0"/>
    <n v="0"/>
    <m/>
    <m/>
    <n v="9129"/>
    <n v="9015"/>
    <n v="109"/>
    <n v="20422"/>
    <n v="0"/>
    <n v="9186"/>
    <n v="8"/>
    <n v="0"/>
    <n v="0.99912986730476394"/>
    <n v="8.7013269523602351E-4"/>
  </r>
  <r>
    <x v="38"/>
    <x v="38"/>
    <x v="1"/>
    <x v="11"/>
    <n v="108269"/>
    <n v="7738"/>
    <n v="102546"/>
    <n v="108494"/>
    <n v="35580"/>
    <n v="35403"/>
    <n v="2"/>
    <m/>
    <n v="177"/>
    <m/>
    <m/>
    <m/>
    <n v="0"/>
    <n v="0"/>
    <m/>
    <m/>
    <n v="35455"/>
    <n v="35283"/>
    <n v="174"/>
    <n v="107621"/>
    <n v="6897"/>
    <n v="28660"/>
    <n v="21"/>
    <n v="0.19384485666104553"/>
    <n v="0.80550871275997749"/>
    <n v="5.9021922428330526E-4"/>
  </r>
  <r>
    <x v="39"/>
    <x v="38"/>
    <x v="1"/>
    <x v="11"/>
    <n v="3974990"/>
    <n v="446673"/>
    <n v="1528413"/>
    <n v="3993799"/>
    <n v="1545145"/>
    <n v="1528275"/>
    <n v="65"/>
    <m/>
    <n v="16809"/>
    <m/>
    <m/>
    <m/>
    <n v="0"/>
    <n v="0"/>
    <m/>
    <m/>
    <n v="1533599"/>
    <n v="1516943"/>
    <n v="16628"/>
    <n v="3927143"/>
    <n v="629355"/>
    <n v="913635"/>
    <n v="1513"/>
    <n v="0.40731128793737803"/>
    <n v="0.59129402094949013"/>
    <n v="9.7919612722430585E-4"/>
  </r>
  <r>
    <x v="0"/>
    <x v="39"/>
    <x v="2"/>
    <x v="11"/>
    <n v="6275"/>
    <n v="432"/>
    <n v="7858"/>
    <n v="6287"/>
    <n v="1867"/>
    <n v="1834"/>
    <n v="0"/>
    <m/>
    <n v="33"/>
    <m/>
    <m/>
    <m/>
    <n v="0"/>
    <n v="0"/>
    <m/>
    <m/>
    <n v="1863"/>
    <n v="1830"/>
    <n v="33"/>
    <n v="6234"/>
    <n v="973"/>
    <n v="893"/>
    <n v="1"/>
    <n v="0.52115693626138193"/>
    <n v="0.47830744509908946"/>
    <n v="5.3561863952865559E-4"/>
  </r>
  <r>
    <x v="1"/>
    <x v="39"/>
    <x v="2"/>
    <x v="11"/>
    <n v="13417"/>
    <n v="2158"/>
    <n v="13274"/>
    <n v="13417"/>
    <n v="3900"/>
    <n v="3846"/>
    <n v="0"/>
    <m/>
    <n v="54"/>
    <m/>
    <m/>
    <m/>
    <n v="0"/>
    <n v="0"/>
    <m/>
    <m/>
    <n v="3890"/>
    <n v="3836"/>
    <n v="54"/>
    <n v="13344"/>
    <n v="1790"/>
    <n v="2110"/>
    <n v="0"/>
    <n v="0.45897435897435895"/>
    <n v="0.54102564102564099"/>
    <n v="0"/>
  </r>
  <r>
    <x v="2"/>
    <x v="39"/>
    <x v="2"/>
    <x v="11"/>
    <n v="0"/>
    <n v="0"/>
    <n v="2015"/>
    <n v="0"/>
    <n v="0"/>
    <n v="0"/>
    <n v="0"/>
    <m/>
    <n v="0"/>
    <m/>
    <m/>
    <m/>
    <m/>
    <e v="#DIV/0!"/>
    <m/>
    <m/>
    <n v="0"/>
    <n v="0"/>
    <n v="0"/>
    <n v="0"/>
    <n v="0"/>
    <n v="0"/>
    <n v="0"/>
    <e v="#DIV/0!"/>
    <e v="#DIV/0!"/>
    <e v="#DIV/0!"/>
  </r>
  <r>
    <x v="3"/>
    <x v="39"/>
    <x v="2"/>
    <x v="11"/>
    <n v="0"/>
    <n v="0"/>
    <n v="2015"/>
    <n v="0"/>
    <n v="0"/>
    <n v="0"/>
    <n v="0"/>
    <m/>
    <n v="0"/>
    <m/>
    <m/>
    <m/>
    <m/>
    <e v="#DIV/0!"/>
    <m/>
    <m/>
    <n v="0"/>
    <n v="0"/>
    <n v="0"/>
    <n v="0"/>
    <n v="0"/>
    <n v="0"/>
    <n v="0"/>
    <e v="#DIV/0!"/>
    <e v="#DIV/0!"/>
    <e v="#DIV/0!"/>
  </r>
  <r>
    <x v="4"/>
    <x v="39"/>
    <x v="2"/>
    <x v="11"/>
    <n v="0"/>
    <n v="0"/>
    <n v="2015"/>
    <n v="0"/>
    <n v="0"/>
    <n v="0"/>
    <n v="0"/>
    <m/>
    <n v="0"/>
    <m/>
    <m/>
    <m/>
    <m/>
    <e v="#DIV/0!"/>
    <m/>
    <m/>
    <n v="0"/>
    <n v="0"/>
    <n v="0"/>
    <n v="0"/>
    <n v="0"/>
    <n v="0"/>
    <n v="0"/>
    <e v="#DIV/0!"/>
    <e v="#DIV/0!"/>
    <e v="#DIV/0!"/>
  </r>
  <r>
    <x v="5"/>
    <x v="39"/>
    <x v="2"/>
    <x v="11"/>
    <n v="250728"/>
    <n v="26258"/>
    <n v="226485"/>
    <n v="252563"/>
    <n v="65970"/>
    <n v="64882"/>
    <n v="0"/>
    <m/>
    <n v="1088"/>
    <m/>
    <m/>
    <m/>
    <n v="0"/>
    <n v="0"/>
    <m/>
    <m/>
    <n v="65700"/>
    <n v="64618"/>
    <n v="1082"/>
    <n v="250662"/>
    <n v="21414"/>
    <n v="44503"/>
    <n v="49"/>
    <n v="0.32460209185993633"/>
    <n v="0.67459451265726844"/>
    <n v="7.427618614521752E-4"/>
  </r>
  <r>
    <x v="6"/>
    <x v="39"/>
    <x v="2"/>
    <x v="11"/>
    <n v="0"/>
    <n v="0"/>
    <n v="2015"/>
    <n v="0"/>
    <n v="0"/>
    <n v="0"/>
    <n v="0"/>
    <m/>
    <n v="0"/>
    <m/>
    <m/>
    <m/>
    <m/>
    <e v="#DIV/0!"/>
    <m/>
    <m/>
    <n v="0"/>
    <n v="0"/>
    <n v="0"/>
    <n v="0"/>
    <n v="0"/>
    <n v="0"/>
    <n v="0"/>
    <e v="#DIV/0!"/>
    <e v="#DIV/0!"/>
    <e v="#DIV/0!"/>
  </r>
  <r>
    <x v="7"/>
    <x v="39"/>
    <x v="2"/>
    <x v="11"/>
    <n v="6940"/>
    <n v="1039"/>
    <n v="7916"/>
    <n v="6950"/>
    <n v="1544"/>
    <n v="1530"/>
    <n v="0"/>
    <m/>
    <n v="14"/>
    <m/>
    <m/>
    <m/>
    <n v="0"/>
    <n v="0"/>
    <m/>
    <m/>
    <n v="1539"/>
    <n v="1525"/>
    <n v="14"/>
    <n v="6894"/>
    <n v="1160"/>
    <n v="381"/>
    <n v="3"/>
    <n v="0.75129533678756477"/>
    <n v="0.24676165803108807"/>
    <n v="1.9430051813471502E-3"/>
  </r>
  <r>
    <x v="8"/>
    <x v="39"/>
    <x v="2"/>
    <x v="11"/>
    <n v="0"/>
    <n v="0"/>
    <n v="2015"/>
    <n v="0"/>
    <n v="0"/>
    <n v="0"/>
    <n v="0"/>
    <m/>
    <n v="0"/>
    <m/>
    <m/>
    <m/>
    <m/>
    <e v="#DIV/0!"/>
    <m/>
    <m/>
    <n v="0"/>
    <n v="0"/>
    <n v="0"/>
    <n v="0"/>
    <n v="0"/>
    <n v="0"/>
    <n v="0"/>
    <e v="#DIV/0!"/>
    <e v="#DIV/0!"/>
    <e v="#DIV/0!"/>
  </r>
  <r>
    <x v="9"/>
    <x v="39"/>
    <x v="2"/>
    <x v="11"/>
    <n v="0"/>
    <n v="0"/>
    <n v="2015"/>
    <n v="0"/>
    <n v="0"/>
    <n v="0"/>
    <n v="0"/>
    <m/>
    <n v="0"/>
    <m/>
    <m/>
    <m/>
    <m/>
    <e v="#DIV/0!"/>
    <m/>
    <m/>
    <n v="0"/>
    <n v="0"/>
    <n v="0"/>
    <n v="0"/>
    <n v="0"/>
    <n v="0"/>
    <n v="0"/>
    <e v="#DIV/0!"/>
    <e v="#DIV/0!"/>
    <e v="#DIV/0!"/>
  </r>
  <r>
    <x v="10"/>
    <x v="39"/>
    <x v="2"/>
    <x v="11"/>
    <n v="30384"/>
    <n v="4459"/>
    <n v="27940"/>
    <n v="30191"/>
    <n v="6842"/>
    <n v="6752"/>
    <n v="0"/>
    <m/>
    <n v="90"/>
    <m/>
    <m/>
    <m/>
    <n v="0"/>
    <n v="0"/>
    <m/>
    <m/>
    <n v="6816"/>
    <n v="6726"/>
    <n v="90"/>
    <n v="29957"/>
    <n v="0"/>
    <n v="6842"/>
    <n v="0"/>
    <n v="0"/>
    <n v="1"/>
    <n v="0"/>
  </r>
  <r>
    <x v="11"/>
    <x v="39"/>
    <x v="2"/>
    <x v="11"/>
    <n v="1522"/>
    <n v="205"/>
    <n v="3332"/>
    <n v="1522"/>
    <n v="743"/>
    <n v="743"/>
    <n v="0"/>
    <m/>
    <n v="0"/>
    <m/>
    <m/>
    <m/>
    <n v="0"/>
    <e v="#DIV/0!"/>
    <m/>
    <m/>
    <n v="739"/>
    <n v="739"/>
    <n v="0"/>
    <n v="1510"/>
    <n v="277"/>
    <n v="466"/>
    <n v="0"/>
    <n v="0.37281292059219379"/>
    <n v="0.62718707940780616"/>
    <n v="0"/>
  </r>
  <r>
    <x v="12"/>
    <x v="39"/>
    <x v="2"/>
    <x v="11"/>
    <n v="28359"/>
    <n v="5158"/>
    <n v="25216"/>
    <n v="28359"/>
    <n v="7167"/>
    <n v="7080"/>
    <n v="0"/>
    <m/>
    <n v="87"/>
    <m/>
    <m/>
    <m/>
    <n v="0"/>
    <n v="0"/>
    <m/>
    <m/>
    <n v="7148"/>
    <n v="7061"/>
    <n v="87"/>
    <n v="28190"/>
    <n v="1727"/>
    <n v="5440"/>
    <n v="0"/>
    <n v="0.24096553648667504"/>
    <n v="0.75903446351332493"/>
    <n v="0"/>
  </r>
  <r>
    <x v="13"/>
    <x v="39"/>
    <x v="2"/>
    <x v="11"/>
    <n v="0"/>
    <n v="0"/>
    <n v="2015"/>
    <n v="0"/>
    <n v="0"/>
    <n v="0"/>
    <n v="0"/>
    <m/>
    <n v="0"/>
    <m/>
    <m/>
    <m/>
    <m/>
    <e v="#DIV/0!"/>
    <m/>
    <m/>
    <n v="0"/>
    <n v="0"/>
    <n v="0"/>
    <n v="0"/>
    <n v="0"/>
    <n v="0"/>
    <n v="0"/>
    <e v="#DIV/0!"/>
    <e v="#DIV/0!"/>
    <e v="#DIV/0!"/>
  </r>
  <r>
    <x v="14"/>
    <x v="39"/>
    <x v="2"/>
    <x v="11"/>
    <n v="50317"/>
    <n v="5262"/>
    <n v="47070"/>
    <n v="51319"/>
    <n v="16630"/>
    <n v="16477"/>
    <n v="3"/>
    <m/>
    <n v="150"/>
    <m/>
    <m/>
    <m/>
    <n v="0"/>
    <n v="0"/>
    <m/>
    <m/>
    <n v="16380"/>
    <n v="16231"/>
    <n v="149"/>
    <n v="48432"/>
    <n v="6512"/>
    <n v="10104"/>
    <n v="14"/>
    <n v="0.3915814792543596"/>
    <n v="0.6075766686710764"/>
    <n v="8.4185207456404084E-4"/>
  </r>
  <r>
    <x v="15"/>
    <x v="39"/>
    <x v="2"/>
    <x v="11"/>
    <n v="7544"/>
    <n v="864"/>
    <n v="8695"/>
    <n v="7544"/>
    <n v="2821"/>
    <n v="2798"/>
    <n v="0"/>
    <m/>
    <n v="23"/>
    <m/>
    <m/>
    <m/>
    <n v="0"/>
    <n v="0"/>
    <m/>
    <m/>
    <n v="2817"/>
    <n v="2794"/>
    <n v="23"/>
    <n v="7446"/>
    <n v="1360"/>
    <n v="1460"/>
    <n v="1"/>
    <n v="0.48209854661467566"/>
    <n v="0.51754696915987242"/>
    <n v="3.5448422545196739E-4"/>
  </r>
  <r>
    <x v="16"/>
    <x v="39"/>
    <x v="2"/>
    <x v="11"/>
    <n v="1183771"/>
    <n v="103797"/>
    <n v="1081989"/>
    <n v="1206231"/>
    <n v="295181"/>
    <n v="289596"/>
    <n v="1"/>
    <m/>
    <n v="5584"/>
    <m/>
    <m/>
    <m/>
    <n v="0"/>
    <n v="0"/>
    <m/>
    <m/>
    <n v="293449"/>
    <n v="287895"/>
    <n v="5554"/>
    <n v="1189401"/>
    <n v="56842"/>
    <n v="237843"/>
    <n v="398"/>
    <n v="0.19256659473340088"/>
    <n v="0.80575308031343484"/>
    <n v="1.3483252648375066E-3"/>
  </r>
  <r>
    <x v="17"/>
    <x v="39"/>
    <x v="2"/>
    <x v="11"/>
    <n v="0"/>
    <n v="0"/>
    <n v="2015"/>
    <n v="0"/>
    <n v="0"/>
    <n v="0"/>
    <n v="0"/>
    <m/>
    <n v="0"/>
    <m/>
    <m/>
    <m/>
    <m/>
    <e v="#DIV/0!"/>
    <m/>
    <m/>
    <n v="0"/>
    <n v="0"/>
    <n v="0"/>
    <n v="0"/>
    <n v="0"/>
    <n v="0"/>
    <n v="0"/>
    <e v="#DIV/0!"/>
    <e v="#DIV/0!"/>
    <e v="#DIV/0!"/>
  </r>
  <r>
    <x v="18"/>
    <x v="39"/>
    <x v="2"/>
    <x v="11"/>
    <n v="0"/>
    <n v="0"/>
    <n v="2015"/>
    <n v="0"/>
    <n v="0"/>
    <n v="0"/>
    <n v="0"/>
    <m/>
    <n v="0"/>
    <m/>
    <m/>
    <m/>
    <m/>
    <e v="#DIV/0!"/>
    <m/>
    <m/>
    <n v="0"/>
    <n v="0"/>
    <n v="0"/>
    <n v="0"/>
    <n v="0"/>
    <n v="0"/>
    <n v="0"/>
    <e v="#DIV/0!"/>
    <e v="#DIV/0!"/>
    <e v="#DIV/0!"/>
  </r>
  <r>
    <x v="19"/>
    <x v="39"/>
    <x v="2"/>
    <x v="11"/>
    <n v="0"/>
    <n v="0"/>
    <n v="2015"/>
    <n v="0"/>
    <n v="0"/>
    <n v="0"/>
    <n v="0"/>
    <m/>
    <n v="0"/>
    <m/>
    <m/>
    <m/>
    <m/>
    <e v="#DIV/0!"/>
    <m/>
    <m/>
    <n v="0"/>
    <n v="0"/>
    <n v="0"/>
    <n v="0"/>
    <n v="0"/>
    <n v="0"/>
    <n v="0"/>
    <e v="#DIV/0!"/>
    <e v="#DIV/0!"/>
    <e v="#DIV/0!"/>
  </r>
  <r>
    <x v="20"/>
    <x v="39"/>
    <x v="2"/>
    <x v="11"/>
    <n v="0"/>
    <n v="0"/>
    <n v="2015"/>
    <n v="0"/>
    <n v="0"/>
    <n v="0"/>
    <n v="0"/>
    <m/>
    <n v="0"/>
    <m/>
    <m/>
    <m/>
    <m/>
    <e v="#DIV/0!"/>
    <m/>
    <m/>
    <n v="0"/>
    <n v="0"/>
    <n v="0"/>
    <n v="0"/>
    <n v="0"/>
    <n v="0"/>
    <n v="0"/>
    <e v="#DIV/0!"/>
    <e v="#DIV/0!"/>
    <e v="#DIV/0!"/>
  </r>
  <r>
    <x v="21"/>
    <x v="39"/>
    <x v="2"/>
    <x v="11"/>
    <n v="5476"/>
    <n v="545"/>
    <n v="6946"/>
    <n v="5476"/>
    <n v="1487"/>
    <n v="1459"/>
    <n v="0"/>
    <m/>
    <n v="28"/>
    <m/>
    <m/>
    <m/>
    <n v="0"/>
    <n v="0"/>
    <m/>
    <m/>
    <n v="1477"/>
    <n v="1450"/>
    <n v="27"/>
    <n v="5414"/>
    <n v="503"/>
    <n v="984"/>
    <n v="0"/>
    <n v="0.33826496301277742"/>
    <n v="0.66173503698722258"/>
    <n v="0"/>
  </r>
  <r>
    <x v="22"/>
    <x v="39"/>
    <x v="2"/>
    <x v="11"/>
    <n v="0"/>
    <n v="0"/>
    <n v="2015"/>
    <n v="0"/>
    <n v="0"/>
    <n v="0"/>
    <n v="0"/>
    <m/>
    <n v="0"/>
    <m/>
    <m/>
    <m/>
    <m/>
    <e v="#DIV/0!"/>
    <m/>
    <m/>
    <n v="0"/>
    <n v="0"/>
    <n v="0"/>
    <n v="0"/>
    <n v="0"/>
    <n v="0"/>
    <n v="0"/>
    <e v="#DIV/0!"/>
    <e v="#DIV/0!"/>
    <e v="#DIV/0!"/>
  </r>
  <r>
    <x v="23"/>
    <x v="39"/>
    <x v="2"/>
    <x v="11"/>
    <n v="0"/>
    <n v="0"/>
    <n v="2015"/>
    <n v="0"/>
    <n v="0"/>
    <n v="0"/>
    <n v="0"/>
    <m/>
    <n v="0"/>
    <m/>
    <m/>
    <m/>
    <m/>
    <e v="#DIV/0!"/>
    <m/>
    <m/>
    <n v="0"/>
    <n v="0"/>
    <n v="0"/>
    <n v="0"/>
    <n v="0"/>
    <n v="0"/>
    <n v="0"/>
    <e v="#DIV/0!"/>
    <e v="#DIV/0!"/>
    <e v="#DIV/0!"/>
  </r>
  <r>
    <x v="24"/>
    <x v="39"/>
    <x v="2"/>
    <x v="11"/>
    <n v="0"/>
    <n v="0"/>
    <n v="2015"/>
    <n v="0"/>
    <n v="0"/>
    <n v="0"/>
    <n v="0"/>
    <m/>
    <n v="0"/>
    <m/>
    <m/>
    <m/>
    <m/>
    <e v="#DIV/0!"/>
    <m/>
    <m/>
    <n v="0"/>
    <n v="0"/>
    <n v="0"/>
    <n v="0"/>
    <m/>
    <n v="0"/>
    <n v="0"/>
    <e v="#DIV/0!"/>
    <e v="#DIV/0!"/>
    <e v="#DIV/0!"/>
  </r>
  <r>
    <x v="25"/>
    <x v="39"/>
    <x v="2"/>
    <x v="11"/>
    <n v="0"/>
    <n v="0"/>
    <n v="2015"/>
    <n v="0"/>
    <n v="0"/>
    <n v="0"/>
    <n v="0"/>
    <m/>
    <n v="0"/>
    <m/>
    <m/>
    <m/>
    <m/>
    <e v="#DIV/0!"/>
    <m/>
    <m/>
    <n v="0"/>
    <n v="0"/>
    <n v="0"/>
    <n v="0"/>
    <n v="0"/>
    <n v="0"/>
    <n v="0"/>
    <e v="#DIV/0!"/>
    <e v="#DIV/0!"/>
    <e v="#DIV/0!"/>
  </r>
  <r>
    <x v="26"/>
    <x v="39"/>
    <x v="2"/>
    <x v="11"/>
    <n v="454124"/>
    <n v="43025"/>
    <n v="413114"/>
    <n v="454124"/>
    <n v="93840"/>
    <n v="93291"/>
    <n v="0"/>
    <m/>
    <n v="549"/>
    <m/>
    <m/>
    <m/>
    <n v="0"/>
    <n v="0"/>
    <m/>
    <m/>
    <n v="92260"/>
    <n v="91718"/>
    <n v="542"/>
    <n v="439943"/>
    <n v="44826"/>
    <n v="48902"/>
    <n v="45"/>
    <n v="0.4776854219948849"/>
    <n v="0.52112105711849954"/>
    <n v="4.7953964194373403E-4"/>
  </r>
  <r>
    <x v="27"/>
    <x v="39"/>
    <x v="2"/>
    <x v="11"/>
    <n v="5833"/>
    <n v="349"/>
    <n v="7499"/>
    <n v="5848"/>
    <n v="2255"/>
    <n v="2241"/>
    <n v="0"/>
    <m/>
    <n v="14"/>
    <m/>
    <m/>
    <m/>
    <n v="0"/>
    <n v="0"/>
    <m/>
    <m/>
    <n v="2248"/>
    <n v="2234"/>
    <n v="14"/>
    <n v="5779"/>
    <n v="1735"/>
    <n v="519"/>
    <n v="1"/>
    <n v="0.76940133037694014"/>
    <n v="0.23015521064301553"/>
    <n v="4.434589800443459E-4"/>
  </r>
  <r>
    <x v="28"/>
    <x v="39"/>
    <x v="2"/>
    <x v="11"/>
    <n v="0"/>
    <n v="0"/>
    <n v="2015"/>
    <n v="0"/>
    <n v="0"/>
    <n v="0"/>
    <n v="0"/>
    <m/>
    <n v="0"/>
    <m/>
    <m/>
    <m/>
    <m/>
    <e v="#DIV/0!"/>
    <m/>
    <m/>
    <n v="0"/>
    <n v="0"/>
    <n v="0"/>
    <n v="0"/>
    <n v="0"/>
    <n v="0"/>
    <n v="0"/>
    <e v="#DIV/0!"/>
    <e v="#DIV/0!"/>
    <e v="#DIV/0!"/>
  </r>
  <r>
    <x v="29"/>
    <x v="39"/>
    <x v="2"/>
    <x v="11"/>
    <n v="0"/>
    <n v="0"/>
    <n v="2015"/>
    <n v="0"/>
    <n v="0"/>
    <n v="0"/>
    <n v="0"/>
    <m/>
    <n v="0"/>
    <m/>
    <m/>
    <m/>
    <m/>
    <e v="#DIV/0!"/>
    <m/>
    <m/>
    <n v="0"/>
    <n v="0"/>
    <n v="0"/>
    <n v="0"/>
    <n v="0"/>
    <n v="0"/>
    <n v="0"/>
    <e v="#DIV/0!"/>
    <e v="#DIV/0!"/>
    <e v="#DIV/0!"/>
  </r>
  <r>
    <x v="30"/>
    <x v="39"/>
    <x v="2"/>
    <x v="11"/>
    <n v="0"/>
    <n v="0"/>
    <n v="2015"/>
    <n v="0"/>
    <n v="0"/>
    <n v="0"/>
    <n v="0"/>
    <m/>
    <n v="0"/>
    <m/>
    <m/>
    <m/>
    <m/>
    <e v="#DIV/0!"/>
    <m/>
    <m/>
    <n v="0"/>
    <n v="0"/>
    <n v="0"/>
    <n v="0"/>
    <n v="0"/>
    <n v="0"/>
    <n v="0"/>
    <e v="#DIV/0!"/>
    <e v="#DIV/0!"/>
    <e v="#DIV/0!"/>
  </r>
  <r>
    <x v="31"/>
    <x v="39"/>
    <x v="2"/>
    <x v="11"/>
    <n v="210360"/>
    <n v="19236"/>
    <n v="193139"/>
    <n v="210612"/>
    <n v="62781"/>
    <n v="62170"/>
    <n v="0"/>
    <m/>
    <n v="611"/>
    <m/>
    <m/>
    <m/>
    <n v="0"/>
    <n v="0"/>
    <m/>
    <m/>
    <n v="62354"/>
    <n v="61752"/>
    <n v="602"/>
    <n v="207888"/>
    <n v="0"/>
    <n v="62781"/>
    <n v="0"/>
    <n v="0"/>
    <n v="1"/>
    <n v="0"/>
  </r>
  <r>
    <x v="32"/>
    <x v="39"/>
    <x v="2"/>
    <x v="11"/>
    <n v="0"/>
    <n v="0"/>
    <n v="2015"/>
    <n v="0"/>
    <n v="0"/>
    <n v="0"/>
    <n v="0"/>
    <m/>
    <n v="0"/>
    <m/>
    <m/>
    <m/>
    <m/>
    <e v="#DIV/0!"/>
    <m/>
    <m/>
    <n v="0"/>
    <n v="0"/>
    <n v="0"/>
    <n v="0"/>
    <m/>
    <n v="0"/>
    <n v="0"/>
    <e v="#DIV/0!"/>
    <e v="#DIV/0!"/>
    <e v="#DIV/0!"/>
  </r>
  <r>
    <x v="33"/>
    <x v="39"/>
    <x v="2"/>
    <x v="11"/>
    <n v="0"/>
    <n v="0"/>
    <n v="2015"/>
    <n v="0"/>
    <n v="0"/>
    <n v="0"/>
    <n v="0"/>
    <m/>
    <n v="0"/>
    <m/>
    <m/>
    <m/>
    <m/>
    <e v="#DIV/0!"/>
    <m/>
    <m/>
    <n v="0"/>
    <n v="0"/>
    <n v="0"/>
    <n v="0"/>
    <n v="0"/>
    <n v="0"/>
    <n v="0"/>
    <e v="#DIV/0!"/>
    <e v="#DIV/0!"/>
    <e v="#DIV/0!"/>
  </r>
  <r>
    <x v="34"/>
    <x v="39"/>
    <x v="2"/>
    <x v="11"/>
    <n v="0"/>
    <n v="0"/>
    <n v="2015"/>
    <n v="0"/>
    <n v="0"/>
    <n v="0"/>
    <n v="0"/>
    <m/>
    <n v="0"/>
    <m/>
    <m/>
    <m/>
    <m/>
    <e v="#DIV/0!"/>
    <m/>
    <m/>
    <n v="0"/>
    <n v="0"/>
    <n v="0"/>
    <n v="0"/>
    <n v="0"/>
    <n v="0"/>
    <n v="0"/>
    <e v="#DIV/0!"/>
    <e v="#DIV/0!"/>
    <e v="#DIV/0!"/>
  </r>
  <r>
    <x v="35"/>
    <x v="39"/>
    <x v="2"/>
    <x v="11"/>
    <n v="8113"/>
    <n v="631"/>
    <n v="9497"/>
    <n v="8113"/>
    <n v="1497"/>
    <n v="1472"/>
    <n v="0"/>
    <m/>
    <n v="25"/>
    <m/>
    <m/>
    <m/>
    <n v="0"/>
    <n v="0"/>
    <m/>
    <m/>
    <n v="1494"/>
    <n v="1470"/>
    <n v="24"/>
    <n v="8023"/>
    <n v="760"/>
    <n v="737"/>
    <n v="0"/>
    <n v="0.5076820307281229"/>
    <n v="0.4923179692718771"/>
    <n v="0"/>
  </r>
  <r>
    <x v="36"/>
    <x v="39"/>
    <x v="2"/>
    <x v="11"/>
    <n v="102161"/>
    <n v="9196"/>
    <n v="94980"/>
    <n v="102491"/>
    <n v="26107"/>
    <n v="25861"/>
    <n v="0"/>
    <m/>
    <n v="246"/>
    <m/>
    <m/>
    <m/>
    <n v="0"/>
    <n v="0"/>
    <m/>
    <m/>
    <n v="26026"/>
    <n v="25783"/>
    <n v="243"/>
    <n v="101456"/>
    <n v="13612"/>
    <n v="12476"/>
    <n v="19"/>
    <n v="0.52139272991917873"/>
    <n v="0.47787949592063433"/>
    <n v="7.2777416018692301E-4"/>
  </r>
  <r>
    <x v="37"/>
    <x v="39"/>
    <x v="2"/>
    <x v="11"/>
    <n v="20552"/>
    <n v="4050"/>
    <n v="18517"/>
    <n v="20591"/>
    <n v="6405"/>
    <n v="6269"/>
    <n v="0"/>
    <m/>
    <n v="135"/>
    <m/>
    <m/>
    <m/>
    <n v="0"/>
    <n v="0"/>
    <m/>
    <m/>
    <n v="6365"/>
    <n v="6230"/>
    <n v="135"/>
    <n v="20337"/>
    <m/>
    <n v="6405"/>
    <n v="0"/>
    <n v="0"/>
    <n v="1"/>
    <n v="0"/>
  </r>
  <r>
    <x v="38"/>
    <x v="39"/>
    <x v="2"/>
    <x v="11"/>
    <n v="0"/>
    <n v="0"/>
    <n v="2015"/>
    <n v="0"/>
    <n v="0"/>
    <n v="0"/>
    <n v="0"/>
    <m/>
    <n v="0"/>
    <m/>
    <m/>
    <m/>
    <m/>
    <e v="#DIV/0!"/>
    <m/>
    <m/>
    <n v="0"/>
    <n v="0"/>
    <n v="0"/>
    <n v="0"/>
    <n v="0"/>
    <n v="0"/>
    <n v="0"/>
    <e v="#DIV/0!"/>
    <e v="#DIV/0!"/>
    <e v="#DIV/0!"/>
  </r>
  <r>
    <x v="39"/>
    <x v="39"/>
    <x v="2"/>
    <x v="11"/>
    <n v="2385876"/>
    <n v="226664"/>
    <n v="588351"/>
    <n v="2411638"/>
    <n v="597037"/>
    <n v="588301"/>
    <n v="4"/>
    <n v="0"/>
    <n v="8731"/>
    <n v="0"/>
    <n v="0"/>
    <n v="0"/>
    <n v="0"/>
    <n v="0"/>
    <n v="0"/>
    <n v="0"/>
    <n v="592565"/>
    <n v="583892"/>
    <n v="8673"/>
    <n v="2370910"/>
    <n v="153491"/>
    <n v="442846"/>
    <n v="531"/>
    <n v="0.25708791917418855"/>
    <n v="0.74173962417739603"/>
    <n v="8.8939211472655803E-4"/>
  </r>
  <r>
    <x v="0"/>
    <x v="40"/>
    <x v="1"/>
    <x v="12"/>
    <n v="6230"/>
    <n v="673"/>
    <n v="7571"/>
    <n v="6231"/>
    <n v="3546"/>
    <n v="3499"/>
    <n v="1"/>
    <m/>
    <n v="46"/>
    <m/>
    <m/>
    <m/>
    <n v="0"/>
    <n v="0"/>
    <m/>
    <m/>
    <n v="3532"/>
    <n v="3485"/>
    <n v="46"/>
    <n v="6179"/>
    <n v="1938"/>
    <n v="1604"/>
    <n v="4"/>
    <n v="0.54653130287648055"/>
    <n v="0.45234066553863506"/>
    <n v="1.1280315848843769E-3"/>
  </r>
  <r>
    <x v="1"/>
    <x v="40"/>
    <x v="1"/>
    <x v="12"/>
    <n v="14244"/>
    <n v="1387"/>
    <n v="14871"/>
    <n v="14244"/>
    <n v="7900"/>
    <n v="7877"/>
    <n v="0"/>
    <m/>
    <n v="23"/>
    <m/>
    <m/>
    <m/>
    <n v="0"/>
    <n v="0"/>
    <m/>
    <m/>
    <n v="7873"/>
    <n v="7850"/>
    <n v="23"/>
    <n v="14168"/>
    <n v="4286"/>
    <n v="3614"/>
    <n v="0"/>
    <n v="0.5425316455696203"/>
    <n v="0.45746835443037975"/>
    <n v="0"/>
  </r>
  <r>
    <x v="2"/>
    <x v="40"/>
    <x v="1"/>
    <x v="12"/>
    <n v="98992"/>
    <n v="10166"/>
    <n v="90840"/>
    <n v="99810"/>
    <n v="55141"/>
    <n v="54530"/>
    <n v="0"/>
    <m/>
    <n v="611"/>
    <m/>
    <m/>
    <m/>
    <n v="0"/>
    <n v="0"/>
    <m/>
    <m/>
    <n v="54918"/>
    <n v="54312"/>
    <n v="606"/>
    <n v="99072"/>
    <n v="25650"/>
    <n v="29451"/>
    <n v="40"/>
    <n v="0.46517110679893364"/>
    <n v="0.53410348016902121"/>
    <n v="7.2541303204512074E-4"/>
  </r>
  <r>
    <x v="3"/>
    <x v="40"/>
    <x v="1"/>
    <x v="12"/>
    <n v="39836"/>
    <n v="3877"/>
    <n v="37973"/>
    <n v="39942"/>
    <n v="23516"/>
    <n v="23364"/>
    <n v="1"/>
    <m/>
    <n v="153"/>
    <m/>
    <m/>
    <m/>
    <n v="0"/>
    <n v="0"/>
    <m/>
    <m/>
    <n v="23388"/>
    <n v="23240"/>
    <n v="150"/>
    <n v="39633"/>
    <n v="15967"/>
    <n v="7488"/>
    <n v="22"/>
    <n v="0.67898452117707098"/>
    <n v="0.31842150025514543"/>
    <n v="9.3553325395475426E-4"/>
  </r>
  <r>
    <x v="4"/>
    <x v="40"/>
    <x v="1"/>
    <x v="12"/>
    <n v="46915"/>
    <n v="4912"/>
    <n v="44017"/>
    <n v="46918"/>
    <n v="29524"/>
    <n v="29172"/>
    <n v="23"/>
    <m/>
    <n v="330"/>
    <m/>
    <m/>
    <m/>
    <n v="0"/>
    <n v="0"/>
    <m/>
    <m/>
    <n v="29347"/>
    <n v="29020"/>
    <n v="328"/>
    <n v="46358"/>
    <n v="19288"/>
    <n v="10217"/>
    <n v="19"/>
    <n v="0.6532990109741228"/>
    <n v="0.34605744479067879"/>
    <n v="6.4354423519848256E-4"/>
  </r>
  <r>
    <x v="5"/>
    <x v="40"/>
    <x v="1"/>
    <x v="12"/>
    <n v="249407"/>
    <n v="31699"/>
    <n v="219722"/>
    <n v="252418"/>
    <n v="127682"/>
    <n v="126243"/>
    <n v="11"/>
    <m/>
    <n v="1428"/>
    <m/>
    <m/>
    <m/>
    <n v="0"/>
    <n v="0"/>
    <m/>
    <m/>
    <n v="126978"/>
    <n v="125575"/>
    <n v="1403"/>
    <n v="250191"/>
    <n v="43556"/>
    <n v="83991"/>
    <n v="135"/>
    <n v="0.34112874171770491"/>
    <n v="0.65781394401716764"/>
    <n v="1.057314265127426E-3"/>
  </r>
  <r>
    <x v="6"/>
    <x v="40"/>
    <x v="1"/>
    <x v="12"/>
    <n v="2641"/>
    <n v="252"/>
    <n v="4403"/>
    <n v="2659"/>
    <n v="1951"/>
    <n v="1942"/>
    <n v="0"/>
    <m/>
    <n v="9"/>
    <m/>
    <m/>
    <m/>
    <n v="0"/>
    <n v="0"/>
    <m/>
    <m/>
    <n v="1949"/>
    <n v="1940"/>
    <n v="9"/>
    <n v="2634"/>
    <n v="1181"/>
    <n v="770"/>
    <n v="0"/>
    <n v="0.60533059969246539"/>
    <n v="0.39466940030753461"/>
    <n v="0"/>
  </r>
  <r>
    <x v="7"/>
    <x v="40"/>
    <x v="1"/>
    <x v="12"/>
    <n v="58156"/>
    <n v="6567"/>
    <n v="53603"/>
    <n v="58219"/>
    <n v="32261"/>
    <n v="32081"/>
    <n v="0"/>
    <m/>
    <n v="180"/>
    <m/>
    <m/>
    <m/>
    <n v="0"/>
    <n v="0"/>
    <m/>
    <m/>
    <n v="32152"/>
    <n v="31973"/>
    <n v="179"/>
    <n v="57680"/>
    <n v="24224"/>
    <n v="7815"/>
    <n v="222"/>
    <n v="0.75087567031400138"/>
    <n v="0.24224295589101391"/>
    <n v="6.8813737949846568E-3"/>
  </r>
  <r>
    <x v="8"/>
    <x v="40"/>
    <x v="1"/>
    <x v="12"/>
    <n v="18952"/>
    <n v="2282"/>
    <n v="18684"/>
    <n v="18952"/>
    <n v="10845"/>
    <n v="10824"/>
    <n v="0"/>
    <m/>
    <n v="21"/>
    <m/>
    <m/>
    <m/>
    <n v="0"/>
    <n v="0"/>
    <m/>
    <m/>
    <n v="10819"/>
    <n v="10798"/>
    <n v="21"/>
    <n v="18806"/>
    <n v="5219"/>
    <n v="5619"/>
    <n v="7"/>
    <n v="0.48123559243891195"/>
    <n v="0.51811894882434306"/>
    <n v="6.4545873674504378E-4"/>
  </r>
  <r>
    <x v="9"/>
    <x v="40"/>
    <x v="1"/>
    <x v="12"/>
    <n v="4496"/>
    <n v="651"/>
    <n v="5859"/>
    <n v="4496"/>
    <n v="3078"/>
    <n v="3060"/>
    <n v="0"/>
    <m/>
    <n v="18"/>
    <m/>
    <m/>
    <m/>
    <n v="0"/>
    <n v="0"/>
    <m/>
    <m/>
    <n v="3065"/>
    <n v="3047"/>
    <n v="18"/>
    <n v="4447"/>
    <n v="912"/>
    <n v="2840"/>
    <n v="0"/>
    <n v="0.29629629629629628"/>
    <n v="0.92267706302794017"/>
    <n v="0"/>
  </r>
  <r>
    <x v="10"/>
    <x v="40"/>
    <x v="1"/>
    <x v="12"/>
    <n v="30317"/>
    <n v="4316"/>
    <n v="28015"/>
    <n v="30345"/>
    <n v="15544"/>
    <n v="15381"/>
    <n v="0"/>
    <m/>
    <n v="163"/>
    <m/>
    <m/>
    <m/>
    <n v="0"/>
    <n v="0"/>
    <m/>
    <m/>
    <n v="15486"/>
    <n v="15323"/>
    <n v="163"/>
    <n v="30108"/>
    <n v="9273"/>
    <n v="6262"/>
    <n v="9"/>
    <n v="0.59656459083890889"/>
    <n v="0.40285640761708696"/>
    <n v="5.7900154400411736E-4"/>
  </r>
  <r>
    <x v="11"/>
    <x v="40"/>
    <x v="1"/>
    <x v="12"/>
    <n v="1541"/>
    <n v="182"/>
    <n v="3373"/>
    <n v="1541"/>
    <n v="1237"/>
    <n v="1236"/>
    <n v="1"/>
    <m/>
    <n v="0"/>
    <m/>
    <m/>
    <m/>
    <n v="0"/>
    <e v="#DIV/0!"/>
    <m/>
    <m/>
    <n v="1234"/>
    <n v="1233"/>
    <n v="0"/>
    <n v="1529"/>
    <n v="370"/>
    <n v="867"/>
    <n v="0"/>
    <n v="0.29911075181891672"/>
    <n v="0.70088924818108322"/>
    <n v="0"/>
  </r>
  <r>
    <x v="12"/>
    <x v="40"/>
    <x v="1"/>
    <x v="12"/>
    <n v="36480"/>
    <n v="5862"/>
    <n v="32632"/>
    <n v="36526"/>
    <n v="21153"/>
    <n v="21023"/>
    <n v="0"/>
    <m/>
    <n v="130"/>
    <m/>
    <m/>
    <m/>
    <n v="0"/>
    <n v="0"/>
    <m/>
    <m/>
    <n v="21087"/>
    <n v="20957"/>
    <n v="130"/>
    <n v="36299"/>
    <n v="5948"/>
    <n v="15203"/>
    <n v="2"/>
    <n v="0.28118942939535763"/>
    <n v="0.7187160213681274"/>
    <n v="9.4549236514915148E-5"/>
  </r>
  <r>
    <x v="13"/>
    <x v="40"/>
    <x v="1"/>
    <x v="12"/>
    <n v="37407"/>
    <n v="6179"/>
    <n v="33242"/>
    <n v="37407"/>
    <n v="21108"/>
    <n v="20880"/>
    <n v="0"/>
    <m/>
    <n v="233"/>
    <m/>
    <m/>
    <m/>
    <n v="0"/>
    <n v="0"/>
    <m/>
    <m/>
    <n v="21060"/>
    <n v="20833"/>
    <n v="232"/>
    <n v="37229"/>
    <n v="2240"/>
    <n v="18864"/>
    <n v="3"/>
    <n v="0.10612090202766723"/>
    <n v="0.89368959636156908"/>
    <n v="1.4212620807276861E-4"/>
  </r>
  <r>
    <x v="40"/>
    <x v="40"/>
    <x v="1"/>
    <x v="12"/>
    <n v="50272"/>
    <n v="6569"/>
    <n v="45717"/>
    <n v="50738"/>
    <n v="31999"/>
    <n v="31754"/>
    <n v="14"/>
    <m/>
    <n v="231"/>
    <m/>
    <m/>
    <m/>
    <n v="0"/>
    <n v="0"/>
    <m/>
    <m/>
    <n v="31252"/>
    <n v="31009"/>
    <n v="229"/>
    <n v="47982"/>
    <n v="13362"/>
    <n v="18543"/>
    <n v="94"/>
    <n v="0.41757554923591361"/>
    <n v="0.5794868589643426"/>
    <n v="2.937591799743742E-3"/>
  </r>
  <r>
    <x v="15"/>
    <x v="40"/>
    <x v="1"/>
    <x v="12"/>
    <n v="22867"/>
    <n v="2607"/>
    <n v="22274"/>
    <n v="22867"/>
    <n v="16218"/>
    <n v="16135"/>
    <n v="0"/>
    <m/>
    <n v="82"/>
    <m/>
    <m/>
    <m/>
    <n v="0"/>
    <n v="0"/>
    <m/>
    <m/>
    <n v="16131"/>
    <n v="16049"/>
    <n v="81"/>
    <n v="22580"/>
    <n v="6493"/>
    <n v="9697"/>
    <n v="28"/>
    <n v="0.40035762732766061"/>
    <n v="0.59791589591811567"/>
    <n v="1.7264767542237022E-3"/>
  </r>
  <r>
    <x v="16"/>
    <x v="40"/>
    <x v="1"/>
    <x v="12"/>
    <n v="1181076"/>
    <n v="131357"/>
    <n v="1051733"/>
    <n v="1196055"/>
    <n v="644192"/>
    <n v="631020"/>
    <n v="23"/>
    <m/>
    <n v="13149"/>
    <m/>
    <m/>
    <m/>
    <n v="0"/>
    <n v="0"/>
    <m/>
    <m/>
    <n v="638465"/>
    <n v="625424"/>
    <n v="13041"/>
    <n v="1178403"/>
    <n v="139453"/>
    <n v="502082"/>
    <n v="1897"/>
    <n v="0.21647738562416174"/>
    <n v="0.7793980676568476"/>
    <n v="2.944774228801351E-3"/>
  </r>
  <r>
    <x v="17"/>
    <x v="40"/>
    <x v="1"/>
    <x v="12"/>
    <n v="154462"/>
    <n v="51100"/>
    <n v="105376"/>
    <n v="155724"/>
    <n v="87460"/>
    <n v="86551"/>
    <n v="13"/>
    <m/>
    <n v="894"/>
    <m/>
    <m/>
    <m/>
    <n v="0"/>
    <n v="0"/>
    <m/>
    <m/>
    <n v="85286"/>
    <n v="84431"/>
    <n v="847"/>
    <n v="148147"/>
    <n v="40595"/>
    <n v="46615"/>
    <n v="248"/>
    <n v="0.46415504230505372"/>
    <n v="0.53298650811799675"/>
    <n v="2.8355819803338668E-3"/>
  </r>
  <r>
    <x v="18"/>
    <x v="40"/>
    <x v="1"/>
    <x v="12"/>
    <n v="21882"/>
    <n v="3276"/>
    <n v="20620"/>
    <n v="22146"/>
    <n v="13379"/>
    <n v="13227"/>
    <n v="0"/>
    <m/>
    <n v="152"/>
    <m/>
    <m/>
    <m/>
    <n v="0"/>
    <n v="0"/>
    <m/>
    <m/>
    <n v="13319"/>
    <n v="13167"/>
    <n v="152"/>
    <n v="21972"/>
    <n v="8851"/>
    <n v="4509"/>
    <n v="19"/>
    <n v="0.66155915987741987"/>
    <n v="0.33702070408849688"/>
    <n v="1.4201360340832649E-3"/>
  </r>
  <r>
    <x v="19"/>
    <x v="40"/>
    <x v="1"/>
    <x v="12"/>
    <n v="13003"/>
    <n v="1633"/>
    <n v="13384"/>
    <n v="13093"/>
    <n v="8498"/>
    <n v="8469"/>
    <n v="0"/>
    <m/>
    <n v="29"/>
    <m/>
    <m/>
    <m/>
    <n v="0"/>
    <n v="0"/>
    <m/>
    <m/>
    <n v="8473"/>
    <n v="8444"/>
    <n v="29"/>
    <n v="12958"/>
    <n v="6278"/>
    <n v="2217"/>
    <n v="3"/>
    <n v="0.73876206166156744"/>
    <n v="0.26088491409743469"/>
    <n v="3.5302424099788187E-4"/>
  </r>
  <r>
    <x v="20"/>
    <x v="40"/>
    <x v="1"/>
    <x v="12"/>
    <n v="43772"/>
    <n v="3935"/>
    <n v="41851"/>
    <n v="43772"/>
    <n v="25152"/>
    <n v="24979"/>
    <n v="2"/>
    <m/>
    <n v="171"/>
    <m/>
    <m/>
    <m/>
    <n v="0"/>
    <n v="0"/>
    <m/>
    <m/>
    <n v="25080"/>
    <n v="24909"/>
    <n v="171"/>
    <n v="43478"/>
    <n v="6191"/>
    <n v="18956"/>
    <n v="5"/>
    <n v="0.24614344783715011"/>
    <n v="0.7536577608142494"/>
    <n v="1.9879134860050889E-4"/>
  </r>
  <r>
    <x v="21"/>
    <x v="40"/>
    <x v="1"/>
    <x v="12"/>
    <n v="6966"/>
    <n v="501"/>
    <n v="8479"/>
    <n v="6974"/>
    <n v="4631"/>
    <n v="4599"/>
    <n v="0"/>
    <m/>
    <n v="32"/>
    <m/>
    <m/>
    <m/>
    <n v="0"/>
    <n v="0"/>
    <m/>
    <m/>
    <n v="4629"/>
    <n v="4598"/>
    <n v="31"/>
    <n v="6895"/>
    <n v="1259"/>
    <n v="3367"/>
    <n v="5"/>
    <n v="0.27186352839559491"/>
    <n v="0.72705679118980782"/>
    <n v="1.0796804145972792E-3"/>
  </r>
  <r>
    <x v="22"/>
    <x v="40"/>
    <x v="1"/>
    <x v="12"/>
    <n v="35130"/>
    <n v="3522"/>
    <n v="33622"/>
    <n v="35194"/>
    <n v="21046"/>
    <n v="20903"/>
    <n v="0"/>
    <m/>
    <n v="143"/>
    <m/>
    <m/>
    <m/>
    <n v="0"/>
    <n v="0"/>
    <m/>
    <m/>
    <n v="20885"/>
    <n v="20742"/>
    <n v="143"/>
    <n v="34721"/>
    <n v="13236"/>
    <n v="7775"/>
    <n v="35"/>
    <n v="0.62890810605340686"/>
    <n v="0.36942887009407965"/>
    <n v="1.6630238525135418E-3"/>
  </r>
  <r>
    <x v="23"/>
    <x v="40"/>
    <x v="1"/>
    <x v="12"/>
    <n v="21174"/>
    <n v="2005"/>
    <n v="21183"/>
    <n v="21507"/>
    <n v="12746"/>
    <n v="12640"/>
    <n v="0"/>
    <m/>
    <n v="106"/>
    <m/>
    <m/>
    <m/>
    <n v="0"/>
    <n v="0"/>
    <m/>
    <m/>
    <n v="12695"/>
    <n v="12590"/>
    <n v="106"/>
    <n v="21327"/>
    <n v="2213"/>
    <n v="10513"/>
    <n v="20"/>
    <n v="0.17362309744233484"/>
    <n v="0.82480778283383027"/>
    <n v="1.5691197238349285E-3"/>
  </r>
  <r>
    <x v="24"/>
    <x v="40"/>
    <x v="1"/>
    <x v="12"/>
    <n v="13234"/>
    <n v="1092"/>
    <n v="14156"/>
    <n v="13235"/>
    <n v="8407"/>
    <n v="7374"/>
    <n v="1"/>
    <m/>
    <n v="32"/>
    <m/>
    <m/>
    <m/>
    <n v="0"/>
    <n v="0"/>
    <m/>
    <m/>
    <n v="8381"/>
    <n v="7349"/>
    <n v="31"/>
    <n v="13123"/>
    <n v="2119"/>
    <n v="8396"/>
    <n v="3"/>
    <n v="0.25205186154395148"/>
    <n v="0.99869156655168312"/>
    <n v="3.5684548590460329E-4"/>
  </r>
  <r>
    <x v="25"/>
    <x v="40"/>
    <x v="1"/>
    <x v="12"/>
    <n v="8137"/>
    <n v="1749"/>
    <n v="8402"/>
    <n v="8188"/>
    <n v="5357"/>
    <n v="5257"/>
    <n v="6"/>
    <m/>
    <n v="94"/>
    <m/>
    <m/>
    <m/>
    <n v="0"/>
    <n v="0"/>
    <m/>
    <m/>
    <n v="5326"/>
    <n v="5233"/>
    <n v="93"/>
    <n v="8101"/>
    <n v="2451"/>
    <n v="2906"/>
    <n v="0"/>
    <n v="0.45753220085868956"/>
    <n v="0.54246779914131038"/>
    <n v="0"/>
  </r>
  <r>
    <x v="26"/>
    <x v="40"/>
    <x v="1"/>
    <x v="12"/>
    <n v="441987"/>
    <n v="61864"/>
    <n v="382137"/>
    <n v="442024"/>
    <n v="222099"/>
    <n v="220827"/>
    <n v="80"/>
    <m/>
    <n v="1189"/>
    <m/>
    <m/>
    <m/>
    <n v="0"/>
    <n v="0"/>
    <m/>
    <m/>
    <n v="217678"/>
    <n v="216561"/>
    <n v="1114"/>
    <n v="428173"/>
    <n v="121192"/>
    <n v="100127"/>
    <n v="165"/>
    <n v="0.5456665721142373"/>
    <n v="0.45082148051094334"/>
    <n v="7.4291194467332141E-4"/>
  </r>
  <r>
    <x v="27"/>
    <x v="40"/>
    <x v="1"/>
    <x v="12"/>
    <n v="11985"/>
    <n v="860"/>
    <n v="13139"/>
    <n v="11986"/>
    <n v="8645"/>
    <n v="8583"/>
    <n v="3"/>
    <m/>
    <n v="59"/>
    <m/>
    <m/>
    <m/>
    <n v="0"/>
    <n v="0"/>
    <m/>
    <m/>
    <n v="8581"/>
    <n v="8519"/>
    <n v="59"/>
    <n v="11793"/>
    <n v="5382"/>
    <n v="3253"/>
    <n v="10"/>
    <n v="0.62255639097744364"/>
    <n v="0.37628687102371311"/>
    <n v="1.1567379988432619E-3"/>
  </r>
  <r>
    <x v="28"/>
    <x v="40"/>
    <x v="1"/>
    <x v="12"/>
    <n v="67205"/>
    <n v="8569"/>
    <n v="60650"/>
    <n v="67207"/>
    <n v="41066"/>
    <n v="40825"/>
    <s v="o"/>
    <m/>
    <n v="241"/>
    <m/>
    <m/>
    <m/>
    <n v="0"/>
    <n v="0"/>
    <m/>
    <m/>
    <n v="40940"/>
    <n v="40700"/>
    <n v="240"/>
    <n v="66685"/>
    <n v="29461"/>
    <n v="11574"/>
    <n v="31"/>
    <n v="0.71740612672283643"/>
    <n v="0.28183899089270931"/>
    <n v="7.5488238445429307E-4"/>
  </r>
  <r>
    <x v="29"/>
    <x v="40"/>
    <x v="1"/>
    <x v="12"/>
    <n v="6862"/>
    <n v="786"/>
    <n v="8090"/>
    <n v="6863"/>
    <n v="4190"/>
    <n v="4147"/>
    <n v="20"/>
    <m/>
    <n v="23"/>
    <m/>
    <m/>
    <m/>
    <n v="0"/>
    <n v="0"/>
    <m/>
    <m/>
    <n v="4166"/>
    <n v="4124"/>
    <n v="22"/>
    <n v="6785"/>
    <n v="2775"/>
    <n v="1407"/>
    <n v="8"/>
    <n v="0.66229116945107402"/>
    <n v="0.33579952267303104"/>
    <n v="1.9093078758949881E-3"/>
  </r>
  <r>
    <x v="30"/>
    <x v="40"/>
    <x v="1"/>
    <x v="12"/>
    <n v="416389"/>
    <n v="47993"/>
    <n v="370410"/>
    <n v="419166"/>
    <n v="216116"/>
    <n v="213648"/>
    <n v="27"/>
    <m/>
    <n v="2441"/>
    <m/>
    <m/>
    <m/>
    <n v="0"/>
    <n v="0"/>
    <m/>
    <m/>
    <n v="214364"/>
    <n v="211946"/>
    <n v="2418"/>
    <n v="414501"/>
    <n v="102011"/>
    <n v="113492"/>
    <n v="97"/>
    <n v="0.47201965611060726"/>
    <n v="0.52514390419959656"/>
    <n v="4.4883303411131061E-4"/>
  </r>
  <r>
    <x v="31"/>
    <x v="40"/>
    <x v="1"/>
    <x v="12"/>
    <n v="281536"/>
    <n v="31045"/>
    <n v="252505"/>
    <n v="282118"/>
    <n v="160778"/>
    <n v="158897"/>
    <n v="0"/>
    <m/>
    <n v="1881"/>
    <m/>
    <m/>
    <m/>
    <n v="0"/>
    <n v="0"/>
    <m/>
    <m/>
    <n v="158472"/>
    <n v="156692"/>
    <n v="1814"/>
    <n v="276903"/>
    <n v="84514"/>
    <n v="76171"/>
    <n v="93"/>
    <n v="0.52565649529164438"/>
    <n v="0.47376506735996221"/>
    <n v="5.7843734839343693E-4"/>
  </r>
  <r>
    <x v="32"/>
    <x v="40"/>
    <x v="1"/>
    <x v="12"/>
    <n v="28573"/>
    <n v="3893"/>
    <n v="26694"/>
    <n v="28659"/>
    <n v="17959"/>
    <n v="17800"/>
    <n v="0"/>
    <m/>
    <n v="137"/>
    <m/>
    <m/>
    <m/>
    <n v="0"/>
    <n v="0"/>
    <m/>
    <m/>
    <n v="17875"/>
    <n v="17720"/>
    <n v="135"/>
    <n v="28449"/>
    <n v="0"/>
    <n v="17955"/>
    <n v="4"/>
    <n v="0"/>
    <n v="0.99977727044935683"/>
    <n v="2.2272955064313158E-4"/>
  </r>
  <r>
    <x v="33"/>
    <x v="40"/>
    <x v="1"/>
    <x v="12"/>
    <n v="162655"/>
    <n v="19104"/>
    <n v="145565"/>
    <n v="163115"/>
    <n v="85882"/>
    <n v="85446"/>
    <n v="1"/>
    <m/>
    <n v="435"/>
    <m/>
    <m/>
    <m/>
    <n v="0"/>
    <n v="0"/>
    <m/>
    <m/>
    <n v="84390"/>
    <n v="83982"/>
    <n v="408"/>
    <n v="157700"/>
    <n v="59600"/>
    <n v="26181"/>
    <n v="101"/>
    <n v="0.69397545469364941"/>
    <n v="0.30484851307608113"/>
    <n v="1.1760322302694394E-3"/>
  </r>
  <r>
    <x v="34"/>
    <x v="40"/>
    <x v="1"/>
    <x v="12"/>
    <n v="2874"/>
    <n v="181"/>
    <n v="4707"/>
    <n v="2874"/>
    <n v="1877"/>
    <n v="1853"/>
    <n v="0"/>
    <m/>
    <n v="24"/>
    <m/>
    <m/>
    <m/>
    <n v="0"/>
    <n v="0"/>
    <m/>
    <m/>
    <n v="1872"/>
    <n v="1848"/>
    <n v="24"/>
    <n v="2842"/>
    <n v="877"/>
    <n v="1000"/>
    <n v="0"/>
    <n v="0.46723494938732019"/>
    <n v="0.53276505061267976"/>
    <n v="0"/>
  </r>
  <r>
    <x v="35"/>
    <x v="40"/>
    <x v="1"/>
    <x v="12"/>
    <n v="31645"/>
    <n v="3941"/>
    <n v="29718"/>
    <n v="31781"/>
    <n v="19044"/>
    <n v="18887"/>
    <n v="11"/>
    <m/>
    <n v="146"/>
    <m/>
    <m/>
    <m/>
    <n v="0"/>
    <n v="0"/>
    <m/>
    <m/>
    <n v="18965"/>
    <n v="18808"/>
    <n v="146"/>
    <n v="31496"/>
    <n v="11886"/>
    <n v="7146"/>
    <n v="12"/>
    <n v="0.62413358538122243"/>
    <n v="0.37523629489603022"/>
    <n v="6.3011972274732201E-4"/>
  </r>
  <r>
    <x v="36"/>
    <x v="40"/>
    <x v="1"/>
    <x v="12"/>
    <n v="127280"/>
    <n v="13337"/>
    <n v="115957"/>
    <n v="129002"/>
    <n v="76842"/>
    <n v="76123"/>
    <n v="6"/>
    <m/>
    <n v="713"/>
    <m/>
    <m/>
    <m/>
    <n v="0"/>
    <n v="0"/>
    <m/>
    <m/>
    <n v="76418"/>
    <n v="75724"/>
    <n v="694"/>
    <n v="127706"/>
    <n v="41868"/>
    <n v="34833"/>
    <n v="140"/>
    <n v="0.54485828062778163"/>
    <n v="0.45330678535176078"/>
    <n v="1.8219203040004165E-3"/>
  </r>
  <r>
    <x v="37"/>
    <x v="40"/>
    <x v="1"/>
    <x v="12"/>
    <n v="19383"/>
    <n v="4182"/>
    <n v="17215"/>
    <n v="20086"/>
    <n v="11885"/>
    <n v="11732"/>
    <n v="5"/>
    <m/>
    <n v="152"/>
    <m/>
    <m/>
    <m/>
    <n v="0"/>
    <n v="0"/>
    <m/>
    <m/>
    <n v="11712"/>
    <n v="11574"/>
    <n v="142"/>
    <n v="19746"/>
    <n v="0"/>
    <n v="11874"/>
    <n v="11"/>
    <n v="0"/>
    <n v="0.99907446360959196"/>
    <n v="9.2553639040807742E-4"/>
  </r>
  <r>
    <x v="38"/>
    <x v="40"/>
    <x v="1"/>
    <x v="12"/>
    <n v="106415"/>
    <n v="9543"/>
    <n v="98886"/>
    <n v="106710"/>
    <n v="50822"/>
    <n v="50562"/>
    <n v="7"/>
    <m/>
    <n v="260"/>
    <m/>
    <m/>
    <m/>
    <n v="0"/>
    <n v="0"/>
    <m/>
    <m/>
    <n v="50613"/>
    <n v="50363"/>
    <n v="257"/>
    <n v="105868"/>
    <n v="9924"/>
    <n v="40855"/>
    <n v="41"/>
    <n v="0.19526976506237456"/>
    <n v="0.80388414466176061"/>
    <n v="8.0673723977804884E-4"/>
  </r>
  <r>
    <x v="39"/>
    <x v="40"/>
    <x v="1"/>
    <x v="12"/>
    <n v="3922378"/>
    <n v="493649"/>
    <n v="2124339"/>
    <n v="3950792"/>
    <n v="2150776"/>
    <n v="2123350"/>
    <n v="256"/>
    <m/>
    <n v="26161"/>
    <m/>
    <m/>
    <m/>
    <n v="0"/>
    <n v="0"/>
    <m/>
    <m/>
    <n v="2128856"/>
    <n v="2102092"/>
    <n v="25735"/>
    <n v="3882667"/>
    <n v="872043"/>
    <n v="1276049"/>
    <n v="3533"/>
    <n v="0.40545505436177454"/>
    <n v="0.59329702395786454"/>
    <n v="1.6426629272411446E-3"/>
  </r>
  <r>
    <x v="0"/>
    <x v="41"/>
    <x v="2"/>
    <x v="12"/>
    <n v="6299"/>
    <n v="687"/>
    <n v="7626"/>
    <n v="6299"/>
    <n v="2387"/>
    <n v="2343"/>
    <n v="1"/>
    <m/>
    <n v="43"/>
    <m/>
    <m/>
    <m/>
    <n v="0"/>
    <n v="0"/>
    <m/>
    <m/>
    <n v="2386"/>
    <n v="2342"/>
    <n v="44"/>
    <m/>
    <n v="1153"/>
    <n v="1234"/>
    <n v="0"/>
    <n v="0.48303309593632177"/>
    <n v="0.51696690406367829"/>
    <n v="0"/>
  </r>
  <r>
    <x v="1"/>
    <x v="41"/>
    <x v="2"/>
    <x v="12"/>
    <n v="14172"/>
    <n v="1405"/>
    <n v="14781"/>
    <n v="14172"/>
    <n v="5492"/>
    <n v="5456"/>
    <n v="0"/>
    <m/>
    <n v="36"/>
    <m/>
    <m/>
    <m/>
    <n v="0"/>
    <n v="0"/>
    <m/>
    <m/>
    <n v="5492"/>
    <n v="5456"/>
    <n v="36"/>
    <m/>
    <n v="0"/>
    <n v="5491"/>
    <n v="1"/>
    <n v="0"/>
    <n v="0.99981791697013833"/>
    <n v="1.8208302986161691E-4"/>
  </r>
  <r>
    <x v="2"/>
    <x v="41"/>
    <x v="2"/>
    <x v="12"/>
    <n v="98842"/>
    <n v="9853"/>
    <n v="91003"/>
    <n v="99044"/>
    <n v="38096"/>
    <n v="37694"/>
    <n v="0"/>
    <m/>
    <n v="402"/>
    <m/>
    <m/>
    <m/>
    <n v="0"/>
    <n v="0"/>
    <m/>
    <m/>
    <n v="37965"/>
    <n v="37563"/>
    <n v="402"/>
    <m/>
    <n v="16324"/>
    <n v="21763"/>
    <n v="9"/>
    <n v="0.42849643007139859"/>
    <n v="0.57126732465350694"/>
    <n v="2.362452750944981E-4"/>
  </r>
  <r>
    <x v="3"/>
    <x v="41"/>
    <x v="2"/>
    <x v="12"/>
    <n v="39775"/>
    <n v="3476"/>
    <n v="38313"/>
    <n v="39840"/>
    <n v="13315"/>
    <n v="13236"/>
    <n v="0"/>
    <m/>
    <n v="79"/>
    <m/>
    <m/>
    <m/>
    <n v="0"/>
    <n v="0"/>
    <m/>
    <m/>
    <n v="13264"/>
    <n v="13186"/>
    <n v="78"/>
    <m/>
    <n v="8044"/>
    <n v="5257"/>
    <n v="12"/>
    <n v="0.60413067968456624"/>
    <n v="0.39481787457754414"/>
    <n v="9.0123920390536988E-4"/>
  </r>
  <r>
    <x v="4"/>
    <x v="41"/>
    <x v="2"/>
    <x v="12"/>
    <n v="47133"/>
    <n v="4224"/>
    <n v="44923"/>
    <n v="47136"/>
    <n v="17763"/>
    <n v="17507"/>
    <n v="2"/>
    <m/>
    <n v="251"/>
    <m/>
    <m/>
    <m/>
    <n v="0"/>
    <n v="0"/>
    <m/>
    <m/>
    <n v="17682"/>
    <n v="17426"/>
    <n v="256"/>
    <m/>
    <n v="10524"/>
    <n v="7231"/>
    <n v="8"/>
    <n v="0.59246748859989862"/>
    <n v="0.40708213702640322"/>
    <n v="4.5037437369813658E-4"/>
  </r>
  <r>
    <x v="5"/>
    <x v="41"/>
    <x v="2"/>
    <x v="12"/>
    <n v="251835"/>
    <n v="25494"/>
    <n v="228355"/>
    <n v="252055"/>
    <n v="73119"/>
    <n v="72051"/>
    <n v="0"/>
    <m/>
    <n v="1068"/>
    <m/>
    <m/>
    <m/>
    <n v="0"/>
    <n v="0"/>
    <m/>
    <m/>
    <n v="72739"/>
    <n v="71681"/>
    <n v="1058"/>
    <m/>
    <n v="16403"/>
    <n v="56684"/>
    <n v="30"/>
    <n v="0.22433293671959409"/>
    <n v="0.77522942053365063"/>
    <n v="4.1029007508308374E-4"/>
  </r>
  <r>
    <x v="6"/>
    <x v="41"/>
    <x v="2"/>
    <x v="12"/>
    <n v="2623"/>
    <n v="227"/>
    <n v="4410"/>
    <n v="2623"/>
    <n v="1311"/>
    <n v="1307"/>
    <n v="0"/>
    <m/>
    <n v="4"/>
    <m/>
    <m/>
    <m/>
    <n v="0"/>
    <n v="0"/>
    <m/>
    <m/>
    <n v="1310"/>
    <n v="1306"/>
    <n v="4"/>
    <m/>
    <n v="719"/>
    <n v="592"/>
    <n v="0"/>
    <n v="0.54843630816170863"/>
    <n v="0.45156369183829137"/>
    <n v="0"/>
  </r>
  <r>
    <x v="7"/>
    <x v="41"/>
    <x v="2"/>
    <x v="12"/>
    <n v="58354"/>
    <n v="5838"/>
    <n v="54530"/>
    <n v="58364"/>
    <n v="19318"/>
    <n v="19148"/>
    <n v="0"/>
    <m/>
    <n v="170"/>
    <m/>
    <m/>
    <m/>
    <n v="0"/>
    <n v="0"/>
    <m/>
    <m/>
    <n v="19264"/>
    <n v="19095"/>
    <n v="169"/>
    <m/>
    <n v="12735"/>
    <n v="6548"/>
    <n v="35"/>
    <n v="0.65922973392690754"/>
    <n v="0.33895848431514647"/>
    <n v="1.8117817579459572E-3"/>
  </r>
  <r>
    <x v="8"/>
    <x v="41"/>
    <x v="2"/>
    <x v="12"/>
    <n v="19222"/>
    <n v="1822"/>
    <n v="19414"/>
    <n v="19222"/>
    <n v="6751"/>
    <n v="6662"/>
    <n v="0"/>
    <m/>
    <n v="89"/>
    <m/>
    <m/>
    <m/>
    <n v="0"/>
    <n v="0"/>
    <m/>
    <m/>
    <n v="6731"/>
    <n v="6642"/>
    <n v="89"/>
    <m/>
    <n v="927"/>
    <n v="5817"/>
    <n v="7"/>
    <n v="0.13731299066804917"/>
    <n v="0.86165012590727297"/>
    <n v="1.0368834246778254E-3"/>
  </r>
  <r>
    <x v="9"/>
    <x v="41"/>
    <x v="2"/>
    <x v="12"/>
    <n v="4493"/>
    <n v="601"/>
    <n v="5906"/>
    <n v="4493"/>
    <n v="2470"/>
    <n v="2436"/>
    <n v="0"/>
    <m/>
    <n v="34"/>
    <m/>
    <m/>
    <m/>
    <n v="0"/>
    <n v="0"/>
    <m/>
    <m/>
    <n v="2458"/>
    <n v="2424"/>
    <n v="34"/>
    <m/>
    <n v="0"/>
    <n v="2470"/>
    <n v="0"/>
    <n v="0"/>
    <n v="1"/>
    <n v="0"/>
  </r>
  <r>
    <x v="10"/>
    <x v="41"/>
    <x v="2"/>
    <x v="12"/>
    <n v="30334"/>
    <n v="3977"/>
    <n v="28371"/>
    <n v="30357"/>
    <n v="10400"/>
    <n v="10212"/>
    <n v="0"/>
    <m/>
    <n v="188"/>
    <m/>
    <m/>
    <m/>
    <n v="0"/>
    <n v="0"/>
    <m/>
    <m/>
    <n v="10367"/>
    <n v="10179"/>
    <n v="188"/>
    <m/>
    <n v="4489"/>
    <n v="5907"/>
    <n v="4"/>
    <n v="0.43163461538461539"/>
    <n v="0.56798076923076923"/>
    <n v="3.8461538461538462E-4"/>
  </r>
  <r>
    <x v="11"/>
    <x v="41"/>
    <x v="2"/>
    <x v="12"/>
    <n v="1603"/>
    <n v="96"/>
    <n v="3521"/>
    <n v="1603"/>
    <n v="866"/>
    <n v="866"/>
    <n v="0"/>
    <m/>
    <n v="0"/>
    <m/>
    <m/>
    <m/>
    <n v="0"/>
    <e v="#DIV/0!"/>
    <m/>
    <m/>
    <n v="863"/>
    <n v="863"/>
    <n v="0"/>
    <m/>
    <n v="412"/>
    <n v="454"/>
    <n v="0"/>
    <n v="0.47575057736720555"/>
    <n v="0.5242494226327945"/>
    <n v="0"/>
  </r>
  <r>
    <x v="12"/>
    <x v="41"/>
    <x v="2"/>
    <x v="12"/>
    <n v="36742"/>
    <n v="5322"/>
    <n v="33434"/>
    <n v="36742"/>
    <n v="14342"/>
    <n v="14254"/>
    <n v="0"/>
    <m/>
    <n v="88"/>
    <m/>
    <m/>
    <m/>
    <n v="0"/>
    <n v="0"/>
    <m/>
    <m/>
    <n v="14312"/>
    <n v="14224"/>
    <n v="88"/>
    <m/>
    <n v="2639"/>
    <n v="11703"/>
    <n v="0"/>
    <n v="0.18400502022033188"/>
    <n v="0.81599497977966806"/>
    <n v="0"/>
  </r>
  <r>
    <x v="13"/>
    <x v="41"/>
    <x v="2"/>
    <x v="12"/>
    <n v="38321"/>
    <n v="6567"/>
    <n v="33768"/>
    <n v="37142"/>
    <n v="15102"/>
    <n v="14872"/>
    <n v="0"/>
    <m/>
    <n v="230"/>
    <m/>
    <m/>
    <m/>
    <n v="0"/>
    <n v="0"/>
    <m/>
    <m/>
    <n v="15071"/>
    <n v="14844"/>
    <n v="227"/>
    <m/>
    <n v="2051"/>
    <n v="13050"/>
    <n v="1"/>
    <n v="0.13580982651304463"/>
    <n v="0.86412395709177592"/>
    <n v="6.6216395179446435E-5"/>
  </r>
  <r>
    <x v="14"/>
    <x v="41"/>
    <x v="2"/>
    <x v="12"/>
    <n v="50735"/>
    <n v="5575"/>
    <n v="47174"/>
    <n v="50942"/>
    <n v="19120"/>
    <n v="18789"/>
    <n v="0"/>
    <m/>
    <n v="329"/>
    <m/>
    <m/>
    <m/>
    <n v="0"/>
    <n v="0"/>
    <m/>
    <m/>
    <n v="18747"/>
    <n v="18417"/>
    <n v="330"/>
    <m/>
    <n v="6569"/>
    <n v="12525"/>
    <n v="26"/>
    <n v="0.34356694560669454"/>
    <n v="0.65507322175732219"/>
    <n v="1.3598326359832635E-3"/>
  </r>
  <r>
    <x v="15"/>
    <x v="41"/>
    <x v="2"/>
    <x v="12"/>
    <n v="22878"/>
    <n v="2446"/>
    <n v="22446"/>
    <n v="22878"/>
    <n v="11665"/>
    <n v="11565"/>
    <n v="0"/>
    <m/>
    <n v="100"/>
    <m/>
    <m/>
    <m/>
    <n v="0"/>
    <n v="0"/>
    <m/>
    <m/>
    <n v="11623"/>
    <n v="11525"/>
    <n v="98"/>
    <m/>
    <n v="4308"/>
    <n v="7347"/>
    <n v="10"/>
    <n v="0.36930990141448777"/>
    <n v="0.62983283326189454"/>
    <n v="8.5726532361765965E-4"/>
  </r>
  <r>
    <x v="16"/>
    <x v="41"/>
    <x v="2"/>
    <x v="12"/>
    <n v="1175330"/>
    <n v="123667"/>
    <n v="1053677"/>
    <n v="1184513"/>
    <n v="351927"/>
    <n v="344583"/>
    <n v="0"/>
    <m/>
    <n v="7344"/>
    <m/>
    <m/>
    <m/>
    <n v="0"/>
    <n v="0"/>
    <m/>
    <m/>
    <n v="349509"/>
    <n v="342209"/>
    <n v="7300"/>
    <m/>
    <n v="55824"/>
    <n v="295478"/>
    <n v="539"/>
    <n v="0.15862380550511895"/>
    <n v="0.83960025800805282"/>
    <n v="1.5315676262406693E-3"/>
  </r>
  <r>
    <x v="17"/>
    <x v="41"/>
    <x v="2"/>
    <x v="12"/>
    <n v="154069"/>
    <n v="14847"/>
    <n v="141236"/>
    <n v="154768"/>
    <n v="51527"/>
    <n v="50980"/>
    <n v="0"/>
    <m/>
    <n v="547"/>
    <m/>
    <m/>
    <m/>
    <n v="0"/>
    <n v="0"/>
    <m/>
    <m/>
    <n v="50490"/>
    <n v="49965"/>
    <n v="525"/>
    <m/>
    <n v="19667"/>
    <n v="31789"/>
    <n v="68"/>
    <n v="0.38168338929105128"/>
    <n v="0.6169386923360568"/>
    <n v="1.3196964698119432E-3"/>
  </r>
  <r>
    <x v="18"/>
    <x v="41"/>
    <x v="2"/>
    <x v="12"/>
    <n v="21942"/>
    <n v="2909"/>
    <n v="21047"/>
    <n v="22023"/>
    <n v="8590"/>
    <n v="8506"/>
    <n v="0"/>
    <m/>
    <n v="84"/>
    <m/>
    <m/>
    <m/>
    <n v="0"/>
    <n v="0"/>
    <m/>
    <m/>
    <n v="8565"/>
    <n v="8481"/>
    <n v="84"/>
    <m/>
    <n v="5298"/>
    <n v="3288"/>
    <n v="4"/>
    <n v="0.61676367869615834"/>
    <n v="0.38277066356228173"/>
    <n v="4.6565774155995343E-4"/>
  </r>
  <r>
    <x v="19"/>
    <x v="41"/>
    <x v="2"/>
    <x v="12"/>
    <n v="13050"/>
    <n v="1457"/>
    <n v="13607"/>
    <n v="13112"/>
    <n v="5793"/>
    <n v="5730"/>
    <n v="0"/>
    <m/>
    <n v="63"/>
    <m/>
    <m/>
    <m/>
    <n v="0"/>
    <n v="0"/>
    <m/>
    <m/>
    <n v="5783"/>
    <n v="5720"/>
    <n v="63"/>
    <m/>
    <n v="4015"/>
    <n v="1775"/>
    <n v="3"/>
    <n v="0.69307785258070087"/>
    <n v="0.30640428102882789"/>
    <n v="5.1786639047125837E-4"/>
  </r>
  <r>
    <x v="20"/>
    <x v="41"/>
    <x v="2"/>
    <x v="12"/>
    <n v="44194"/>
    <n v="3204"/>
    <n v="43004"/>
    <n v="44194"/>
    <n v="15084"/>
    <n v="15021"/>
    <n v="0"/>
    <m/>
    <n v="63"/>
    <m/>
    <m/>
    <m/>
    <n v="0"/>
    <n v="0"/>
    <m/>
    <m/>
    <n v="15035"/>
    <n v="14972"/>
    <n v="63"/>
    <m/>
    <n v="3107"/>
    <n v="11973"/>
    <n v="4"/>
    <n v="0.20597984619464332"/>
    <n v="0.79375497215592683"/>
    <n v="2.6518164942985947E-4"/>
  </r>
  <r>
    <x v="21"/>
    <x v="41"/>
    <x v="2"/>
    <x v="12"/>
    <n v="6952"/>
    <n v="489"/>
    <n v="8477"/>
    <n v="6952"/>
    <n v="3044"/>
    <n v="3043"/>
    <n v="1"/>
    <m/>
    <n v="0"/>
    <m/>
    <m/>
    <m/>
    <n v="0"/>
    <e v="#DIV/0!"/>
    <m/>
    <m/>
    <n v="3024"/>
    <n v="3023"/>
    <n v="1"/>
    <m/>
    <n v="740"/>
    <n v="2304"/>
    <n v="0"/>
    <n v="0.24310118265440211"/>
    <n v="0.75689881734559794"/>
    <n v="0"/>
  </r>
  <r>
    <x v="22"/>
    <x v="41"/>
    <x v="2"/>
    <x v="12"/>
    <n v="35355"/>
    <n v="2950"/>
    <n v="34419"/>
    <n v="35407"/>
    <n v="14022"/>
    <n v="13886"/>
    <n v="0"/>
    <m/>
    <n v="136"/>
    <m/>
    <m/>
    <m/>
    <n v="0"/>
    <n v="0"/>
    <m/>
    <m/>
    <n v="13938"/>
    <n v="13802"/>
    <n v="136"/>
    <m/>
    <n v="8342"/>
    <n v="5672"/>
    <n v="7"/>
    <n v="0.59492226501212375"/>
    <n v="0.40450720296676651"/>
    <n v="4.9921551847097417E-4"/>
  </r>
  <r>
    <x v="23"/>
    <x v="41"/>
    <x v="2"/>
    <x v="12"/>
    <n v="21201"/>
    <n v="1863"/>
    <n v="21352"/>
    <n v="21271"/>
    <n v="7295"/>
    <n v="7125"/>
    <n v="0"/>
    <m/>
    <n v="170"/>
    <m/>
    <m/>
    <m/>
    <n v="0"/>
    <n v="0"/>
    <m/>
    <m/>
    <n v="7281"/>
    <n v="7111"/>
    <n v="170"/>
    <m/>
    <n v="1123"/>
    <n v="6165"/>
    <n v="7"/>
    <n v="0.15394105551747772"/>
    <n v="0.84509938313913635"/>
    <n v="9.5956134338588076E-4"/>
  </r>
  <r>
    <x v="24"/>
    <x v="41"/>
    <x v="2"/>
    <x v="12"/>
    <n v="13385"/>
    <n v="796"/>
    <n v="14603"/>
    <n v="13385"/>
    <n v="5924"/>
    <n v="5788"/>
    <n v="0"/>
    <m/>
    <n v="136"/>
    <m/>
    <m/>
    <m/>
    <n v="0"/>
    <n v="0"/>
    <m/>
    <m/>
    <n v="5909"/>
    <n v="5773"/>
    <n v="136"/>
    <m/>
    <m/>
    <n v="5922"/>
    <n v="2"/>
    <n v="0"/>
    <n v="0.99966239027684001"/>
    <n v="3.3760972316002703E-4"/>
  </r>
  <r>
    <x v="25"/>
    <x v="41"/>
    <x v="2"/>
    <x v="12"/>
    <n v="8227"/>
    <n v="1629"/>
    <n v="8612"/>
    <n v="8240"/>
    <n v="3453"/>
    <n v="3426"/>
    <n v="0"/>
    <m/>
    <n v="27"/>
    <m/>
    <m/>
    <m/>
    <n v="0"/>
    <n v="0"/>
    <m/>
    <m/>
    <n v="3440"/>
    <n v="3414"/>
    <n v="26"/>
    <m/>
    <n v="1583"/>
    <n v="1869"/>
    <n v="1"/>
    <n v="0.45844193454966697"/>
    <n v="0.54126846220677671"/>
    <n v="2.8960324355632781E-4"/>
  </r>
  <r>
    <x v="26"/>
    <x v="41"/>
    <x v="2"/>
    <x v="12"/>
    <n v="442910"/>
    <n v="55590"/>
    <n v="389334"/>
    <n v="442931"/>
    <n v="122092"/>
    <n v="121295"/>
    <n v="0"/>
    <m/>
    <n v="797"/>
    <m/>
    <m/>
    <m/>
    <n v="0"/>
    <n v="0"/>
    <m/>
    <m/>
    <n v="120039"/>
    <n v="119270"/>
    <n v="769"/>
    <m/>
    <n v="58952"/>
    <n v="63022"/>
    <n v="44"/>
    <n v="0.48284899911542117"/>
    <n v="0.51618451659404385"/>
    <n v="3.603839727418668E-4"/>
  </r>
  <r>
    <x v="27"/>
    <x v="41"/>
    <x v="2"/>
    <x v="12"/>
    <n v="11966"/>
    <n v="772"/>
    <n v="13208"/>
    <n v="11966"/>
    <n v="5005"/>
    <n v="4960"/>
    <n v="2"/>
    <m/>
    <n v="43"/>
    <m/>
    <m/>
    <m/>
    <n v="0"/>
    <n v="0"/>
    <m/>
    <m/>
    <n v="4979"/>
    <n v="4935"/>
    <n v="44"/>
    <m/>
    <n v="2853"/>
    <n v="2147"/>
    <n v="5"/>
    <n v="0.57002997002997002"/>
    <n v="0.42897102897102896"/>
    <n v="9.99000999000999E-4"/>
  </r>
  <r>
    <x v="28"/>
    <x v="41"/>
    <x v="2"/>
    <x v="12"/>
    <n v="68067"/>
    <n v="7282"/>
    <n v="62799"/>
    <n v="68067"/>
    <n v="24093"/>
    <n v="23802"/>
    <n v="0"/>
    <m/>
    <n v="291"/>
    <m/>
    <m/>
    <m/>
    <n v="0"/>
    <n v="0"/>
    <m/>
    <m/>
    <n v="24022"/>
    <n v="23734"/>
    <n v="288"/>
    <m/>
    <n v="15976"/>
    <n v="8106"/>
    <n v="11"/>
    <n v="0.6630971651517038"/>
    <n v="0.3364462707010335"/>
    <n v="4.5656414726269039E-4"/>
  </r>
  <r>
    <x v="29"/>
    <x v="41"/>
    <x v="2"/>
    <x v="12"/>
    <n v="6910"/>
    <n v="661"/>
    <n v="8263"/>
    <n v="6911"/>
    <n v="2597"/>
    <n v="2571"/>
    <n v="0"/>
    <m/>
    <n v="26"/>
    <m/>
    <m/>
    <m/>
    <n v="0"/>
    <n v="0"/>
    <m/>
    <m/>
    <n v="2586"/>
    <n v="2560"/>
    <n v="26"/>
    <m/>
    <n v="1484"/>
    <n v="1108"/>
    <n v="5"/>
    <n v="0.5714285714285714"/>
    <n v="0.42664613015017328"/>
    <n v="1.9252984212552945E-3"/>
  </r>
  <r>
    <x v="30"/>
    <x v="41"/>
    <x v="2"/>
    <x v="12"/>
    <n v="417448"/>
    <n v="40559"/>
    <n v="378903"/>
    <n v="418358"/>
    <n v="108095"/>
    <n v="106819"/>
    <n v="3"/>
    <m/>
    <n v="1273"/>
    <m/>
    <m/>
    <m/>
    <n v="0"/>
    <n v="0"/>
    <m/>
    <m/>
    <n v="107480"/>
    <n v="106207"/>
    <n v="1273"/>
    <m/>
    <n v="45893"/>
    <n v="62093"/>
    <n v="43"/>
    <n v="0.4245617281095333"/>
    <n v="0.57442989962532953"/>
    <n v="3.9779823303575561E-4"/>
  </r>
  <r>
    <x v="31"/>
    <x v="41"/>
    <x v="2"/>
    <x v="12"/>
    <n v="281056"/>
    <n v="27999"/>
    <n v="255071"/>
    <n v="281599"/>
    <n v="100540"/>
    <n v="99177"/>
    <n v="0"/>
    <m/>
    <n v="1363"/>
    <m/>
    <m/>
    <m/>
    <n v="0"/>
    <n v="0"/>
    <m/>
    <m/>
    <n v="99685"/>
    <n v="98333"/>
    <n v="1352"/>
    <m/>
    <n v="46296"/>
    <n v="54228"/>
    <n v="16"/>
    <n v="0.46047344340560969"/>
    <n v="0.53936741595384918"/>
    <n v="1.5914064054107818E-4"/>
  </r>
  <r>
    <x v="32"/>
    <x v="41"/>
    <x v="2"/>
    <x v="12"/>
    <n v="28757"/>
    <n v="3430"/>
    <n v="27341"/>
    <n v="28848"/>
    <n v="11804"/>
    <n v="11626"/>
    <n v="0"/>
    <m/>
    <n v="176"/>
    <m/>
    <m/>
    <m/>
    <n v="0"/>
    <n v="0"/>
    <m/>
    <m/>
    <n v="11756"/>
    <n v="11579"/>
    <n v="177"/>
    <m/>
    <m/>
    <n v="11804"/>
    <n v="0"/>
    <n v="0"/>
    <n v="1"/>
    <n v="0"/>
  </r>
  <r>
    <x v="33"/>
    <x v="41"/>
    <x v="2"/>
    <x v="12"/>
    <n v="163027"/>
    <n v="16518"/>
    <n v="148523"/>
    <n v="163254"/>
    <n v="47435"/>
    <n v="47268"/>
    <n v="1"/>
    <m/>
    <n v="166"/>
    <m/>
    <m/>
    <m/>
    <n v="0"/>
    <n v="0"/>
    <m/>
    <m/>
    <n v="46688"/>
    <n v="46530"/>
    <n v="158"/>
    <m/>
    <n v="31435"/>
    <n v="15980"/>
    <n v="20"/>
    <n v="0.66269632128175393"/>
    <n v="0.3368820491198482"/>
    <n v="4.2162959839780751E-4"/>
  </r>
  <r>
    <x v="34"/>
    <x v="41"/>
    <x v="2"/>
    <x v="12"/>
    <n v="2871"/>
    <n v="173"/>
    <n v="4712"/>
    <n v="2871"/>
    <n v="1254"/>
    <n v="1244"/>
    <n v="0"/>
    <m/>
    <n v="10"/>
    <m/>
    <m/>
    <m/>
    <n v="0"/>
    <n v="0"/>
    <m/>
    <m/>
    <n v="1252"/>
    <n v="1242"/>
    <n v="10"/>
    <m/>
    <n v="552"/>
    <n v="702"/>
    <n v="0"/>
    <n v="0.44019138755980863"/>
    <n v="0.55980861244019142"/>
    <n v="0"/>
  </r>
  <r>
    <x v="35"/>
    <x v="41"/>
    <x v="2"/>
    <x v="12"/>
    <n v="31772"/>
    <n v="3529"/>
    <n v="30257"/>
    <n v="31803"/>
    <n v="13882"/>
    <n v="13747"/>
    <n v="3"/>
    <m/>
    <n v="132"/>
    <m/>
    <m/>
    <m/>
    <n v="0"/>
    <n v="0"/>
    <m/>
    <m/>
    <n v="13837"/>
    <n v="13703"/>
    <n v="134"/>
    <m/>
    <n v="7678"/>
    <n v="6200"/>
    <n v="4"/>
    <n v="0.55309033280507136"/>
    <n v="0.4466215242760409"/>
    <n v="2.8814291888776836E-4"/>
  </r>
  <r>
    <x v="36"/>
    <x v="41"/>
    <x v="2"/>
    <x v="12"/>
    <n v="126961"/>
    <n v="10958"/>
    <n v="118017"/>
    <n v="127522"/>
    <n v="43385"/>
    <n v="42736"/>
    <n v="0"/>
    <m/>
    <n v="649"/>
    <m/>
    <m/>
    <m/>
    <n v="0"/>
    <n v="0"/>
    <m/>
    <m/>
    <n v="43198"/>
    <n v="42549"/>
    <n v="649"/>
    <m/>
    <n v="20208"/>
    <n v="23140"/>
    <n v="37"/>
    <n v="0.46578310475970958"/>
    <n v="0.5333640659214014"/>
    <n v="8.5282931888901691E-4"/>
  </r>
  <r>
    <x v="37"/>
    <x v="41"/>
    <x v="2"/>
    <x v="12"/>
    <n v="20167"/>
    <n v="3393"/>
    <n v="18788"/>
    <n v="20168"/>
    <n v="6991"/>
    <n v="6865"/>
    <n v="0"/>
    <m/>
    <n v="128"/>
    <m/>
    <m/>
    <m/>
    <n v="0"/>
    <n v="0"/>
    <m/>
    <m/>
    <n v="6948"/>
    <n v="6823"/>
    <n v="125"/>
    <m/>
    <m/>
    <n v="6985"/>
    <n v="6"/>
    <n v="0"/>
    <n v="0.99914175368330715"/>
    <n v="8.5824631669289089E-4"/>
  </r>
  <r>
    <x v="38"/>
    <x v="41"/>
    <x v="2"/>
    <x v="12"/>
    <n v="106925"/>
    <n v="8182"/>
    <n v="100757"/>
    <n v="107092"/>
    <n v="34244"/>
    <n v="34115"/>
    <n v="0"/>
    <m/>
    <n v="129"/>
    <m/>
    <m/>
    <m/>
    <n v="0"/>
    <n v="0"/>
    <m/>
    <m/>
    <n v="34148"/>
    <n v="34021"/>
    <n v="127"/>
    <m/>
    <n v="5224"/>
    <n v="29004"/>
    <n v="13"/>
    <n v="0.15255227193084919"/>
    <n v="0.84698049293306854"/>
    <n v="3.7962854806681461E-4"/>
  </r>
  <r>
    <x v="39"/>
    <x v="41"/>
    <x v="2"/>
    <x v="12"/>
    <n v="3925903"/>
    <n v="410467"/>
    <n v="1222884"/>
    <n v="3938167"/>
    <n v="1239593"/>
    <n v="1222711"/>
    <n v="13"/>
    <n v="0"/>
    <n v="16864"/>
    <n v="0"/>
    <n v="0"/>
    <n v="0"/>
    <n v="0"/>
    <n v="0"/>
    <n v="0"/>
    <n v="0"/>
    <n v="1229866"/>
    <n v="1213129"/>
    <n v="16737"/>
    <n v="0"/>
    <n v="423547"/>
    <n v="814827"/>
    <n v="982"/>
    <n v="0.34168231024215207"/>
    <n v="0.65733430246863289"/>
    <n v="7.9219550287876748E-4"/>
  </r>
  <r>
    <x v="0"/>
    <x v="42"/>
    <x v="1"/>
    <x v="13"/>
    <n v="6329"/>
    <n v="529"/>
    <n v="7813"/>
    <n v="0"/>
    <n v="2977"/>
    <n v="2959"/>
    <n v="0"/>
    <m/>
    <n v="18"/>
    <m/>
    <m/>
    <m/>
    <n v="0"/>
    <n v="0"/>
    <m/>
    <m/>
    <n v="2975"/>
    <n v="2957"/>
    <n v="18"/>
    <n v="-49"/>
    <n v="1514"/>
    <n v="1463"/>
    <n v="0"/>
    <n v="0.50856567013772258"/>
    <n v="0.49143432986227747"/>
    <n v="0"/>
  </r>
  <r>
    <x v="1"/>
    <x v="42"/>
    <x v="1"/>
    <x v="13"/>
    <n v="13735"/>
    <n v="1471"/>
    <n v="14277"/>
    <n v="0"/>
    <n v="6436"/>
    <n v="6414"/>
    <n v="0"/>
    <m/>
    <n v="22"/>
    <m/>
    <m/>
    <m/>
    <n v="0"/>
    <n v="0"/>
    <m/>
    <m/>
    <n v="6425"/>
    <n v="6403"/>
    <n v="22"/>
    <n v="-69"/>
    <n v="3268"/>
    <n v="3168"/>
    <n v="0"/>
    <n v="0.50776880049720319"/>
    <n v="0.49223119950279676"/>
    <n v="0"/>
  </r>
  <r>
    <x v="2"/>
    <x v="42"/>
    <x v="1"/>
    <x v="13"/>
    <n v="97652"/>
    <n v="8726"/>
    <n v="90939"/>
    <n v="0"/>
    <n v="43354"/>
    <n v="42902"/>
    <n v="0"/>
    <m/>
    <n v="452"/>
    <m/>
    <m/>
    <m/>
    <n v="0"/>
    <n v="0"/>
    <m/>
    <m/>
    <n v="43199"/>
    <n v="42747"/>
    <n v="452"/>
    <n v="-820"/>
    <n v="23442"/>
    <n v="19899"/>
    <n v="13"/>
    <n v="0.54071135304700835"/>
    <n v="0.45898878996171055"/>
    <n v="2.9985699128108135E-4"/>
  </r>
  <r>
    <x v="3"/>
    <x v="42"/>
    <x v="1"/>
    <x v="13"/>
    <n v="39551"/>
    <n v="3481"/>
    <n v="38083"/>
    <n v="0"/>
    <n v="19841"/>
    <n v="19718"/>
    <n v="0"/>
    <m/>
    <n v="123"/>
    <m/>
    <m/>
    <m/>
    <n v="0"/>
    <n v="0"/>
    <m/>
    <m/>
    <n v="19773"/>
    <n v="19650"/>
    <n v="123"/>
    <n v="-315"/>
    <n v="12642"/>
    <n v="7179"/>
    <n v="7"/>
    <n v="0.63716546545033015"/>
    <n v="0.36182652084068345"/>
    <n v="3.5280479814525477E-4"/>
  </r>
  <r>
    <x v="4"/>
    <x v="42"/>
    <x v="1"/>
    <x v="13"/>
    <n v="46668"/>
    <n v="3700"/>
    <n v="44981"/>
    <n v="0"/>
    <n v="25157"/>
    <n v="24918"/>
    <n v="0"/>
    <m/>
    <n v="239"/>
    <m/>
    <m/>
    <m/>
    <n v="0"/>
    <n v="0"/>
    <m/>
    <m/>
    <n v="25071"/>
    <n v="24834"/>
    <n v="237"/>
    <n v="-564"/>
    <n v="15096"/>
    <n v="10054"/>
    <n v="7"/>
    <n v="0.60007155066184359"/>
    <n v="0.39965019676432006"/>
    <n v="2.78252573836308E-4"/>
  </r>
  <r>
    <x v="5"/>
    <x v="42"/>
    <x v="1"/>
    <x v="13"/>
    <n v="246865"/>
    <n v="158914"/>
    <n v="89964"/>
    <n v="0"/>
    <n v="93807"/>
    <n v="92863"/>
    <n v="0"/>
    <m/>
    <n v="941"/>
    <m/>
    <m/>
    <m/>
    <n v="0"/>
    <n v="0"/>
    <m/>
    <m/>
    <n v="93425"/>
    <n v="92492"/>
    <n v="933"/>
    <n v="-1565"/>
    <n v="27973"/>
    <n v="65687"/>
    <n v="138"/>
    <n v="0.29819736267016322"/>
    <n v="0.70023559009455583"/>
    <n v="1.4711055678147686E-3"/>
  </r>
  <r>
    <x v="6"/>
    <x v="42"/>
    <x v="1"/>
    <x v="13"/>
    <n v="2690"/>
    <n v="225"/>
    <n v="4478"/>
    <n v="0"/>
    <n v="1462"/>
    <n v="1461"/>
    <n v="0"/>
    <m/>
    <n v="1"/>
    <m/>
    <m/>
    <m/>
    <n v="0"/>
    <n v="0"/>
    <m/>
    <m/>
    <n v="1459"/>
    <n v="1458"/>
    <n v="1"/>
    <n v="-30"/>
    <n v="522"/>
    <n v="940"/>
    <n v="0"/>
    <n v="0.35704514363885087"/>
    <n v="0.64295485636114913"/>
    <n v="0"/>
  </r>
  <r>
    <x v="7"/>
    <x v="42"/>
    <x v="1"/>
    <x v="13"/>
    <n v="58641"/>
    <n v="4642"/>
    <n v="56012"/>
    <n v="0"/>
    <n v="22822"/>
    <n v="22654"/>
    <n v="0"/>
    <m/>
    <n v="168"/>
    <m/>
    <m/>
    <m/>
    <n v="0"/>
    <n v="0"/>
    <m/>
    <m/>
    <n v="22764"/>
    <n v="22597"/>
    <n v="167"/>
    <n v="-520"/>
    <n v="15889"/>
    <n v="6923"/>
    <n v="7"/>
    <n v="0.69621417930067475"/>
    <n v="0.30334764700727368"/>
    <n v="3.0672158443607048E-4"/>
  </r>
  <r>
    <x v="8"/>
    <x v="42"/>
    <x v="1"/>
    <x v="13"/>
    <n v="19532"/>
    <n v="1217"/>
    <n v="20328"/>
    <n v="0"/>
    <n v="9202"/>
    <n v="9127"/>
    <n v="0"/>
    <m/>
    <n v="75"/>
    <m/>
    <m/>
    <m/>
    <n v="0"/>
    <n v="0"/>
    <m/>
    <m/>
    <n v="9183"/>
    <n v="9108"/>
    <n v="75"/>
    <n v="-136"/>
    <n v="5395"/>
    <n v="3807"/>
    <n v="0"/>
    <n v="0.58628559008911107"/>
    <n v="0.41371440991088893"/>
    <n v="0"/>
  </r>
  <r>
    <x v="9"/>
    <x v="42"/>
    <x v="1"/>
    <x v="13"/>
    <n v="4460"/>
    <n v="557"/>
    <n v="5916"/>
    <n v="0"/>
    <n v="2431"/>
    <n v="2401"/>
    <n v="0"/>
    <m/>
    <n v="30"/>
    <m/>
    <m/>
    <m/>
    <n v="0"/>
    <n v="0"/>
    <m/>
    <m/>
    <n v="2422"/>
    <n v="2392"/>
    <n v="30"/>
    <n v="-49"/>
    <n v="790"/>
    <n v="2430"/>
    <n v="1"/>
    <n v="0.32496914849856029"/>
    <n v="0.99958864664747016"/>
    <n v="4.1135335252982314E-4"/>
  </r>
  <r>
    <x v="10"/>
    <x v="42"/>
    <x v="1"/>
    <x v="13"/>
    <n v="30193"/>
    <n v="3392"/>
    <n v="28814"/>
    <n v="0"/>
    <n v="12650"/>
    <n v="12516"/>
    <n v="0"/>
    <m/>
    <n v="134"/>
    <m/>
    <m/>
    <m/>
    <n v="0"/>
    <n v="0"/>
    <m/>
    <m/>
    <n v="12624"/>
    <n v="12490"/>
    <n v="134"/>
    <n v="-157"/>
    <n v="5532"/>
    <n v="7107"/>
    <n v="11"/>
    <n v="0.43731225296442688"/>
    <n v="0.56181818181818177"/>
    <n v="8.6956521739130438E-4"/>
  </r>
  <r>
    <x v="11"/>
    <x v="42"/>
    <x v="1"/>
    <x v="13"/>
    <n v="1567"/>
    <n v="102"/>
    <n v="3478"/>
    <n v="0"/>
    <n v="1004"/>
    <n v="992"/>
    <n v="0"/>
    <m/>
    <n v="12"/>
    <m/>
    <m/>
    <m/>
    <n v="0"/>
    <n v="0"/>
    <m/>
    <m/>
    <n v="1000"/>
    <n v="988"/>
    <n v="12"/>
    <n v="-15"/>
    <n v="537"/>
    <n v="467"/>
    <n v="0"/>
    <n v="0.53486055776892427"/>
    <n v="0.46513944223107567"/>
    <n v="0"/>
  </r>
  <r>
    <x v="12"/>
    <x v="42"/>
    <x v="1"/>
    <x v="13"/>
    <n v="37034"/>
    <n v="5733"/>
    <n v="33314"/>
    <n v="0"/>
    <n v="16238"/>
    <n v="16135"/>
    <n v="0"/>
    <m/>
    <n v="103"/>
    <m/>
    <m/>
    <m/>
    <n v="0"/>
    <n v="0"/>
    <m/>
    <m/>
    <n v="16188"/>
    <n v="16086"/>
    <n v="102"/>
    <n v="-247"/>
    <n v="1617"/>
    <n v="14621"/>
    <n v="0"/>
    <n v="9.9581229215420619E-2"/>
    <n v="0.90041877078457944"/>
    <n v="0"/>
  </r>
  <r>
    <x v="13"/>
    <x v="42"/>
    <x v="1"/>
    <x v="13"/>
    <n v="37859"/>
    <n v="4483"/>
    <n v="35389"/>
    <n v="0"/>
    <n v="19324"/>
    <n v="18304"/>
    <n v="0"/>
    <m/>
    <n v="1020"/>
    <m/>
    <m/>
    <m/>
    <n v="0"/>
    <n v="0"/>
    <m/>
    <m/>
    <n v="19279"/>
    <n v="18260"/>
    <n v="1019"/>
    <n v="-173"/>
    <n v="1203"/>
    <n v="18121"/>
    <n v="0"/>
    <n v="6.2254191678741459E-2"/>
    <n v="0.93774580832125853"/>
    <n v="0"/>
  </r>
  <r>
    <x v="40"/>
    <x v="42"/>
    <x v="1"/>
    <x v="13"/>
    <n v="51028"/>
    <n v="4171"/>
    <n v="48870"/>
    <n v="0"/>
    <n v="29164"/>
    <n v="28873"/>
    <n v="0"/>
    <m/>
    <n v="291"/>
    <m/>
    <m/>
    <m/>
    <n v="0"/>
    <n v="0"/>
    <m/>
    <m/>
    <n v="28615"/>
    <n v="28327"/>
    <n v="288"/>
    <n v="-2830"/>
    <n v="11255"/>
    <n v="17878"/>
    <n v="29"/>
    <n v="0.38592099849129063"/>
    <n v="0.61301604718145664"/>
    <n v="9.9437662872034005E-4"/>
  </r>
  <r>
    <x v="15"/>
    <x v="42"/>
    <x v="1"/>
    <x v="13"/>
    <n v="22772"/>
    <n v="2169"/>
    <n v="22616"/>
    <n v="0"/>
    <n v="14840"/>
    <n v="14746"/>
    <n v="0"/>
    <m/>
    <n v="94"/>
    <m/>
    <m/>
    <m/>
    <n v="0"/>
    <n v="0"/>
    <m/>
    <m/>
    <n v="14779"/>
    <n v="14687"/>
    <n v="92"/>
    <n v="-303"/>
    <n v="0"/>
    <n v="14821"/>
    <n v="17"/>
    <n v="0"/>
    <n v="0.99871967654986527"/>
    <n v="1.1455525606469002E-3"/>
  </r>
  <r>
    <x v="16"/>
    <x v="42"/>
    <x v="1"/>
    <x v="13"/>
    <n v="1176158"/>
    <n v="99610"/>
    <n v="1078561"/>
    <n v="0"/>
    <n v="562549"/>
    <n v="551665"/>
    <n v="0"/>
    <m/>
    <n v="10884"/>
    <m/>
    <m/>
    <m/>
    <n v="0"/>
    <n v="0"/>
    <m/>
    <m/>
    <n v="558856"/>
    <n v="548031"/>
    <n v="10825"/>
    <n v="-17808"/>
    <n v="113835"/>
    <n v="447331"/>
    <n v="1025"/>
    <n v="0.20235570590295246"/>
    <n v="0.79518584158891048"/>
    <n v="1.8220635002462009E-3"/>
  </r>
  <r>
    <x v="17"/>
    <x v="42"/>
    <x v="1"/>
    <x v="13"/>
    <n v="153736"/>
    <n v="12416"/>
    <n v="143333"/>
    <n v="0"/>
    <n v="76808"/>
    <n v="76154"/>
    <n v="0"/>
    <m/>
    <n v="654"/>
    <m/>
    <m/>
    <m/>
    <n v="0"/>
    <n v="0"/>
    <m/>
    <m/>
    <n v="75318"/>
    <n v="74696"/>
    <n v="622"/>
    <n v="-7261"/>
    <n v="32461"/>
    <n v="44267"/>
    <n v="75"/>
    <n v="0.42262524737006563"/>
    <n v="0.57633319445891051"/>
    <n v="9.764607853348609E-4"/>
  </r>
  <r>
    <x v="18"/>
    <x v="42"/>
    <x v="1"/>
    <x v="13"/>
    <n v="21906"/>
    <n v="2350"/>
    <n v="21569"/>
    <n v="0"/>
    <n v="10903"/>
    <n v="10783"/>
    <n v="0"/>
    <m/>
    <n v="120"/>
    <m/>
    <m/>
    <m/>
    <n v="0"/>
    <n v="0"/>
    <m/>
    <m/>
    <n v="10864"/>
    <n v="10745"/>
    <n v="119"/>
    <n v="-179"/>
    <n v="6862"/>
    <n v="4023"/>
    <n v="11"/>
    <n v="0.62936806383564159"/>
    <n v="0.36898101439970649"/>
    <n v="1.0088966339539577E-3"/>
  </r>
  <r>
    <x v="19"/>
    <x v="42"/>
    <x v="1"/>
    <x v="13"/>
    <n v="12913"/>
    <n v="1320"/>
    <n v="13606"/>
    <n v="0"/>
    <n v="6331"/>
    <n v="6306"/>
    <n v="0"/>
    <m/>
    <n v="25"/>
    <m/>
    <m/>
    <m/>
    <n v="0"/>
    <n v="0"/>
    <m/>
    <m/>
    <n v="6311"/>
    <n v="6286"/>
    <n v="25"/>
    <n v="-130"/>
    <n v="4401"/>
    <n v="1928"/>
    <n v="2"/>
    <n v="0.69515084504817559"/>
    <n v="0.30453324909177065"/>
    <n v="3.1590586005370399E-4"/>
  </r>
  <r>
    <x v="20"/>
    <x v="42"/>
    <x v="1"/>
    <x v="13"/>
    <n v="44294"/>
    <n v="3238"/>
    <n v="43069"/>
    <n v="0"/>
    <n v="21371"/>
    <n v="21172"/>
    <n v="0"/>
    <m/>
    <n v="199"/>
    <m/>
    <m/>
    <m/>
    <n v="0"/>
    <n v="0"/>
    <m/>
    <m/>
    <n v="21307"/>
    <n v="21109"/>
    <n v="198"/>
    <n v="-331"/>
    <n v="4465"/>
    <n v="16903"/>
    <n v="3"/>
    <n v="0.20892798652379393"/>
    <n v="0.7909316363296055"/>
    <n v="1.4037714660053343E-4"/>
  </r>
  <r>
    <x v="21"/>
    <x v="42"/>
    <x v="1"/>
    <x v="13"/>
    <n v="7132"/>
    <n v="364"/>
    <n v="8781"/>
    <n v="0"/>
    <n v="3999"/>
    <n v="3999"/>
    <n v="0"/>
    <m/>
    <n v="0"/>
    <m/>
    <m/>
    <m/>
    <n v="0"/>
    <e v="#DIV/0!"/>
    <m/>
    <m/>
    <n v="3976"/>
    <n v="3976"/>
    <n v="0"/>
    <n v="-85"/>
    <n v="972"/>
    <n v="3027"/>
    <n v="0"/>
    <n v="0.24306076519129782"/>
    <n v="0.75693923480870218"/>
    <n v="0"/>
  </r>
  <r>
    <x v="22"/>
    <x v="42"/>
    <x v="1"/>
    <x v="13"/>
    <n v="35146"/>
    <n v="2579"/>
    <n v="34580"/>
    <n v="0"/>
    <n v="18141"/>
    <n v="18013"/>
    <n v="0"/>
    <m/>
    <n v="128"/>
    <m/>
    <m/>
    <m/>
    <n v="0"/>
    <n v="0"/>
    <m/>
    <m/>
    <n v="18052"/>
    <n v="17926"/>
    <n v="126"/>
    <n v="-476"/>
    <n v="10728"/>
    <n v="7405"/>
    <n v="8"/>
    <n v="0.59136762030759049"/>
    <n v="0.40819138966980872"/>
    <n v="4.4099002260073865E-4"/>
  </r>
  <r>
    <x v="23"/>
    <x v="42"/>
    <x v="1"/>
    <x v="13"/>
    <n v="21318"/>
    <n v="1550"/>
    <n v="21781"/>
    <n v="0"/>
    <n v="10939"/>
    <n v="10771"/>
    <n v="0"/>
    <m/>
    <n v="168"/>
    <m/>
    <m/>
    <m/>
    <n v="0"/>
    <n v="0"/>
    <m/>
    <m/>
    <n v="10912"/>
    <n v="10744"/>
    <n v="168"/>
    <n v="-186"/>
    <n v="790"/>
    <n v="10144"/>
    <n v="5"/>
    <n v="7.2218667154218846E-2"/>
    <n v="0.92732425267391905"/>
    <n v="4.5708017186214464E-4"/>
  </r>
  <r>
    <x v="24"/>
    <x v="42"/>
    <x v="1"/>
    <x v="13"/>
    <n v="13588"/>
    <n v="372"/>
    <n v="15229"/>
    <n v="0"/>
    <n v="7228"/>
    <n v="7178"/>
    <n v="0"/>
    <m/>
    <n v="50"/>
    <m/>
    <m/>
    <m/>
    <n v="0"/>
    <n v="0"/>
    <m/>
    <m/>
    <n v="7208"/>
    <n v="7158"/>
    <n v="50"/>
    <n v="-122"/>
    <n v="1211"/>
    <n v="7225"/>
    <n v="3"/>
    <n v="0.16754288876591034"/>
    <n v="0.99958494742667403"/>
    <n v="4.1505257332595465E-4"/>
  </r>
  <r>
    <x v="25"/>
    <x v="42"/>
    <x v="1"/>
    <x v="13"/>
    <n v="8189"/>
    <n v="1522"/>
    <n v="8680"/>
    <n v="0"/>
    <n v="4396"/>
    <n v="4368"/>
    <n v="0"/>
    <m/>
    <n v="28"/>
    <m/>
    <m/>
    <m/>
    <n v="0"/>
    <n v="0"/>
    <m/>
    <m/>
    <n v="4374"/>
    <n v="4349"/>
    <n v="25"/>
    <n v="-76"/>
    <n v="1956"/>
    <n v="2440"/>
    <n v="0"/>
    <n v="0.44494995450409464"/>
    <n v="0.55505004549590542"/>
    <n v="0"/>
  </r>
  <r>
    <x v="26"/>
    <x v="42"/>
    <x v="1"/>
    <x v="13"/>
    <n v="439532"/>
    <n v="48858"/>
    <n v="392687"/>
    <n v="0"/>
    <n v="183023"/>
    <n v="182051"/>
    <n v="0"/>
    <m/>
    <n v="971"/>
    <m/>
    <m/>
    <m/>
    <n v="0"/>
    <n v="0"/>
    <m/>
    <m/>
    <n v="180362"/>
    <n v="179433"/>
    <n v="929"/>
    <n v="-13361"/>
    <n v="93440"/>
    <n v="89276"/>
    <n v="29"/>
    <n v="0.51053692705288412"/>
    <n v="0.48778568813755646"/>
    <n v="1.5845003087043704E-4"/>
  </r>
  <r>
    <x v="27"/>
    <x v="42"/>
    <x v="1"/>
    <x v="13"/>
    <n v="12011"/>
    <n v="612"/>
    <n v="13412"/>
    <n v="0"/>
    <n v="7606"/>
    <n v="7564"/>
    <n v="0"/>
    <m/>
    <n v="42"/>
    <m/>
    <m/>
    <m/>
    <n v="0"/>
    <n v="0"/>
    <m/>
    <m/>
    <n v="7560"/>
    <n v="7518"/>
    <n v="42"/>
    <n v="-213"/>
    <n v="4490"/>
    <n v="3112"/>
    <n v="4"/>
    <n v="0.59032342887194322"/>
    <n v="0.40915067052327109"/>
    <n v="5.2590060478569553E-4"/>
  </r>
  <r>
    <x v="28"/>
    <x v="42"/>
    <x v="1"/>
    <x v="13"/>
    <n v="67429"/>
    <n v="6646"/>
    <n v="62796"/>
    <n v="0"/>
    <n v="36053"/>
    <n v="35847"/>
    <n v="0"/>
    <m/>
    <n v="206"/>
    <m/>
    <m/>
    <m/>
    <n v="0"/>
    <n v="0"/>
    <m/>
    <m/>
    <n v="35965"/>
    <n v="35759"/>
    <n v="206"/>
    <n v="-579"/>
    <n v="25308"/>
    <n v="10728"/>
    <n v="17"/>
    <n v="0.70196654924694202"/>
    <n v="0.29756192272487725"/>
    <n v="4.7152802818073393E-4"/>
  </r>
  <r>
    <x v="29"/>
    <x v="42"/>
    <x v="1"/>
    <x v="13"/>
    <n v="6951"/>
    <n v="514"/>
    <n v="8450"/>
    <n v="0"/>
    <n v="2933"/>
    <n v="2906"/>
    <n v="0"/>
    <m/>
    <n v="27"/>
    <m/>
    <m/>
    <m/>
    <n v="0"/>
    <n v="0"/>
    <m/>
    <m/>
    <n v="2917"/>
    <n v="2890"/>
    <n v="27"/>
    <n v="-80"/>
    <n v="1574"/>
    <n v="1349"/>
    <n v="7"/>
    <n v="0.53665189226048415"/>
    <n v="0.45993862938970337"/>
    <n v="2.3866348448687352E-3"/>
  </r>
  <r>
    <x v="30"/>
    <x v="42"/>
    <x v="1"/>
    <x v="13"/>
    <n v="417775"/>
    <n v="31491"/>
    <n v="388297"/>
    <n v="0"/>
    <n v="175585"/>
    <n v="173494"/>
    <n v="0"/>
    <m/>
    <n v="2089"/>
    <m/>
    <m/>
    <m/>
    <n v="0"/>
    <n v="0"/>
    <m/>
    <m/>
    <n v="174717"/>
    <n v="172640"/>
    <n v="2077"/>
    <n v="-4616"/>
    <n v="78347"/>
    <n v="97027"/>
    <n v="34"/>
    <n v="0.44620554147563857"/>
    <n v="0.55259276134066126"/>
    <n v="1.9363840874789988E-4"/>
  </r>
  <r>
    <x v="31"/>
    <x v="42"/>
    <x v="1"/>
    <x v="13"/>
    <n v="281292"/>
    <n v="23693"/>
    <n v="259612"/>
    <n v="0"/>
    <n v="122872"/>
    <n v="121343"/>
    <n v="0"/>
    <m/>
    <n v="1529"/>
    <m/>
    <m/>
    <m/>
    <n v="0"/>
    <n v="0"/>
    <m/>
    <m/>
    <n v="121774"/>
    <n v="120260"/>
    <n v="1514"/>
    <n v="-4777"/>
    <n v="85553"/>
    <n v="37269"/>
    <n v="35"/>
    <n v="0.69627742691581485"/>
    <n v="0.30331564554984047"/>
    <n v="2.8484927404127871E-4"/>
  </r>
  <r>
    <x v="32"/>
    <x v="42"/>
    <x v="1"/>
    <x v="13"/>
    <n v="28509"/>
    <n v="3390"/>
    <n v="27132"/>
    <n v="0"/>
    <n v="14414"/>
    <n v="14294"/>
    <n v="0"/>
    <m/>
    <n v="120"/>
    <m/>
    <m/>
    <m/>
    <n v="0"/>
    <n v="0"/>
    <m/>
    <m/>
    <n v="14355"/>
    <n v="14235"/>
    <n v="120"/>
    <n v="-209"/>
    <n v="2857"/>
    <n v="11557"/>
    <n v="0"/>
    <n v="0.19821007353961426"/>
    <n v="0.80178992646038572"/>
    <n v="0"/>
  </r>
  <r>
    <x v="33"/>
    <x v="42"/>
    <x v="1"/>
    <x v="13"/>
    <n v="161326"/>
    <n v="14451"/>
    <n v="148888"/>
    <n v="0"/>
    <n v="72479"/>
    <n v="72064"/>
    <n v="0"/>
    <m/>
    <n v="415"/>
    <m/>
    <m/>
    <m/>
    <n v="0"/>
    <n v="0"/>
    <m/>
    <m/>
    <n v="71438"/>
    <n v="71046"/>
    <n v="392"/>
    <n v="-5473"/>
    <n v="50798"/>
    <n v="21600"/>
    <n v="42"/>
    <n v="0.70086507816057064"/>
    <n v="0.29801735675161078"/>
    <n v="5.7947819368368771E-4"/>
  </r>
  <r>
    <x v="34"/>
    <x v="42"/>
    <x v="1"/>
    <x v="13"/>
    <n v="2919"/>
    <n v="118"/>
    <n v="4814"/>
    <n v="0"/>
    <n v="1886"/>
    <n v="1882"/>
    <n v="0"/>
    <m/>
    <n v="4"/>
    <m/>
    <m/>
    <m/>
    <n v="0"/>
    <n v="0"/>
    <m/>
    <m/>
    <n v="1879"/>
    <n v="1875"/>
    <n v="4"/>
    <n v="-32"/>
    <n v="0"/>
    <n v="1884"/>
    <n v="0"/>
    <n v="0"/>
    <n v="0.99893955461293749"/>
    <n v="0"/>
  </r>
  <r>
    <x v="35"/>
    <x v="42"/>
    <x v="1"/>
    <x v="13"/>
    <n v="31794"/>
    <n v="3557"/>
    <n v="30250"/>
    <n v="0"/>
    <n v="14527"/>
    <n v="14349"/>
    <n v="0"/>
    <m/>
    <n v="178"/>
    <m/>
    <m/>
    <m/>
    <n v="0"/>
    <n v="0"/>
    <m/>
    <m/>
    <n v="14472"/>
    <n v="14295"/>
    <n v="177"/>
    <n v="-313"/>
    <n v="7663"/>
    <n v="6859"/>
    <n v="2"/>
    <n v="0.52750051628003025"/>
    <n v="0.47215529703311077"/>
    <n v="1.3767467474358092E-4"/>
  </r>
  <r>
    <x v="36"/>
    <x v="42"/>
    <x v="1"/>
    <x v="13"/>
    <n v="127002"/>
    <n v="9788"/>
    <n v="119227"/>
    <n v="0"/>
    <n v="70444"/>
    <n v="69709"/>
    <n v="0"/>
    <m/>
    <n v="735"/>
    <m/>
    <m/>
    <m/>
    <n v="0"/>
    <n v="0"/>
    <m/>
    <m/>
    <n v="70163"/>
    <n v="69443"/>
    <n v="720"/>
    <n v="-1228"/>
    <n v="35311"/>
    <n v="35058"/>
    <n v="74"/>
    <n v="0.50126341491113513"/>
    <n v="0.49767190960195334"/>
    <n v="1.0504798137527681E-3"/>
  </r>
  <r>
    <x v="37"/>
    <x v="42"/>
    <x v="1"/>
    <x v="13"/>
    <n v="20811"/>
    <n v="4480"/>
    <n v="18344"/>
    <n v="0"/>
    <n v="9638"/>
    <n v="9482"/>
    <n v="0"/>
    <m/>
    <n v="156"/>
    <m/>
    <m/>
    <m/>
    <n v="0"/>
    <n v="0"/>
    <m/>
    <m/>
    <n v="9564"/>
    <n v="9408"/>
    <n v="156"/>
    <n v="-250"/>
    <n v="0"/>
    <n v="9629"/>
    <n v="9"/>
    <n v="0"/>
    <n v="0.99906619630628757"/>
    <n v="9.3380369371238851E-4"/>
  </r>
  <r>
    <x v="38"/>
    <x v="42"/>
    <x v="1"/>
    <x v="13"/>
    <n v="106479"/>
    <n v="6943"/>
    <n v="101549"/>
    <n v="0"/>
    <n v="40080"/>
    <n v="39913"/>
    <n v="0"/>
    <m/>
    <n v="167"/>
    <m/>
    <m/>
    <m/>
    <n v="0"/>
    <n v="0"/>
    <m/>
    <m/>
    <n v="39982"/>
    <n v="39821"/>
    <n v="161"/>
    <n v="-740"/>
    <n v="6406"/>
    <n v="33658"/>
    <n v="12"/>
    <n v="0.15983033932135729"/>
    <n v="0.83977045908183634"/>
    <n v="2.9940119760479042E-4"/>
  </r>
  <r>
    <x v="39"/>
    <x v="42"/>
    <x v="1"/>
    <x v="13"/>
    <n v="3914786"/>
    <n v="483374"/>
    <n v="0"/>
    <n v="0"/>
    <n v="1794914"/>
    <n v="1772290"/>
    <n v="0"/>
    <m/>
    <n v="22618"/>
    <m/>
    <m/>
    <m/>
    <n v="0"/>
    <n v="0"/>
    <m/>
    <m/>
    <n v="1781507"/>
    <n v="1759119"/>
    <n v="22388"/>
    <n v="-66367"/>
    <n v="696103"/>
    <n v="1102748"/>
    <n v="1627"/>
    <n v="0.38781969498260083"/>
    <n v="0.61437372486926956"/>
    <n v="9.0645011404446121E-4"/>
  </r>
  <r>
    <x v="0"/>
    <x v="43"/>
    <x v="2"/>
    <x v="13"/>
    <n v="4452"/>
    <n v="253"/>
    <n v="6212"/>
    <m/>
    <n v="2067"/>
    <n v="2018"/>
    <m/>
    <m/>
    <n v="49"/>
    <m/>
    <m/>
    <m/>
    <n v="0"/>
    <n v="0"/>
    <m/>
    <m/>
    <n v="2062"/>
    <n v="2013"/>
    <m/>
    <m/>
    <n v="946"/>
    <n v="1121"/>
    <n v="0"/>
    <n v="0.45766811804547652"/>
    <n v="0.54233188195452342"/>
    <n v="0"/>
  </r>
  <r>
    <x v="1"/>
    <x v="43"/>
    <x v="2"/>
    <x v="13"/>
    <n v="0"/>
    <n v="0"/>
    <n v="2013"/>
    <m/>
    <n v="0"/>
    <n v="0"/>
    <m/>
    <m/>
    <n v="0"/>
    <m/>
    <m/>
    <m/>
    <m/>
    <e v="#DIV/0!"/>
    <m/>
    <m/>
    <n v="0"/>
    <n v="0"/>
    <m/>
    <m/>
    <n v="0"/>
    <n v="0"/>
    <n v="0"/>
    <e v="#DIV/0!"/>
    <e v="#DIV/0!"/>
    <e v="#DIV/0!"/>
  </r>
  <r>
    <x v="2"/>
    <x v="43"/>
    <x v="2"/>
    <x v="13"/>
    <n v="86915"/>
    <n v="6010"/>
    <n v="82918"/>
    <m/>
    <n v="28882"/>
    <n v="28578"/>
    <m/>
    <m/>
    <n v="304"/>
    <m/>
    <m/>
    <m/>
    <n v="0"/>
    <n v="0"/>
    <m/>
    <m/>
    <n v="28770"/>
    <n v="28467"/>
    <m/>
    <m/>
    <n v="9817"/>
    <n v="19057"/>
    <n v="7"/>
    <n v="0.3399002839138564"/>
    <n v="0.65982272695796695"/>
    <n v="2.4236548715462919E-4"/>
  </r>
  <r>
    <x v="3"/>
    <x v="43"/>
    <x v="2"/>
    <x v="13"/>
    <n v="40151"/>
    <n v="2852"/>
    <n v="39312"/>
    <m/>
    <n v="7138"/>
    <n v="7077"/>
    <m/>
    <m/>
    <n v="61"/>
    <m/>
    <m/>
    <m/>
    <n v="0"/>
    <n v="0"/>
    <m/>
    <m/>
    <n v="7116"/>
    <n v="7055"/>
    <m/>
    <m/>
    <n v="4061"/>
    <n v="3076"/>
    <n v="1"/>
    <n v="0.56892687027178479"/>
    <n v="0.43093303446343512"/>
    <n v="1.4009526478005044E-4"/>
  </r>
  <r>
    <x v="4"/>
    <x v="43"/>
    <x v="2"/>
    <x v="13"/>
    <n v="41106"/>
    <n v="2436"/>
    <n v="40683"/>
    <m/>
    <n v="12002"/>
    <n v="11895"/>
    <m/>
    <m/>
    <n v="107"/>
    <m/>
    <m/>
    <m/>
    <n v="0"/>
    <n v="0"/>
    <m/>
    <m/>
    <n v="11949"/>
    <n v="11842"/>
    <m/>
    <m/>
    <n v="6557"/>
    <n v="5439"/>
    <n v="6"/>
    <n v="0.54632561239793365"/>
    <n v="0.45317447092151308"/>
    <n v="4.9991668055324114E-4"/>
  </r>
  <r>
    <x v="5"/>
    <x v="43"/>
    <x v="2"/>
    <x v="13"/>
    <n v="125921"/>
    <n v="14531"/>
    <n v="113403"/>
    <m/>
    <n v="24987"/>
    <n v="24628"/>
    <m/>
    <m/>
    <n v="359"/>
    <m/>
    <m/>
    <m/>
    <n v="0"/>
    <n v="0"/>
    <m/>
    <m/>
    <n v="24865"/>
    <n v="24508"/>
    <m/>
    <m/>
    <n v="5012"/>
    <n v="19939"/>
    <n v="35"/>
    <n v="0.20058430383799575"/>
    <n v="0.79797494697242566"/>
    <n v="1.4007283787569537E-3"/>
  </r>
  <r>
    <x v="6"/>
    <x v="43"/>
    <x v="2"/>
    <x v="13"/>
    <n v="0"/>
    <n v="0"/>
    <n v="2013"/>
    <m/>
    <n v="0"/>
    <n v="0"/>
    <m/>
    <m/>
    <n v="0"/>
    <m/>
    <m/>
    <m/>
    <m/>
    <e v="#DIV/0!"/>
    <m/>
    <m/>
    <n v="0"/>
    <n v="0"/>
    <m/>
    <m/>
    <n v="0"/>
    <n v="0"/>
    <n v="0"/>
    <e v="#DIV/0!"/>
    <e v="#DIV/0!"/>
    <e v="#DIV/0!"/>
  </r>
  <r>
    <x v="7"/>
    <x v="43"/>
    <x v="2"/>
    <x v="13"/>
    <n v="27640"/>
    <n v="2037"/>
    <n v="27616"/>
    <m/>
    <n v="6985"/>
    <n v="6928"/>
    <m/>
    <m/>
    <n v="57"/>
    <m/>
    <m/>
    <m/>
    <n v="0"/>
    <n v="0"/>
    <m/>
    <m/>
    <n v="6981"/>
    <n v="6924"/>
    <m/>
    <m/>
    <n v="4210"/>
    <n v="2774"/>
    <n v="1"/>
    <n v="0.60272011453113816"/>
    <n v="0.39713672154617036"/>
    <n v="1.4316392269148176E-4"/>
  </r>
  <r>
    <x v="8"/>
    <x v="43"/>
    <x v="2"/>
    <x v="13"/>
    <n v="123"/>
    <n v="3"/>
    <n v="2133"/>
    <m/>
    <n v="73"/>
    <n v="72"/>
    <m/>
    <m/>
    <n v="1"/>
    <m/>
    <m/>
    <m/>
    <n v="0"/>
    <n v="0"/>
    <m/>
    <m/>
    <n v="73"/>
    <n v="72"/>
    <m/>
    <m/>
    <n v="0"/>
    <n v="73"/>
    <n v="0"/>
    <n v="0"/>
    <n v="1"/>
    <n v="0"/>
  </r>
  <r>
    <x v="9"/>
    <x v="43"/>
    <x v="2"/>
    <x v="13"/>
    <n v="4519"/>
    <n v="467"/>
    <n v="6065"/>
    <m/>
    <n v="1680"/>
    <n v="1664"/>
    <m/>
    <m/>
    <n v="16"/>
    <m/>
    <m/>
    <m/>
    <n v="0"/>
    <n v="0"/>
    <m/>
    <m/>
    <n v="1678"/>
    <n v="1662"/>
    <m/>
    <m/>
    <n v="0"/>
    <n v="1680"/>
    <n v="0"/>
    <n v="0"/>
    <n v="1"/>
    <n v="0"/>
  </r>
  <r>
    <x v="10"/>
    <x v="43"/>
    <x v="2"/>
    <x v="13"/>
    <n v="26971"/>
    <n v="2935"/>
    <n v="26049"/>
    <m/>
    <n v="8938"/>
    <n v="8858"/>
    <m/>
    <m/>
    <n v="80"/>
    <m/>
    <m/>
    <m/>
    <n v="0"/>
    <n v="0"/>
    <m/>
    <m/>
    <n v="8922"/>
    <n v="8842"/>
    <m/>
    <m/>
    <n v="2988"/>
    <n v="5945"/>
    <n v="5"/>
    <n v="0.33430297605728349"/>
    <n v="0.66513761467889909"/>
    <n v="5.5940926381740886E-4"/>
  </r>
  <r>
    <x v="11"/>
    <x v="43"/>
    <x v="2"/>
    <x v="13"/>
    <n v="0"/>
    <n v="0"/>
    <n v="2013"/>
    <m/>
    <n v="0"/>
    <n v="0"/>
    <m/>
    <m/>
    <n v="0"/>
    <m/>
    <m/>
    <m/>
    <m/>
    <e v="#DIV/0!"/>
    <m/>
    <m/>
    <n v="0"/>
    <n v="0"/>
    <m/>
    <m/>
    <n v="0"/>
    <n v="0"/>
    <n v="0"/>
    <e v="#DIV/0!"/>
    <e v="#DIV/0!"/>
    <e v="#DIV/0!"/>
  </r>
  <r>
    <x v="12"/>
    <x v="43"/>
    <x v="2"/>
    <x v="13"/>
    <n v="2216"/>
    <n v="221"/>
    <n v="4008"/>
    <m/>
    <n v="689"/>
    <n v="674"/>
    <m/>
    <m/>
    <n v="15"/>
    <m/>
    <m/>
    <m/>
    <n v="0"/>
    <n v="0"/>
    <m/>
    <m/>
    <n v="687"/>
    <n v="672"/>
    <m/>
    <m/>
    <n v="132"/>
    <n v="557"/>
    <n v="0"/>
    <n v="0.19158200290275762"/>
    <n v="0.80841799709724238"/>
    <n v="0"/>
  </r>
  <r>
    <x v="13"/>
    <x v="43"/>
    <x v="2"/>
    <x v="13"/>
    <n v="38686"/>
    <n v="3238"/>
    <n v="37461"/>
    <m/>
    <n v="7618"/>
    <n v="7541"/>
    <m/>
    <m/>
    <n v="77"/>
    <m/>
    <m/>
    <m/>
    <n v="0"/>
    <n v="0"/>
    <m/>
    <m/>
    <n v="7604"/>
    <n v="7528"/>
    <m/>
    <m/>
    <n v="201"/>
    <n v="7417"/>
    <n v="0"/>
    <n v="2.63848779207141E-2"/>
    <n v="0.97361512207928591"/>
    <n v="0"/>
  </r>
  <r>
    <x v="14"/>
    <x v="43"/>
    <x v="2"/>
    <x v="13"/>
    <n v="23741"/>
    <n v="1201"/>
    <n v="24553"/>
    <m/>
    <n v="9553"/>
    <n v="9442"/>
    <m/>
    <m/>
    <n v="111"/>
    <m/>
    <m/>
    <m/>
    <n v="0"/>
    <n v="0"/>
    <m/>
    <m/>
    <n v="9504"/>
    <n v="9393"/>
    <m/>
    <m/>
    <n v="2540"/>
    <n v="7011"/>
    <n v="2"/>
    <n v="0.26588506228409925"/>
    <n v="0.73390557939914158"/>
    <n v="2.0935831675913326E-4"/>
  </r>
  <r>
    <x v="15"/>
    <x v="43"/>
    <x v="2"/>
    <x v="13"/>
    <n v="15077"/>
    <n v="1506"/>
    <n v="15584"/>
    <m/>
    <n v="6377"/>
    <n v="6319"/>
    <m/>
    <m/>
    <n v="58"/>
    <m/>
    <m/>
    <m/>
    <n v="0"/>
    <n v="0"/>
    <m/>
    <m/>
    <n v="6348"/>
    <n v="6291"/>
    <m/>
    <m/>
    <n v="2876"/>
    <n v="3492"/>
    <n v="9"/>
    <n v="0.45099576603418534"/>
    <n v="0.54759291202759919"/>
    <n v="1.4113219382154618E-3"/>
  </r>
  <r>
    <x v="16"/>
    <x v="43"/>
    <x v="2"/>
    <x v="13"/>
    <n v="1187888"/>
    <n v="75067"/>
    <n v="1114834"/>
    <m/>
    <n v="347020"/>
    <n v="340236"/>
    <m/>
    <m/>
    <n v="6784"/>
    <m/>
    <m/>
    <m/>
    <n v="0"/>
    <n v="0"/>
    <m/>
    <m/>
    <n v="344718"/>
    <n v="337973"/>
    <m/>
    <m/>
    <n v="51746"/>
    <n v="293902"/>
    <n v="1266"/>
    <n v="0.14911532476514322"/>
    <n v="0.84693101262175086"/>
    <n v="3.6482047144256813E-3"/>
  </r>
  <r>
    <x v="17"/>
    <x v="43"/>
    <x v="2"/>
    <x v="13"/>
    <n v="93964"/>
    <n v="5844"/>
    <n v="90133"/>
    <m/>
    <n v="26287"/>
    <n v="26051"/>
    <m/>
    <m/>
    <n v="236"/>
    <m/>
    <m/>
    <m/>
    <n v="0"/>
    <n v="0"/>
    <m/>
    <m/>
    <n v="25827"/>
    <n v="25601"/>
    <m/>
    <m/>
    <n v="8591"/>
    <n v="17663"/>
    <n v="33"/>
    <n v="0.32681553619659909"/>
    <n v="0.67192909042492488"/>
    <n v="1.2553733784760527E-3"/>
  </r>
  <r>
    <x v="18"/>
    <x v="43"/>
    <x v="2"/>
    <x v="13"/>
    <n v="22002"/>
    <n v="1800"/>
    <n v="22215"/>
    <m/>
    <n v="8815"/>
    <n v="8736"/>
    <m/>
    <m/>
    <n v="76"/>
    <m/>
    <m/>
    <m/>
    <n v="0"/>
    <n v="0"/>
    <m/>
    <m/>
    <n v="8791"/>
    <n v="8712"/>
    <m/>
    <m/>
    <n v="201"/>
    <n v="8609"/>
    <n v="5"/>
    <n v="2.2802041973908112E-2"/>
    <n v="0.97663074305161657"/>
    <n v="5.6721497447532619E-4"/>
  </r>
  <r>
    <x v="19"/>
    <x v="43"/>
    <x v="2"/>
    <x v="13"/>
    <n v="13181"/>
    <n v="930"/>
    <n v="14264"/>
    <m/>
    <n v="5609"/>
    <n v="5570"/>
    <m/>
    <m/>
    <n v="39"/>
    <m/>
    <m/>
    <m/>
    <n v="0"/>
    <n v="0"/>
    <m/>
    <m/>
    <n v="5597"/>
    <n v="5558"/>
    <m/>
    <m/>
    <n v="5608"/>
    <n v="0"/>
    <n v="1"/>
    <n v="0.99982171510073092"/>
    <n v="0"/>
    <n v="1.7828489926903192E-4"/>
  </r>
  <r>
    <x v="20"/>
    <x v="43"/>
    <x v="2"/>
    <x v="13"/>
    <n v="17628"/>
    <n v="1200"/>
    <n v="18441"/>
    <m/>
    <n v="5209"/>
    <n v="5129"/>
    <m/>
    <m/>
    <n v="80"/>
    <m/>
    <m/>
    <m/>
    <n v="0"/>
    <n v="0"/>
    <m/>
    <m/>
    <n v="5200"/>
    <n v="5121"/>
    <m/>
    <m/>
    <n v="667"/>
    <n v="4540"/>
    <n v="2"/>
    <n v="0.12804760990593203"/>
    <n v="0.87156843923977734"/>
    <n v="3.8395085429065079E-4"/>
  </r>
  <r>
    <x v="21"/>
    <x v="43"/>
    <x v="2"/>
    <x v="13"/>
    <n v="978"/>
    <n v="64"/>
    <n v="2927"/>
    <m/>
    <n v="487"/>
    <n v="487"/>
    <m/>
    <m/>
    <n v="0"/>
    <m/>
    <m/>
    <m/>
    <n v="0"/>
    <e v="#DIV/0!"/>
    <m/>
    <m/>
    <n v="481"/>
    <n v="481"/>
    <m/>
    <m/>
    <n v="26"/>
    <n v="461"/>
    <n v="0"/>
    <n v="5.3388090349075976E-2"/>
    <n v="0.94661190965092401"/>
    <n v="0"/>
  </r>
  <r>
    <x v="22"/>
    <x v="43"/>
    <x v="2"/>
    <x v="13"/>
    <n v="35232"/>
    <n v="2196"/>
    <n v="35049"/>
    <m/>
    <n v="9182"/>
    <n v="9096"/>
    <m/>
    <m/>
    <n v="86"/>
    <m/>
    <m/>
    <m/>
    <n v="0"/>
    <n v="0"/>
    <m/>
    <m/>
    <n v="9142"/>
    <n v="9057"/>
    <m/>
    <m/>
    <n v="5319"/>
    <n v="3858"/>
    <n v="5"/>
    <n v="0.57928555870180787"/>
    <n v="0.4201698976257896"/>
    <n v="5.4454367240252665E-4"/>
  </r>
  <r>
    <x v="23"/>
    <x v="43"/>
    <x v="2"/>
    <x v="13"/>
    <n v="13807"/>
    <n v="950"/>
    <n v="14870"/>
    <m/>
    <n v="3718"/>
    <n v="3644"/>
    <m/>
    <m/>
    <n v="74"/>
    <m/>
    <m/>
    <m/>
    <n v="0"/>
    <n v="0"/>
    <m/>
    <m/>
    <n v="3706"/>
    <n v="3632"/>
    <m/>
    <m/>
    <n v="467"/>
    <n v="3249"/>
    <n v="2"/>
    <n v="0.12560516406670252"/>
    <n v="0.87385691231845075"/>
    <n v="5.3792361484669173E-4"/>
  </r>
  <r>
    <x v="24"/>
    <x v="43"/>
    <x v="2"/>
    <x v="13"/>
    <n v="550"/>
    <n v="20"/>
    <n v="2543"/>
    <m/>
    <n v="240"/>
    <n v="235"/>
    <m/>
    <m/>
    <n v="5"/>
    <m/>
    <m/>
    <m/>
    <n v="0"/>
    <n v="0"/>
    <m/>
    <m/>
    <n v="237"/>
    <n v="232"/>
    <m/>
    <m/>
    <n v="5"/>
    <n v="235"/>
    <n v="0"/>
    <n v="2.0833333333333332E-2"/>
    <n v="0.97916666666666663"/>
    <n v="0"/>
  </r>
  <r>
    <x v="25"/>
    <x v="43"/>
    <x v="2"/>
    <x v="13"/>
    <n v="8379"/>
    <n v="1245"/>
    <n v="9147"/>
    <m/>
    <n v="2380"/>
    <n v="2220"/>
    <m/>
    <m/>
    <n v="160"/>
    <m/>
    <m/>
    <m/>
    <n v="0"/>
    <n v="0"/>
    <m/>
    <m/>
    <n v="2368"/>
    <n v="2216"/>
    <m/>
    <m/>
    <n v="965"/>
    <n v="1415"/>
    <n v="0"/>
    <n v="0.40546218487394958"/>
    <n v="0.59453781512605042"/>
    <n v="0"/>
  </r>
  <r>
    <x v="26"/>
    <x v="43"/>
    <x v="2"/>
    <x v="13"/>
    <n v="445539"/>
    <n v="36475"/>
    <n v="411077"/>
    <m/>
    <n v="89056"/>
    <n v="88638"/>
    <m/>
    <m/>
    <n v="423"/>
    <m/>
    <m/>
    <m/>
    <n v="0"/>
    <n v="0"/>
    <m/>
    <m/>
    <n v="87507"/>
    <n v="87108"/>
    <m/>
    <m/>
    <n v="39072"/>
    <n v="49900"/>
    <n v="29"/>
    <n v="0.43873517786561267"/>
    <n v="0.56032159540064674"/>
    <n v="3.2563780093424361E-4"/>
  </r>
  <r>
    <x v="27"/>
    <x v="43"/>
    <x v="2"/>
    <x v="13"/>
    <n v="1361"/>
    <n v="105"/>
    <n v="3269"/>
    <m/>
    <n v="463"/>
    <n v="452"/>
    <m/>
    <m/>
    <n v="11"/>
    <m/>
    <m/>
    <m/>
    <n v="0"/>
    <n v="0"/>
    <m/>
    <m/>
    <n v="463"/>
    <n v="452"/>
    <m/>
    <m/>
    <n v="358"/>
    <n v="105"/>
    <n v="0"/>
    <n v="0.77321814254859611"/>
    <n v="0.22678185745140389"/>
    <n v="0"/>
  </r>
  <r>
    <x v="28"/>
    <x v="43"/>
    <x v="2"/>
    <x v="13"/>
    <n v="67611"/>
    <n v="5797"/>
    <n v="63827"/>
    <m/>
    <n v="29623"/>
    <n v="29389"/>
    <m/>
    <m/>
    <n v="234"/>
    <m/>
    <m/>
    <m/>
    <n v="0"/>
    <n v="0"/>
    <m/>
    <m/>
    <n v="29536"/>
    <n v="29302"/>
    <m/>
    <m/>
    <n v="0"/>
    <n v="29613"/>
    <n v="10"/>
    <n v="0"/>
    <n v="0.99966242446747455"/>
    <n v="3.3757553252540258E-4"/>
  </r>
  <r>
    <x v="29"/>
    <x v="43"/>
    <x v="2"/>
    <x v="13"/>
    <n v="3033"/>
    <n v="195"/>
    <n v="4851"/>
    <m/>
    <n v="754"/>
    <n v="735"/>
    <m/>
    <m/>
    <n v="19"/>
    <m/>
    <m/>
    <m/>
    <n v="0"/>
    <n v="0"/>
    <m/>
    <m/>
    <n v="752"/>
    <n v="733"/>
    <m/>
    <m/>
    <n v="418"/>
    <n v="336"/>
    <n v="0"/>
    <n v="0.55437665782493373"/>
    <n v="0.44562334217506633"/>
    <n v="0"/>
  </r>
  <r>
    <x v="30"/>
    <x v="43"/>
    <x v="2"/>
    <x v="13"/>
    <n v="333359"/>
    <n v="18728"/>
    <n v="316644"/>
    <m/>
    <n v="73854"/>
    <n v="73006"/>
    <m/>
    <m/>
    <n v="848"/>
    <m/>
    <m/>
    <m/>
    <n v="0"/>
    <n v="0"/>
    <m/>
    <m/>
    <n v="73435"/>
    <n v="72593"/>
    <m/>
    <m/>
    <n v="29988"/>
    <n v="43786"/>
    <n v="56"/>
    <n v="0.40604435778698511"/>
    <n v="0.59287242397161966"/>
    <n v="7.5825276897662961E-4"/>
  </r>
  <r>
    <x v="31"/>
    <x v="43"/>
    <x v="2"/>
    <x v="13"/>
    <n v="193980"/>
    <n v="13466"/>
    <n v="182527"/>
    <m/>
    <n v="43612"/>
    <n v="43108"/>
    <m/>
    <m/>
    <n v="504"/>
    <m/>
    <m/>
    <m/>
    <n v="0"/>
    <n v="0"/>
    <m/>
    <m/>
    <n v="43269"/>
    <n v="42771"/>
    <m/>
    <m/>
    <n v="19724"/>
    <n v="23870"/>
    <n v="15"/>
    <n v="0.45226084563881502"/>
    <n v="0.54732642392002206"/>
    <n v="3.4394203430248557E-4"/>
  </r>
  <r>
    <x v="32"/>
    <x v="43"/>
    <x v="2"/>
    <x v="13"/>
    <n v="28698"/>
    <n v="2756"/>
    <n v="27955"/>
    <m/>
    <n v="8124"/>
    <n v="8004"/>
    <m/>
    <m/>
    <n v="120"/>
    <m/>
    <m/>
    <m/>
    <n v="0"/>
    <n v="0"/>
    <m/>
    <m/>
    <n v="8093"/>
    <n v="7976"/>
    <m/>
    <m/>
    <n v="1621"/>
    <n v="6503"/>
    <n v="0"/>
    <n v="0.19953225012309209"/>
    <n v="0.80046774987690794"/>
    <n v="0"/>
  </r>
  <r>
    <x v="33"/>
    <x v="43"/>
    <x v="2"/>
    <x v="13"/>
    <n v="162422"/>
    <n v="11435"/>
    <n v="153000"/>
    <m/>
    <n v="40925"/>
    <n v="40663"/>
    <m/>
    <m/>
    <n v="262"/>
    <m/>
    <m/>
    <m/>
    <n v="0"/>
    <n v="0"/>
    <m/>
    <m/>
    <n v="40275"/>
    <n v="40026"/>
    <m/>
    <m/>
    <n v="25341"/>
    <n v="15543"/>
    <n v="12"/>
    <n v="0.61920586438607206"/>
    <n v="0.37979230299328037"/>
    <n v="2.9321930360415391E-4"/>
  </r>
  <r>
    <x v="34"/>
    <x v="43"/>
    <x v="2"/>
    <x v="13"/>
    <n v="2890"/>
    <n v="119"/>
    <n v="4784"/>
    <m/>
    <n v="894"/>
    <n v="875"/>
    <m/>
    <m/>
    <n v="19"/>
    <m/>
    <m/>
    <m/>
    <n v="0"/>
    <n v="0"/>
    <m/>
    <m/>
    <n v="887"/>
    <n v="868"/>
    <m/>
    <m/>
    <n v="0"/>
    <n v="894"/>
    <n v="0"/>
    <n v="0"/>
    <n v="1"/>
    <n v="0"/>
  </r>
  <r>
    <x v="35"/>
    <x v="43"/>
    <x v="2"/>
    <x v="13"/>
    <n v="19837"/>
    <n v="1793"/>
    <n v="20057"/>
    <m/>
    <n v="4352"/>
    <n v="4260"/>
    <m/>
    <m/>
    <n v="92"/>
    <m/>
    <m/>
    <m/>
    <n v="0"/>
    <n v="0"/>
    <m/>
    <m/>
    <n v="4340"/>
    <n v="4248"/>
    <m/>
    <m/>
    <n v="2008"/>
    <n v="2343"/>
    <n v="1"/>
    <n v="0.46139705882352944"/>
    <n v="0.53837316176470584"/>
    <n v="2.2977941176470588E-4"/>
  </r>
  <r>
    <x v="36"/>
    <x v="43"/>
    <x v="2"/>
    <x v="13"/>
    <n v="65994"/>
    <n v="4990"/>
    <n v="63017"/>
    <m/>
    <n v="14475"/>
    <n v="14325"/>
    <m/>
    <m/>
    <n v="150"/>
    <m/>
    <m/>
    <m/>
    <n v="0"/>
    <n v="0"/>
    <m/>
    <m/>
    <n v="14409"/>
    <n v="14263"/>
    <m/>
    <m/>
    <n v="5602"/>
    <n v="8863"/>
    <n v="10"/>
    <n v="0.38701208981001728"/>
    <n v="0.61229706390328154"/>
    <n v="6.9084628670120895E-4"/>
  </r>
  <r>
    <x v="37"/>
    <x v="43"/>
    <x v="2"/>
    <x v="13"/>
    <n v="11665"/>
    <n v="2968"/>
    <n v="10710"/>
    <m/>
    <n v="2890"/>
    <n v="2837"/>
    <m/>
    <m/>
    <n v="55"/>
    <m/>
    <m/>
    <m/>
    <n v="0"/>
    <n v="0"/>
    <m/>
    <m/>
    <n v="2861"/>
    <n v="2808"/>
    <m/>
    <m/>
    <n v="434"/>
    <n v="2454"/>
    <n v="0"/>
    <n v="0.15017301038062283"/>
    <n v="0.84913494809688583"/>
    <n v="0"/>
  </r>
  <r>
    <x v="38"/>
    <x v="43"/>
    <x v="2"/>
    <x v="13"/>
    <n v="53907"/>
    <n v="3196"/>
    <n v="52724"/>
    <m/>
    <n v="13779"/>
    <n v="13706"/>
    <m/>
    <m/>
    <n v="73"/>
    <m/>
    <m/>
    <m/>
    <n v="0"/>
    <n v="0"/>
    <m/>
    <m/>
    <n v="13748"/>
    <n v="13676"/>
    <m/>
    <m/>
    <n v="1777"/>
    <n v="11999"/>
    <n v="3"/>
    <n v="0.12896436606430076"/>
    <n v="0.87081791131431885"/>
    <n v="2.1772262138036142E-4"/>
  </r>
  <r>
    <x v="39"/>
    <x v="43"/>
    <x v="2"/>
    <x v="13"/>
    <n v="3221423"/>
    <n v="229029"/>
    <n v="0"/>
    <m/>
    <n v="848737"/>
    <n v="837096"/>
    <m/>
    <m/>
    <n v="11645"/>
    <m/>
    <m/>
    <m/>
    <n v="0"/>
    <n v="0"/>
    <m/>
    <m/>
    <n v="842135"/>
    <n v="830676"/>
    <m/>
    <m/>
    <n v="239278"/>
    <n v="609238"/>
    <n v="1516"/>
    <n v="0.28192243297982766"/>
    <n v="0.71781718011586626"/>
    <n v="1.7861834702622838E-3"/>
  </r>
  <r>
    <x v="0"/>
    <x v="44"/>
    <x v="1"/>
    <x v="14"/>
    <n v="6457"/>
    <n v="416"/>
    <n v="8053"/>
    <n v="0"/>
    <n v="4939"/>
    <n v="4892"/>
    <n v="0"/>
    <m/>
    <n v="47"/>
    <m/>
    <m/>
    <m/>
    <n v="0"/>
    <n v="0"/>
    <m/>
    <m/>
    <n v="4890"/>
    <n v="4848"/>
    <n v="42"/>
    <n v="6399"/>
    <n v="0"/>
    <n v="0"/>
    <n v="13"/>
    <n v="0"/>
    <n v="0"/>
    <n v="2.6321117635148814E-3"/>
  </r>
  <r>
    <x v="1"/>
    <x v="44"/>
    <x v="1"/>
    <x v="14"/>
    <n v="13632"/>
    <n v="1167"/>
    <n v="14477"/>
    <n v="0"/>
    <n v="10131"/>
    <n v="10074"/>
    <n v="0"/>
    <m/>
    <n v="57"/>
    <m/>
    <m/>
    <m/>
    <n v="0"/>
    <n v="0"/>
    <m/>
    <m/>
    <n v="10085"/>
    <n v="10034"/>
    <n v="51"/>
    <n v="13580"/>
    <n v="0"/>
    <n v="0"/>
    <n v="6"/>
    <n v="0"/>
    <n v="0"/>
    <n v="5.9224163458691142E-4"/>
  </r>
  <r>
    <x v="2"/>
    <x v="44"/>
    <x v="1"/>
    <x v="14"/>
    <n v="97849"/>
    <n v="11395"/>
    <n v="88466"/>
    <n v="0"/>
    <n v="81153"/>
    <n v="80880"/>
    <n v="0"/>
    <m/>
    <n v="273"/>
    <m/>
    <m/>
    <m/>
    <n v="0"/>
    <n v="0"/>
    <m/>
    <m/>
    <n v="80297"/>
    <n v="80114"/>
    <n v="183"/>
    <n v="96825"/>
    <n v="46398"/>
    <n v="34626"/>
    <n v="129"/>
    <n v="0.57173487116927291"/>
    <n v="0.42667553879708697"/>
    <n v="1.5895900336401611E-3"/>
  </r>
  <r>
    <x v="3"/>
    <x v="44"/>
    <x v="1"/>
    <x v="14"/>
    <n v="40293"/>
    <n v="2725"/>
    <n v="39580"/>
    <n v="0"/>
    <n v="33060"/>
    <n v="32809"/>
    <n v="0"/>
    <m/>
    <n v="251"/>
    <m/>
    <m/>
    <m/>
    <n v="0"/>
    <n v="0"/>
    <m/>
    <m/>
    <n v="32609"/>
    <n v="32375"/>
    <n v="234"/>
    <n v="39947"/>
    <n v="20024"/>
    <n v="12938"/>
    <n v="98"/>
    <n v="0.60568663036902604"/>
    <n v="0.39134906231094979"/>
    <n v="2.9643073200241983E-3"/>
  </r>
  <r>
    <x v="4"/>
    <x v="44"/>
    <x v="1"/>
    <x v="14"/>
    <n v="47157"/>
    <n v="4170"/>
    <n v="44999"/>
    <n v="0"/>
    <n v="39129"/>
    <n v="38737"/>
    <n v="0"/>
    <m/>
    <n v="392"/>
    <m/>
    <m/>
    <m/>
    <n v="0"/>
    <n v="0"/>
    <m/>
    <m/>
    <n v="38648"/>
    <n v="38293"/>
    <n v="355"/>
    <n v="46520"/>
    <n v="22556"/>
    <n v="16451"/>
    <n v="122"/>
    <n v="0.57645224769352654"/>
    <n v="0.42042986020598533"/>
    <n v="3.1178921004881288E-3"/>
  </r>
  <r>
    <x v="5"/>
    <x v="44"/>
    <x v="1"/>
    <x v="14"/>
    <n v="243155"/>
    <n v="26354"/>
    <n v="218813"/>
    <n v="0"/>
    <n v="195243"/>
    <n v="193502"/>
    <n v="0"/>
    <m/>
    <n v="1741"/>
    <m/>
    <m/>
    <m/>
    <n v="0"/>
    <n v="0"/>
    <m/>
    <m/>
    <n v="193269"/>
    <n v="191605"/>
    <n v="1664"/>
    <n v="240572"/>
    <n v="63240"/>
    <n v="131304"/>
    <n v="699"/>
    <n v="0.32390405802000583"/>
    <n v="0.67251578801800838"/>
    <n v="3.580153961985833E-3"/>
  </r>
  <r>
    <x v="6"/>
    <x v="44"/>
    <x v="1"/>
    <x v="14"/>
    <n v="2661"/>
    <n v="228"/>
    <n v="4445"/>
    <n v="0"/>
    <n v="2319"/>
    <n v="2312"/>
    <n v="0"/>
    <m/>
    <n v="7"/>
    <m/>
    <m/>
    <m/>
    <n v="0"/>
    <n v="0"/>
    <m/>
    <m/>
    <n v="2297"/>
    <n v="2291"/>
    <n v="6"/>
    <n v="2631"/>
    <n v="1384"/>
    <n v="922"/>
    <n v="13"/>
    <n v="0.59680896938335493"/>
    <n v="0.39758516601983612"/>
    <n v="5.6058645968089698E-3"/>
  </r>
  <r>
    <x v="7"/>
    <x v="44"/>
    <x v="1"/>
    <x v="14"/>
    <n v="58555"/>
    <n v="7853"/>
    <n v="52714"/>
    <n v="0"/>
    <n v="45843"/>
    <n v="45506"/>
    <n v="0"/>
    <m/>
    <n v="337"/>
    <m/>
    <m/>
    <m/>
    <n v="0"/>
    <n v="0"/>
    <m/>
    <m/>
    <n v="45643"/>
    <n v="45319"/>
    <n v="324"/>
    <n v="58244"/>
    <n v="32535"/>
    <n v="13213"/>
    <n v="95"/>
    <n v="0.70970486224723517"/>
    <n v="0.28822284754488142"/>
    <n v="2.0722902078834284E-3"/>
  </r>
  <r>
    <x v="8"/>
    <x v="44"/>
    <x v="1"/>
    <x v="14"/>
    <n v="19140"/>
    <n v="1437"/>
    <n v="19715"/>
    <n v="0"/>
    <n v="15370"/>
    <n v="15268"/>
    <n v="0"/>
    <m/>
    <n v="100"/>
    <m/>
    <m/>
    <m/>
    <n v="0"/>
    <n v="0"/>
    <m/>
    <m/>
    <n v="15268"/>
    <n v="15172"/>
    <n v="96"/>
    <n v="19003"/>
    <n v="7069"/>
    <n v="8293"/>
    <n v="8"/>
    <n v="0.45992192582953806"/>
    <n v="0.53955757970071572"/>
    <n v="5.2049446974625896E-4"/>
  </r>
  <r>
    <x v="9"/>
    <x v="44"/>
    <x v="1"/>
    <x v="14"/>
    <n v="4476"/>
    <n v="447"/>
    <n v="6041"/>
    <n v="0"/>
    <n v="3572"/>
    <n v="3546"/>
    <n v="0"/>
    <m/>
    <n v="26"/>
    <m/>
    <m/>
    <m/>
    <n v="0"/>
    <n v="0"/>
    <m/>
    <m/>
    <n v="3545"/>
    <n v="3519"/>
    <n v="26"/>
    <n v="4428"/>
    <n v="0"/>
    <n v="0"/>
    <n v="0"/>
    <n v="0"/>
    <n v="0"/>
    <n v="0"/>
  </r>
  <r>
    <x v="10"/>
    <x v="44"/>
    <x v="1"/>
    <x v="14"/>
    <n v="29760"/>
    <n v="2722"/>
    <n v="29050"/>
    <n v="0"/>
    <n v="23291"/>
    <n v="23095"/>
    <n v="0"/>
    <m/>
    <n v="196"/>
    <m/>
    <m/>
    <m/>
    <n v="0"/>
    <n v="0"/>
    <m/>
    <m/>
    <n v="23136"/>
    <n v="22963"/>
    <n v="173"/>
    <n v="29584"/>
    <n v="9964"/>
    <n v="13287"/>
    <n v="40"/>
    <n v="0.42780473144132924"/>
    <n v="0.57047786698724834"/>
    <n v="1.7174015714224379E-3"/>
  </r>
  <r>
    <x v="11"/>
    <x v="44"/>
    <x v="1"/>
    <x v="14"/>
    <n v="1531"/>
    <n v="112"/>
    <n v="3431"/>
    <n v="0"/>
    <n v="1296"/>
    <n v="1295"/>
    <n v="0"/>
    <m/>
    <n v="1"/>
    <m/>
    <m/>
    <m/>
    <n v="0"/>
    <n v="0"/>
    <m/>
    <m/>
    <n v="1283"/>
    <n v="1282"/>
    <n v="1"/>
    <n v="1517"/>
    <n v="0"/>
    <n v="0"/>
    <n v="0"/>
    <n v="0"/>
    <n v="0"/>
    <n v="0"/>
  </r>
  <r>
    <x v="12"/>
    <x v="44"/>
    <x v="1"/>
    <x v="14"/>
    <n v="36499"/>
    <n v="4432"/>
    <n v="34079"/>
    <n v="0"/>
    <n v="28334"/>
    <n v="28098"/>
    <n v="0"/>
    <m/>
    <n v="236"/>
    <m/>
    <m/>
    <m/>
    <n v="0"/>
    <n v="0"/>
    <m/>
    <m/>
    <n v="28153"/>
    <n v="27920"/>
    <n v="233"/>
    <n v="36239"/>
    <n v="4740"/>
    <n v="23592"/>
    <n v="2"/>
    <n v="0.1672901814074963"/>
    <n v="0.83263923201807011"/>
    <n v="7.0586574433542743E-5"/>
  </r>
  <r>
    <x v="13"/>
    <x v="44"/>
    <x v="1"/>
    <x v="14"/>
    <n v="38307"/>
    <n v="5820"/>
    <n v="34499"/>
    <n v="0"/>
    <n v="29689"/>
    <n v="29263"/>
    <n v="0"/>
    <m/>
    <n v="423"/>
    <m/>
    <m/>
    <m/>
    <n v="0"/>
    <n v="0"/>
    <m/>
    <m/>
    <n v="29570"/>
    <n v="29163"/>
    <n v="407"/>
    <n v="38126"/>
    <n v="0"/>
    <n v="0"/>
    <n v="13"/>
    <n v="0"/>
    <n v="0"/>
    <n v="4.3787261275219779E-4"/>
  </r>
  <r>
    <x v="40"/>
    <x v="44"/>
    <x v="1"/>
    <x v="14"/>
    <n v="50389"/>
    <n v="5078"/>
    <n v="47323"/>
    <n v="0"/>
    <n v="42948"/>
    <n v="42662"/>
    <n v="0"/>
    <m/>
    <n v="284"/>
    <m/>
    <m/>
    <m/>
    <n v="0"/>
    <n v="0"/>
    <m/>
    <m/>
    <n v="41015"/>
    <n v="40760"/>
    <n v="255"/>
    <n v="47579"/>
    <n v="13817"/>
    <n v="28818"/>
    <n v="313"/>
    <n v="0.3217146316475738"/>
    <n v="0.67099748533109804"/>
    <n v="7.2878830213281174E-3"/>
  </r>
  <r>
    <x v="15"/>
    <x v="44"/>
    <x v="1"/>
    <x v="14"/>
    <n v="22756"/>
    <n v="2567"/>
    <n v="22201"/>
    <n v="0"/>
    <n v="20179"/>
    <n v="20104"/>
    <n v="0"/>
    <m/>
    <n v="75"/>
    <m/>
    <m/>
    <m/>
    <n v="0"/>
    <n v="0"/>
    <m/>
    <m/>
    <n v="19936"/>
    <n v="19865"/>
    <n v="71"/>
    <n v="22422"/>
    <n v="1326"/>
    <n v="18791"/>
    <n v="62"/>
    <n v="6.571187868576242E-2"/>
    <n v="0.931215620199217"/>
    <n v="3.072501115020566E-3"/>
  </r>
  <r>
    <x v="16"/>
    <x v="44"/>
    <x v="1"/>
    <x v="14"/>
    <n v="1170638"/>
    <n v="133323"/>
    <n v="1039327"/>
    <n v="0"/>
    <n v="993908"/>
    <n v="978377"/>
    <n v="0"/>
    <m/>
    <n v="15529"/>
    <m/>
    <m/>
    <m/>
    <n v="0"/>
    <n v="0"/>
    <m/>
    <m/>
    <n v="975570"/>
    <n v="960761"/>
    <n v="14809"/>
    <n v="1149979"/>
    <n v="208105"/>
    <n v="780359"/>
    <n v="5444"/>
    <n v="0.20938054628798641"/>
    <n v="0.78514208558538612"/>
    <n v="5.4773681266274141E-3"/>
  </r>
  <r>
    <x v="17"/>
    <x v="44"/>
    <x v="1"/>
    <x v="14"/>
    <n v="152681"/>
    <n v="15326"/>
    <n v="139367"/>
    <n v="0"/>
    <n v="126225"/>
    <n v="125351"/>
    <n v="0"/>
    <m/>
    <n v="874"/>
    <m/>
    <m/>
    <m/>
    <n v="0"/>
    <n v="0"/>
    <m/>
    <m/>
    <n v="119944"/>
    <n v="119239"/>
    <n v="705"/>
    <n v="145198"/>
    <n v="55313"/>
    <n v="69877"/>
    <n v="1035"/>
    <n v="0.43820954644484056"/>
    <n v="0.55359081006139832"/>
    <n v="8.1996434937611409E-3"/>
  </r>
  <r>
    <x v="18"/>
    <x v="44"/>
    <x v="1"/>
    <x v="14"/>
    <n v="22068"/>
    <n v="2462"/>
    <n v="21618"/>
    <n v="0"/>
    <n v="18767"/>
    <n v="18479"/>
    <n v="0"/>
    <m/>
    <n v="288"/>
    <m/>
    <m/>
    <m/>
    <n v="0"/>
    <n v="0"/>
    <m/>
    <m/>
    <n v="18515"/>
    <n v="18280"/>
    <n v="235"/>
    <n v="21870"/>
    <n v="11542"/>
    <n v="7175"/>
    <n v="50"/>
    <n v="0.61501571908136621"/>
    <n v="0.38232002983961211"/>
    <n v="2.6642510790216871E-3"/>
  </r>
  <r>
    <x v="19"/>
    <x v="44"/>
    <x v="1"/>
    <x v="14"/>
    <n v="13093"/>
    <n v="1737"/>
    <n v="13368"/>
    <n v="0"/>
    <n v="10549"/>
    <n v="10505"/>
    <n v="0"/>
    <m/>
    <n v="43"/>
    <m/>
    <m/>
    <m/>
    <n v="0"/>
    <n v="0"/>
    <m/>
    <m/>
    <n v="10471"/>
    <n v="10427"/>
    <n v="44"/>
    <n v="12964"/>
    <n v="7173"/>
    <n v="3364"/>
    <n v="12"/>
    <n v="0.67996966537112524"/>
    <n v="0.31889278604607074"/>
    <n v="1.1375485828040573E-3"/>
  </r>
  <r>
    <x v="20"/>
    <x v="44"/>
    <x v="1"/>
    <x v="14"/>
    <n v="44287"/>
    <n v="3206"/>
    <n v="43093"/>
    <n v="0"/>
    <n v="34921"/>
    <n v="34743"/>
    <n v="0"/>
    <m/>
    <n v="178"/>
    <m/>
    <m/>
    <m/>
    <n v="0"/>
    <n v="0"/>
    <m/>
    <m/>
    <n v="34683"/>
    <n v="34507"/>
    <n v="176"/>
    <n v="43925"/>
    <n v="7951"/>
    <n v="26939"/>
    <n v="31"/>
    <n v="0.22768534692591849"/>
    <n v="0.7714269350820423"/>
    <n v="8.8771799203917411E-4"/>
  </r>
  <r>
    <x v="21"/>
    <x v="44"/>
    <x v="1"/>
    <x v="14"/>
    <n v="7059"/>
    <n v="365"/>
    <n v="8706"/>
    <n v="0"/>
    <n v="5979"/>
    <n v="5973"/>
    <n v="0"/>
    <m/>
    <n v="6"/>
    <m/>
    <m/>
    <m/>
    <n v="0"/>
    <n v="0"/>
    <m/>
    <m/>
    <n v="5896"/>
    <n v="5896"/>
    <n v="0"/>
    <n v="6963"/>
    <n v="1431"/>
    <n v="4545"/>
    <n v="3"/>
    <n v="0.23933768188660312"/>
    <n v="0.76016056196688409"/>
    <n v="5.0175614651279475E-4"/>
  </r>
  <r>
    <x v="22"/>
    <x v="44"/>
    <x v="1"/>
    <x v="14"/>
    <n v="35268"/>
    <n v="2278"/>
    <n v="35002"/>
    <n v="0"/>
    <n v="28888"/>
    <n v="28713"/>
    <n v="0"/>
    <m/>
    <n v="175"/>
    <m/>
    <m/>
    <m/>
    <n v="0"/>
    <n v="0"/>
    <m/>
    <m/>
    <n v="28506"/>
    <n v="28354"/>
    <n v="152"/>
    <n v="34760"/>
    <n v="17021"/>
    <n v="11783"/>
    <n v="84"/>
    <n v="0.58920659097202988"/>
    <n v="0.40788562725006922"/>
    <n v="2.9077817779008587E-3"/>
  </r>
  <r>
    <x v="23"/>
    <x v="44"/>
    <x v="1"/>
    <x v="14"/>
    <n v="21344"/>
    <n v="1572"/>
    <n v="21784"/>
    <n v="0"/>
    <n v="17305"/>
    <n v="17177"/>
    <n v="0"/>
    <m/>
    <n v="128"/>
    <m/>
    <m/>
    <m/>
    <n v="0"/>
    <n v="0"/>
    <m/>
    <m/>
    <n v="17149"/>
    <n v="17038"/>
    <n v="111"/>
    <n v="21162"/>
    <n v="0"/>
    <n v="0"/>
    <n v="50"/>
    <n v="0"/>
    <n v="0"/>
    <n v="2.889338341519792E-3"/>
  </r>
  <r>
    <x v="24"/>
    <x v="44"/>
    <x v="1"/>
    <x v="14"/>
    <n v="13431"/>
    <n v="639"/>
    <n v="14804"/>
    <n v="0"/>
    <n v="11021"/>
    <n v="10774"/>
    <n v="0"/>
    <m/>
    <n v="247"/>
    <m/>
    <m/>
    <m/>
    <n v="0"/>
    <n v="0"/>
    <m/>
    <m/>
    <n v="10731"/>
    <n v="10655"/>
    <n v="76"/>
    <n v="13307"/>
    <n v="2303"/>
    <n v="8712"/>
    <n v="6"/>
    <n v="0.20896470374739134"/>
    <n v="0.7904908810452772"/>
    <n v="5.4441520733145812E-4"/>
  </r>
  <r>
    <x v="25"/>
    <x v="44"/>
    <x v="1"/>
    <x v="14"/>
    <n v="8264"/>
    <n v="1263"/>
    <n v="9013"/>
    <n v="0"/>
    <n v="6928"/>
    <n v="6832"/>
    <n v="0"/>
    <m/>
    <n v="96"/>
    <m/>
    <m/>
    <m/>
    <n v="0"/>
    <n v="0"/>
    <m/>
    <m/>
    <n v="6870"/>
    <n v="6777"/>
    <n v="93"/>
    <n v="8187"/>
    <n v="3025"/>
    <n v="3898"/>
    <n v="5"/>
    <n v="0.43663394919168591"/>
    <n v="0.56264434180138567"/>
    <n v="7.2170900692840648E-4"/>
  </r>
  <r>
    <x v="26"/>
    <x v="44"/>
    <x v="1"/>
    <x v="14"/>
    <n v="442985"/>
    <n v="50724"/>
    <n v="394273"/>
    <n v="0"/>
    <n v="352602"/>
    <n v="349476"/>
    <n v="0"/>
    <m/>
    <n v="3139"/>
    <m/>
    <m/>
    <m/>
    <n v="0"/>
    <n v="0"/>
    <m/>
    <m/>
    <n v="337613"/>
    <n v="335489"/>
    <n v="2124"/>
    <n v="429061"/>
    <n v="168926"/>
    <n v="182788"/>
    <n v="888"/>
    <n v="0.47908406645452944"/>
    <n v="0.51839751334365658"/>
    <n v="2.5184202018139431E-3"/>
  </r>
  <r>
    <x v="27"/>
    <x v="44"/>
    <x v="1"/>
    <x v="14"/>
    <n v="12019"/>
    <n v="725"/>
    <n v="13306"/>
    <n v="0"/>
    <n v="10792"/>
    <n v="10744"/>
    <n v="0"/>
    <m/>
    <n v="48"/>
    <m/>
    <m/>
    <m/>
    <n v="0"/>
    <n v="0"/>
    <m/>
    <m/>
    <n v="10605"/>
    <n v="10557"/>
    <n v="48"/>
    <n v="11769"/>
    <n v="6211"/>
    <n v="4524"/>
    <n v="57"/>
    <n v="0.57551890289103036"/>
    <n v="0.41919940696812452"/>
    <n v="5.2816901408450703E-3"/>
  </r>
  <r>
    <x v="28"/>
    <x v="44"/>
    <x v="1"/>
    <x v="14"/>
    <n v="67769"/>
    <n v="5197"/>
    <n v="64584"/>
    <n v="0"/>
    <n v="56575"/>
    <n v="56262"/>
    <n v="0"/>
    <m/>
    <n v="313"/>
    <m/>
    <m/>
    <m/>
    <n v="0"/>
    <n v="0"/>
    <m/>
    <m/>
    <n v="56039"/>
    <n v="55736"/>
    <n v="303"/>
    <n v="67259"/>
    <n v="39002"/>
    <n v="17462"/>
    <n v="111"/>
    <n v="0.6893857711003093"/>
    <n v="0.30865223155103844"/>
    <n v="1.9619973486522317E-3"/>
  </r>
  <r>
    <x v="29"/>
    <x v="44"/>
    <x v="1"/>
    <x v="14"/>
    <n v="6944"/>
    <n v="697"/>
    <n v="8259"/>
    <n v="0"/>
    <n v="5623"/>
    <n v="5582"/>
    <n v="0"/>
    <m/>
    <n v="41"/>
    <m/>
    <m/>
    <m/>
    <n v="0"/>
    <n v="0"/>
    <m/>
    <m/>
    <n v="5556"/>
    <n v="5519"/>
    <n v="37"/>
    <n v="6860"/>
    <n v="3137"/>
    <n v="2458"/>
    <n v="28"/>
    <n v="0.55788724879957319"/>
    <n v="0.43713320291659258"/>
    <n v="4.9795482838342524E-3"/>
  </r>
  <r>
    <x v="30"/>
    <x v="44"/>
    <x v="1"/>
    <x v="14"/>
    <n v="415504"/>
    <n v="36317"/>
    <n v="381199"/>
    <n v="0"/>
    <n v="337241"/>
    <n v="334664"/>
    <n v="0"/>
    <m/>
    <n v="2563"/>
    <m/>
    <m/>
    <m/>
    <n v="0"/>
    <n v="0"/>
    <m/>
    <m/>
    <n v="331865"/>
    <n v="329635"/>
    <n v="2230"/>
    <n v="410202"/>
    <n v="145975"/>
    <n v="190760"/>
    <n v="506"/>
    <n v="0.43285069134535836"/>
    <n v="0.56564889796910811"/>
    <n v="1.5004106855334908E-3"/>
  </r>
  <r>
    <x v="31"/>
    <x v="44"/>
    <x v="1"/>
    <x v="14"/>
    <n v="282442"/>
    <n v="33966"/>
    <n v="250488"/>
    <n v="0"/>
    <n v="230280"/>
    <n v="227292"/>
    <n v="0"/>
    <m/>
    <n v="2984"/>
    <m/>
    <m/>
    <m/>
    <n v="0"/>
    <n v="0"/>
    <m/>
    <m/>
    <n v="225483"/>
    <n v="222826"/>
    <n v="2657"/>
    <n v="277904"/>
    <n v="116563"/>
    <n v="113392"/>
    <n v="325"/>
    <n v="0.50617943373284702"/>
    <n v="0.49240924092409238"/>
    <n v="1.4113253430606217E-3"/>
  </r>
  <r>
    <x v="32"/>
    <x v="44"/>
    <x v="1"/>
    <x v="14"/>
    <n v="28362"/>
    <n v="2621"/>
    <n v="27753"/>
    <n v="0"/>
    <n v="22983"/>
    <n v="22766"/>
    <n v="0"/>
    <m/>
    <n v="217"/>
    <m/>
    <m/>
    <m/>
    <n v="0"/>
    <n v="0"/>
    <m/>
    <m/>
    <n v="22810"/>
    <n v="22597"/>
    <n v="213"/>
    <n v="28134"/>
    <n v="664"/>
    <n v="22316"/>
    <n v="3"/>
    <n v="2.8890919375190359E-2"/>
    <n v="0.97097854936257233"/>
    <n v="1.3053126223730585E-4"/>
  </r>
  <r>
    <x v="33"/>
    <x v="44"/>
    <x v="1"/>
    <x v="14"/>
    <n v="160302"/>
    <n v="17548"/>
    <n v="144766"/>
    <n v="0"/>
    <n v="129211"/>
    <n v="128652"/>
    <n v="0"/>
    <m/>
    <n v="559"/>
    <m/>
    <m/>
    <m/>
    <n v="0"/>
    <n v="0"/>
    <m/>
    <m/>
    <n v="124958"/>
    <n v="124546"/>
    <n v="412"/>
    <n v="154145"/>
    <n v="86749"/>
    <n v="42038"/>
    <n v="424"/>
    <n v="0.6713747281578194"/>
    <n v="0.32534381747684021"/>
    <n v="3.2814543653404121E-3"/>
  </r>
  <r>
    <x v="34"/>
    <x v="44"/>
    <x v="1"/>
    <x v="14"/>
    <n v="2829"/>
    <n v="126"/>
    <n v="4715"/>
    <n v="0"/>
    <n v="2348"/>
    <n v="2346"/>
    <n v="0"/>
    <m/>
    <n v="2"/>
    <m/>
    <m/>
    <m/>
    <n v="0"/>
    <n v="0"/>
    <m/>
    <m/>
    <n v="2337"/>
    <n v="2335"/>
    <n v="2"/>
    <n v="2791"/>
    <n v="1174"/>
    <n v="1174"/>
    <n v="0"/>
    <n v="0.5"/>
    <n v="0.5"/>
    <n v="0"/>
  </r>
  <r>
    <x v="35"/>
    <x v="44"/>
    <x v="1"/>
    <x v="14"/>
    <n v="31844"/>
    <n v="4249"/>
    <n v="29607"/>
    <n v="0"/>
    <n v="25828"/>
    <n v="25612"/>
    <n v="0"/>
    <m/>
    <n v="216"/>
    <m/>
    <m/>
    <m/>
    <n v="0"/>
    <n v="0"/>
    <m/>
    <m/>
    <n v="25499"/>
    <n v="25332"/>
    <n v="167"/>
    <n v="31521"/>
    <n v="13767"/>
    <n v="12018"/>
    <n v="43"/>
    <n v="0.53302617314542355"/>
    <n v="0.46530896701254454"/>
    <n v="1.6648598420319033E-3"/>
  </r>
  <r>
    <x v="36"/>
    <x v="44"/>
    <x v="1"/>
    <x v="14"/>
    <n v="125485"/>
    <n v="11860"/>
    <n v="115637"/>
    <n v="0"/>
    <n v="106501"/>
    <n v="104727"/>
    <n v="0"/>
    <m/>
    <n v="1773"/>
    <m/>
    <m/>
    <m/>
    <n v="0"/>
    <n v="0"/>
    <m/>
    <m/>
    <n v="104320"/>
    <n v="103609"/>
    <n v="711"/>
    <n v="124234"/>
    <n v="44334"/>
    <n v="61858"/>
    <n v="309"/>
    <n v="0.41627778142928235"/>
    <n v="0.58082083736302947"/>
    <n v="2.9013812076881906E-3"/>
  </r>
  <r>
    <x v="37"/>
    <x v="44"/>
    <x v="1"/>
    <x v="14"/>
    <n v="21272"/>
    <n v="3728"/>
    <n v="19556"/>
    <n v="0"/>
    <n v="17791"/>
    <n v="17429"/>
    <n v="0"/>
    <m/>
    <n v="362"/>
    <m/>
    <m/>
    <m/>
    <n v="0"/>
    <n v="0"/>
    <m/>
    <m/>
    <n v="17318"/>
    <n v="17090"/>
    <n v="228"/>
    <n v="21018"/>
    <n v="0"/>
    <n v="0"/>
    <n v="26"/>
    <n v="0"/>
    <n v="0"/>
    <n v="1.4614130740261931E-3"/>
  </r>
  <r>
    <x v="38"/>
    <x v="44"/>
    <x v="1"/>
    <x v="14"/>
    <n v="106452"/>
    <n v="8016"/>
    <n v="100448"/>
    <n v="0"/>
    <n v="78840"/>
    <n v="78420"/>
    <n v="0"/>
    <m/>
    <n v="420"/>
    <m/>
    <m/>
    <m/>
    <n v="0"/>
    <n v="0"/>
    <m/>
    <m/>
    <n v="77927"/>
    <n v="77603"/>
    <n v="324"/>
    <n v="105731"/>
    <n v="14760"/>
    <n v="63883"/>
    <n v="197"/>
    <n v="0.18721461187214611"/>
    <n v="0.81028665651953324"/>
    <n v="2.4987316083206496E-3"/>
  </r>
  <r>
    <x v="39"/>
    <x v="44"/>
    <x v="1"/>
    <x v="14"/>
    <n v="3904959"/>
    <n v="414868"/>
    <n v="0"/>
    <n v="0"/>
    <n v="3207602"/>
    <n v="3172939"/>
    <n v="0"/>
    <m/>
    <n v="34647"/>
    <m/>
    <m/>
    <m/>
    <n v="0"/>
    <n v="0"/>
    <m/>
    <m/>
    <n v="3140309"/>
    <n v="3110331"/>
    <n v="29978"/>
    <s v="N/A"/>
    <n v="0"/>
    <n v="0"/>
    <n v="1260"/>
    <n v="0"/>
    <n v="0"/>
    <n v="3.9281681455492296E-4"/>
  </r>
  <r>
    <x v="41"/>
    <x v="45"/>
    <x v="5"/>
    <x v="15"/>
    <n v="6239"/>
    <n v="376"/>
    <n v="7875"/>
    <m/>
    <n v="2886"/>
    <n v="2864"/>
    <m/>
    <m/>
    <m/>
    <m/>
    <m/>
    <m/>
    <m/>
    <m/>
    <m/>
    <m/>
    <m/>
    <m/>
    <m/>
    <m/>
    <m/>
    <m/>
    <m/>
    <m/>
    <m/>
    <m/>
  </r>
  <r>
    <x v="41"/>
    <x v="45"/>
    <x v="5"/>
    <x v="15"/>
    <n v="13163"/>
    <n v="1252"/>
    <n v="13923"/>
    <m/>
    <n v="5229"/>
    <n v="5192"/>
    <m/>
    <m/>
    <m/>
    <m/>
    <m/>
    <m/>
    <m/>
    <m/>
    <m/>
    <m/>
    <m/>
    <m/>
    <m/>
    <m/>
    <m/>
    <m/>
    <m/>
    <m/>
    <m/>
    <m/>
  </r>
  <r>
    <x v="41"/>
    <x v="45"/>
    <x v="5"/>
    <x v="15"/>
    <n v="93389"/>
    <n v="12264"/>
    <n v="83137"/>
    <m/>
    <n v="33274"/>
    <n v="33119"/>
    <m/>
    <m/>
    <m/>
    <m/>
    <m/>
    <m/>
    <m/>
    <m/>
    <m/>
    <m/>
    <m/>
    <m/>
    <m/>
    <m/>
    <m/>
    <m/>
    <m/>
    <m/>
    <m/>
    <m/>
  </r>
  <r>
    <x v="41"/>
    <x v="45"/>
    <x v="5"/>
    <x v="15"/>
    <n v="38922"/>
    <n v="2855"/>
    <n v="38079"/>
    <m/>
    <n v="18956"/>
    <n v="18814"/>
    <m/>
    <m/>
    <m/>
    <m/>
    <m/>
    <m/>
    <m/>
    <m/>
    <m/>
    <m/>
    <m/>
    <m/>
    <m/>
    <m/>
    <m/>
    <m/>
    <m/>
    <m/>
    <m/>
    <m/>
  </r>
  <r>
    <x v="41"/>
    <x v="45"/>
    <x v="5"/>
    <x v="15"/>
    <n v="45879"/>
    <n v="4141"/>
    <n v="43750"/>
    <m/>
    <n v="21716"/>
    <n v="21519"/>
    <m/>
    <m/>
    <m/>
    <m/>
    <m/>
    <m/>
    <m/>
    <m/>
    <m/>
    <m/>
    <m/>
    <m/>
    <m/>
    <m/>
    <m/>
    <m/>
    <m/>
    <m/>
    <m/>
    <m/>
  </r>
  <r>
    <x v="41"/>
    <x v="45"/>
    <x v="5"/>
    <x v="15"/>
    <n v="234411"/>
    <n v="25032"/>
    <n v="211391"/>
    <m/>
    <n v="73213"/>
    <n v="72096"/>
    <m/>
    <m/>
    <m/>
    <m/>
    <m/>
    <m/>
    <m/>
    <m/>
    <m/>
    <m/>
    <m/>
    <m/>
    <m/>
    <m/>
    <m/>
    <m/>
    <m/>
    <m/>
    <m/>
    <m/>
  </r>
  <r>
    <x v="41"/>
    <x v="45"/>
    <x v="5"/>
    <x v="15"/>
    <n v="2588"/>
    <n v="228"/>
    <n v="4372"/>
    <m/>
    <n v="1288"/>
    <n v="1279"/>
    <m/>
    <m/>
    <m/>
    <m/>
    <m/>
    <m/>
    <m/>
    <m/>
    <m/>
    <m/>
    <m/>
    <m/>
    <m/>
    <m/>
    <m/>
    <m/>
    <m/>
    <m/>
    <m/>
    <m/>
  </r>
  <r>
    <x v="41"/>
    <x v="45"/>
    <x v="5"/>
    <x v="15"/>
    <n v="56486"/>
    <n v="8383"/>
    <n v="50115"/>
    <m/>
    <n v="19874"/>
    <n v="19710"/>
    <m/>
    <m/>
    <m/>
    <m/>
    <m/>
    <m/>
    <m/>
    <m/>
    <m/>
    <m/>
    <m/>
    <m/>
    <m/>
    <m/>
    <m/>
    <m/>
    <m/>
    <m/>
    <m/>
    <m/>
  </r>
  <r>
    <x v="41"/>
    <x v="45"/>
    <x v="5"/>
    <x v="15"/>
    <n v="18357"/>
    <n v="1641"/>
    <n v="18728"/>
    <m/>
    <n v="8144"/>
    <n v="8066"/>
    <m/>
    <m/>
    <m/>
    <m/>
    <m/>
    <m/>
    <m/>
    <m/>
    <m/>
    <m/>
    <m/>
    <m/>
    <m/>
    <m/>
    <m/>
    <m/>
    <m/>
    <m/>
    <m/>
    <m/>
  </r>
  <r>
    <x v="41"/>
    <x v="45"/>
    <x v="5"/>
    <x v="15"/>
    <n v="4384"/>
    <n v="486"/>
    <n v="5910"/>
    <m/>
    <n v="1950"/>
    <n v="1920"/>
    <m/>
    <m/>
    <m/>
    <m/>
    <m/>
    <m/>
    <m/>
    <m/>
    <m/>
    <m/>
    <m/>
    <m/>
    <m/>
    <m/>
    <m/>
    <m/>
    <m/>
    <m/>
    <m/>
    <m/>
  </r>
  <r>
    <x v="41"/>
    <x v="45"/>
    <x v="5"/>
    <x v="15"/>
    <n v="28379"/>
    <n v="2717"/>
    <n v="27674"/>
    <m/>
    <n v="9617"/>
    <n v="9535"/>
    <m/>
    <m/>
    <m/>
    <m/>
    <m/>
    <m/>
    <m/>
    <m/>
    <m/>
    <m/>
    <m/>
    <m/>
    <m/>
    <m/>
    <m/>
    <m/>
    <m/>
    <m/>
    <m/>
    <m/>
  </r>
  <r>
    <x v="41"/>
    <x v="45"/>
    <x v="5"/>
    <x v="15"/>
    <n v="1500"/>
    <n v="112"/>
    <n v="3400"/>
    <m/>
    <n v="694"/>
    <n v="691"/>
    <m/>
    <m/>
    <m/>
    <m/>
    <m/>
    <m/>
    <m/>
    <m/>
    <m/>
    <m/>
    <m/>
    <m/>
    <m/>
    <m/>
    <m/>
    <m/>
    <m/>
    <m/>
    <m/>
    <m/>
  </r>
  <r>
    <x v="41"/>
    <x v="45"/>
    <x v="5"/>
    <x v="15"/>
    <n v="34985"/>
    <n v="4506"/>
    <n v="32491"/>
    <m/>
    <n v="12930"/>
    <n v="12885"/>
    <m/>
    <m/>
    <m/>
    <m/>
    <m/>
    <m/>
    <m/>
    <m/>
    <m/>
    <m/>
    <m/>
    <m/>
    <m/>
    <m/>
    <m/>
    <m/>
    <m/>
    <m/>
    <m/>
    <m/>
  </r>
  <r>
    <x v="41"/>
    <x v="45"/>
    <x v="5"/>
    <x v="15"/>
    <n v="37208"/>
    <n v="5808"/>
    <n v="33412"/>
    <m/>
    <n v="15658"/>
    <n v="15396"/>
    <m/>
    <m/>
    <m/>
    <m/>
    <m/>
    <m/>
    <m/>
    <m/>
    <m/>
    <m/>
    <m/>
    <m/>
    <m/>
    <m/>
    <m/>
    <m/>
    <m/>
    <m/>
    <m/>
    <m/>
  </r>
  <r>
    <x v="41"/>
    <x v="45"/>
    <x v="5"/>
    <x v="15"/>
    <n v="47412"/>
    <n v="6229"/>
    <n v="43195"/>
    <m/>
    <n v="25372"/>
    <n v="25077"/>
    <m/>
    <m/>
    <m/>
    <m/>
    <m/>
    <m/>
    <m/>
    <m/>
    <m/>
    <m/>
    <m/>
    <m/>
    <m/>
    <m/>
    <m/>
    <m/>
    <m/>
    <m/>
    <m/>
    <m/>
  </r>
  <r>
    <x v="41"/>
    <x v="45"/>
    <x v="5"/>
    <x v="15"/>
    <n v="21886"/>
    <n v="2794"/>
    <n v="21104"/>
    <m/>
    <n v="12687"/>
    <n v="12544"/>
    <m/>
    <m/>
    <m/>
    <m/>
    <m/>
    <m/>
    <m/>
    <m/>
    <m/>
    <m/>
    <m/>
    <m/>
    <m/>
    <m/>
    <m/>
    <m/>
    <m/>
    <m/>
    <m/>
    <m/>
  </r>
  <r>
    <x v="41"/>
    <x v="45"/>
    <x v="5"/>
    <x v="15"/>
    <n v="1110063"/>
    <n v="153718"/>
    <n v="958357"/>
    <m/>
    <n v="443523"/>
    <n v="432049"/>
    <m/>
    <m/>
    <m/>
    <m/>
    <m/>
    <m/>
    <m/>
    <m/>
    <m/>
    <m/>
    <m/>
    <m/>
    <m/>
    <m/>
    <m/>
    <m/>
    <m/>
    <m/>
    <m/>
    <m/>
  </r>
  <r>
    <x v="41"/>
    <x v="45"/>
    <x v="5"/>
    <x v="15"/>
    <n v="146384"/>
    <n v="16055"/>
    <n v="132341"/>
    <m/>
    <n v="61615"/>
    <n v="60930"/>
    <m/>
    <m/>
    <m/>
    <m/>
    <m/>
    <m/>
    <m/>
    <m/>
    <m/>
    <m/>
    <m/>
    <m/>
    <m/>
    <m/>
    <m/>
    <m/>
    <m/>
    <m/>
    <m/>
    <m/>
  </r>
  <r>
    <x v="41"/>
    <x v="45"/>
    <x v="5"/>
    <x v="15"/>
    <n v="20861"/>
    <n v="2571"/>
    <n v="20302"/>
    <m/>
    <n v="9560"/>
    <n v="9447"/>
    <m/>
    <m/>
    <m/>
    <m/>
    <m/>
    <m/>
    <m/>
    <m/>
    <m/>
    <m/>
    <m/>
    <m/>
    <m/>
    <m/>
    <m/>
    <m/>
    <m/>
    <m/>
    <m/>
    <m/>
  </r>
  <r>
    <x v="41"/>
    <x v="45"/>
    <x v="5"/>
    <x v="15"/>
    <n v="12862"/>
    <n v="1717"/>
    <n v="13157"/>
    <m/>
    <n v="4407"/>
    <n v="4369"/>
    <m/>
    <m/>
    <m/>
    <m/>
    <m/>
    <m/>
    <m/>
    <m/>
    <m/>
    <m/>
    <m/>
    <m/>
    <m/>
    <m/>
    <m/>
    <m/>
    <m/>
    <m/>
    <m/>
    <m/>
  </r>
  <r>
    <x v="41"/>
    <x v="45"/>
    <x v="5"/>
    <x v="15"/>
    <n v="43459"/>
    <n v="16750"/>
    <n v="28721"/>
    <m/>
    <n v="16990"/>
    <n v="16768"/>
    <m/>
    <m/>
    <m/>
    <m/>
    <m/>
    <m/>
    <m/>
    <m/>
    <m/>
    <m/>
    <m/>
    <m/>
    <m/>
    <m/>
    <m/>
    <m/>
    <m/>
    <m/>
    <m/>
    <m/>
  </r>
  <r>
    <x v="41"/>
    <x v="45"/>
    <x v="5"/>
    <x v="15"/>
    <n v="6811"/>
    <n v="413"/>
    <n v="8410"/>
    <m/>
    <n v="3351"/>
    <n v="3350"/>
    <m/>
    <m/>
    <m/>
    <m/>
    <m/>
    <m/>
    <m/>
    <m/>
    <m/>
    <m/>
    <m/>
    <m/>
    <m/>
    <m/>
    <m/>
    <m/>
    <m/>
    <m/>
    <m/>
    <m/>
  </r>
  <r>
    <x v="41"/>
    <x v="45"/>
    <x v="5"/>
    <x v="15"/>
    <n v="33925"/>
    <n v="2490"/>
    <n v="33447"/>
    <m/>
    <n v="16181"/>
    <n v="16043"/>
    <m/>
    <m/>
    <m/>
    <m/>
    <m/>
    <m/>
    <m/>
    <m/>
    <m/>
    <m/>
    <m/>
    <m/>
    <m/>
    <m/>
    <m/>
    <m/>
    <m/>
    <m/>
    <m/>
    <m/>
  </r>
  <r>
    <x v="41"/>
    <x v="45"/>
    <x v="5"/>
    <x v="15"/>
    <n v="20727"/>
    <n v="1649"/>
    <n v="21090"/>
    <m/>
    <n v="9321"/>
    <n v="9153"/>
    <m/>
    <m/>
    <m/>
    <m/>
    <m/>
    <m/>
    <m/>
    <m/>
    <m/>
    <m/>
    <m/>
    <m/>
    <m/>
    <m/>
    <m/>
    <m/>
    <m/>
    <m/>
    <m/>
    <m/>
  </r>
  <r>
    <x v="41"/>
    <x v="45"/>
    <x v="5"/>
    <x v="15"/>
    <n v="13259"/>
    <n v="539"/>
    <n v="14732"/>
    <m/>
    <n v="7035"/>
    <n v="6644"/>
    <m/>
    <m/>
    <m/>
    <m/>
    <m/>
    <m/>
    <m/>
    <m/>
    <m/>
    <m/>
    <m/>
    <m/>
    <m/>
    <m/>
    <m/>
    <m/>
    <m/>
    <m/>
    <m/>
    <m/>
  </r>
  <r>
    <x v="41"/>
    <x v="45"/>
    <x v="5"/>
    <x v="15"/>
    <n v="8118"/>
    <n v="1210"/>
    <n v="8920"/>
    <m/>
    <n v="3748"/>
    <n v="3716"/>
    <m/>
    <m/>
    <m/>
    <m/>
    <m/>
    <m/>
    <m/>
    <m/>
    <m/>
    <m/>
    <m/>
    <m/>
    <m/>
    <m/>
    <m/>
    <m/>
    <m/>
    <m/>
    <m/>
    <m/>
  </r>
  <r>
    <x v="41"/>
    <x v="45"/>
    <x v="5"/>
    <x v="15"/>
    <n v="419234"/>
    <n v="55311"/>
    <n v="365935"/>
    <m/>
    <n v="152136"/>
    <n v="151542"/>
    <m/>
    <m/>
    <m/>
    <m/>
    <m/>
    <m/>
    <m/>
    <m/>
    <m/>
    <m/>
    <m/>
    <m/>
    <m/>
    <m/>
    <m/>
    <m/>
    <m/>
    <m/>
    <m/>
    <m/>
  </r>
  <r>
    <x v="41"/>
    <x v="45"/>
    <x v="5"/>
    <x v="15"/>
    <n v="11624"/>
    <n v="792"/>
    <n v="12844"/>
    <m/>
    <n v="6068"/>
    <n v="6067"/>
    <m/>
    <m/>
    <m/>
    <m/>
    <m/>
    <m/>
    <m/>
    <m/>
    <m/>
    <m/>
    <m/>
    <m/>
    <m/>
    <m/>
    <m/>
    <m/>
    <m/>
    <m/>
    <m/>
    <m/>
  </r>
  <r>
    <x v="41"/>
    <x v="45"/>
    <x v="5"/>
    <x v="15"/>
    <n v="65084"/>
    <n v="5665"/>
    <n v="61431"/>
    <m/>
    <n v="29589"/>
    <n v="29349"/>
    <m/>
    <m/>
    <m/>
    <m/>
    <m/>
    <m/>
    <m/>
    <m/>
    <m/>
    <m/>
    <m/>
    <m/>
    <m/>
    <m/>
    <m/>
    <m/>
    <m/>
    <m/>
    <m/>
    <m/>
  </r>
  <r>
    <x v="41"/>
    <x v="45"/>
    <x v="5"/>
    <x v="15"/>
    <n v="6742"/>
    <n v="709"/>
    <n v="8045"/>
    <m/>
    <n v="2472"/>
    <n v="2443"/>
    <m/>
    <m/>
    <m/>
    <m/>
    <m/>
    <m/>
    <m/>
    <m/>
    <m/>
    <m/>
    <m/>
    <m/>
    <m/>
    <m/>
    <m/>
    <m/>
    <m/>
    <m/>
    <m/>
    <m/>
  </r>
  <r>
    <x v="41"/>
    <x v="45"/>
    <x v="5"/>
    <x v="15"/>
    <n v="400448"/>
    <n v="133832"/>
    <n v="268628"/>
    <m/>
    <n v="144082"/>
    <n v="142084"/>
    <m/>
    <m/>
    <m/>
    <m/>
    <m/>
    <m/>
    <m/>
    <m/>
    <m/>
    <m/>
    <m/>
    <m/>
    <m/>
    <m/>
    <m/>
    <m/>
    <m/>
    <m/>
    <m/>
    <m/>
  </r>
  <r>
    <x v="41"/>
    <x v="45"/>
    <x v="5"/>
    <x v="15"/>
    <n v="270018"/>
    <n v="36882"/>
    <n v="235148"/>
    <m/>
    <n v="106372"/>
    <n v="104905"/>
    <m/>
    <m/>
    <m/>
    <m/>
    <m/>
    <m/>
    <m/>
    <m/>
    <m/>
    <m/>
    <m/>
    <m/>
    <m/>
    <m/>
    <m/>
    <m/>
    <m/>
    <m/>
    <m/>
    <m/>
  </r>
  <r>
    <x v="41"/>
    <x v="45"/>
    <x v="5"/>
    <x v="15"/>
    <n v="27979"/>
    <n v="2498"/>
    <n v="27493"/>
    <m/>
    <n v="11908"/>
    <n v="11723"/>
    <m/>
    <m/>
    <m/>
    <m/>
    <m/>
    <m/>
    <m/>
    <m/>
    <m/>
    <m/>
    <m/>
    <m/>
    <m/>
    <m/>
    <m/>
    <m/>
    <m/>
    <m/>
    <m/>
    <m/>
  </r>
  <r>
    <x v="41"/>
    <x v="45"/>
    <x v="5"/>
    <x v="15"/>
    <n v="154003"/>
    <n v="18502"/>
    <n v="137513"/>
    <m/>
    <n v="60515"/>
    <n v="60323"/>
    <m/>
    <m/>
    <m/>
    <m/>
    <m/>
    <m/>
    <m/>
    <m/>
    <m/>
    <m/>
    <m/>
    <m/>
    <m/>
    <m/>
    <m/>
    <m/>
    <m/>
    <m/>
    <m/>
    <m/>
  </r>
  <r>
    <x v="41"/>
    <x v="45"/>
    <x v="5"/>
    <x v="15"/>
    <n v="2755"/>
    <n v="147"/>
    <n v="4620"/>
    <m/>
    <n v="1454"/>
    <n v="1439"/>
    <m/>
    <m/>
    <m/>
    <m/>
    <m/>
    <m/>
    <m/>
    <m/>
    <m/>
    <m/>
    <m/>
    <m/>
    <m/>
    <m/>
    <m/>
    <m/>
    <m/>
    <m/>
    <m/>
    <m/>
  </r>
  <r>
    <x v="41"/>
    <x v="45"/>
    <x v="5"/>
    <x v="15"/>
    <n v="30874"/>
    <n v="4431"/>
    <n v="28455"/>
    <m/>
    <n v="14296"/>
    <n v="14150"/>
    <m/>
    <m/>
    <m/>
    <m/>
    <m/>
    <m/>
    <m/>
    <m/>
    <m/>
    <m/>
    <m/>
    <m/>
    <m/>
    <m/>
    <m/>
    <m/>
    <m/>
    <m/>
    <m/>
    <m/>
  </r>
  <r>
    <x v="41"/>
    <x v="45"/>
    <x v="5"/>
    <x v="15"/>
    <n v="118654"/>
    <n v="13795"/>
    <n v="106871"/>
    <m/>
    <n v="48756"/>
    <n v="47234"/>
    <m/>
    <m/>
    <m/>
    <m/>
    <m/>
    <m/>
    <m/>
    <m/>
    <m/>
    <m/>
    <m/>
    <m/>
    <m/>
    <m/>
    <m/>
    <m/>
    <m/>
    <m/>
    <m/>
    <m/>
  </r>
  <r>
    <x v="41"/>
    <x v="45"/>
    <x v="5"/>
    <x v="15"/>
    <n v="19740"/>
    <n v="3658"/>
    <n v="18094"/>
    <m/>
    <n v="7965"/>
    <n v="7843"/>
    <m/>
    <m/>
    <m/>
    <m/>
    <m/>
    <m/>
    <m/>
    <m/>
    <m/>
    <m/>
    <m/>
    <m/>
    <m/>
    <m/>
    <m/>
    <m/>
    <m/>
    <m/>
    <m/>
    <m/>
  </r>
  <r>
    <x v="41"/>
    <x v="45"/>
    <x v="5"/>
    <x v="15"/>
    <n v="102835"/>
    <n v="8039"/>
    <n v="96808"/>
    <m/>
    <n v="33525"/>
    <n v="33391"/>
    <m/>
    <m/>
    <m/>
    <m/>
    <m/>
    <m/>
    <m/>
    <m/>
    <m/>
    <m/>
    <m/>
    <m/>
    <m/>
    <m/>
    <m/>
    <m/>
    <m/>
    <m/>
    <m/>
    <m/>
  </r>
  <r>
    <x v="41"/>
    <x v="45"/>
    <x v="5"/>
    <x v="15"/>
    <n v="3731647"/>
    <n v="560197"/>
    <n v="0"/>
    <m/>
    <n v="1458357"/>
    <n v="1435669"/>
    <m/>
    <m/>
    <m/>
    <m/>
    <m/>
    <m/>
    <m/>
    <m/>
    <m/>
    <m/>
    <m/>
    <m/>
    <m/>
    <m/>
    <m/>
    <m/>
    <m/>
    <m/>
    <m/>
    <m/>
  </r>
  <r>
    <x v="41"/>
    <x v="45"/>
    <x v="5"/>
    <x v="15"/>
    <n v="6099"/>
    <n v="293"/>
    <n v="7817"/>
    <n v="0"/>
    <n v="3449"/>
    <n v="3424"/>
    <n v="0"/>
    <m/>
    <m/>
    <m/>
    <m/>
    <m/>
    <m/>
    <m/>
    <m/>
    <m/>
    <m/>
    <m/>
    <m/>
    <m/>
    <m/>
    <m/>
    <m/>
    <m/>
    <m/>
    <m/>
  </r>
  <r>
    <x v="41"/>
    <x v="45"/>
    <x v="5"/>
    <x v="15"/>
    <n v="12732"/>
    <n v="1333"/>
    <n v="13410"/>
    <n v="0"/>
    <n v="6894"/>
    <n v="6893"/>
    <n v="0"/>
    <m/>
    <m/>
    <m/>
    <m/>
    <m/>
    <m/>
    <m/>
    <m/>
    <m/>
    <m/>
    <m/>
    <m/>
    <m/>
    <m/>
    <m/>
    <m/>
    <m/>
    <m/>
    <m/>
  </r>
  <r>
    <x v="41"/>
    <x v="45"/>
    <x v="5"/>
    <x v="15"/>
    <n v="90760"/>
    <n v="10675"/>
    <n v="82096"/>
    <n v="0"/>
    <n v="46046"/>
    <n v="45696"/>
    <n v="0"/>
    <m/>
    <m/>
    <m/>
    <m/>
    <m/>
    <m/>
    <m/>
    <m/>
    <m/>
    <m/>
    <m/>
    <m/>
    <m/>
    <m/>
    <m/>
    <m/>
    <m/>
    <m/>
    <m/>
  </r>
  <r>
    <x v="41"/>
    <x v="45"/>
    <x v="5"/>
    <x v="15"/>
    <n v="38562"/>
    <n v="2014"/>
    <n v="38559"/>
    <n v="0"/>
    <n v="22610"/>
    <n v="22397"/>
    <n v="0"/>
    <m/>
    <m/>
    <m/>
    <m/>
    <m/>
    <m/>
    <m/>
    <m/>
    <m/>
    <m/>
    <m/>
    <m/>
    <m/>
    <m/>
    <m/>
    <m/>
    <m/>
    <m/>
    <m/>
  </r>
  <r>
    <x v="41"/>
    <x v="45"/>
    <x v="5"/>
    <x v="15"/>
    <n v="45734"/>
    <n v="3261"/>
    <n v="44484"/>
    <n v="0"/>
    <n v="27063"/>
    <n v="26862"/>
    <n v="0"/>
    <m/>
    <m/>
    <m/>
    <m/>
    <m/>
    <m/>
    <m/>
    <m/>
    <m/>
    <m/>
    <m/>
    <m/>
    <m/>
    <m/>
    <m/>
    <m/>
    <m/>
    <m/>
    <m/>
  </r>
  <r>
    <x v="41"/>
    <x v="45"/>
    <x v="5"/>
    <x v="15"/>
    <n v="226530"/>
    <n v="20476"/>
    <n v="208065"/>
    <n v="0"/>
    <n v="110127"/>
    <n v="108877"/>
    <n v="0"/>
    <m/>
    <m/>
    <m/>
    <m/>
    <m/>
    <m/>
    <m/>
    <m/>
    <m/>
    <m/>
    <m/>
    <m/>
    <m/>
    <m/>
    <m/>
    <m/>
    <m/>
    <m/>
    <m/>
  </r>
  <r>
    <x v="41"/>
    <x v="45"/>
    <x v="5"/>
    <x v="15"/>
    <n v="2562"/>
    <n v="219"/>
    <n v="4354"/>
    <n v="0"/>
    <n v="1636"/>
    <n v="1628"/>
    <n v="0"/>
    <m/>
    <m/>
    <m/>
    <m/>
    <m/>
    <m/>
    <m/>
    <m/>
    <m/>
    <m/>
    <m/>
    <m/>
    <m/>
    <m/>
    <m/>
    <m/>
    <m/>
    <m/>
    <m/>
  </r>
  <r>
    <x v="41"/>
    <x v="45"/>
    <x v="5"/>
    <x v="15"/>
    <n v="56801"/>
    <n v="6513"/>
    <n v="52299"/>
    <n v="0"/>
    <n v="29851"/>
    <n v="29650"/>
    <n v="0"/>
    <m/>
    <m/>
    <m/>
    <m/>
    <m/>
    <m/>
    <m/>
    <m/>
    <m/>
    <m/>
    <m/>
    <m/>
    <m/>
    <m/>
    <m/>
    <m/>
    <m/>
    <m/>
    <m/>
  </r>
  <r>
    <x v="41"/>
    <x v="45"/>
    <x v="5"/>
    <x v="15"/>
    <n v="18687"/>
    <n v="228"/>
    <n v="20470"/>
    <n v="0"/>
    <n v="10643"/>
    <n v="10642"/>
    <n v="0"/>
    <m/>
    <m/>
    <m/>
    <m/>
    <m/>
    <m/>
    <m/>
    <m/>
    <m/>
    <m/>
    <m/>
    <m/>
    <m/>
    <m/>
    <m/>
    <m/>
    <m/>
    <m/>
    <m/>
  </r>
  <r>
    <x v="41"/>
    <x v="45"/>
    <x v="5"/>
    <x v="15"/>
    <n v="4326"/>
    <n v="410"/>
    <n v="5927"/>
    <n v="0"/>
    <n v="2463"/>
    <n v="2449"/>
    <n v="0"/>
    <m/>
    <m/>
    <m/>
    <m/>
    <m/>
    <m/>
    <m/>
    <m/>
    <m/>
    <m/>
    <m/>
    <m/>
    <m/>
    <m/>
    <m/>
    <m/>
    <m/>
    <m/>
    <m/>
  </r>
  <r>
    <x v="41"/>
    <x v="45"/>
    <x v="5"/>
    <x v="15"/>
    <n v="27305"/>
    <n v="3427"/>
    <n v="25889"/>
    <n v="0"/>
    <n v="13491"/>
    <n v="13381"/>
    <n v="0"/>
    <m/>
    <m/>
    <m/>
    <m/>
    <m/>
    <m/>
    <m/>
    <m/>
    <m/>
    <m/>
    <m/>
    <m/>
    <m/>
    <m/>
    <m/>
    <m/>
    <m/>
    <m/>
    <m/>
  </r>
  <r>
    <x v="41"/>
    <x v="45"/>
    <x v="5"/>
    <x v="15"/>
    <n v="1492"/>
    <n v="125"/>
    <n v="3378"/>
    <n v="0"/>
    <n v="958"/>
    <n v="953"/>
    <n v="0"/>
    <m/>
    <m/>
    <m/>
    <m/>
    <m/>
    <m/>
    <m/>
    <m/>
    <m/>
    <m/>
    <m/>
    <m/>
    <m/>
    <m/>
    <m/>
    <m/>
    <m/>
    <m/>
    <m/>
  </r>
  <r>
    <x v="41"/>
    <x v="45"/>
    <x v="5"/>
    <x v="15"/>
    <n v="34787"/>
    <n v="3404"/>
    <n v="33394"/>
    <n v="0"/>
    <n v="18134"/>
    <n v="17976"/>
    <n v="0"/>
    <m/>
    <m/>
    <m/>
    <m/>
    <m/>
    <m/>
    <m/>
    <m/>
    <m/>
    <m/>
    <m/>
    <m/>
    <m/>
    <m/>
    <m/>
    <m/>
    <m/>
    <m/>
    <m/>
  </r>
  <r>
    <x v="41"/>
    <x v="45"/>
    <x v="5"/>
    <x v="15"/>
    <n v="36936"/>
    <n v="4506"/>
    <n v="34441"/>
    <n v="0"/>
    <n v="20681"/>
    <n v="20473"/>
    <n v="0"/>
    <m/>
    <m/>
    <m/>
    <m/>
    <m/>
    <m/>
    <m/>
    <m/>
    <m/>
    <m/>
    <m/>
    <m/>
    <m/>
    <m/>
    <m/>
    <m/>
    <m/>
    <m/>
    <m/>
  </r>
  <r>
    <x v="41"/>
    <x v="45"/>
    <x v="5"/>
    <x v="15"/>
    <n v="47229"/>
    <n v="4718"/>
    <n v="44522"/>
    <n v="0"/>
    <n v="29442"/>
    <n v="29170"/>
    <n v="0"/>
    <m/>
    <m/>
    <m/>
    <m/>
    <m/>
    <m/>
    <m/>
    <m/>
    <m/>
    <m/>
    <m/>
    <m/>
    <m/>
    <m/>
    <m/>
    <m/>
    <m/>
    <m/>
    <m/>
  </r>
  <r>
    <x v="41"/>
    <x v="45"/>
    <x v="5"/>
    <x v="15"/>
    <n v="21683"/>
    <n v="2600"/>
    <n v="21094"/>
    <n v="0"/>
    <n v="14568"/>
    <n v="14475"/>
    <n v="0"/>
    <m/>
    <m/>
    <m/>
    <m/>
    <m/>
    <m/>
    <m/>
    <m/>
    <m/>
    <m/>
    <m/>
    <m/>
    <m/>
    <m/>
    <m/>
    <m/>
    <m/>
    <m/>
    <m/>
  </r>
  <r>
    <x v="41"/>
    <x v="45"/>
    <x v="5"/>
    <x v="15"/>
    <n v="1082929"/>
    <n v="136882"/>
    <n v="948058"/>
    <n v="0"/>
    <n v="580846"/>
    <n v="564331"/>
    <n v="0"/>
    <m/>
    <m/>
    <m/>
    <m/>
    <m/>
    <m/>
    <m/>
    <m/>
    <m/>
    <m/>
    <m/>
    <m/>
    <m/>
    <m/>
    <m/>
    <m/>
    <m/>
    <m/>
    <m/>
  </r>
  <r>
    <x v="41"/>
    <x v="45"/>
    <x v="5"/>
    <x v="15"/>
    <n v="146593"/>
    <n v="11037"/>
    <n v="137567"/>
    <n v="0"/>
    <n v="80649"/>
    <n v="79997"/>
    <n v="0"/>
    <m/>
    <m/>
    <m/>
    <m/>
    <m/>
    <m/>
    <m/>
    <m/>
    <m/>
    <m/>
    <m/>
    <m/>
    <m/>
    <m/>
    <m/>
    <m/>
    <m/>
    <m/>
    <m/>
  </r>
  <r>
    <x v="41"/>
    <x v="45"/>
    <x v="5"/>
    <x v="15"/>
    <n v="20566"/>
    <n v="2246"/>
    <n v="20331"/>
    <n v="0"/>
    <n v="11874"/>
    <n v="11809"/>
    <n v="0"/>
    <m/>
    <m/>
    <m/>
    <m/>
    <m/>
    <m/>
    <m/>
    <m/>
    <m/>
    <m/>
    <m/>
    <m/>
    <m/>
    <m/>
    <m/>
    <m/>
    <m/>
    <m/>
    <m/>
  </r>
  <r>
    <x v="41"/>
    <x v="45"/>
    <x v="5"/>
    <x v="15"/>
    <n v="12736"/>
    <n v="1498"/>
    <n v="13249"/>
    <n v="0"/>
    <n v="6980"/>
    <n v="6936"/>
    <n v="0"/>
    <m/>
    <m/>
    <m/>
    <m/>
    <m/>
    <m/>
    <m/>
    <m/>
    <m/>
    <m/>
    <m/>
    <m/>
    <m/>
    <m/>
    <m/>
    <m/>
    <m/>
    <m/>
    <m/>
  </r>
  <r>
    <x v="41"/>
    <x v="45"/>
    <x v="5"/>
    <x v="15"/>
    <n v="42787"/>
    <n v="3192"/>
    <n v="41606"/>
    <n v="0"/>
    <n v="25013"/>
    <n v="24452"/>
    <n v="0"/>
    <m/>
    <m/>
    <m/>
    <m/>
    <m/>
    <m/>
    <m/>
    <m/>
    <m/>
    <m/>
    <m/>
    <m/>
    <m/>
    <m/>
    <m/>
    <m/>
    <m/>
    <m/>
    <m/>
  </r>
  <r>
    <x v="41"/>
    <x v="45"/>
    <x v="5"/>
    <x v="15"/>
    <n v="6923"/>
    <n v="262"/>
    <n v="8672"/>
    <n v="0"/>
    <n v="4470"/>
    <n v="4470"/>
    <n v="0"/>
    <m/>
    <m/>
    <m/>
    <m/>
    <m/>
    <m/>
    <m/>
    <m/>
    <m/>
    <m/>
    <m/>
    <m/>
    <m/>
    <m/>
    <m/>
    <m/>
    <m/>
    <m/>
    <m/>
  </r>
  <r>
    <x v="41"/>
    <x v="45"/>
    <x v="5"/>
    <x v="15"/>
    <n v="33663"/>
    <n v="1630"/>
    <n v="34044"/>
    <n v="0"/>
    <n v="20106"/>
    <n v="19979"/>
    <n v="0"/>
    <m/>
    <m/>
    <m/>
    <m/>
    <m/>
    <m/>
    <m/>
    <m/>
    <m/>
    <m/>
    <m/>
    <m/>
    <m/>
    <m/>
    <m/>
    <m/>
    <m/>
    <m/>
    <m/>
  </r>
  <r>
    <x v="41"/>
    <x v="45"/>
    <x v="5"/>
    <x v="15"/>
    <n v="20464"/>
    <n v="1269"/>
    <n v="21206"/>
    <n v="0"/>
    <n v="11220"/>
    <n v="11065"/>
    <n v="0"/>
    <m/>
    <m/>
    <m/>
    <m/>
    <m/>
    <m/>
    <m/>
    <m/>
    <m/>
    <m/>
    <m/>
    <m/>
    <m/>
    <m/>
    <m/>
    <m/>
    <m/>
    <m/>
    <m/>
  </r>
  <r>
    <x v="41"/>
    <x v="45"/>
    <x v="5"/>
    <x v="15"/>
    <n v="13270"/>
    <n v="237"/>
    <n v="15044"/>
    <n v="0"/>
    <n v="8563"/>
    <n v="8155"/>
    <n v="0"/>
    <m/>
    <m/>
    <m/>
    <m/>
    <m/>
    <m/>
    <m/>
    <m/>
    <m/>
    <m/>
    <m/>
    <m/>
    <m/>
    <m/>
    <m/>
    <m/>
    <m/>
    <m/>
    <m/>
  </r>
  <r>
    <x v="41"/>
    <x v="45"/>
    <x v="5"/>
    <x v="15"/>
    <n v="7981"/>
    <n v="1145"/>
    <n v="8847"/>
    <n v="0"/>
    <n v="5058"/>
    <n v="4982"/>
    <n v="0"/>
    <m/>
    <m/>
    <m/>
    <m/>
    <m/>
    <m/>
    <m/>
    <m/>
    <m/>
    <m/>
    <m/>
    <m/>
    <m/>
    <m/>
    <m/>
    <m/>
    <m/>
    <m/>
    <m/>
  </r>
  <r>
    <x v="41"/>
    <x v="45"/>
    <x v="5"/>
    <x v="15"/>
    <n v="414360"/>
    <n v="45461"/>
    <n v="370910"/>
    <n v="0"/>
    <n v="206426"/>
    <n v="204895"/>
    <n v="0"/>
    <m/>
    <m/>
    <m/>
    <m/>
    <m/>
    <m/>
    <m/>
    <m/>
    <m/>
    <m/>
    <m/>
    <m/>
    <m/>
    <m/>
    <m/>
    <m/>
    <m/>
    <m/>
    <m/>
  </r>
  <r>
    <x v="41"/>
    <x v="45"/>
    <x v="5"/>
    <x v="15"/>
    <n v="11573"/>
    <n v="630"/>
    <n v="12954"/>
    <n v="0"/>
    <n v="8090"/>
    <n v="8049"/>
    <n v="0"/>
    <m/>
    <m/>
    <m/>
    <m/>
    <m/>
    <m/>
    <m/>
    <m/>
    <m/>
    <m/>
    <m/>
    <m/>
    <m/>
    <m/>
    <m/>
    <m/>
    <m/>
    <m/>
    <m/>
  </r>
  <r>
    <x v="41"/>
    <x v="45"/>
    <x v="5"/>
    <x v="15"/>
    <n v="65287"/>
    <n v="3709"/>
    <n v="63589"/>
    <n v="0"/>
    <n v="38419"/>
    <n v="38256"/>
    <n v="0"/>
    <m/>
    <m/>
    <m/>
    <m/>
    <m/>
    <m/>
    <m/>
    <m/>
    <m/>
    <m/>
    <m/>
    <m/>
    <m/>
    <m/>
    <m/>
    <m/>
    <m/>
    <m/>
    <m/>
  </r>
  <r>
    <x v="41"/>
    <x v="45"/>
    <x v="5"/>
    <x v="15"/>
    <n v="6617"/>
    <n v="639"/>
    <n v="7989"/>
    <n v="0"/>
    <n v="3404"/>
    <n v="3388"/>
    <n v="0"/>
    <m/>
    <m/>
    <m/>
    <m/>
    <m/>
    <m/>
    <m/>
    <m/>
    <m/>
    <m/>
    <m/>
    <m/>
    <m/>
    <m/>
    <m/>
    <m/>
    <m/>
    <m/>
    <m/>
  </r>
  <r>
    <x v="41"/>
    <x v="45"/>
    <x v="5"/>
    <x v="15"/>
    <n v="384165"/>
    <n v="122529"/>
    <n v="263647"/>
    <n v="0"/>
    <n v="202288"/>
    <n v="200128"/>
    <n v="0"/>
    <m/>
    <m/>
    <m/>
    <m/>
    <m/>
    <m/>
    <m/>
    <m/>
    <m/>
    <m/>
    <m/>
    <m/>
    <m/>
    <m/>
    <m/>
    <m/>
    <m/>
    <m/>
    <m/>
  </r>
  <r>
    <x v="41"/>
    <x v="45"/>
    <x v="5"/>
    <x v="15"/>
    <n v="265970"/>
    <n v="31258"/>
    <n v="236723"/>
    <n v="0"/>
    <n v="151866"/>
    <n v="150265"/>
    <n v="0"/>
    <m/>
    <m/>
    <m/>
    <m/>
    <m/>
    <m/>
    <m/>
    <m/>
    <m/>
    <m/>
    <m/>
    <m/>
    <m/>
    <m/>
    <m/>
    <m/>
    <m/>
    <m/>
    <m/>
  </r>
  <r>
    <x v="41"/>
    <x v="45"/>
    <x v="5"/>
    <x v="15"/>
    <n v="27202"/>
    <n v="2345"/>
    <n v="26868"/>
    <n v="0"/>
    <n v="16081"/>
    <n v="15966"/>
    <n v="0"/>
    <m/>
    <m/>
    <m/>
    <m/>
    <m/>
    <m/>
    <m/>
    <m/>
    <m/>
    <m/>
    <m/>
    <m/>
    <m/>
    <m/>
    <m/>
    <m/>
    <m/>
    <m/>
    <m/>
  </r>
  <r>
    <x v="41"/>
    <x v="45"/>
    <x v="5"/>
    <x v="15"/>
    <n v="152475"/>
    <n v="13972"/>
    <n v="140514"/>
    <n v="0"/>
    <n v="81218"/>
    <n v="80871"/>
    <n v="0"/>
    <m/>
    <m/>
    <m/>
    <m/>
    <m/>
    <m/>
    <m/>
    <m/>
    <m/>
    <m/>
    <m/>
    <m/>
    <m/>
    <m/>
    <m/>
    <m/>
    <m/>
    <m/>
    <m/>
  </r>
  <r>
    <x v="41"/>
    <x v="45"/>
    <x v="5"/>
    <x v="15"/>
    <n v="2803"/>
    <n v="59"/>
    <n v="4755"/>
    <n v="0"/>
    <n v="1621"/>
    <n v="1618"/>
    <n v="0"/>
    <m/>
    <m/>
    <m/>
    <m/>
    <m/>
    <m/>
    <m/>
    <m/>
    <m/>
    <m/>
    <m/>
    <m/>
    <m/>
    <m/>
    <m/>
    <m/>
    <m/>
    <m/>
    <m/>
  </r>
  <r>
    <x v="41"/>
    <x v="45"/>
    <x v="5"/>
    <x v="15"/>
    <n v="30677"/>
    <n v="3942"/>
    <n v="28746"/>
    <n v="0"/>
    <n v="16303"/>
    <n v="16175"/>
    <n v="0"/>
    <m/>
    <m/>
    <m/>
    <m/>
    <m/>
    <m/>
    <m/>
    <m/>
    <m/>
    <m/>
    <m/>
    <m/>
    <m/>
    <m/>
    <m/>
    <m/>
    <m/>
    <m/>
    <m/>
  </r>
  <r>
    <x v="41"/>
    <x v="45"/>
    <x v="5"/>
    <x v="15"/>
    <n v="117162"/>
    <n v="15317"/>
    <n v="103856"/>
    <n v="0"/>
    <n v="70924"/>
    <n v="69147"/>
    <n v="0"/>
    <m/>
    <m/>
    <m/>
    <m/>
    <m/>
    <m/>
    <m/>
    <m/>
    <m/>
    <m/>
    <m/>
    <m/>
    <m/>
    <m/>
    <m/>
    <m/>
    <m/>
    <m/>
    <m/>
  </r>
  <r>
    <x v="41"/>
    <x v="45"/>
    <x v="5"/>
    <x v="15"/>
    <n v="18696"/>
    <n v="3534"/>
    <n v="17173"/>
    <n v="0"/>
    <n v="11006"/>
    <n v="10359"/>
    <n v="0"/>
    <m/>
    <m/>
    <m/>
    <m/>
    <m/>
    <m/>
    <m/>
    <m/>
    <m/>
    <m/>
    <m/>
    <m/>
    <m/>
    <m/>
    <m/>
    <m/>
    <m/>
    <m/>
    <m/>
  </r>
  <r>
    <x v="41"/>
    <x v="45"/>
    <x v="5"/>
    <x v="15"/>
    <n v="101289"/>
    <n v="9453"/>
    <n v="93847"/>
    <n v="0"/>
    <n v="46836"/>
    <n v="46711"/>
    <n v="0"/>
    <m/>
    <m/>
    <m/>
    <m/>
    <m/>
    <m/>
    <m/>
    <m/>
    <m/>
    <m/>
    <m/>
    <m/>
    <m/>
    <m/>
    <m/>
    <m/>
    <m/>
    <m/>
    <m/>
  </r>
  <r>
    <x v="41"/>
    <x v="45"/>
    <x v="5"/>
    <x v="15"/>
    <n v="3658413"/>
    <n v="476448"/>
    <n v="3183976"/>
    <n v="0"/>
    <n v="1967317"/>
    <n v="1936950"/>
    <n v="0"/>
    <m/>
    <m/>
    <m/>
    <m/>
    <m/>
    <m/>
    <m/>
    <m/>
    <m/>
    <m/>
    <m/>
    <m/>
    <m/>
    <m/>
    <m/>
    <m/>
    <m/>
    <m/>
    <m/>
  </r>
  <r>
    <x v="41"/>
    <x v="45"/>
    <x v="5"/>
    <x v="15"/>
    <m/>
    <m/>
    <n v="0"/>
    <m/>
    <m/>
    <m/>
    <m/>
    <m/>
    <m/>
    <m/>
    <m/>
    <m/>
    <m/>
    <m/>
    <m/>
    <m/>
    <m/>
    <m/>
    <m/>
    <m/>
    <m/>
    <m/>
    <m/>
    <m/>
    <m/>
    <m/>
  </r>
  <r>
    <x v="41"/>
    <x v="45"/>
    <x v="5"/>
    <x v="15"/>
    <m/>
    <m/>
    <n v="0"/>
    <m/>
    <m/>
    <m/>
    <m/>
    <m/>
    <m/>
    <m/>
    <m/>
    <m/>
    <m/>
    <m/>
    <m/>
    <m/>
    <m/>
    <m/>
    <m/>
    <m/>
    <m/>
    <m/>
    <m/>
    <m/>
    <m/>
    <m/>
  </r>
  <r>
    <x v="41"/>
    <x v="45"/>
    <x v="5"/>
    <x v="15"/>
    <m/>
    <m/>
    <n v="0"/>
    <m/>
    <m/>
    <m/>
    <m/>
    <m/>
    <m/>
    <m/>
    <m/>
    <m/>
    <m/>
    <m/>
    <m/>
    <m/>
    <m/>
    <m/>
    <m/>
    <m/>
    <m/>
    <m/>
    <m/>
    <m/>
    <m/>
    <m/>
  </r>
  <r>
    <x v="41"/>
    <x v="45"/>
    <x v="5"/>
    <x v="15"/>
    <m/>
    <m/>
    <n v="0"/>
    <m/>
    <m/>
    <m/>
    <m/>
    <m/>
    <m/>
    <m/>
    <m/>
    <m/>
    <m/>
    <m/>
    <m/>
    <m/>
    <m/>
    <m/>
    <m/>
    <m/>
    <m/>
    <m/>
    <m/>
    <m/>
    <m/>
    <m/>
  </r>
  <r>
    <x v="41"/>
    <x v="45"/>
    <x v="5"/>
    <x v="15"/>
    <m/>
    <m/>
    <n v="0"/>
    <m/>
    <m/>
    <m/>
    <m/>
    <m/>
    <m/>
    <m/>
    <m/>
    <m/>
    <m/>
    <m/>
    <m/>
    <m/>
    <m/>
    <m/>
    <m/>
    <m/>
    <m/>
    <m/>
    <m/>
    <m/>
    <m/>
    <m/>
  </r>
  <r>
    <x v="41"/>
    <x v="45"/>
    <x v="5"/>
    <x v="15"/>
    <m/>
    <m/>
    <n v="0"/>
    <m/>
    <m/>
    <m/>
    <m/>
    <m/>
    <m/>
    <m/>
    <m/>
    <m/>
    <m/>
    <m/>
    <m/>
    <m/>
    <m/>
    <m/>
    <m/>
    <m/>
    <m/>
    <m/>
    <m/>
    <m/>
    <m/>
    <m/>
  </r>
  <r>
    <x v="41"/>
    <x v="45"/>
    <x v="5"/>
    <x v="15"/>
    <m/>
    <m/>
    <n v="0"/>
    <m/>
    <m/>
    <m/>
    <m/>
    <m/>
    <m/>
    <m/>
    <m/>
    <m/>
    <m/>
    <m/>
    <m/>
    <m/>
    <m/>
    <m/>
    <m/>
    <m/>
    <m/>
    <m/>
    <m/>
    <m/>
    <m/>
    <m/>
  </r>
  <r>
    <x v="41"/>
    <x v="45"/>
    <x v="5"/>
    <x v="15"/>
    <m/>
    <m/>
    <n v="0"/>
    <m/>
    <m/>
    <m/>
    <m/>
    <m/>
    <m/>
    <m/>
    <m/>
    <m/>
    <m/>
    <m/>
    <m/>
    <m/>
    <m/>
    <m/>
    <m/>
    <m/>
    <m/>
    <m/>
    <m/>
    <m/>
    <m/>
    <m/>
  </r>
  <r>
    <x v="41"/>
    <x v="45"/>
    <x v="5"/>
    <x v="15"/>
    <m/>
    <m/>
    <n v="0"/>
    <m/>
    <m/>
    <m/>
    <m/>
    <m/>
    <m/>
    <m/>
    <m/>
    <m/>
    <m/>
    <m/>
    <m/>
    <m/>
    <m/>
    <m/>
    <m/>
    <m/>
    <m/>
    <m/>
    <m/>
    <m/>
    <m/>
    <m/>
  </r>
  <r>
    <x v="41"/>
    <x v="45"/>
    <x v="5"/>
    <x v="15"/>
    <m/>
    <m/>
    <n v="0"/>
    <m/>
    <m/>
    <m/>
    <m/>
    <m/>
    <m/>
    <m/>
    <m/>
    <m/>
    <m/>
    <m/>
    <m/>
    <m/>
    <m/>
    <m/>
    <m/>
    <m/>
    <m/>
    <m/>
    <m/>
    <m/>
    <m/>
    <m/>
  </r>
  <r>
    <x v="41"/>
    <x v="45"/>
    <x v="5"/>
    <x v="15"/>
    <m/>
    <m/>
    <n v="0"/>
    <m/>
    <m/>
    <m/>
    <m/>
    <m/>
    <m/>
    <m/>
    <m/>
    <m/>
    <m/>
    <m/>
    <m/>
    <m/>
    <m/>
    <m/>
    <m/>
    <m/>
    <m/>
    <m/>
    <m/>
    <m/>
    <m/>
    <m/>
  </r>
  <r>
    <x v="41"/>
    <x v="45"/>
    <x v="5"/>
    <x v="15"/>
    <m/>
    <m/>
    <n v="0"/>
    <m/>
    <m/>
    <m/>
    <m/>
    <m/>
    <m/>
    <m/>
    <m/>
    <m/>
    <m/>
    <m/>
    <m/>
    <m/>
    <m/>
    <m/>
    <m/>
    <m/>
    <m/>
    <m/>
    <m/>
    <m/>
    <m/>
    <m/>
  </r>
  <r>
    <x v="41"/>
    <x v="45"/>
    <x v="5"/>
    <x v="15"/>
    <m/>
    <m/>
    <n v="0"/>
    <m/>
    <m/>
    <m/>
    <m/>
    <m/>
    <m/>
    <m/>
    <m/>
    <m/>
    <m/>
    <m/>
    <m/>
    <m/>
    <m/>
    <m/>
    <m/>
    <m/>
    <m/>
    <m/>
    <m/>
    <m/>
    <m/>
    <m/>
  </r>
  <r>
    <x v="41"/>
    <x v="45"/>
    <x v="5"/>
    <x v="15"/>
    <m/>
    <m/>
    <n v="0"/>
    <m/>
    <m/>
    <m/>
    <m/>
    <m/>
    <m/>
    <m/>
    <m/>
    <m/>
    <m/>
    <m/>
    <m/>
    <m/>
    <m/>
    <m/>
    <m/>
    <m/>
    <m/>
    <m/>
    <m/>
    <m/>
    <m/>
    <m/>
  </r>
  <r>
    <x v="41"/>
    <x v="45"/>
    <x v="5"/>
    <x v="15"/>
    <m/>
    <m/>
    <n v="0"/>
    <m/>
    <m/>
    <m/>
    <m/>
    <m/>
    <m/>
    <m/>
    <m/>
    <m/>
    <m/>
    <m/>
    <m/>
    <m/>
    <m/>
    <m/>
    <m/>
    <m/>
    <m/>
    <m/>
    <m/>
    <m/>
    <m/>
    <m/>
  </r>
  <r>
    <x v="41"/>
    <x v="45"/>
    <x v="5"/>
    <x v="15"/>
    <m/>
    <m/>
    <n v="0"/>
    <m/>
    <m/>
    <m/>
    <m/>
    <m/>
    <m/>
    <m/>
    <m/>
    <m/>
    <m/>
    <m/>
    <m/>
    <m/>
    <m/>
    <m/>
    <m/>
    <m/>
    <m/>
    <m/>
    <m/>
    <m/>
    <m/>
    <m/>
  </r>
  <r>
    <x v="41"/>
    <x v="45"/>
    <x v="5"/>
    <x v="15"/>
    <m/>
    <m/>
    <n v="0"/>
    <m/>
    <m/>
    <m/>
    <m/>
    <m/>
    <m/>
    <m/>
    <m/>
    <m/>
    <m/>
    <m/>
    <m/>
    <m/>
    <m/>
    <m/>
    <m/>
    <m/>
    <m/>
    <m/>
    <m/>
    <m/>
    <m/>
    <m/>
  </r>
  <r>
    <x v="41"/>
    <x v="45"/>
    <x v="5"/>
    <x v="15"/>
    <m/>
    <m/>
    <n v="0"/>
    <m/>
    <m/>
    <m/>
    <m/>
    <m/>
    <m/>
    <m/>
    <m/>
    <m/>
    <m/>
    <m/>
    <m/>
    <m/>
    <m/>
    <m/>
    <m/>
    <m/>
    <m/>
    <m/>
    <m/>
    <m/>
    <m/>
    <m/>
  </r>
  <r>
    <x v="41"/>
    <x v="45"/>
    <x v="5"/>
    <x v="15"/>
    <m/>
    <m/>
    <n v="0"/>
    <m/>
    <m/>
    <m/>
    <m/>
    <m/>
    <m/>
    <m/>
    <m/>
    <m/>
    <m/>
    <m/>
    <m/>
    <m/>
    <m/>
    <m/>
    <m/>
    <m/>
    <m/>
    <m/>
    <m/>
    <m/>
    <m/>
    <m/>
  </r>
  <r>
    <x v="41"/>
    <x v="45"/>
    <x v="5"/>
    <x v="15"/>
    <m/>
    <m/>
    <n v="0"/>
    <m/>
    <m/>
    <m/>
    <m/>
    <m/>
    <m/>
    <m/>
    <m/>
    <m/>
    <m/>
    <m/>
    <m/>
    <m/>
    <m/>
    <m/>
    <m/>
    <m/>
    <m/>
    <m/>
    <m/>
    <m/>
    <m/>
    <m/>
  </r>
  <r>
    <x v="41"/>
    <x v="45"/>
    <x v="5"/>
    <x v="15"/>
    <m/>
    <m/>
    <n v="0"/>
    <m/>
    <m/>
    <m/>
    <m/>
    <m/>
    <m/>
    <m/>
    <m/>
    <m/>
    <m/>
    <m/>
    <m/>
    <m/>
    <m/>
    <m/>
    <m/>
    <m/>
    <m/>
    <m/>
    <m/>
    <m/>
    <m/>
    <m/>
  </r>
  <r>
    <x v="41"/>
    <x v="45"/>
    <x v="5"/>
    <x v="15"/>
    <m/>
    <m/>
    <n v="0"/>
    <m/>
    <m/>
    <m/>
    <m/>
    <m/>
    <m/>
    <m/>
    <m/>
    <m/>
    <m/>
    <m/>
    <m/>
    <m/>
    <m/>
    <m/>
    <m/>
    <m/>
    <m/>
    <m/>
    <m/>
    <m/>
    <m/>
    <m/>
  </r>
  <r>
    <x v="41"/>
    <x v="45"/>
    <x v="5"/>
    <x v="15"/>
    <m/>
    <m/>
    <n v="0"/>
    <m/>
    <m/>
    <m/>
    <m/>
    <m/>
    <m/>
    <m/>
    <m/>
    <m/>
    <m/>
    <m/>
    <m/>
    <m/>
    <m/>
    <m/>
    <m/>
    <m/>
    <m/>
    <m/>
    <m/>
    <m/>
    <m/>
    <m/>
  </r>
  <r>
    <x v="41"/>
    <x v="45"/>
    <x v="5"/>
    <x v="15"/>
    <m/>
    <m/>
    <n v="0"/>
    <m/>
    <m/>
    <m/>
    <m/>
    <m/>
    <m/>
    <m/>
    <m/>
    <m/>
    <m/>
    <m/>
    <m/>
    <m/>
    <m/>
    <m/>
    <m/>
    <m/>
    <m/>
    <m/>
    <m/>
    <m/>
    <m/>
    <m/>
  </r>
  <r>
    <x v="41"/>
    <x v="45"/>
    <x v="5"/>
    <x v="15"/>
    <m/>
    <m/>
    <n v="0"/>
    <m/>
    <m/>
    <m/>
    <m/>
    <m/>
    <m/>
    <m/>
    <m/>
    <m/>
    <m/>
    <m/>
    <m/>
    <m/>
    <m/>
    <m/>
    <m/>
    <m/>
    <m/>
    <m/>
    <m/>
    <m/>
    <m/>
    <m/>
  </r>
  <r>
    <x v="41"/>
    <x v="45"/>
    <x v="5"/>
    <x v="15"/>
    <m/>
    <m/>
    <n v="0"/>
    <m/>
    <m/>
    <m/>
    <m/>
    <m/>
    <m/>
    <m/>
    <m/>
    <m/>
    <m/>
    <m/>
    <m/>
    <m/>
    <m/>
    <m/>
    <m/>
    <m/>
    <m/>
    <m/>
    <m/>
    <m/>
    <m/>
    <m/>
  </r>
  <r>
    <x v="41"/>
    <x v="45"/>
    <x v="5"/>
    <x v="15"/>
    <m/>
    <m/>
    <n v="0"/>
    <m/>
    <m/>
    <m/>
    <m/>
    <m/>
    <m/>
    <m/>
    <m/>
    <m/>
    <m/>
    <m/>
    <m/>
    <m/>
    <m/>
    <m/>
    <m/>
    <m/>
    <m/>
    <m/>
    <m/>
    <m/>
    <m/>
    <m/>
  </r>
  <r>
    <x v="41"/>
    <x v="45"/>
    <x v="5"/>
    <x v="15"/>
    <m/>
    <m/>
    <n v="0"/>
    <m/>
    <m/>
    <m/>
    <m/>
    <m/>
    <m/>
    <m/>
    <m/>
    <m/>
    <m/>
    <m/>
    <m/>
    <m/>
    <m/>
    <m/>
    <m/>
    <m/>
    <m/>
    <m/>
    <m/>
    <m/>
    <m/>
    <m/>
  </r>
  <r>
    <x v="41"/>
    <x v="45"/>
    <x v="5"/>
    <x v="15"/>
    <m/>
    <m/>
    <n v="0"/>
    <m/>
    <m/>
    <m/>
    <m/>
    <m/>
    <m/>
    <m/>
    <m/>
    <m/>
    <m/>
    <m/>
    <m/>
    <m/>
    <m/>
    <m/>
    <m/>
    <m/>
    <m/>
    <m/>
    <m/>
    <m/>
    <m/>
    <m/>
  </r>
  <r>
    <x v="41"/>
    <x v="45"/>
    <x v="5"/>
    <x v="15"/>
    <m/>
    <m/>
    <n v="0"/>
    <m/>
    <m/>
    <m/>
    <m/>
    <m/>
    <m/>
    <m/>
    <m/>
    <m/>
    <m/>
    <m/>
    <m/>
    <m/>
    <m/>
    <m/>
    <m/>
    <m/>
    <m/>
    <m/>
    <m/>
    <m/>
    <m/>
    <m/>
  </r>
  <r>
    <x v="41"/>
    <x v="45"/>
    <x v="5"/>
    <x v="15"/>
    <m/>
    <m/>
    <n v="0"/>
    <m/>
    <m/>
    <m/>
    <m/>
    <m/>
    <m/>
    <m/>
    <m/>
    <m/>
    <m/>
    <m/>
    <m/>
    <m/>
    <m/>
    <m/>
    <m/>
    <m/>
    <m/>
    <m/>
    <m/>
    <m/>
    <m/>
    <m/>
  </r>
  <r>
    <x v="41"/>
    <x v="45"/>
    <x v="5"/>
    <x v="15"/>
    <m/>
    <m/>
    <n v="0"/>
    <m/>
    <m/>
    <m/>
    <m/>
    <m/>
    <m/>
    <m/>
    <m/>
    <m/>
    <m/>
    <m/>
    <m/>
    <m/>
    <m/>
    <m/>
    <m/>
    <m/>
    <m/>
    <m/>
    <m/>
    <m/>
    <m/>
    <m/>
  </r>
  <r>
    <x v="41"/>
    <x v="45"/>
    <x v="5"/>
    <x v="15"/>
    <m/>
    <m/>
    <n v="0"/>
    <m/>
    <m/>
    <m/>
    <m/>
    <m/>
    <m/>
    <m/>
    <m/>
    <m/>
    <m/>
    <m/>
    <m/>
    <m/>
    <m/>
    <m/>
    <m/>
    <m/>
    <m/>
    <m/>
    <m/>
    <m/>
    <m/>
    <m/>
  </r>
  <r>
    <x v="41"/>
    <x v="45"/>
    <x v="5"/>
    <x v="15"/>
    <m/>
    <m/>
    <n v="0"/>
    <m/>
    <m/>
    <m/>
    <m/>
    <m/>
    <m/>
    <m/>
    <m/>
    <m/>
    <m/>
    <m/>
    <m/>
    <m/>
    <m/>
    <m/>
    <m/>
    <m/>
    <m/>
    <m/>
    <m/>
    <m/>
    <m/>
    <m/>
  </r>
  <r>
    <x v="41"/>
    <x v="45"/>
    <x v="5"/>
    <x v="15"/>
    <m/>
    <m/>
    <n v="0"/>
    <m/>
    <m/>
    <m/>
    <m/>
    <m/>
    <m/>
    <m/>
    <m/>
    <m/>
    <m/>
    <m/>
    <m/>
    <m/>
    <m/>
    <m/>
    <m/>
    <m/>
    <m/>
    <m/>
    <m/>
    <m/>
    <m/>
    <m/>
  </r>
  <r>
    <x v="41"/>
    <x v="45"/>
    <x v="5"/>
    <x v="15"/>
    <m/>
    <m/>
    <n v="0"/>
    <m/>
    <m/>
    <m/>
    <m/>
    <m/>
    <m/>
    <m/>
    <m/>
    <m/>
    <m/>
    <m/>
    <m/>
    <m/>
    <m/>
    <m/>
    <m/>
    <m/>
    <m/>
    <m/>
    <m/>
    <m/>
    <m/>
    <m/>
  </r>
  <r>
    <x v="41"/>
    <x v="45"/>
    <x v="5"/>
    <x v="15"/>
    <m/>
    <m/>
    <n v="0"/>
    <m/>
    <m/>
    <m/>
    <m/>
    <m/>
    <m/>
    <m/>
    <m/>
    <m/>
    <m/>
    <m/>
    <m/>
    <m/>
    <m/>
    <m/>
    <m/>
    <m/>
    <m/>
    <m/>
    <m/>
    <m/>
    <m/>
    <m/>
  </r>
  <r>
    <x v="41"/>
    <x v="45"/>
    <x v="5"/>
    <x v="15"/>
    <m/>
    <m/>
    <n v="0"/>
    <m/>
    <m/>
    <m/>
    <m/>
    <m/>
    <m/>
    <m/>
    <m/>
    <m/>
    <m/>
    <m/>
    <m/>
    <m/>
    <m/>
    <m/>
    <m/>
    <m/>
    <m/>
    <m/>
    <m/>
    <m/>
    <m/>
    <m/>
  </r>
  <r>
    <x v="41"/>
    <x v="45"/>
    <x v="5"/>
    <x v="15"/>
    <m/>
    <m/>
    <n v="0"/>
    <m/>
    <m/>
    <m/>
    <m/>
    <m/>
    <m/>
    <m/>
    <m/>
    <m/>
    <m/>
    <m/>
    <m/>
    <m/>
    <m/>
    <m/>
    <m/>
    <m/>
    <m/>
    <m/>
    <m/>
    <m/>
    <m/>
    <m/>
  </r>
  <r>
    <x v="41"/>
    <x v="45"/>
    <x v="5"/>
    <x v="15"/>
    <m/>
    <m/>
    <n v="0"/>
    <m/>
    <m/>
    <m/>
    <m/>
    <m/>
    <m/>
    <m/>
    <m/>
    <m/>
    <m/>
    <m/>
    <m/>
    <m/>
    <m/>
    <m/>
    <m/>
    <m/>
    <m/>
    <m/>
    <m/>
    <m/>
    <m/>
    <m/>
  </r>
  <r>
    <x v="41"/>
    <x v="45"/>
    <x v="5"/>
    <x v="15"/>
    <n v="5998"/>
    <n v="0"/>
    <n v="8008"/>
    <n v="0"/>
    <n v="3963"/>
    <n v="3925"/>
    <n v="0"/>
    <m/>
    <m/>
    <m/>
    <m/>
    <m/>
    <m/>
    <m/>
    <m/>
    <m/>
    <m/>
    <m/>
    <m/>
    <m/>
    <m/>
    <m/>
    <m/>
    <m/>
    <m/>
    <m/>
  </r>
  <r>
    <x v="41"/>
    <x v="45"/>
    <x v="5"/>
    <x v="15"/>
    <n v="12270"/>
    <n v="0"/>
    <n v="14280"/>
    <n v="0"/>
    <n v="8772"/>
    <n v="8677"/>
    <n v="0"/>
    <m/>
    <m/>
    <m/>
    <m/>
    <m/>
    <m/>
    <m/>
    <m/>
    <m/>
    <m/>
    <m/>
    <m/>
    <m/>
    <m/>
    <m/>
    <m/>
    <m/>
    <m/>
    <m/>
  </r>
  <r>
    <x v="41"/>
    <x v="45"/>
    <x v="5"/>
    <x v="15"/>
    <n v="88498"/>
    <n v="0"/>
    <n v="90508"/>
    <n v="0"/>
    <n v="64419"/>
    <n v="64030"/>
    <n v="0"/>
    <m/>
    <m/>
    <m/>
    <m/>
    <m/>
    <m/>
    <m/>
    <m/>
    <m/>
    <m/>
    <m/>
    <m/>
    <m/>
    <m/>
    <m/>
    <m/>
    <m/>
    <m/>
    <m/>
  </r>
  <r>
    <x v="41"/>
    <x v="45"/>
    <x v="5"/>
    <x v="15"/>
    <n v="37972"/>
    <n v="0"/>
    <n v="39982"/>
    <n v="0"/>
    <n v="28315"/>
    <n v="28071"/>
    <n v="0"/>
    <m/>
    <m/>
    <m/>
    <m/>
    <m/>
    <m/>
    <m/>
    <m/>
    <m/>
    <m/>
    <m/>
    <m/>
    <m/>
    <m/>
    <m/>
    <m/>
    <m/>
    <m/>
    <m/>
  </r>
  <r>
    <x v="41"/>
    <x v="45"/>
    <x v="5"/>
    <x v="15"/>
    <n v="45611"/>
    <n v="0"/>
    <n v="47621"/>
    <n v="0"/>
    <n v="34350"/>
    <n v="34079"/>
    <n v="0"/>
    <m/>
    <m/>
    <m/>
    <m/>
    <m/>
    <m/>
    <m/>
    <m/>
    <m/>
    <m/>
    <m/>
    <m/>
    <m/>
    <m/>
    <m/>
    <m/>
    <m/>
    <m/>
    <m/>
  </r>
  <r>
    <x v="41"/>
    <x v="45"/>
    <x v="5"/>
    <x v="15"/>
    <n v="219616"/>
    <n v="0"/>
    <n v="221626"/>
    <n v="0"/>
    <n v="150673"/>
    <n v="149045"/>
    <n v="0"/>
    <m/>
    <m/>
    <m/>
    <m/>
    <m/>
    <m/>
    <m/>
    <m/>
    <m/>
    <m/>
    <m/>
    <m/>
    <m/>
    <m/>
    <m/>
    <m/>
    <m/>
    <m/>
    <m/>
  </r>
  <r>
    <x v="41"/>
    <x v="45"/>
    <x v="5"/>
    <x v="15"/>
    <n v="2590"/>
    <n v="0"/>
    <n v="4600"/>
    <n v="0"/>
    <n v="2205"/>
    <n v="2196"/>
    <n v="0"/>
    <m/>
    <m/>
    <m/>
    <m/>
    <m/>
    <m/>
    <m/>
    <m/>
    <m/>
    <m/>
    <m/>
    <m/>
    <m/>
    <m/>
    <m/>
    <m/>
    <m/>
    <m/>
    <m/>
  </r>
  <r>
    <x v="41"/>
    <x v="45"/>
    <x v="5"/>
    <x v="15"/>
    <n v="55265"/>
    <n v="0"/>
    <n v="57275"/>
    <n v="0"/>
    <n v="37934"/>
    <n v="37783"/>
    <n v="0"/>
    <m/>
    <m/>
    <m/>
    <m/>
    <m/>
    <m/>
    <m/>
    <m/>
    <m/>
    <m/>
    <m/>
    <m/>
    <m/>
    <m/>
    <m/>
    <m/>
    <m/>
    <m/>
    <m/>
  </r>
  <r>
    <x v="41"/>
    <x v="45"/>
    <x v="5"/>
    <x v="15"/>
    <n v="18172"/>
    <n v="0"/>
    <n v="20182"/>
    <n v="0"/>
    <n v="13557"/>
    <n v="13458"/>
    <n v="0"/>
    <m/>
    <m/>
    <m/>
    <m/>
    <m/>
    <m/>
    <m/>
    <m/>
    <m/>
    <m/>
    <m/>
    <m/>
    <m/>
    <m/>
    <m/>
    <m/>
    <m/>
    <m/>
    <m/>
  </r>
  <r>
    <x v="41"/>
    <x v="45"/>
    <x v="5"/>
    <x v="15"/>
    <n v="4280"/>
    <n v="0"/>
    <n v="6290"/>
    <n v="0"/>
    <n v="3326"/>
    <n v="3300"/>
    <n v="0"/>
    <m/>
    <m/>
    <m/>
    <m/>
    <m/>
    <m/>
    <m/>
    <m/>
    <m/>
    <m/>
    <m/>
    <m/>
    <m/>
    <m/>
    <m/>
    <m/>
    <m/>
    <m/>
    <m/>
  </r>
  <r>
    <x v="41"/>
    <x v="45"/>
    <x v="5"/>
    <x v="15"/>
    <n v="25349"/>
    <n v="0"/>
    <n v="27359"/>
    <n v="0"/>
    <n v="17661"/>
    <n v="17557"/>
    <n v="0"/>
    <m/>
    <m/>
    <m/>
    <m/>
    <m/>
    <m/>
    <m/>
    <m/>
    <m/>
    <m/>
    <m/>
    <m/>
    <m/>
    <m/>
    <m/>
    <m/>
    <m/>
    <m/>
    <m/>
  </r>
  <r>
    <x v="41"/>
    <x v="45"/>
    <x v="5"/>
    <x v="15"/>
    <n v="1537"/>
    <n v="0"/>
    <n v="3547"/>
    <n v="0"/>
    <n v="1214"/>
    <n v="1210"/>
    <n v="0"/>
    <m/>
    <m/>
    <m/>
    <m/>
    <m/>
    <m/>
    <m/>
    <m/>
    <m/>
    <m/>
    <m/>
    <m/>
    <m/>
    <m/>
    <m/>
    <m/>
    <m/>
    <m/>
    <m/>
  </r>
  <r>
    <x v="41"/>
    <x v="45"/>
    <x v="5"/>
    <x v="15"/>
    <n v="33532"/>
    <n v="0"/>
    <n v="35542"/>
    <n v="0"/>
    <n v="24543"/>
    <n v="24425"/>
    <n v="0"/>
    <m/>
    <m/>
    <m/>
    <m/>
    <m/>
    <m/>
    <m/>
    <m/>
    <m/>
    <m/>
    <m/>
    <m/>
    <m/>
    <m/>
    <m/>
    <m/>
    <m/>
    <m/>
    <m/>
  </r>
  <r>
    <x v="41"/>
    <x v="45"/>
    <x v="5"/>
    <x v="15"/>
    <n v="35791"/>
    <n v="0"/>
    <n v="37801"/>
    <n v="0"/>
    <n v="26271"/>
    <n v="26050"/>
    <n v="0"/>
    <m/>
    <m/>
    <m/>
    <m/>
    <m/>
    <m/>
    <m/>
    <m/>
    <m/>
    <m/>
    <m/>
    <m/>
    <m/>
    <m/>
    <m/>
    <m/>
    <m/>
    <m/>
    <m/>
  </r>
  <r>
    <x v="41"/>
    <x v="45"/>
    <x v="5"/>
    <x v="15"/>
    <n v="47782"/>
    <n v="0"/>
    <n v="49792"/>
    <n v="0"/>
    <n v="36784"/>
    <n v="36513"/>
    <n v="0"/>
    <m/>
    <m/>
    <m/>
    <m/>
    <m/>
    <m/>
    <m/>
    <m/>
    <m/>
    <m/>
    <m/>
    <m/>
    <m/>
    <m/>
    <m/>
    <m/>
    <m/>
    <m/>
    <m/>
  </r>
  <r>
    <x v="41"/>
    <x v="45"/>
    <x v="5"/>
    <x v="15"/>
    <n v="21746"/>
    <n v="0"/>
    <n v="23756"/>
    <n v="0"/>
    <n v="17827"/>
    <n v="17738"/>
    <n v="0"/>
    <m/>
    <m/>
    <m/>
    <m/>
    <m/>
    <m/>
    <m/>
    <m/>
    <m/>
    <m/>
    <m/>
    <m/>
    <m/>
    <m/>
    <m/>
    <m/>
    <m/>
    <m/>
    <m/>
  </r>
  <r>
    <x v="41"/>
    <x v="45"/>
    <x v="5"/>
    <x v="15"/>
    <n v="1069791"/>
    <n v="0"/>
    <n v="1071801"/>
    <n v="0"/>
    <n v="786461"/>
    <n v="766477"/>
    <n v="0"/>
    <m/>
    <m/>
    <m/>
    <m/>
    <m/>
    <m/>
    <m/>
    <m/>
    <m/>
    <m/>
    <m/>
    <m/>
    <m/>
    <m/>
    <m/>
    <m/>
    <m/>
    <m/>
    <m/>
  </r>
  <r>
    <x v="41"/>
    <x v="45"/>
    <x v="5"/>
    <x v="15"/>
    <n v="143796"/>
    <n v="0"/>
    <n v="145806"/>
    <n v="0"/>
    <n v="106724"/>
    <n v="105747"/>
    <n v="0"/>
    <m/>
    <m/>
    <m/>
    <m/>
    <m/>
    <m/>
    <m/>
    <m/>
    <m/>
    <m/>
    <m/>
    <m/>
    <m/>
    <m/>
    <m/>
    <m/>
    <m/>
    <m/>
    <m/>
  </r>
  <r>
    <x v="41"/>
    <x v="45"/>
    <x v="5"/>
    <x v="15"/>
    <n v="20193"/>
    <n v="0"/>
    <n v="22203"/>
    <n v="0"/>
    <n v="15473"/>
    <n v="15466"/>
    <n v="0"/>
    <m/>
    <m/>
    <m/>
    <m/>
    <m/>
    <m/>
    <m/>
    <m/>
    <m/>
    <m/>
    <m/>
    <m/>
    <m/>
    <m/>
    <m/>
    <m/>
    <m/>
    <m/>
    <m/>
  </r>
  <r>
    <x v="41"/>
    <x v="45"/>
    <x v="5"/>
    <x v="15"/>
    <n v="12415"/>
    <n v="0"/>
    <n v="14425"/>
    <n v="0"/>
    <n v="8932"/>
    <n v="8905"/>
    <n v="0"/>
    <m/>
    <m/>
    <m/>
    <m/>
    <m/>
    <m/>
    <m/>
    <m/>
    <m/>
    <m/>
    <m/>
    <m/>
    <m/>
    <m/>
    <m/>
    <m/>
    <m/>
    <m/>
    <m/>
  </r>
  <r>
    <x v="41"/>
    <x v="45"/>
    <x v="5"/>
    <x v="15"/>
    <n v="41972"/>
    <n v="0"/>
    <n v="43982"/>
    <n v="0"/>
    <n v="31848"/>
    <n v="31414"/>
    <n v="0"/>
    <m/>
    <m/>
    <m/>
    <m/>
    <m/>
    <m/>
    <m/>
    <m/>
    <m/>
    <m/>
    <m/>
    <m/>
    <m/>
    <m/>
    <m/>
    <m/>
    <m/>
    <m/>
    <m/>
  </r>
  <r>
    <x v="41"/>
    <x v="45"/>
    <x v="5"/>
    <x v="15"/>
    <n v="6983"/>
    <n v="0"/>
    <n v="8993"/>
    <n v="0"/>
    <n v="5566"/>
    <n v="5536"/>
    <n v="0"/>
    <m/>
    <m/>
    <m/>
    <m/>
    <m/>
    <m/>
    <m/>
    <m/>
    <m/>
    <m/>
    <m/>
    <m/>
    <m/>
    <m/>
    <m/>
    <m/>
    <m/>
    <m/>
    <m/>
  </r>
  <r>
    <x v="41"/>
    <x v="45"/>
    <x v="5"/>
    <x v="15"/>
    <n v="33344"/>
    <n v="0"/>
    <n v="35354"/>
    <n v="0"/>
    <n v="25531"/>
    <n v="25347"/>
    <n v="0"/>
    <m/>
    <m/>
    <m/>
    <m/>
    <m/>
    <m/>
    <m/>
    <m/>
    <m/>
    <m/>
    <m/>
    <m/>
    <m/>
    <m/>
    <m/>
    <m/>
    <m/>
    <m/>
    <m/>
  </r>
  <r>
    <x v="41"/>
    <x v="45"/>
    <x v="5"/>
    <x v="15"/>
    <n v="20510"/>
    <n v="0"/>
    <n v="22520"/>
    <n v="0"/>
    <n v="15185"/>
    <n v="15043"/>
    <n v="0"/>
    <m/>
    <m/>
    <m/>
    <m/>
    <m/>
    <m/>
    <m/>
    <m/>
    <m/>
    <m/>
    <m/>
    <m/>
    <m/>
    <m/>
    <m/>
    <m/>
    <m/>
    <m/>
    <m/>
  </r>
  <r>
    <x v="41"/>
    <x v="45"/>
    <x v="5"/>
    <x v="15"/>
    <n v="12988"/>
    <n v="0"/>
    <n v="14998"/>
    <n v="0"/>
    <n v="10182"/>
    <n v="9981"/>
    <n v="0"/>
    <m/>
    <m/>
    <m/>
    <m/>
    <m/>
    <m/>
    <m/>
    <m/>
    <m/>
    <m/>
    <m/>
    <m/>
    <m/>
    <m/>
    <m/>
    <m/>
    <m/>
    <m/>
    <m/>
  </r>
  <r>
    <x v="41"/>
    <x v="45"/>
    <x v="5"/>
    <x v="15"/>
    <n v="7824"/>
    <n v="0"/>
    <n v="9834"/>
    <n v="0"/>
    <n v="6041"/>
    <n v="6007"/>
    <n v="0"/>
    <m/>
    <m/>
    <m/>
    <m/>
    <m/>
    <m/>
    <m/>
    <m/>
    <m/>
    <m/>
    <m/>
    <m/>
    <m/>
    <m/>
    <m/>
    <m/>
    <m/>
    <m/>
    <m/>
  </r>
  <r>
    <x v="41"/>
    <x v="45"/>
    <x v="5"/>
    <x v="15"/>
    <n v="410081"/>
    <n v="0"/>
    <n v="412091"/>
    <n v="0"/>
    <n v="272673"/>
    <n v="272587"/>
    <n v="0"/>
    <m/>
    <m/>
    <m/>
    <m/>
    <m/>
    <m/>
    <m/>
    <m/>
    <m/>
    <m/>
    <m/>
    <m/>
    <m/>
    <m/>
    <m/>
    <m/>
    <m/>
    <m/>
    <m/>
  </r>
  <r>
    <x v="41"/>
    <x v="45"/>
    <x v="5"/>
    <x v="15"/>
    <n v="11606"/>
    <n v="0"/>
    <n v="13616"/>
    <n v="0"/>
    <n v="9438"/>
    <n v="9382"/>
    <n v="0"/>
    <m/>
    <m/>
    <m/>
    <m/>
    <m/>
    <m/>
    <m/>
    <m/>
    <m/>
    <m/>
    <m/>
    <m/>
    <m/>
    <m/>
    <m/>
    <m/>
    <m/>
    <m/>
    <m/>
  </r>
  <r>
    <x v="41"/>
    <x v="45"/>
    <x v="5"/>
    <x v="15"/>
    <n v="64138"/>
    <n v="0"/>
    <n v="66148"/>
    <n v="0"/>
    <n v="49206"/>
    <n v="48960"/>
    <n v="0"/>
    <m/>
    <m/>
    <m/>
    <m/>
    <m/>
    <m/>
    <m/>
    <m/>
    <m/>
    <m/>
    <m/>
    <m/>
    <m/>
    <m/>
    <m/>
    <m/>
    <m/>
    <m/>
    <m/>
  </r>
  <r>
    <x v="41"/>
    <x v="45"/>
    <x v="5"/>
    <x v="15"/>
    <n v="6570"/>
    <n v="0"/>
    <n v="8580"/>
    <n v="0"/>
    <n v="4695"/>
    <n v="4666"/>
    <n v="0"/>
    <m/>
    <m/>
    <m/>
    <m/>
    <m/>
    <m/>
    <m/>
    <m/>
    <m/>
    <m/>
    <m/>
    <m/>
    <m/>
    <m/>
    <m/>
    <m/>
    <m/>
    <m/>
    <m/>
  </r>
  <r>
    <x v="41"/>
    <x v="45"/>
    <x v="5"/>
    <x v="15"/>
    <n v="377739"/>
    <n v="0"/>
    <n v="379749"/>
    <n v="0"/>
    <n v="273221"/>
    <n v="270662"/>
    <n v="0"/>
    <m/>
    <m/>
    <m/>
    <m/>
    <m/>
    <m/>
    <m/>
    <m/>
    <m/>
    <m/>
    <m/>
    <m/>
    <m/>
    <m/>
    <m/>
    <m/>
    <m/>
    <m/>
    <m/>
  </r>
  <r>
    <x v="41"/>
    <x v="45"/>
    <x v="5"/>
    <x v="15"/>
    <n v="261250"/>
    <n v="0"/>
    <n v="263260"/>
    <n v="0"/>
    <n v="187903"/>
    <n v="186250"/>
    <n v="0"/>
    <m/>
    <m/>
    <m/>
    <m/>
    <m/>
    <m/>
    <m/>
    <m/>
    <m/>
    <m/>
    <m/>
    <m/>
    <m/>
    <m/>
    <m/>
    <m/>
    <m/>
    <m/>
    <m/>
  </r>
  <r>
    <x v="41"/>
    <x v="45"/>
    <x v="5"/>
    <x v="15"/>
    <n v="26931"/>
    <n v="0"/>
    <n v="28941"/>
    <n v="0"/>
    <n v="20273"/>
    <n v="20091"/>
    <n v="0"/>
    <m/>
    <m/>
    <m/>
    <m/>
    <m/>
    <m/>
    <m/>
    <m/>
    <m/>
    <m/>
    <m/>
    <m/>
    <m/>
    <m/>
    <m/>
    <m/>
    <m/>
    <m/>
    <m/>
  </r>
  <r>
    <x v="41"/>
    <x v="45"/>
    <x v="5"/>
    <x v="15"/>
    <n v="149024"/>
    <n v="0"/>
    <n v="151034"/>
    <n v="0"/>
    <n v="107969"/>
    <n v="107344"/>
    <n v="0"/>
    <m/>
    <m/>
    <m/>
    <m/>
    <m/>
    <m/>
    <m/>
    <m/>
    <m/>
    <m/>
    <m/>
    <m/>
    <m/>
    <m/>
    <m/>
    <m/>
    <m/>
    <m/>
    <m/>
  </r>
  <r>
    <x v="41"/>
    <x v="45"/>
    <x v="5"/>
    <x v="15"/>
    <n v="2644"/>
    <n v="0"/>
    <n v="4654"/>
    <n v="0"/>
    <n v="2137"/>
    <n v="2096"/>
    <n v="0"/>
    <m/>
    <m/>
    <m/>
    <m/>
    <m/>
    <m/>
    <m/>
    <m/>
    <m/>
    <m/>
    <m/>
    <m/>
    <m/>
    <m/>
    <m/>
    <m/>
    <m/>
    <m/>
    <m/>
  </r>
  <r>
    <x v="41"/>
    <x v="45"/>
    <x v="5"/>
    <x v="15"/>
    <n v="30183"/>
    <n v="0"/>
    <n v="32193"/>
    <n v="0"/>
    <n v="21766"/>
    <n v="21598"/>
    <n v="0"/>
    <m/>
    <m/>
    <m/>
    <m/>
    <m/>
    <m/>
    <m/>
    <m/>
    <m/>
    <m/>
    <m/>
    <m/>
    <m/>
    <m/>
    <m/>
    <m/>
    <m/>
    <m/>
    <m/>
  </r>
  <r>
    <x v="41"/>
    <x v="45"/>
    <x v="5"/>
    <x v="15"/>
    <n v="116581"/>
    <n v="0"/>
    <n v="118591"/>
    <n v="0"/>
    <n v="88541"/>
    <n v="86993"/>
    <n v="0"/>
    <m/>
    <m/>
    <m/>
    <m/>
    <m/>
    <m/>
    <m/>
    <m/>
    <m/>
    <m/>
    <m/>
    <m/>
    <m/>
    <m/>
    <m/>
    <m/>
    <m/>
    <m/>
    <m/>
  </r>
  <r>
    <x v="41"/>
    <x v="45"/>
    <x v="5"/>
    <x v="15"/>
    <n v="19128"/>
    <n v="0"/>
    <n v="21138"/>
    <n v="0"/>
    <n v="14044"/>
    <n v="13817"/>
    <n v="0"/>
    <m/>
    <m/>
    <m/>
    <m/>
    <m/>
    <m/>
    <m/>
    <m/>
    <m/>
    <m/>
    <m/>
    <m/>
    <m/>
    <m/>
    <m/>
    <m/>
    <m/>
    <m/>
    <m/>
  </r>
  <r>
    <x v="41"/>
    <x v="45"/>
    <x v="5"/>
    <x v="15"/>
    <n v="99568"/>
    <n v="0"/>
    <n v="101578"/>
    <n v="0"/>
    <n v="63377"/>
    <n v="63163"/>
    <n v="0"/>
    <m/>
    <m/>
    <m/>
    <m/>
    <m/>
    <m/>
    <m/>
    <m/>
    <m/>
    <m/>
    <m/>
    <m/>
    <m/>
    <m/>
    <m/>
    <m/>
    <m/>
    <m/>
    <m/>
  </r>
  <r>
    <x v="41"/>
    <x v="45"/>
    <x v="5"/>
    <x v="15"/>
    <n v="3601268"/>
    <n v="0"/>
    <n v="3603278"/>
    <n v="0"/>
    <n v="2599000"/>
    <n v="2565589"/>
    <n v="0"/>
    <m/>
    <m/>
    <m/>
    <m/>
    <m/>
    <m/>
    <m/>
    <m/>
    <m/>
    <m/>
    <m/>
    <m/>
    <m/>
    <m/>
    <m/>
    <m/>
    <m/>
    <m/>
    <m/>
  </r>
  <r>
    <x v="41"/>
    <x v="45"/>
    <x v="5"/>
    <x v="15"/>
    <n v="6064"/>
    <m/>
    <n v="8074"/>
    <m/>
    <n v="2531"/>
    <n v="2513"/>
    <m/>
    <m/>
    <m/>
    <m/>
    <m/>
    <m/>
    <m/>
    <m/>
    <m/>
    <m/>
    <m/>
    <m/>
    <m/>
    <m/>
    <m/>
    <m/>
    <m/>
    <m/>
    <m/>
    <m/>
  </r>
  <r>
    <x v="41"/>
    <x v="45"/>
    <x v="5"/>
    <x v="15"/>
    <n v="12280"/>
    <m/>
    <n v="14290"/>
    <m/>
    <n v="5590"/>
    <n v="5590"/>
    <m/>
    <m/>
    <m/>
    <m/>
    <m/>
    <m/>
    <m/>
    <m/>
    <m/>
    <m/>
    <m/>
    <m/>
    <m/>
    <m/>
    <m/>
    <m/>
    <m/>
    <m/>
    <m/>
    <m/>
  </r>
  <r>
    <x v="41"/>
    <x v="45"/>
    <x v="5"/>
    <x v="15"/>
    <n v="87740"/>
    <m/>
    <n v="89750"/>
    <m/>
    <n v="38242"/>
    <n v="37890"/>
    <m/>
    <m/>
    <m/>
    <m/>
    <m/>
    <m/>
    <m/>
    <m/>
    <m/>
    <m/>
    <m/>
    <m/>
    <m/>
    <m/>
    <m/>
    <m/>
    <m/>
    <m/>
    <m/>
    <m/>
  </r>
  <r>
    <x v="41"/>
    <x v="45"/>
    <x v="5"/>
    <x v="15"/>
    <n v="38217"/>
    <m/>
    <n v="40227"/>
    <m/>
    <n v="19069"/>
    <n v="18881"/>
    <m/>
    <m/>
    <m/>
    <m/>
    <m/>
    <m/>
    <m/>
    <m/>
    <m/>
    <m/>
    <m/>
    <m/>
    <m/>
    <m/>
    <m/>
    <m/>
    <m/>
    <m/>
    <m/>
    <m/>
  </r>
  <r>
    <x v="41"/>
    <x v="45"/>
    <x v="5"/>
    <x v="15"/>
    <n v="45817"/>
    <m/>
    <n v="47827"/>
    <m/>
    <n v="25000"/>
    <n v="24833"/>
    <m/>
    <m/>
    <m/>
    <m/>
    <m/>
    <m/>
    <m/>
    <m/>
    <m/>
    <m/>
    <m/>
    <m/>
    <m/>
    <m/>
    <m/>
    <m/>
    <m/>
    <m/>
    <m/>
    <m/>
  </r>
  <r>
    <x v="41"/>
    <x v="45"/>
    <x v="5"/>
    <x v="15"/>
    <n v="218237"/>
    <m/>
    <n v="220247"/>
    <m/>
    <n v="86200"/>
    <n v="85091"/>
    <m/>
    <m/>
    <m/>
    <m/>
    <m/>
    <m/>
    <m/>
    <m/>
    <m/>
    <m/>
    <m/>
    <m/>
    <m/>
    <m/>
    <m/>
    <m/>
    <m/>
    <m/>
    <m/>
    <m/>
  </r>
  <r>
    <x v="41"/>
    <x v="45"/>
    <x v="5"/>
    <x v="15"/>
    <n v="2559"/>
    <m/>
    <n v="4569"/>
    <m/>
    <n v="1745"/>
    <n v="1733"/>
    <m/>
    <m/>
    <m/>
    <m/>
    <m/>
    <m/>
    <m/>
    <m/>
    <m/>
    <m/>
    <m/>
    <m/>
    <m/>
    <m/>
    <m/>
    <m/>
    <m/>
    <m/>
    <m/>
    <m/>
  </r>
  <r>
    <x v="41"/>
    <x v="45"/>
    <x v="5"/>
    <x v="15"/>
    <n v="55794"/>
    <m/>
    <n v="57804"/>
    <m/>
    <n v="22248"/>
    <n v="22121"/>
    <m/>
    <m/>
    <m/>
    <m/>
    <m/>
    <m/>
    <m/>
    <m/>
    <m/>
    <m/>
    <m/>
    <m/>
    <m/>
    <m/>
    <m/>
    <m/>
    <m/>
    <m/>
    <m/>
    <m/>
  </r>
  <r>
    <x v="41"/>
    <x v="45"/>
    <x v="5"/>
    <x v="15"/>
    <n v="18328"/>
    <m/>
    <n v="20338"/>
    <m/>
    <n v="8610"/>
    <n v="8610"/>
    <m/>
    <m/>
    <m/>
    <m/>
    <m/>
    <m/>
    <m/>
    <m/>
    <m/>
    <m/>
    <m/>
    <m/>
    <m/>
    <m/>
    <m/>
    <m/>
    <m/>
    <m/>
    <m/>
    <m/>
  </r>
  <r>
    <x v="41"/>
    <x v="45"/>
    <x v="5"/>
    <x v="15"/>
    <n v="4335"/>
    <m/>
    <n v="6345"/>
    <m/>
    <n v="2401"/>
    <n v="2395"/>
    <m/>
    <m/>
    <m/>
    <m/>
    <m/>
    <m/>
    <m/>
    <m/>
    <m/>
    <m/>
    <m/>
    <m/>
    <m/>
    <m/>
    <m/>
    <m/>
    <m/>
    <m/>
    <m/>
    <m/>
  </r>
  <r>
    <x v="41"/>
    <x v="45"/>
    <x v="5"/>
    <x v="15"/>
    <n v="24769"/>
    <m/>
    <n v="26779"/>
    <m/>
    <n v="10928"/>
    <n v="10828"/>
    <m/>
    <m/>
    <m/>
    <m/>
    <m/>
    <m/>
    <m/>
    <m/>
    <m/>
    <m/>
    <m/>
    <m/>
    <m/>
    <m/>
    <m/>
    <m/>
    <m/>
    <m/>
    <m/>
    <m/>
  </r>
  <r>
    <x v="41"/>
    <x v="45"/>
    <x v="5"/>
    <x v="15"/>
    <n v="1525"/>
    <m/>
    <n v="3535"/>
    <m/>
    <n v="824"/>
    <n v="824"/>
    <m/>
    <m/>
    <m/>
    <m/>
    <m/>
    <m/>
    <m/>
    <m/>
    <m/>
    <m/>
    <m/>
    <m/>
    <m/>
    <m/>
    <m/>
    <m/>
    <m/>
    <m/>
    <m/>
    <m/>
  </r>
  <r>
    <x v="41"/>
    <x v="45"/>
    <x v="5"/>
    <x v="15"/>
    <n v="33538"/>
    <m/>
    <n v="35548"/>
    <m/>
    <n v="15737"/>
    <n v="15658"/>
    <m/>
    <m/>
    <m/>
    <m/>
    <m/>
    <m/>
    <m/>
    <m/>
    <m/>
    <m/>
    <m/>
    <m/>
    <m/>
    <m/>
    <m/>
    <m/>
    <m/>
    <m/>
    <m/>
    <m/>
  </r>
  <r>
    <x v="41"/>
    <x v="45"/>
    <x v="5"/>
    <x v="15"/>
    <n v="36118"/>
    <m/>
    <n v="38128"/>
    <m/>
    <n v="16980"/>
    <n v="16744"/>
    <m/>
    <m/>
    <m/>
    <m/>
    <m/>
    <m/>
    <m/>
    <m/>
    <m/>
    <m/>
    <m/>
    <m/>
    <m/>
    <m/>
    <m/>
    <m/>
    <m/>
    <m/>
    <m/>
    <m/>
  </r>
  <r>
    <x v="41"/>
    <x v="45"/>
    <x v="5"/>
    <x v="15"/>
    <n v="47057"/>
    <m/>
    <n v="49067"/>
    <m/>
    <n v="25440"/>
    <n v="25138"/>
    <m/>
    <m/>
    <m/>
    <m/>
    <m/>
    <m/>
    <m/>
    <m/>
    <m/>
    <m/>
    <m/>
    <m/>
    <m/>
    <m/>
    <m/>
    <m/>
    <m/>
    <m/>
    <m/>
    <m/>
  </r>
  <r>
    <x v="41"/>
    <x v="45"/>
    <x v="5"/>
    <x v="15"/>
    <n v="21704"/>
    <m/>
    <n v="23714"/>
    <m/>
    <n v="12505"/>
    <n v="12485"/>
    <m/>
    <m/>
    <m/>
    <m/>
    <m/>
    <m/>
    <m/>
    <m/>
    <m/>
    <m/>
    <m/>
    <m/>
    <m/>
    <m/>
    <m/>
    <m/>
    <m/>
    <m/>
    <m/>
    <m/>
  </r>
  <r>
    <x v="41"/>
    <x v="45"/>
    <x v="5"/>
    <x v="15"/>
    <n v="1074731"/>
    <m/>
    <n v="1076741"/>
    <m/>
    <n v="421157"/>
    <n v="406391"/>
    <m/>
    <m/>
    <m/>
    <m/>
    <m/>
    <m/>
    <m/>
    <m/>
    <m/>
    <m/>
    <m/>
    <m/>
    <m/>
    <m/>
    <m/>
    <m/>
    <m/>
    <m/>
    <m/>
    <m/>
  </r>
  <r>
    <x v="41"/>
    <x v="45"/>
    <x v="5"/>
    <x v="15"/>
    <n v="143670"/>
    <m/>
    <n v="145680"/>
    <m/>
    <n v="63862"/>
    <n v="63037"/>
    <m/>
    <m/>
    <m/>
    <m/>
    <m/>
    <m/>
    <m/>
    <m/>
    <m/>
    <m/>
    <m/>
    <m/>
    <m/>
    <m/>
    <m/>
    <m/>
    <m/>
    <m/>
    <m/>
    <m/>
  </r>
  <r>
    <x v="41"/>
    <x v="45"/>
    <x v="5"/>
    <x v="15"/>
    <n v="20061"/>
    <m/>
    <n v="22071"/>
    <m/>
    <n v="9837"/>
    <n v="9774"/>
    <m/>
    <m/>
    <m/>
    <m/>
    <m/>
    <m/>
    <m/>
    <m/>
    <m/>
    <m/>
    <m/>
    <m/>
    <m/>
    <m/>
    <m/>
    <m/>
    <m/>
    <m/>
    <m/>
    <m/>
  </r>
  <r>
    <x v="41"/>
    <x v="45"/>
    <x v="5"/>
    <x v="15"/>
    <n v="12387"/>
    <m/>
    <n v="14397"/>
    <m/>
    <n v="6130"/>
    <n v="6081"/>
    <m/>
    <m/>
    <m/>
    <m/>
    <m/>
    <m/>
    <m/>
    <m/>
    <m/>
    <m/>
    <m/>
    <m/>
    <m/>
    <m/>
    <m/>
    <m/>
    <m/>
    <m/>
    <m/>
    <m/>
  </r>
  <r>
    <x v="41"/>
    <x v="45"/>
    <x v="5"/>
    <x v="15"/>
    <n v="42178"/>
    <m/>
    <n v="44188"/>
    <m/>
    <n v="20382"/>
    <n v="19700"/>
    <m/>
    <m/>
    <m/>
    <m/>
    <m/>
    <m/>
    <m/>
    <m/>
    <m/>
    <m/>
    <m/>
    <m/>
    <m/>
    <m/>
    <m/>
    <m/>
    <m/>
    <m/>
    <m/>
    <m/>
  </r>
  <r>
    <x v="41"/>
    <x v="45"/>
    <x v="5"/>
    <x v="15"/>
    <n v="6900"/>
    <m/>
    <n v="8910"/>
    <m/>
    <n v="4215"/>
    <n v="4214"/>
    <m/>
    <m/>
    <m/>
    <m/>
    <m/>
    <m/>
    <m/>
    <m/>
    <m/>
    <m/>
    <m/>
    <m/>
    <m/>
    <m/>
    <m/>
    <m/>
    <m/>
    <m/>
    <m/>
    <m/>
  </r>
  <r>
    <x v="41"/>
    <x v="45"/>
    <x v="5"/>
    <x v="15"/>
    <n v="33171"/>
    <m/>
    <n v="35181"/>
    <m/>
    <n v="17889"/>
    <n v="17681"/>
    <m/>
    <m/>
    <m/>
    <m/>
    <m/>
    <m/>
    <m/>
    <m/>
    <m/>
    <m/>
    <m/>
    <m/>
    <m/>
    <m/>
    <m/>
    <m/>
    <m/>
    <m/>
    <m/>
    <m/>
  </r>
  <r>
    <x v="41"/>
    <x v="45"/>
    <x v="5"/>
    <x v="15"/>
    <n v="20251"/>
    <m/>
    <n v="22261"/>
    <m/>
    <n v="10027"/>
    <n v="9863"/>
    <m/>
    <m/>
    <m/>
    <m/>
    <m/>
    <m/>
    <m/>
    <m/>
    <m/>
    <m/>
    <m/>
    <m/>
    <m/>
    <m/>
    <m/>
    <m/>
    <m/>
    <m/>
    <m/>
    <m/>
  </r>
  <r>
    <x v="41"/>
    <x v="45"/>
    <x v="5"/>
    <x v="15"/>
    <n v="13030"/>
    <m/>
    <n v="15040"/>
    <m/>
    <n v="8205"/>
    <n v="7760"/>
    <m/>
    <m/>
    <m/>
    <m/>
    <m/>
    <m/>
    <m/>
    <m/>
    <m/>
    <m/>
    <m/>
    <m/>
    <m/>
    <m/>
    <m/>
    <m/>
    <m/>
    <m/>
    <m/>
    <m/>
  </r>
  <r>
    <x v="41"/>
    <x v="45"/>
    <x v="5"/>
    <x v="15"/>
    <n v="7771"/>
    <m/>
    <n v="9781"/>
    <m/>
    <n v="4195"/>
    <n v="4151"/>
    <m/>
    <m/>
    <m/>
    <m/>
    <m/>
    <m/>
    <m/>
    <m/>
    <m/>
    <m/>
    <m/>
    <m/>
    <m/>
    <m/>
    <m/>
    <m/>
    <m/>
    <m/>
    <m/>
    <m/>
  </r>
  <r>
    <x v="41"/>
    <x v="45"/>
    <x v="5"/>
    <x v="15"/>
    <n v="405075"/>
    <m/>
    <n v="407085"/>
    <m/>
    <m/>
    <n v="145451"/>
    <m/>
    <m/>
    <m/>
    <m/>
    <m/>
    <m/>
    <m/>
    <m/>
    <m/>
    <m/>
    <m/>
    <m/>
    <m/>
    <m/>
    <m/>
    <m/>
    <m/>
    <m/>
    <m/>
    <m/>
  </r>
  <r>
    <x v="41"/>
    <x v="45"/>
    <x v="5"/>
    <x v="15"/>
    <n v="11491"/>
    <m/>
    <n v="13501"/>
    <m/>
    <n v="7476"/>
    <n v="7400"/>
    <m/>
    <m/>
    <m/>
    <m/>
    <m/>
    <m/>
    <m/>
    <m/>
    <m/>
    <m/>
    <m/>
    <m/>
    <m/>
    <m/>
    <m/>
    <m/>
    <m/>
    <m/>
    <m/>
    <m/>
  </r>
  <r>
    <x v="41"/>
    <x v="45"/>
    <x v="5"/>
    <x v="15"/>
    <n v="64181"/>
    <m/>
    <n v="66191"/>
    <m/>
    <n v="31035"/>
    <n v="30802"/>
    <m/>
    <m/>
    <m/>
    <m/>
    <m/>
    <m/>
    <m/>
    <m/>
    <m/>
    <m/>
    <m/>
    <m/>
    <m/>
    <m/>
    <m/>
    <m/>
    <m/>
    <m/>
    <m/>
    <m/>
  </r>
  <r>
    <x v="41"/>
    <x v="45"/>
    <x v="5"/>
    <x v="15"/>
    <n v="6626"/>
    <m/>
    <n v="8636"/>
    <m/>
    <n v="3169"/>
    <n v="3142"/>
    <m/>
    <m/>
    <m/>
    <m/>
    <m/>
    <m/>
    <m/>
    <m/>
    <m/>
    <m/>
    <m/>
    <m/>
    <m/>
    <m/>
    <m/>
    <m/>
    <m/>
    <m/>
    <m/>
    <m/>
  </r>
  <r>
    <x v="41"/>
    <x v="45"/>
    <x v="5"/>
    <x v="15"/>
    <n v="375946"/>
    <m/>
    <n v="377956"/>
    <m/>
    <n v="147391"/>
    <n v="145160"/>
    <m/>
    <m/>
    <m/>
    <m/>
    <m/>
    <m/>
    <m/>
    <m/>
    <m/>
    <m/>
    <m/>
    <m/>
    <m/>
    <m/>
    <m/>
    <m/>
    <m/>
    <m/>
    <m/>
    <m/>
  </r>
  <r>
    <x v="41"/>
    <x v="45"/>
    <x v="5"/>
    <x v="15"/>
    <n v="260202"/>
    <m/>
    <n v="262212"/>
    <m/>
    <n v="113177"/>
    <n v="111785"/>
    <m/>
    <m/>
    <m/>
    <m/>
    <m/>
    <m/>
    <m/>
    <m/>
    <m/>
    <m/>
    <m/>
    <m/>
    <m/>
    <m/>
    <m/>
    <m/>
    <m/>
    <m/>
    <m/>
    <m/>
  </r>
  <r>
    <x v="41"/>
    <x v="45"/>
    <x v="5"/>
    <x v="15"/>
    <n v="26925"/>
    <m/>
    <n v="28935"/>
    <m/>
    <n v="13354"/>
    <n v="13157"/>
    <m/>
    <m/>
    <m/>
    <m/>
    <m/>
    <m/>
    <m/>
    <m/>
    <m/>
    <m/>
    <m/>
    <m/>
    <m/>
    <m/>
    <m/>
    <m/>
    <m/>
    <m/>
    <m/>
    <m/>
  </r>
  <r>
    <x v="41"/>
    <x v="45"/>
    <x v="5"/>
    <x v="15"/>
    <n v="147782"/>
    <m/>
    <n v="149792"/>
    <m/>
    <n v="63762"/>
    <n v="63363"/>
    <m/>
    <m/>
    <m/>
    <m/>
    <m/>
    <m/>
    <m/>
    <m/>
    <m/>
    <m/>
    <m/>
    <m/>
    <m/>
    <m/>
    <m/>
    <m/>
    <m/>
    <m/>
    <m/>
    <m/>
  </r>
  <r>
    <x v="41"/>
    <x v="45"/>
    <x v="5"/>
    <x v="15"/>
    <n v="2640"/>
    <m/>
    <n v="4650"/>
    <m/>
    <n v="1706"/>
    <n v="1704"/>
    <m/>
    <m/>
    <m/>
    <m/>
    <m/>
    <m/>
    <m/>
    <m/>
    <m/>
    <m/>
    <m/>
    <m/>
    <m/>
    <m/>
    <m/>
    <m/>
    <m/>
    <m/>
    <m/>
    <m/>
  </r>
  <r>
    <x v="41"/>
    <x v="45"/>
    <x v="5"/>
    <x v="15"/>
    <n v="30352"/>
    <m/>
    <n v="32362"/>
    <m/>
    <n v="14401"/>
    <n v="14209"/>
    <m/>
    <m/>
    <m/>
    <m/>
    <m/>
    <m/>
    <m/>
    <m/>
    <m/>
    <m/>
    <m/>
    <m/>
    <m/>
    <m/>
    <m/>
    <m/>
    <m/>
    <m/>
    <m/>
    <m/>
  </r>
  <r>
    <x v="41"/>
    <x v="45"/>
    <x v="5"/>
    <x v="15"/>
    <n v="114312"/>
    <m/>
    <n v="116322"/>
    <m/>
    <n v="50485"/>
    <n v="50015"/>
    <m/>
    <m/>
    <m/>
    <m/>
    <m/>
    <m/>
    <m/>
    <m/>
    <m/>
    <m/>
    <m/>
    <m/>
    <m/>
    <m/>
    <m/>
    <m/>
    <m/>
    <m/>
    <m/>
    <m/>
  </r>
  <r>
    <x v="41"/>
    <x v="45"/>
    <x v="5"/>
    <x v="15"/>
    <n v="19253"/>
    <m/>
    <n v="21263"/>
    <m/>
    <n v="8214"/>
    <n v="8084"/>
    <m/>
    <m/>
    <m/>
    <m/>
    <m/>
    <m/>
    <m/>
    <m/>
    <m/>
    <m/>
    <m/>
    <m/>
    <m/>
    <m/>
    <m/>
    <m/>
    <m/>
    <m/>
    <m/>
    <m/>
  </r>
  <r>
    <x v="41"/>
    <x v="45"/>
    <x v="5"/>
    <x v="15"/>
    <n v="99265"/>
    <m/>
    <n v="101275"/>
    <m/>
    <n v="37594"/>
    <n v="37490"/>
    <m/>
    <m/>
    <m/>
    <m/>
    <m/>
    <m/>
    <m/>
    <m/>
    <m/>
    <m/>
    <m/>
    <m/>
    <m/>
    <m/>
    <m/>
    <m/>
    <m/>
    <m/>
    <m/>
    <m/>
  </r>
  <r>
    <x v="41"/>
    <x v="45"/>
    <x v="5"/>
    <x v="15"/>
    <n v="3592282"/>
    <m/>
    <n v="3594292"/>
    <m/>
    <n v="1351713"/>
    <n v="1471748"/>
    <m/>
    <m/>
    <m/>
    <m/>
    <m/>
    <m/>
    <m/>
    <m/>
    <m/>
    <m/>
    <m/>
    <m/>
    <m/>
    <m/>
    <m/>
    <m/>
    <m/>
    <m/>
    <m/>
    <m/>
  </r>
  <r>
    <x v="41"/>
    <x v="45"/>
    <x v="5"/>
    <x v="15"/>
    <n v="5998"/>
    <n v="0"/>
    <n v="8007"/>
    <n v="0"/>
    <n v="3963"/>
    <n v="3925"/>
    <n v="0"/>
    <m/>
    <m/>
    <m/>
    <m/>
    <m/>
    <m/>
    <m/>
    <m/>
    <m/>
    <m/>
    <m/>
    <m/>
    <m/>
    <m/>
    <m/>
    <m/>
    <m/>
    <m/>
    <m/>
  </r>
  <r>
    <x v="41"/>
    <x v="45"/>
    <x v="5"/>
    <x v="15"/>
    <n v="12270"/>
    <n v="0"/>
    <n v="14279"/>
    <n v="0"/>
    <n v="8772"/>
    <n v="8677"/>
    <n v="0"/>
    <m/>
    <m/>
    <m/>
    <m/>
    <m/>
    <m/>
    <m/>
    <m/>
    <m/>
    <m/>
    <m/>
    <m/>
    <m/>
    <m/>
    <m/>
    <m/>
    <m/>
    <m/>
    <m/>
  </r>
  <r>
    <x v="41"/>
    <x v="45"/>
    <x v="5"/>
    <x v="15"/>
    <n v="88498"/>
    <n v="0"/>
    <n v="90507"/>
    <n v="0"/>
    <n v="64419"/>
    <n v="64030"/>
    <n v="0"/>
    <m/>
    <m/>
    <m/>
    <m/>
    <m/>
    <m/>
    <m/>
    <m/>
    <m/>
    <m/>
    <m/>
    <m/>
    <m/>
    <m/>
    <m/>
    <m/>
    <m/>
    <m/>
    <m/>
  </r>
  <r>
    <x v="41"/>
    <x v="45"/>
    <x v="5"/>
    <x v="15"/>
    <n v="37972"/>
    <n v="0"/>
    <n v="39981"/>
    <n v="0"/>
    <n v="28315"/>
    <n v="28071"/>
    <n v="0"/>
    <m/>
    <m/>
    <m/>
    <m/>
    <m/>
    <m/>
    <m/>
    <m/>
    <m/>
    <m/>
    <m/>
    <m/>
    <m/>
    <m/>
    <m/>
    <m/>
    <m/>
    <m/>
    <m/>
  </r>
  <r>
    <x v="41"/>
    <x v="45"/>
    <x v="5"/>
    <x v="15"/>
    <n v="45611"/>
    <n v="0"/>
    <n v="47620"/>
    <n v="0"/>
    <n v="34350"/>
    <n v="34079"/>
    <n v="0"/>
    <m/>
    <m/>
    <m/>
    <m/>
    <m/>
    <m/>
    <m/>
    <m/>
    <m/>
    <m/>
    <m/>
    <m/>
    <m/>
    <m/>
    <m/>
    <m/>
    <m/>
    <m/>
    <m/>
  </r>
  <r>
    <x v="41"/>
    <x v="45"/>
    <x v="5"/>
    <x v="15"/>
    <n v="219616"/>
    <n v="0"/>
    <n v="221625"/>
    <n v="0"/>
    <n v="150673"/>
    <n v="149045"/>
    <n v="0"/>
    <m/>
    <m/>
    <m/>
    <m/>
    <m/>
    <m/>
    <m/>
    <m/>
    <m/>
    <m/>
    <m/>
    <m/>
    <m/>
    <m/>
    <m/>
    <m/>
    <m/>
    <m/>
    <m/>
  </r>
  <r>
    <x v="41"/>
    <x v="45"/>
    <x v="5"/>
    <x v="15"/>
    <n v="2590"/>
    <n v="0"/>
    <n v="4599"/>
    <n v="0"/>
    <n v="2205"/>
    <n v="2196"/>
    <n v="0"/>
    <m/>
    <m/>
    <m/>
    <m/>
    <m/>
    <m/>
    <m/>
    <m/>
    <m/>
    <m/>
    <m/>
    <m/>
    <m/>
    <m/>
    <m/>
    <m/>
    <m/>
    <m/>
    <m/>
  </r>
  <r>
    <x v="41"/>
    <x v="45"/>
    <x v="5"/>
    <x v="15"/>
    <n v="55265"/>
    <n v="0"/>
    <n v="57274"/>
    <n v="0"/>
    <n v="37934"/>
    <n v="37783"/>
    <n v="0"/>
    <m/>
    <m/>
    <m/>
    <m/>
    <m/>
    <m/>
    <m/>
    <m/>
    <m/>
    <m/>
    <m/>
    <m/>
    <m/>
    <m/>
    <m/>
    <m/>
    <m/>
    <m/>
    <m/>
  </r>
  <r>
    <x v="41"/>
    <x v="45"/>
    <x v="5"/>
    <x v="15"/>
    <n v="18172"/>
    <n v="0"/>
    <n v="20181"/>
    <n v="0"/>
    <n v="13557"/>
    <n v="13458"/>
    <n v="0"/>
    <m/>
    <m/>
    <m/>
    <m/>
    <m/>
    <m/>
    <m/>
    <m/>
    <m/>
    <m/>
    <m/>
    <m/>
    <m/>
    <m/>
    <m/>
    <m/>
    <m/>
    <m/>
    <m/>
  </r>
  <r>
    <x v="41"/>
    <x v="45"/>
    <x v="5"/>
    <x v="15"/>
    <n v="4280"/>
    <n v="0"/>
    <n v="6289"/>
    <n v="0"/>
    <n v="3326"/>
    <n v="3300"/>
    <n v="0"/>
    <m/>
    <m/>
    <m/>
    <m/>
    <m/>
    <m/>
    <m/>
    <m/>
    <m/>
    <m/>
    <m/>
    <m/>
    <m/>
    <m/>
    <m/>
    <m/>
    <m/>
    <m/>
    <m/>
  </r>
  <r>
    <x v="41"/>
    <x v="45"/>
    <x v="5"/>
    <x v="15"/>
    <n v="25349"/>
    <n v="0"/>
    <n v="27358"/>
    <n v="0"/>
    <n v="17661"/>
    <n v="17557"/>
    <n v="0"/>
    <m/>
    <m/>
    <m/>
    <m/>
    <m/>
    <m/>
    <m/>
    <m/>
    <m/>
    <m/>
    <m/>
    <m/>
    <m/>
    <m/>
    <m/>
    <m/>
    <m/>
    <m/>
    <m/>
  </r>
  <r>
    <x v="41"/>
    <x v="45"/>
    <x v="5"/>
    <x v="15"/>
    <n v="1537"/>
    <n v="0"/>
    <n v="3546"/>
    <n v="0"/>
    <n v="1214"/>
    <n v="1210"/>
    <n v="0"/>
    <m/>
    <m/>
    <m/>
    <m/>
    <m/>
    <m/>
    <m/>
    <m/>
    <m/>
    <m/>
    <m/>
    <m/>
    <m/>
    <m/>
    <m/>
    <m/>
    <m/>
    <m/>
    <m/>
  </r>
  <r>
    <x v="41"/>
    <x v="45"/>
    <x v="5"/>
    <x v="15"/>
    <n v="33532"/>
    <n v="0"/>
    <n v="35541"/>
    <n v="0"/>
    <n v="25543"/>
    <n v="25425"/>
    <n v="0"/>
    <m/>
    <m/>
    <m/>
    <m/>
    <m/>
    <m/>
    <m/>
    <m/>
    <m/>
    <m/>
    <m/>
    <m/>
    <m/>
    <m/>
    <m/>
    <m/>
    <m/>
    <m/>
    <m/>
  </r>
  <r>
    <x v="41"/>
    <x v="45"/>
    <x v="5"/>
    <x v="15"/>
    <n v="35791"/>
    <n v="0"/>
    <n v="37800"/>
    <n v="0"/>
    <n v="26271"/>
    <n v="26050"/>
    <n v="0"/>
    <m/>
    <m/>
    <m/>
    <m/>
    <m/>
    <m/>
    <m/>
    <m/>
    <m/>
    <m/>
    <m/>
    <m/>
    <m/>
    <m/>
    <m/>
    <m/>
    <m/>
    <m/>
    <m/>
  </r>
  <r>
    <x v="41"/>
    <x v="45"/>
    <x v="5"/>
    <x v="15"/>
    <n v="47782"/>
    <n v="0"/>
    <n v="49791"/>
    <n v="0"/>
    <n v="36784"/>
    <n v="36513"/>
    <n v="0"/>
    <m/>
    <m/>
    <m/>
    <m/>
    <m/>
    <m/>
    <m/>
    <m/>
    <m/>
    <m/>
    <m/>
    <m/>
    <m/>
    <m/>
    <m/>
    <m/>
    <m/>
    <m/>
    <m/>
  </r>
  <r>
    <x v="41"/>
    <x v="45"/>
    <x v="5"/>
    <x v="15"/>
    <n v="21746"/>
    <n v="0"/>
    <n v="23755"/>
    <n v="0"/>
    <n v="17827"/>
    <n v="17738"/>
    <n v="0"/>
    <m/>
    <m/>
    <m/>
    <m/>
    <m/>
    <m/>
    <m/>
    <m/>
    <m/>
    <m/>
    <m/>
    <m/>
    <m/>
    <m/>
    <m/>
    <m/>
    <m/>
    <m/>
    <m/>
  </r>
  <r>
    <x v="41"/>
    <x v="45"/>
    <x v="5"/>
    <x v="15"/>
    <n v="1069791"/>
    <n v="0"/>
    <n v="1071800"/>
    <n v="0"/>
    <n v="786461"/>
    <n v="766477"/>
    <n v="0"/>
    <m/>
    <m/>
    <m/>
    <m/>
    <m/>
    <m/>
    <m/>
    <m/>
    <m/>
    <m/>
    <m/>
    <m/>
    <m/>
    <m/>
    <m/>
    <m/>
    <m/>
    <m/>
    <m/>
  </r>
  <r>
    <x v="41"/>
    <x v="45"/>
    <x v="5"/>
    <x v="15"/>
    <n v="143796"/>
    <n v="0"/>
    <n v="145805"/>
    <n v="0"/>
    <n v="106724"/>
    <n v="105747"/>
    <n v="0"/>
    <m/>
    <m/>
    <m/>
    <m/>
    <m/>
    <m/>
    <m/>
    <m/>
    <m/>
    <m/>
    <m/>
    <m/>
    <m/>
    <m/>
    <m/>
    <m/>
    <m/>
    <m/>
    <m/>
  </r>
  <r>
    <x v="41"/>
    <x v="45"/>
    <x v="5"/>
    <x v="15"/>
    <n v="20193"/>
    <n v="0"/>
    <n v="22202"/>
    <n v="0"/>
    <n v="15473"/>
    <n v="15391"/>
    <n v="0"/>
    <m/>
    <m/>
    <m/>
    <m/>
    <m/>
    <m/>
    <m/>
    <m/>
    <m/>
    <m/>
    <m/>
    <m/>
    <m/>
    <m/>
    <m/>
    <m/>
    <m/>
    <m/>
    <m/>
  </r>
  <r>
    <x v="41"/>
    <x v="45"/>
    <x v="5"/>
    <x v="15"/>
    <n v="12415"/>
    <n v="0"/>
    <n v="14424"/>
    <n v="0"/>
    <n v="8932"/>
    <n v="8905"/>
    <n v="0"/>
    <m/>
    <m/>
    <m/>
    <m/>
    <m/>
    <m/>
    <m/>
    <m/>
    <m/>
    <m/>
    <m/>
    <m/>
    <m/>
    <m/>
    <m/>
    <m/>
    <m/>
    <m/>
    <m/>
  </r>
  <r>
    <x v="41"/>
    <x v="45"/>
    <x v="5"/>
    <x v="15"/>
    <n v="41972"/>
    <n v="0"/>
    <n v="43981"/>
    <n v="0"/>
    <n v="31848"/>
    <n v="31414"/>
    <n v="0"/>
    <m/>
    <m/>
    <m/>
    <m/>
    <m/>
    <m/>
    <m/>
    <m/>
    <m/>
    <m/>
    <m/>
    <m/>
    <m/>
    <m/>
    <m/>
    <m/>
    <m/>
    <m/>
    <m/>
  </r>
  <r>
    <x v="41"/>
    <x v="45"/>
    <x v="5"/>
    <x v="15"/>
    <n v="6983"/>
    <n v="0"/>
    <n v="8992"/>
    <n v="0"/>
    <n v="5566"/>
    <n v="5536"/>
    <n v="0"/>
    <m/>
    <m/>
    <m/>
    <m/>
    <m/>
    <m/>
    <m/>
    <m/>
    <m/>
    <m/>
    <m/>
    <m/>
    <m/>
    <m/>
    <m/>
    <m/>
    <m/>
    <m/>
    <m/>
  </r>
  <r>
    <x v="41"/>
    <x v="45"/>
    <x v="5"/>
    <x v="15"/>
    <n v="33344"/>
    <n v="0"/>
    <n v="35353"/>
    <n v="0"/>
    <n v="25531"/>
    <n v="25347"/>
    <n v="0"/>
    <m/>
    <m/>
    <m/>
    <m/>
    <m/>
    <m/>
    <m/>
    <m/>
    <m/>
    <m/>
    <m/>
    <m/>
    <m/>
    <m/>
    <m/>
    <m/>
    <m/>
    <m/>
    <m/>
  </r>
  <r>
    <x v="41"/>
    <x v="45"/>
    <x v="5"/>
    <x v="15"/>
    <n v="20510"/>
    <n v="0"/>
    <n v="22519"/>
    <n v="0"/>
    <n v="15185"/>
    <n v="15043"/>
    <n v="0"/>
    <m/>
    <m/>
    <m/>
    <m/>
    <m/>
    <m/>
    <m/>
    <m/>
    <m/>
    <m/>
    <m/>
    <m/>
    <m/>
    <m/>
    <m/>
    <m/>
    <m/>
    <m/>
    <m/>
  </r>
  <r>
    <x v="41"/>
    <x v="45"/>
    <x v="5"/>
    <x v="15"/>
    <n v="12988"/>
    <n v="0"/>
    <n v="14997"/>
    <n v="0"/>
    <n v="10182"/>
    <n v="9965"/>
    <n v="0"/>
    <m/>
    <m/>
    <m/>
    <m/>
    <m/>
    <m/>
    <m/>
    <m/>
    <m/>
    <m/>
    <m/>
    <m/>
    <m/>
    <m/>
    <m/>
    <m/>
    <m/>
    <m/>
    <m/>
  </r>
  <r>
    <x v="41"/>
    <x v="45"/>
    <x v="5"/>
    <x v="15"/>
    <n v="7824"/>
    <n v="0"/>
    <n v="9833"/>
    <n v="0"/>
    <n v="6041"/>
    <n v="6007"/>
    <n v="0"/>
    <m/>
    <m/>
    <m/>
    <m/>
    <m/>
    <m/>
    <m/>
    <m/>
    <m/>
    <m/>
    <m/>
    <m/>
    <m/>
    <m/>
    <m/>
    <m/>
    <m/>
    <m/>
    <m/>
  </r>
  <r>
    <x v="41"/>
    <x v="45"/>
    <x v="5"/>
    <x v="15"/>
    <n v="410081"/>
    <n v="0"/>
    <n v="412090"/>
    <n v="0"/>
    <n v="272673"/>
    <n v="238331"/>
    <n v="0"/>
    <m/>
    <m/>
    <m/>
    <m/>
    <m/>
    <m/>
    <m/>
    <m/>
    <m/>
    <m/>
    <m/>
    <m/>
    <m/>
    <m/>
    <m/>
    <m/>
    <m/>
    <m/>
    <m/>
  </r>
  <r>
    <x v="41"/>
    <x v="45"/>
    <x v="5"/>
    <x v="15"/>
    <n v="11606"/>
    <n v="0"/>
    <n v="13615"/>
    <n v="0"/>
    <n v="9438"/>
    <n v="9382"/>
    <n v="0"/>
    <m/>
    <m/>
    <m/>
    <m/>
    <m/>
    <m/>
    <m/>
    <m/>
    <m/>
    <m/>
    <m/>
    <m/>
    <m/>
    <m/>
    <m/>
    <m/>
    <m/>
    <m/>
    <m/>
  </r>
  <r>
    <x v="41"/>
    <x v="45"/>
    <x v="5"/>
    <x v="15"/>
    <n v="64138"/>
    <n v="0"/>
    <n v="66147"/>
    <n v="0"/>
    <n v="49206"/>
    <n v="48960"/>
    <n v="0"/>
    <m/>
    <m/>
    <m/>
    <m/>
    <m/>
    <m/>
    <m/>
    <m/>
    <m/>
    <m/>
    <m/>
    <m/>
    <m/>
    <m/>
    <m/>
    <m/>
    <m/>
    <m/>
    <m/>
  </r>
  <r>
    <x v="41"/>
    <x v="45"/>
    <x v="5"/>
    <x v="15"/>
    <n v="6570"/>
    <n v="0"/>
    <n v="8579"/>
    <n v="0"/>
    <n v="4695"/>
    <n v="4666"/>
    <n v="0"/>
    <m/>
    <m/>
    <m/>
    <m/>
    <m/>
    <m/>
    <m/>
    <m/>
    <m/>
    <m/>
    <m/>
    <m/>
    <m/>
    <m/>
    <m/>
    <m/>
    <m/>
    <m/>
    <m/>
  </r>
  <r>
    <x v="41"/>
    <x v="45"/>
    <x v="5"/>
    <x v="15"/>
    <n v="377739"/>
    <n v="0"/>
    <n v="379748"/>
    <n v="0"/>
    <n v="273221"/>
    <n v="270662"/>
    <n v="0"/>
    <m/>
    <m/>
    <m/>
    <m/>
    <m/>
    <m/>
    <m/>
    <m/>
    <m/>
    <m/>
    <m/>
    <m/>
    <m/>
    <m/>
    <m/>
    <m/>
    <m/>
    <m/>
    <m/>
  </r>
  <r>
    <x v="41"/>
    <x v="45"/>
    <x v="5"/>
    <x v="15"/>
    <n v="261250"/>
    <n v="0"/>
    <n v="263259"/>
    <n v="0"/>
    <n v="187903"/>
    <n v="186246"/>
    <n v="0"/>
    <m/>
    <m/>
    <m/>
    <m/>
    <m/>
    <m/>
    <m/>
    <m/>
    <m/>
    <m/>
    <m/>
    <m/>
    <m/>
    <m/>
    <m/>
    <m/>
    <m/>
    <m/>
    <m/>
  </r>
  <r>
    <x v="41"/>
    <x v="45"/>
    <x v="5"/>
    <x v="15"/>
    <n v="26931"/>
    <n v="0"/>
    <n v="28940"/>
    <n v="0"/>
    <n v="20273"/>
    <n v="20091"/>
    <n v="0"/>
    <m/>
    <m/>
    <m/>
    <m/>
    <m/>
    <m/>
    <m/>
    <m/>
    <m/>
    <m/>
    <m/>
    <m/>
    <m/>
    <m/>
    <m/>
    <m/>
    <m/>
    <m/>
    <m/>
  </r>
  <r>
    <x v="41"/>
    <x v="45"/>
    <x v="5"/>
    <x v="15"/>
    <n v="149024"/>
    <n v="0"/>
    <n v="151033"/>
    <n v="0"/>
    <n v="107969"/>
    <n v="107344"/>
    <n v="0"/>
    <m/>
    <m/>
    <m/>
    <m/>
    <m/>
    <m/>
    <m/>
    <m/>
    <m/>
    <m/>
    <m/>
    <m/>
    <m/>
    <m/>
    <m/>
    <m/>
    <m/>
    <m/>
    <m/>
  </r>
  <r>
    <x v="41"/>
    <x v="45"/>
    <x v="5"/>
    <x v="15"/>
    <n v="2644"/>
    <n v="0"/>
    <n v="4653"/>
    <n v="0"/>
    <n v="2137"/>
    <n v="2096"/>
    <n v="0"/>
    <m/>
    <m/>
    <m/>
    <m/>
    <m/>
    <m/>
    <m/>
    <m/>
    <m/>
    <m/>
    <m/>
    <m/>
    <m/>
    <m/>
    <m/>
    <m/>
    <m/>
    <m/>
    <m/>
  </r>
  <r>
    <x v="41"/>
    <x v="45"/>
    <x v="5"/>
    <x v="15"/>
    <n v="30183"/>
    <n v="0"/>
    <n v="32192"/>
    <n v="0"/>
    <n v="21766"/>
    <n v="21598"/>
    <n v="0"/>
    <m/>
    <m/>
    <m/>
    <m/>
    <m/>
    <m/>
    <m/>
    <m/>
    <m/>
    <m/>
    <m/>
    <m/>
    <m/>
    <m/>
    <m/>
    <m/>
    <m/>
    <m/>
    <m/>
  </r>
  <r>
    <x v="41"/>
    <x v="45"/>
    <x v="5"/>
    <x v="15"/>
    <n v="116581"/>
    <n v="0"/>
    <n v="118590"/>
    <n v="0"/>
    <n v="88541"/>
    <n v="86993"/>
    <n v="0"/>
    <m/>
    <m/>
    <m/>
    <m/>
    <m/>
    <m/>
    <m/>
    <m/>
    <m/>
    <m/>
    <m/>
    <m/>
    <m/>
    <m/>
    <m/>
    <m/>
    <m/>
    <m/>
    <m/>
  </r>
  <r>
    <x v="41"/>
    <x v="45"/>
    <x v="5"/>
    <x v="15"/>
    <n v="19128"/>
    <n v="0"/>
    <n v="21137"/>
    <n v="0"/>
    <n v="14044"/>
    <n v="13817"/>
    <n v="0"/>
    <m/>
    <m/>
    <m/>
    <m/>
    <m/>
    <m/>
    <m/>
    <m/>
    <m/>
    <m/>
    <m/>
    <m/>
    <m/>
    <m/>
    <m/>
    <m/>
    <m/>
    <m/>
    <m/>
  </r>
  <r>
    <x v="41"/>
    <x v="45"/>
    <x v="5"/>
    <x v="15"/>
    <n v="99568"/>
    <n v="0"/>
    <n v="101577"/>
    <n v="0"/>
    <n v="63377"/>
    <n v="63163"/>
    <n v="0"/>
    <m/>
    <m/>
    <m/>
    <m/>
    <m/>
    <m/>
    <m/>
    <m/>
    <m/>
    <m/>
    <m/>
    <m/>
    <m/>
    <m/>
    <m/>
    <m/>
    <m/>
    <m/>
    <m/>
  </r>
  <r>
    <x v="41"/>
    <x v="45"/>
    <x v="5"/>
    <x v="15"/>
    <n v="3601268"/>
    <n v="0"/>
    <n v="3603277"/>
    <n v="0"/>
    <n v="2600000"/>
    <n v="2532238"/>
    <n v="0"/>
    <m/>
    <m/>
    <m/>
    <m/>
    <m/>
    <m/>
    <m/>
    <m/>
    <m/>
    <m/>
    <m/>
    <m/>
    <m/>
    <m/>
    <m/>
    <m/>
    <m/>
    <m/>
    <m/>
  </r>
  <r>
    <x v="41"/>
    <x v="45"/>
    <x v="5"/>
    <x v="15"/>
    <m/>
    <m/>
    <n v="0"/>
    <m/>
    <m/>
    <m/>
    <m/>
    <m/>
    <m/>
    <m/>
    <m/>
    <m/>
    <m/>
    <m/>
    <m/>
    <m/>
    <m/>
    <m/>
    <m/>
    <m/>
    <m/>
    <m/>
    <m/>
    <m/>
    <m/>
    <m/>
  </r>
  <r>
    <x v="41"/>
    <x v="45"/>
    <x v="5"/>
    <x v="15"/>
    <m/>
    <m/>
    <n v="0"/>
    <m/>
    <m/>
    <m/>
    <m/>
    <m/>
    <m/>
    <m/>
    <m/>
    <m/>
    <m/>
    <m/>
    <m/>
    <m/>
    <m/>
    <m/>
    <m/>
    <m/>
    <m/>
    <m/>
    <m/>
    <m/>
    <m/>
    <m/>
  </r>
  <r>
    <x v="41"/>
    <x v="45"/>
    <x v="5"/>
    <x v="15"/>
    <m/>
    <m/>
    <n v="0"/>
    <m/>
    <m/>
    <m/>
    <m/>
    <m/>
    <m/>
    <m/>
    <m/>
    <m/>
    <m/>
    <m/>
    <m/>
    <m/>
    <m/>
    <m/>
    <m/>
    <m/>
    <m/>
    <m/>
    <m/>
    <m/>
    <m/>
    <m/>
  </r>
  <r>
    <x v="41"/>
    <x v="45"/>
    <x v="5"/>
    <x v="15"/>
    <m/>
    <m/>
    <n v="0"/>
    <m/>
    <m/>
    <m/>
    <m/>
    <m/>
    <m/>
    <m/>
    <m/>
    <m/>
    <m/>
    <m/>
    <m/>
    <m/>
    <m/>
    <m/>
    <m/>
    <m/>
    <m/>
    <m/>
    <m/>
    <m/>
    <m/>
    <m/>
  </r>
  <r>
    <x v="41"/>
    <x v="45"/>
    <x v="5"/>
    <x v="15"/>
    <m/>
    <m/>
    <n v="0"/>
    <m/>
    <m/>
    <m/>
    <m/>
    <m/>
    <m/>
    <m/>
    <m/>
    <m/>
    <m/>
    <m/>
    <m/>
    <m/>
    <m/>
    <m/>
    <m/>
    <m/>
    <m/>
    <m/>
    <m/>
    <m/>
    <m/>
    <m/>
  </r>
  <r>
    <x v="41"/>
    <x v="45"/>
    <x v="5"/>
    <x v="15"/>
    <m/>
    <m/>
    <n v="0"/>
    <m/>
    <m/>
    <m/>
    <m/>
    <m/>
    <m/>
    <m/>
    <m/>
    <m/>
    <m/>
    <m/>
    <m/>
    <m/>
    <m/>
    <m/>
    <m/>
    <m/>
    <m/>
    <m/>
    <m/>
    <m/>
    <m/>
    <m/>
  </r>
  <r>
    <x v="41"/>
    <x v="45"/>
    <x v="5"/>
    <x v="15"/>
    <m/>
    <m/>
    <n v="0"/>
    <m/>
    <m/>
    <m/>
    <m/>
    <m/>
    <m/>
    <m/>
    <m/>
    <m/>
    <m/>
    <m/>
    <m/>
    <m/>
    <m/>
    <m/>
    <m/>
    <m/>
    <m/>
    <m/>
    <m/>
    <m/>
    <m/>
    <m/>
  </r>
  <r>
    <x v="41"/>
    <x v="45"/>
    <x v="5"/>
    <x v="15"/>
    <m/>
    <m/>
    <n v="0"/>
    <m/>
    <m/>
    <m/>
    <m/>
    <m/>
    <m/>
    <m/>
    <m/>
    <m/>
    <m/>
    <m/>
    <m/>
    <m/>
    <m/>
    <m/>
    <m/>
    <m/>
    <m/>
    <m/>
    <m/>
    <m/>
    <m/>
    <m/>
  </r>
  <r>
    <x v="41"/>
    <x v="45"/>
    <x v="5"/>
    <x v="15"/>
    <m/>
    <m/>
    <n v="0"/>
    <m/>
    <m/>
    <m/>
    <m/>
    <m/>
    <m/>
    <m/>
    <m/>
    <m/>
    <m/>
    <m/>
    <m/>
    <m/>
    <m/>
    <m/>
    <m/>
    <m/>
    <m/>
    <m/>
    <m/>
    <m/>
    <m/>
    <m/>
  </r>
  <r>
    <x v="41"/>
    <x v="45"/>
    <x v="5"/>
    <x v="15"/>
    <m/>
    <m/>
    <n v="0"/>
    <m/>
    <m/>
    <m/>
    <m/>
    <m/>
    <m/>
    <m/>
    <m/>
    <m/>
    <m/>
    <m/>
    <m/>
    <m/>
    <m/>
    <m/>
    <m/>
    <m/>
    <m/>
    <m/>
    <m/>
    <m/>
    <m/>
    <m/>
  </r>
  <r>
    <x v="41"/>
    <x v="45"/>
    <x v="5"/>
    <x v="15"/>
    <m/>
    <m/>
    <n v="0"/>
    <m/>
    <m/>
    <m/>
    <m/>
    <m/>
    <m/>
    <m/>
    <m/>
    <m/>
    <m/>
    <m/>
    <m/>
    <m/>
    <m/>
    <m/>
    <m/>
    <m/>
    <m/>
    <m/>
    <m/>
    <m/>
    <m/>
    <m/>
  </r>
  <r>
    <x v="41"/>
    <x v="45"/>
    <x v="5"/>
    <x v="15"/>
    <m/>
    <m/>
    <n v="0"/>
    <m/>
    <m/>
    <m/>
    <m/>
    <m/>
    <m/>
    <m/>
    <m/>
    <m/>
    <m/>
    <m/>
    <m/>
    <m/>
    <m/>
    <m/>
    <m/>
    <m/>
    <m/>
    <m/>
    <m/>
    <m/>
    <m/>
    <m/>
  </r>
  <r>
    <x v="41"/>
    <x v="45"/>
    <x v="5"/>
    <x v="15"/>
    <m/>
    <m/>
    <n v="0"/>
    <m/>
    <m/>
    <m/>
    <m/>
    <m/>
    <m/>
    <m/>
    <m/>
    <m/>
    <m/>
    <m/>
    <m/>
    <m/>
    <m/>
    <m/>
    <m/>
    <m/>
    <m/>
    <m/>
    <m/>
    <m/>
    <m/>
    <m/>
  </r>
  <r>
    <x v="41"/>
    <x v="45"/>
    <x v="5"/>
    <x v="15"/>
    <m/>
    <m/>
    <n v="0"/>
    <m/>
    <m/>
    <m/>
    <m/>
    <m/>
    <m/>
    <m/>
    <m/>
    <m/>
    <m/>
    <m/>
    <m/>
    <m/>
    <m/>
    <m/>
    <m/>
    <m/>
    <m/>
    <m/>
    <m/>
    <m/>
    <m/>
    <m/>
  </r>
  <r>
    <x v="41"/>
    <x v="45"/>
    <x v="5"/>
    <x v="15"/>
    <m/>
    <m/>
    <n v="0"/>
    <m/>
    <m/>
    <m/>
    <m/>
    <m/>
    <m/>
    <m/>
    <m/>
    <m/>
    <m/>
    <m/>
    <m/>
    <m/>
    <m/>
    <m/>
    <m/>
    <m/>
    <m/>
    <m/>
    <m/>
    <m/>
    <m/>
    <m/>
  </r>
  <r>
    <x v="41"/>
    <x v="45"/>
    <x v="5"/>
    <x v="15"/>
    <m/>
    <m/>
    <n v="0"/>
    <m/>
    <m/>
    <m/>
    <m/>
    <m/>
    <m/>
    <m/>
    <m/>
    <m/>
    <m/>
    <m/>
    <m/>
    <m/>
    <m/>
    <m/>
    <m/>
    <m/>
    <m/>
    <m/>
    <m/>
    <m/>
    <m/>
    <m/>
  </r>
  <r>
    <x v="41"/>
    <x v="45"/>
    <x v="5"/>
    <x v="15"/>
    <m/>
    <m/>
    <n v="0"/>
    <m/>
    <m/>
    <m/>
    <m/>
    <m/>
    <m/>
    <m/>
    <m/>
    <m/>
    <m/>
    <m/>
    <m/>
    <m/>
    <m/>
    <m/>
    <m/>
    <m/>
    <m/>
    <m/>
    <m/>
    <m/>
    <m/>
    <m/>
  </r>
  <r>
    <x v="41"/>
    <x v="45"/>
    <x v="5"/>
    <x v="15"/>
    <m/>
    <m/>
    <n v="0"/>
    <m/>
    <m/>
    <m/>
    <m/>
    <m/>
    <m/>
    <m/>
    <m/>
    <m/>
    <m/>
    <m/>
    <m/>
    <m/>
    <m/>
    <m/>
    <m/>
    <m/>
    <m/>
    <m/>
    <m/>
    <m/>
    <m/>
    <m/>
  </r>
  <r>
    <x v="41"/>
    <x v="45"/>
    <x v="5"/>
    <x v="15"/>
    <m/>
    <m/>
    <n v="0"/>
    <m/>
    <m/>
    <m/>
    <m/>
    <m/>
    <m/>
    <m/>
    <m/>
    <m/>
    <m/>
    <m/>
    <m/>
    <m/>
    <m/>
    <m/>
    <m/>
    <m/>
    <m/>
    <m/>
    <m/>
    <m/>
    <m/>
    <m/>
  </r>
  <r>
    <x v="41"/>
    <x v="45"/>
    <x v="5"/>
    <x v="15"/>
    <m/>
    <m/>
    <n v="0"/>
    <m/>
    <m/>
    <m/>
    <m/>
    <m/>
    <m/>
    <m/>
    <m/>
    <m/>
    <m/>
    <m/>
    <m/>
    <m/>
    <m/>
    <m/>
    <m/>
    <m/>
    <m/>
    <m/>
    <m/>
    <m/>
    <m/>
    <m/>
  </r>
  <r>
    <x v="41"/>
    <x v="45"/>
    <x v="5"/>
    <x v="15"/>
    <m/>
    <m/>
    <n v="0"/>
    <m/>
    <m/>
    <m/>
    <m/>
    <m/>
    <m/>
    <m/>
    <m/>
    <m/>
    <m/>
    <m/>
    <m/>
    <m/>
    <m/>
    <m/>
    <m/>
    <m/>
    <m/>
    <m/>
    <m/>
    <m/>
    <m/>
    <m/>
  </r>
  <r>
    <x v="41"/>
    <x v="45"/>
    <x v="5"/>
    <x v="15"/>
    <m/>
    <m/>
    <n v="0"/>
    <m/>
    <m/>
    <m/>
    <m/>
    <m/>
    <m/>
    <m/>
    <m/>
    <m/>
    <m/>
    <m/>
    <m/>
    <m/>
    <m/>
    <m/>
    <m/>
    <m/>
    <m/>
    <m/>
    <m/>
    <m/>
    <m/>
    <m/>
  </r>
  <r>
    <x v="41"/>
    <x v="45"/>
    <x v="5"/>
    <x v="15"/>
    <m/>
    <m/>
    <n v="0"/>
    <m/>
    <m/>
    <m/>
    <m/>
    <m/>
    <m/>
    <m/>
    <m/>
    <m/>
    <m/>
    <m/>
    <m/>
    <m/>
    <m/>
    <m/>
    <m/>
    <m/>
    <m/>
    <m/>
    <m/>
    <m/>
    <m/>
    <m/>
  </r>
  <r>
    <x v="41"/>
    <x v="45"/>
    <x v="5"/>
    <x v="15"/>
    <m/>
    <m/>
    <n v="0"/>
    <m/>
    <m/>
    <m/>
    <m/>
    <m/>
    <m/>
    <m/>
    <m/>
    <m/>
    <m/>
    <m/>
    <m/>
    <m/>
    <m/>
    <m/>
    <m/>
    <m/>
    <m/>
    <m/>
    <m/>
    <m/>
    <m/>
    <m/>
  </r>
  <r>
    <x v="41"/>
    <x v="45"/>
    <x v="5"/>
    <x v="15"/>
    <m/>
    <m/>
    <n v="0"/>
    <m/>
    <m/>
    <m/>
    <m/>
    <m/>
    <m/>
    <m/>
    <m/>
    <m/>
    <m/>
    <m/>
    <m/>
    <m/>
    <m/>
    <m/>
    <m/>
    <m/>
    <m/>
    <m/>
    <m/>
    <m/>
    <m/>
    <m/>
  </r>
  <r>
    <x v="41"/>
    <x v="45"/>
    <x v="5"/>
    <x v="15"/>
    <m/>
    <m/>
    <n v="0"/>
    <m/>
    <m/>
    <m/>
    <m/>
    <m/>
    <m/>
    <m/>
    <m/>
    <m/>
    <m/>
    <m/>
    <m/>
    <m/>
    <m/>
    <m/>
    <m/>
    <m/>
    <m/>
    <m/>
    <m/>
    <m/>
    <m/>
    <m/>
  </r>
  <r>
    <x v="41"/>
    <x v="45"/>
    <x v="5"/>
    <x v="15"/>
    <m/>
    <m/>
    <n v="0"/>
    <m/>
    <m/>
    <m/>
    <m/>
    <m/>
    <m/>
    <m/>
    <m/>
    <m/>
    <m/>
    <m/>
    <m/>
    <m/>
    <m/>
    <m/>
    <m/>
    <m/>
    <m/>
    <m/>
    <m/>
    <m/>
    <m/>
    <m/>
  </r>
  <r>
    <x v="41"/>
    <x v="45"/>
    <x v="5"/>
    <x v="15"/>
    <m/>
    <m/>
    <n v="0"/>
    <m/>
    <m/>
    <m/>
    <m/>
    <m/>
    <m/>
    <m/>
    <m/>
    <m/>
    <m/>
    <m/>
    <m/>
    <m/>
    <m/>
    <m/>
    <m/>
    <m/>
    <m/>
    <m/>
    <m/>
    <m/>
    <m/>
    <m/>
  </r>
  <r>
    <x v="41"/>
    <x v="45"/>
    <x v="5"/>
    <x v="15"/>
    <m/>
    <m/>
    <n v="0"/>
    <m/>
    <m/>
    <m/>
    <m/>
    <m/>
    <m/>
    <m/>
    <m/>
    <m/>
    <m/>
    <m/>
    <m/>
    <m/>
    <m/>
    <m/>
    <m/>
    <m/>
    <m/>
    <m/>
    <m/>
    <m/>
    <m/>
    <m/>
  </r>
  <r>
    <x v="41"/>
    <x v="45"/>
    <x v="5"/>
    <x v="15"/>
    <m/>
    <m/>
    <n v="0"/>
    <m/>
    <m/>
    <m/>
    <m/>
    <m/>
    <m/>
    <m/>
    <m/>
    <m/>
    <m/>
    <m/>
    <m/>
    <m/>
    <m/>
    <m/>
    <m/>
    <m/>
    <m/>
    <m/>
    <m/>
    <m/>
    <m/>
    <m/>
  </r>
  <r>
    <x v="41"/>
    <x v="45"/>
    <x v="5"/>
    <x v="15"/>
    <m/>
    <m/>
    <n v="0"/>
    <m/>
    <m/>
    <m/>
    <m/>
    <m/>
    <m/>
    <m/>
    <m/>
    <m/>
    <m/>
    <m/>
    <m/>
    <m/>
    <m/>
    <m/>
    <m/>
    <m/>
    <m/>
    <m/>
    <m/>
    <m/>
    <m/>
    <m/>
  </r>
  <r>
    <x v="41"/>
    <x v="45"/>
    <x v="5"/>
    <x v="15"/>
    <m/>
    <m/>
    <n v="0"/>
    <m/>
    <m/>
    <m/>
    <m/>
    <m/>
    <m/>
    <m/>
    <m/>
    <m/>
    <m/>
    <m/>
    <m/>
    <m/>
    <m/>
    <m/>
    <m/>
    <m/>
    <m/>
    <m/>
    <m/>
    <m/>
    <m/>
    <m/>
  </r>
  <r>
    <x v="41"/>
    <x v="45"/>
    <x v="5"/>
    <x v="15"/>
    <m/>
    <m/>
    <n v="0"/>
    <m/>
    <m/>
    <m/>
    <m/>
    <m/>
    <m/>
    <m/>
    <m/>
    <m/>
    <m/>
    <m/>
    <m/>
    <m/>
    <m/>
    <m/>
    <m/>
    <m/>
    <m/>
    <m/>
    <m/>
    <m/>
    <m/>
    <m/>
  </r>
  <r>
    <x v="41"/>
    <x v="45"/>
    <x v="5"/>
    <x v="15"/>
    <m/>
    <m/>
    <n v="0"/>
    <m/>
    <m/>
    <m/>
    <m/>
    <m/>
    <m/>
    <m/>
    <m/>
    <m/>
    <m/>
    <m/>
    <m/>
    <m/>
    <m/>
    <m/>
    <m/>
    <m/>
    <m/>
    <m/>
    <m/>
    <m/>
    <m/>
    <m/>
  </r>
  <r>
    <x v="41"/>
    <x v="45"/>
    <x v="5"/>
    <x v="15"/>
    <m/>
    <m/>
    <n v="0"/>
    <m/>
    <m/>
    <m/>
    <m/>
    <m/>
    <m/>
    <m/>
    <m/>
    <m/>
    <m/>
    <m/>
    <m/>
    <m/>
    <m/>
    <m/>
    <m/>
    <m/>
    <m/>
    <m/>
    <m/>
    <m/>
    <m/>
    <m/>
  </r>
  <r>
    <x v="41"/>
    <x v="45"/>
    <x v="5"/>
    <x v="15"/>
    <m/>
    <m/>
    <n v="0"/>
    <m/>
    <m/>
    <m/>
    <m/>
    <m/>
    <m/>
    <m/>
    <m/>
    <m/>
    <m/>
    <m/>
    <m/>
    <m/>
    <m/>
    <m/>
    <m/>
    <m/>
    <m/>
    <m/>
    <m/>
    <m/>
    <m/>
    <m/>
  </r>
  <r>
    <x v="41"/>
    <x v="45"/>
    <x v="5"/>
    <x v="15"/>
    <m/>
    <m/>
    <n v="0"/>
    <m/>
    <m/>
    <m/>
    <m/>
    <m/>
    <m/>
    <m/>
    <m/>
    <m/>
    <m/>
    <m/>
    <m/>
    <m/>
    <m/>
    <m/>
    <m/>
    <m/>
    <m/>
    <m/>
    <m/>
    <m/>
    <m/>
    <m/>
  </r>
  <r>
    <x v="41"/>
    <x v="45"/>
    <x v="5"/>
    <x v="15"/>
    <m/>
    <m/>
    <n v="0"/>
    <m/>
    <m/>
    <m/>
    <m/>
    <m/>
    <m/>
    <m/>
    <m/>
    <m/>
    <m/>
    <m/>
    <m/>
    <m/>
    <m/>
    <m/>
    <m/>
    <m/>
    <m/>
    <m/>
    <m/>
    <m/>
    <m/>
    <m/>
  </r>
  <r>
    <x v="41"/>
    <x v="45"/>
    <x v="5"/>
    <x v="15"/>
    <m/>
    <m/>
    <n v="0"/>
    <m/>
    <m/>
    <m/>
    <m/>
    <m/>
    <m/>
    <m/>
    <m/>
    <m/>
    <m/>
    <m/>
    <m/>
    <m/>
    <m/>
    <m/>
    <m/>
    <m/>
    <m/>
    <m/>
    <m/>
    <m/>
    <m/>
    <m/>
  </r>
  <r>
    <x v="41"/>
    <x v="45"/>
    <x v="5"/>
    <x v="15"/>
    <m/>
    <m/>
    <n v="0"/>
    <m/>
    <m/>
    <m/>
    <m/>
    <m/>
    <m/>
    <m/>
    <m/>
    <m/>
    <m/>
    <m/>
    <m/>
    <m/>
    <m/>
    <m/>
    <m/>
    <m/>
    <m/>
    <m/>
    <m/>
    <m/>
    <m/>
    <m/>
  </r>
  <r>
    <x v="41"/>
    <x v="45"/>
    <x v="5"/>
    <x v="15"/>
    <n v="6191"/>
    <m/>
    <n v="8199"/>
    <m/>
    <n v="4936"/>
    <n v="4936"/>
    <m/>
    <m/>
    <m/>
    <m/>
    <m/>
    <m/>
    <m/>
    <m/>
    <m/>
    <m/>
    <m/>
    <m/>
    <m/>
    <m/>
    <m/>
    <m/>
    <m/>
    <m/>
    <m/>
    <m/>
  </r>
  <r>
    <x v="41"/>
    <x v="45"/>
    <x v="5"/>
    <x v="15"/>
    <n v="12012"/>
    <m/>
    <n v="14020"/>
    <m/>
    <n v="9941"/>
    <n v="9941"/>
    <m/>
    <m/>
    <m/>
    <m/>
    <m/>
    <m/>
    <m/>
    <m/>
    <m/>
    <m/>
    <m/>
    <m/>
    <m/>
    <m/>
    <m/>
    <m/>
    <m/>
    <m/>
    <m/>
    <m/>
  </r>
  <r>
    <x v="41"/>
    <x v="45"/>
    <x v="5"/>
    <x v="15"/>
    <n v="87059"/>
    <m/>
    <n v="89067"/>
    <m/>
    <n v="73813"/>
    <n v="73813"/>
    <m/>
    <m/>
    <m/>
    <m/>
    <m/>
    <m/>
    <m/>
    <m/>
    <m/>
    <m/>
    <m/>
    <m/>
    <m/>
    <m/>
    <m/>
    <m/>
    <m/>
    <m/>
    <m/>
    <m/>
  </r>
  <r>
    <x v="41"/>
    <x v="45"/>
    <x v="5"/>
    <x v="15"/>
    <n v="38650"/>
    <m/>
    <n v="40658"/>
    <m/>
    <n v="32392"/>
    <n v="32392"/>
    <m/>
    <m/>
    <m/>
    <m/>
    <m/>
    <m/>
    <m/>
    <m/>
    <m/>
    <m/>
    <m/>
    <m/>
    <m/>
    <m/>
    <m/>
    <m/>
    <m/>
    <m/>
    <m/>
    <m/>
  </r>
  <r>
    <x v="41"/>
    <x v="45"/>
    <x v="5"/>
    <x v="15"/>
    <n v="45766"/>
    <m/>
    <n v="47774"/>
    <m/>
    <n v="39161"/>
    <n v="39161"/>
    <m/>
    <m/>
    <m/>
    <m/>
    <m/>
    <m/>
    <m/>
    <m/>
    <m/>
    <m/>
    <m/>
    <m/>
    <m/>
    <m/>
    <m/>
    <m/>
    <m/>
    <m/>
    <m/>
    <m/>
  </r>
  <r>
    <x v="41"/>
    <x v="45"/>
    <x v="5"/>
    <x v="15"/>
    <n v="216508"/>
    <m/>
    <n v="218516"/>
    <m/>
    <n v="184698"/>
    <n v="184698"/>
    <m/>
    <m/>
    <m/>
    <m/>
    <m/>
    <m/>
    <m/>
    <m/>
    <m/>
    <m/>
    <m/>
    <m/>
    <m/>
    <m/>
    <m/>
    <m/>
    <m/>
    <m/>
    <m/>
    <m/>
  </r>
  <r>
    <x v="41"/>
    <x v="45"/>
    <x v="5"/>
    <x v="15"/>
    <n v="2585"/>
    <m/>
    <n v="4593"/>
    <m/>
    <n v="2287"/>
    <n v="2287"/>
    <m/>
    <m/>
    <m/>
    <m/>
    <m/>
    <m/>
    <m/>
    <m/>
    <m/>
    <m/>
    <m/>
    <m/>
    <m/>
    <m/>
    <m/>
    <m/>
    <m/>
    <m/>
    <m/>
    <m/>
  </r>
  <r>
    <x v="41"/>
    <x v="45"/>
    <x v="5"/>
    <x v="15"/>
    <n v="55331"/>
    <m/>
    <n v="57339"/>
    <m/>
    <n v="45793"/>
    <n v="45793"/>
    <m/>
    <m/>
    <m/>
    <m/>
    <m/>
    <m/>
    <m/>
    <m/>
    <m/>
    <m/>
    <m/>
    <m/>
    <m/>
    <m/>
    <m/>
    <m/>
    <m/>
    <m/>
    <m/>
    <m/>
  </r>
  <r>
    <x v="41"/>
    <x v="45"/>
    <x v="5"/>
    <x v="15"/>
    <n v="18936"/>
    <m/>
    <n v="20944"/>
    <m/>
    <n v="15390"/>
    <n v="15390"/>
    <m/>
    <m/>
    <m/>
    <m/>
    <m/>
    <m/>
    <m/>
    <m/>
    <m/>
    <m/>
    <m/>
    <m/>
    <m/>
    <m/>
    <m/>
    <m/>
    <m/>
    <m/>
    <m/>
    <m/>
  </r>
  <r>
    <x v="41"/>
    <x v="45"/>
    <x v="5"/>
    <x v="15"/>
    <n v="4259"/>
    <m/>
    <n v="6267"/>
    <m/>
    <n v="3575"/>
    <n v="3575"/>
    <m/>
    <m/>
    <m/>
    <m/>
    <m/>
    <m/>
    <m/>
    <m/>
    <m/>
    <m/>
    <m/>
    <m/>
    <m/>
    <m/>
    <m/>
    <m/>
    <m/>
    <m/>
    <m/>
    <m/>
  </r>
  <r>
    <x v="41"/>
    <x v="45"/>
    <x v="5"/>
    <x v="15"/>
    <n v="23530"/>
    <m/>
    <n v="25538"/>
    <m/>
    <n v="20001"/>
    <n v="20001"/>
    <m/>
    <m/>
    <m/>
    <m/>
    <m/>
    <m/>
    <m/>
    <m/>
    <m/>
    <m/>
    <m/>
    <m/>
    <m/>
    <m/>
    <m/>
    <m/>
    <m/>
    <m/>
    <m/>
    <m/>
  </r>
  <r>
    <x v="41"/>
    <x v="45"/>
    <x v="5"/>
    <x v="15"/>
    <n v="1564"/>
    <m/>
    <n v="3572"/>
    <m/>
    <n v="1396"/>
    <n v="1396"/>
    <m/>
    <m/>
    <m/>
    <m/>
    <m/>
    <m/>
    <m/>
    <m/>
    <m/>
    <m/>
    <m/>
    <m/>
    <m/>
    <m/>
    <m/>
    <m/>
    <m/>
    <m/>
    <m/>
    <m/>
  </r>
  <r>
    <x v="41"/>
    <x v="45"/>
    <x v="5"/>
    <x v="15"/>
    <n v="32910"/>
    <m/>
    <n v="34918"/>
    <m/>
    <n v="27876"/>
    <n v="27876"/>
    <m/>
    <m/>
    <m/>
    <m/>
    <m/>
    <m/>
    <m/>
    <m/>
    <m/>
    <m/>
    <m/>
    <m/>
    <m/>
    <m/>
    <m/>
    <m/>
    <m/>
    <m/>
    <m/>
    <m/>
  </r>
  <r>
    <x v="41"/>
    <x v="45"/>
    <x v="5"/>
    <x v="15"/>
    <n v="36702"/>
    <m/>
    <n v="38710"/>
    <m/>
    <n v="29709"/>
    <n v="29709"/>
    <m/>
    <m/>
    <m/>
    <m/>
    <m/>
    <m/>
    <m/>
    <m/>
    <m/>
    <m/>
    <m/>
    <m/>
    <m/>
    <m/>
    <m/>
    <m/>
    <m/>
    <m/>
    <m/>
    <m/>
  </r>
  <r>
    <x v="41"/>
    <x v="45"/>
    <x v="5"/>
    <x v="15"/>
    <n v="47629"/>
    <m/>
    <n v="49637"/>
    <m/>
    <n v="42597"/>
    <n v="42597"/>
    <m/>
    <m/>
    <m/>
    <m/>
    <m/>
    <m/>
    <m/>
    <m/>
    <m/>
    <m/>
    <m/>
    <m/>
    <m/>
    <m/>
    <m/>
    <m/>
    <m/>
    <m/>
    <m/>
    <m/>
  </r>
  <r>
    <x v="41"/>
    <x v="45"/>
    <x v="5"/>
    <x v="15"/>
    <n v="22160"/>
    <m/>
    <n v="24168"/>
    <m/>
    <n v="20225"/>
    <n v="20225"/>
    <m/>
    <m/>
    <m/>
    <m/>
    <m/>
    <m/>
    <m/>
    <m/>
    <m/>
    <m/>
    <m/>
    <m/>
    <m/>
    <m/>
    <m/>
    <m/>
    <m/>
    <m/>
    <m/>
    <m/>
  </r>
  <r>
    <x v="41"/>
    <x v="45"/>
    <x v="5"/>
    <x v="15"/>
    <n v="1108128"/>
    <m/>
    <n v="1110136"/>
    <m/>
    <n v="930038"/>
    <n v="930038"/>
    <m/>
    <m/>
    <m/>
    <m/>
    <m/>
    <m/>
    <m/>
    <m/>
    <m/>
    <m/>
    <m/>
    <m/>
    <m/>
    <m/>
    <m/>
    <m/>
    <m/>
    <m/>
    <m/>
    <m/>
  </r>
  <r>
    <x v="41"/>
    <x v="45"/>
    <x v="5"/>
    <x v="15"/>
    <n v="144690"/>
    <m/>
    <n v="146698"/>
    <m/>
    <n v="125881"/>
    <n v="125881"/>
    <m/>
    <m/>
    <m/>
    <m/>
    <m/>
    <m/>
    <m/>
    <m/>
    <m/>
    <m/>
    <m/>
    <m/>
    <m/>
    <m/>
    <m/>
    <m/>
    <m/>
    <m/>
    <m/>
    <m/>
  </r>
  <r>
    <x v="41"/>
    <x v="45"/>
    <x v="5"/>
    <x v="15"/>
    <n v="20631"/>
    <m/>
    <n v="22639"/>
    <m/>
    <n v="18087"/>
    <n v="18087"/>
    <m/>
    <m/>
    <m/>
    <m/>
    <m/>
    <m/>
    <m/>
    <m/>
    <m/>
    <m/>
    <m/>
    <m/>
    <m/>
    <m/>
    <m/>
    <m/>
    <m/>
    <m/>
    <m/>
    <m/>
  </r>
  <r>
    <x v="41"/>
    <x v="45"/>
    <x v="5"/>
    <x v="15"/>
    <n v="12171"/>
    <m/>
    <n v="14179"/>
    <m/>
    <n v="10333"/>
    <n v="10333"/>
    <m/>
    <m/>
    <m/>
    <m/>
    <m/>
    <m/>
    <m/>
    <m/>
    <m/>
    <m/>
    <m/>
    <m/>
    <m/>
    <m/>
    <m/>
    <m/>
    <m/>
    <m/>
    <m/>
    <m/>
  </r>
  <r>
    <x v="41"/>
    <x v="45"/>
    <x v="5"/>
    <x v="15"/>
    <n v="41635"/>
    <m/>
    <n v="43643"/>
    <m/>
    <n v="35225"/>
    <n v="35225"/>
    <m/>
    <m/>
    <m/>
    <m/>
    <m/>
    <m/>
    <m/>
    <m/>
    <m/>
    <m/>
    <m/>
    <m/>
    <m/>
    <m/>
    <m/>
    <m/>
    <m/>
    <m/>
    <m/>
    <m/>
  </r>
  <r>
    <x v="41"/>
    <x v="45"/>
    <x v="5"/>
    <x v="15"/>
    <n v="6899"/>
    <m/>
    <n v="8907"/>
    <m/>
    <n v="6058"/>
    <n v="6058"/>
    <m/>
    <m/>
    <m/>
    <m/>
    <m/>
    <m/>
    <m/>
    <m/>
    <m/>
    <m/>
    <m/>
    <m/>
    <m/>
    <m/>
    <m/>
    <m/>
    <m/>
    <m/>
    <m/>
    <m/>
  </r>
  <r>
    <x v="41"/>
    <x v="45"/>
    <x v="5"/>
    <x v="15"/>
    <n v="32828"/>
    <m/>
    <n v="34836"/>
    <m/>
    <n v="28698"/>
    <n v="28698"/>
    <m/>
    <m/>
    <m/>
    <m/>
    <m/>
    <m/>
    <m/>
    <m/>
    <m/>
    <m/>
    <m/>
    <m/>
    <m/>
    <m/>
    <m/>
    <m/>
    <m/>
    <m/>
    <m/>
    <m/>
  </r>
  <r>
    <x v="41"/>
    <x v="45"/>
    <x v="5"/>
    <x v="15"/>
    <n v="20562"/>
    <m/>
    <n v="22570"/>
    <m/>
    <n v="17134"/>
    <n v="17134"/>
    <m/>
    <m/>
    <m/>
    <m/>
    <m/>
    <m/>
    <m/>
    <m/>
    <m/>
    <m/>
    <m/>
    <m/>
    <m/>
    <m/>
    <m/>
    <m/>
    <m/>
    <m/>
    <m/>
    <m/>
  </r>
  <r>
    <x v="41"/>
    <x v="45"/>
    <x v="5"/>
    <x v="15"/>
    <n v="13052"/>
    <m/>
    <n v="15060"/>
    <m/>
    <n v="11145"/>
    <n v="11145"/>
    <m/>
    <m/>
    <m/>
    <m/>
    <m/>
    <m/>
    <m/>
    <m/>
    <m/>
    <m/>
    <m/>
    <m/>
    <m/>
    <m/>
    <m/>
    <m/>
    <m/>
    <m/>
    <m/>
    <m/>
  </r>
  <r>
    <x v="41"/>
    <x v="45"/>
    <x v="5"/>
    <x v="15"/>
    <n v="7799"/>
    <m/>
    <n v="9807"/>
    <m/>
    <n v="6652"/>
    <n v="6652"/>
    <m/>
    <m/>
    <m/>
    <m/>
    <m/>
    <m/>
    <m/>
    <m/>
    <m/>
    <m/>
    <m/>
    <m/>
    <m/>
    <m/>
    <m/>
    <m/>
    <m/>
    <m/>
    <m/>
    <m/>
  </r>
  <r>
    <x v="41"/>
    <x v="45"/>
    <x v="5"/>
    <x v="15"/>
    <n v="411103"/>
    <m/>
    <n v="413111"/>
    <m/>
    <n v="333824"/>
    <n v="333824"/>
    <m/>
    <m/>
    <m/>
    <m/>
    <m/>
    <m/>
    <m/>
    <m/>
    <m/>
    <m/>
    <m/>
    <m/>
    <m/>
    <m/>
    <m/>
    <m/>
    <m/>
    <m/>
    <m/>
    <m/>
  </r>
  <r>
    <x v="41"/>
    <x v="45"/>
    <x v="5"/>
    <x v="15"/>
    <n v="11624"/>
    <m/>
    <n v="13632"/>
    <m/>
    <n v="10635"/>
    <n v="10635"/>
    <m/>
    <m/>
    <m/>
    <m/>
    <m/>
    <m/>
    <m/>
    <m/>
    <m/>
    <m/>
    <m/>
    <m/>
    <m/>
    <m/>
    <m/>
    <m/>
    <m/>
    <m/>
    <m/>
    <m/>
  </r>
  <r>
    <x v="41"/>
    <x v="45"/>
    <x v="5"/>
    <x v="15"/>
    <n v="65129"/>
    <m/>
    <n v="67137"/>
    <m/>
    <n v="56632"/>
    <n v="56632"/>
    <m/>
    <m/>
    <m/>
    <m/>
    <m/>
    <m/>
    <m/>
    <m/>
    <m/>
    <m/>
    <m/>
    <m/>
    <m/>
    <m/>
    <m/>
    <m/>
    <m/>
    <m/>
    <m/>
    <m/>
  </r>
  <r>
    <x v="41"/>
    <x v="45"/>
    <x v="5"/>
    <x v="15"/>
    <n v="6650"/>
    <m/>
    <n v="8658"/>
    <m/>
    <n v="5567"/>
    <n v="5567"/>
    <m/>
    <m/>
    <m/>
    <m/>
    <m/>
    <m/>
    <m/>
    <m/>
    <m/>
    <m/>
    <m/>
    <m/>
    <m/>
    <m/>
    <m/>
    <m/>
    <m/>
    <m/>
    <m/>
    <m/>
  </r>
  <r>
    <x v="41"/>
    <x v="45"/>
    <x v="5"/>
    <x v="15"/>
    <n v="372636"/>
    <m/>
    <n v="374644"/>
    <m/>
    <n v="324179"/>
    <n v="324179"/>
    <m/>
    <m/>
    <m/>
    <m/>
    <m/>
    <m/>
    <m/>
    <m/>
    <m/>
    <m/>
    <m/>
    <m/>
    <m/>
    <m/>
    <m/>
    <m/>
    <m/>
    <m/>
    <m/>
    <m/>
  </r>
  <r>
    <x v="41"/>
    <x v="45"/>
    <x v="5"/>
    <x v="15"/>
    <n v="258952"/>
    <m/>
    <n v="260960"/>
    <m/>
    <n v="222126"/>
    <n v="222126"/>
    <m/>
    <m/>
    <m/>
    <m/>
    <m/>
    <m/>
    <m/>
    <m/>
    <m/>
    <m/>
    <m/>
    <m/>
    <m/>
    <m/>
    <m/>
    <m/>
    <m/>
    <m/>
    <m/>
    <m/>
  </r>
  <r>
    <x v="41"/>
    <x v="45"/>
    <x v="5"/>
    <x v="15"/>
    <n v="26875"/>
    <m/>
    <n v="28883"/>
    <m/>
    <n v="22756"/>
    <n v="22756"/>
    <m/>
    <m/>
    <m/>
    <m/>
    <m/>
    <m/>
    <m/>
    <m/>
    <m/>
    <m/>
    <m/>
    <m/>
    <m/>
    <m/>
    <m/>
    <m/>
    <m/>
    <m/>
    <m/>
    <m/>
  </r>
  <r>
    <x v="41"/>
    <x v="45"/>
    <x v="5"/>
    <x v="15"/>
    <n v="148911"/>
    <m/>
    <n v="150919"/>
    <m/>
    <n v="128006"/>
    <n v="128006"/>
    <m/>
    <m/>
    <m/>
    <m/>
    <m/>
    <m/>
    <m/>
    <m/>
    <m/>
    <m/>
    <m/>
    <m/>
    <m/>
    <m/>
    <m/>
    <m/>
    <m/>
    <m/>
    <m/>
    <m/>
  </r>
  <r>
    <x v="41"/>
    <x v="45"/>
    <x v="5"/>
    <x v="15"/>
    <n v="2733"/>
    <m/>
    <n v="4741"/>
    <m/>
    <n v="2343"/>
    <n v="2343"/>
    <m/>
    <m/>
    <m/>
    <m/>
    <m/>
    <m/>
    <m/>
    <m/>
    <m/>
    <m/>
    <m/>
    <m/>
    <m/>
    <m/>
    <m/>
    <m/>
    <m/>
    <m/>
    <m/>
    <m/>
  </r>
  <r>
    <x v="41"/>
    <x v="45"/>
    <x v="5"/>
    <x v="15"/>
    <n v="31606"/>
    <m/>
    <n v="33614"/>
    <m/>
    <n v="25062"/>
    <n v="25062"/>
    <m/>
    <m/>
    <m/>
    <m/>
    <m/>
    <m/>
    <m/>
    <m/>
    <m/>
    <m/>
    <m/>
    <m/>
    <m/>
    <m/>
    <m/>
    <m/>
    <m/>
    <m/>
    <m/>
    <m/>
  </r>
  <r>
    <x v="41"/>
    <x v="45"/>
    <x v="5"/>
    <x v="15"/>
    <n v="115314"/>
    <m/>
    <n v="117322"/>
    <m/>
    <n v="101399"/>
    <n v="101399"/>
    <m/>
    <m/>
    <m/>
    <m/>
    <m/>
    <m/>
    <m/>
    <m/>
    <m/>
    <m/>
    <m/>
    <m/>
    <m/>
    <m/>
    <m/>
    <m/>
    <m/>
    <m/>
    <m/>
    <m/>
  </r>
  <r>
    <x v="41"/>
    <x v="45"/>
    <x v="5"/>
    <x v="15"/>
    <n v="20542"/>
    <m/>
    <n v="22550"/>
    <m/>
    <n v="17826"/>
    <n v="17826"/>
    <m/>
    <m/>
    <m/>
    <m/>
    <m/>
    <m/>
    <m/>
    <m/>
    <m/>
    <m/>
    <m/>
    <m/>
    <m/>
    <m/>
    <m/>
    <m/>
    <m/>
    <m/>
    <m/>
    <m/>
  </r>
  <r>
    <x v="41"/>
    <x v="45"/>
    <x v="5"/>
    <x v="15"/>
    <n v="97856"/>
    <m/>
    <n v="99864"/>
    <m/>
    <n v="78191"/>
    <n v="78191"/>
    <m/>
    <m/>
    <m/>
    <m/>
    <m/>
    <m/>
    <m/>
    <m/>
    <m/>
    <m/>
    <m/>
    <m/>
    <m/>
    <m/>
    <m/>
    <m/>
    <m/>
    <m/>
    <m/>
    <m/>
  </r>
  <r>
    <x v="41"/>
    <x v="45"/>
    <x v="5"/>
    <x v="15"/>
    <n v="3630118"/>
    <m/>
    <n v="3632126"/>
    <m/>
    <n v="3071587"/>
    <n v="3071587"/>
    <m/>
    <m/>
    <m/>
    <m/>
    <m/>
    <m/>
    <m/>
    <m/>
    <m/>
    <m/>
    <m/>
    <m/>
    <m/>
    <m/>
    <m/>
    <m/>
    <m/>
    <m/>
    <m/>
    <m/>
  </r>
  <r>
    <x v="41"/>
    <x v="45"/>
    <x v="5"/>
    <x v="15"/>
    <n v="5968"/>
    <m/>
    <n v="7976"/>
    <n v="5949"/>
    <m/>
    <n v="2804"/>
    <m/>
    <m/>
    <m/>
    <m/>
    <m/>
    <m/>
    <m/>
    <m/>
    <m/>
    <m/>
    <m/>
    <m/>
    <m/>
    <m/>
    <m/>
    <m/>
    <m/>
    <m/>
    <m/>
    <m/>
  </r>
  <r>
    <x v="41"/>
    <x v="45"/>
    <x v="5"/>
    <x v="15"/>
    <n v="11824"/>
    <m/>
    <n v="13832"/>
    <n v="11824"/>
    <m/>
    <n v="5657"/>
    <m/>
    <m/>
    <m/>
    <m/>
    <m/>
    <m/>
    <m/>
    <m/>
    <m/>
    <m/>
    <m/>
    <m/>
    <m/>
    <m/>
    <m/>
    <m/>
    <m/>
    <m/>
    <m/>
    <m/>
  </r>
  <r>
    <x v="41"/>
    <x v="45"/>
    <x v="5"/>
    <x v="15"/>
    <n v="81469"/>
    <m/>
    <n v="83477"/>
    <n v="81044"/>
    <m/>
    <n v="40629"/>
    <m/>
    <m/>
    <m/>
    <m/>
    <m/>
    <m/>
    <m/>
    <m/>
    <m/>
    <m/>
    <m/>
    <m/>
    <m/>
    <m/>
    <m/>
    <m/>
    <m/>
    <m/>
    <m/>
    <m/>
  </r>
  <r>
    <x v="41"/>
    <x v="45"/>
    <x v="5"/>
    <x v="15"/>
    <n v="36970"/>
    <m/>
    <n v="38978"/>
    <n v="36970"/>
    <m/>
    <n v="18177"/>
    <m/>
    <m/>
    <m/>
    <m/>
    <m/>
    <m/>
    <m/>
    <m/>
    <m/>
    <m/>
    <m/>
    <m/>
    <m/>
    <m/>
    <m/>
    <m/>
    <m/>
    <m/>
    <m/>
    <m/>
  </r>
  <r>
    <x v="41"/>
    <x v="45"/>
    <x v="5"/>
    <x v="15"/>
    <n v="44146"/>
    <m/>
    <n v="46154"/>
    <n v="44146"/>
    <m/>
    <n v="23644"/>
    <m/>
    <m/>
    <m/>
    <m/>
    <m/>
    <m/>
    <m/>
    <m/>
    <m/>
    <m/>
    <m/>
    <m/>
    <m/>
    <m/>
    <m/>
    <m/>
    <m/>
    <m/>
    <m/>
    <m/>
  </r>
  <r>
    <x v="41"/>
    <x v="45"/>
    <x v="5"/>
    <x v="15"/>
    <n v="203100"/>
    <m/>
    <n v="205108"/>
    <n v="201059"/>
    <m/>
    <n v="76984"/>
    <m/>
    <m/>
    <m/>
    <m/>
    <m/>
    <m/>
    <m/>
    <m/>
    <m/>
    <m/>
    <m/>
    <m/>
    <m/>
    <m/>
    <m/>
    <m/>
    <m/>
    <m/>
    <m/>
    <m/>
  </r>
  <r>
    <x v="41"/>
    <x v="45"/>
    <x v="5"/>
    <x v="15"/>
    <n v="2469"/>
    <m/>
    <n v="4477"/>
    <n v="2512"/>
    <m/>
    <n v="1644"/>
    <m/>
    <m/>
    <m/>
    <m/>
    <m/>
    <m/>
    <m/>
    <m/>
    <m/>
    <m/>
    <m/>
    <m/>
    <m/>
    <m/>
    <m/>
    <m/>
    <m/>
    <m/>
    <m/>
    <m/>
  </r>
  <r>
    <x v="41"/>
    <x v="45"/>
    <x v="5"/>
    <x v="15"/>
    <n v="53724"/>
    <m/>
    <n v="55732"/>
    <n v="53529"/>
    <m/>
    <n v="22837"/>
    <m/>
    <m/>
    <m/>
    <m/>
    <m/>
    <m/>
    <m/>
    <m/>
    <m/>
    <m/>
    <m/>
    <m/>
    <m/>
    <m/>
    <m/>
    <m/>
    <m/>
    <m/>
    <m/>
    <m/>
  </r>
  <r>
    <x v="41"/>
    <x v="45"/>
    <x v="5"/>
    <x v="15"/>
    <n v="18114"/>
    <m/>
    <n v="20122"/>
    <n v="18114"/>
    <m/>
    <n v="8972"/>
    <m/>
    <m/>
    <m/>
    <m/>
    <m/>
    <m/>
    <m/>
    <m/>
    <m/>
    <m/>
    <m/>
    <m/>
    <m/>
    <m/>
    <m/>
    <m/>
    <m/>
    <m/>
    <m/>
    <m/>
  </r>
  <r>
    <x v="41"/>
    <x v="45"/>
    <x v="5"/>
    <x v="15"/>
    <n v="4060"/>
    <m/>
    <n v="6068"/>
    <n v="4033"/>
    <m/>
    <n v="2154"/>
    <m/>
    <m/>
    <m/>
    <m/>
    <m/>
    <m/>
    <m/>
    <m/>
    <m/>
    <m/>
    <m/>
    <m/>
    <m/>
    <m/>
    <m/>
    <m/>
    <m/>
    <m/>
    <m/>
    <m/>
  </r>
  <r>
    <x v="41"/>
    <x v="45"/>
    <x v="5"/>
    <x v="15"/>
    <n v="21709"/>
    <m/>
    <n v="23717"/>
    <n v="21709"/>
    <m/>
    <n v="11638"/>
    <m/>
    <m/>
    <m/>
    <m/>
    <m/>
    <m/>
    <m/>
    <m/>
    <m/>
    <m/>
    <m/>
    <m/>
    <m/>
    <m/>
    <m/>
    <m/>
    <m/>
    <m/>
    <m/>
    <m/>
  </r>
  <r>
    <x v="41"/>
    <x v="45"/>
    <x v="5"/>
    <x v="15"/>
    <n v="1479"/>
    <m/>
    <n v="3487"/>
    <n v="1479"/>
    <m/>
    <n v="841"/>
    <m/>
    <m/>
    <m/>
    <m/>
    <m/>
    <m/>
    <m/>
    <m/>
    <m/>
    <m/>
    <m/>
    <m/>
    <m/>
    <m/>
    <m/>
    <m/>
    <m/>
    <m/>
    <m/>
    <m/>
  </r>
  <r>
    <x v="41"/>
    <x v="45"/>
    <x v="5"/>
    <x v="15"/>
    <n v="31237"/>
    <m/>
    <n v="33245"/>
    <n v="31237"/>
    <m/>
    <n v="15710"/>
    <m/>
    <m/>
    <m/>
    <m/>
    <m/>
    <m/>
    <m/>
    <m/>
    <m/>
    <m/>
    <m/>
    <m/>
    <m/>
    <m/>
    <m/>
    <m/>
    <m/>
    <m/>
    <m/>
    <m/>
  </r>
  <r>
    <x v="41"/>
    <x v="45"/>
    <x v="5"/>
    <x v="15"/>
    <n v="34813"/>
    <m/>
    <n v="36821"/>
    <n v="34887"/>
    <m/>
    <n v="18207"/>
    <m/>
    <m/>
    <m/>
    <m/>
    <m/>
    <m/>
    <m/>
    <m/>
    <m/>
    <m/>
    <m/>
    <m/>
    <m/>
    <m/>
    <m/>
    <m/>
    <m/>
    <m/>
    <m/>
    <m/>
  </r>
  <r>
    <x v="41"/>
    <x v="45"/>
    <x v="5"/>
    <x v="15"/>
    <n v="44524"/>
    <m/>
    <n v="46532"/>
    <n v="45070"/>
    <m/>
    <n v="25813"/>
    <m/>
    <m/>
    <m/>
    <m/>
    <m/>
    <m/>
    <m/>
    <m/>
    <m/>
    <m/>
    <m/>
    <m/>
    <m/>
    <m/>
    <m/>
    <m/>
    <m/>
    <m/>
    <m/>
    <m/>
  </r>
  <r>
    <x v="41"/>
    <x v="45"/>
    <x v="5"/>
    <x v="15"/>
    <n v="21296"/>
    <m/>
    <n v="23304"/>
    <n v="21084"/>
    <m/>
    <n v="13631"/>
    <m/>
    <m/>
    <m/>
    <m/>
    <m/>
    <m/>
    <m/>
    <m/>
    <m/>
    <m/>
    <m/>
    <m/>
    <m/>
    <m/>
    <m/>
    <m/>
    <m/>
    <m/>
    <m/>
    <m/>
  </r>
  <r>
    <x v="41"/>
    <x v="45"/>
    <x v="5"/>
    <x v="15"/>
    <n v="1041892"/>
    <m/>
    <n v="1043900"/>
    <n v="676924"/>
    <m/>
    <n v="363197"/>
    <m/>
    <m/>
    <m/>
    <m/>
    <m/>
    <m/>
    <m/>
    <m/>
    <m/>
    <m/>
    <m/>
    <m/>
    <m/>
    <m/>
    <m/>
    <m/>
    <m/>
    <m/>
    <m/>
    <m/>
  </r>
  <r>
    <x v="41"/>
    <x v="45"/>
    <x v="5"/>
    <x v="15"/>
    <n v="137850"/>
    <m/>
    <n v="139858"/>
    <n v="138106"/>
    <m/>
    <n v="68468"/>
    <m/>
    <m/>
    <m/>
    <m/>
    <m/>
    <m/>
    <m/>
    <m/>
    <m/>
    <m/>
    <m/>
    <m/>
    <m/>
    <m/>
    <m/>
    <m/>
    <m/>
    <m/>
    <m/>
    <m/>
  </r>
  <r>
    <x v="41"/>
    <x v="45"/>
    <x v="5"/>
    <x v="15"/>
    <n v="19075"/>
    <m/>
    <n v="21083"/>
    <n v="19075"/>
    <m/>
    <n v="10419"/>
    <m/>
    <m/>
    <m/>
    <m/>
    <m/>
    <m/>
    <m/>
    <m/>
    <m/>
    <m/>
    <m/>
    <m/>
    <m/>
    <m/>
    <m/>
    <m/>
    <m/>
    <m/>
    <m/>
    <m/>
  </r>
  <r>
    <x v="41"/>
    <x v="45"/>
    <x v="5"/>
    <x v="15"/>
    <n v="11680"/>
    <m/>
    <n v="13688"/>
    <n v="11680"/>
    <m/>
    <n v="5551"/>
    <m/>
    <m/>
    <m/>
    <m/>
    <m/>
    <m/>
    <m/>
    <m/>
    <m/>
    <m/>
    <m/>
    <m/>
    <m/>
    <m/>
    <m/>
    <m/>
    <m/>
    <m/>
    <m/>
    <m/>
  </r>
  <r>
    <x v="41"/>
    <x v="45"/>
    <x v="5"/>
    <x v="15"/>
    <n v="40194"/>
    <m/>
    <n v="42202"/>
    <n v="40194"/>
    <m/>
    <n v="20583"/>
    <m/>
    <m/>
    <m/>
    <m/>
    <m/>
    <m/>
    <m/>
    <m/>
    <m/>
    <m/>
    <m/>
    <m/>
    <m/>
    <m/>
    <m/>
    <m/>
    <m/>
    <m/>
    <m/>
    <m/>
  </r>
  <r>
    <x v="41"/>
    <x v="45"/>
    <x v="5"/>
    <x v="15"/>
    <n v="6721"/>
    <m/>
    <n v="8729"/>
    <n v="6953"/>
    <m/>
    <n v="4206"/>
    <m/>
    <m/>
    <m/>
    <m/>
    <m/>
    <m/>
    <m/>
    <m/>
    <m/>
    <m/>
    <m/>
    <m/>
    <m/>
    <m/>
    <m/>
    <m/>
    <m/>
    <m/>
    <m/>
    <m/>
  </r>
  <r>
    <x v="41"/>
    <x v="45"/>
    <x v="5"/>
    <x v="15"/>
    <n v="30946"/>
    <m/>
    <n v="32954"/>
    <n v="31123"/>
    <m/>
    <n v="17815"/>
    <m/>
    <m/>
    <m/>
    <m/>
    <m/>
    <m/>
    <m/>
    <m/>
    <m/>
    <m/>
    <m/>
    <m/>
    <m/>
    <m/>
    <m/>
    <m/>
    <m/>
    <m/>
    <m/>
    <m/>
  </r>
  <r>
    <x v="41"/>
    <x v="45"/>
    <x v="5"/>
    <x v="15"/>
    <n v="19777"/>
    <m/>
    <n v="21785"/>
    <n v="20150"/>
    <m/>
    <n v="9328"/>
    <m/>
    <m/>
    <m/>
    <m/>
    <m/>
    <m/>
    <m/>
    <m/>
    <m/>
    <m/>
    <m/>
    <m/>
    <m/>
    <m/>
    <m/>
    <m/>
    <m/>
    <m/>
    <m/>
    <m/>
  </r>
  <r>
    <x v="41"/>
    <x v="45"/>
    <x v="5"/>
    <x v="15"/>
    <n v="12718"/>
    <m/>
    <n v="14726"/>
    <n v="12718"/>
    <m/>
    <n v="7201"/>
    <m/>
    <m/>
    <m/>
    <m/>
    <m/>
    <m/>
    <m/>
    <m/>
    <m/>
    <m/>
    <m/>
    <m/>
    <m/>
    <m/>
    <m/>
    <m/>
    <m/>
    <m/>
    <m/>
    <m/>
  </r>
  <r>
    <x v="41"/>
    <x v="45"/>
    <x v="5"/>
    <x v="15"/>
    <n v="7458"/>
    <m/>
    <n v="9466"/>
    <n v="7419"/>
    <m/>
    <n v="4074"/>
    <m/>
    <m/>
    <m/>
    <m/>
    <m/>
    <m/>
    <m/>
    <m/>
    <m/>
    <m/>
    <m/>
    <m/>
    <m/>
    <m/>
    <m/>
    <m/>
    <m/>
    <m/>
    <m/>
    <m/>
  </r>
  <r>
    <x v="41"/>
    <x v="45"/>
    <x v="5"/>
    <x v="15"/>
    <n v="378495"/>
    <m/>
    <n v="380503"/>
    <n v="293836"/>
    <m/>
    <n v="153763"/>
    <m/>
    <m/>
    <m/>
    <m/>
    <m/>
    <m/>
    <m/>
    <m/>
    <m/>
    <m/>
    <m/>
    <m/>
    <m/>
    <m/>
    <m/>
    <m/>
    <m/>
    <m/>
    <m/>
    <m/>
  </r>
  <r>
    <x v="41"/>
    <x v="45"/>
    <x v="5"/>
    <x v="15"/>
    <n v="11042"/>
    <m/>
    <n v="13050"/>
    <n v="11042"/>
    <m/>
    <n v="7267"/>
    <m/>
    <m/>
    <m/>
    <m/>
    <m/>
    <m/>
    <m/>
    <m/>
    <m/>
    <m/>
    <m/>
    <m/>
    <m/>
    <m/>
    <m/>
    <m/>
    <m/>
    <m/>
    <m/>
    <m/>
  </r>
  <r>
    <x v="41"/>
    <x v="45"/>
    <x v="5"/>
    <x v="15"/>
    <n v="61614"/>
    <m/>
    <n v="63622"/>
    <n v="61614"/>
    <m/>
    <n v="31755"/>
    <m/>
    <m/>
    <m/>
    <m/>
    <m/>
    <m/>
    <m/>
    <m/>
    <m/>
    <m/>
    <m/>
    <m/>
    <m/>
    <m/>
    <m/>
    <m/>
    <m/>
    <m/>
    <m/>
    <m/>
  </r>
  <r>
    <x v="41"/>
    <x v="45"/>
    <x v="5"/>
    <x v="15"/>
    <n v="6453"/>
    <m/>
    <n v="8461"/>
    <n v="6413"/>
    <m/>
    <n v="2611"/>
    <m/>
    <m/>
    <m/>
    <m/>
    <m/>
    <m/>
    <m/>
    <m/>
    <m/>
    <m/>
    <m/>
    <m/>
    <m/>
    <m/>
    <m/>
    <m/>
    <m/>
    <m/>
    <m/>
    <m/>
  </r>
  <r>
    <x v="41"/>
    <x v="45"/>
    <x v="5"/>
    <x v="15"/>
    <n v="351110"/>
    <m/>
    <n v="353118"/>
    <n v="351110"/>
    <m/>
    <n v="148724"/>
    <m/>
    <m/>
    <m/>
    <m/>
    <m/>
    <m/>
    <m/>
    <m/>
    <m/>
    <m/>
    <m/>
    <m/>
    <m/>
    <m/>
    <m/>
    <m/>
    <m/>
    <m/>
    <m/>
    <m/>
  </r>
  <r>
    <x v="41"/>
    <x v="45"/>
    <x v="5"/>
    <x v="15"/>
    <n v="245198"/>
    <m/>
    <n v="247206"/>
    <n v="242110"/>
    <m/>
    <n v="112288"/>
    <m/>
    <m/>
    <m/>
    <m/>
    <m/>
    <m/>
    <m/>
    <m/>
    <m/>
    <m/>
    <m/>
    <m/>
    <m/>
    <m/>
    <m/>
    <m/>
    <m/>
    <m/>
    <m/>
    <m/>
  </r>
  <r>
    <x v="41"/>
    <x v="45"/>
    <x v="5"/>
    <x v="15"/>
    <n v="25505"/>
    <m/>
    <n v="27513"/>
    <n v="25566"/>
    <m/>
    <n v="13396"/>
    <m/>
    <m/>
    <m/>
    <m/>
    <m/>
    <m/>
    <m/>
    <m/>
    <m/>
    <m/>
    <m/>
    <m/>
    <m/>
    <m/>
    <m/>
    <m/>
    <m/>
    <m/>
    <m/>
    <m/>
  </r>
  <r>
    <x v="41"/>
    <x v="45"/>
    <x v="5"/>
    <x v="15"/>
    <n v="139941"/>
    <m/>
    <n v="141949"/>
    <n v="140891"/>
    <m/>
    <n v="67866"/>
    <m/>
    <m/>
    <m/>
    <m/>
    <m/>
    <m/>
    <m/>
    <m/>
    <m/>
    <m/>
    <m/>
    <m/>
    <m/>
    <m/>
    <m/>
    <m/>
    <m/>
    <m/>
    <m/>
    <m/>
  </r>
  <r>
    <x v="41"/>
    <x v="45"/>
    <x v="5"/>
    <x v="15"/>
    <n v="2670"/>
    <m/>
    <n v="4678"/>
    <n v="2670"/>
    <m/>
    <n v="1560"/>
    <m/>
    <m/>
    <m/>
    <m/>
    <m/>
    <m/>
    <m/>
    <m/>
    <m/>
    <m/>
    <m/>
    <m/>
    <m/>
    <m/>
    <m/>
    <m/>
    <m/>
    <m/>
    <m/>
    <m/>
  </r>
  <r>
    <x v="41"/>
    <x v="45"/>
    <x v="5"/>
    <x v="15"/>
    <n v="29970"/>
    <m/>
    <n v="31978"/>
    <n v="30057"/>
    <m/>
    <n v="14432"/>
    <m/>
    <m/>
    <m/>
    <m/>
    <m/>
    <m/>
    <m/>
    <m/>
    <m/>
    <m/>
    <m/>
    <m/>
    <m/>
    <m/>
    <m/>
    <m/>
    <m/>
    <m/>
    <m/>
    <m/>
  </r>
  <r>
    <x v="41"/>
    <x v="45"/>
    <x v="5"/>
    <x v="15"/>
    <n v="107538"/>
    <m/>
    <n v="109546"/>
    <n v="107982"/>
    <m/>
    <n v="50167"/>
    <m/>
    <m/>
    <m/>
    <m/>
    <m/>
    <m/>
    <m/>
    <m/>
    <m/>
    <m/>
    <m/>
    <m/>
    <m/>
    <m/>
    <m/>
    <m/>
    <m/>
    <m/>
    <m/>
    <m/>
  </r>
  <r>
    <x v="41"/>
    <x v="45"/>
    <x v="5"/>
    <x v="15"/>
    <n v="18928"/>
    <m/>
    <n v="20936"/>
    <n v="18964"/>
    <m/>
    <n v="8659"/>
    <m/>
    <m/>
    <m/>
    <m/>
    <m/>
    <m/>
    <m/>
    <m/>
    <m/>
    <m/>
    <m/>
    <m/>
    <m/>
    <m/>
    <m/>
    <m/>
    <m/>
    <m/>
    <m/>
    <m/>
  </r>
  <r>
    <x v="41"/>
    <x v="45"/>
    <x v="5"/>
    <x v="15"/>
    <n v="93883"/>
    <m/>
    <n v="95891"/>
    <n v="93375"/>
    <m/>
    <n v="43084"/>
    <m/>
    <m/>
    <m/>
    <m/>
    <m/>
    <m/>
    <m/>
    <m/>
    <m/>
    <m/>
    <m/>
    <m/>
    <m/>
    <m/>
    <m/>
    <m/>
    <m/>
    <m/>
    <m/>
    <m/>
  </r>
  <r>
    <x v="41"/>
    <x v="45"/>
    <x v="5"/>
    <x v="15"/>
    <n v="3417560"/>
    <m/>
    <n v="3419568"/>
    <n v="2964618"/>
    <m/>
    <n v="1455756"/>
    <m/>
    <m/>
    <m/>
    <m/>
    <m/>
    <m/>
    <m/>
    <m/>
    <m/>
    <m/>
    <m/>
    <m/>
    <m/>
    <m/>
    <m/>
    <m/>
    <m/>
    <m/>
    <m/>
    <m/>
  </r>
  <r>
    <x v="41"/>
    <x v="45"/>
    <x v="5"/>
    <x v="15"/>
    <n v="5795"/>
    <m/>
    <n v="7803"/>
    <m/>
    <m/>
    <n v="3268"/>
    <m/>
    <m/>
    <m/>
    <m/>
    <m/>
    <m/>
    <m/>
    <m/>
    <m/>
    <m/>
    <m/>
    <m/>
    <m/>
    <m/>
    <m/>
    <m/>
    <m/>
    <m/>
    <m/>
    <m/>
  </r>
  <r>
    <x v="41"/>
    <x v="45"/>
    <x v="5"/>
    <x v="15"/>
    <n v="11439"/>
    <m/>
    <n v="13447"/>
    <m/>
    <m/>
    <n v="5716"/>
    <m/>
    <m/>
    <m/>
    <m/>
    <m/>
    <m/>
    <m/>
    <m/>
    <m/>
    <m/>
    <m/>
    <m/>
    <m/>
    <m/>
    <m/>
    <m/>
    <m/>
    <m/>
    <m/>
    <m/>
  </r>
  <r>
    <x v="41"/>
    <x v="45"/>
    <x v="5"/>
    <x v="15"/>
    <n v="78251"/>
    <m/>
    <n v="80259"/>
    <m/>
    <m/>
    <n v="42825"/>
    <m/>
    <m/>
    <m/>
    <m/>
    <m/>
    <m/>
    <m/>
    <m/>
    <m/>
    <m/>
    <m/>
    <m/>
    <m/>
    <m/>
    <m/>
    <m/>
    <m/>
    <m/>
    <m/>
    <m/>
  </r>
  <r>
    <x v="41"/>
    <x v="45"/>
    <x v="5"/>
    <x v="15"/>
    <n v="36386"/>
    <m/>
    <n v="38394"/>
    <m/>
    <m/>
    <n v="14449"/>
    <m/>
    <m/>
    <m/>
    <m/>
    <m/>
    <m/>
    <m/>
    <m/>
    <m/>
    <m/>
    <m/>
    <m/>
    <m/>
    <m/>
    <m/>
    <m/>
    <m/>
    <m/>
    <m/>
    <m/>
  </r>
  <r>
    <x v="41"/>
    <x v="45"/>
    <x v="5"/>
    <x v="15"/>
    <n v="43463"/>
    <m/>
    <n v="45471"/>
    <m/>
    <m/>
    <n v="19695"/>
    <m/>
    <m/>
    <m/>
    <m/>
    <m/>
    <m/>
    <m/>
    <m/>
    <m/>
    <m/>
    <m/>
    <m/>
    <m/>
    <m/>
    <m/>
    <m/>
    <m/>
    <m/>
    <m/>
    <m/>
  </r>
  <r>
    <x v="41"/>
    <x v="45"/>
    <x v="5"/>
    <x v="15"/>
    <n v="190979"/>
    <m/>
    <n v="192987"/>
    <m/>
    <m/>
    <n v="82077"/>
    <m/>
    <m/>
    <m/>
    <m/>
    <m/>
    <m/>
    <m/>
    <m/>
    <m/>
    <m/>
    <m/>
    <m/>
    <m/>
    <m/>
    <m/>
    <m/>
    <m/>
    <m/>
    <m/>
    <m/>
  </r>
  <r>
    <x v="41"/>
    <x v="45"/>
    <x v="5"/>
    <x v="15"/>
    <n v="2427"/>
    <m/>
    <n v="4435"/>
    <m/>
    <m/>
    <n v="1596"/>
    <m/>
    <m/>
    <m/>
    <m/>
    <m/>
    <m/>
    <m/>
    <m/>
    <m/>
    <m/>
    <m/>
    <m/>
    <m/>
    <m/>
    <m/>
    <m/>
    <m/>
    <m/>
    <m/>
    <m/>
  </r>
  <r>
    <x v="41"/>
    <x v="45"/>
    <x v="5"/>
    <x v="15"/>
    <n v="52343"/>
    <m/>
    <n v="54351"/>
    <m/>
    <m/>
    <n v="21740"/>
    <m/>
    <m/>
    <m/>
    <m/>
    <m/>
    <m/>
    <m/>
    <m/>
    <m/>
    <m/>
    <m/>
    <m/>
    <m/>
    <m/>
    <m/>
    <m/>
    <m/>
    <m/>
    <m/>
    <m/>
  </r>
  <r>
    <x v="41"/>
    <x v="45"/>
    <x v="5"/>
    <x v="15"/>
    <n v="17514"/>
    <m/>
    <n v="19522"/>
    <m/>
    <m/>
    <n v="7496"/>
    <m/>
    <m/>
    <m/>
    <m/>
    <m/>
    <m/>
    <m/>
    <m/>
    <m/>
    <m/>
    <m/>
    <m/>
    <m/>
    <m/>
    <m/>
    <m/>
    <m/>
    <m/>
    <m/>
    <m/>
  </r>
  <r>
    <x v="41"/>
    <x v="45"/>
    <x v="5"/>
    <x v="15"/>
    <n v="3970"/>
    <m/>
    <n v="5978"/>
    <m/>
    <m/>
    <n v="2051"/>
    <m/>
    <m/>
    <m/>
    <m/>
    <m/>
    <m/>
    <m/>
    <m/>
    <m/>
    <m/>
    <m/>
    <m/>
    <m/>
    <m/>
    <m/>
    <m/>
    <m/>
    <m/>
    <m/>
    <m/>
  </r>
  <r>
    <x v="41"/>
    <x v="45"/>
    <x v="5"/>
    <x v="15"/>
    <n v="20484"/>
    <m/>
    <n v="22492"/>
    <m/>
    <m/>
    <n v="11892"/>
    <m/>
    <m/>
    <m/>
    <m/>
    <m/>
    <m/>
    <m/>
    <m/>
    <m/>
    <m/>
    <m/>
    <m/>
    <m/>
    <m/>
    <m/>
    <m/>
    <m/>
    <m/>
    <m/>
    <m/>
  </r>
  <r>
    <x v="41"/>
    <x v="45"/>
    <x v="5"/>
    <x v="15"/>
    <n v="1465"/>
    <m/>
    <n v="3473"/>
    <m/>
    <m/>
    <n v="710"/>
    <m/>
    <m/>
    <m/>
    <m/>
    <m/>
    <m/>
    <m/>
    <m/>
    <m/>
    <m/>
    <m/>
    <m/>
    <m/>
    <m/>
    <m/>
    <m/>
    <m/>
    <m/>
    <m/>
    <m/>
  </r>
  <r>
    <x v="41"/>
    <x v="45"/>
    <x v="5"/>
    <x v="15"/>
    <n v="30153"/>
    <m/>
    <n v="32161"/>
    <m/>
    <m/>
    <n v="14260"/>
    <m/>
    <m/>
    <m/>
    <m/>
    <m/>
    <m/>
    <m/>
    <m/>
    <m/>
    <m/>
    <m/>
    <m/>
    <m/>
    <m/>
    <m/>
    <m/>
    <m/>
    <m/>
    <m/>
    <m/>
  </r>
  <r>
    <x v="41"/>
    <x v="45"/>
    <x v="5"/>
    <x v="15"/>
    <n v="34499"/>
    <m/>
    <n v="36507"/>
    <m/>
    <m/>
    <n v="18318"/>
    <m/>
    <m/>
    <m/>
    <m/>
    <m/>
    <m/>
    <m/>
    <m/>
    <m/>
    <m/>
    <m/>
    <m/>
    <m/>
    <m/>
    <m/>
    <m/>
    <m/>
    <m/>
    <m/>
    <m/>
  </r>
  <r>
    <x v="41"/>
    <x v="45"/>
    <x v="5"/>
    <x v="15"/>
    <n v="42922"/>
    <m/>
    <n v="44930"/>
    <m/>
    <m/>
    <n v="25027"/>
    <m/>
    <m/>
    <m/>
    <m/>
    <m/>
    <m/>
    <m/>
    <m/>
    <m/>
    <m/>
    <m/>
    <m/>
    <m/>
    <m/>
    <m/>
    <m/>
    <m/>
    <m/>
    <m/>
    <m/>
  </r>
  <r>
    <x v="41"/>
    <x v="45"/>
    <x v="5"/>
    <x v="15"/>
    <n v="20838"/>
    <m/>
    <n v="22846"/>
    <m/>
    <m/>
    <n v="10751"/>
    <m/>
    <m/>
    <m/>
    <m/>
    <m/>
    <m/>
    <m/>
    <m/>
    <m/>
    <m/>
    <m/>
    <m/>
    <m/>
    <m/>
    <m/>
    <m/>
    <m/>
    <m/>
    <m/>
    <m/>
  </r>
  <r>
    <x v="41"/>
    <x v="45"/>
    <x v="5"/>
    <x v="15"/>
    <n v="1008189"/>
    <m/>
    <n v="1010197"/>
    <m/>
    <m/>
    <n v="337447"/>
    <m/>
    <m/>
    <m/>
    <m/>
    <m/>
    <m/>
    <m/>
    <m/>
    <m/>
    <m/>
    <m/>
    <m/>
    <m/>
    <m/>
    <m/>
    <m/>
    <m/>
    <m/>
    <m/>
    <m/>
  </r>
  <r>
    <x v="41"/>
    <x v="45"/>
    <x v="5"/>
    <x v="15"/>
    <n v="133977"/>
    <m/>
    <n v="135985"/>
    <m/>
    <m/>
    <n v="55048"/>
    <m/>
    <m/>
    <m/>
    <m/>
    <m/>
    <m/>
    <m/>
    <m/>
    <m/>
    <m/>
    <m/>
    <m/>
    <m/>
    <m/>
    <m/>
    <m/>
    <m/>
    <m/>
    <m/>
    <m/>
  </r>
  <r>
    <x v="41"/>
    <x v="45"/>
    <x v="5"/>
    <x v="15"/>
    <n v="18581"/>
    <m/>
    <n v="20589"/>
    <m/>
    <m/>
    <n v="10193"/>
    <m/>
    <m/>
    <m/>
    <m/>
    <m/>
    <m/>
    <m/>
    <m/>
    <m/>
    <m/>
    <m/>
    <m/>
    <m/>
    <m/>
    <m/>
    <m/>
    <m/>
    <m/>
    <m/>
    <m/>
  </r>
  <r>
    <x v="41"/>
    <x v="45"/>
    <x v="5"/>
    <x v="15"/>
    <n v="11488"/>
    <m/>
    <n v="13496"/>
    <m/>
    <m/>
    <n v="6934"/>
    <m/>
    <m/>
    <m/>
    <m/>
    <m/>
    <m/>
    <m/>
    <m/>
    <m/>
    <m/>
    <m/>
    <m/>
    <m/>
    <m/>
    <m/>
    <m/>
    <m/>
    <m/>
    <m/>
    <m/>
  </r>
  <r>
    <x v="41"/>
    <x v="45"/>
    <x v="5"/>
    <x v="15"/>
    <n v="39260"/>
    <m/>
    <n v="41268"/>
    <m/>
    <m/>
    <n v="21604"/>
    <m/>
    <m/>
    <m/>
    <m/>
    <m/>
    <m/>
    <m/>
    <m/>
    <m/>
    <m/>
    <m/>
    <m/>
    <m/>
    <m/>
    <m/>
    <m/>
    <m/>
    <m/>
    <m/>
    <m/>
  </r>
  <r>
    <x v="41"/>
    <x v="45"/>
    <x v="5"/>
    <x v="15"/>
    <n v="6616"/>
    <m/>
    <n v="8624"/>
    <m/>
    <m/>
    <n v="3233"/>
    <m/>
    <m/>
    <m/>
    <m/>
    <m/>
    <m/>
    <m/>
    <m/>
    <m/>
    <m/>
    <m/>
    <m/>
    <m/>
    <m/>
    <m/>
    <m/>
    <m/>
    <m/>
    <m/>
    <m/>
  </r>
  <r>
    <x v="41"/>
    <x v="45"/>
    <x v="5"/>
    <x v="15"/>
    <n v="30151"/>
    <m/>
    <n v="32159"/>
    <m/>
    <m/>
    <n v="17535"/>
    <m/>
    <m/>
    <m/>
    <m/>
    <m/>
    <m/>
    <m/>
    <m/>
    <m/>
    <m/>
    <m/>
    <m/>
    <m/>
    <m/>
    <m/>
    <m/>
    <m/>
    <m/>
    <m/>
    <m/>
  </r>
  <r>
    <x v="41"/>
    <x v="45"/>
    <x v="5"/>
    <x v="15"/>
    <n v="19551"/>
    <m/>
    <n v="21559"/>
    <m/>
    <m/>
    <n v="9855"/>
    <m/>
    <m/>
    <m/>
    <m/>
    <m/>
    <m/>
    <m/>
    <m/>
    <m/>
    <m/>
    <m/>
    <m/>
    <m/>
    <m/>
    <m/>
    <m/>
    <m/>
    <m/>
    <m/>
    <m/>
  </r>
  <r>
    <x v="41"/>
    <x v="45"/>
    <x v="5"/>
    <x v="15"/>
    <n v="12449"/>
    <m/>
    <n v="14457"/>
    <m/>
    <m/>
    <n v="8195"/>
    <m/>
    <m/>
    <m/>
    <m/>
    <m/>
    <m/>
    <m/>
    <m/>
    <m/>
    <m/>
    <m/>
    <m/>
    <m/>
    <m/>
    <m/>
    <m/>
    <m/>
    <m/>
    <m/>
    <m/>
  </r>
  <r>
    <x v="41"/>
    <x v="45"/>
    <x v="5"/>
    <x v="15"/>
    <n v="7314"/>
    <m/>
    <n v="9322"/>
    <m/>
    <m/>
    <n v="4408"/>
    <m/>
    <m/>
    <m/>
    <m/>
    <m/>
    <m/>
    <m/>
    <m/>
    <m/>
    <m/>
    <m/>
    <m/>
    <m/>
    <m/>
    <m/>
    <m/>
    <m/>
    <m/>
    <m/>
    <m/>
  </r>
  <r>
    <x v="41"/>
    <x v="45"/>
    <x v="5"/>
    <x v="15"/>
    <n v="378551"/>
    <m/>
    <n v="380559"/>
    <m/>
    <m/>
    <n v="140005"/>
    <m/>
    <m/>
    <m/>
    <m/>
    <m/>
    <m/>
    <m/>
    <m/>
    <m/>
    <m/>
    <m/>
    <m/>
    <m/>
    <m/>
    <m/>
    <m/>
    <m/>
    <m/>
    <m/>
    <m/>
  </r>
  <r>
    <x v="41"/>
    <x v="45"/>
    <x v="5"/>
    <x v="15"/>
    <n v="10858"/>
    <m/>
    <n v="12866"/>
    <m/>
    <m/>
    <n v="7025"/>
    <m/>
    <m/>
    <m/>
    <m/>
    <m/>
    <m/>
    <m/>
    <m/>
    <m/>
    <m/>
    <m/>
    <m/>
    <m/>
    <m/>
    <m/>
    <m/>
    <m/>
    <m/>
    <m/>
    <m/>
  </r>
  <r>
    <x v="41"/>
    <x v="45"/>
    <x v="5"/>
    <x v="15"/>
    <n v="59600"/>
    <m/>
    <n v="61608"/>
    <m/>
    <m/>
    <n v="37025"/>
    <m/>
    <m/>
    <m/>
    <m/>
    <m/>
    <m/>
    <m/>
    <m/>
    <m/>
    <m/>
    <m/>
    <m/>
    <m/>
    <m/>
    <m/>
    <m/>
    <m/>
    <m/>
    <m/>
    <m/>
  </r>
  <r>
    <x v="41"/>
    <x v="45"/>
    <x v="5"/>
    <x v="15"/>
    <n v="6504"/>
    <m/>
    <n v="8512"/>
    <m/>
    <m/>
    <n v="2479"/>
    <m/>
    <m/>
    <m/>
    <m/>
    <m/>
    <m/>
    <m/>
    <m/>
    <m/>
    <m/>
    <m/>
    <m/>
    <m/>
    <m/>
    <m/>
    <m/>
    <m/>
    <m/>
    <m/>
    <m/>
  </r>
  <r>
    <x v="41"/>
    <x v="45"/>
    <x v="5"/>
    <x v="15"/>
    <n v="336812"/>
    <m/>
    <n v="338820"/>
    <m/>
    <m/>
    <n v="130716"/>
    <m/>
    <m/>
    <m/>
    <m/>
    <m/>
    <m/>
    <m/>
    <m/>
    <m/>
    <m/>
    <m/>
    <m/>
    <m/>
    <m/>
    <m/>
    <m/>
    <m/>
    <m/>
    <m/>
    <m/>
  </r>
  <r>
    <x v="41"/>
    <x v="45"/>
    <x v="5"/>
    <x v="15"/>
    <n v="236667"/>
    <m/>
    <n v="238675"/>
    <m/>
    <m/>
    <n v="113839"/>
    <m/>
    <m/>
    <m/>
    <m/>
    <m/>
    <m/>
    <m/>
    <m/>
    <m/>
    <m/>
    <m/>
    <m/>
    <m/>
    <m/>
    <m/>
    <m/>
    <m/>
    <m/>
    <m/>
    <m/>
  </r>
  <r>
    <x v="41"/>
    <x v="45"/>
    <x v="5"/>
    <x v="15"/>
    <n v="24265"/>
    <m/>
    <n v="26273"/>
    <m/>
    <m/>
    <n v="11976"/>
    <m/>
    <m/>
    <m/>
    <m/>
    <m/>
    <m/>
    <m/>
    <m/>
    <m/>
    <m/>
    <m/>
    <m/>
    <m/>
    <m/>
    <m/>
    <m/>
    <m/>
    <m/>
    <m/>
    <m/>
  </r>
  <r>
    <x v="41"/>
    <x v="45"/>
    <x v="5"/>
    <x v="15"/>
    <n v="134160"/>
    <m/>
    <n v="136168"/>
    <m/>
    <m/>
    <n v="70544"/>
    <m/>
    <m/>
    <m/>
    <m/>
    <m/>
    <m/>
    <m/>
    <m/>
    <m/>
    <m/>
    <m/>
    <m/>
    <m/>
    <m/>
    <m/>
    <m/>
    <m/>
    <m/>
    <m/>
    <m/>
  </r>
  <r>
    <x v="41"/>
    <x v="45"/>
    <x v="5"/>
    <x v="15"/>
    <n v="2683"/>
    <m/>
    <n v="4691"/>
    <m/>
    <m/>
    <n v="1223"/>
    <m/>
    <m/>
    <m/>
    <m/>
    <m/>
    <m/>
    <m/>
    <m/>
    <m/>
    <m/>
    <m/>
    <m/>
    <m/>
    <m/>
    <m/>
    <m/>
    <m/>
    <m/>
    <m/>
    <m/>
  </r>
  <r>
    <x v="41"/>
    <x v="45"/>
    <x v="5"/>
    <x v="15"/>
    <n v="29177"/>
    <m/>
    <n v="31185"/>
    <m/>
    <m/>
    <n v="16128"/>
    <m/>
    <m/>
    <m/>
    <m/>
    <m/>
    <m/>
    <m/>
    <m/>
    <m/>
    <m/>
    <m/>
    <m/>
    <m/>
    <m/>
    <m/>
    <m/>
    <m/>
    <m/>
    <m/>
    <m/>
  </r>
  <r>
    <x v="41"/>
    <x v="45"/>
    <x v="5"/>
    <x v="15"/>
    <n v="102274"/>
    <m/>
    <n v="104282"/>
    <m/>
    <m/>
    <n v="42267"/>
    <m/>
    <m/>
    <m/>
    <m/>
    <m/>
    <m/>
    <m/>
    <m/>
    <m/>
    <m/>
    <m/>
    <m/>
    <m/>
    <m/>
    <m/>
    <m/>
    <m/>
    <m/>
    <m/>
    <m/>
  </r>
  <r>
    <x v="41"/>
    <x v="45"/>
    <x v="5"/>
    <x v="15"/>
    <n v="17809"/>
    <m/>
    <n v="19817"/>
    <m/>
    <m/>
    <n v="8620"/>
    <m/>
    <m/>
    <m/>
    <m/>
    <m/>
    <m/>
    <m/>
    <m/>
    <m/>
    <m/>
    <m/>
    <m/>
    <m/>
    <m/>
    <m/>
    <m/>
    <m/>
    <m/>
    <m/>
    <m/>
  </r>
  <r>
    <x v="41"/>
    <x v="45"/>
    <x v="5"/>
    <x v="15"/>
    <n v="91639"/>
    <m/>
    <n v="93647"/>
    <m/>
    <m/>
    <n v="48531"/>
    <m/>
    <m/>
    <m/>
    <m/>
    <m/>
    <m/>
    <m/>
    <m/>
    <m/>
    <m/>
    <m/>
    <m/>
    <m/>
    <m/>
    <m/>
    <m/>
    <m/>
    <m/>
    <m/>
    <m/>
  </r>
  <r>
    <x v="41"/>
    <x v="45"/>
    <x v="5"/>
    <x v="15"/>
    <n v="3311503"/>
    <m/>
    <n v="3313511"/>
    <m/>
    <m/>
    <n v="1386701"/>
    <m/>
    <m/>
    <m/>
    <m/>
    <m/>
    <m/>
    <m/>
    <m/>
    <m/>
    <m/>
    <m/>
    <m/>
    <m/>
    <m/>
    <m/>
    <m/>
    <m/>
    <m/>
    <m/>
    <m/>
  </r>
  <r>
    <x v="41"/>
    <x v="45"/>
    <x v="5"/>
    <x v="15"/>
    <n v="5823"/>
    <m/>
    <n v="7830"/>
    <m/>
    <m/>
    <n v="3308"/>
    <m/>
    <m/>
    <m/>
    <m/>
    <m/>
    <m/>
    <m/>
    <m/>
    <m/>
    <m/>
    <m/>
    <m/>
    <m/>
    <m/>
    <m/>
    <m/>
    <m/>
    <m/>
    <m/>
    <m/>
  </r>
  <r>
    <x v="41"/>
    <x v="45"/>
    <x v="5"/>
    <x v="15"/>
    <n v="11564"/>
    <m/>
    <n v="13571"/>
    <m/>
    <m/>
    <n v="6424"/>
    <m/>
    <m/>
    <m/>
    <m/>
    <m/>
    <m/>
    <m/>
    <m/>
    <m/>
    <m/>
    <m/>
    <m/>
    <m/>
    <m/>
    <m/>
    <m/>
    <m/>
    <m/>
    <m/>
    <m/>
  </r>
  <r>
    <x v="41"/>
    <x v="45"/>
    <x v="5"/>
    <x v="15"/>
    <n v="78481"/>
    <m/>
    <n v="80488"/>
    <m/>
    <m/>
    <n v="42609"/>
    <m/>
    <m/>
    <m/>
    <m/>
    <m/>
    <m/>
    <m/>
    <m/>
    <m/>
    <m/>
    <m/>
    <m/>
    <m/>
    <m/>
    <m/>
    <m/>
    <m/>
    <m/>
    <m/>
    <m/>
  </r>
  <r>
    <x v="41"/>
    <x v="45"/>
    <x v="5"/>
    <x v="15"/>
    <n v="35983"/>
    <m/>
    <n v="37990"/>
    <m/>
    <m/>
    <n v="19174"/>
    <m/>
    <m/>
    <m/>
    <m/>
    <m/>
    <m/>
    <m/>
    <m/>
    <m/>
    <m/>
    <m/>
    <m/>
    <m/>
    <m/>
    <m/>
    <m/>
    <m/>
    <m/>
    <m/>
    <m/>
  </r>
  <r>
    <x v="41"/>
    <x v="45"/>
    <x v="5"/>
    <x v="15"/>
    <n v="43296"/>
    <m/>
    <n v="45303"/>
    <m/>
    <m/>
    <n v="25282"/>
    <m/>
    <m/>
    <m/>
    <m/>
    <m/>
    <m/>
    <m/>
    <m/>
    <m/>
    <m/>
    <m/>
    <m/>
    <m/>
    <m/>
    <m/>
    <m/>
    <m/>
    <m/>
    <m/>
    <m/>
  </r>
  <r>
    <x v="41"/>
    <x v="45"/>
    <x v="5"/>
    <x v="15"/>
    <n v="188946"/>
    <m/>
    <n v="190953"/>
    <m/>
    <m/>
    <n v="81866"/>
    <m/>
    <m/>
    <m/>
    <m/>
    <m/>
    <m/>
    <m/>
    <m/>
    <m/>
    <m/>
    <m/>
    <m/>
    <m/>
    <m/>
    <m/>
    <m/>
    <m/>
    <m/>
    <m/>
    <m/>
  </r>
  <r>
    <x v="41"/>
    <x v="45"/>
    <x v="5"/>
    <x v="15"/>
    <n v="2461"/>
    <m/>
    <n v="4468"/>
    <m/>
    <m/>
    <n v="1613"/>
    <m/>
    <m/>
    <m/>
    <m/>
    <m/>
    <m/>
    <m/>
    <m/>
    <m/>
    <m/>
    <m/>
    <m/>
    <m/>
    <m/>
    <m/>
    <m/>
    <m/>
    <m/>
    <m/>
    <m/>
  </r>
  <r>
    <x v="41"/>
    <x v="45"/>
    <x v="5"/>
    <x v="15"/>
    <n v="52562"/>
    <m/>
    <n v="54569"/>
    <m/>
    <m/>
    <n v="25744"/>
    <m/>
    <m/>
    <m/>
    <m/>
    <m/>
    <m/>
    <m/>
    <m/>
    <m/>
    <m/>
    <m/>
    <m/>
    <m/>
    <m/>
    <m/>
    <m/>
    <m/>
    <m/>
    <m/>
    <m/>
  </r>
  <r>
    <x v="41"/>
    <x v="45"/>
    <x v="5"/>
    <x v="15"/>
    <n v="18052"/>
    <m/>
    <n v="20059"/>
    <m/>
    <m/>
    <n v="9122"/>
    <m/>
    <m/>
    <m/>
    <m/>
    <m/>
    <m/>
    <m/>
    <m/>
    <m/>
    <m/>
    <m/>
    <m/>
    <m/>
    <m/>
    <m/>
    <m/>
    <m/>
    <m/>
    <m/>
    <m/>
  </r>
  <r>
    <x v="41"/>
    <x v="45"/>
    <x v="5"/>
    <x v="15"/>
    <n v="4052"/>
    <m/>
    <n v="6059"/>
    <m/>
    <m/>
    <n v="2316"/>
    <m/>
    <m/>
    <m/>
    <m/>
    <m/>
    <m/>
    <m/>
    <m/>
    <m/>
    <m/>
    <m/>
    <m/>
    <m/>
    <m/>
    <m/>
    <m/>
    <m/>
    <m/>
    <m/>
    <m/>
  </r>
  <r>
    <x v="41"/>
    <x v="45"/>
    <x v="5"/>
    <x v="15"/>
    <n v="20371"/>
    <m/>
    <n v="22378"/>
    <m/>
    <m/>
    <n v="10239"/>
    <m/>
    <m/>
    <m/>
    <m/>
    <m/>
    <m/>
    <m/>
    <m/>
    <m/>
    <m/>
    <m/>
    <m/>
    <m/>
    <m/>
    <m/>
    <m/>
    <m/>
    <m/>
    <m/>
    <m/>
  </r>
  <r>
    <x v="41"/>
    <x v="45"/>
    <x v="5"/>
    <x v="15"/>
    <n v="1489"/>
    <m/>
    <n v="3496"/>
    <m/>
    <m/>
    <n v="1037"/>
    <m/>
    <m/>
    <m/>
    <m/>
    <m/>
    <m/>
    <m/>
    <m/>
    <m/>
    <m/>
    <m/>
    <m/>
    <m/>
    <m/>
    <m/>
    <m/>
    <m/>
    <m/>
    <m/>
    <m/>
  </r>
  <r>
    <x v="41"/>
    <x v="45"/>
    <x v="5"/>
    <x v="15"/>
    <n v="30162"/>
    <m/>
    <n v="32169"/>
    <m/>
    <m/>
    <n v="16431"/>
    <m/>
    <m/>
    <m/>
    <m/>
    <m/>
    <m/>
    <m/>
    <m/>
    <m/>
    <m/>
    <m/>
    <m/>
    <m/>
    <m/>
    <m/>
    <m/>
    <m/>
    <m/>
    <m/>
    <m/>
  </r>
  <r>
    <x v="41"/>
    <x v="45"/>
    <x v="5"/>
    <x v="15"/>
    <n v="34358"/>
    <m/>
    <n v="36365"/>
    <m/>
    <m/>
    <n v="19365"/>
    <m/>
    <m/>
    <m/>
    <m/>
    <m/>
    <m/>
    <m/>
    <m/>
    <m/>
    <m/>
    <m/>
    <m/>
    <m/>
    <m/>
    <m/>
    <m/>
    <m/>
    <m/>
    <m/>
    <m/>
  </r>
  <r>
    <x v="41"/>
    <x v="45"/>
    <x v="5"/>
    <x v="15"/>
    <n v="42323"/>
    <m/>
    <n v="44330"/>
    <m/>
    <m/>
    <n v="25621"/>
    <m/>
    <m/>
    <m/>
    <m/>
    <m/>
    <m/>
    <m/>
    <m/>
    <m/>
    <m/>
    <m/>
    <m/>
    <m/>
    <m/>
    <m/>
    <m/>
    <m/>
    <m/>
    <m/>
    <m/>
  </r>
  <r>
    <x v="41"/>
    <x v="45"/>
    <x v="5"/>
    <x v="15"/>
    <n v="20928"/>
    <m/>
    <n v="22935"/>
    <m/>
    <m/>
    <n v="13013"/>
    <m/>
    <m/>
    <m/>
    <m/>
    <m/>
    <m/>
    <m/>
    <m/>
    <m/>
    <m/>
    <m/>
    <m/>
    <m/>
    <m/>
    <m/>
    <m/>
    <m/>
    <m/>
    <m/>
    <m/>
  </r>
  <r>
    <x v="41"/>
    <x v="45"/>
    <x v="5"/>
    <x v="15"/>
    <n v="994798"/>
    <m/>
    <n v="996805"/>
    <m/>
    <m/>
    <n v="465999"/>
    <m/>
    <m/>
    <m/>
    <m/>
    <m/>
    <m/>
    <m/>
    <m/>
    <m/>
    <m/>
    <m/>
    <m/>
    <m/>
    <m/>
    <m/>
    <m/>
    <m/>
    <m/>
    <m/>
    <m/>
  </r>
  <r>
    <x v="41"/>
    <x v="45"/>
    <x v="5"/>
    <x v="15"/>
    <n v="134081"/>
    <m/>
    <n v="136088"/>
    <m/>
    <m/>
    <n v="72266"/>
    <m/>
    <m/>
    <m/>
    <m/>
    <m/>
    <m/>
    <m/>
    <m/>
    <m/>
    <m/>
    <m/>
    <m/>
    <m/>
    <m/>
    <m/>
    <m/>
    <m/>
    <m/>
    <m/>
    <m/>
  </r>
  <r>
    <x v="41"/>
    <x v="45"/>
    <x v="5"/>
    <x v="15"/>
    <n v="18340"/>
    <m/>
    <n v="20347"/>
    <m/>
    <m/>
    <n v="10466"/>
    <m/>
    <m/>
    <m/>
    <m/>
    <m/>
    <m/>
    <m/>
    <m/>
    <m/>
    <m/>
    <m/>
    <m/>
    <m/>
    <m/>
    <m/>
    <m/>
    <m/>
    <m/>
    <m/>
    <m/>
  </r>
  <r>
    <x v="41"/>
    <x v="45"/>
    <x v="5"/>
    <x v="15"/>
    <n v="11329"/>
    <m/>
    <n v="13336"/>
    <m/>
    <m/>
    <n v="6510"/>
    <m/>
    <m/>
    <m/>
    <m/>
    <m/>
    <m/>
    <m/>
    <m/>
    <m/>
    <m/>
    <m/>
    <m/>
    <m/>
    <m/>
    <m/>
    <m/>
    <m/>
    <m/>
    <m/>
    <m/>
  </r>
  <r>
    <x v="41"/>
    <x v="45"/>
    <x v="5"/>
    <x v="15"/>
    <n v="39972"/>
    <m/>
    <n v="41979"/>
    <m/>
    <m/>
    <n v="22552"/>
    <m/>
    <m/>
    <m/>
    <m/>
    <m/>
    <m/>
    <m/>
    <m/>
    <m/>
    <m/>
    <m/>
    <m/>
    <m/>
    <m/>
    <m/>
    <m/>
    <m/>
    <m/>
    <m/>
    <m/>
  </r>
  <r>
    <x v="41"/>
    <x v="45"/>
    <x v="5"/>
    <x v="15"/>
    <n v="6596"/>
    <m/>
    <n v="8603"/>
    <m/>
    <m/>
    <n v="4361"/>
    <m/>
    <m/>
    <m/>
    <m/>
    <m/>
    <m/>
    <m/>
    <m/>
    <m/>
    <m/>
    <m/>
    <m/>
    <m/>
    <m/>
    <m/>
    <m/>
    <m/>
    <m/>
    <m/>
    <m/>
  </r>
  <r>
    <x v="41"/>
    <x v="45"/>
    <x v="5"/>
    <x v="15"/>
    <n v="30116"/>
    <m/>
    <n v="32123"/>
    <m/>
    <m/>
    <n v="18509"/>
    <m/>
    <m/>
    <m/>
    <m/>
    <m/>
    <m/>
    <m/>
    <m/>
    <m/>
    <m/>
    <m/>
    <m/>
    <m/>
    <m/>
    <m/>
    <m/>
    <m/>
    <m/>
    <m/>
    <m/>
  </r>
  <r>
    <x v="41"/>
    <x v="45"/>
    <x v="5"/>
    <x v="15"/>
    <n v="19522"/>
    <m/>
    <n v="21529"/>
    <m/>
    <m/>
    <n v="10163"/>
    <m/>
    <m/>
    <m/>
    <m/>
    <m/>
    <m/>
    <m/>
    <m/>
    <m/>
    <m/>
    <m/>
    <m/>
    <m/>
    <m/>
    <m/>
    <m/>
    <m/>
    <m/>
    <m/>
    <m/>
  </r>
  <r>
    <x v="41"/>
    <x v="45"/>
    <x v="5"/>
    <x v="15"/>
    <n v="12536"/>
    <m/>
    <n v="14543"/>
    <m/>
    <m/>
    <n v="7335"/>
    <m/>
    <m/>
    <m/>
    <m/>
    <m/>
    <m/>
    <m/>
    <m/>
    <m/>
    <m/>
    <m/>
    <m/>
    <m/>
    <m/>
    <m/>
    <m/>
    <m/>
    <m/>
    <m/>
    <m/>
  </r>
  <r>
    <x v="41"/>
    <x v="45"/>
    <x v="5"/>
    <x v="15"/>
    <n v="7200"/>
    <m/>
    <n v="9207"/>
    <m/>
    <m/>
    <n v="4505"/>
    <m/>
    <m/>
    <m/>
    <m/>
    <m/>
    <m/>
    <m/>
    <m/>
    <m/>
    <m/>
    <m/>
    <m/>
    <m/>
    <m/>
    <m/>
    <m/>
    <m/>
    <m/>
    <m/>
    <m/>
  </r>
  <r>
    <x v="41"/>
    <x v="45"/>
    <x v="5"/>
    <x v="15"/>
    <n v="373207"/>
    <m/>
    <n v="375214"/>
    <m/>
    <m/>
    <n v="166379"/>
    <m/>
    <m/>
    <m/>
    <m/>
    <m/>
    <m/>
    <m/>
    <m/>
    <m/>
    <m/>
    <m/>
    <m/>
    <m/>
    <m/>
    <m/>
    <m/>
    <m/>
    <m/>
    <m/>
    <m/>
  </r>
  <r>
    <x v="41"/>
    <x v="45"/>
    <x v="5"/>
    <x v="15"/>
    <n v="10852"/>
    <m/>
    <n v="12859"/>
    <m/>
    <m/>
    <n v="6690"/>
    <m/>
    <m/>
    <m/>
    <m/>
    <m/>
    <m/>
    <m/>
    <m/>
    <m/>
    <m/>
    <m/>
    <m/>
    <m/>
    <m/>
    <m/>
    <m/>
    <m/>
    <m/>
    <m/>
    <m/>
  </r>
  <r>
    <x v="41"/>
    <x v="45"/>
    <x v="5"/>
    <x v="15"/>
    <n v="59686"/>
    <m/>
    <n v="61693"/>
    <m/>
    <m/>
    <n v="33455"/>
    <m/>
    <m/>
    <m/>
    <m/>
    <m/>
    <m/>
    <m/>
    <m/>
    <m/>
    <m/>
    <m/>
    <m/>
    <m/>
    <m/>
    <m/>
    <m/>
    <m/>
    <m/>
    <m/>
    <m/>
  </r>
  <r>
    <x v="41"/>
    <x v="45"/>
    <x v="5"/>
    <x v="15"/>
    <n v="6393"/>
    <m/>
    <n v="8400"/>
    <m/>
    <m/>
    <n v="3140"/>
    <m/>
    <m/>
    <m/>
    <m/>
    <m/>
    <m/>
    <m/>
    <m/>
    <m/>
    <m/>
    <m/>
    <m/>
    <m/>
    <m/>
    <m/>
    <m/>
    <m/>
    <m/>
    <m/>
    <m/>
  </r>
  <r>
    <x v="41"/>
    <x v="45"/>
    <x v="5"/>
    <x v="15"/>
    <n v="333618"/>
    <m/>
    <n v="335625"/>
    <m/>
    <m/>
    <n v="170760"/>
    <m/>
    <m/>
    <m/>
    <m/>
    <m/>
    <m/>
    <m/>
    <m/>
    <m/>
    <m/>
    <m/>
    <m/>
    <m/>
    <m/>
    <m/>
    <m/>
    <m/>
    <m/>
    <m/>
    <m/>
  </r>
  <r>
    <x v="41"/>
    <x v="45"/>
    <x v="5"/>
    <x v="15"/>
    <n v="236263"/>
    <m/>
    <n v="238270"/>
    <m/>
    <m/>
    <n v="129406"/>
    <m/>
    <m/>
    <m/>
    <m/>
    <m/>
    <m/>
    <m/>
    <m/>
    <m/>
    <m/>
    <m/>
    <m/>
    <m/>
    <m/>
    <m/>
    <m/>
    <m/>
    <m/>
    <m/>
    <m/>
  </r>
  <r>
    <x v="41"/>
    <x v="45"/>
    <x v="5"/>
    <x v="15"/>
    <n v="25100"/>
    <m/>
    <n v="27107"/>
    <m/>
    <m/>
    <n v="14488"/>
    <m/>
    <m/>
    <m/>
    <m/>
    <m/>
    <m/>
    <m/>
    <m/>
    <m/>
    <m/>
    <m/>
    <m/>
    <m/>
    <m/>
    <m/>
    <m/>
    <m/>
    <m/>
    <m/>
    <m/>
  </r>
  <r>
    <x v="41"/>
    <x v="45"/>
    <x v="5"/>
    <x v="15"/>
    <n v="134615"/>
    <m/>
    <n v="136622"/>
    <m/>
    <m/>
    <n v="67279"/>
    <m/>
    <m/>
    <m/>
    <m/>
    <m/>
    <m/>
    <m/>
    <m/>
    <m/>
    <m/>
    <m/>
    <m/>
    <m/>
    <m/>
    <m/>
    <m/>
    <m/>
    <m/>
    <m/>
    <m/>
  </r>
  <r>
    <x v="41"/>
    <x v="45"/>
    <x v="5"/>
    <x v="15"/>
    <n v="2683"/>
    <m/>
    <n v="4690"/>
    <m/>
    <m/>
    <n v="1784"/>
    <m/>
    <m/>
    <m/>
    <m/>
    <m/>
    <m/>
    <m/>
    <m/>
    <m/>
    <m/>
    <m/>
    <m/>
    <m/>
    <m/>
    <m/>
    <m/>
    <m/>
    <m/>
    <m/>
    <m/>
  </r>
  <r>
    <x v="41"/>
    <x v="45"/>
    <x v="5"/>
    <x v="15"/>
    <n v="28657"/>
    <m/>
    <n v="30664"/>
    <m/>
    <m/>
    <n v="14409"/>
    <m/>
    <m/>
    <m/>
    <m/>
    <m/>
    <m/>
    <m/>
    <m/>
    <m/>
    <m/>
    <m/>
    <m/>
    <m/>
    <m/>
    <m/>
    <m/>
    <m/>
    <m/>
    <m/>
    <m/>
  </r>
  <r>
    <x v="41"/>
    <x v="45"/>
    <x v="5"/>
    <x v="15"/>
    <n v="102458"/>
    <m/>
    <n v="104465"/>
    <m/>
    <m/>
    <n v="55059"/>
    <m/>
    <m/>
    <m/>
    <m/>
    <m/>
    <m/>
    <m/>
    <m/>
    <m/>
    <m/>
    <m/>
    <m/>
    <m/>
    <m/>
    <m/>
    <m/>
    <m/>
    <m/>
    <m/>
    <m/>
  </r>
  <r>
    <x v="41"/>
    <x v="45"/>
    <x v="5"/>
    <x v="15"/>
    <n v="18536"/>
    <m/>
    <n v="20543"/>
    <m/>
    <m/>
    <n v="10183"/>
    <m/>
    <m/>
    <m/>
    <m/>
    <m/>
    <m/>
    <m/>
    <m/>
    <m/>
    <m/>
    <m/>
    <m/>
    <m/>
    <m/>
    <m/>
    <m/>
    <m/>
    <m/>
    <m/>
    <m/>
  </r>
  <r>
    <x v="41"/>
    <x v="45"/>
    <x v="5"/>
    <x v="15"/>
    <n v="91233"/>
    <m/>
    <n v="93240"/>
    <m/>
    <m/>
    <n v="46790"/>
    <m/>
    <m/>
    <m/>
    <m/>
    <m/>
    <m/>
    <m/>
    <m/>
    <m/>
    <m/>
    <m/>
    <m/>
    <m/>
    <m/>
    <m/>
    <m/>
    <m/>
    <m/>
    <m/>
    <m/>
  </r>
  <r>
    <x v="41"/>
    <x v="45"/>
    <x v="5"/>
    <x v="15"/>
    <n v="3288642"/>
    <m/>
    <n v="3290649"/>
    <m/>
    <m/>
    <n v="1645652"/>
    <m/>
    <m/>
    <m/>
    <m/>
    <m/>
    <m/>
    <m/>
    <m/>
    <m/>
    <m/>
    <m/>
    <m/>
    <m/>
    <m/>
    <m/>
    <m/>
    <m/>
    <m/>
    <m/>
    <m/>
  </r>
  <r>
    <x v="41"/>
    <x v="45"/>
    <x v="5"/>
    <x v="15"/>
    <n v="4908"/>
    <m/>
    <n v="6915"/>
    <m/>
    <m/>
    <n v="2009"/>
    <m/>
    <m/>
    <m/>
    <m/>
    <m/>
    <m/>
    <m/>
    <m/>
    <m/>
    <m/>
    <m/>
    <m/>
    <m/>
    <m/>
    <m/>
    <m/>
    <m/>
    <m/>
    <m/>
    <m/>
  </r>
  <r>
    <x v="41"/>
    <x v="45"/>
    <x v="5"/>
    <x v="15"/>
    <m/>
    <m/>
    <n v="0"/>
    <m/>
    <m/>
    <m/>
    <m/>
    <m/>
    <m/>
    <m/>
    <m/>
    <m/>
    <m/>
    <m/>
    <m/>
    <m/>
    <m/>
    <m/>
    <m/>
    <m/>
    <m/>
    <m/>
    <m/>
    <m/>
    <m/>
    <m/>
  </r>
  <r>
    <x v="41"/>
    <x v="45"/>
    <x v="5"/>
    <x v="15"/>
    <n v="71533"/>
    <m/>
    <n v="73540"/>
    <m/>
    <m/>
    <n v="19537"/>
    <m/>
    <m/>
    <m/>
    <m/>
    <m/>
    <m/>
    <m/>
    <m/>
    <m/>
    <m/>
    <m/>
    <m/>
    <m/>
    <m/>
    <m/>
    <m/>
    <m/>
    <m/>
    <m/>
    <m/>
  </r>
  <r>
    <x v="41"/>
    <x v="45"/>
    <x v="5"/>
    <x v="15"/>
    <n v="32929"/>
    <m/>
    <n v="34936"/>
    <m/>
    <m/>
    <n v="16309"/>
    <m/>
    <m/>
    <m/>
    <m/>
    <m/>
    <m/>
    <m/>
    <m/>
    <m/>
    <m/>
    <m/>
    <m/>
    <m/>
    <m/>
    <m/>
    <m/>
    <m/>
    <m/>
    <m/>
    <m/>
  </r>
  <r>
    <x v="41"/>
    <x v="45"/>
    <x v="5"/>
    <x v="15"/>
    <n v="43946"/>
    <m/>
    <n v="45953"/>
    <m/>
    <m/>
    <n v="16788"/>
    <m/>
    <m/>
    <m/>
    <m/>
    <m/>
    <m/>
    <m/>
    <m/>
    <m/>
    <m/>
    <m/>
    <m/>
    <m/>
    <m/>
    <m/>
    <m/>
    <m/>
    <m/>
    <m/>
    <m/>
  </r>
  <r>
    <x v="41"/>
    <x v="45"/>
    <x v="5"/>
    <x v="15"/>
    <n v="169081"/>
    <m/>
    <n v="171088"/>
    <m/>
    <m/>
    <n v="50957"/>
    <m/>
    <m/>
    <m/>
    <m/>
    <m/>
    <m/>
    <m/>
    <m/>
    <m/>
    <m/>
    <m/>
    <m/>
    <m/>
    <m/>
    <m/>
    <m/>
    <m/>
    <m/>
    <m/>
    <m/>
  </r>
  <r>
    <x v="41"/>
    <x v="45"/>
    <x v="5"/>
    <x v="15"/>
    <n v="2418"/>
    <m/>
    <n v="4425"/>
    <m/>
    <m/>
    <n v="1407"/>
    <m/>
    <m/>
    <m/>
    <m/>
    <m/>
    <m/>
    <m/>
    <m/>
    <m/>
    <m/>
    <m/>
    <m/>
    <m/>
    <m/>
    <m/>
    <m/>
    <m/>
    <m/>
    <m/>
    <m/>
  </r>
  <r>
    <x v="41"/>
    <x v="45"/>
    <x v="5"/>
    <x v="15"/>
    <n v="35296"/>
    <m/>
    <n v="37303"/>
    <m/>
    <m/>
    <n v="10701"/>
    <m/>
    <m/>
    <m/>
    <m/>
    <m/>
    <m/>
    <m/>
    <m/>
    <m/>
    <m/>
    <m/>
    <m/>
    <m/>
    <m/>
    <m/>
    <m/>
    <m/>
    <m/>
    <m/>
    <m/>
  </r>
  <r>
    <x v="41"/>
    <x v="45"/>
    <x v="5"/>
    <x v="15"/>
    <n v="13992"/>
    <m/>
    <n v="15999"/>
    <m/>
    <m/>
    <n v="3522"/>
    <m/>
    <m/>
    <m/>
    <m/>
    <m/>
    <m/>
    <m/>
    <m/>
    <m/>
    <m/>
    <m/>
    <m/>
    <m/>
    <m/>
    <m/>
    <m/>
    <m/>
    <m/>
    <m/>
    <m/>
  </r>
  <r>
    <x v="41"/>
    <x v="45"/>
    <x v="5"/>
    <x v="15"/>
    <m/>
    <m/>
    <n v="0"/>
    <m/>
    <m/>
    <m/>
    <m/>
    <m/>
    <m/>
    <m/>
    <m/>
    <m/>
    <m/>
    <m/>
    <m/>
    <m/>
    <m/>
    <m/>
    <m/>
    <m/>
    <m/>
    <m/>
    <m/>
    <m/>
    <m/>
    <m/>
  </r>
  <r>
    <x v="41"/>
    <x v="45"/>
    <x v="5"/>
    <x v="15"/>
    <n v="18588"/>
    <m/>
    <n v="20595"/>
    <m/>
    <m/>
    <n v="3653"/>
    <m/>
    <m/>
    <m/>
    <m/>
    <m/>
    <m/>
    <m/>
    <m/>
    <m/>
    <m/>
    <m/>
    <m/>
    <m/>
    <m/>
    <m/>
    <m/>
    <m/>
    <m/>
    <m/>
    <m/>
  </r>
  <r>
    <x v="41"/>
    <x v="45"/>
    <x v="5"/>
    <x v="15"/>
    <m/>
    <m/>
    <n v="0"/>
    <m/>
    <m/>
    <m/>
    <m/>
    <m/>
    <m/>
    <m/>
    <m/>
    <m/>
    <m/>
    <m/>
    <m/>
    <m/>
    <m/>
    <m/>
    <m/>
    <m/>
    <m/>
    <m/>
    <m/>
    <m/>
    <m/>
    <m/>
  </r>
  <r>
    <x v="41"/>
    <x v="45"/>
    <x v="5"/>
    <x v="15"/>
    <n v="8028"/>
    <m/>
    <n v="10035"/>
    <m/>
    <m/>
    <n v="2368"/>
    <m/>
    <m/>
    <m/>
    <m/>
    <m/>
    <m/>
    <m/>
    <m/>
    <m/>
    <m/>
    <m/>
    <m/>
    <m/>
    <m/>
    <m/>
    <m/>
    <m/>
    <m/>
    <m/>
    <m/>
  </r>
  <r>
    <x v="41"/>
    <x v="45"/>
    <x v="5"/>
    <x v="15"/>
    <n v="14257"/>
    <m/>
    <n v="16264"/>
    <m/>
    <m/>
    <n v="5799"/>
    <m/>
    <m/>
    <m/>
    <m/>
    <m/>
    <m/>
    <m/>
    <m/>
    <m/>
    <m/>
    <m/>
    <m/>
    <m/>
    <m/>
    <m/>
    <m/>
    <m/>
    <m/>
    <m/>
    <m/>
  </r>
  <r>
    <x v="41"/>
    <x v="45"/>
    <x v="5"/>
    <x v="15"/>
    <n v="16114"/>
    <m/>
    <n v="18121"/>
    <m/>
    <m/>
    <n v="7229"/>
    <m/>
    <m/>
    <m/>
    <m/>
    <m/>
    <m/>
    <m/>
    <m/>
    <m/>
    <m/>
    <m/>
    <m/>
    <m/>
    <m/>
    <m/>
    <m/>
    <m/>
    <m/>
    <m/>
    <m/>
  </r>
  <r>
    <x v="41"/>
    <x v="45"/>
    <x v="5"/>
    <x v="15"/>
    <n v="14223"/>
    <m/>
    <n v="16230"/>
    <m/>
    <m/>
    <n v="5294"/>
    <m/>
    <m/>
    <m/>
    <m/>
    <m/>
    <m/>
    <m/>
    <m/>
    <m/>
    <m/>
    <m/>
    <m/>
    <m/>
    <m/>
    <m/>
    <m/>
    <m/>
    <m/>
    <m/>
    <m/>
  </r>
  <r>
    <x v="41"/>
    <x v="45"/>
    <x v="5"/>
    <x v="15"/>
    <n v="999134"/>
    <m/>
    <n v="1001141"/>
    <m/>
    <m/>
    <n v="241321"/>
    <m/>
    <m/>
    <m/>
    <m/>
    <m/>
    <m/>
    <m/>
    <m/>
    <m/>
    <m/>
    <m/>
    <m/>
    <m/>
    <m/>
    <m/>
    <m/>
    <m/>
    <m/>
    <m/>
    <m/>
  </r>
  <r>
    <x v="41"/>
    <x v="45"/>
    <x v="5"/>
    <x v="15"/>
    <n v="32032"/>
    <m/>
    <n v="34039"/>
    <m/>
    <m/>
    <n v="10613"/>
    <m/>
    <m/>
    <m/>
    <m/>
    <m/>
    <m/>
    <m/>
    <m/>
    <m/>
    <m/>
    <m/>
    <m/>
    <m/>
    <m/>
    <m/>
    <m/>
    <m/>
    <m/>
    <m/>
    <m/>
  </r>
  <r>
    <x v="41"/>
    <x v="45"/>
    <x v="5"/>
    <x v="15"/>
    <n v="12227"/>
    <m/>
    <n v="14234"/>
    <m/>
    <m/>
    <n v="4721"/>
    <m/>
    <m/>
    <m/>
    <m/>
    <m/>
    <m/>
    <m/>
    <m/>
    <m/>
    <m/>
    <m/>
    <m/>
    <m/>
    <m/>
    <m/>
    <m/>
    <m/>
    <m/>
    <m/>
    <m/>
  </r>
  <r>
    <x v="41"/>
    <x v="45"/>
    <x v="5"/>
    <x v="15"/>
    <n v="6424"/>
    <m/>
    <n v="8431"/>
    <m/>
    <m/>
    <n v="3003"/>
    <m/>
    <m/>
    <m/>
    <m/>
    <m/>
    <m/>
    <m/>
    <m/>
    <m/>
    <m/>
    <m/>
    <m/>
    <m/>
    <m/>
    <m/>
    <m/>
    <m/>
    <m/>
    <m/>
    <m/>
  </r>
  <r>
    <x v="41"/>
    <x v="45"/>
    <x v="5"/>
    <x v="15"/>
    <n v="6457"/>
    <m/>
    <n v="8464"/>
    <m/>
    <m/>
    <n v="2242"/>
    <m/>
    <m/>
    <m/>
    <m/>
    <m/>
    <m/>
    <m/>
    <m/>
    <m/>
    <m/>
    <m/>
    <m/>
    <m/>
    <m/>
    <m/>
    <m/>
    <m/>
    <m/>
    <m/>
    <m/>
  </r>
  <r>
    <x v="41"/>
    <x v="45"/>
    <x v="5"/>
    <x v="15"/>
    <n v="762"/>
    <m/>
    <n v="2769"/>
    <m/>
    <m/>
    <n v="523"/>
    <m/>
    <m/>
    <m/>
    <m/>
    <m/>
    <m/>
    <m/>
    <m/>
    <m/>
    <m/>
    <m/>
    <m/>
    <m/>
    <m/>
    <m/>
    <m/>
    <m/>
    <m/>
    <m/>
    <m/>
  </r>
  <r>
    <x v="41"/>
    <x v="45"/>
    <x v="5"/>
    <x v="15"/>
    <n v="8421"/>
    <m/>
    <n v="10428"/>
    <m/>
    <m/>
    <n v="3693"/>
    <m/>
    <m/>
    <m/>
    <m/>
    <m/>
    <m/>
    <m/>
    <m/>
    <m/>
    <m/>
    <m/>
    <m/>
    <m/>
    <m/>
    <m/>
    <m/>
    <m/>
    <m/>
    <m/>
    <m/>
  </r>
  <r>
    <x v="41"/>
    <x v="45"/>
    <x v="5"/>
    <x v="15"/>
    <n v="5714"/>
    <m/>
    <n v="7721"/>
    <m/>
    <m/>
    <n v="3162"/>
    <m/>
    <m/>
    <m/>
    <m/>
    <m/>
    <m/>
    <m/>
    <m/>
    <m/>
    <m/>
    <m/>
    <m/>
    <m/>
    <m/>
    <m/>
    <m/>
    <m/>
    <m/>
    <m/>
    <m/>
  </r>
  <r>
    <x v="41"/>
    <x v="45"/>
    <x v="5"/>
    <x v="15"/>
    <n v="6676"/>
    <m/>
    <n v="8683"/>
    <m/>
    <m/>
    <n v="3089"/>
    <m/>
    <m/>
    <m/>
    <m/>
    <m/>
    <m/>
    <m/>
    <m/>
    <m/>
    <m/>
    <m/>
    <m/>
    <m/>
    <m/>
    <m/>
    <m/>
    <m/>
    <m/>
    <m/>
    <m/>
  </r>
  <r>
    <x v="41"/>
    <x v="45"/>
    <x v="5"/>
    <x v="15"/>
    <n v="5947"/>
    <m/>
    <n v="7954"/>
    <m/>
    <m/>
    <n v="2304"/>
    <m/>
    <m/>
    <m/>
    <m/>
    <m/>
    <m/>
    <m/>
    <m/>
    <m/>
    <m/>
    <m/>
    <m/>
    <m/>
    <m/>
    <m/>
    <m/>
    <m/>
    <m/>
    <m/>
    <m/>
  </r>
  <r>
    <x v="41"/>
    <x v="45"/>
    <x v="5"/>
    <x v="15"/>
    <n v="374708"/>
    <m/>
    <n v="376715"/>
    <m/>
    <m/>
    <n v="91385"/>
    <m/>
    <m/>
    <m/>
    <m/>
    <m/>
    <m/>
    <m/>
    <m/>
    <m/>
    <m/>
    <m/>
    <m/>
    <m/>
    <m/>
    <m/>
    <m/>
    <m/>
    <m/>
    <m/>
    <m/>
  </r>
  <r>
    <x v="41"/>
    <x v="45"/>
    <x v="5"/>
    <x v="15"/>
    <m/>
    <m/>
    <n v="0"/>
    <m/>
    <m/>
    <m/>
    <m/>
    <m/>
    <m/>
    <m/>
    <m/>
    <m/>
    <m/>
    <m/>
    <m/>
    <m/>
    <m/>
    <m/>
    <m/>
    <m/>
    <m/>
    <m/>
    <m/>
    <m/>
    <m/>
    <m/>
  </r>
  <r>
    <x v="41"/>
    <x v="45"/>
    <x v="5"/>
    <x v="15"/>
    <n v="12525"/>
    <m/>
    <n v="14532"/>
    <m/>
    <m/>
    <n v="6666"/>
    <m/>
    <m/>
    <m/>
    <m/>
    <m/>
    <m/>
    <m/>
    <m/>
    <m/>
    <m/>
    <m/>
    <m/>
    <m/>
    <m/>
    <m/>
    <m/>
    <m/>
    <m/>
    <m/>
    <m/>
  </r>
  <r>
    <x v="41"/>
    <x v="45"/>
    <x v="5"/>
    <x v="15"/>
    <n v="1659"/>
    <m/>
    <n v="3666"/>
    <m/>
    <m/>
    <n v="698"/>
    <m/>
    <m/>
    <m/>
    <m/>
    <m/>
    <m/>
    <m/>
    <m/>
    <m/>
    <m/>
    <m/>
    <m/>
    <m/>
    <m/>
    <m/>
    <m/>
    <m/>
    <m/>
    <m/>
    <m/>
  </r>
  <r>
    <x v="41"/>
    <x v="45"/>
    <x v="5"/>
    <x v="15"/>
    <n v="339754"/>
    <m/>
    <n v="341761"/>
    <m/>
    <m/>
    <n v="93597"/>
    <m/>
    <m/>
    <m/>
    <m/>
    <m/>
    <m/>
    <m/>
    <m/>
    <m/>
    <m/>
    <m/>
    <m/>
    <m/>
    <m/>
    <m/>
    <m/>
    <m/>
    <m/>
    <m/>
    <m/>
  </r>
  <r>
    <x v="41"/>
    <x v="45"/>
    <x v="5"/>
    <x v="15"/>
    <n v="159497"/>
    <m/>
    <n v="161504"/>
    <m/>
    <m/>
    <n v="52307"/>
    <m/>
    <m/>
    <m/>
    <m/>
    <m/>
    <m/>
    <m/>
    <m/>
    <m/>
    <m/>
    <m/>
    <m/>
    <m/>
    <m/>
    <m/>
    <m/>
    <m/>
    <m/>
    <m/>
    <m/>
  </r>
  <r>
    <x v="41"/>
    <x v="45"/>
    <x v="5"/>
    <x v="15"/>
    <n v="7727"/>
    <m/>
    <n v="9734"/>
    <m/>
    <m/>
    <n v="2415"/>
    <m/>
    <m/>
    <m/>
    <m/>
    <m/>
    <m/>
    <m/>
    <m/>
    <m/>
    <m/>
    <m/>
    <m/>
    <m/>
    <m/>
    <m/>
    <m/>
    <m/>
    <m/>
    <m/>
    <m/>
  </r>
  <r>
    <x v="41"/>
    <x v="45"/>
    <x v="5"/>
    <x v="15"/>
    <n v="88172"/>
    <m/>
    <n v="90179"/>
    <m/>
    <m/>
    <n v="22494"/>
    <m/>
    <m/>
    <m/>
    <m/>
    <m/>
    <m/>
    <m/>
    <m/>
    <m/>
    <m/>
    <m/>
    <m/>
    <m/>
    <m/>
    <m/>
    <m/>
    <m/>
    <m/>
    <m/>
    <m/>
  </r>
  <r>
    <x v="41"/>
    <x v="45"/>
    <x v="5"/>
    <x v="15"/>
    <m/>
    <m/>
    <n v="0"/>
    <m/>
    <m/>
    <m/>
    <m/>
    <m/>
    <m/>
    <m/>
    <m/>
    <m/>
    <m/>
    <m/>
    <m/>
    <m/>
    <m/>
    <m/>
    <m/>
    <m/>
    <m/>
    <m/>
    <m/>
    <m/>
    <m/>
    <m/>
  </r>
  <r>
    <x v="41"/>
    <x v="45"/>
    <x v="5"/>
    <x v="15"/>
    <n v="19297"/>
    <m/>
    <n v="21304"/>
    <m/>
    <m/>
    <n v="5188"/>
    <m/>
    <m/>
    <m/>
    <m/>
    <m/>
    <m/>
    <m/>
    <m/>
    <m/>
    <m/>
    <m/>
    <m/>
    <m/>
    <m/>
    <m/>
    <m/>
    <m/>
    <m/>
    <m/>
    <m/>
  </r>
  <r>
    <x v="41"/>
    <x v="45"/>
    <x v="5"/>
    <x v="15"/>
    <n v="76650"/>
    <m/>
    <n v="78657"/>
    <m/>
    <m/>
    <n v="23160"/>
    <m/>
    <m/>
    <m/>
    <m/>
    <m/>
    <m/>
    <m/>
    <m/>
    <m/>
    <m/>
    <m/>
    <m/>
    <m/>
    <m/>
    <m/>
    <m/>
    <m/>
    <m/>
    <m/>
    <m/>
  </r>
  <r>
    <x v="41"/>
    <x v="45"/>
    <x v="5"/>
    <x v="15"/>
    <n v="3168"/>
    <m/>
    <n v="5175"/>
    <m/>
    <m/>
    <n v="1375"/>
    <m/>
    <m/>
    <m/>
    <m/>
    <m/>
    <m/>
    <m/>
    <m/>
    <m/>
    <m/>
    <m/>
    <m/>
    <m/>
    <m/>
    <m/>
    <m/>
    <m/>
    <m/>
    <m/>
    <m/>
  </r>
  <r>
    <x v="41"/>
    <x v="45"/>
    <x v="5"/>
    <x v="15"/>
    <n v="69277"/>
    <m/>
    <n v="71284"/>
    <m/>
    <m/>
    <n v="24674"/>
    <m/>
    <m/>
    <m/>
    <m/>
    <m/>
    <m/>
    <m/>
    <m/>
    <m/>
    <m/>
    <m/>
    <m/>
    <m/>
    <m/>
    <m/>
    <m/>
    <m/>
    <m/>
    <m/>
    <m/>
  </r>
  <r>
    <x v="41"/>
    <x v="45"/>
    <x v="5"/>
    <x v="15"/>
    <n v="2681541"/>
    <m/>
    <n v="2683548"/>
    <m/>
    <m/>
    <n v="744203"/>
    <m/>
    <m/>
    <m/>
    <m/>
    <m/>
    <m/>
    <m/>
    <m/>
    <m/>
    <m/>
    <m/>
    <m/>
    <m/>
    <m/>
    <m/>
    <m/>
    <m/>
    <m/>
    <m/>
    <m/>
  </r>
  <r>
    <x v="41"/>
    <x v="45"/>
    <x v="5"/>
    <x v="15"/>
    <n v="5930"/>
    <m/>
    <n v="7936"/>
    <n v="5930"/>
    <n v="3736"/>
    <n v="3710"/>
    <m/>
    <m/>
    <m/>
    <m/>
    <m/>
    <m/>
    <m/>
    <m/>
    <m/>
    <m/>
    <m/>
    <m/>
    <m/>
    <m/>
    <m/>
    <m/>
    <m/>
    <m/>
    <m/>
    <m/>
  </r>
  <r>
    <x v="41"/>
    <x v="45"/>
    <x v="5"/>
    <x v="15"/>
    <n v="11375"/>
    <m/>
    <n v="13381"/>
    <n v="11484"/>
    <n v="7647"/>
    <n v="7533"/>
    <m/>
    <m/>
    <m/>
    <m/>
    <m/>
    <m/>
    <m/>
    <m/>
    <m/>
    <m/>
    <m/>
    <m/>
    <m/>
    <m/>
    <m/>
    <m/>
    <m/>
    <m/>
    <m/>
    <m/>
  </r>
  <r>
    <x v="41"/>
    <x v="45"/>
    <x v="5"/>
    <x v="15"/>
    <n v="76910"/>
    <m/>
    <n v="78916"/>
    <n v="77284"/>
    <n v="50625"/>
    <n v="50260"/>
    <m/>
    <m/>
    <m/>
    <m/>
    <m/>
    <m/>
    <m/>
    <m/>
    <m/>
    <m/>
    <m/>
    <m/>
    <m/>
    <m/>
    <m/>
    <m/>
    <m/>
    <m/>
    <m/>
    <m/>
  </r>
  <r>
    <x v="41"/>
    <x v="45"/>
    <x v="5"/>
    <x v="15"/>
    <n v="35314"/>
    <m/>
    <n v="37320"/>
    <n v="35212"/>
    <n v="23522"/>
    <n v="23358"/>
    <m/>
    <m/>
    <m/>
    <m/>
    <m/>
    <m/>
    <m/>
    <m/>
    <m/>
    <m/>
    <m/>
    <m/>
    <m/>
    <m/>
    <m/>
    <m/>
    <m/>
    <m/>
    <m/>
    <m/>
  </r>
  <r>
    <x v="41"/>
    <x v="45"/>
    <x v="5"/>
    <x v="15"/>
    <n v="43483"/>
    <m/>
    <n v="45489"/>
    <n v="43483"/>
    <n v="31046"/>
    <n v="30877"/>
    <m/>
    <m/>
    <m/>
    <m/>
    <m/>
    <m/>
    <m/>
    <m/>
    <m/>
    <m/>
    <m/>
    <m/>
    <m/>
    <m/>
    <m/>
    <m/>
    <m/>
    <m/>
    <m/>
    <m/>
  </r>
  <r>
    <x v="41"/>
    <x v="45"/>
    <x v="5"/>
    <x v="15"/>
    <n v="189269"/>
    <m/>
    <n v="191275"/>
    <n v="189238"/>
    <n v="117482"/>
    <n v="116474"/>
    <m/>
    <m/>
    <m/>
    <m/>
    <m/>
    <m/>
    <m/>
    <m/>
    <m/>
    <m/>
    <m/>
    <m/>
    <m/>
    <m/>
    <m/>
    <m/>
    <m/>
    <m/>
    <m/>
    <m/>
  </r>
  <r>
    <x v="41"/>
    <x v="45"/>
    <x v="5"/>
    <x v="15"/>
    <n v="2453"/>
    <m/>
    <n v="4459"/>
    <n v="2464"/>
    <n v="1994"/>
    <n v="1989"/>
    <m/>
    <m/>
    <m/>
    <m/>
    <m/>
    <m/>
    <m/>
    <m/>
    <m/>
    <m/>
    <m/>
    <m/>
    <m/>
    <m/>
    <m/>
    <m/>
    <m/>
    <m/>
    <m/>
    <m/>
  </r>
  <r>
    <x v="41"/>
    <x v="45"/>
    <x v="5"/>
    <x v="15"/>
    <n v="52299"/>
    <m/>
    <n v="54305"/>
    <n v="52299"/>
    <n v="31856"/>
    <n v="31643"/>
    <m/>
    <m/>
    <m/>
    <m/>
    <m/>
    <m/>
    <m/>
    <m/>
    <m/>
    <m/>
    <m/>
    <m/>
    <m/>
    <m/>
    <m/>
    <m/>
    <m/>
    <m/>
    <m/>
    <m/>
  </r>
  <r>
    <x v="41"/>
    <x v="45"/>
    <x v="5"/>
    <x v="15"/>
    <n v="17425"/>
    <m/>
    <n v="19431"/>
    <n v="17450"/>
    <n v="11375"/>
    <n v="11296"/>
    <m/>
    <m/>
    <m/>
    <m/>
    <m/>
    <m/>
    <m/>
    <m/>
    <m/>
    <m/>
    <m/>
    <m/>
    <m/>
    <m/>
    <m/>
    <m/>
    <m/>
    <m/>
    <m/>
    <m/>
  </r>
  <r>
    <x v="41"/>
    <x v="45"/>
    <x v="5"/>
    <x v="15"/>
    <n v="3977"/>
    <m/>
    <n v="5983"/>
    <n v="3977"/>
    <n v="2894"/>
    <n v="2867"/>
    <m/>
    <m/>
    <m/>
    <m/>
    <m/>
    <m/>
    <m/>
    <m/>
    <m/>
    <m/>
    <m/>
    <m/>
    <m/>
    <m/>
    <m/>
    <m/>
    <m/>
    <m/>
    <m/>
    <m/>
  </r>
  <r>
    <x v="41"/>
    <x v="45"/>
    <x v="5"/>
    <x v="15"/>
    <n v="19896"/>
    <m/>
    <n v="21902"/>
    <n v="19896"/>
    <n v="13087"/>
    <n v="12983"/>
    <m/>
    <m/>
    <m/>
    <m/>
    <m/>
    <m/>
    <m/>
    <m/>
    <m/>
    <m/>
    <m/>
    <m/>
    <m/>
    <m/>
    <m/>
    <m/>
    <m/>
    <m/>
    <m/>
    <m/>
  </r>
  <r>
    <x v="41"/>
    <x v="45"/>
    <x v="5"/>
    <x v="15"/>
    <n v="1470"/>
    <m/>
    <n v="3476"/>
    <n v="1444"/>
    <n v="1221"/>
    <n v="1218"/>
    <m/>
    <m/>
    <m/>
    <m/>
    <m/>
    <m/>
    <m/>
    <m/>
    <m/>
    <m/>
    <m/>
    <m/>
    <m/>
    <m/>
    <m/>
    <m/>
    <m/>
    <m/>
    <m/>
    <m/>
  </r>
  <r>
    <x v="41"/>
    <x v="45"/>
    <x v="5"/>
    <x v="15"/>
    <n v="30050"/>
    <m/>
    <n v="32056"/>
    <n v="30050"/>
    <n v="20267"/>
    <n v="20146"/>
    <m/>
    <m/>
    <m/>
    <m/>
    <m/>
    <m/>
    <m/>
    <m/>
    <m/>
    <m/>
    <m/>
    <m/>
    <m/>
    <m/>
    <m/>
    <m/>
    <m/>
    <m/>
    <m/>
    <m/>
  </r>
  <r>
    <x v="41"/>
    <x v="45"/>
    <x v="5"/>
    <x v="15"/>
    <n v="34164"/>
    <m/>
    <n v="36170"/>
    <n v="34317"/>
    <n v="22501"/>
    <n v="22296"/>
    <m/>
    <m/>
    <m/>
    <m/>
    <m/>
    <m/>
    <m/>
    <m/>
    <m/>
    <m/>
    <m/>
    <m/>
    <m/>
    <m/>
    <m/>
    <m/>
    <m/>
    <m/>
    <m/>
    <m/>
  </r>
  <r>
    <x v="41"/>
    <x v="45"/>
    <x v="5"/>
    <x v="15"/>
    <n v="44065"/>
    <m/>
    <n v="46071"/>
    <n v="32009"/>
    <n v="24148"/>
    <n v="23997"/>
    <m/>
    <m/>
    <m/>
    <m/>
    <m/>
    <m/>
    <m/>
    <m/>
    <m/>
    <m/>
    <m/>
    <m/>
    <m/>
    <m/>
    <m/>
    <m/>
    <m/>
    <m/>
    <m/>
    <m/>
  </r>
  <r>
    <x v="41"/>
    <x v="45"/>
    <x v="5"/>
    <x v="15"/>
    <n v="20973"/>
    <m/>
    <n v="22979"/>
    <n v="20973"/>
    <n v="16271"/>
    <n v="16259"/>
    <m/>
    <m/>
    <m/>
    <m/>
    <m/>
    <m/>
    <m/>
    <m/>
    <m/>
    <m/>
    <m/>
    <m/>
    <m/>
    <m/>
    <m/>
    <m/>
    <m/>
    <m/>
    <m/>
    <m/>
  </r>
  <r>
    <x v="41"/>
    <x v="45"/>
    <x v="5"/>
    <x v="15"/>
    <n v="974340"/>
    <m/>
    <n v="976346"/>
    <n v="622656"/>
    <n v="451373"/>
    <n v="442874"/>
    <m/>
    <m/>
    <m/>
    <m/>
    <m/>
    <m/>
    <m/>
    <m/>
    <m/>
    <m/>
    <m/>
    <m/>
    <m/>
    <m/>
    <m/>
    <m/>
    <m/>
    <m/>
    <m/>
    <m/>
  </r>
  <r>
    <x v="41"/>
    <x v="45"/>
    <x v="5"/>
    <x v="15"/>
    <n v="133484"/>
    <m/>
    <n v="135490"/>
    <n v="134317"/>
    <n v="91468"/>
    <n v="90786"/>
    <m/>
    <m/>
    <m/>
    <m/>
    <m/>
    <m/>
    <m/>
    <m/>
    <m/>
    <m/>
    <m/>
    <m/>
    <m/>
    <m/>
    <m/>
    <m/>
    <m/>
    <m/>
    <m/>
    <m/>
  </r>
  <r>
    <x v="41"/>
    <x v="45"/>
    <x v="5"/>
    <x v="15"/>
    <n v="18246"/>
    <m/>
    <n v="20252"/>
    <n v="13055"/>
    <n v="9855"/>
    <n v="9781"/>
    <m/>
    <m/>
    <m/>
    <m/>
    <m/>
    <m/>
    <m/>
    <m/>
    <m/>
    <m/>
    <m/>
    <m/>
    <m/>
    <m/>
    <m/>
    <m/>
    <m/>
    <m/>
    <m/>
    <m/>
  </r>
  <r>
    <x v="41"/>
    <x v="45"/>
    <x v="5"/>
    <x v="15"/>
    <n v="11109"/>
    <m/>
    <n v="13115"/>
    <n v="7613"/>
    <n v="5825"/>
    <n v="5756"/>
    <m/>
    <m/>
    <m/>
    <m/>
    <m/>
    <m/>
    <m/>
    <m/>
    <m/>
    <m/>
    <m/>
    <m/>
    <m/>
    <m/>
    <m/>
    <m/>
    <m/>
    <m/>
    <m/>
    <m/>
  </r>
  <r>
    <x v="41"/>
    <x v="45"/>
    <x v="5"/>
    <x v="15"/>
    <n v="38852"/>
    <m/>
    <n v="40858"/>
    <n v="39101"/>
    <n v="25830"/>
    <n v="25641"/>
    <m/>
    <m/>
    <m/>
    <m/>
    <m/>
    <m/>
    <m/>
    <m/>
    <m/>
    <m/>
    <m/>
    <m/>
    <m/>
    <m/>
    <m/>
    <m/>
    <m/>
    <m/>
    <m/>
    <m/>
  </r>
  <r>
    <x v="41"/>
    <x v="45"/>
    <x v="5"/>
    <x v="15"/>
    <n v="6415"/>
    <m/>
    <n v="8421"/>
    <n v="6415"/>
    <n v="4913"/>
    <n v="4893"/>
    <m/>
    <m/>
    <m/>
    <m/>
    <m/>
    <m/>
    <m/>
    <m/>
    <m/>
    <m/>
    <m/>
    <m/>
    <m/>
    <m/>
    <m/>
    <m/>
    <m/>
    <m/>
    <m/>
    <m/>
  </r>
  <r>
    <x v="41"/>
    <x v="45"/>
    <x v="5"/>
    <x v="15"/>
    <n v="30571"/>
    <m/>
    <n v="32577"/>
    <n v="30571"/>
    <n v="21635"/>
    <n v="21504"/>
    <m/>
    <m/>
    <m/>
    <m/>
    <m/>
    <m/>
    <m/>
    <m/>
    <m/>
    <m/>
    <m/>
    <m/>
    <m/>
    <m/>
    <m/>
    <m/>
    <m/>
    <m/>
    <m/>
    <m/>
  </r>
  <r>
    <x v="41"/>
    <x v="45"/>
    <x v="5"/>
    <x v="15"/>
    <n v="19521"/>
    <m/>
    <n v="21527"/>
    <n v="19672"/>
    <n v="13231"/>
    <n v="13145"/>
    <m/>
    <m/>
    <m/>
    <m/>
    <m/>
    <m/>
    <m/>
    <m/>
    <m/>
    <m/>
    <m/>
    <m/>
    <m/>
    <m/>
    <m/>
    <m/>
    <m/>
    <m/>
    <m/>
    <m/>
  </r>
  <r>
    <x v="41"/>
    <x v="45"/>
    <x v="5"/>
    <x v="15"/>
    <n v="12387"/>
    <m/>
    <n v="14393"/>
    <n v="12387"/>
    <n v="9075"/>
    <n v="8847"/>
    <m/>
    <m/>
    <m/>
    <m/>
    <m/>
    <m/>
    <m/>
    <m/>
    <m/>
    <m/>
    <m/>
    <m/>
    <m/>
    <m/>
    <m/>
    <m/>
    <m/>
    <m/>
    <m/>
    <m/>
  </r>
  <r>
    <x v="41"/>
    <x v="45"/>
    <x v="5"/>
    <x v="15"/>
    <n v="7383"/>
    <m/>
    <n v="9389"/>
    <n v="7383"/>
    <n v="5311"/>
    <n v="5297"/>
    <m/>
    <m/>
    <m/>
    <m/>
    <m/>
    <m/>
    <m/>
    <m/>
    <m/>
    <m/>
    <m/>
    <m/>
    <m/>
    <m/>
    <m/>
    <m/>
    <m/>
    <m/>
    <m/>
    <m/>
  </r>
  <r>
    <x v="41"/>
    <x v="45"/>
    <x v="5"/>
    <x v="15"/>
    <n v="373909"/>
    <m/>
    <n v="375915"/>
    <n v="279542"/>
    <n v="182277"/>
    <n v="181395"/>
    <m/>
    <m/>
    <m/>
    <m/>
    <m/>
    <m/>
    <m/>
    <m/>
    <m/>
    <m/>
    <m/>
    <m/>
    <m/>
    <m/>
    <m/>
    <m/>
    <m/>
    <m/>
    <m/>
    <m/>
  </r>
  <r>
    <x v="41"/>
    <x v="45"/>
    <x v="5"/>
    <x v="15"/>
    <n v="10656"/>
    <m/>
    <n v="12662"/>
    <n v="10656"/>
    <n v="8387"/>
    <n v="8292"/>
    <m/>
    <m/>
    <m/>
    <m/>
    <m/>
    <m/>
    <m/>
    <m/>
    <m/>
    <m/>
    <m/>
    <m/>
    <m/>
    <m/>
    <m/>
    <m/>
    <m/>
    <m/>
    <m/>
    <m/>
  </r>
  <r>
    <x v="41"/>
    <x v="45"/>
    <x v="5"/>
    <x v="15"/>
    <n v="59949"/>
    <m/>
    <n v="61955"/>
    <n v="59949"/>
    <n v="41971"/>
    <n v="41641"/>
    <m/>
    <m/>
    <m/>
    <m/>
    <m/>
    <m/>
    <m/>
    <m/>
    <m/>
    <m/>
    <m/>
    <m/>
    <m/>
    <m/>
    <m/>
    <m/>
    <m/>
    <m/>
    <m/>
    <m/>
  </r>
  <r>
    <x v="41"/>
    <x v="45"/>
    <x v="5"/>
    <x v="15"/>
    <n v="6301"/>
    <m/>
    <n v="8307"/>
    <n v="6304"/>
    <n v="4170"/>
    <n v="4149"/>
    <m/>
    <m/>
    <m/>
    <m/>
    <m/>
    <m/>
    <m/>
    <m/>
    <m/>
    <m/>
    <m/>
    <m/>
    <m/>
    <m/>
    <m/>
    <m/>
    <m/>
    <m/>
    <m/>
    <m/>
  </r>
  <r>
    <x v="41"/>
    <x v="45"/>
    <x v="5"/>
    <x v="15"/>
    <n v="334369"/>
    <m/>
    <n v="336375"/>
    <n v="335673"/>
    <n v="209279"/>
    <n v="206911"/>
    <m/>
    <m/>
    <m/>
    <m/>
    <m/>
    <m/>
    <m/>
    <m/>
    <m/>
    <m/>
    <m/>
    <m/>
    <m/>
    <m/>
    <m/>
    <m/>
    <m/>
    <m/>
    <m/>
    <m/>
  </r>
  <r>
    <x v="41"/>
    <x v="45"/>
    <x v="5"/>
    <x v="15"/>
    <n v="235535"/>
    <m/>
    <n v="237541"/>
    <n v="234380"/>
    <n v="159206"/>
    <n v="155717"/>
    <m/>
    <m/>
    <m/>
    <m/>
    <m/>
    <m/>
    <m/>
    <m/>
    <m/>
    <m/>
    <m/>
    <m/>
    <m/>
    <m/>
    <m/>
    <m/>
    <m/>
    <m/>
    <m/>
    <m/>
  </r>
  <r>
    <x v="41"/>
    <x v="45"/>
    <x v="5"/>
    <x v="15"/>
    <n v="25439"/>
    <m/>
    <n v="27445"/>
    <n v="25439"/>
    <n v="17519"/>
    <n v="17380"/>
    <m/>
    <m/>
    <m/>
    <m/>
    <m/>
    <m/>
    <m/>
    <m/>
    <m/>
    <m/>
    <m/>
    <m/>
    <m/>
    <m/>
    <m/>
    <m/>
    <m/>
    <m/>
    <m/>
    <m/>
  </r>
  <r>
    <x v="41"/>
    <x v="45"/>
    <x v="5"/>
    <x v="15"/>
    <n v="134907"/>
    <m/>
    <n v="136913"/>
    <n v="134907"/>
    <n v="85377"/>
    <n v="84938"/>
    <m/>
    <m/>
    <m/>
    <m/>
    <m/>
    <m/>
    <m/>
    <m/>
    <m/>
    <m/>
    <m/>
    <m/>
    <m/>
    <m/>
    <m/>
    <m/>
    <m/>
    <m/>
    <m/>
    <m/>
  </r>
  <r>
    <x v="41"/>
    <x v="45"/>
    <x v="5"/>
    <x v="15"/>
    <n v="2655"/>
    <m/>
    <n v="4661"/>
    <n v="2655"/>
    <n v="1931"/>
    <n v="1871"/>
    <m/>
    <m/>
    <m/>
    <m/>
    <m/>
    <m/>
    <m/>
    <m/>
    <m/>
    <m/>
    <m/>
    <m/>
    <m/>
    <m/>
    <m/>
    <m/>
    <m/>
    <m/>
    <m/>
    <m/>
  </r>
  <r>
    <x v="41"/>
    <x v="45"/>
    <x v="5"/>
    <x v="15"/>
    <n v="26921"/>
    <m/>
    <n v="28927"/>
    <n v="30579"/>
    <n v="18441"/>
    <n v="18302"/>
    <m/>
    <m/>
    <m/>
    <m/>
    <m/>
    <m/>
    <m/>
    <m/>
    <m/>
    <m/>
    <m/>
    <m/>
    <m/>
    <m/>
    <m/>
    <m/>
    <m/>
    <m/>
    <m/>
    <m/>
  </r>
  <r>
    <x v="41"/>
    <x v="45"/>
    <x v="5"/>
    <x v="15"/>
    <n v="102819"/>
    <m/>
    <n v="104825"/>
    <n v="104916"/>
    <n v="71910"/>
    <n v="69735"/>
    <m/>
    <m/>
    <m/>
    <m/>
    <m/>
    <m/>
    <m/>
    <m/>
    <m/>
    <m/>
    <m/>
    <m/>
    <m/>
    <m/>
    <m/>
    <m/>
    <m/>
    <m/>
    <m/>
    <m/>
  </r>
  <r>
    <x v="41"/>
    <x v="45"/>
    <x v="5"/>
    <x v="15"/>
    <n v="17968"/>
    <m/>
    <n v="19974"/>
    <n v="18362"/>
    <n v="13105"/>
    <n v="13039"/>
    <m/>
    <m/>
    <m/>
    <m/>
    <m/>
    <m/>
    <m/>
    <m/>
    <m/>
    <m/>
    <m/>
    <m/>
    <m/>
    <m/>
    <m/>
    <m/>
    <m/>
    <m/>
    <m/>
    <m/>
  </r>
  <r>
    <x v="41"/>
    <x v="45"/>
    <x v="5"/>
    <x v="15"/>
    <n v="91722"/>
    <m/>
    <n v="93728"/>
    <n v="91722"/>
    <n v="55773"/>
    <n v="55517"/>
    <m/>
    <m/>
    <m/>
    <m/>
    <m/>
    <m/>
    <m/>
    <m/>
    <m/>
    <m/>
    <m/>
    <m/>
    <m/>
    <m/>
    <m/>
    <m/>
    <m/>
    <m/>
    <m/>
    <m/>
  </r>
  <r>
    <x v="41"/>
    <x v="45"/>
    <x v="5"/>
    <x v="15"/>
    <n v="3264511"/>
    <m/>
    <n v="3266517"/>
    <n v="2805764"/>
    <n v="1887534"/>
    <n v="1864317"/>
    <m/>
    <m/>
    <m/>
    <m/>
    <m/>
    <m/>
    <m/>
    <m/>
    <m/>
    <m/>
    <m/>
    <m/>
    <m/>
    <m/>
    <m/>
    <m/>
    <m/>
    <m/>
    <m/>
    <m/>
  </r>
  <r>
    <x v="41"/>
    <x v="45"/>
    <x v="5"/>
    <x v="15"/>
    <n v="6036"/>
    <m/>
    <n v="8042"/>
    <m/>
    <m/>
    <n v="2425"/>
    <m/>
    <m/>
    <m/>
    <m/>
    <m/>
    <m/>
    <m/>
    <m/>
    <m/>
    <m/>
    <m/>
    <m/>
    <m/>
    <m/>
    <m/>
    <m/>
    <m/>
    <m/>
    <m/>
    <m/>
  </r>
  <r>
    <x v="41"/>
    <x v="45"/>
    <x v="5"/>
    <x v="15"/>
    <n v="11367"/>
    <m/>
    <n v="13373"/>
    <m/>
    <m/>
    <n v="5502"/>
    <m/>
    <m/>
    <m/>
    <m/>
    <m/>
    <m/>
    <m/>
    <m/>
    <m/>
    <m/>
    <m/>
    <m/>
    <m/>
    <m/>
    <m/>
    <m/>
    <m/>
    <m/>
    <m/>
    <m/>
  </r>
  <r>
    <x v="41"/>
    <x v="45"/>
    <x v="5"/>
    <x v="15"/>
    <n v="75947"/>
    <m/>
    <n v="77953"/>
    <m/>
    <m/>
    <n v="29037"/>
    <m/>
    <m/>
    <m/>
    <m/>
    <m/>
    <m/>
    <m/>
    <m/>
    <m/>
    <m/>
    <m/>
    <m/>
    <m/>
    <m/>
    <m/>
    <m/>
    <m/>
    <m/>
    <m/>
    <m/>
  </r>
  <r>
    <x v="41"/>
    <x v="45"/>
    <x v="5"/>
    <x v="15"/>
    <n v="35215"/>
    <m/>
    <n v="37221"/>
    <m/>
    <m/>
    <n v="15545"/>
    <m/>
    <m/>
    <m/>
    <m/>
    <m/>
    <m/>
    <m/>
    <m/>
    <m/>
    <m/>
    <m/>
    <m/>
    <m/>
    <m/>
    <m/>
    <m/>
    <m/>
    <m/>
    <m/>
    <m/>
  </r>
  <r>
    <x v="41"/>
    <x v="45"/>
    <x v="5"/>
    <x v="15"/>
    <n v="42800"/>
    <m/>
    <n v="44806"/>
    <m/>
    <m/>
    <n v="19918"/>
    <m/>
    <m/>
    <m/>
    <m/>
    <m/>
    <m/>
    <m/>
    <m/>
    <m/>
    <m/>
    <m/>
    <m/>
    <m/>
    <m/>
    <m/>
    <m/>
    <m/>
    <m/>
    <m/>
    <m/>
  </r>
  <r>
    <x v="41"/>
    <x v="45"/>
    <x v="5"/>
    <x v="15"/>
    <n v="187861"/>
    <m/>
    <n v="189867"/>
    <m/>
    <m/>
    <n v="67149"/>
    <m/>
    <m/>
    <m/>
    <m/>
    <m/>
    <m/>
    <m/>
    <m/>
    <m/>
    <m/>
    <m/>
    <m/>
    <m/>
    <m/>
    <m/>
    <m/>
    <m/>
    <m/>
    <m/>
    <m/>
  </r>
  <r>
    <x v="41"/>
    <x v="45"/>
    <x v="5"/>
    <x v="15"/>
    <n v="2469"/>
    <m/>
    <n v="4475"/>
    <m/>
    <m/>
    <n v="1354"/>
    <m/>
    <m/>
    <m/>
    <m/>
    <m/>
    <m/>
    <m/>
    <m/>
    <m/>
    <m/>
    <m/>
    <m/>
    <m/>
    <m/>
    <m/>
    <m/>
    <m/>
    <m/>
    <m/>
    <m/>
  </r>
  <r>
    <x v="41"/>
    <x v="45"/>
    <x v="5"/>
    <x v="15"/>
    <n v="53466"/>
    <m/>
    <n v="55472"/>
    <m/>
    <m/>
    <n v="17336"/>
    <m/>
    <m/>
    <m/>
    <m/>
    <m/>
    <m/>
    <m/>
    <m/>
    <m/>
    <m/>
    <m/>
    <m/>
    <m/>
    <m/>
    <m/>
    <m/>
    <m/>
    <m/>
    <m/>
    <m/>
  </r>
  <r>
    <x v="41"/>
    <x v="45"/>
    <x v="5"/>
    <x v="15"/>
    <n v="17137"/>
    <m/>
    <n v="19143"/>
    <m/>
    <m/>
    <n v="8673"/>
    <m/>
    <m/>
    <m/>
    <m/>
    <m/>
    <m/>
    <m/>
    <m/>
    <m/>
    <m/>
    <m/>
    <m/>
    <m/>
    <m/>
    <m/>
    <m/>
    <m/>
    <m/>
    <m/>
    <m/>
  </r>
  <r>
    <x v="41"/>
    <x v="45"/>
    <x v="5"/>
    <x v="15"/>
    <n v="4001"/>
    <m/>
    <n v="6007"/>
    <m/>
    <m/>
    <n v="2120"/>
    <m/>
    <m/>
    <m/>
    <m/>
    <m/>
    <m/>
    <m/>
    <m/>
    <m/>
    <m/>
    <m/>
    <m/>
    <m/>
    <m/>
    <m/>
    <m/>
    <m/>
    <m/>
    <m/>
    <m/>
  </r>
  <r>
    <x v="41"/>
    <x v="45"/>
    <x v="5"/>
    <x v="15"/>
    <n v="20274"/>
    <m/>
    <n v="22280"/>
    <m/>
    <m/>
    <n v="8172"/>
    <m/>
    <m/>
    <m/>
    <m/>
    <m/>
    <m/>
    <m/>
    <m/>
    <m/>
    <m/>
    <m/>
    <m/>
    <m/>
    <m/>
    <m/>
    <m/>
    <m/>
    <m/>
    <m/>
    <m/>
  </r>
  <r>
    <x v="41"/>
    <x v="45"/>
    <x v="5"/>
    <x v="15"/>
    <n v="1534"/>
    <m/>
    <n v="3540"/>
    <m/>
    <m/>
    <n v="880"/>
    <m/>
    <m/>
    <m/>
    <m/>
    <m/>
    <m/>
    <m/>
    <m/>
    <m/>
    <m/>
    <m/>
    <m/>
    <m/>
    <m/>
    <m/>
    <m/>
    <m/>
    <m/>
    <m/>
    <m/>
  </r>
  <r>
    <x v="41"/>
    <x v="45"/>
    <x v="5"/>
    <x v="15"/>
    <n v="30412"/>
    <m/>
    <n v="32418"/>
    <m/>
    <m/>
    <n v="12919"/>
    <m/>
    <m/>
    <m/>
    <m/>
    <m/>
    <m/>
    <m/>
    <m/>
    <m/>
    <m/>
    <m/>
    <m/>
    <m/>
    <m/>
    <m/>
    <m/>
    <m/>
    <m/>
    <m/>
    <m/>
  </r>
  <r>
    <x v="41"/>
    <x v="45"/>
    <x v="5"/>
    <x v="15"/>
    <n v="34178"/>
    <m/>
    <n v="36184"/>
    <m/>
    <m/>
    <n v="14594"/>
    <m/>
    <m/>
    <m/>
    <m/>
    <m/>
    <m/>
    <m/>
    <m/>
    <m/>
    <m/>
    <m/>
    <m/>
    <m/>
    <m/>
    <m/>
    <m/>
    <m/>
    <m/>
    <m/>
    <m/>
  </r>
  <r>
    <x v="41"/>
    <x v="45"/>
    <x v="5"/>
    <x v="15"/>
    <n v="44011"/>
    <m/>
    <n v="46017"/>
    <m/>
    <m/>
    <n v="19943"/>
    <m/>
    <m/>
    <m/>
    <m/>
    <m/>
    <m/>
    <m/>
    <m/>
    <m/>
    <m/>
    <m/>
    <m/>
    <m/>
    <m/>
    <m/>
    <m/>
    <m/>
    <m/>
    <m/>
    <m/>
  </r>
  <r>
    <x v="41"/>
    <x v="45"/>
    <x v="5"/>
    <x v="15"/>
    <n v="20848"/>
    <m/>
    <n v="22854"/>
    <m/>
    <m/>
    <n v="11640"/>
    <m/>
    <m/>
    <m/>
    <m/>
    <m/>
    <m/>
    <m/>
    <m/>
    <m/>
    <m/>
    <m/>
    <m/>
    <m/>
    <m/>
    <m/>
    <m/>
    <m/>
    <m/>
    <m/>
    <m/>
  </r>
  <r>
    <x v="41"/>
    <x v="45"/>
    <x v="5"/>
    <x v="15"/>
    <n v="955132"/>
    <m/>
    <n v="957138"/>
    <m/>
    <m/>
    <n v="342195"/>
    <m/>
    <m/>
    <m/>
    <m/>
    <m/>
    <m/>
    <m/>
    <m/>
    <m/>
    <m/>
    <m/>
    <m/>
    <m/>
    <m/>
    <m/>
    <m/>
    <m/>
    <m/>
    <m/>
    <m/>
  </r>
  <r>
    <x v="41"/>
    <x v="45"/>
    <x v="5"/>
    <x v="15"/>
    <n v="133505"/>
    <m/>
    <n v="135511"/>
    <m/>
    <m/>
    <n v="61714"/>
    <m/>
    <m/>
    <m/>
    <m/>
    <m/>
    <m/>
    <m/>
    <m/>
    <m/>
    <m/>
    <m/>
    <m/>
    <m/>
    <m/>
    <m/>
    <m/>
    <m/>
    <m/>
    <m/>
    <m/>
  </r>
  <r>
    <x v="41"/>
    <x v="45"/>
    <x v="5"/>
    <x v="15"/>
    <n v="17963"/>
    <m/>
    <n v="19969"/>
    <m/>
    <m/>
    <n v="8355"/>
    <m/>
    <m/>
    <m/>
    <m/>
    <m/>
    <m/>
    <m/>
    <m/>
    <m/>
    <m/>
    <m/>
    <m/>
    <m/>
    <m/>
    <m/>
    <m/>
    <m/>
    <m/>
    <m/>
    <m/>
  </r>
  <r>
    <x v="41"/>
    <x v="45"/>
    <x v="5"/>
    <x v="15"/>
    <n v="11468"/>
    <m/>
    <n v="13474"/>
    <m/>
    <m/>
    <n v="4916"/>
    <m/>
    <m/>
    <m/>
    <m/>
    <m/>
    <m/>
    <m/>
    <m/>
    <m/>
    <m/>
    <m/>
    <m/>
    <m/>
    <m/>
    <m/>
    <m/>
    <m/>
    <m/>
    <m/>
    <m/>
  </r>
  <r>
    <x v="41"/>
    <x v="45"/>
    <x v="5"/>
    <x v="15"/>
    <n v="39296"/>
    <m/>
    <n v="41302"/>
    <m/>
    <m/>
    <n v="16262"/>
    <m/>
    <m/>
    <m/>
    <m/>
    <m/>
    <m/>
    <m/>
    <m/>
    <m/>
    <m/>
    <m/>
    <m/>
    <m/>
    <m/>
    <m/>
    <m/>
    <m/>
    <m/>
    <m/>
    <m/>
  </r>
  <r>
    <x v="41"/>
    <x v="45"/>
    <x v="5"/>
    <x v="15"/>
    <n v="6521"/>
    <m/>
    <n v="8527"/>
    <m/>
    <m/>
    <n v="3913"/>
    <m/>
    <m/>
    <m/>
    <m/>
    <m/>
    <m/>
    <m/>
    <m/>
    <m/>
    <m/>
    <m/>
    <m/>
    <m/>
    <m/>
    <m/>
    <m/>
    <m/>
    <m/>
    <m/>
    <m/>
  </r>
  <r>
    <x v="41"/>
    <x v="45"/>
    <x v="5"/>
    <x v="15"/>
    <n v="30010"/>
    <m/>
    <n v="32016"/>
    <m/>
    <m/>
    <n v="14969"/>
    <m/>
    <m/>
    <m/>
    <m/>
    <m/>
    <m/>
    <m/>
    <m/>
    <m/>
    <m/>
    <m/>
    <m/>
    <m/>
    <m/>
    <m/>
    <m/>
    <m/>
    <m/>
    <m/>
    <m/>
  </r>
  <r>
    <x v="41"/>
    <x v="45"/>
    <x v="5"/>
    <x v="15"/>
    <n v="19687"/>
    <m/>
    <n v="21693"/>
    <m/>
    <m/>
    <n v="7850"/>
    <m/>
    <m/>
    <m/>
    <m/>
    <m/>
    <m/>
    <m/>
    <m/>
    <m/>
    <m/>
    <m/>
    <m/>
    <m/>
    <m/>
    <m/>
    <m/>
    <m/>
    <m/>
    <m/>
    <m/>
  </r>
  <r>
    <x v="41"/>
    <x v="45"/>
    <x v="5"/>
    <x v="15"/>
    <n v="12558"/>
    <m/>
    <n v="14564"/>
    <m/>
    <m/>
    <n v="6648"/>
    <m/>
    <m/>
    <m/>
    <m/>
    <m/>
    <m/>
    <m/>
    <m/>
    <m/>
    <m/>
    <m/>
    <m/>
    <m/>
    <m/>
    <m/>
    <m/>
    <m/>
    <m/>
    <m/>
    <m/>
  </r>
  <r>
    <x v="41"/>
    <x v="45"/>
    <x v="5"/>
    <x v="15"/>
    <n v="7489"/>
    <m/>
    <n v="9495"/>
    <m/>
    <m/>
    <n v="3572"/>
    <m/>
    <m/>
    <m/>
    <m/>
    <m/>
    <m/>
    <m/>
    <m/>
    <m/>
    <m/>
    <m/>
    <m/>
    <m/>
    <m/>
    <m/>
    <m/>
    <m/>
    <m/>
    <m/>
    <m/>
  </r>
  <r>
    <x v="41"/>
    <x v="45"/>
    <x v="5"/>
    <x v="15"/>
    <n v="371777"/>
    <m/>
    <n v="373783"/>
    <m/>
    <m/>
    <n v="129746"/>
    <m/>
    <m/>
    <m/>
    <m/>
    <m/>
    <m/>
    <m/>
    <m/>
    <m/>
    <m/>
    <m/>
    <m/>
    <m/>
    <m/>
    <m/>
    <m/>
    <m/>
    <m/>
    <m/>
    <m/>
  </r>
  <r>
    <x v="41"/>
    <x v="45"/>
    <x v="5"/>
    <x v="15"/>
    <n v="10531"/>
    <m/>
    <n v="12537"/>
    <m/>
    <m/>
    <n v="5824"/>
    <m/>
    <m/>
    <m/>
    <m/>
    <m/>
    <m/>
    <m/>
    <m/>
    <m/>
    <m/>
    <m/>
    <m/>
    <m/>
    <m/>
    <m/>
    <m/>
    <m/>
    <m/>
    <m/>
    <m/>
  </r>
  <r>
    <x v="41"/>
    <x v="45"/>
    <x v="5"/>
    <x v="15"/>
    <n v="59037"/>
    <m/>
    <n v="61043"/>
    <m/>
    <m/>
    <n v="27166"/>
    <m/>
    <m/>
    <m/>
    <m/>
    <m/>
    <m/>
    <m/>
    <m/>
    <m/>
    <m/>
    <m/>
    <m/>
    <m/>
    <m/>
    <m/>
    <m/>
    <m/>
    <m/>
    <m/>
    <m/>
  </r>
  <r>
    <x v="41"/>
    <x v="45"/>
    <x v="5"/>
    <x v="15"/>
    <n v="6204"/>
    <m/>
    <n v="8210"/>
    <m/>
    <m/>
    <n v="2467"/>
    <m/>
    <m/>
    <m/>
    <m/>
    <m/>
    <m/>
    <m/>
    <m/>
    <m/>
    <m/>
    <m/>
    <m/>
    <m/>
    <m/>
    <m/>
    <m/>
    <m/>
    <m/>
    <m/>
    <m/>
  </r>
  <r>
    <x v="41"/>
    <x v="45"/>
    <x v="5"/>
    <x v="15"/>
    <n v="337599"/>
    <m/>
    <n v="339605"/>
    <m/>
    <m/>
    <n v="130171"/>
    <m/>
    <m/>
    <m/>
    <m/>
    <m/>
    <m/>
    <m/>
    <m/>
    <m/>
    <m/>
    <m/>
    <m/>
    <m/>
    <m/>
    <m/>
    <m/>
    <m/>
    <m/>
    <m/>
    <m/>
  </r>
  <r>
    <x v="41"/>
    <x v="45"/>
    <x v="5"/>
    <x v="15"/>
    <n v="238354"/>
    <m/>
    <n v="240360"/>
    <m/>
    <m/>
    <n v="101671"/>
    <m/>
    <m/>
    <m/>
    <m/>
    <m/>
    <m/>
    <m/>
    <m/>
    <m/>
    <m/>
    <m/>
    <m/>
    <m/>
    <m/>
    <m/>
    <m/>
    <m/>
    <m/>
    <m/>
    <m/>
  </r>
  <r>
    <x v="41"/>
    <x v="45"/>
    <x v="5"/>
    <x v="15"/>
    <n v="25262"/>
    <m/>
    <n v="27268"/>
    <m/>
    <m/>
    <n v="11543"/>
    <m/>
    <m/>
    <m/>
    <m/>
    <m/>
    <m/>
    <m/>
    <m/>
    <m/>
    <m/>
    <m/>
    <m/>
    <m/>
    <m/>
    <m/>
    <m/>
    <m/>
    <m/>
    <m/>
    <m/>
  </r>
  <r>
    <x v="41"/>
    <x v="45"/>
    <x v="5"/>
    <x v="15"/>
    <n v="137294"/>
    <m/>
    <n v="139300"/>
    <m/>
    <m/>
    <n v="51844"/>
    <m/>
    <m/>
    <m/>
    <m/>
    <m/>
    <m/>
    <m/>
    <m/>
    <m/>
    <m/>
    <m/>
    <m/>
    <m/>
    <m/>
    <m/>
    <m/>
    <m/>
    <m/>
    <m/>
    <m/>
  </r>
  <r>
    <x v="41"/>
    <x v="45"/>
    <x v="5"/>
    <x v="15"/>
    <n v="2667"/>
    <m/>
    <n v="4673"/>
    <m/>
    <m/>
    <n v="1299"/>
    <m/>
    <m/>
    <m/>
    <m/>
    <m/>
    <m/>
    <m/>
    <m/>
    <m/>
    <m/>
    <m/>
    <m/>
    <m/>
    <m/>
    <m/>
    <m/>
    <m/>
    <m/>
    <m/>
    <m/>
  </r>
  <r>
    <x v="41"/>
    <x v="45"/>
    <x v="5"/>
    <x v="15"/>
    <n v="27120"/>
    <m/>
    <n v="29126"/>
    <m/>
    <m/>
    <n v="10460"/>
    <m/>
    <m/>
    <m/>
    <m/>
    <m/>
    <m/>
    <m/>
    <m/>
    <m/>
    <m/>
    <m/>
    <m/>
    <m/>
    <m/>
    <m/>
    <m/>
    <m/>
    <m/>
    <m/>
    <m/>
  </r>
  <r>
    <x v="41"/>
    <x v="45"/>
    <x v="5"/>
    <x v="15"/>
    <n v="102620"/>
    <m/>
    <n v="104626"/>
    <m/>
    <m/>
    <n v="41455"/>
    <m/>
    <m/>
    <m/>
    <m/>
    <m/>
    <m/>
    <m/>
    <m/>
    <m/>
    <m/>
    <m/>
    <m/>
    <m/>
    <m/>
    <m/>
    <m/>
    <m/>
    <m/>
    <m/>
    <m/>
  </r>
  <r>
    <x v="41"/>
    <x v="45"/>
    <x v="5"/>
    <x v="15"/>
    <n v="18032"/>
    <m/>
    <n v="20038"/>
    <m/>
    <m/>
    <n v="8467"/>
    <m/>
    <m/>
    <m/>
    <m/>
    <m/>
    <m/>
    <m/>
    <m/>
    <m/>
    <m/>
    <m/>
    <m/>
    <m/>
    <m/>
    <m/>
    <m/>
    <m/>
    <m/>
    <m/>
    <m/>
  </r>
  <r>
    <x v="41"/>
    <x v="45"/>
    <x v="5"/>
    <x v="15"/>
    <n v="92534"/>
    <m/>
    <n v="94540"/>
    <m/>
    <m/>
    <n v="31316"/>
    <m/>
    <m/>
    <m/>
    <m/>
    <m/>
    <m/>
    <m/>
    <m/>
    <m/>
    <m/>
    <m/>
    <m/>
    <m/>
    <m/>
    <m/>
    <m/>
    <m/>
    <m/>
    <m/>
    <m/>
  </r>
  <r>
    <x v="41"/>
    <x v="45"/>
    <x v="5"/>
    <x v="15"/>
    <n v="3250216"/>
    <m/>
    <n v="3252222"/>
    <m/>
    <m/>
    <n v="1261030"/>
    <m/>
    <m/>
    <m/>
    <m/>
    <m/>
    <m/>
    <m/>
    <m/>
    <m/>
    <m/>
    <m/>
    <m/>
    <m/>
    <m/>
    <m/>
    <m/>
    <m/>
    <m/>
    <m/>
    <m/>
  </r>
  <r>
    <x v="41"/>
    <x v="45"/>
    <x v="5"/>
    <x v="15"/>
    <m/>
    <m/>
    <n v="0"/>
    <m/>
    <m/>
    <m/>
    <m/>
    <m/>
    <m/>
    <m/>
    <m/>
    <m/>
    <m/>
    <m/>
    <m/>
    <m/>
    <m/>
    <m/>
    <m/>
    <m/>
    <m/>
    <m/>
    <m/>
    <m/>
    <m/>
    <m/>
  </r>
  <r>
    <x v="41"/>
    <x v="45"/>
    <x v="5"/>
    <x v="15"/>
    <n v="4574"/>
    <n v="121"/>
    <n v="6458"/>
    <m/>
    <m/>
    <n v="1754"/>
    <m/>
    <m/>
    <m/>
    <m/>
    <m/>
    <m/>
    <m/>
    <m/>
    <m/>
    <m/>
    <m/>
    <m/>
    <m/>
    <m/>
    <m/>
    <m/>
    <m/>
    <m/>
    <m/>
    <m/>
  </r>
  <r>
    <x v="41"/>
    <x v="45"/>
    <x v="5"/>
    <x v="15"/>
    <s v=" "/>
    <m/>
    <e v="#VALUE!"/>
    <m/>
    <m/>
    <n v="0"/>
    <m/>
    <m/>
    <m/>
    <m/>
    <m/>
    <m/>
    <m/>
    <m/>
    <m/>
    <m/>
    <m/>
    <m/>
    <m/>
    <m/>
    <m/>
    <m/>
    <m/>
    <m/>
    <m/>
    <m/>
  </r>
  <r>
    <x v="41"/>
    <x v="45"/>
    <x v="5"/>
    <x v="15"/>
    <m/>
    <m/>
    <n v="0"/>
    <m/>
    <m/>
    <n v="0"/>
    <m/>
    <m/>
    <m/>
    <m/>
    <m/>
    <m/>
    <m/>
    <m/>
    <m/>
    <m/>
    <m/>
    <m/>
    <m/>
    <m/>
    <m/>
    <m/>
    <m/>
    <m/>
    <m/>
    <m/>
  </r>
  <r>
    <x v="41"/>
    <x v="45"/>
    <x v="5"/>
    <x v="15"/>
    <n v="23006"/>
    <n v="1641"/>
    <n v="23370"/>
    <m/>
    <m/>
    <n v="7980"/>
    <m/>
    <m/>
    <m/>
    <m/>
    <m/>
    <m/>
    <m/>
    <m/>
    <m/>
    <m/>
    <m/>
    <m/>
    <m/>
    <m/>
    <m/>
    <m/>
    <m/>
    <m/>
    <m/>
    <m/>
  </r>
  <r>
    <x v="41"/>
    <x v="45"/>
    <x v="5"/>
    <x v="15"/>
    <n v="176617"/>
    <n v="30727"/>
    <n v="147895"/>
    <m/>
    <m/>
    <n v="0"/>
    <m/>
    <m/>
    <m/>
    <m/>
    <m/>
    <m/>
    <m/>
    <m/>
    <m/>
    <m/>
    <m/>
    <m/>
    <m/>
    <m/>
    <m/>
    <m/>
    <m/>
    <m/>
    <m/>
    <m/>
  </r>
  <r>
    <x v="41"/>
    <x v="45"/>
    <x v="5"/>
    <x v="15"/>
    <m/>
    <m/>
    <n v="0"/>
    <m/>
    <m/>
    <n v="0"/>
    <m/>
    <m/>
    <m/>
    <m/>
    <m/>
    <m/>
    <m/>
    <m/>
    <m/>
    <m/>
    <m/>
    <m/>
    <m/>
    <m/>
    <m/>
    <m/>
    <m/>
    <m/>
    <m/>
    <m/>
  </r>
  <r>
    <x v="41"/>
    <x v="45"/>
    <x v="5"/>
    <x v="15"/>
    <n v="54049"/>
    <n v="3430"/>
    <n v="52624"/>
    <m/>
    <m/>
    <n v="24310"/>
    <m/>
    <m/>
    <m/>
    <m/>
    <m/>
    <m/>
    <m/>
    <m/>
    <m/>
    <m/>
    <m/>
    <m/>
    <m/>
    <m/>
    <m/>
    <m/>
    <m/>
    <m/>
    <m/>
    <m/>
  </r>
  <r>
    <x v="41"/>
    <x v="45"/>
    <x v="5"/>
    <x v="15"/>
    <n v="197"/>
    <n v="29"/>
    <n v="2173"/>
    <m/>
    <m/>
    <n v="93"/>
    <m/>
    <m/>
    <m/>
    <m/>
    <m/>
    <m/>
    <m/>
    <m/>
    <m/>
    <m/>
    <m/>
    <m/>
    <m/>
    <m/>
    <m/>
    <m/>
    <m/>
    <m/>
    <m/>
    <m/>
  </r>
  <r>
    <x v="41"/>
    <x v="45"/>
    <x v="5"/>
    <x v="15"/>
    <m/>
    <m/>
    <n v="0"/>
    <m/>
    <m/>
    <n v="0"/>
    <m/>
    <m/>
    <m/>
    <m/>
    <m/>
    <m/>
    <m/>
    <m/>
    <m/>
    <m/>
    <m/>
    <m/>
    <m/>
    <m/>
    <m/>
    <m/>
    <m/>
    <m/>
    <m/>
    <m/>
  </r>
  <r>
    <x v="41"/>
    <x v="45"/>
    <x v="5"/>
    <x v="15"/>
    <m/>
    <m/>
    <n v="0"/>
    <m/>
    <m/>
    <n v="0"/>
    <m/>
    <m/>
    <m/>
    <m/>
    <m/>
    <m/>
    <m/>
    <m/>
    <m/>
    <m/>
    <m/>
    <m/>
    <m/>
    <m/>
    <m/>
    <m/>
    <m/>
    <m/>
    <m/>
    <m/>
  </r>
  <r>
    <x v="41"/>
    <x v="45"/>
    <x v="5"/>
    <x v="15"/>
    <m/>
    <m/>
    <n v="0"/>
    <m/>
    <m/>
    <n v="0"/>
    <m/>
    <m/>
    <m/>
    <m/>
    <m/>
    <m/>
    <m/>
    <m/>
    <m/>
    <m/>
    <m/>
    <m/>
    <m/>
    <m/>
    <m/>
    <m/>
    <m/>
    <m/>
    <m/>
    <m/>
  </r>
  <r>
    <x v="41"/>
    <x v="45"/>
    <x v="5"/>
    <x v="15"/>
    <m/>
    <m/>
    <n v="0"/>
    <m/>
    <m/>
    <n v="0"/>
    <m/>
    <m/>
    <m/>
    <m/>
    <m/>
    <m/>
    <m/>
    <m/>
    <m/>
    <m/>
    <m/>
    <m/>
    <m/>
    <m/>
    <m/>
    <m/>
    <m/>
    <m/>
    <m/>
    <m/>
  </r>
  <r>
    <x v="41"/>
    <x v="45"/>
    <x v="5"/>
    <x v="15"/>
    <m/>
    <m/>
    <n v="0"/>
    <m/>
    <m/>
    <n v="0"/>
    <m/>
    <m/>
    <m/>
    <m/>
    <m/>
    <m/>
    <m/>
    <m/>
    <m/>
    <m/>
    <m/>
    <m/>
    <m/>
    <m/>
    <m/>
    <m/>
    <m/>
    <m/>
    <m/>
    <m/>
  </r>
  <r>
    <x v="41"/>
    <x v="45"/>
    <x v="5"/>
    <x v="15"/>
    <n v="44538"/>
    <n v="6706"/>
    <n v="39837"/>
    <m/>
    <m/>
    <n v="12459"/>
    <m/>
    <m/>
    <m/>
    <m/>
    <m/>
    <m/>
    <m/>
    <m/>
    <m/>
    <m/>
    <m/>
    <m/>
    <m/>
    <m/>
    <m/>
    <m/>
    <m/>
    <m/>
    <m/>
    <m/>
  </r>
  <r>
    <x v="41"/>
    <x v="45"/>
    <x v="5"/>
    <x v="15"/>
    <n v="21128"/>
    <n v="873"/>
    <n v="22260"/>
    <m/>
    <m/>
    <n v="10174"/>
    <m/>
    <m/>
    <m/>
    <m/>
    <m/>
    <m/>
    <m/>
    <m/>
    <m/>
    <m/>
    <m/>
    <m/>
    <m/>
    <m/>
    <m/>
    <m/>
    <m/>
    <m/>
    <m/>
    <m/>
  </r>
  <r>
    <x v="41"/>
    <x v="45"/>
    <x v="5"/>
    <x v="15"/>
    <m/>
    <m/>
    <n v="0"/>
    <m/>
    <m/>
    <n v="0"/>
    <m/>
    <m/>
    <m/>
    <m/>
    <m/>
    <m/>
    <m/>
    <m/>
    <m/>
    <m/>
    <m/>
    <m/>
    <m/>
    <m/>
    <m/>
    <m/>
    <m/>
    <m/>
    <m/>
    <m/>
  </r>
  <r>
    <x v="41"/>
    <x v="45"/>
    <x v="5"/>
    <x v="15"/>
    <n v="134921"/>
    <n v="12360"/>
    <n v="124566"/>
    <m/>
    <m/>
    <n v="60956"/>
    <m/>
    <m/>
    <m/>
    <m/>
    <m/>
    <m/>
    <m/>
    <m/>
    <m/>
    <m/>
    <m/>
    <m/>
    <m/>
    <m/>
    <m/>
    <m/>
    <m/>
    <m/>
    <m/>
    <m/>
  </r>
  <r>
    <x v="41"/>
    <x v="45"/>
    <x v="5"/>
    <x v="15"/>
    <m/>
    <m/>
    <n v="0"/>
    <m/>
    <m/>
    <n v="1535"/>
    <m/>
    <m/>
    <m/>
    <m/>
    <m/>
    <m/>
    <m/>
    <m/>
    <m/>
    <m/>
    <m/>
    <m/>
    <m/>
    <m/>
    <m/>
    <m/>
    <m/>
    <m/>
    <m/>
    <m/>
  </r>
  <r>
    <x v="41"/>
    <x v="45"/>
    <x v="5"/>
    <x v="15"/>
    <m/>
    <m/>
    <n v="0"/>
    <m/>
    <m/>
    <n v="0"/>
    <m/>
    <m/>
    <m/>
    <m/>
    <m/>
    <m/>
    <m/>
    <m/>
    <m/>
    <m/>
    <m/>
    <m/>
    <m/>
    <m/>
    <m/>
    <m/>
    <m/>
    <m/>
    <m/>
    <m/>
  </r>
  <r>
    <x v="41"/>
    <x v="45"/>
    <x v="5"/>
    <x v="15"/>
    <n v="9268"/>
    <n v="685"/>
    <n v="10588"/>
    <m/>
    <m/>
    <n v="4349"/>
    <m/>
    <m/>
    <m/>
    <m/>
    <m/>
    <m/>
    <m/>
    <m/>
    <m/>
    <m/>
    <m/>
    <m/>
    <m/>
    <m/>
    <m/>
    <m/>
    <m/>
    <m/>
    <m/>
    <m/>
  </r>
  <r>
    <x v="41"/>
    <x v="45"/>
    <x v="5"/>
    <x v="15"/>
    <n v="530"/>
    <n v="24"/>
    <n v="2511"/>
    <m/>
    <m/>
    <n v="241"/>
    <m/>
    <m/>
    <m/>
    <m/>
    <m/>
    <m/>
    <m/>
    <m/>
    <m/>
    <m/>
    <m/>
    <m/>
    <m/>
    <m/>
    <m/>
    <m/>
    <m/>
    <m/>
    <m/>
    <m/>
  </r>
  <r>
    <x v="41"/>
    <x v="45"/>
    <x v="5"/>
    <x v="15"/>
    <n v="3897"/>
    <n v="630"/>
    <n v="5272"/>
    <m/>
    <m/>
    <n v="1451"/>
    <m/>
    <m/>
    <m/>
    <m/>
    <m/>
    <m/>
    <m/>
    <m/>
    <m/>
    <m/>
    <m/>
    <m/>
    <m/>
    <m/>
    <m/>
    <m/>
    <m/>
    <m/>
    <m/>
    <m/>
  </r>
  <r>
    <x v="41"/>
    <x v="45"/>
    <x v="5"/>
    <x v="15"/>
    <n v="9980"/>
    <n v="268"/>
    <n v="11717"/>
    <m/>
    <m/>
    <n v="4272"/>
    <m/>
    <m/>
    <m/>
    <m/>
    <m/>
    <m/>
    <m/>
    <m/>
    <m/>
    <m/>
    <m/>
    <m/>
    <m/>
    <m/>
    <m/>
    <m/>
    <m/>
    <m/>
    <m/>
    <m/>
  </r>
  <r>
    <x v="41"/>
    <x v="45"/>
    <x v="5"/>
    <x v="15"/>
    <n v="7324"/>
    <n v="153"/>
    <n v="9176"/>
    <m/>
    <m/>
    <n v="3924"/>
    <m/>
    <m/>
    <m/>
    <m/>
    <m/>
    <m/>
    <m/>
    <m/>
    <m/>
    <m/>
    <m/>
    <m/>
    <m/>
    <m/>
    <m/>
    <m/>
    <m/>
    <m/>
    <m/>
    <m/>
  </r>
  <r>
    <x v="41"/>
    <x v="45"/>
    <x v="5"/>
    <x v="15"/>
    <m/>
    <m/>
    <n v="0"/>
    <m/>
    <m/>
    <n v="0"/>
    <m/>
    <m/>
    <m/>
    <m/>
    <m/>
    <m/>
    <m/>
    <m/>
    <m/>
    <m/>
    <m/>
    <m/>
    <m/>
    <m/>
    <m/>
    <m/>
    <m/>
    <m/>
    <m/>
    <m/>
  </r>
  <r>
    <x v="41"/>
    <x v="45"/>
    <x v="5"/>
    <x v="15"/>
    <n v="399800"/>
    <n v="23488"/>
    <n v="378317"/>
    <m/>
    <m/>
    <n v="106497"/>
    <m/>
    <m/>
    <m/>
    <m/>
    <m/>
    <m/>
    <m/>
    <m/>
    <m/>
    <m/>
    <m/>
    <m/>
    <m/>
    <m/>
    <m/>
    <m/>
    <m/>
    <m/>
    <m/>
    <m/>
  </r>
  <r>
    <x v="41"/>
    <x v="45"/>
    <x v="5"/>
    <x v="15"/>
    <n v="57683"/>
    <n v="7897"/>
    <n v="51791"/>
    <m/>
    <m/>
    <n v="19246"/>
    <m/>
    <m/>
    <m/>
    <m/>
    <m/>
    <m/>
    <m/>
    <m/>
    <m/>
    <m/>
    <m/>
    <m/>
    <m/>
    <m/>
    <m/>
    <m/>
    <m/>
    <m/>
    <m/>
    <m/>
  </r>
  <r>
    <x v="41"/>
    <x v="45"/>
    <x v="5"/>
    <x v="15"/>
    <m/>
    <m/>
    <n v="0"/>
    <m/>
    <m/>
    <n v="0"/>
    <m/>
    <m/>
    <m/>
    <m/>
    <m/>
    <m/>
    <m/>
    <m/>
    <m/>
    <m/>
    <m/>
    <m/>
    <m/>
    <m/>
    <m/>
    <m/>
    <m/>
    <m/>
    <m/>
    <m/>
  </r>
  <r>
    <x v="41"/>
    <x v="45"/>
    <x v="5"/>
    <x v="15"/>
    <n v="1683"/>
    <n v="129"/>
    <n v="3559"/>
    <m/>
    <m/>
    <n v="707"/>
    <m/>
    <m/>
    <m/>
    <m/>
    <m/>
    <m/>
    <m/>
    <m/>
    <m/>
    <m/>
    <m/>
    <m/>
    <m/>
    <m/>
    <m/>
    <m/>
    <m/>
    <m/>
    <m/>
    <m/>
  </r>
  <r>
    <x v="41"/>
    <x v="45"/>
    <x v="5"/>
    <x v="15"/>
    <m/>
    <m/>
    <n v="0"/>
    <m/>
    <m/>
    <n v="0"/>
    <m/>
    <m/>
    <m/>
    <m/>
    <m/>
    <m/>
    <m/>
    <m/>
    <m/>
    <m/>
    <m/>
    <m/>
    <m/>
    <m/>
    <m/>
    <m/>
    <m/>
    <m/>
    <m/>
    <m/>
  </r>
  <r>
    <x v="41"/>
    <x v="45"/>
    <x v="5"/>
    <x v="15"/>
    <m/>
    <m/>
    <n v="0"/>
    <m/>
    <m/>
    <n v="0"/>
    <m/>
    <m/>
    <m/>
    <m/>
    <m/>
    <m/>
    <m/>
    <m/>
    <m/>
    <m/>
    <m/>
    <m/>
    <m/>
    <m/>
    <m/>
    <m/>
    <m/>
    <m/>
    <m/>
    <m/>
  </r>
  <r>
    <x v="41"/>
    <x v="45"/>
    <x v="5"/>
    <x v="15"/>
    <n v="24308"/>
    <n v="4209"/>
    <n v="22104"/>
    <m/>
    <m/>
    <n v="16179"/>
    <m/>
    <m/>
    <m/>
    <m/>
    <m/>
    <m/>
    <m/>
    <m/>
    <m/>
    <m/>
    <m/>
    <m/>
    <m/>
    <m/>
    <m/>
    <m/>
    <m/>
    <m/>
    <m/>
    <m/>
  </r>
  <r>
    <x v="41"/>
    <x v="45"/>
    <x v="5"/>
    <x v="15"/>
    <m/>
    <m/>
    <n v="0"/>
    <m/>
    <m/>
    <n v="0"/>
    <m/>
    <m/>
    <m/>
    <m/>
    <m/>
    <m/>
    <m/>
    <m/>
    <m/>
    <m/>
    <m/>
    <m/>
    <m/>
    <m/>
    <m/>
    <m/>
    <m/>
    <m/>
    <m/>
    <m/>
  </r>
  <r>
    <x v="41"/>
    <x v="45"/>
    <x v="5"/>
    <x v="15"/>
    <m/>
    <m/>
    <n v="0"/>
    <m/>
    <m/>
    <n v="0"/>
    <m/>
    <m/>
    <m/>
    <m/>
    <m/>
    <m/>
    <m/>
    <m/>
    <m/>
    <m/>
    <m/>
    <m/>
    <m/>
    <m/>
    <m/>
    <m/>
    <m/>
    <m/>
    <m/>
    <m/>
  </r>
  <r>
    <x v="41"/>
    <x v="45"/>
    <x v="5"/>
    <x v="15"/>
    <n v="13959"/>
    <n v="658"/>
    <n v="15306"/>
    <m/>
    <m/>
    <n v="3039"/>
    <m/>
    <m/>
    <m/>
    <m/>
    <m/>
    <m/>
    <m/>
    <m/>
    <m/>
    <m/>
    <m/>
    <m/>
    <m/>
    <m/>
    <m/>
    <m/>
    <m/>
    <m/>
    <m/>
    <m/>
  </r>
  <r>
    <x v="41"/>
    <x v="45"/>
    <x v="5"/>
    <x v="15"/>
    <m/>
    <m/>
    <n v="0"/>
    <m/>
    <m/>
    <n v="0"/>
    <m/>
    <m/>
    <m/>
    <m/>
    <m/>
    <m/>
    <m/>
    <m/>
    <m/>
    <m/>
    <m/>
    <m/>
    <m/>
    <m/>
    <m/>
    <m/>
    <m/>
    <m/>
    <m/>
    <m/>
  </r>
  <r>
    <x v="41"/>
    <x v="45"/>
    <x v="5"/>
    <x v="15"/>
    <m/>
    <m/>
    <n v="0"/>
    <m/>
    <m/>
    <n v="0"/>
    <m/>
    <m/>
    <m/>
    <m/>
    <m/>
    <m/>
    <m/>
    <m/>
    <m/>
    <m/>
    <m/>
    <m/>
    <m/>
    <m/>
    <m/>
    <m/>
    <m/>
    <m/>
    <m/>
    <m/>
  </r>
  <r>
    <x v="41"/>
    <x v="45"/>
    <x v="5"/>
    <x v="15"/>
    <n v="47966"/>
    <n v="6893"/>
    <n v="43078"/>
    <m/>
    <m/>
    <n v="17247"/>
    <m/>
    <m/>
    <m/>
    <m/>
    <m/>
    <m/>
    <m/>
    <m/>
    <m/>
    <m/>
    <m/>
    <m/>
    <m/>
    <m/>
    <m/>
    <m/>
    <m/>
    <m/>
    <m/>
    <m/>
  </r>
  <r>
    <x v="41"/>
    <x v="45"/>
    <x v="5"/>
    <x v="15"/>
    <n v="1035428"/>
    <n v="100921"/>
    <e v="#VALUE!"/>
    <n v="0"/>
    <n v="0"/>
    <n v="296413"/>
    <n v="0"/>
    <n v="0"/>
    <m/>
    <m/>
    <m/>
    <m/>
    <m/>
    <m/>
    <m/>
    <m/>
    <m/>
    <m/>
    <m/>
    <m/>
    <m/>
    <m/>
    <m/>
    <m/>
    <m/>
    <m/>
  </r>
  <r>
    <x v="41"/>
    <x v="45"/>
    <x v="5"/>
    <x v="15"/>
    <m/>
    <m/>
    <n v="0"/>
    <m/>
    <m/>
    <m/>
    <m/>
    <m/>
    <m/>
    <m/>
    <m/>
    <m/>
    <m/>
    <m/>
    <m/>
    <m/>
    <m/>
    <m/>
    <m/>
    <m/>
    <m/>
    <m/>
    <m/>
    <m/>
    <m/>
    <m/>
  </r>
  <r>
    <x v="41"/>
    <x v="45"/>
    <x v="5"/>
    <x v="15"/>
    <n v="4574"/>
    <n v="121"/>
    <n v="6458"/>
    <n v="4727"/>
    <n v="1839"/>
    <n v="1754"/>
    <m/>
    <m/>
    <m/>
    <m/>
    <m/>
    <m/>
    <m/>
    <m/>
    <m/>
    <m/>
    <m/>
    <m/>
    <m/>
    <m/>
    <m/>
    <m/>
    <m/>
    <m/>
    <m/>
    <m/>
  </r>
  <r>
    <x v="41"/>
    <x v="45"/>
    <x v="5"/>
    <x v="15"/>
    <s v=" "/>
    <m/>
    <e v="#VALUE!"/>
    <m/>
    <m/>
    <m/>
    <m/>
    <m/>
    <m/>
    <m/>
    <m/>
    <m/>
    <m/>
    <m/>
    <m/>
    <m/>
    <m/>
    <m/>
    <m/>
    <m/>
    <m/>
    <m/>
    <m/>
    <m/>
    <m/>
    <m/>
  </r>
  <r>
    <x v="41"/>
    <x v="45"/>
    <x v="5"/>
    <x v="15"/>
    <m/>
    <m/>
    <n v="0"/>
    <m/>
    <m/>
    <m/>
    <m/>
    <m/>
    <m/>
    <m/>
    <m/>
    <m/>
    <m/>
    <m/>
    <m/>
    <m/>
    <m/>
    <m/>
    <m/>
    <m/>
    <m/>
    <m/>
    <m/>
    <m/>
    <m/>
    <m/>
  </r>
  <r>
    <x v="41"/>
    <x v="45"/>
    <x v="5"/>
    <x v="15"/>
    <n v="23006"/>
    <n v="1641"/>
    <n v="23370"/>
    <n v="23000"/>
    <n v="8059"/>
    <n v="7980"/>
    <m/>
    <m/>
    <m/>
    <m/>
    <m/>
    <m/>
    <m/>
    <m/>
    <m/>
    <m/>
    <m/>
    <m/>
    <m/>
    <m/>
    <m/>
    <m/>
    <m/>
    <m/>
    <m/>
    <m/>
  </r>
  <r>
    <x v="41"/>
    <x v="45"/>
    <x v="5"/>
    <x v="15"/>
    <n v="176617"/>
    <n v="30727"/>
    <n v="147895"/>
    <m/>
    <m/>
    <m/>
    <m/>
    <m/>
    <m/>
    <m/>
    <m/>
    <m/>
    <m/>
    <m/>
    <m/>
    <m/>
    <m/>
    <m/>
    <m/>
    <m/>
    <m/>
    <m/>
    <m/>
    <m/>
    <m/>
    <m/>
  </r>
  <r>
    <x v="41"/>
    <x v="45"/>
    <x v="5"/>
    <x v="15"/>
    <m/>
    <m/>
    <n v="0"/>
    <m/>
    <m/>
    <m/>
    <m/>
    <m/>
    <m/>
    <m/>
    <m/>
    <m/>
    <m/>
    <m/>
    <m/>
    <m/>
    <m/>
    <m/>
    <m/>
    <m/>
    <m/>
    <m/>
    <m/>
    <m/>
    <m/>
    <m/>
  </r>
  <r>
    <x v="41"/>
    <x v="45"/>
    <x v="5"/>
    <x v="15"/>
    <n v="54049"/>
    <n v="3430"/>
    <n v="52624"/>
    <n v="54464"/>
    <n v="24572"/>
    <n v="24310"/>
    <m/>
    <m/>
    <m/>
    <m/>
    <m/>
    <m/>
    <m/>
    <m/>
    <m/>
    <m/>
    <m/>
    <m/>
    <m/>
    <m/>
    <m/>
    <m/>
    <m/>
    <m/>
    <m/>
    <m/>
  </r>
  <r>
    <x v="41"/>
    <x v="45"/>
    <x v="5"/>
    <x v="15"/>
    <n v="197"/>
    <n v="29"/>
    <n v="2173"/>
    <n v="197"/>
    <n v="93"/>
    <n v="93"/>
    <m/>
    <m/>
    <m/>
    <m/>
    <m/>
    <m/>
    <m/>
    <m/>
    <m/>
    <m/>
    <m/>
    <m/>
    <m/>
    <m/>
    <m/>
    <m/>
    <m/>
    <m/>
    <m/>
    <m/>
  </r>
  <r>
    <x v="41"/>
    <x v="45"/>
    <x v="5"/>
    <x v="15"/>
    <m/>
    <m/>
    <n v="0"/>
    <m/>
    <m/>
    <m/>
    <m/>
    <m/>
    <m/>
    <m/>
    <m/>
    <m/>
    <m/>
    <m/>
    <m/>
    <m/>
    <m/>
    <m/>
    <m/>
    <m/>
    <m/>
    <m/>
    <m/>
    <m/>
    <m/>
    <m/>
  </r>
  <r>
    <x v="41"/>
    <x v="45"/>
    <x v="5"/>
    <x v="15"/>
    <m/>
    <m/>
    <n v="0"/>
    <m/>
    <m/>
    <m/>
    <m/>
    <m/>
    <m/>
    <m/>
    <m/>
    <m/>
    <m/>
    <m/>
    <m/>
    <m/>
    <m/>
    <m/>
    <m/>
    <m/>
    <m/>
    <m/>
    <m/>
    <m/>
    <m/>
    <m/>
  </r>
  <r>
    <x v="41"/>
    <x v="45"/>
    <x v="5"/>
    <x v="15"/>
    <m/>
    <m/>
    <n v="0"/>
    <m/>
    <m/>
    <m/>
    <m/>
    <m/>
    <m/>
    <m/>
    <m/>
    <m/>
    <m/>
    <m/>
    <m/>
    <m/>
    <m/>
    <m/>
    <m/>
    <m/>
    <m/>
    <m/>
    <m/>
    <m/>
    <m/>
    <m/>
  </r>
  <r>
    <x v="41"/>
    <x v="45"/>
    <x v="5"/>
    <x v="15"/>
    <m/>
    <m/>
    <n v="0"/>
    <m/>
    <m/>
    <m/>
    <m/>
    <m/>
    <m/>
    <m/>
    <m/>
    <m/>
    <m/>
    <m/>
    <m/>
    <m/>
    <m/>
    <m/>
    <m/>
    <m/>
    <m/>
    <m/>
    <m/>
    <m/>
    <m/>
    <m/>
  </r>
  <r>
    <x v="41"/>
    <x v="45"/>
    <x v="5"/>
    <x v="15"/>
    <m/>
    <m/>
    <n v="0"/>
    <m/>
    <m/>
    <m/>
    <m/>
    <m/>
    <m/>
    <m/>
    <m/>
    <m/>
    <m/>
    <m/>
    <m/>
    <m/>
    <m/>
    <m/>
    <m/>
    <m/>
    <m/>
    <m/>
    <m/>
    <m/>
    <m/>
    <m/>
  </r>
  <r>
    <x v="41"/>
    <x v="45"/>
    <x v="5"/>
    <x v="15"/>
    <n v="44538"/>
    <n v="6706"/>
    <n v="39837"/>
    <n v="29233"/>
    <n v="12608"/>
    <n v="12459"/>
    <m/>
    <m/>
    <m/>
    <m/>
    <m/>
    <m/>
    <m/>
    <m/>
    <m/>
    <m/>
    <m/>
    <m/>
    <m/>
    <m/>
    <m/>
    <m/>
    <m/>
    <m/>
    <m/>
    <m/>
  </r>
  <r>
    <x v="41"/>
    <x v="45"/>
    <x v="5"/>
    <x v="15"/>
    <n v="21128"/>
    <n v="873"/>
    <n v="22260"/>
    <n v="21128"/>
    <n v="10192"/>
    <n v="10174"/>
    <m/>
    <m/>
    <m/>
    <m/>
    <m/>
    <m/>
    <m/>
    <m/>
    <m/>
    <m/>
    <m/>
    <m/>
    <m/>
    <m/>
    <m/>
    <m/>
    <m/>
    <m/>
    <m/>
    <m/>
  </r>
  <r>
    <x v="41"/>
    <x v="45"/>
    <x v="5"/>
    <x v="15"/>
    <m/>
    <m/>
    <n v="0"/>
    <m/>
    <m/>
    <m/>
    <m/>
    <m/>
    <m/>
    <m/>
    <m/>
    <m/>
    <m/>
    <m/>
    <m/>
    <m/>
    <m/>
    <m/>
    <m/>
    <m/>
    <m/>
    <m/>
    <m/>
    <m/>
    <m/>
    <m/>
  </r>
  <r>
    <x v="41"/>
    <x v="45"/>
    <x v="5"/>
    <x v="15"/>
    <n v="134921"/>
    <n v="12360"/>
    <n v="124566"/>
    <n v="135067"/>
    <n v="61699"/>
    <n v="60956"/>
    <m/>
    <m/>
    <m/>
    <m/>
    <m/>
    <m/>
    <m/>
    <m/>
    <m/>
    <m/>
    <m/>
    <m/>
    <m/>
    <m/>
    <m/>
    <m/>
    <m/>
    <m/>
    <m/>
    <m/>
  </r>
  <r>
    <x v="41"/>
    <x v="45"/>
    <x v="5"/>
    <x v="15"/>
    <m/>
    <m/>
    <n v="0"/>
    <s v="?"/>
    <n v="3426"/>
    <m/>
    <m/>
    <m/>
    <m/>
    <m/>
    <m/>
    <m/>
    <m/>
    <m/>
    <m/>
    <m/>
    <m/>
    <m/>
    <m/>
    <m/>
    <m/>
    <m/>
    <m/>
    <m/>
    <m/>
    <m/>
  </r>
  <r>
    <x v="41"/>
    <x v="45"/>
    <x v="5"/>
    <x v="15"/>
    <m/>
    <m/>
    <n v="0"/>
    <m/>
    <m/>
    <m/>
    <m/>
    <m/>
    <m/>
    <m/>
    <m/>
    <m/>
    <m/>
    <m/>
    <m/>
    <m/>
    <m/>
    <m/>
    <m/>
    <m/>
    <m/>
    <m/>
    <m/>
    <m/>
    <m/>
    <m/>
  </r>
  <r>
    <x v="41"/>
    <x v="45"/>
    <x v="5"/>
    <x v="15"/>
    <n v="9268"/>
    <n v="685"/>
    <n v="10588"/>
    <n v="9268"/>
    <n v="4395"/>
    <n v="4349"/>
    <m/>
    <m/>
    <m/>
    <m/>
    <m/>
    <m/>
    <m/>
    <m/>
    <m/>
    <m/>
    <m/>
    <m/>
    <m/>
    <m/>
    <m/>
    <m/>
    <m/>
    <m/>
    <m/>
    <m/>
  </r>
  <r>
    <x v="41"/>
    <x v="45"/>
    <x v="5"/>
    <x v="15"/>
    <n v="530"/>
    <n v="24"/>
    <n v="2511"/>
    <n v="234"/>
    <n v="138"/>
    <n v="241"/>
    <m/>
    <m/>
    <m/>
    <m/>
    <m/>
    <m/>
    <m/>
    <m/>
    <m/>
    <m/>
    <m/>
    <m/>
    <m/>
    <m/>
    <m/>
    <m/>
    <m/>
    <m/>
    <m/>
    <m/>
  </r>
  <r>
    <x v="41"/>
    <x v="45"/>
    <x v="5"/>
    <x v="15"/>
    <n v="3897"/>
    <n v="630"/>
    <n v="5272"/>
    <n v="3907"/>
    <n v="1471"/>
    <n v="1451"/>
    <m/>
    <m/>
    <m/>
    <m/>
    <m/>
    <m/>
    <m/>
    <m/>
    <m/>
    <m/>
    <m/>
    <m/>
    <m/>
    <m/>
    <m/>
    <m/>
    <m/>
    <m/>
    <m/>
    <m/>
  </r>
  <r>
    <x v="41"/>
    <x v="45"/>
    <x v="5"/>
    <x v="15"/>
    <n v="9980"/>
    <n v="268"/>
    <n v="11717"/>
    <n v="10248"/>
    <n v="4335"/>
    <n v="4272"/>
    <m/>
    <m/>
    <m/>
    <m/>
    <m/>
    <m/>
    <m/>
    <m/>
    <m/>
    <m/>
    <m/>
    <m/>
    <m/>
    <m/>
    <m/>
    <m/>
    <m/>
    <m/>
    <m/>
    <m/>
  </r>
  <r>
    <x v="41"/>
    <x v="45"/>
    <x v="5"/>
    <x v="15"/>
    <n v="7324"/>
    <n v="153"/>
    <n v="9176"/>
    <n v="7324"/>
    <n v="4352"/>
    <n v="3924"/>
    <m/>
    <m/>
    <m/>
    <m/>
    <m/>
    <m/>
    <m/>
    <m/>
    <m/>
    <m/>
    <m/>
    <m/>
    <m/>
    <m/>
    <m/>
    <m/>
    <m/>
    <m/>
    <m/>
    <m/>
  </r>
  <r>
    <x v="41"/>
    <x v="45"/>
    <x v="5"/>
    <x v="15"/>
    <m/>
    <m/>
    <n v="0"/>
    <m/>
    <m/>
    <m/>
    <m/>
    <m/>
    <m/>
    <m/>
    <m/>
    <m/>
    <m/>
    <m/>
    <m/>
    <m/>
    <m/>
    <m/>
    <m/>
    <m/>
    <m/>
    <m/>
    <m/>
    <m/>
    <m/>
    <m/>
  </r>
  <r>
    <x v="41"/>
    <x v="45"/>
    <x v="5"/>
    <x v="15"/>
    <n v="399800"/>
    <n v="23488"/>
    <n v="378317"/>
    <n v="286388"/>
    <n v="97483"/>
    <n v="106497"/>
    <m/>
    <m/>
    <m/>
    <m/>
    <m/>
    <m/>
    <m/>
    <m/>
    <m/>
    <m/>
    <m/>
    <m/>
    <m/>
    <m/>
    <m/>
    <m/>
    <m/>
    <m/>
    <m/>
    <m/>
  </r>
  <r>
    <x v="41"/>
    <x v="45"/>
    <x v="5"/>
    <x v="15"/>
    <n v="57683"/>
    <n v="7897"/>
    <n v="51791"/>
    <n v="57460"/>
    <n v="19450"/>
    <n v="19246"/>
    <m/>
    <m/>
    <m/>
    <m/>
    <m/>
    <m/>
    <m/>
    <m/>
    <m/>
    <m/>
    <m/>
    <m/>
    <m/>
    <m/>
    <m/>
    <m/>
    <m/>
    <m/>
    <m/>
    <m/>
  </r>
  <r>
    <x v="41"/>
    <x v="45"/>
    <x v="5"/>
    <x v="15"/>
    <m/>
    <m/>
    <n v="0"/>
    <m/>
    <m/>
    <m/>
    <m/>
    <m/>
    <m/>
    <m/>
    <m/>
    <m/>
    <m/>
    <m/>
    <m/>
    <m/>
    <m/>
    <m/>
    <m/>
    <m/>
    <m/>
    <m/>
    <m/>
    <m/>
    <m/>
    <m/>
  </r>
  <r>
    <x v="41"/>
    <x v="45"/>
    <x v="5"/>
    <x v="15"/>
    <n v="1683"/>
    <n v="129"/>
    <n v="3559"/>
    <n v="1666"/>
    <n v="714"/>
    <n v="707"/>
    <m/>
    <m/>
    <m/>
    <m/>
    <m/>
    <m/>
    <m/>
    <m/>
    <m/>
    <m/>
    <m/>
    <m/>
    <m/>
    <m/>
    <m/>
    <m/>
    <m/>
    <m/>
    <m/>
    <m/>
  </r>
  <r>
    <x v="41"/>
    <x v="45"/>
    <x v="5"/>
    <x v="15"/>
    <m/>
    <m/>
    <n v="0"/>
    <m/>
    <m/>
    <m/>
    <m/>
    <m/>
    <m/>
    <m/>
    <m/>
    <m/>
    <m/>
    <m/>
    <m/>
    <m/>
    <m/>
    <m/>
    <m/>
    <m/>
    <m/>
    <m/>
    <m/>
    <m/>
    <m/>
    <m/>
  </r>
  <r>
    <x v="41"/>
    <x v="45"/>
    <x v="5"/>
    <x v="15"/>
    <m/>
    <m/>
    <n v="0"/>
    <m/>
    <m/>
    <m/>
    <m/>
    <m/>
    <m/>
    <m/>
    <m/>
    <m/>
    <m/>
    <m/>
    <m/>
    <m/>
    <m/>
    <m/>
    <m/>
    <m/>
    <m/>
    <m/>
    <m/>
    <m/>
    <m/>
    <m/>
  </r>
  <r>
    <x v="41"/>
    <x v="45"/>
    <x v="5"/>
    <x v="15"/>
    <n v="1840"/>
    <n v="119"/>
    <n v="3726"/>
    <n v="1959"/>
    <n v="923"/>
    <n v="900"/>
    <m/>
    <m/>
    <m/>
    <m/>
    <m/>
    <m/>
    <m/>
    <m/>
    <m/>
    <m/>
    <m/>
    <m/>
    <m/>
    <m/>
    <m/>
    <m/>
    <m/>
    <m/>
    <m/>
    <m/>
  </r>
  <r>
    <x v="41"/>
    <x v="45"/>
    <x v="5"/>
    <x v="15"/>
    <m/>
    <m/>
    <n v="0"/>
    <m/>
    <m/>
    <m/>
    <m/>
    <m/>
    <m/>
    <m/>
    <m/>
    <m/>
    <m/>
    <m/>
    <m/>
    <m/>
    <m/>
    <m/>
    <m/>
    <m/>
    <m/>
    <m/>
    <m/>
    <m/>
    <m/>
    <m/>
  </r>
  <r>
    <x v="41"/>
    <x v="45"/>
    <x v="5"/>
    <x v="15"/>
    <m/>
    <m/>
    <n v="0"/>
    <m/>
    <m/>
    <m/>
    <m/>
    <m/>
    <m/>
    <m/>
    <m/>
    <m/>
    <m/>
    <m/>
    <m/>
    <m/>
    <m/>
    <m/>
    <m/>
    <m/>
    <m/>
    <m/>
    <m/>
    <m/>
    <m/>
    <m/>
  </r>
  <r>
    <x v="41"/>
    <x v="45"/>
    <x v="5"/>
    <x v="15"/>
    <n v="13959"/>
    <n v="658"/>
    <n v="15306"/>
    <n v="7961"/>
    <n v="2964"/>
    <n v="3039"/>
    <m/>
    <m/>
    <m/>
    <m/>
    <m/>
    <m/>
    <m/>
    <m/>
    <m/>
    <m/>
    <m/>
    <m/>
    <m/>
    <m/>
    <m/>
    <m/>
    <m/>
    <m/>
    <m/>
    <m/>
  </r>
  <r>
    <x v="41"/>
    <x v="45"/>
    <x v="5"/>
    <x v="15"/>
    <m/>
    <m/>
    <n v="0"/>
    <m/>
    <m/>
    <m/>
    <m/>
    <m/>
    <m/>
    <m/>
    <m/>
    <m/>
    <m/>
    <m/>
    <m/>
    <m/>
    <m/>
    <m/>
    <m/>
    <m/>
    <m/>
    <m/>
    <m/>
    <m/>
    <m/>
    <m/>
  </r>
  <r>
    <x v="41"/>
    <x v="45"/>
    <x v="5"/>
    <x v="15"/>
    <m/>
    <m/>
    <n v="0"/>
    <m/>
    <m/>
    <m/>
    <m/>
    <m/>
    <m/>
    <m/>
    <m/>
    <m/>
    <m/>
    <m/>
    <m/>
    <m/>
    <m/>
    <m/>
    <m/>
    <m/>
    <m/>
    <m/>
    <m/>
    <m/>
    <m/>
    <m/>
  </r>
  <r>
    <x v="41"/>
    <x v="45"/>
    <x v="5"/>
    <x v="15"/>
    <n v="47966"/>
    <n v="6893"/>
    <n v="43078"/>
    <n v="46696"/>
    <n v="17203"/>
    <n v="17247"/>
    <m/>
    <m/>
    <m/>
    <m/>
    <m/>
    <m/>
    <m/>
    <m/>
    <m/>
    <m/>
    <m/>
    <m/>
    <m/>
    <m/>
    <m/>
    <m/>
    <m/>
    <m/>
    <m/>
    <m/>
  </r>
  <r>
    <x v="41"/>
    <x v="45"/>
    <x v="5"/>
    <x v="15"/>
    <n v="1012960"/>
    <n v="96831"/>
    <n v="918134"/>
    <n v="700927"/>
    <n v="275916"/>
    <n v="284460"/>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861F965-29C5-42FA-8BD2-B275859EEDB5}" name="PivotTable9" cacheId="54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G44" firstHeaderRow="0" firstDataRow="1" firstDataCol="1" rowPageCount="1" colPageCount="1"/>
  <pivotFields count="33">
    <pivotField axis="axisRow" showAll="0" sortType="descending">
      <items count="49">
        <item x="39"/>
        <item x="16"/>
        <item x="38"/>
        <item x="30"/>
        <item x="26"/>
        <item x="2"/>
        <item x="31"/>
        <item x="5"/>
        <item x="3"/>
        <item x="36"/>
        <item x="10"/>
        <item x="33"/>
        <item x="12"/>
        <item x="35"/>
        <item x="37"/>
        <item x="32"/>
        <item x="8"/>
        <item x="23"/>
        <item x="20"/>
        <item x="28"/>
        <item x="14"/>
        <item x="7"/>
        <item x="24"/>
        <item x="1"/>
        <item x="13"/>
        <item x="22"/>
        <item x="19"/>
        <item x="18"/>
        <item x="4"/>
        <item x="0"/>
        <item x="27"/>
        <item x="15"/>
        <item x="21"/>
        <item x="29"/>
        <item x="25"/>
        <item x="6"/>
        <item x="11"/>
        <item x="34"/>
        <item x="9"/>
        <item x="17"/>
        <item m="1" x="42"/>
        <item m="1" x="43"/>
        <item m="1" x="44"/>
        <item x="40"/>
        <item m="1" x="45"/>
        <item m="1" x="46"/>
        <item m="1" x="47"/>
        <item x="41"/>
        <item t="default"/>
      </items>
      <autoSortScope>
        <pivotArea dataOnly="0" outline="0" fieldPosition="0">
          <references count="1">
            <reference field="4294967294" count="1" selected="0">
              <x v="0"/>
            </reference>
          </references>
        </pivotArea>
      </autoSortScope>
    </pivotField>
    <pivotField axis="axisPage" numFmtId="14" showAll="0">
      <items count="63">
        <item m="1" x="61"/>
        <item m="1" x="60"/>
        <item m="1" x="59"/>
        <item m="1" x="58"/>
        <item m="1" x="57"/>
        <item m="1" x="56"/>
        <item m="1" x="55"/>
        <item m="1" x="54"/>
        <item m="1" x="53"/>
        <item m="1" x="52"/>
        <item m="1" x="51"/>
        <item m="1" x="50"/>
        <item m="1" x="49"/>
        <item m="1" x="48"/>
        <item m="1" x="47"/>
        <item m="1" x="46"/>
        <item x="44"/>
        <item x="43"/>
        <item x="42"/>
        <item x="41"/>
        <item x="40"/>
        <item x="39"/>
        <item x="38"/>
        <item x="37"/>
        <item x="36"/>
        <item x="35"/>
        <item x="34"/>
        <item x="33"/>
        <item x="32"/>
        <item x="31"/>
        <item x="30"/>
        <item x="29"/>
        <item x="28"/>
        <item x="27"/>
        <item x="26"/>
        <item x="25"/>
        <item x="24"/>
        <item x="23"/>
        <item x="22"/>
        <item x="21"/>
        <item x="20"/>
        <item x="19"/>
        <item x="18"/>
        <item x="17"/>
        <item x="16"/>
        <item x="15"/>
        <item x="14"/>
        <item x="13"/>
        <item x="12"/>
        <item x="11"/>
        <item x="10"/>
        <item x="9"/>
        <item x="8"/>
        <item x="7"/>
        <item x="6"/>
        <item x="5"/>
        <item x="4"/>
        <item x="3"/>
        <item x="2"/>
        <item x="1"/>
        <item x="0"/>
        <item x="4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showAll="0">
      <items count="15">
        <item x="0"/>
        <item x="1"/>
        <item x="2"/>
        <item x="3"/>
        <item x="4"/>
        <item x="5"/>
        <item x="6"/>
        <item x="7"/>
        <item x="8"/>
        <item x="9"/>
        <item x="10"/>
        <item x="11"/>
        <item x="12"/>
        <item x="13"/>
        <item t="default"/>
      </items>
    </pivotField>
    <pivotField showAll="0">
      <items count="7">
        <item x="1"/>
        <item x="2"/>
        <item x="3"/>
        <item x="4"/>
        <item x="5"/>
        <item x="0"/>
        <item t="default"/>
      </items>
    </pivotField>
    <pivotField showAll="0">
      <items count="18">
        <item x="1"/>
        <item x="2"/>
        <item x="3"/>
        <item x="4"/>
        <item x="5"/>
        <item x="6"/>
        <item x="7"/>
        <item x="8"/>
        <item x="9"/>
        <item x="10"/>
        <item x="11"/>
        <item x="12"/>
        <item x="13"/>
        <item x="14"/>
        <item x="15"/>
        <item x="16"/>
        <item x="0"/>
        <item t="default"/>
      </items>
    </pivotField>
  </pivotFields>
  <rowFields count="1">
    <field x="0"/>
  </rowFields>
  <rowItems count="41">
    <i>
      <x v="19"/>
    </i>
    <i>
      <x v="32"/>
    </i>
    <i>
      <x v="38"/>
    </i>
    <i>
      <x v="15"/>
    </i>
    <i>
      <x v="34"/>
    </i>
    <i>
      <x v="2"/>
    </i>
    <i>
      <x v="17"/>
    </i>
    <i>
      <x v="14"/>
    </i>
    <i>
      <x v="6"/>
    </i>
    <i>
      <x v="22"/>
    </i>
    <i>
      <x v="12"/>
    </i>
    <i>
      <x v="24"/>
    </i>
    <i>
      <x v="31"/>
    </i>
    <i>
      <x v="18"/>
    </i>
    <i>
      <x v="29"/>
    </i>
    <i>
      <x v="25"/>
    </i>
    <i>
      <x/>
    </i>
    <i>
      <x v="35"/>
    </i>
    <i>
      <x v="37"/>
    </i>
    <i>
      <x v="1"/>
    </i>
    <i>
      <x v="4"/>
    </i>
    <i>
      <x v="3"/>
    </i>
    <i>
      <x v="30"/>
    </i>
    <i>
      <x v="7"/>
    </i>
    <i>
      <x v="8"/>
    </i>
    <i>
      <x v="20"/>
    </i>
    <i>
      <x v="10"/>
    </i>
    <i>
      <x v="13"/>
    </i>
    <i>
      <x v="23"/>
    </i>
    <i>
      <x v="21"/>
    </i>
    <i>
      <x v="16"/>
    </i>
    <i>
      <x v="36"/>
    </i>
    <i>
      <x v="5"/>
    </i>
    <i>
      <x v="11"/>
    </i>
    <i>
      <x v="33"/>
    </i>
    <i>
      <x v="39"/>
    </i>
    <i>
      <x v="26"/>
    </i>
    <i>
      <x v="27"/>
    </i>
    <i>
      <x v="9"/>
    </i>
    <i>
      <x v="28"/>
    </i>
    <i t="grand">
      <x/>
    </i>
  </rowItems>
  <colFields count="1">
    <field x="-2"/>
  </colFields>
  <colItems count="6">
    <i>
      <x/>
    </i>
    <i i="1">
      <x v="1"/>
    </i>
    <i i="2">
      <x v="2"/>
    </i>
    <i i="3">
      <x v="3"/>
    </i>
    <i i="4">
      <x v="4"/>
    </i>
    <i i="5">
      <x v="5"/>
    </i>
  </colItems>
  <pageFields count="1">
    <pageField fld="1" item="55" hier="-1"/>
  </pageFields>
  <dataFields count="6">
    <dataField name="Average of % Received by mail" fld="28" subtotal="average" baseField="0" baseItem="15" numFmtId="10"/>
    <dataField name="Average of %  Received by dropbox" fld="27" subtotal="average" baseField="0" baseItem="15" numFmtId="10"/>
    <dataField name="Average of %  Received by Email or Fax" fld="29" subtotal="average" baseField="0" baseItem="15" numFmtId="10"/>
    <dataField name="Sum of Ballots Rejected - Late Postmark" fld="15" baseField="0" baseItem="0"/>
    <dataField name="Average of % ballots (of ballots returned) rejected for late postmark" fld="16" subtotal="average" baseField="0" baseItem="15" numFmtId="10"/>
    <dataField name="Average of % of ballots rejected for late postmark (of ballots rejected)" fld="17" subtotal="average" baseField="0" baseItem="15" numFmtId="10"/>
  </dataFields>
  <formats count="2">
    <format dxfId="36">
      <pivotArea field="0" type="button" dataOnly="0" labelOnly="1" outline="0" axis="axisRow" fieldPosition="0"/>
    </format>
    <format dxfId="37">
      <pivotArea dataOnly="0" labelOnly="1" outline="0" fieldPosition="0">
        <references count="1">
          <reference field="4294967294" count="6">
            <x v="0"/>
            <x v="1"/>
            <x v="2"/>
            <x v="3"/>
            <x v="4"/>
            <x v="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29371827-814A-4CE6-AC97-19506BA0F17F}" name="PivotTable9" cacheId="54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G244" firstHeaderRow="0" firstDataRow="1" firstDataCol="1"/>
  <pivotFields count="33">
    <pivotField axis="axisRow" showAll="0" sortType="descending">
      <items count="49">
        <item x="39"/>
        <item x="16"/>
        <item x="38"/>
        <item x="30"/>
        <item x="26"/>
        <item x="2"/>
        <item x="31"/>
        <item x="5"/>
        <item x="3"/>
        <item x="36"/>
        <item x="10"/>
        <item x="33"/>
        <item x="12"/>
        <item x="35"/>
        <item x="37"/>
        <item x="32"/>
        <item x="8"/>
        <item x="23"/>
        <item x="20"/>
        <item x="28"/>
        <item x="14"/>
        <item x="7"/>
        <item x="24"/>
        <item x="1"/>
        <item x="13"/>
        <item x="22"/>
        <item x="19"/>
        <item x="18"/>
        <item x="4"/>
        <item x="0"/>
        <item x="27"/>
        <item x="15"/>
        <item x="21"/>
        <item x="29"/>
        <item x="25"/>
        <item x="6"/>
        <item x="11"/>
        <item x="34"/>
        <item x="9"/>
        <item x="17"/>
        <item m="1" x="42"/>
        <item m="1" x="43"/>
        <item m="1" x="44"/>
        <item x="40"/>
        <item m="1" x="45"/>
        <item m="1" x="46"/>
        <item m="1" x="47"/>
        <item x="41"/>
        <item t="default"/>
      </items>
      <autoSortScope>
        <pivotArea dataOnly="0" outline="0" fieldPosition="0">
          <references count="1">
            <reference field="4294967294" count="1" selected="0">
              <x v="4"/>
            </reference>
          </references>
        </pivotArea>
      </autoSortScope>
    </pivotField>
    <pivotField axis="axisRow" numFmtId="14" showAll="0" sortType="descending">
      <items count="63">
        <item x="45"/>
        <item h="1" x="0"/>
        <item x="1"/>
        <item x="2"/>
        <item x="3"/>
        <item x="4"/>
        <item x="5"/>
        <item h="1" x="6"/>
        <item x="7"/>
        <item x="8"/>
        <item x="9"/>
        <item x="10"/>
        <item h="1" x="11"/>
        <item x="12"/>
        <item x="13"/>
        <item x="14"/>
        <item h="1" x="15"/>
        <item x="16"/>
        <item x="17"/>
        <item x="18"/>
        <item h="1" x="19"/>
        <item x="20"/>
        <item x="21"/>
        <item h="1" x="22"/>
        <item h="1" x="23"/>
        <item x="24"/>
        <item h="1" x="25"/>
        <item x="26"/>
        <item h="1" x="27"/>
        <item h="1" x="28"/>
        <item h="1" x="29"/>
        <item h="1" x="30"/>
        <item h="1" x="31"/>
        <item h="1" x="32"/>
        <item h="1" x="33"/>
        <item h="1" x="34"/>
        <item h="1" x="35"/>
        <item h="1" x="36"/>
        <item h="1" x="37"/>
        <item h="1" x="38"/>
        <item h="1" x="39"/>
        <item h="1" x="40"/>
        <item h="1" x="41"/>
        <item h="1" x="42"/>
        <item h="1" x="43"/>
        <item h="1" x="44"/>
        <item h="1" m="1" x="46"/>
        <item h="1" m="1" x="47"/>
        <item h="1" m="1" x="48"/>
        <item h="1" m="1" x="49"/>
        <item h="1" m="1" x="50"/>
        <item h="1" m="1" x="51"/>
        <item h="1" m="1" x="52"/>
        <item h="1" m="1" x="53"/>
        <item h="1" m="1" x="54"/>
        <item h="1" m="1" x="55"/>
        <item h="1" m="1" x="56"/>
        <item h="1" m="1" x="57"/>
        <item h="1" m="1" x="58"/>
        <item h="1" m="1" x="59"/>
        <item h="1" m="1" x="60"/>
        <item h="1" m="1" x="61"/>
        <item t="default"/>
      </items>
    </pivotField>
    <pivotField showAll="0">
      <items count="7">
        <item h="1" x="0"/>
        <item h="1" x="3"/>
        <item x="1"/>
        <item h="1" x="4"/>
        <item h="1" x="2"/>
        <item h="1"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showAll="0">
      <items count="15">
        <item sd="0" x="0"/>
        <item sd="0" x="1"/>
        <item sd="0" x="2"/>
        <item sd="0" x="3"/>
        <item sd="0" x="4"/>
        <item sd="0" x="5"/>
        <item sd="0" x="6"/>
        <item sd="0" x="7"/>
        <item sd="0" x="8"/>
        <item sd="0" x="9"/>
        <item sd="0" x="10"/>
        <item sd="0" x="11"/>
        <item sd="0" x="12"/>
        <item sd="0" x="13"/>
        <item t="default"/>
      </items>
    </pivotField>
    <pivotField showAll="0">
      <items count="7">
        <item sd="0" x="1"/>
        <item sd="0" x="2"/>
        <item sd="0" x="3"/>
        <item sd="0" x="4"/>
        <item sd="0" x="5"/>
        <item x="0"/>
        <item t="default"/>
      </items>
    </pivotField>
    <pivotField showAll="0">
      <items count="18">
        <item sd="0" x="1"/>
        <item sd="0" x="2"/>
        <item sd="0" x="3"/>
        <item sd="0" x="4"/>
        <item sd="0" x="5"/>
        <item sd="0" x="6"/>
        <item sd="0" x="7"/>
        <item sd="0" x="8"/>
        <item sd="0" x="9"/>
        <item sd="0" x="10"/>
        <item sd="0" x="11"/>
        <item sd="0" x="12"/>
        <item x="13"/>
        <item x="14"/>
        <item sd="0" x="15"/>
        <item sd="0" x="16"/>
        <item x="0"/>
        <item t="default"/>
      </items>
    </pivotField>
  </pivotFields>
  <rowFields count="2">
    <field x="0"/>
    <field x="1"/>
  </rowFields>
  <rowItems count="241">
    <i>
      <x v="10"/>
    </i>
    <i r="1">
      <x v="2"/>
    </i>
    <i r="1">
      <x v="6"/>
    </i>
    <i r="1">
      <x v="11"/>
    </i>
    <i r="1">
      <x v="15"/>
    </i>
    <i r="1">
      <x v="19"/>
    </i>
    <i>
      <x v="2"/>
    </i>
    <i r="1">
      <x v="2"/>
    </i>
    <i r="1">
      <x v="6"/>
    </i>
    <i r="1">
      <x v="11"/>
    </i>
    <i r="1">
      <x v="15"/>
    </i>
    <i r="1">
      <x v="19"/>
    </i>
    <i>
      <x v="14"/>
    </i>
    <i r="1">
      <x v="2"/>
    </i>
    <i r="1">
      <x v="6"/>
    </i>
    <i r="1">
      <x v="11"/>
    </i>
    <i r="1">
      <x v="15"/>
    </i>
    <i r="1">
      <x v="19"/>
    </i>
    <i>
      <x v="12"/>
    </i>
    <i r="1">
      <x v="2"/>
    </i>
    <i r="1">
      <x v="6"/>
    </i>
    <i r="1">
      <x v="11"/>
    </i>
    <i r="1">
      <x v="15"/>
    </i>
    <i r="1">
      <x v="19"/>
    </i>
    <i>
      <x v="29"/>
    </i>
    <i r="1">
      <x v="2"/>
    </i>
    <i r="1">
      <x v="6"/>
    </i>
    <i r="1">
      <x v="11"/>
    </i>
    <i r="1">
      <x v="15"/>
    </i>
    <i r="1">
      <x v="19"/>
    </i>
    <i>
      <x v="30"/>
    </i>
    <i r="1">
      <x v="2"/>
    </i>
    <i r="1">
      <x v="6"/>
    </i>
    <i r="1">
      <x v="11"/>
    </i>
    <i r="1">
      <x v="15"/>
    </i>
    <i r="1">
      <x v="19"/>
    </i>
    <i>
      <x v="5"/>
    </i>
    <i r="1">
      <x v="2"/>
    </i>
    <i r="1">
      <x v="6"/>
    </i>
    <i r="1">
      <x v="11"/>
    </i>
    <i r="1">
      <x v="15"/>
    </i>
    <i r="1">
      <x v="19"/>
    </i>
    <i>
      <x v="13"/>
    </i>
    <i r="1">
      <x v="2"/>
    </i>
    <i r="1">
      <x v="6"/>
    </i>
    <i r="1">
      <x v="11"/>
    </i>
    <i r="1">
      <x v="15"/>
    </i>
    <i r="1">
      <x v="19"/>
    </i>
    <i>
      <x v="17"/>
    </i>
    <i r="1">
      <x v="2"/>
    </i>
    <i r="1">
      <x v="6"/>
    </i>
    <i r="1">
      <x v="11"/>
    </i>
    <i r="1">
      <x v="15"/>
    </i>
    <i r="1">
      <x v="19"/>
    </i>
    <i>
      <x v="15"/>
    </i>
    <i r="1">
      <x v="2"/>
    </i>
    <i r="1">
      <x v="6"/>
    </i>
    <i r="1">
      <x v="11"/>
    </i>
    <i r="1">
      <x v="15"/>
    </i>
    <i r="1">
      <x v="19"/>
    </i>
    <i>
      <x v="8"/>
    </i>
    <i r="1">
      <x v="2"/>
    </i>
    <i r="1">
      <x v="6"/>
    </i>
    <i r="1">
      <x v="11"/>
    </i>
    <i r="1">
      <x v="15"/>
    </i>
    <i r="1">
      <x v="19"/>
    </i>
    <i>
      <x v="16"/>
    </i>
    <i r="1">
      <x v="2"/>
    </i>
    <i r="1">
      <x v="6"/>
    </i>
    <i r="1">
      <x v="11"/>
    </i>
    <i r="1">
      <x v="15"/>
    </i>
    <i r="1">
      <x v="19"/>
    </i>
    <i>
      <x v="22"/>
    </i>
    <i r="1">
      <x v="2"/>
    </i>
    <i r="1">
      <x v="6"/>
    </i>
    <i r="1">
      <x v="11"/>
    </i>
    <i r="1">
      <x v="15"/>
    </i>
    <i r="1">
      <x v="19"/>
    </i>
    <i>
      <x v="26"/>
    </i>
    <i r="1">
      <x v="2"/>
    </i>
    <i r="1">
      <x v="6"/>
    </i>
    <i r="1">
      <x v="11"/>
    </i>
    <i r="1">
      <x v="15"/>
    </i>
    <i r="1">
      <x v="19"/>
    </i>
    <i>
      <x v="3"/>
    </i>
    <i r="1">
      <x v="2"/>
    </i>
    <i r="1">
      <x v="6"/>
    </i>
    <i r="1">
      <x v="11"/>
    </i>
    <i r="1">
      <x v="15"/>
    </i>
    <i r="1">
      <x v="19"/>
    </i>
    <i>
      <x v="23"/>
    </i>
    <i r="1">
      <x v="2"/>
    </i>
    <i r="1">
      <x v="6"/>
    </i>
    <i r="1">
      <x v="11"/>
    </i>
    <i r="1">
      <x v="15"/>
    </i>
    <i r="1">
      <x v="19"/>
    </i>
    <i>
      <x v="7"/>
    </i>
    <i r="1">
      <x v="2"/>
    </i>
    <i r="1">
      <x v="6"/>
    </i>
    <i r="1">
      <x v="11"/>
    </i>
    <i r="1">
      <x v="15"/>
    </i>
    <i r="1">
      <x v="19"/>
    </i>
    <i>
      <x v="32"/>
    </i>
    <i r="1">
      <x v="2"/>
    </i>
    <i r="1">
      <x v="6"/>
    </i>
    <i r="1">
      <x v="11"/>
    </i>
    <i r="1">
      <x v="15"/>
    </i>
    <i r="1">
      <x v="19"/>
    </i>
    <i>
      <x/>
    </i>
    <i r="1">
      <x v="2"/>
    </i>
    <i r="1">
      <x v="6"/>
    </i>
    <i r="1">
      <x v="11"/>
    </i>
    <i r="1">
      <x v="15"/>
    </i>
    <i r="1">
      <x v="19"/>
    </i>
    <i>
      <x v="1"/>
    </i>
    <i r="1">
      <x v="2"/>
    </i>
    <i r="1">
      <x v="6"/>
    </i>
    <i r="1">
      <x v="11"/>
    </i>
    <i r="1">
      <x v="15"/>
    </i>
    <i r="1">
      <x v="19"/>
    </i>
    <i>
      <x v="33"/>
    </i>
    <i r="1">
      <x v="2"/>
    </i>
    <i r="1">
      <x v="6"/>
    </i>
    <i r="1">
      <x v="11"/>
    </i>
    <i r="1">
      <x v="15"/>
    </i>
    <i r="1">
      <x v="19"/>
    </i>
    <i>
      <x v="18"/>
    </i>
    <i r="1">
      <x v="2"/>
    </i>
    <i r="1">
      <x v="6"/>
    </i>
    <i r="1">
      <x v="11"/>
    </i>
    <i r="1">
      <x v="15"/>
    </i>
    <i r="1">
      <x v="19"/>
    </i>
    <i>
      <x v="24"/>
    </i>
    <i r="1">
      <x v="2"/>
    </i>
    <i r="1">
      <x v="6"/>
    </i>
    <i r="1">
      <x v="11"/>
    </i>
    <i r="1">
      <x v="15"/>
    </i>
    <i r="1">
      <x v="19"/>
    </i>
    <i>
      <x v="35"/>
    </i>
    <i r="1">
      <x v="2"/>
    </i>
    <i r="1">
      <x v="6"/>
    </i>
    <i r="1">
      <x v="11"/>
    </i>
    <i r="1">
      <x v="15"/>
    </i>
    <i r="1">
      <x v="19"/>
    </i>
    <i>
      <x v="4"/>
    </i>
    <i r="1">
      <x v="2"/>
    </i>
    <i r="1">
      <x v="6"/>
    </i>
    <i r="1">
      <x v="11"/>
    </i>
    <i r="1">
      <x v="15"/>
    </i>
    <i r="1">
      <x v="19"/>
    </i>
    <i>
      <x v="6"/>
    </i>
    <i r="1">
      <x v="2"/>
    </i>
    <i r="1">
      <x v="6"/>
    </i>
    <i r="1">
      <x v="11"/>
    </i>
    <i r="1">
      <x v="15"/>
    </i>
    <i r="1">
      <x v="19"/>
    </i>
    <i>
      <x v="34"/>
    </i>
    <i r="1">
      <x v="2"/>
    </i>
    <i r="1">
      <x v="6"/>
    </i>
    <i r="1">
      <x v="11"/>
    </i>
    <i r="1">
      <x v="15"/>
    </i>
    <i r="1">
      <x v="19"/>
    </i>
    <i>
      <x v="20"/>
    </i>
    <i r="1">
      <x v="2"/>
    </i>
    <i r="1">
      <x v="6"/>
    </i>
    <i r="1">
      <x v="11"/>
    </i>
    <i r="1">
      <x v="15"/>
    </i>
    <i r="1">
      <x v="19"/>
    </i>
    <i>
      <x v="9"/>
    </i>
    <i r="1">
      <x v="2"/>
    </i>
    <i r="1">
      <x v="6"/>
    </i>
    <i r="1">
      <x v="11"/>
    </i>
    <i r="1">
      <x v="15"/>
    </i>
    <i r="1">
      <x v="19"/>
    </i>
    <i>
      <x v="21"/>
    </i>
    <i r="1">
      <x v="2"/>
    </i>
    <i r="1">
      <x v="6"/>
    </i>
    <i r="1">
      <x v="11"/>
    </i>
    <i r="1">
      <x v="15"/>
    </i>
    <i r="1">
      <x v="19"/>
    </i>
    <i>
      <x v="11"/>
    </i>
    <i r="1">
      <x v="2"/>
    </i>
    <i r="1">
      <x v="6"/>
    </i>
    <i r="1">
      <x v="11"/>
    </i>
    <i r="1">
      <x v="15"/>
    </i>
    <i r="1">
      <x v="19"/>
    </i>
    <i>
      <x v="27"/>
    </i>
    <i r="1">
      <x v="2"/>
    </i>
    <i r="1">
      <x v="6"/>
    </i>
    <i r="1">
      <x v="11"/>
    </i>
    <i r="1">
      <x v="15"/>
    </i>
    <i r="1">
      <x v="19"/>
    </i>
    <i>
      <x v="19"/>
    </i>
    <i r="1">
      <x v="2"/>
    </i>
    <i r="1">
      <x v="6"/>
    </i>
    <i r="1">
      <x v="11"/>
    </i>
    <i r="1">
      <x v="15"/>
    </i>
    <i r="1">
      <x v="19"/>
    </i>
    <i>
      <x v="36"/>
    </i>
    <i r="1">
      <x v="2"/>
    </i>
    <i r="1">
      <x v="6"/>
    </i>
    <i r="1">
      <x v="11"/>
    </i>
    <i r="1">
      <x v="15"/>
    </i>
    <i r="1">
      <x v="19"/>
    </i>
    <i>
      <x v="25"/>
    </i>
    <i r="1">
      <x v="2"/>
    </i>
    <i r="1">
      <x v="6"/>
    </i>
    <i r="1">
      <x v="11"/>
    </i>
    <i r="1">
      <x v="15"/>
    </i>
    <i r="1">
      <x v="19"/>
    </i>
    <i>
      <x v="31"/>
    </i>
    <i r="1">
      <x v="2"/>
    </i>
    <i r="1">
      <x v="6"/>
    </i>
    <i r="1">
      <x v="11"/>
    </i>
    <i r="1">
      <x v="15"/>
    </i>
    <i r="1">
      <x v="19"/>
    </i>
    <i>
      <x v="37"/>
    </i>
    <i r="1">
      <x v="2"/>
    </i>
    <i r="1">
      <x v="6"/>
    </i>
    <i r="1">
      <x v="11"/>
    </i>
    <i r="1">
      <x v="15"/>
    </i>
    <i r="1">
      <x v="19"/>
    </i>
    <i>
      <x v="28"/>
    </i>
    <i r="1">
      <x v="2"/>
    </i>
    <i r="1">
      <x v="6"/>
    </i>
    <i r="1">
      <x v="11"/>
    </i>
    <i r="1">
      <x v="15"/>
    </i>
    <i r="1">
      <x v="19"/>
    </i>
    <i>
      <x v="38"/>
    </i>
    <i r="1">
      <x v="2"/>
    </i>
    <i r="1">
      <x v="6"/>
    </i>
    <i r="1">
      <x v="11"/>
    </i>
    <i r="1">
      <x v="15"/>
    </i>
    <i r="1">
      <x v="19"/>
    </i>
    <i>
      <x v="39"/>
    </i>
    <i r="1">
      <x v="2"/>
    </i>
    <i r="1">
      <x v="6"/>
    </i>
    <i r="1">
      <x v="11"/>
    </i>
    <i r="1">
      <x v="15"/>
    </i>
    <i r="1">
      <x v="19"/>
    </i>
    <i t="grand">
      <x/>
    </i>
  </rowItems>
  <colFields count="1">
    <field x="-2"/>
  </colFields>
  <colItems count="6">
    <i>
      <x/>
    </i>
    <i i="1">
      <x v="1"/>
    </i>
    <i i="2">
      <x v="2"/>
    </i>
    <i i="3">
      <x v="3"/>
    </i>
    <i i="4">
      <x v="4"/>
    </i>
    <i i="5">
      <x v="5"/>
    </i>
  </colItems>
  <dataFields count="6">
    <dataField name="Average of % Received by mail" fld="28" subtotal="average" baseField="1" baseItem="22" numFmtId="10"/>
    <dataField name="Average of %  Received by dropbox" fld="27" subtotal="average" baseField="1" baseItem="20" numFmtId="10"/>
    <dataField name="Average of %  Received by Email or Fax" fld="29" subtotal="average" baseField="1" baseItem="20" numFmtId="10"/>
    <dataField name="Sum of Ballots Rejected - Late Postmark" fld="15" baseField="0" baseItem="0"/>
    <dataField name="Average of % ballots (of ballots returned) rejected for late postmark" fld="16" subtotal="average" baseField="1" baseItem="1" numFmtId="10"/>
    <dataField name="Average of % of ballots rejected for late postmark (of ballots rejected)" fld="17" subtotal="average" baseField="1" baseItem="1" numFmtId="10"/>
  </dataFields>
  <formats count="2">
    <format dxfId="34">
      <pivotArea field="0" type="button" dataOnly="0" labelOnly="1" outline="0" axis="axisRow" fieldPosition="0"/>
    </format>
    <format dxfId="35">
      <pivotArea dataOnly="0" labelOnly="1" outline="0" fieldPosition="0">
        <references count="1">
          <reference field="4294967294" count="6">
            <x v="0"/>
            <x v="1"/>
            <x v="2"/>
            <x v="3"/>
            <x v="4"/>
            <x v="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BB5FA086-2A13-43AD-8557-8E1E847D48BF}" name="PivotTable11" cacheId="543"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4:G34" firstHeaderRow="0" firstDataRow="1" firstDataCol="1" rowPageCount="2" colPageCount="1"/>
  <pivotFields count="33">
    <pivotField axis="axisPage" showAll="0">
      <items count="43">
        <item x="0"/>
        <item x="1"/>
        <item x="2"/>
        <item x="3"/>
        <item x="4"/>
        <item x="5"/>
        <item x="6"/>
        <item x="7"/>
        <item x="8"/>
        <item x="9"/>
        <item x="10"/>
        <item x="11"/>
        <item x="12"/>
        <item x="13"/>
        <item x="14"/>
        <item x="40"/>
        <item x="15"/>
        <item x="16"/>
        <item x="17"/>
        <item x="18"/>
        <item x="19"/>
        <item x="20"/>
        <item x="21"/>
        <item x="22"/>
        <item x="23"/>
        <item x="24"/>
        <item x="25"/>
        <item x="26"/>
        <item x="27"/>
        <item x="28"/>
        <item x="29"/>
        <item x="30"/>
        <item x="31"/>
        <item x="32"/>
        <item x="33"/>
        <item x="34"/>
        <item x="35"/>
        <item x="36"/>
        <item x="37"/>
        <item x="38"/>
        <item x="39"/>
        <item x="41"/>
        <item t="default"/>
      </items>
    </pivotField>
    <pivotField axis="axisRow" showAll="0">
      <items count="47">
        <item x="44"/>
        <item x="43"/>
        <item x="42"/>
        <item x="41"/>
        <item x="40"/>
        <item x="39"/>
        <item x="38"/>
        <item x="37"/>
        <item x="36"/>
        <item x="35"/>
        <item x="34"/>
        <item x="33"/>
        <item x="32"/>
        <item x="31"/>
        <item x="30"/>
        <item x="29"/>
        <item x="28"/>
        <item x="27"/>
        <item x="26"/>
        <item x="25"/>
        <item x="24"/>
        <item x="23"/>
        <item x="22"/>
        <item x="21"/>
        <item x="20"/>
        <item x="19"/>
        <item x="18"/>
        <item x="17"/>
        <item x="16"/>
        <item x="15"/>
        <item x="14"/>
        <item x="13"/>
        <item x="12"/>
        <item x="11"/>
        <item x="10"/>
        <item x="9"/>
        <item x="8"/>
        <item x="7"/>
        <item x="6"/>
        <item x="5"/>
        <item x="4"/>
        <item x="3"/>
        <item x="2"/>
        <item x="1"/>
        <item x="0"/>
        <item x="45"/>
        <item t="default"/>
      </items>
    </pivotField>
    <pivotField showAll="0"/>
    <pivotField axis="axisPage" multipleItemSelectionAllowed="1" showAll="0">
      <items count="17">
        <item h="1" x="14"/>
        <item h="1" x="13"/>
        <item h="1" x="12"/>
        <item h="1" x="11"/>
        <item h="1" x="10"/>
        <item h="1" x="9"/>
        <item h="1" x="8"/>
        <item h="1" x="7"/>
        <item x="6"/>
        <item x="5"/>
        <item x="4"/>
        <item x="3"/>
        <item x="2"/>
        <item x="1"/>
        <item x="0"/>
        <item h="1" x="15"/>
        <item t="default"/>
      </items>
    </pivotField>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showAll="0">
      <items count="15">
        <item sd="0" x="0"/>
        <item sd="0" x="1"/>
        <item sd="0" x="2"/>
        <item sd="0" x="3"/>
        <item sd="0" x="4"/>
        <item sd="0" x="5"/>
        <item sd="0" x="6"/>
        <item sd="0" x="7"/>
        <item sd="0" x="8"/>
        <item sd="0" x="9"/>
        <item sd="0" x="10"/>
        <item sd="0" x="11"/>
        <item sd="0" x="12"/>
        <item sd="0" x="13"/>
        <item t="default"/>
      </items>
    </pivotField>
    <pivotField showAll="0">
      <items count="7">
        <item sd="0" x="0"/>
        <item sd="0" x="1"/>
        <item sd="0" x="2"/>
        <item sd="0" x="3"/>
        <item sd="0" x="4"/>
        <item sd="0" x="5"/>
        <item t="default"/>
      </items>
    </pivotField>
    <pivotField axis="axisRow" showAll="0" sortType="descending" defaultSubtotal="0">
      <items count="17">
        <item x="15"/>
        <item x="14"/>
        <item x="13"/>
        <item x="12"/>
        <item x="11"/>
        <item x="10"/>
        <item sd="0" x="9"/>
        <item sd="0" x="8"/>
        <item sd="0" x="7"/>
        <item sd="0" x="6"/>
        <item sd="0" x="5"/>
        <item sd="0" x="4"/>
        <item sd="0" x="3"/>
        <item sd="0" x="2"/>
        <item sd="0" x="1"/>
        <item sd="0" x="16"/>
        <item sd="0" x="0"/>
      </items>
    </pivotField>
  </pivotFields>
  <rowFields count="2">
    <field x="32"/>
    <field x="1"/>
  </rowFields>
  <rowItems count="30">
    <i>
      <x/>
    </i>
    <i r="1">
      <x v="44"/>
    </i>
    <i>
      <x v="1"/>
    </i>
    <i r="1">
      <x v="40"/>
    </i>
    <i r="1">
      <x v="41"/>
    </i>
    <i r="1">
      <x v="42"/>
    </i>
    <i r="1">
      <x v="43"/>
    </i>
    <i>
      <x v="2"/>
    </i>
    <i r="1">
      <x v="35"/>
    </i>
    <i r="1">
      <x v="36"/>
    </i>
    <i r="1">
      <x v="37"/>
    </i>
    <i r="1">
      <x v="38"/>
    </i>
    <i r="1">
      <x v="39"/>
    </i>
    <i>
      <x v="3"/>
    </i>
    <i r="1">
      <x v="31"/>
    </i>
    <i r="1">
      <x v="32"/>
    </i>
    <i r="1">
      <x v="33"/>
    </i>
    <i r="1">
      <x v="34"/>
    </i>
    <i>
      <x v="4"/>
    </i>
    <i r="1">
      <x v="27"/>
    </i>
    <i r="1">
      <x v="28"/>
    </i>
    <i r="1">
      <x v="29"/>
    </i>
    <i r="1">
      <x v="30"/>
    </i>
    <i>
      <x v="5"/>
    </i>
    <i r="1">
      <x v="23"/>
    </i>
    <i r="1">
      <x v="24"/>
    </i>
    <i r="1">
      <x v="25"/>
    </i>
    <i r="1">
      <x v="26"/>
    </i>
    <i>
      <x v="6"/>
    </i>
    <i t="grand">
      <x/>
    </i>
  </rowItems>
  <colFields count="1">
    <field x="-2"/>
  </colFields>
  <colItems count="6">
    <i>
      <x/>
    </i>
    <i i="1">
      <x v="1"/>
    </i>
    <i i="2">
      <x v="2"/>
    </i>
    <i i="3">
      <x v="3"/>
    </i>
    <i i="4">
      <x v="4"/>
    </i>
    <i i="5">
      <x v="5"/>
    </i>
  </colItems>
  <pageFields count="2">
    <pageField fld="0" item="40" hier="-1"/>
    <pageField fld="3" hier="-1"/>
  </pageFields>
  <dataFields count="6">
    <dataField name="Average of % Received by mail" fld="28" subtotal="average" baseField="32" baseItem="0" numFmtId="10"/>
    <dataField name="Average of %  Received by dropbox" fld="27" subtotal="average" baseField="32" baseItem="0" numFmtId="10"/>
    <dataField name="Average of %  Received by Email or Fax" fld="29" subtotal="average" baseField="32" baseItem="0" numFmtId="10"/>
    <dataField name="Sum of Ballots Rejected - Late Postmark" fld="15" baseField="0" baseItem="0"/>
    <dataField name="Average of % ballots (of ballots returned) rejected for late postmark" fld="16" subtotal="average" baseField="32" baseItem="0" numFmtId="10"/>
    <dataField name="Average of % of ballots rejected for late postmark (of ballots rejected)" fld="17" subtotal="average" baseField="32" baseItem="0" numFmtId="10"/>
  </dataFields>
  <formats count="2">
    <format dxfId="32">
      <pivotArea field="32" type="button" dataOnly="0" labelOnly="1" outline="0" axis="axisRow" fieldPosition="0"/>
    </format>
    <format dxfId="33">
      <pivotArea dataOnly="0" labelOnly="1" outline="0" fieldPosition="0">
        <references count="1">
          <reference field="4294967294" count="6">
            <x v="0"/>
            <x v="1"/>
            <x v="2"/>
            <x v="3"/>
            <x v="4"/>
            <x v="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6861BE2E-0B0E-4DF4-AFED-2C81F06C5768}" name="PivotTable11" cacheId="543"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4:G43" firstHeaderRow="0" firstDataRow="1" firstDataCol="1" rowPageCount="1" colPageCount="1"/>
  <pivotFields count="33">
    <pivotField axis="axisPage" showAll="0">
      <items count="43">
        <item x="0"/>
        <item x="1"/>
        <item x="2"/>
        <item x="3"/>
        <item x="4"/>
        <item x="5"/>
        <item x="6"/>
        <item x="7"/>
        <item x="8"/>
        <item x="9"/>
        <item x="10"/>
        <item x="11"/>
        <item x="12"/>
        <item x="13"/>
        <item x="14"/>
        <item x="40"/>
        <item x="15"/>
        <item x="16"/>
        <item x="17"/>
        <item x="18"/>
        <item x="19"/>
        <item x="20"/>
        <item x="21"/>
        <item x="22"/>
        <item x="23"/>
        <item x="24"/>
        <item x="25"/>
        <item x="26"/>
        <item x="27"/>
        <item x="28"/>
        <item x="29"/>
        <item x="30"/>
        <item x="31"/>
        <item x="32"/>
        <item x="33"/>
        <item x="34"/>
        <item x="35"/>
        <item x="36"/>
        <item x="37"/>
        <item x="38"/>
        <item x="39"/>
        <item x="41"/>
        <item t="default"/>
      </items>
    </pivotField>
    <pivotField axis="axisRow" showAll="0">
      <items count="47">
        <item h="1" x="44"/>
        <item h="1" x="43"/>
        <item h="1" x="42"/>
        <item h="1" x="41"/>
        <item h="1" x="40"/>
        <item h="1" x="39"/>
        <item h="1" x="38"/>
        <item h="1" x="37"/>
        <item h="1" x="36"/>
        <item h="1" x="35"/>
        <item h="1" x="34"/>
        <item h="1" x="33"/>
        <item x="32"/>
        <item x="31"/>
        <item x="30"/>
        <item x="29"/>
        <item x="28"/>
        <item x="27"/>
        <item x="26"/>
        <item x="25"/>
        <item x="24"/>
        <item x="23"/>
        <item x="22"/>
        <item x="21"/>
        <item x="20"/>
        <item x="19"/>
        <item x="18"/>
        <item x="17"/>
        <item x="16"/>
        <item x="15"/>
        <item x="14"/>
        <item x="13"/>
        <item x="12"/>
        <item x="11"/>
        <item x="10"/>
        <item x="9"/>
        <item x="8"/>
        <item x="7"/>
        <item x="6"/>
        <item x="5"/>
        <item x="4"/>
        <item x="3"/>
        <item x="2"/>
        <item x="1"/>
        <item x="0"/>
        <item h="1" x="45"/>
        <item t="default"/>
      </items>
    </pivotField>
    <pivotField axis="axisRow" showAll="0">
      <items count="7">
        <item x="0"/>
        <item x="3"/>
        <item x="1"/>
        <item x="4"/>
        <item x="2"/>
        <item x="5"/>
        <item t="default"/>
      </items>
    </pivotField>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showAll="0">
      <items count="15">
        <item sd="0" x="0"/>
        <item sd="0" x="1"/>
        <item sd="0" x="2"/>
        <item sd="0" x="3"/>
        <item sd="0" x="4"/>
        <item sd="0" x="5"/>
        <item sd="0" x="6"/>
        <item sd="0" x="7"/>
        <item sd="0" x="8"/>
        <item sd="0" x="9"/>
        <item sd="0" x="10"/>
        <item sd="0" x="11"/>
        <item sd="0" x="12"/>
        <item sd="0" x="13"/>
        <item t="default"/>
      </items>
    </pivotField>
    <pivotField showAll="0">
      <items count="7">
        <item sd="0" x="0"/>
        <item sd="0" x="1"/>
        <item sd="0" x="2"/>
        <item sd="0" x="3"/>
        <item sd="0" x="4"/>
        <item sd="0" x="5"/>
        <item t="default"/>
      </items>
    </pivotField>
    <pivotField showAll="0" sortType="descending" defaultSubtotal="0">
      <items count="17">
        <item x="15"/>
        <item x="14"/>
        <item x="13"/>
        <item x="12"/>
        <item x="11"/>
        <item x="10"/>
        <item sd="0" x="9"/>
        <item sd="0" x="8"/>
        <item sd="0" x="7"/>
        <item sd="0" x="6"/>
        <item sd="0" x="5"/>
        <item sd="0" x="4"/>
        <item sd="0" x="3"/>
        <item sd="0" x="2"/>
        <item sd="0" x="1"/>
        <item sd="0" x="16"/>
        <item sd="0" x="0"/>
      </items>
    </pivotField>
  </pivotFields>
  <rowFields count="2">
    <field x="2"/>
    <field x="1"/>
  </rowFields>
  <rowItems count="39">
    <i>
      <x/>
    </i>
    <i r="1">
      <x v="12"/>
    </i>
    <i r="1">
      <x v="15"/>
    </i>
    <i r="1">
      <x v="18"/>
    </i>
    <i r="1">
      <x v="23"/>
    </i>
    <i r="1">
      <x v="27"/>
    </i>
    <i r="1">
      <x v="31"/>
    </i>
    <i r="1">
      <x v="35"/>
    </i>
    <i r="1">
      <x v="40"/>
    </i>
    <i r="1">
      <x v="44"/>
    </i>
    <i>
      <x v="1"/>
    </i>
    <i r="1">
      <x v="20"/>
    </i>
    <i r="1">
      <x v="24"/>
    </i>
    <i r="1">
      <x v="28"/>
    </i>
    <i r="1">
      <x v="32"/>
    </i>
    <i r="1">
      <x v="37"/>
    </i>
    <i r="1">
      <x v="41"/>
    </i>
    <i>
      <x v="2"/>
    </i>
    <i r="1">
      <x v="14"/>
    </i>
    <i r="1">
      <x v="17"/>
    </i>
    <i r="1">
      <x v="22"/>
    </i>
    <i r="1">
      <x v="26"/>
    </i>
    <i r="1">
      <x v="30"/>
    </i>
    <i r="1">
      <x v="34"/>
    </i>
    <i r="1">
      <x v="39"/>
    </i>
    <i r="1">
      <x v="43"/>
    </i>
    <i>
      <x v="3"/>
    </i>
    <i r="1">
      <x v="19"/>
    </i>
    <i r="1">
      <x v="36"/>
    </i>
    <i>
      <x v="4"/>
    </i>
    <i r="1">
      <x v="13"/>
    </i>
    <i r="1">
      <x v="16"/>
    </i>
    <i r="1">
      <x v="21"/>
    </i>
    <i r="1">
      <x v="25"/>
    </i>
    <i r="1">
      <x v="29"/>
    </i>
    <i r="1">
      <x v="33"/>
    </i>
    <i r="1">
      <x v="38"/>
    </i>
    <i r="1">
      <x v="42"/>
    </i>
    <i t="grand">
      <x/>
    </i>
  </rowItems>
  <colFields count="1">
    <field x="-2"/>
  </colFields>
  <colItems count="6">
    <i>
      <x/>
    </i>
    <i i="1">
      <x v="1"/>
    </i>
    <i i="2">
      <x v="2"/>
    </i>
    <i i="3">
      <x v="3"/>
    </i>
    <i i="4">
      <x v="4"/>
    </i>
    <i i="5">
      <x v="5"/>
    </i>
  </colItems>
  <pageFields count="1">
    <pageField fld="0" item="40" hier="-1"/>
  </pageFields>
  <dataFields count="6">
    <dataField name="Average of % Received by mail" fld="28" subtotal="average" baseField="2" baseItem="0" numFmtId="10"/>
    <dataField name="Average of %  Received by dropbox" fld="27" subtotal="average" baseField="2" baseItem="0" numFmtId="10"/>
    <dataField name="Average of %  Received by Email or Fax" fld="29" subtotal="average" baseField="2" baseItem="0" numFmtId="10"/>
    <dataField name="Sum of Ballots Rejected - Late Postmark" fld="15" baseField="2" baseItem="0"/>
    <dataField name="Average of % ballots (of ballots returned) rejected for late postmark" fld="16" subtotal="average" baseField="2" baseItem="0" numFmtId="10"/>
    <dataField name="Average of % of ballots rejected for late postmark (of ballots rejected)" fld="17" subtotal="average" baseField="2" baseItem="0" numFmtId="10"/>
  </dataFields>
  <formats count="2">
    <format dxfId="30">
      <pivotArea field="32" type="button" dataOnly="0" labelOnly="1" outline="0"/>
    </format>
    <format dxfId="31">
      <pivotArea dataOnly="0" labelOnly="1" outline="0" fieldPosition="0">
        <references count="1">
          <reference field="4294967294" count="6">
            <x v="0"/>
            <x v="1"/>
            <x v="2"/>
            <x v="3"/>
            <x v="4"/>
            <x v="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lection_Date" xr10:uid="{ECDCF19C-1D30-4A65-984C-FED93ECDBBF8}" sourceName="Election Date">
  <pivotTables>
    <pivotTable tabId="12" name="PivotTable9"/>
  </pivotTables>
  <data>
    <tabular pivotCacheId="1903142072">
      <items count="62">
        <i x="44"/>
        <i x="42"/>
        <i x="40"/>
        <i x="38"/>
        <i x="35"/>
        <i x="33"/>
        <i x="30"/>
        <i x="27"/>
        <i x="22"/>
        <i x="18" s="1"/>
        <i x="14" s="1"/>
        <i x="10" s="1"/>
        <i x="5" s="1"/>
        <i x="1" s="1"/>
        <i x="61" nd="1"/>
        <i x="60" nd="1"/>
        <i x="59" nd="1"/>
        <i x="58" nd="1"/>
        <i x="57" nd="1"/>
        <i x="56" nd="1"/>
        <i x="55" nd="1"/>
        <i x="54" nd="1"/>
        <i x="53" nd="1"/>
        <i x="52" nd="1"/>
        <i x="51" nd="1"/>
        <i x="50" nd="1"/>
        <i x="49" nd="1"/>
        <i x="48" nd="1"/>
        <i x="47" nd="1"/>
        <i x="46" nd="1"/>
        <i x="43" nd="1"/>
        <i x="41" nd="1"/>
        <i x="39" nd="1"/>
        <i x="37" nd="1"/>
        <i x="36" nd="1"/>
        <i x="34" nd="1"/>
        <i x="32" nd="1"/>
        <i x="31" nd="1"/>
        <i x="29" nd="1"/>
        <i x="28" nd="1"/>
        <i x="26" s="1" nd="1"/>
        <i x="25" nd="1"/>
        <i x="24" s="1" nd="1"/>
        <i x="23" nd="1"/>
        <i x="21" s="1" nd="1"/>
        <i x="20" s="1" nd="1"/>
        <i x="19" nd="1"/>
        <i x="17" s="1" nd="1"/>
        <i x="16" s="1" nd="1"/>
        <i x="15" nd="1"/>
        <i x="13" s="1" nd="1"/>
        <i x="12" s="1" nd="1"/>
        <i x="11" nd="1"/>
        <i x="9" s="1" nd="1"/>
        <i x="8" s="1" nd="1"/>
        <i x="7" s="1" nd="1"/>
        <i x="6" nd="1"/>
        <i x="4" s="1" nd="1"/>
        <i x="3" s="1" nd="1"/>
        <i x="2" s="1" nd="1"/>
        <i x="0" nd="1"/>
        <i x="45"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lection_Type" xr10:uid="{E236F888-A753-4F9B-AAF3-9D507B4BFDB3}" sourceName="Election Type">
  <pivotTables>
    <pivotTable tabId="12" name="PivotTable9"/>
  </pivotTables>
  <data>
    <tabular pivotCacheId="1903142072">
      <items count="6">
        <i x="0"/>
        <i x="3"/>
        <i x="1" s="1"/>
        <i x="4"/>
        <i x="2"/>
        <i x="5"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lection_Date2" xr10:uid="{FBD8B830-2E11-41B1-8BD8-94CBB7837ADC}" sourceName="Election Date">
  <pivotTables>
    <pivotTable tabId="15" name="PivotTable11"/>
  </pivotTables>
  <data>
    <tabular pivotCacheId="1273811672">
      <items count="46">
        <i x="44"/>
        <i x="43"/>
        <i x="42"/>
        <i x="41"/>
        <i x="40"/>
        <i x="39"/>
        <i x="38"/>
        <i x="37"/>
        <i x="36"/>
        <i x="35"/>
        <i x="34"/>
        <i x="33"/>
        <i x="32" s="1"/>
        <i x="31" s="1"/>
        <i x="30" s="1"/>
        <i x="29" s="1"/>
        <i x="28" s="1"/>
        <i x="27" s="1"/>
        <i x="26" s="1"/>
        <i x="25" s="1"/>
        <i x="24" s="1"/>
        <i x="23" s="1"/>
        <i x="22" s="1"/>
        <i x="21" s="1"/>
        <i x="20" s="1"/>
        <i x="19" s="1"/>
        <i x="18" s="1"/>
        <i x="17" s="1"/>
        <i x="16" s="1"/>
        <i x="15" s="1"/>
        <i x="14" s="1"/>
        <i x="13" s="1"/>
        <i x="12" s="1"/>
        <i x="11" s="1"/>
        <i x="10" s="1"/>
        <i x="9" s="1"/>
        <i x="8" s="1"/>
        <i x="7" s="1"/>
        <i x="6" s="1"/>
        <i x="5" s="1"/>
        <i x="4" s="1"/>
        <i x="3" s="1"/>
        <i x="2" s="1"/>
        <i x="1" s="1"/>
        <i x="0" s="1"/>
        <i x="45"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lection_Type2" xr10:uid="{2A6D3094-13A3-4D3E-B9BE-B3D13D8B7FA5}" sourceName="Election Type">
  <pivotTables>
    <pivotTable tabId="15" name="PivotTable11"/>
  </pivotTables>
  <data>
    <tabular pivotCacheId="1273811672">
      <items count="6">
        <i x="0" s="1"/>
        <i x="3" s="1"/>
        <i x="1" s="1"/>
        <i x="4" s="1"/>
        <i x="2" s="1"/>
        <i x="5"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Election Date" xr10:uid="{BDDF041C-ABC2-4F42-9E7D-A3CDF1B5A809}" cache="Slicer_Election_Date" caption="Election Date" startItem="6" rowHeight="241300"/>
  <slicer name="Election Type" xr10:uid="{E5325AD2-4842-4F52-871A-7110F034D107}" cache="Slicer_Election_Type" caption="Election Type"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Election Date 2" xr10:uid="{B451D309-4E94-46DC-A11A-2735B6DB6D62}" cache="Slicer_Election_Date2" caption="Election Date" startItem="7" rowHeight="241300"/>
  <slicer name="Election Type 2" xr10:uid="{570D7DFE-6203-4822-8D86-295335CA10ED}" cache="Slicer_Election_Type2" caption="Election Type"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46A95F5-43D6-4ED3-915E-644BA911EFB4}" name="Table1" displayName="Table1" ref="A1:AD2439" totalsRowShown="0" headerRowDxfId="29" dataDxfId="28" headerRowCellStyle="Comma" dataCellStyle="Percent">
  <autoFilter ref="A1:AD2439" xr:uid="{046A95F5-43D6-4ED3-915E-644BA911EFB4}"/>
  <sortState xmlns:xlrd2="http://schemas.microsoft.com/office/spreadsheetml/2017/richdata2" ref="A2:AD41">
    <sortCondition descending="1" ref="P1:P2439"/>
  </sortState>
  <tableColumns count="30">
    <tableColumn id="1" xr3:uid="{6A23E089-F8FE-4CC8-8CAE-34B5C257E74A}" name="County" dataDxfId="27" dataCellStyle="Comma"/>
    <tableColumn id="2" xr3:uid="{D9D62BA9-E2A9-48F4-BF52-18C83F7371EC}" name="Election Date" dataDxfId="26" dataCellStyle="Comma"/>
    <tableColumn id="3" xr3:uid="{FD28B6D5-8B96-4636-A694-FE73663C7B23}" name="Election Type" dataDxfId="25" dataCellStyle="Comma"/>
    <tableColumn id="4" xr3:uid="{48D9C45C-4C17-4E7E-AB76-882AC4574086}" name="Year" dataDxfId="24" dataCellStyle="Comma"/>
    <tableColumn id="5" xr3:uid="{11B41709-84AC-43CC-9BA8-7BC3283B9BBA}" name="Active Voters" dataDxfId="23" dataCellStyle="Comma"/>
    <tableColumn id="6" xr3:uid="{5A8AB876-5676-4514-A0E6-4348C42914BE}" name="Inactive Voters" dataDxfId="22" dataCellStyle="Comma"/>
    <tableColumn id="7" xr3:uid="{AE5476DA-1F1C-40B4-BE2B-68142561AACD}" name="Valid Ballots" dataDxfId="21" dataCellStyle="Comma"/>
    <tableColumn id="8" xr3:uid="{A833AC29-61B2-4DEA-8ACC-F3696C53FC06}" name="Ballots Issued" dataDxfId="20" dataCellStyle="Comma"/>
    <tableColumn id="9" xr3:uid="{E52BE863-C982-4B70-B61F-C7FB6541296C}" name="Ballots Returned" dataDxfId="19" dataCellStyle="Comma"/>
    <tableColumn id="10" xr3:uid="{038D5943-1DC0-4FAE-BED6-7DB57D92B085}" name="Ballots Counted" dataDxfId="18" dataCellStyle="Comma"/>
    <tableColumn id="11" xr3:uid="{AA30FF8F-D984-451E-8E3E-C6A33BBD6965}" name="Ballots Forwarded" dataDxfId="17" dataCellStyle="Comma"/>
    <tableColumn id="12" xr3:uid="{05B5735B-9ADD-4007-8D67-6343EB5A3D3B}" name="Ballots forwarded for late transfer" dataDxfId="16" dataCellStyle="Comma"/>
    <tableColumn id="13" xr3:uid="{7E9A8CA5-6088-4F6B-959F-19F66BE1D733}" name="Ballots Rejected" dataDxfId="15" dataCellStyle="Comma"/>
    <tableColumn id="14" xr3:uid="{7F05E164-27F8-4AF1-8C06-B694E18591E0}" name="Ballots Rejected - Missing Signature" dataDxfId="14" dataCellStyle="Comma"/>
    <tableColumn id="15" xr3:uid="{E554790B-4553-4CE8-9D3D-45F90D12B4C9}" name="Ballots Rejected - Bad Signature" dataDxfId="13" dataCellStyle="Comma"/>
    <tableColumn id="16" xr3:uid="{3E82185A-5933-4E74-A3A8-A2CF051CD309}" name="Ballots Rejected - Late Postmark" dataDxfId="12" dataCellStyle="Comma"/>
    <tableColumn id="17" xr3:uid="{89EA41FA-2A2A-4075-B434-915B3E0950A0}" name="% ballots (of ballots returned) rejected for late postmark" dataDxfId="11" dataCellStyle="Percent"/>
    <tableColumn id="27" xr3:uid="{6C8B28C0-2785-4008-B822-E9351D1FBA45}" name="% of ballots rejected for late postmark (of ballots rejected)" dataDxfId="10" dataCellStyle="Percent"/>
    <tableColumn id="18" xr3:uid="{07424A00-EC8E-4275-9A5D-79FB7DB52E23}" name="Ballots Rejected - Electronic with no hardcopy" dataDxfId="9" dataCellStyle="Comma"/>
    <tableColumn id="19" xr3:uid="{40EA65A9-9C4C-4E20-AC39-25DA191BED7B}" name="Ballots Rejected - Other reason" dataDxfId="8" dataCellStyle="Comma"/>
    <tableColumn id="20" xr3:uid="{B78B4BCA-C2C9-4C41-8E2C-A51ECD46533F}" name="Regular Mail Ballots Received" dataDxfId="7" dataCellStyle="Comma"/>
    <tableColumn id="21" xr3:uid="{E0BF58C3-4894-4176-85C0-FD190C665D5F}" name="Regular Mail Ballots Counted" dataDxfId="6" dataCellStyle="Comma"/>
    <tableColumn id="22" xr3:uid="{648665C1-CA44-4D70-9947-DDCB7E1CA8A0}" name="Regular Mail Ballots Rejected" dataDxfId="5" dataCellStyle="Comma"/>
    <tableColumn id="23" xr3:uid="{3125B919-C1EC-4D85-85B5-F35F68CD628D}" name="Regular Mail Ballots Issued" dataDxfId="4" dataCellStyle="Comma"/>
    <tableColumn id="24" xr3:uid="{B4FBC3D0-B363-43D3-AE77-2D168C70EA1C}" name=" Received by dropbox"/>
    <tableColumn id="25" xr3:uid="{A1A918F3-1705-485B-816D-AD4C8B143ACB}" name="Received by mail"/>
    <tableColumn id="26" xr3:uid="{EDCE8B19-B692-4EAD-9BF3-E2CC72C53A12}" name=" Received by Email or Fax" dataDxfId="3" dataCellStyle="Comma"/>
    <tableColumn id="28" xr3:uid="{4F32BEEC-0736-4DC9-8E49-A6D9885DB71D}" name="%  Received by dropbox" dataDxfId="2" dataCellStyle="Percent"/>
    <tableColumn id="29" xr3:uid="{86158ED6-8337-44E8-84F2-AB80B89C0CEE}" name="% Received by mail" dataDxfId="1" dataCellStyle="Percent"/>
    <tableColumn id="30" xr3:uid="{D6EF5EFA-913B-4C5C-8EF0-36A6262F4BC0}" name="%  Received by Email or Fax" dataDxfId="0" dataCellStyle="Percent"/>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sos.wa.gov/elections/data-research/election-data-and-maps/reports-data-and-statistic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2.xml"/><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19"/>
  <sheetViews>
    <sheetView tabSelected="1" workbookViewId="0">
      <selection activeCell="B15" sqref="B15"/>
    </sheetView>
  </sheetViews>
  <sheetFormatPr defaultColWidth="8.85546875" defaultRowHeight="14.45"/>
  <cols>
    <col min="1" max="1" width="14.85546875" style="30" customWidth="1"/>
    <col min="2" max="2" width="28.42578125" style="30" customWidth="1"/>
    <col min="3" max="3" width="43.85546875" style="30" customWidth="1"/>
    <col min="4" max="16384" width="8.85546875" style="30"/>
  </cols>
  <sheetData>
    <row r="1" spans="1:4">
      <c r="A1" s="30" t="s">
        <v>0</v>
      </c>
      <c r="C1" s="52" t="s">
        <v>1</v>
      </c>
      <c r="D1" s="30" t="s">
        <v>2</v>
      </c>
    </row>
    <row r="2" spans="1:4">
      <c r="A2" s="30" t="s">
        <v>3</v>
      </c>
    </row>
    <row r="3" spans="1:4">
      <c r="B3" s="31" t="s">
        <v>4</v>
      </c>
    </row>
    <row r="4" spans="1:4">
      <c r="B4" s="60" t="s">
        <v>5</v>
      </c>
    </row>
    <row r="6" spans="1:4">
      <c r="A6" s="30" t="s">
        <v>6</v>
      </c>
    </row>
    <row r="8" spans="1:4">
      <c r="A8" s="64" t="s">
        <v>7</v>
      </c>
    </row>
    <row r="9" spans="1:4">
      <c r="A9" s="62" t="s">
        <v>8</v>
      </c>
      <c r="B9" s="30" t="s">
        <v>9</v>
      </c>
    </row>
    <row r="10" spans="1:4">
      <c r="A10" s="62" t="s">
        <v>10</v>
      </c>
      <c r="B10" s="30" t="s">
        <v>11</v>
      </c>
    </row>
    <row r="11" spans="1:4">
      <c r="A11" s="30" t="s">
        <v>12</v>
      </c>
      <c r="B11" s="63" t="s">
        <v>13</v>
      </c>
    </row>
    <row r="12" spans="1:4">
      <c r="A12" s="30" t="s">
        <v>14</v>
      </c>
      <c r="B12" s="30" t="s">
        <v>15</v>
      </c>
    </row>
    <row r="13" spans="1:4">
      <c r="A13" s="30" t="s">
        <v>16</v>
      </c>
      <c r="B13" s="30" t="s">
        <v>17</v>
      </c>
    </row>
    <row r="14" spans="1:4">
      <c r="A14" s="30" t="s">
        <v>18</v>
      </c>
      <c r="B14" s="30" t="s">
        <v>19</v>
      </c>
    </row>
    <row r="16" spans="1:4">
      <c r="A16" s="64" t="s">
        <v>20</v>
      </c>
    </row>
    <row r="17" spans="1:1">
      <c r="A17" s="30" t="s">
        <v>21</v>
      </c>
    </row>
    <row r="18" spans="1:1">
      <c r="A18" s="30" t="s">
        <v>22</v>
      </c>
    </row>
    <row r="19" spans="1:1">
      <c r="A19" s="30" t="s">
        <v>23</v>
      </c>
    </row>
  </sheetData>
  <hyperlinks>
    <hyperlink ref="C1" r:id="rId1" display="https://www.sos.wa.gov/elections/data-research/election-data-and-maps/reports-data-and-statistics" xr:uid="{4611B1CC-32A6-4E83-AF3B-0C9C68903BC2}"/>
  </hyperlinks>
  <pageMargins left="0.7" right="0.7" top="0.75" bottom="0.75" header="0.3" footer="0.3"/>
  <pageSetup orientation="portrait" verticalDpi="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BX2439"/>
  <sheetViews>
    <sheetView zoomScaleNormal="100" workbookViewId="0">
      <pane xSplit="4" ySplit="1" topLeftCell="E235" activePane="bottomRight" state="frozen"/>
      <selection pane="bottomRight" activeCell="E204" sqref="E204"/>
      <selection pane="bottomLeft" activeCell="A2" sqref="A2"/>
      <selection pane="topRight" activeCell="D1" sqref="D1"/>
    </sheetView>
  </sheetViews>
  <sheetFormatPr defaultColWidth="9.140625" defaultRowHeight="14.45"/>
  <cols>
    <col min="1" max="1" width="15.42578125" style="4" bestFit="1" customWidth="1"/>
    <col min="2" max="2" width="15" style="18" bestFit="1" customWidth="1"/>
    <col min="3" max="3" width="21.28515625" style="4" bestFit="1" customWidth="1"/>
    <col min="4" max="4" width="7.85546875" style="5" bestFit="1" customWidth="1"/>
    <col min="5" max="5" width="37.85546875" style="4" bestFit="1" customWidth="1"/>
    <col min="6" max="6" width="16.28515625" style="4" bestFit="1" customWidth="1"/>
    <col min="7" max="7" width="11.5703125" style="4" bestFit="1" customWidth="1"/>
    <col min="8" max="8" width="12.140625" style="4" bestFit="1" customWidth="1"/>
    <col min="9" max="9" width="18.140625" style="4" bestFit="1" customWidth="1"/>
    <col min="10" max="10" width="21.28515625" style="4" bestFit="1" customWidth="1"/>
    <col min="11" max="11" width="16.42578125" style="4" bestFit="1" customWidth="1"/>
    <col min="12" max="12" width="14.7109375" style="4" bestFit="1" customWidth="1"/>
    <col min="13" max="13" width="16" style="4" bestFit="1" customWidth="1"/>
    <col min="14" max="14" width="12.28515625" style="4" bestFit="1" customWidth="1"/>
    <col min="15" max="15" width="11.42578125" style="4" bestFit="1" customWidth="1"/>
    <col min="16" max="16" width="13.5703125" style="4" bestFit="1" customWidth="1"/>
    <col min="17" max="17" width="13.28515625" style="4" bestFit="1" customWidth="1"/>
    <col min="18" max="18" width="11.7109375" style="4" bestFit="1" customWidth="1"/>
    <col min="19" max="19" width="12.85546875" style="4" bestFit="1" customWidth="1"/>
    <col min="20" max="20" width="13.28515625" style="4" bestFit="1" customWidth="1"/>
    <col min="21" max="23" width="12.85546875" style="4" bestFit="1" customWidth="1"/>
    <col min="24" max="24" width="15.28515625" style="4" bestFit="1" customWidth="1"/>
    <col min="25" max="25" width="61.28515625" style="2" bestFit="1" customWidth="1"/>
    <col min="26" max="26" width="11.5703125" style="4" bestFit="1" customWidth="1"/>
    <col min="27" max="27" width="12.140625" style="4" bestFit="1" customWidth="1"/>
    <col min="28" max="28" width="11.5703125" style="4" bestFit="1" customWidth="1"/>
    <col min="29" max="29" width="11.7109375" style="4" bestFit="1" customWidth="1"/>
    <col min="30" max="30" width="12.85546875" style="4" bestFit="1" customWidth="1"/>
    <col min="31" max="31" width="13.28515625" style="4" bestFit="1" customWidth="1"/>
    <col min="32" max="33" width="12.85546875" style="4" bestFit="1" customWidth="1"/>
    <col min="34" max="35" width="17.85546875" style="4" bestFit="1" customWidth="1"/>
    <col min="36" max="36" width="12.5703125" style="4" bestFit="1" customWidth="1"/>
    <col min="37" max="37" width="14.28515625" style="4" bestFit="1" customWidth="1"/>
    <col min="38" max="39" width="12.42578125" style="4" bestFit="1" customWidth="1"/>
    <col min="40" max="40" width="15.5703125" style="4" bestFit="1" customWidth="1"/>
    <col min="41" max="44" width="14.5703125" style="4" bestFit="1" customWidth="1"/>
    <col min="45" max="45" width="13.42578125" style="4" bestFit="1" customWidth="1"/>
    <col min="46" max="46" width="14.28515625" style="4" bestFit="1" customWidth="1"/>
    <col min="47" max="48" width="13.42578125" style="4" bestFit="1" customWidth="1"/>
    <col min="49" max="50" width="17.28515625" style="4" bestFit="1" customWidth="1"/>
    <col min="51" max="51" width="10.42578125" style="4" bestFit="1" customWidth="1"/>
    <col min="52" max="52" width="11.28515625" style="4" bestFit="1" customWidth="1"/>
    <col min="53" max="53" width="11.7109375" style="4" bestFit="1" customWidth="1"/>
    <col min="54" max="54" width="13.7109375" style="4" bestFit="1" customWidth="1"/>
    <col min="55" max="58" width="13.140625" style="4" bestFit="1" customWidth="1"/>
    <col min="59" max="59" width="13.85546875" style="8" bestFit="1" customWidth="1"/>
    <col min="60" max="61" width="14.5703125" style="4" bestFit="1" customWidth="1"/>
    <col min="62" max="62" width="16.140625" style="4" bestFit="1" customWidth="1"/>
    <col min="63" max="63" width="15.5703125" style="4" bestFit="1" customWidth="1"/>
    <col min="64" max="64" width="15.140625" style="4" bestFit="1" customWidth="1"/>
    <col min="65" max="65" width="16.140625" style="4" bestFit="1" customWidth="1"/>
    <col min="66" max="67" width="15.85546875" style="4" bestFit="1" customWidth="1"/>
    <col min="68" max="68" width="7.7109375" style="4" bestFit="1" customWidth="1"/>
    <col min="69" max="69" width="16.140625" style="4" bestFit="1" customWidth="1"/>
    <col min="70" max="70" width="16.28515625" style="4" bestFit="1" customWidth="1"/>
    <col min="71" max="71" width="17.42578125" style="4" bestFit="1" customWidth="1"/>
    <col min="72" max="72" width="15.140625" style="4" bestFit="1" customWidth="1"/>
    <col min="73" max="73" width="17.28515625" style="4" bestFit="1" customWidth="1"/>
    <col min="74" max="74" width="11.42578125" style="4" bestFit="1" customWidth="1"/>
    <col min="75" max="75" width="11.85546875" style="4" bestFit="1" customWidth="1"/>
    <col min="76" max="16384" width="9.140625" style="4"/>
  </cols>
  <sheetData>
    <row r="1" spans="1:75" s="1" customFormat="1" ht="87">
      <c r="A1" s="16" t="s">
        <v>24</v>
      </c>
      <c r="B1" s="17" t="s">
        <v>25</v>
      </c>
      <c r="C1" s="1" t="s">
        <v>26</v>
      </c>
      <c r="D1" s="2" t="s">
        <v>27</v>
      </c>
      <c r="F1" s="1" t="s">
        <v>28</v>
      </c>
      <c r="G1" s="1" t="s">
        <v>29</v>
      </c>
      <c r="H1" s="1" t="s">
        <v>30</v>
      </c>
      <c r="I1" s="1" t="s">
        <v>31</v>
      </c>
      <c r="J1" s="1" t="s">
        <v>32</v>
      </c>
      <c r="K1" s="1" t="s">
        <v>33</v>
      </c>
      <c r="L1" s="1" t="s">
        <v>34</v>
      </c>
      <c r="M1" s="1" t="s">
        <v>35</v>
      </c>
      <c r="N1" s="1" t="s">
        <v>36</v>
      </c>
      <c r="O1" s="1" t="s">
        <v>37</v>
      </c>
      <c r="P1" s="1" t="s">
        <v>38</v>
      </c>
      <c r="Q1" s="1" t="s">
        <v>39</v>
      </c>
      <c r="R1" s="1" t="s">
        <v>40</v>
      </c>
      <c r="S1" s="1" t="s">
        <v>41</v>
      </c>
      <c r="T1" s="1" t="s">
        <v>42</v>
      </c>
      <c r="U1" s="1" t="s">
        <v>43</v>
      </c>
      <c r="V1" s="1" t="s">
        <v>44</v>
      </c>
      <c r="W1" s="1" t="s">
        <v>45</v>
      </c>
      <c r="X1" s="1" t="s">
        <v>46</v>
      </c>
      <c r="Y1" s="2" t="s">
        <v>47</v>
      </c>
      <c r="Z1" s="1" t="s">
        <v>48</v>
      </c>
      <c r="AA1" s="1" t="s">
        <v>49</v>
      </c>
      <c r="AB1" s="1" t="s">
        <v>50</v>
      </c>
      <c r="AC1" s="1" t="s">
        <v>51</v>
      </c>
      <c r="AD1" s="1" t="s">
        <v>52</v>
      </c>
      <c r="AE1" s="1" t="s">
        <v>53</v>
      </c>
      <c r="AF1" s="1" t="s">
        <v>54</v>
      </c>
      <c r="AG1" s="1" t="s">
        <v>55</v>
      </c>
      <c r="AH1" s="1" t="s">
        <v>56</v>
      </c>
      <c r="AI1" s="1" t="s">
        <v>57</v>
      </c>
      <c r="AJ1" s="1" t="s">
        <v>58</v>
      </c>
      <c r="AK1" s="1" t="s">
        <v>59</v>
      </c>
      <c r="AL1" s="1" t="s">
        <v>60</v>
      </c>
      <c r="AM1" s="1" t="s">
        <v>61</v>
      </c>
      <c r="AN1" s="1" t="s">
        <v>62</v>
      </c>
      <c r="AO1" s="1" t="s">
        <v>63</v>
      </c>
      <c r="AP1" s="1" t="s">
        <v>64</v>
      </c>
      <c r="AQ1" s="1" t="s">
        <v>65</v>
      </c>
      <c r="AR1" s="1" t="s">
        <v>66</v>
      </c>
      <c r="AS1" s="1" t="s">
        <v>67</v>
      </c>
      <c r="AT1" s="1" t="s">
        <v>68</v>
      </c>
      <c r="AU1" s="1" t="s">
        <v>69</v>
      </c>
      <c r="AV1" s="1" t="s">
        <v>70</v>
      </c>
      <c r="AW1" s="1" t="s">
        <v>71</v>
      </c>
      <c r="AX1" s="1" t="s">
        <v>72</v>
      </c>
      <c r="AY1" s="1" t="s">
        <v>73</v>
      </c>
      <c r="AZ1" s="1" t="s">
        <v>74</v>
      </c>
      <c r="BA1" s="1" t="s">
        <v>75</v>
      </c>
      <c r="BB1" s="1" t="s">
        <v>76</v>
      </c>
      <c r="BC1" s="1" t="s">
        <v>77</v>
      </c>
      <c r="BD1" s="1" t="s">
        <v>78</v>
      </c>
      <c r="BE1" s="1" t="s">
        <v>79</v>
      </c>
      <c r="BF1" s="1" t="s">
        <v>80</v>
      </c>
      <c r="BG1" s="3" t="s">
        <v>81</v>
      </c>
      <c r="BH1" s="1" t="s">
        <v>82</v>
      </c>
      <c r="BI1" s="1" t="s">
        <v>83</v>
      </c>
      <c r="BJ1" s="1" t="s">
        <v>84</v>
      </c>
      <c r="BK1" s="1" t="s">
        <v>85</v>
      </c>
      <c r="BL1" s="1" t="s">
        <v>86</v>
      </c>
      <c r="BM1" s="1" t="s">
        <v>87</v>
      </c>
      <c r="BN1" s="1" t="s">
        <v>88</v>
      </c>
      <c r="BO1" s="1" t="s">
        <v>89</v>
      </c>
      <c r="BP1" s="1" t="s">
        <v>90</v>
      </c>
      <c r="BQ1" s="1" t="s">
        <v>91</v>
      </c>
      <c r="BR1" s="1" t="s">
        <v>92</v>
      </c>
      <c r="BS1" s="1" t="s">
        <v>93</v>
      </c>
      <c r="BT1" s="1" t="s">
        <v>94</v>
      </c>
      <c r="BU1" s="1" t="s">
        <v>95</v>
      </c>
      <c r="BV1" s="1" t="s">
        <v>96</v>
      </c>
      <c r="BW1" s="1" t="s">
        <v>97</v>
      </c>
    </row>
    <row r="2" spans="1:75" s="1" customFormat="1">
      <c r="A2" s="16" t="s">
        <v>98</v>
      </c>
      <c r="B2" s="17">
        <v>46063</v>
      </c>
      <c r="C2" s="1" t="s">
        <v>99</v>
      </c>
      <c r="D2" s="2">
        <v>2026</v>
      </c>
      <c r="E2" s="1" t="s">
        <v>100</v>
      </c>
      <c r="F2" s="1">
        <v>8610</v>
      </c>
      <c r="G2" s="1">
        <v>467</v>
      </c>
      <c r="H2" s="1">
        <v>2390</v>
      </c>
      <c r="I2" s="1">
        <v>0</v>
      </c>
      <c r="J2" s="1">
        <v>0</v>
      </c>
      <c r="K2" s="1">
        <v>2390</v>
      </c>
      <c r="L2" s="8">
        <f t="shared" ref="L2:L39" si="0">(H2-J2+I2)-O2</f>
        <v>0</v>
      </c>
      <c r="M2" s="1">
        <v>8667</v>
      </c>
      <c r="N2" s="1">
        <v>2447</v>
      </c>
      <c r="O2" s="1">
        <v>2390</v>
      </c>
      <c r="P2" s="1">
        <v>0</v>
      </c>
      <c r="Q2" s="1">
        <v>0</v>
      </c>
      <c r="R2" s="1">
        <v>57</v>
      </c>
      <c r="S2" s="1">
        <v>3</v>
      </c>
      <c r="T2" s="1">
        <v>20</v>
      </c>
      <c r="U2" s="1">
        <v>33</v>
      </c>
      <c r="V2" s="1">
        <v>0</v>
      </c>
      <c r="W2" s="1">
        <v>1</v>
      </c>
      <c r="X2" s="1">
        <v>0</v>
      </c>
      <c r="Y2" s="2"/>
      <c r="Z2" s="1">
        <v>70</v>
      </c>
      <c r="AA2" s="1">
        <v>6</v>
      </c>
      <c r="AB2" s="1">
        <v>5</v>
      </c>
      <c r="AC2" s="1">
        <v>1</v>
      </c>
      <c r="AD2" s="1">
        <v>0</v>
      </c>
      <c r="AE2" s="1">
        <v>0</v>
      </c>
      <c r="AF2" s="1">
        <v>0</v>
      </c>
      <c r="AG2" s="1">
        <v>1</v>
      </c>
      <c r="AH2" s="1">
        <v>0</v>
      </c>
      <c r="AI2" s="1">
        <v>0</v>
      </c>
      <c r="AJ2" s="1">
        <v>0</v>
      </c>
      <c r="AK2" s="1">
        <v>0</v>
      </c>
      <c r="AL2" s="1">
        <v>0</v>
      </c>
      <c r="AM2" s="1">
        <v>0</v>
      </c>
      <c r="AN2" s="1">
        <v>0</v>
      </c>
      <c r="AO2" s="1">
        <v>0</v>
      </c>
      <c r="AP2" s="1">
        <v>0</v>
      </c>
      <c r="AQ2" s="1">
        <v>0</v>
      </c>
      <c r="AR2" s="1">
        <v>0</v>
      </c>
      <c r="AS2" s="1">
        <v>0</v>
      </c>
      <c r="AT2" s="1">
        <v>0</v>
      </c>
      <c r="AU2" s="1">
        <v>0</v>
      </c>
      <c r="AV2" s="1">
        <v>0</v>
      </c>
      <c r="AW2" s="1">
        <v>6</v>
      </c>
      <c r="AX2" s="1">
        <v>5</v>
      </c>
      <c r="AY2" s="1">
        <v>0</v>
      </c>
      <c r="AZ2" s="1">
        <v>0</v>
      </c>
      <c r="BA2" s="1">
        <v>0</v>
      </c>
      <c r="BB2" s="1">
        <v>23</v>
      </c>
      <c r="BC2" s="1">
        <v>23</v>
      </c>
      <c r="BD2" s="1">
        <v>5</v>
      </c>
      <c r="BE2" s="1">
        <v>5</v>
      </c>
      <c r="BF2" s="1">
        <v>0</v>
      </c>
      <c r="BG2" s="3">
        <v>1</v>
      </c>
      <c r="BH2" s="1">
        <v>1</v>
      </c>
      <c r="BI2" s="1">
        <v>0</v>
      </c>
      <c r="BJ2" s="1">
        <v>0</v>
      </c>
      <c r="BK2" s="1">
        <v>1285</v>
      </c>
      <c r="BL2" s="1">
        <v>1161</v>
      </c>
      <c r="BM2" s="1">
        <v>25</v>
      </c>
      <c r="BN2" s="1">
        <v>25</v>
      </c>
      <c r="BO2" s="1">
        <v>0</v>
      </c>
      <c r="BP2" s="1">
        <v>0</v>
      </c>
      <c r="BQ2" s="1">
        <v>0</v>
      </c>
      <c r="BR2" s="1">
        <v>2441</v>
      </c>
      <c r="BS2" s="1">
        <v>2385</v>
      </c>
      <c r="BT2" s="1">
        <v>56</v>
      </c>
      <c r="BU2" s="1">
        <v>8597</v>
      </c>
      <c r="BV2" s="1">
        <v>0</v>
      </c>
      <c r="BW2" s="1">
        <v>0</v>
      </c>
    </row>
    <row r="3" spans="1:75" s="1" customFormat="1">
      <c r="A3" s="16" t="s">
        <v>101</v>
      </c>
      <c r="B3" s="17">
        <v>46063</v>
      </c>
      <c r="C3" s="1" t="s">
        <v>99</v>
      </c>
      <c r="D3" s="2">
        <v>2026</v>
      </c>
      <c r="E3" s="1" t="s">
        <v>102</v>
      </c>
      <c r="F3" s="1">
        <v>12468</v>
      </c>
      <c r="G3" s="1">
        <v>1352</v>
      </c>
      <c r="H3" s="1">
        <v>4348</v>
      </c>
      <c r="I3" s="1">
        <v>0</v>
      </c>
      <c r="J3" s="1">
        <v>2</v>
      </c>
      <c r="K3" s="1">
        <v>4346</v>
      </c>
      <c r="L3" s="8">
        <f t="shared" si="0"/>
        <v>0</v>
      </c>
      <c r="M3" s="1">
        <v>12617</v>
      </c>
      <c r="N3" s="1">
        <v>4479</v>
      </c>
      <c r="O3" s="1">
        <v>4346</v>
      </c>
      <c r="P3" s="1">
        <v>0</v>
      </c>
      <c r="Q3" s="1">
        <v>0</v>
      </c>
      <c r="R3" s="1">
        <v>133</v>
      </c>
      <c r="S3" s="1">
        <v>8</v>
      </c>
      <c r="T3" s="1">
        <v>11</v>
      </c>
      <c r="U3" s="1">
        <v>112</v>
      </c>
      <c r="V3" s="1">
        <v>0</v>
      </c>
      <c r="W3" s="1">
        <v>2</v>
      </c>
      <c r="X3" s="1">
        <v>0</v>
      </c>
      <c r="Y3" s="2"/>
      <c r="Z3" s="1">
        <v>77</v>
      </c>
      <c r="AA3" s="1">
        <v>5</v>
      </c>
      <c r="AB3" s="1">
        <v>5</v>
      </c>
      <c r="AC3" s="1">
        <v>0</v>
      </c>
      <c r="AD3" s="1">
        <v>0</v>
      </c>
      <c r="AE3" s="1">
        <v>0</v>
      </c>
      <c r="AF3" s="1">
        <v>0</v>
      </c>
      <c r="AG3" s="1">
        <v>0</v>
      </c>
      <c r="AH3" s="1">
        <v>0</v>
      </c>
      <c r="AI3" s="1">
        <v>0</v>
      </c>
      <c r="AJ3" s="1">
        <v>0</v>
      </c>
      <c r="AK3" s="1">
        <v>0</v>
      </c>
      <c r="AL3" s="1">
        <v>0</v>
      </c>
      <c r="AM3" s="1">
        <v>0</v>
      </c>
      <c r="AN3" s="1">
        <v>0</v>
      </c>
      <c r="AO3" s="1">
        <v>0</v>
      </c>
      <c r="AP3" s="1">
        <v>0</v>
      </c>
      <c r="AQ3" s="1">
        <v>0</v>
      </c>
      <c r="AR3" s="1">
        <v>0</v>
      </c>
      <c r="AS3" s="1">
        <v>0</v>
      </c>
      <c r="AT3" s="1">
        <v>0</v>
      </c>
      <c r="AU3" s="1">
        <v>0</v>
      </c>
      <c r="AV3" s="1">
        <v>0</v>
      </c>
      <c r="AW3" s="1">
        <v>5</v>
      </c>
      <c r="AX3" s="1">
        <v>5</v>
      </c>
      <c r="AY3" s="1">
        <v>0</v>
      </c>
      <c r="AZ3" s="1">
        <v>0</v>
      </c>
      <c r="BA3" s="1">
        <v>0</v>
      </c>
      <c r="BB3" s="1">
        <v>24</v>
      </c>
      <c r="BC3" s="1">
        <v>24</v>
      </c>
      <c r="BD3" s="1">
        <v>8</v>
      </c>
      <c r="BE3" s="1">
        <v>7</v>
      </c>
      <c r="BF3" s="1">
        <v>1</v>
      </c>
      <c r="BG3" s="3">
        <v>2</v>
      </c>
      <c r="BH3" s="1">
        <v>2</v>
      </c>
      <c r="BI3" s="1">
        <v>0</v>
      </c>
      <c r="BJ3" s="1">
        <v>0</v>
      </c>
      <c r="BK3" s="1">
        <v>2292</v>
      </c>
      <c r="BL3" s="1">
        <v>2185</v>
      </c>
      <c r="BM3" s="1">
        <v>44</v>
      </c>
      <c r="BN3" s="1">
        <v>44</v>
      </c>
      <c r="BO3" s="1">
        <v>0</v>
      </c>
      <c r="BP3" s="1">
        <v>0</v>
      </c>
      <c r="BQ3" s="1">
        <v>0</v>
      </c>
      <c r="BR3" s="1">
        <v>4474</v>
      </c>
      <c r="BS3" s="1">
        <v>4341</v>
      </c>
      <c r="BT3" s="1">
        <v>133</v>
      </c>
      <c r="BU3" s="1">
        <v>12540</v>
      </c>
      <c r="BV3" s="1">
        <v>0</v>
      </c>
      <c r="BW3" s="1">
        <v>0</v>
      </c>
    </row>
    <row r="4" spans="1:75" s="1" customFormat="1">
      <c r="A4" s="16" t="s">
        <v>103</v>
      </c>
      <c r="B4" s="17">
        <v>46063</v>
      </c>
      <c r="C4" s="1" t="s">
        <v>99</v>
      </c>
      <c r="D4" s="2">
        <v>2026</v>
      </c>
      <c r="E4" s="1" t="s">
        <v>104</v>
      </c>
      <c r="F4" s="1">
        <v>119005</v>
      </c>
      <c r="G4" s="1">
        <v>8967</v>
      </c>
      <c r="H4" s="1">
        <v>36825</v>
      </c>
      <c r="I4" s="1">
        <v>8</v>
      </c>
      <c r="J4" s="1">
        <v>0</v>
      </c>
      <c r="K4" s="1">
        <v>36833</v>
      </c>
      <c r="L4" s="8">
        <f t="shared" si="0"/>
        <v>0</v>
      </c>
      <c r="M4" s="1">
        <v>119754</v>
      </c>
      <c r="N4" s="1">
        <v>37610</v>
      </c>
      <c r="O4" s="1">
        <v>36833</v>
      </c>
      <c r="P4" s="1">
        <v>0</v>
      </c>
      <c r="Q4" s="1">
        <v>0</v>
      </c>
      <c r="R4" s="1">
        <v>777</v>
      </c>
      <c r="S4" s="1">
        <v>113</v>
      </c>
      <c r="T4" s="1">
        <v>80</v>
      </c>
      <c r="U4" s="1">
        <v>572</v>
      </c>
      <c r="V4" s="1">
        <v>0</v>
      </c>
      <c r="W4" s="1">
        <v>12</v>
      </c>
      <c r="X4" s="1">
        <v>0</v>
      </c>
      <c r="Y4" s="2"/>
      <c r="Z4" s="1">
        <v>1173</v>
      </c>
      <c r="AA4" s="1">
        <v>115</v>
      </c>
      <c r="AB4" s="1">
        <v>107</v>
      </c>
      <c r="AC4" s="1">
        <v>8</v>
      </c>
      <c r="AD4" s="1">
        <v>2</v>
      </c>
      <c r="AE4" s="1">
        <v>1</v>
      </c>
      <c r="AF4" s="1">
        <v>5</v>
      </c>
      <c r="AG4" s="1">
        <v>0</v>
      </c>
      <c r="AH4" s="1">
        <v>0</v>
      </c>
      <c r="AI4" s="1">
        <v>0</v>
      </c>
      <c r="AJ4" s="1">
        <v>0</v>
      </c>
      <c r="AK4" s="1">
        <v>0</v>
      </c>
      <c r="AL4" s="1">
        <v>0</v>
      </c>
      <c r="AM4" s="1">
        <v>0</v>
      </c>
      <c r="AN4" s="1">
        <v>0</v>
      </c>
      <c r="AO4" s="1">
        <v>0</v>
      </c>
      <c r="AP4" s="1">
        <v>0</v>
      </c>
      <c r="AQ4" s="1">
        <v>0</v>
      </c>
      <c r="AR4" s="1">
        <v>0</v>
      </c>
      <c r="AS4" s="1">
        <v>0</v>
      </c>
      <c r="AT4" s="1">
        <v>0</v>
      </c>
      <c r="AU4" s="1">
        <v>0</v>
      </c>
      <c r="AV4" s="1">
        <v>0</v>
      </c>
      <c r="AW4" s="1">
        <v>115</v>
      </c>
      <c r="AX4" s="1">
        <v>107</v>
      </c>
      <c r="AY4" s="1">
        <v>0</v>
      </c>
      <c r="AZ4" s="1">
        <v>0</v>
      </c>
      <c r="BA4" s="1">
        <v>0</v>
      </c>
      <c r="BB4" s="1">
        <v>295</v>
      </c>
      <c r="BC4" s="1">
        <v>295</v>
      </c>
      <c r="BD4" s="1">
        <v>99</v>
      </c>
      <c r="BE4" s="1">
        <v>97</v>
      </c>
      <c r="BF4" s="1">
        <v>2</v>
      </c>
      <c r="BG4" s="3">
        <v>28</v>
      </c>
      <c r="BH4" s="1">
        <v>28</v>
      </c>
      <c r="BI4" s="1">
        <v>0</v>
      </c>
      <c r="BJ4" s="1">
        <v>0</v>
      </c>
      <c r="BK4" s="1">
        <v>22069</v>
      </c>
      <c r="BL4" s="1">
        <v>15513</v>
      </c>
      <c r="BM4" s="1">
        <v>0</v>
      </c>
      <c r="BN4" s="1">
        <v>0</v>
      </c>
      <c r="BO4" s="1">
        <v>0</v>
      </c>
      <c r="BP4" s="1">
        <v>0</v>
      </c>
      <c r="BQ4" s="1">
        <v>0</v>
      </c>
      <c r="BR4" s="1">
        <v>37495</v>
      </c>
      <c r="BS4" s="1">
        <v>36726</v>
      </c>
      <c r="BT4" s="1">
        <v>769</v>
      </c>
      <c r="BU4" s="1">
        <v>118581</v>
      </c>
      <c r="BV4" s="1">
        <v>0</v>
      </c>
      <c r="BW4" s="1">
        <v>0</v>
      </c>
    </row>
    <row r="5" spans="1:75" s="1" customFormat="1">
      <c r="A5" s="16" t="s">
        <v>105</v>
      </c>
      <c r="B5" s="17">
        <v>46063</v>
      </c>
      <c r="C5" s="1" t="s">
        <v>99</v>
      </c>
      <c r="D5" s="2">
        <v>2026</v>
      </c>
      <c r="E5" s="1" t="s">
        <v>106</v>
      </c>
      <c r="F5" s="1">
        <v>54657</v>
      </c>
      <c r="G5" s="1">
        <v>3144</v>
      </c>
      <c r="H5" s="1">
        <v>16391</v>
      </c>
      <c r="I5" s="1">
        <v>0</v>
      </c>
      <c r="J5" s="1">
        <v>2</v>
      </c>
      <c r="K5" s="1">
        <v>16389</v>
      </c>
      <c r="L5" s="8">
        <f t="shared" si="0"/>
        <v>0</v>
      </c>
      <c r="M5" s="1">
        <v>55108</v>
      </c>
      <c r="N5" s="1">
        <v>16835</v>
      </c>
      <c r="O5" s="1">
        <v>16389</v>
      </c>
      <c r="P5" s="1">
        <v>8</v>
      </c>
      <c r="Q5" s="1">
        <v>8</v>
      </c>
      <c r="R5" s="1">
        <v>438</v>
      </c>
      <c r="S5" s="1">
        <v>65</v>
      </c>
      <c r="T5" s="1">
        <v>27</v>
      </c>
      <c r="U5" s="1">
        <v>339</v>
      </c>
      <c r="V5" s="1">
        <v>0</v>
      </c>
      <c r="W5" s="1">
        <v>7</v>
      </c>
      <c r="X5" s="1">
        <v>0</v>
      </c>
      <c r="Y5" s="2"/>
      <c r="Z5" s="1">
        <v>515</v>
      </c>
      <c r="AA5" s="1">
        <v>25</v>
      </c>
      <c r="AB5" s="1">
        <v>24</v>
      </c>
      <c r="AC5" s="1">
        <v>1</v>
      </c>
      <c r="AD5" s="1">
        <v>1</v>
      </c>
      <c r="AE5" s="1">
        <v>0</v>
      </c>
      <c r="AF5" s="1">
        <v>0</v>
      </c>
      <c r="AG5" s="1">
        <v>0</v>
      </c>
      <c r="AH5" s="1">
        <v>0</v>
      </c>
      <c r="AI5" s="1">
        <v>0</v>
      </c>
      <c r="AJ5" s="1">
        <v>0</v>
      </c>
      <c r="AK5" s="1">
        <v>0</v>
      </c>
      <c r="AL5" s="1">
        <v>0</v>
      </c>
      <c r="AM5" s="1">
        <v>0</v>
      </c>
      <c r="AN5" s="1">
        <v>0</v>
      </c>
      <c r="AO5" s="1">
        <v>0</v>
      </c>
      <c r="AP5" s="1">
        <v>0</v>
      </c>
      <c r="AQ5" s="1">
        <v>0</v>
      </c>
      <c r="AR5" s="1">
        <v>0</v>
      </c>
      <c r="AS5" s="1">
        <v>0</v>
      </c>
      <c r="AT5" s="1">
        <v>0</v>
      </c>
      <c r="AU5" s="1">
        <v>0</v>
      </c>
      <c r="AV5" s="1">
        <v>0</v>
      </c>
      <c r="AW5" s="1">
        <v>25</v>
      </c>
      <c r="AX5" s="1">
        <v>24</v>
      </c>
      <c r="AY5" s="1">
        <v>0</v>
      </c>
      <c r="AZ5" s="1">
        <v>0</v>
      </c>
      <c r="BA5" s="1">
        <v>0</v>
      </c>
      <c r="BB5" s="1">
        <v>98</v>
      </c>
      <c r="BC5" s="1">
        <v>98</v>
      </c>
      <c r="BD5" s="1">
        <v>21</v>
      </c>
      <c r="BE5" s="1">
        <v>19</v>
      </c>
      <c r="BF5" s="1">
        <v>2</v>
      </c>
      <c r="BG5" s="3">
        <v>10</v>
      </c>
      <c r="BH5" s="1">
        <v>10</v>
      </c>
      <c r="BI5" s="1">
        <v>0</v>
      </c>
      <c r="BJ5" s="1">
        <v>0</v>
      </c>
      <c r="BK5" s="1">
        <v>8823</v>
      </c>
      <c r="BL5" s="1">
        <v>8002</v>
      </c>
      <c r="BM5" s="1">
        <v>356</v>
      </c>
      <c r="BN5" s="1">
        <v>356</v>
      </c>
      <c r="BO5" s="1">
        <v>0</v>
      </c>
      <c r="BP5" s="1">
        <v>0</v>
      </c>
      <c r="BQ5" s="1">
        <v>0</v>
      </c>
      <c r="BR5" s="1">
        <v>16810</v>
      </c>
      <c r="BS5" s="1">
        <v>16365</v>
      </c>
      <c r="BT5" s="1">
        <v>437</v>
      </c>
      <c r="BU5" s="1">
        <v>54593</v>
      </c>
      <c r="BV5" s="1">
        <v>0</v>
      </c>
      <c r="BW5" s="1">
        <v>0</v>
      </c>
    </row>
    <row r="6" spans="1:75" s="1" customFormat="1">
      <c r="A6" s="16" t="s">
        <v>107</v>
      </c>
      <c r="B6" s="17">
        <v>46063</v>
      </c>
      <c r="C6" s="1" t="s">
        <v>99</v>
      </c>
      <c r="D6" s="2">
        <v>2026</v>
      </c>
      <c r="E6" s="1" t="s">
        <v>108</v>
      </c>
      <c r="F6" s="1">
        <v>0</v>
      </c>
      <c r="G6" s="1">
        <v>0</v>
      </c>
      <c r="H6" s="1">
        <v>0</v>
      </c>
      <c r="I6" s="1">
        <v>0</v>
      </c>
      <c r="J6" s="1">
        <v>0</v>
      </c>
      <c r="K6" s="1">
        <v>0</v>
      </c>
      <c r="L6" s="8">
        <f t="shared" si="0"/>
        <v>0</v>
      </c>
      <c r="M6" s="1">
        <v>0</v>
      </c>
      <c r="N6" s="1">
        <v>0</v>
      </c>
      <c r="O6" s="1">
        <v>0</v>
      </c>
      <c r="P6" s="1">
        <v>0</v>
      </c>
      <c r="Q6" s="1">
        <v>0</v>
      </c>
      <c r="R6" s="1">
        <v>0</v>
      </c>
      <c r="S6" s="1">
        <v>0</v>
      </c>
      <c r="T6" s="1">
        <v>0</v>
      </c>
      <c r="U6" s="1">
        <v>0</v>
      </c>
      <c r="V6" s="1">
        <v>0</v>
      </c>
      <c r="W6" s="1">
        <v>0</v>
      </c>
      <c r="X6" s="1">
        <v>0</v>
      </c>
      <c r="Y6" s="1">
        <v>0</v>
      </c>
      <c r="Z6" s="1">
        <v>0</v>
      </c>
      <c r="AA6" s="1">
        <v>0</v>
      </c>
      <c r="AB6" s="1">
        <v>0</v>
      </c>
      <c r="AC6" s="1">
        <v>0</v>
      </c>
      <c r="AD6" s="1">
        <v>0</v>
      </c>
      <c r="AE6" s="1">
        <v>0</v>
      </c>
      <c r="AF6" s="1">
        <v>0</v>
      </c>
      <c r="AG6" s="1">
        <v>0</v>
      </c>
      <c r="AH6" s="1">
        <v>0</v>
      </c>
      <c r="AI6" s="1">
        <v>0</v>
      </c>
      <c r="AJ6" s="1">
        <v>0</v>
      </c>
      <c r="AK6" s="1">
        <v>0</v>
      </c>
      <c r="AL6" s="1">
        <v>0</v>
      </c>
      <c r="AM6" s="1">
        <v>0</v>
      </c>
      <c r="AN6" s="1">
        <v>0</v>
      </c>
      <c r="AO6" s="1">
        <v>0</v>
      </c>
      <c r="AP6" s="1">
        <v>0</v>
      </c>
      <c r="AQ6" s="1">
        <v>0</v>
      </c>
      <c r="AR6" s="1">
        <v>0</v>
      </c>
      <c r="AS6" s="1">
        <v>0</v>
      </c>
      <c r="AT6" s="1">
        <v>0</v>
      </c>
      <c r="AU6" s="1">
        <v>0</v>
      </c>
      <c r="AV6" s="1">
        <v>0</v>
      </c>
      <c r="AW6" s="1">
        <v>0</v>
      </c>
      <c r="AX6" s="1">
        <v>0</v>
      </c>
      <c r="AY6" s="1">
        <v>0</v>
      </c>
      <c r="AZ6" s="1">
        <v>0</v>
      </c>
      <c r="BA6" s="1">
        <v>0</v>
      </c>
      <c r="BB6" s="1">
        <v>0</v>
      </c>
      <c r="BC6" s="1">
        <v>0</v>
      </c>
      <c r="BD6" s="1">
        <v>0</v>
      </c>
      <c r="BE6" s="1">
        <v>0</v>
      </c>
      <c r="BF6" s="1">
        <v>0</v>
      </c>
      <c r="BG6" s="1">
        <v>0</v>
      </c>
      <c r="BH6" s="1">
        <v>0</v>
      </c>
      <c r="BI6" s="1">
        <v>0</v>
      </c>
      <c r="BJ6" s="1">
        <v>0</v>
      </c>
      <c r="BK6" s="1">
        <v>0</v>
      </c>
      <c r="BL6" s="1">
        <v>0</v>
      </c>
      <c r="BM6" s="1">
        <v>0</v>
      </c>
      <c r="BN6" s="1">
        <v>0</v>
      </c>
      <c r="BO6" s="1">
        <v>0</v>
      </c>
      <c r="BP6" s="1">
        <v>0</v>
      </c>
      <c r="BQ6" s="1">
        <v>0</v>
      </c>
      <c r="BR6" s="1">
        <v>0</v>
      </c>
      <c r="BS6" s="1">
        <v>0</v>
      </c>
      <c r="BT6" s="1">
        <v>0</v>
      </c>
      <c r="BU6" s="1">
        <v>0</v>
      </c>
      <c r="BV6" s="1">
        <v>0</v>
      </c>
      <c r="BW6" s="1">
        <v>0</v>
      </c>
    </row>
    <row r="7" spans="1:75" s="1" customFormat="1">
      <c r="A7" s="16" t="s">
        <v>109</v>
      </c>
      <c r="B7" s="17">
        <v>46063</v>
      </c>
      <c r="C7" s="1" t="s">
        <v>99</v>
      </c>
      <c r="D7" s="2">
        <v>2026</v>
      </c>
      <c r="E7" s="1" t="s">
        <v>110</v>
      </c>
      <c r="F7" s="1">
        <v>86669</v>
      </c>
      <c r="G7" s="1">
        <v>5591</v>
      </c>
      <c r="H7" s="1">
        <v>33687</v>
      </c>
      <c r="I7" s="1">
        <v>10</v>
      </c>
      <c r="J7" s="1">
        <v>5</v>
      </c>
      <c r="K7" s="1">
        <v>33692</v>
      </c>
      <c r="L7" s="8">
        <f t="shared" si="0"/>
        <v>0</v>
      </c>
      <c r="M7" s="1">
        <v>87444</v>
      </c>
      <c r="N7" s="1">
        <v>34043</v>
      </c>
      <c r="O7" s="1">
        <v>33692</v>
      </c>
      <c r="P7" s="1">
        <v>0</v>
      </c>
      <c r="Q7" s="1">
        <v>0</v>
      </c>
      <c r="R7" s="1">
        <v>351</v>
      </c>
      <c r="S7" s="1">
        <v>92</v>
      </c>
      <c r="T7" s="1">
        <v>114</v>
      </c>
      <c r="U7" s="1">
        <v>130</v>
      </c>
      <c r="V7" s="1">
        <v>0</v>
      </c>
      <c r="W7" s="1">
        <v>15</v>
      </c>
      <c r="X7" s="1">
        <v>0</v>
      </c>
      <c r="Y7" s="2"/>
      <c r="Z7" s="1">
        <v>1096</v>
      </c>
      <c r="AA7" s="1">
        <v>150</v>
      </c>
      <c r="AB7" s="1">
        <v>149</v>
      </c>
      <c r="AC7" s="1">
        <v>1</v>
      </c>
      <c r="AD7" s="1">
        <v>0</v>
      </c>
      <c r="AE7" s="1">
        <v>0</v>
      </c>
      <c r="AF7" s="1">
        <v>0</v>
      </c>
      <c r="AG7" s="1">
        <v>1</v>
      </c>
      <c r="AH7" s="1">
        <v>0</v>
      </c>
      <c r="AI7" s="1">
        <v>0</v>
      </c>
      <c r="AJ7" s="1">
        <v>0</v>
      </c>
      <c r="AK7" s="1">
        <v>0</v>
      </c>
      <c r="AL7" s="1">
        <v>0</v>
      </c>
      <c r="AM7" s="1">
        <v>0</v>
      </c>
      <c r="AN7" s="1">
        <v>0</v>
      </c>
      <c r="AO7" s="1">
        <v>0</v>
      </c>
      <c r="AP7" s="1">
        <v>0</v>
      </c>
      <c r="AQ7" s="1">
        <v>0</v>
      </c>
      <c r="AR7" s="1">
        <v>0</v>
      </c>
      <c r="AS7" s="1">
        <v>0</v>
      </c>
      <c r="AT7" s="1">
        <v>0</v>
      </c>
      <c r="AU7" s="1">
        <v>0</v>
      </c>
      <c r="AV7" s="1">
        <v>0</v>
      </c>
      <c r="AW7" s="1">
        <v>150</v>
      </c>
      <c r="AX7" s="1">
        <v>149</v>
      </c>
      <c r="AY7" s="1">
        <v>0</v>
      </c>
      <c r="AZ7" s="1">
        <v>0</v>
      </c>
      <c r="BA7" s="1">
        <v>0</v>
      </c>
      <c r="BB7" s="1">
        <v>187</v>
      </c>
      <c r="BC7" s="1">
        <v>187</v>
      </c>
      <c r="BD7" s="1">
        <v>73</v>
      </c>
      <c r="BE7" s="1">
        <v>73</v>
      </c>
      <c r="BF7" s="1">
        <v>0</v>
      </c>
      <c r="BG7" s="3">
        <v>24</v>
      </c>
      <c r="BH7" s="1">
        <v>24</v>
      </c>
      <c r="BI7" s="1">
        <v>0</v>
      </c>
      <c r="BJ7" s="1">
        <v>0</v>
      </c>
      <c r="BK7" s="1">
        <v>20961</v>
      </c>
      <c r="BL7" s="1">
        <v>13058</v>
      </c>
      <c r="BM7" s="1">
        <v>528</v>
      </c>
      <c r="BN7" s="1">
        <v>528</v>
      </c>
      <c r="BO7" s="1">
        <v>0</v>
      </c>
      <c r="BP7" s="1">
        <v>0</v>
      </c>
      <c r="BQ7" s="1">
        <v>528</v>
      </c>
      <c r="BR7" s="1">
        <v>33893</v>
      </c>
      <c r="BS7" s="1">
        <v>33543</v>
      </c>
      <c r="BT7" s="1">
        <v>350</v>
      </c>
      <c r="BU7" s="1">
        <v>86348</v>
      </c>
      <c r="BV7" s="1">
        <v>0</v>
      </c>
      <c r="BW7" s="1">
        <v>0</v>
      </c>
    </row>
    <row r="8" spans="1:75" s="1" customFormat="1">
      <c r="A8" s="16" t="s">
        <v>111</v>
      </c>
      <c r="B8" s="17">
        <v>46063</v>
      </c>
      <c r="C8" s="1" t="s">
        <v>99</v>
      </c>
      <c r="D8" s="2">
        <v>2026</v>
      </c>
      <c r="E8" s="1" t="s">
        <v>112</v>
      </c>
      <c r="F8" s="1">
        <v>87</v>
      </c>
      <c r="G8" s="1">
        <v>1</v>
      </c>
      <c r="H8" s="1">
        <v>46</v>
      </c>
      <c r="I8" s="1">
        <v>0</v>
      </c>
      <c r="J8" s="1">
        <v>0</v>
      </c>
      <c r="K8" s="1">
        <v>46</v>
      </c>
      <c r="L8" s="8">
        <f t="shared" si="0"/>
        <v>0</v>
      </c>
      <c r="M8" s="1">
        <v>88</v>
      </c>
      <c r="N8" s="1">
        <v>47</v>
      </c>
      <c r="O8" s="1">
        <v>46</v>
      </c>
      <c r="P8" s="1">
        <v>0</v>
      </c>
      <c r="Q8" s="1">
        <v>0</v>
      </c>
      <c r="R8" s="1">
        <v>1</v>
      </c>
      <c r="S8" s="1">
        <v>1</v>
      </c>
      <c r="T8" s="1">
        <v>0</v>
      </c>
      <c r="U8" s="1">
        <v>0</v>
      </c>
      <c r="V8" s="1">
        <v>0</v>
      </c>
      <c r="W8" s="1">
        <v>0</v>
      </c>
      <c r="X8" s="1">
        <v>0</v>
      </c>
      <c r="Y8" s="2"/>
      <c r="Z8" s="1">
        <v>0</v>
      </c>
      <c r="AA8" s="1">
        <v>0</v>
      </c>
      <c r="AB8" s="1">
        <v>0</v>
      </c>
      <c r="AC8" s="1">
        <v>0</v>
      </c>
      <c r="AD8" s="1">
        <v>0</v>
      </c>
      <c r="AE8" s="1">
        <v>0</v>
      </c>
      <c r="AF8" s="1">
        <v>0</v>
      </c>
      <c r="AG8" s="1">
        <v>0</v>
      </c>
      <c r="AH8" s="1">
        <v>0</v>
      </c>
      <c r="AI8" s="1">
        <v>0</v>
      </c>
      <c r="AJ8" s="1">
        <v>0</v>
      </c>
      <c r="AK8" s="1">
        <v>0</v>
      </c>
      <c r="AL8" s="1">
        <v>0</v>
      </c>
      <c r="AM8" s="1">
        <v>0</v>
      </c>
      <c r="AN8" s="1">
        <v>0</v>
      </c>
      <c r="AO8" s="1">
        <v>0</v>
      </c>
      <c r="AP8" s="1">
        <v>0</v>
      </c>
      <c r="AQ8" s="1">
        <v>0</v>
      </c>
      <c r="AR8" s="1">
        <v>0</v>
      </c>
      <c r="AS8" s="1">
        <v>0</v>
      </c>
      <c r="AT8" s="1">
        <v>0</v>
      </c>
      <c r="AU8" s="1">
        <v>0</v>
      </c>
      <c r="AV8" s="1">
        <v>0</v>
      </c>
      <c r="AW8" s="1">
        <v>0</v>
      </c>
      <c r="AX8" s="1">
        <v>0</v>
      </c>
      <c r="AY8" s="1">
        <v>0</v>
      </c>
      <c r="AZ8" s="1">
        <v>0</v>
      </c>
      <c r="BA8" s="1">
        <v>0</v>
      </c>
      <c r="BB8" s="1">
        <v>0</v>
      </c>
      <c r="BC8" s="1">
        <v>0</v>
      </c>
      <c r="BD8" s="1">
        <v>0</v>
      </c>
      <c r="BE8" s="1">
        <v>0</v>
      </c>
      <c r="BF8" s="1">
        <v>0</v>
      </c>
      <c r="BG8" s="3">
        <v>0</v>
      </c>
      <c r="BH8" s="1">
        <v>0</v>
      </c>
      <c r="BI8" s="1">
        <v>0</v>
      </c>
      <c r="BJ8" s="1">
        <v>0</v>
      </c>
      <c r="BK8" s="1">
        <v>7</v>
      </c>
      <c r="BL8" s="1">
        <v>40</v>
      </c>
      <c r="BM8" s="1">
        <v>0</v>
      </c>
      <c r="BN8" s="1">
        <v>0</v>
      </c>
      <c r="BO8" s="1">
        <v>0</v>
      </c>
      <c r="BP8" s="1">
        <v>0</v>
      </c>
      <c r="BQ8" s="1">
        <v>0</v>
      </c>
      <c r="BR8" s="1">
        <v>47</v>
      </c>
      <c r="BS8" s="1">
        <v>46</v>
      </c>
      <c r="BT8" s="1">
        <v>1</v>
      </c>
      <c r="BU8" s="1">
        <v>88</v>
      </c>
      <c r="BV8" s="1">
        <v>0</v>
      </c>
      <c r="BW8" s="1">
        <v>0</v>
      </c>
    </row>
    <row r="9" spans="1:75" s="1" customFormat="1">
      <c r="A9" s="16" t="s">
        <v>113</v>
      </c>
      <c r="B9" s="17">
        <v>46063</v>
      </c>
      <c r="C9" s="1" t="s">
        <v>99</v>
      </c>
      <c r="D9" s="2">
        <v>2026</v>
      </c>
      <c r="E9" s="1" t="s">
        <v>114</v>
      </c>
      <c r="F9" s="1">
        <v>37410</v>
      </c>
      <c r="G9" s="1">
        <v>2800</v>
      </c>
      <c r="H9" s="1">
        <v>11574</v>
      </c>
      <c r="I9" s="1">
        <v>1</v>
      </c>
      <c r="J9" s="1">
        <v>0</v>
      </c>
      <c r="K9" s="1">
        <v>11575</v>
      </c>
      <c r="L9" s="8">
        <f t="shared" si="0"/>
        <v>0</v>
      </c>
      <c r="M9" s="1">
        <v>37602</v>
      </c>
      <c r="N9" s="1">
        <v>11714</v>
      </c>
      <c r="O9" s="1">
        <v>11575</v>
      </c>
      <c r="P9" s="1">
        <v>0</v>
      </c>
      <c r="Q9" s="1">
        <v>0</v>
      </c>
      <c r="R9" s="1">
        <v>139</v>
      </c>
      <c r="S9" s="1">
        <v>20</v>
      </c>
      <c r="T9" s="1">
        <v>27</v>
      </c>
      <c r="U9" s="1">
        <v>91</v>
      </c>
      <c r="V9" s="1">
        <v>0</v>
      </c>
      <c r="W9" s="1">
        <v>1</v>
      </c>
      <c r="X9" s="1">
        <v>0</v>
      </c>
      <c r="Y9" s="2"/>
      <c r="Z9" s="1">
        <v>383</v>
      </c>
      <c r="AA9" s="1">
        <v>29</v>
      </c>
      <c r="AB9" s="1">
        <v>29</v>
      </c>
      <c r="AC9" s="1">
        <v>0</v>
      </c>
      <c r="AD9" s="1">
        <v>0</v>
      </c>
      <c r="AE9" s="1">
        <v>0</v>
      </c>
      <c r="AF9" s="1">
        <v>0</v>
      </c>
      <c r="AG9" s="1">
        <v>0</v>
      </c>
      <c r="AH9" s="1">
        <v>0</v>
      </c>
      <c r="AI9" s="1">
        <v>0</v>
      </c>
      <c r="AJ9" s="1">
        <v>0</v>
      </c>
      <c r="AK9" s="1">
        <v>0</v>
      </c>
      <c r="AL9" s="1">
        <v>0</v>
      </c>
      <c r="AM9" s="1">
        <v>0</v>
      </c>
      <c r="AN9" s="1">
        <v>0</v>
      </c>
      <c r="AO9" s="1">
        <v>0</v>
      </c>
      <c r="AP9" s="1">
        <v>0</v>
      </c>
      <c r="AQ9" s="1">
        <v>0</v>
      </c>
      <c r="AR9" s="1">
        <v>0</v>
      </c>
      <c r="AS9" s="1">
        <v>0</v>
      </c>
      <c r="AT9" s="1">
        <v>0</v>
      </c>
      <c r="AU9" s="1">
        <v>0</v>
      </c>
      <c r="AV9" s="1">
        <v>0</v>
      </c>
      <c r="AW9" s="1">
        <v>29</v>
      </c>
      <c r="AX9" s="1">
        <v>29</v>
      </c>
      <c r="AY9" s="1">
        <v>0</v>
      </c>
      <c r="AZ9" s="1">
        <v>0</v>
      </c>
      <c r="BA9" s="1">
        <v>0</v>
      </c>
      <c r="BB9" s="1">
        <v>81</v>
      </c>
      <c r="BC9" s="1">
        <v>81</v>
      </c>
      <c r="BD9" s="1">
        <v>26</v>
      </c>
      <c r="BE9" s="1">
        <v>25</v>
      </c>
      <c r="BF9" s="1">
        <v>1</v>
      </c>
      <c r="BG9" s="3">
        <v>7</v>
      </c>
      <c r="BH9" s="1">
        <v>7</v>
      </c>
      <c r="BI9" s="1">
        <v>0</v>
      </c>
      <c r="BJ9" s="1">
        <v>0</v>
      </c>
      <c r="BK9" s="1">
        <v>7216</v>
      </c>
      <c r="BL9" s="1">
        <v>4491</v>
      </c>
      <c r="BM9" s="1">
        <v>11</v>
      </c>
      <c r="BN9" s="1">
        <v>11</v>
      </c>
      <c r="BO9" s="1">
        <v>0</v>
      </c>
      <c r="BP9" s="1">
        <v>0</v>
      </c>
      <c r="BQ9" s="1">
        <v>0</v>
      </c>
      <c r="BR9" s="1">
        <v>11685</v>
      </c>
      <c r="BS9" s="1">
        <v>11546</v>
      </c>
      <c r="BT9" s="1">
        <v>139</v>
      </c>
      <c r="BU9" s="1">
        <v>37219</v>
      </c>
      <c r="BV9" s="1">
        <v>0</v>
      </c>
      <c r="BW9" s="1">
        <v>0</v>
      </c>
    </row>
    <row r="10" spans="1:75" s="1" customFormat="1">
      <c r="A10" s="16" t="s">
        <v>115</v>
      </c>
      <c r="B10" s="17">
        <v>46063</v>
      </c>
      <c r="C10" s="1" t="s">
        <v>99</v>
      </c>
      <c r="D10" s="2">
        <v>2026</v>
      </c>
      <c r="E10" s="1" t="s">
        <v>116</v>
      </c>
      <c r="F10" s="1">
        <v>28347</v>
      </c>
      <c r="G10" s="1">
        <v>1230</v>
      </c>
      <c r="H10" s="1">
        <v>8007</v>
      </c>
      <c r="I10" s="1">
        <v>0</v>
      </c>
      <c r="J10" s="1">
        <v>3</v>
      </c>
      <c r="K10" s="1">
        <v>8004</v>
      </c>
      <c r="L10" s="8">
        <f t="shared" si="0"/>
        <v>0</v>
      </c>
      <c r="M10" s="1">
        <v>28723</v>
      </c>
      <c r="N10" s="1">
        <v>8176</v>
      </c>
      <c r="O10" s="1">
        <v>8004</v>
      </c>
      <c r="P10" s="1">
        <v>14</v>
      </c>
      <c r="Q10" s="1">
        <v>14</v>
      </c>
      <c r="R10" s="1">
        <v>158</v>
      </c>
      <c r="S10" s="1">
        <v>21</v>
      </c>
      <c r="T10" s="1">
        <v>7</v>
      </c>
      <c r="U10" s="1">
        <v>130</v>
      </c>
      <c r="V10" s="1">
        <v>0</v>
      </c>
      <c r="W10" s="1">
        <v>0</v>
      </c>
      <c r="X10" s="1">
        <v>0</v>
      </c>
      <c r="Y10" s="2"/>
      <c r="Z10" s="1">
        <v>215</v>
      </c>
      <c r="AA10" s="1">
        <v>21</v>
      </c>
      <c r="AB10" s="1">
        <v>21</v>
      </c>
      <c r="AC10" s="1">
        <v>0</v>
      </c>
      <c r="AD10" s="1">
        <v>0</v>
      </c>
      <c r="AE10" s="1">
        <v>0</v>
      </c>
      <c r="AF10" s="1">
        <v>0</v>
      </c>
      <c r="AG10" s="1">
        <v>0</v>
      </c>
      <c r="AH10" s="1">
        <v>0</v>
      </c>
      <c r="AI10" s="1">
        <v>0</v>
      </c>
      <c r="AJ10" s="1">
        <v>0</v>
      </c>
      <c r="AK10" s="1">
        <v>0</v>
      </c>
      <c r="AL10" s="1">
        <v>0</v>
      </c>
      <c r="AM10" s="1">
        <v>0</v>
      </c>
      <c r="AN10" s="1">
        <v>0</v>
      </c>
      <c r="AO10" s="1">
        <v>0</v>
      </c>
      <c r="AP10" s="1">
        <v>0</v>
      </c>
      <c r="AQ10" s="1">
        <v>0</v>
      </c>
      <c r="AR10" s="1">
        <v>0</v>
      </c>
      <c r="AS10" s="1">
        <v>0</v>
      </c>
      <c r="AT10" s="1">
        <v>0</v>
      </c>
      <c r="AU10" s="1">
        <v>0</v>
      </c>
      <c r="AV10" s="1">
        <v>0</v>
      </c>
      <c r="AW10" s="1">
        <v>21</v>
      </c>
      <c r="AX10" s="1">
        <v>21</v>
      </c>
      <c r="AY10" s="1">
        <v>0</v>
      </c>
      <c r="AZ10" s="1">
        <v>0</v>
      </c>
      <c r="BA10" s="1">
        <v>0</v>
      </c>
      <c r="BB10" s="1">
        <v>94</v>
      </c>
      <c r="BC10" s="1">
        <v>94</v>
      </c>
      <c r="BD10" s="1">
        <v>33</v>
      </c>
      <c r="BE10" s="1">
        <v>33</v>
      </c>
      <c r="BF10" s="1">
        <v>0</v>
      </c>
      <c r="BG10" s="3">
        <v>4</v>
      </c>
      <c r="BH10" s="1">
        <v>3</v>
      </c>
      <c r="BI10" s="1">
        <v>1</v>
      </c>
      <c r="BJ10" s="1">
        <v>0</v>
      </c>
      <c r="BK10" s="1">
        <v>4552</v>
      </c>
      <c r="BL10" s="1">
        <v>3620</v>
      </c>
      <c r="BM10" s="1">
        <v>99</v>
      </c>
      <c r="BN10" s="1">
        <v>99</v>
      </c>
      <c r="BO10" s="1">
        <v>0</v>
      </c>
      <c r="BP10" s="1">
        <v>0</v>
      </c>
      <c r="BQ10" s="1">
        <v>0</v>
      </c>
      <c r="BR10" s="1">
        <v>8155</v>
      </c>
      <c r="BS10" s="1">
        <v>7983</v>
      </c>
      <c r="BT10" s="1">
        <v>158</v>
      </c>
      <c r="BU10" s="1">
        <v>28508</v>
      </c>
      <c r="BV10" s="1">
        <v>0</v>
      </c>
      <c r="BW10" s="1">
        <v>0</v>
      </c>
    </row>
    <row r="11" spans="1:75" s="1" customFormat="1">
      <c r="A11" s="16" t="s">
        <v>117</v>
      </c>
      <c r="B11" s="17">
        <v>46063</v>
      </c>
      <c r="C11" s="1" t="s">
        <v>99</v>
      </c>
      <c r="D11" s="2">
        <v>2026</v>
      </c>
      <c r="E11" s="1" t="s">
        <v>118</v>
      </c>
      <c r="F11" s="1">
        <v>3652</v>
      </c>
      <c r="G11" s="1">
        <v>342</v>
      </c>
      <c r="H11" s="1">
        <v>1584</v>
      </c>
      <c r="I11" s="1">
        <v>0</v>
      </c>
      <c r="J11" s="1">
        <v>0</v>
      </c>
      <c r="K11" s="1">
        <v>1584</v>
      </c>
      <c r="L11" s="8">
        <f t="shared" si="0"/>
        <v>0</v>
      </c>
      <c r="M11" s="1">
        <v>3679</v>
      </c>
      <c r="N11" s="1">
        <v>1611</v>
      </c>
      <c r="O11" s="1">
        <v>1584</v>
      </c>
      <c r="P11" s="1">
        <v>0</v>
      </c>
      <c r="Q11" s="1">
        <v>0</v>
      </c>
      <c r="R11" s="1">
        <v>27</v>
      </c>
      <c r="S11" s="1">
        <v>3</v>
      </c>
      <c r="T11" s="1">
        <v>2</v>
      </c>
      <c r="U11" s="1">
        <v>22</v>
      </c>
      <c r="V11" s="1">
        <v>0</v>
      </c>
      <c r="W11" s="1">
        <v>0</v>
      </c>
      <c r="X11" s="1">
        <v>0</v>
      </c>
      <c r="Y11" s="2"/>
      <c r="Z11" s="1">
        <v>35</v>
      </c>
      <c r="AA11" s="1">
        <v>5</v>
      </c>
      <c r="AB11" s="1">
        <v>5</v>
      </c>
      <c r="AC11" s="1">
        <v>0</v>
      </c>
      <c r="AD11" s="1">
        <v>0</v>
      </c>
      <c r="AE11" s="1">
        <v>0</v>
      </c>
      <c r="AF11" s="1">
        <v>0</v>
      </c>
      <c r="AG11" s="1">
        <v>0</v>
      </c>
      <c r="AH11" s="1">
        <v>0</v>
      </c>
      <c r="AI11" s="1">
        <v>0</v>
      </c>
      <c r="AJ11" s="1">
        <v>0</v>
      </c>
      <c r="AK11" s="1">
        <v>0</v>
      </c>
      <c r="AL11" s="1">
        <v>0</v>
      </c>
      <c r="AM11" s="1">
        <v>0</v>
      </c>
      <c r="AN11" s="1">
        <v>0</v>
      </c>
      <c r="AO11" s="1">
        <v>0</v>
      </c>
      <c r="AP11" s="1">
        <v>0</v>
      </c>
      <c r="AQ11" s="1">
        <v>0</v>
      </c>
      <c r="AR11" s="1">
        <v>0</v>
      </c>
      <c r="AS11" s="1">
        <v>0</v>
      </c>
      <c r="AT11" s="1">
        <v>0</v>
      </c>
      <c r="AU11" s="1">
        <v>0</v>
      </c>
      <c r="AV11" s="1">
        <v>0</v>
      </c>
      <c r="AW11" s="1">
        <v>5</v>
      </c>
      <c r="AX11" s="1">
        <v>5</v>
      </c>
      <c r="AY11" s="1">
        <v>0</v>
      </c>
      <c r="AZ11" s="1">
        <v>0</v>
      </c>
      <c r="BA11" s="1">
        <v>0</v>
      </c>
      <c r="BB11" s="1">
        <v>3</v>
      </c>
      <c r="BC11" s="1">
        <v>3</v>
      </c>
      <c r="BD11" s="1">
        <v>2</v>
      </c>
      <c r="BE11" s="1">
        <v>2</v>
      </c>
      <c r="BF11" s="1">
        <v>0</v>
      </c>
      <c r="BG11" s="3">
        <v>0</v>
      </c>
      <c r="BH11" s="1">
        <v>0</v>
      </c>
      <c r="BI11" s="1">
        <v>0</v>
      </c>
      <c r="BJ11" s="1">
        <v>0</v>
      </c>
      <c r="BK11" s="1">
        <v>552</v>
      </c>
      <c r="BL11" s="1">
        <v>1059</v>
      </c>
      <c r="BM11" s="1">
        <v>18</v>
      </c>
      <c r="BN11" s="1">
        <v>18</v>
      </c>
      <c r="BO11" s="1">
        <v>0</v>
      </c>
      <c r="BP11" s="1">
        <v>0</v>
      </c>
      <c r="BQ11" s="1">
        <v>0</v>
      </c>
      <c r="BR11" s="1">
        <v>1606</v>
      </c>
      <c r="BS11" s="1">
        <v>1579</v>
      </c>
      <c r="BT11" s="1">
        <v>27</v>
      </c>
      <c r="BU11" s="1">
        <v>3644</v>
      </c>
      <c r="BV11" s="1">
        <v>0</v>
      </c>
      <c r="BW11" s="1">
        <v>0</v>
      </c>
    </row>
    <row r="12" spans="1:75" s="1" customFormat="1">
      <c r="A12" s="16" t="s">
        <v>119</v>
      </c>
      <c r="B12" s="17">
        <v>46063</v>
      </c>
      <c r="C12" s="1" t="s">
        <v>99</v>
      </c>
      <c r="D12" s="2">
        <v>2026</v>
      </c>
      <c r="E12" s="1" t="s">
        <v>120</v>
      </c>
      <c r="F12" s="1">
        <v>48801</v>
      </c>
      <c r="G12" s="1">
        <v>2588</v>
      </c>
      <c r="H12" s="1">
        <v>12191</v>
      </c>
      <c r="I12" s="1">
        <v>2</v>
      </c>
      <c r="J12" s="1">
        <v>0</v>
      </c>
      <c r="K12" s="1">
        <v>12193</v>
      </c>
      <c r="L12" s="8">
        <f t="shared" si="0"/>
        <v>0</v>
      </c>
      <c r="M12" s="1">
        <v>49445</v>
      </c>
      <c r="N12" s="1">
        <v>12599</v>
      </c>
      <c r="O12" s="1">
        <v>12193</v>
      </c>
      <c r="P12" s="1">
        <v>2</v>
      </c>
      <c r="Q12" s="1">
        <v>2</v>
      </c>
      <c r="R12" s="1">
        <v>404</v>
      </c>
      <c r="S12" s="1">
        <v>32</v>
      </c>
      <c r="T12" s="1">
        <v>61</v>
      </c>
      <c r="U12" s="1">
        <v>298</v>
      </c>
      <c r="V12" s="1">
        <v>0</v>
      </c>
      <c r="W12" s="1">
        <v>13</v>
      </c>
      <c r="X12" s="1">
        <v>0</v>
      </c>
      <c r="Y12" s="2"/>
      <c r="Z12" s="1">
        <v>449</v>
      </c>
      <c r="AA12" s="1">
        <v>40</v>
      </c>
      <c r="AB12" s="1">
        <v>40</v>
      </c>
      <c r="AC12" s="1">
        <v>0</v>
      </c>
      <c r="AD12" s="1">
        <v>0</v>
      </c>
      <c r="AE12" s="1">
        <v>0</v>
      </c>
      <c r="AF12" s="1">
        <v>0</v>
      </c>
      <c r="AG12" s="1">
        <v>0</v>
      </c>
      <c r="AH12" s="1">
        <v>0</v>
      </c>
      <c r="AI12" s="1">
        <v>0</v>
      </c>
      <c r="AJ12" s="1">
        <v>0</v>
      </c>
      <c r="AK12" s="1">
        <v>0</v>
      </c>
      <c r="AL12" s="1">
        <v>0</v>
      </c>
      <c r="AM12" s="1">
        <v>0</v>
      </c>
      <c r="AN12" s="1">
        <v>0</v>
      </c>
      <c r="AO12" s="1">
        <v>0</v>
      </c>
      <c r="AP12" s="1">
        <v>0</v>
      </c>
      <c r="AQ12" s="1">
        <v>0</v>
      </c>
      <c r="AR12" s="1">
        <v>0</v>
      </c>
      <c r="AS12" s="1">
        <v>0</v>
      </c>
      <c r="AT12" s="1">
        <v>0</v>
      </c>
      <c r="AU12" s="1">
        <v>0</v>
      </c>
      <c r="AV12" s="1">
        <v>0</v>
      </c>
      <c r="AW12" s="1">
        <v>40</v>
      </c>
      <c r="AX12" s="1">
        <v>40</v>
      </c>
      <c r="AY12" s="1">
        <v>0</v>
      </c>
      <c r="AZ12" s="1">
        <v>0</v>
      </c>
      <c r="BA12" s="1">
        <v>0</v>
      </c>
      <c r="BB12" s="1">
        <v>170</v>
      </c>
      <c r="BC12" s="1">
        <v>170</v>
      </c>
      <c r="BD12" s="1">
        <v>47</v>
      </c>
      <c r="BE12" s="1">
        <v>45</v>
      </c>
      <c r="BF12" s="1">
        <v>2</v>
      </c>
      <c r="BG12" s="3">
        <v>3</v>
      </c>
      <c r="BH12" s="1">
        <v>3</v>
      </c>
      <c r="BI12" s="1">
        <v>0</v>
      </c>
      <c r="BJ12" s="1">
        <v>0</v>
      </c>
      <c r="BK12" s="1">
        <v>6917</v>
      </c>
      <c r="BL12" s="1">
        <v>5679</v>
      </c>
      <c r="BM12" s="1">
        <v>195</v>
      </c>
      <c r="BN12" s="1">
        <v>195</v>
      </c>
      <c r="BO12" s="1">
        <v>0</v>
      </c>
      <c r="BP12" s="1">
        <v>0</v>
      </c>
      <c r="BQ12" s="1">
        <v>0</v>
      </c>
      <c r="BR12" s="1">
        <v>12559</v>
      </c>
      <c r="BS12" s="1">
        <v>12153</v>
      </c>
      <c r="BT12" s="1">
        <v>404</v>
      </c>
      <c r="BU12" s="1">
        <v>48996</v>
      </c>
      <c r="BV12" s="1">
        <v>0</v>
      </c>
      <c r="BW12" s="1">
        <v>0</v>
      </c>
    </row>
    <row r="13" spans="1:75" s="1" customFormat="1">
      <c r="A13" s="16" t="s">
        <v>121</v>
      </c>
      <c r="B13" s="17">
        <v>46063</v>
      </c>
      <c r="C13" s="1" t="s">
        <v>99</v>
      </c>
      <c r="D13" s="2">
        <v>2026</v>
      </c>
      <c r="E13" s="1" t="s">
        <v>122</v>
      </c>
      <c r="F13" s="1">
        <v>34</v>
      </c>
      <c r="G13" s="1">
        <v>1</v>
      </c>
      <c r="H13" s="1">
        <v>4</v>
      </c>
      <c r="I13" s="1">
        <v>0</v>
      </c>
      <c r="J13" s="1">
        <v>0</v>
      </c>
      <c r="K13" s="1">
        <v>4</v>
      </c>
      <c r="L13" s="8">
        <f t="shared" si="0"/>
        <v>0</v>
      </c>
      <c r="M13" s="1">
        <v>34</v>
      </c>
      <c r="N13" s="1">
        <v>5</v>
      </c>
      <c r="O13" s="1">
        <v>4</v>
      </c>
      <c r="P13" s="1">
        <v>0</v>
      </c>
      <c r="Q13" s="1">
        <v>0</v>
      </c>
      <c r="R13" s="1">
        <v>1</v>
      </c>
      <c r="S13" s="1">
        <v>0</v>
      </c>
      <c r="T13" s="1">
        <v>0</v>
      </c>
      <c r="U13" s="1">
        <v>1</v>
      </c>
      <c r="V13" s="1">
        <v>0</v>
      </c>
      <c r="W13" s="1">
        <v>0</v>
      </c>
      <c r="X13" s="1">
        <v>0</v>
      </c>
      <c r="Y13" s="2"/>
      <c r="Z13" s="1">
        <v>0</v>
      </c>
      <c r="AA13" s="1">
        <v>0</v>
      </c>
      <c r="AB13" s="1">
        <v>0</v>
      </c>
      <c r="AC13" s="1">
        <v>0</v>
      </c>
      <c r="AD13" s="1">
        <v>0</v>
      </c>
      <c r="AE13" s="1">
        <v>0</v>
      </c>
      <c r="AF13" s="1">
        <v>0</v>
      </c>
      <c r="AG13" s="1">
        <v>0</v>
      </c>
      <c r="AH13" s="1">
        <v>0</v>
      </c>
      <c r="AI13" s="1">
        <v>0</v>
      </c>
      <c r="AJ13" s="1">
        <v>0</v>
      </c>
      <c r="AK13" s="1">
        <v>0</v>
      </c>
      <c r="AL13" s="1">
        <v>0</v>
      </c>
      <c r="AM13" s="1">
        <v>0</v>
      </c>
      <c r="AN13" s="1">
        <v>0</v>
      </c>
      <c r="AO13" s="1">
        <v>0</v>
      </c>
      <c r="AP13" s="1">
        <v>0</v>
      </c>
      <c r="AQ13" s="1">
        <v>0</v>
      </c>
      <c r="AR13" s="1">
        <v>0</v>
      </c>
      <c r="AS13" s="1">
        <v>0</v>
      </c>
      <c r="AT13" s="1">
        <v>0</v>
      </c>
      <c r="AU13" s="1">
        <v>0</v>
      </c>
      <c r="AV13" s="1">
        <v>0</v>
      </c>
      <c r="AW13" s="1">
        <v>0</v>
      </c>
      <c r="AX13" s="1">
        <v>0</v>
      </c>
      <c r="AY13" s="1">
        <v>0</v>
      </c>
      <c r="AZ13" s="1">
        <v>0</v>
      </c>
      <c r="BA13" s="1">
        <v>0</v>
      </c>
      <c r="BB13" s="1">
        <v>0</v>
      </c>
      <c r="BC13" s="1">
        <v>0</v>
      </c>
      <c r="BD13" s="1">
        <v>0</v>
      </c>
      <c r="BE13" s="1">
        <v>0</v>
      </c>
      <c r="BF13" s="1">
        <v>0</v>
      </c>
      <c r="BG13" s="3">
        <v>0</v>
      </c>
      <c r="BH13" s="1">
        <v>0</v>
      </c>
      <c r="BI13" s="1">
        <v>0</v>
      </c>
      <c r="BJ13" s="1">
        <v>0</v>
      </c>
      <c r="BK13" s="1">
        <v>0</v>
      </c>
      <c r="BL13" s="1">
        <v>5</v>
      </c>
      <c r="BM13" s="1">
        <v>0</v>
      </c>
      <c r="BN13" s="1">
        <v>0</v>
      </c>
      <c r="BO13" s="1">
        <v>0</v>
      </c>
      <c r="BP13" s="1">
        <v>0</v>
      </c>
      <c r="BQ13" s="1">
        <v>0</v>
      </c>
      <c r="BR13" s="1">
        <v>5</v>
      </c>
      <c r="BS13" s="1">
        <v>4</v>
      </c>
      <c r="BT13" s="1">
        <v>1</v>
      </c>
      <c r="BU13" s="1">
        <v>34</v>
      </c>
      <c r="BV13" s="1">
        <v>0</v>
      </c>
      <c r="BW13" s="1">
        <v>0</v>
      </c>
    </row>
    <row r="14" spans="1:75" s="1" customFormat="1">
      <c r="A14" s="16" t="s">
        <v>123</v>
      </c>
      <c r="B14" s="17">
        <v>46063</v>
      </c>
      <c r="C14" s="1" t="s">
        <v>99</v>
      </c>
      <c r="D14" s="2">
        <v>2026</v>
      </c>
      <c r="E14" s="1" t="s">
        <v>124</v>
      </c>
      <c r="F14" s="1">
        <v>21687</v>
      </c>
      <c r="G14" s="1">
        <v>1448</v>
      </c>
      <c r="H14" s="1">
        <v>6943</v>
      </c>
      <c r="I14" s="1">
        <v>1</v>
      </c>
      <c r="J14" s="1">
        <v>0</v>
      </c>
      <c r="K14" s="1">
        <v>6944</v>
      </c>
      <c r="L14" s="8">
        <f t="shared" si="0"/>
        <v>0</v>
      </c>
      <c r="M14" s="1">
        <v>21932</v>
      </c>
      <c r="N14" s="1">
        <v>7233</v>
      </c>
      <c r="O14" s="1">
        <v>6944</v>
      </c>
      <c r="P14" s="1">
        <v>5</v>
      </c>
      <c r="Q14" s="1">
        <v>0</v>
      </c>
      <c r="R14" s="1">
        <v>284</v>
      </c>
      <c r="S14" s="1">
        <v>30</v>
      </c>
      <c r="T14" s="1">
        <v>69</v>
      </c>
      <c r="U14" s="1">
        <v>185</v>
      </c>
      <c r="V14" s="1">
        <v>0</v>
      </c>
      <c r="W14" s="1">
        <v>0</v>
      </c>
      <c r="X14" s="1">
        <v>0</v>
      </c>
      <c r="Y14" s="2"/>
      <c r="Z14" s="1">
        <v>207</v>
      </c>
      <c r="AA14" s="1">
        <v>16</v>
      </c>
      <c r="AB14" s="1">
        <v>15</v>
      </c>
      <c r="AC14" s="1">
        <v>1</v>
      </c>
      <c r="AD14" s="1">
        <v>0</v>
      </c>
      <c r="AE14" s="1">
        <v>1</v>
      </c>
      <c r="AF14" s="1">
        <v>0</v>
      </c>
      <c r="AG14" s="1">
        <v>0</v>
      </c>
      <c r="AH14" s="1">
        <v>0</v>
      </c>
      <c r="AI14" s="1">
        <v>0</v>
      </c>
      <c r="AJ14" s="1">
        <v>0</v>
      </c>
      <c r="AK14" s="1">
        <v>0</v>
      </c>
      <c r="AL14" s="1">
        <v>0</v>
      </c>
      <c r="AM14" s="1">
        <v>0</v>
      </c>
      <c r="AN14" s="1">
        <v>0</v>
      </c>
      <c r="AO14" s="1">
        <v>0</v>
      </c>
      <c r="AP14" s="1">
        <v>0</v>
      </c>
      <c r="AQ14" s="1">
        <v>0</v>
      </c>
      <c r="AR14" s="1">
        <v>0</v>
      </c>
      <c r="AS14" s="1">
        <v>0</v>
      </c>
      <c r="AT14" s="1">
        <v>0</v>
      </c>
      <c r="AU14" s="1">
        <v>0</v>
      </c>
      <c r="AV14" s="1">
        <v>0</v>
      </c>
      <c r="AW14" s="1">
        <v>16</v>
      </c>
      <c r="AX14" s="1">
        <v>15</v>
      </c>
      <c r="AY14" s="1">
        <v>0</v>
      </c>
      <c r="AZ14" s="1">
        <v>0</v>
      </c>
      <c r="BA14" s="1">
        <v>0</v>
      </c>
      <c r="BB14" s="1">
        <v>134</v>
      </c>
      <c r="BC14" s="1">
        <v>134</v>
      </c>
      <c r="BD14" s="1">
        <v>69</v>
      </c>
      <c r="BE14" s="1">
        <v>69</v>
      </c>
      <c r="BF14" s="1">
        <v>0</v>
      </c>
      <c r="BG14" s="3">
        <v>2</v>
      </c>
      <c r="BH14" s="1">
        <v>2</v>
      </c>
      <c r="BI14" s="1">
        <v>0</v>
      </c>
      <c r="BJ14" s="1">
        <v>0</v>
      </c>
      <c r="BK14" s="1">
        <v>3571</v>
      </c>
      <c r="BL14" s="1">
        <v>3660</v>
      </c>
      <c r="BM14" s="1">
        <v>105</v>
      </c>
      <c r="BN14" s="1">
        <v>105</v>
      </c>
      <c r="BO14" s="1">
        <v>0</v>
      </c>
      <c r="BP14" s="1">
        <v>0</v>
      </c>
      <c r="BQ14" s="1">
        <v>0</v>
      </c>
      <c r="BR14" s="1">
        <v>7217</v>
      </c>
      <c r="BS14" s="1">
        <v>6929</v>
      </c>
      <c r="BT14" s="1">
        <v>283</v>
      </c>
      <c r="BU14" s="1">
        <v>21725</v>
      </c>
      <c r="BV14" s="1">
        <v>0</v>
      </c>
      <c r="BW14" s="1">
        <v>0</v>
      </c>
    </row>
    <row r="15" spans="1:75" s="1" customFormat="1">
      <c r="A15" s="16" t="s">
        <v>125</v>
      </c>
      <c r="B15" s="17">
        <v>46063</v>
      </c>
      <c r="C15" s="1" t="s">
        <v>99</v>
      </c>
      <c r="D15" s="2">
        <v>2026</v>
      </c>
      <c r="E15" s="1" t="s">
        <v>126</v>
      </c>
      <c r="F15" s="1">
        <v>30618</v>
      </c>
      <c r="G15" s="1">
        <v>1447</v>
      </c>
      <c r="H15" s="1">
        <v>9190</v>
      </c>
      <c r="I15" s="1">
        <v>6</v>
      </c>
      <c r="J15" s="1">
        <v>0</v>
      </c>
      <c r="K15" s="1">
        <v>9196</v>
      </c>
      <c r="L15" s="8">
        <f t="shared" si="0"/>
        <v>0</v>
      </c>
      <c r="M15" s="1">
        <v>31250</v>
      </c>
      <c r="N15" s="1">
        <v>9481</v>
      </c>
      <c r="O15" s="1">
        <v>9196</v>
      </c>
      <c r="P15" s="1">
        <v>0</v>
      </c>
      <c r="Q15" s="1">
        <v>0</v>
      </c>
      <c r="R15" s="1">
        <v>285</v>
      </c>
      <c r="S15" s="1">
        <v>53</v>
      </c>
      <c r="T15" s="1">
        <v>16</v>
      </c>
      <c r="U15" s="1">
        <v>216</v>
      </c>
      <c r="V15" s="1">
        <v>0</v>
      </c>
      <c r="W15" s="1">
        <v>0</v>
      </c>
      <c r="X15" s="1">
        <v>0</v>
      </c>
      <c r="Y15" s="2"/>
      <c r="Z15" s="1">
        <v>177</v>
      </c>
      <c r="AA15" s="1">
        <v>13</v>
      </c>
      <c r="AB15" s="1">
        <v>13</v>
      </c>
      <c r="AC15" s="1">
        <v>0</v>
      </c>
      <c r="AD15" s="1">
        <v>0</v>
      </c>
      <c r="AE15" s="1">
        <v>0</v>
      </c>
      <c r="AF15" s="1">
        <v>0</v>
      </c>
      <c r="AG15" s="1">
        <v>0</v>
      </c>
      <c r="AH15" s="1">
        <v>0</v>
      </c>
      <c r="AI15" s="1">
        <v>0</v>
      </c>
      <c r="AJ15" s="1">
        <v>0</v>
      </c>
      <c r="AK15" s="1">
        <v>0</v>
      </c>
      <c r="AL15" s="1">
        <v>0</v>
      </c>
      <c r="AM15" s="1">
        <v>0</v>
      </c>
      <c r="AN15" s="1">
        <v>0</v>
      </c>
      <c r="AO15" s="1">
        <v>0</v>
      </c>
      <c r="AP15" s="1">
        <v>0</v>
      </c>
      <c r="AQ15" s="1">
        <v>0</v>
      </c>
      <c r="AR15" s="1">
        <v>0</v>
      </c>
      <c r="AS15" s="1">
        <v>0</v>
      </c>
      <c r="AT15" s="1">
        <v>0</v>
      </c>
      <c r="AU15" s="1">
        <v>0</v>
      </c>
      <c r="AV15" s="1">
        <v>0</v>
      </c>
      <c r="AW15" s="1">
        <v>13</v>
      </c>
      <c r="AX15" s="1">
        <v>13</v>
      </c>
      <c r="AY15" s="1">
        <v>0</v>
      </c>
      <c r="AZ15" s="1">
        <v>0</v>
      </c>
      <c r="BA15" s="1">
        <v>0</v>
      </c>
      <c r="BB15" s="1">
        <v>210</v>
      </c>
      <c r="BC15" s="1">
        <v>210</v>
      </c>
      <c r="BD15" s="1">
        <v>33</v>
      </c>
      <c r="BE15" s="1">
        <v>33</v>
      </c>
      <c r="BF15" s="1">
        <v>0</v>
      </c>
      <c r="BG15" s="3">
        <v>4</v>
      </c>
      <c r="BH15" s="1">
        <v>4</v>
      </c>
      <c r="BI15" s="1">
        <v>0</v>
      </c>
      <c r="BJ15" s="1">
        <v>0</v>
      </c>
      <c r="BK15" s="1">
        <v>4151</v>
      </c>
      <c r="BL15" s="1">
        <v>5326</v>
      </c>
      <c r="BM15" s="1">
        <v>0</v>
      </c>
      <c r="BN15" s="1">
        <v>0</v>
      </c>
      <c r="BO15" s="1">
        <v>0</v>
      </c>
      <c r="BP15" s="1">
        <v>99</v>
      </c>
      <c r="BQ15" s="1">
        <v>0</v>
      </c>
      <c r="BR15" s="1">
        <v>9468</v>
      </c>
      <c r="BS15" s="1">
        <v>9183</v>
      </c>
      <c r="BT15" s="1">
        <v>285</v>
      </c>
      <c r="BU15" s="1">
        <v>31073</v>
      </c>
      <c r="BV15" s="1">
        <v>0</v>
      </c>
      <c r="BW15" s="1">
        <v>0</v>
      </c>
    </row>
    <row r="16" spans="1:75" s="1" customFormat="1">
      <c r="A16" s="16" t="s">
        <v>127</v>
      </c>
      <c r="B16" s="17">
        <v>46063</v>
      </c>
      <c r="C16" s="1" t="s">
        <v>99</v>
      </c>
      <c r="D16" s="2">
        <v>2026</v>
      </c>
      <c r="E16" s="1" t="s">
        <v>128</v>
      </c>
      <c r="F16" s="1">
        <v>24130</v>
      </c>
      <c r="G16" s="1">
        <v>1415</v>
      </c>
      <c r="H16" s="1">
        <v>10294</v>
      </c>
      <c r="I16" s="1">
        <v>0</v>
      </c>
      <c r="J16" s="1">
        <v>4</v>
      </c>
      <c r="K16" s="1">
        <v>10290</v>
      </c>
      <c r="L16" s="8">
        <f t="shared" si="0"/>
        <v>0</v>
      </c>
      <c r="M16" s="1">
        <v>24262</v>
      </c>
      <c r="N16" s="1">
        <v>10531</v>
      </c>
      <c r="O16" s="1">
        <v>10290</v>
      </c>
      <c r="P16" s="1">
        <v>2</v>
      </c>
      <c r="Q16" s="1">
        <v>0</v>
      </c>
      <c r="R16" s="1">
        <v>239</v>
      </c>
      <c r="S16" s="1">
        <v>18</v>
      </c>
      <c r="T16" s="1">
        <v>11</v>
      </c>
      <c r="U16" s="1">
        <v>203</v>
      </c>
      <c r="V16" s="1">
        <v>0</v>
      </c>
      <c r="W16" s="1">
        <v>7</v>
      </c>
      <c r="X16" s="1">
        <v>0</v>
      </c>
      <c r="Y16" s="2"/>
      <c r="Z16" s="1">
        <v>748</v>
      </c>
      <c r="AA16" s="1">
        <v>98</v>
      </c>
      <c r="AB16" s="1">
        <v>97</v>
      </c>
      <c r="AC16" s="1">
        <v>1</v>
      </c>
      <c r="AD16" s="1">
        <v>0</v>
      </c>
      <c r="AE16" s="1">
        <v>1</v>
      </c>
      <c r="AF16" s="1">
        <v>0</v>
      </c>
      <c r="AG16" s="1">
        <v>0</v>
      </c>
      <c r="AH16" s="1">
        <v>0</v>
      </c>
      <c r="AI16" s="1">
        <v>0</v>
      </c>
      <c r="AJ16" s="1">
        <v>0</v>
      </c>
      <c r="AK16" s="1">
        <v>0</v>
      </c>
      <c r="AL16" s="1">
        <v>0</v>
      </c>
      <c r="AM16" s="1">
        <v>0</v>
      </c>
      <c r="AN16" s="1">
        <v>0</v>
      </c>
      <c r="AO16" s="1">
        <v>0</v>
      </c>
      <c r="AP16" s="1">
        <v>0</v>
      </c>
      <c r="AQ16" s="1">
        <v>0</v>
      </c>
      <c r="AR16" s="1">
        <v>0</v>
      </c>
      <c r="AS16" s="1">
        <v>0</v>
      </c>
      <c r="AT16" s="1">
        <v>0</v>
      </c>
      <c r="AU16" s="1">
        <v>0</v>
      </c>
      <c r="AV16" s="1">
        <v>0</v>
      </c>
      <c r="AW16" s="1">
        <v>98</v>
      </c>
      <c r="AX16" s="1">
        <v>97</v>
      </c>
      <c r="AY16" s="1">
        <v>0</v>
      </c>
      <c r="AZ16" s="1">
        <v>0</v>
      </c>
      <c r="BA16" s="1">
        <v>0</v>
      </c>
      <c r="BB16" s="1">
        <v>124</v>
      </c>
      <c r="BC16" s="1">
        <v>124</v>
      </c>
      <c r="BD16" s="1">
        <v>29</v>
      </c>
      <c r="BE16" s="1">
        <v>29</v>
      </c>
      <c r="BF16" s="1">
        <v>0</v>
      </c>
      <c r="BG16" s="3">
        <v>12</v>
      </c>
      <c r="BH16" s="1">
        <v>12</v>
      </c>
      <c r="BI16" s="1">
        <v>0</v>
      </c>
      <c r="BJ16" s="1">
        <v>0</v>
      </c>
      <c r="BK16" s="1">
        <v>5750</v>
      </c>
      <c r="BL16" s="1">
        <v>4769</v>
      </c>
      <c r="BM16" s="1">
        <v>23</v>
      </c>
      <c r="BN16" s="1">
        <v>23</v>
      </c>
      <c r="BO16" s="1">
        <v>0</v>
      </c>
      <c r="BP16" s="1">
        <v>4</v>
      </c>
      <c r="BQ16" s="1">
        <v>0</v>
      </c>
      <c r="BR16" s="1">
        <v>10433</v>
      </c>
      <c r="BS16" s="1">
        <v>10193</v>
      </c>
      <c r="BT16" s="1">
        <v>238</v>
      </c>
      <c r="BU16" s="1">
        <v>23514</v>
      </c>
      <c r="BV16" s="1">
        <v>0</v>
      </c>
      <c r="BW16" s="1">
        <v>0</v>
      </c>
    </row>
    <row r="17" spans="1:75" s="1" customFormat="1">
      <c r="A17" s="16" t="s">
        <v>129</v>
      </c>
      <c r="B17" s="17">
        <v>46063</v>
      </c>
      <c r="C17" s="1" t="s">
        <v>99</v>
      </c>
      <c r="D17" s="2">
        <v>2026</v>
      </c>
      <c r="E17" s="1" t="s">
        <v>130</v>
      </c>
      <c r="F17" s="1">
        <v>26187</v>
      </c>
      <c r="G17" s="1">
        <v>1353</v>
      </c>
      <c r="H17" s="1">
        <v>12676</v>
      </c>
      <c r="I17" s="1">
        <v>2</v>
      </c>
      <c r="J17" s="1">
        <v>0</v>
      </c>
      <c r="K17" s="1">
        <v>12678</v>
      </c>
      <c r="L17" s="8">
        <f t="shared" si="0"/>
        <v>0</v>
      </c>
      <c r="M17" s="1">
        <v>26360</v>
      </c>
      <c r="N17" s="1">
        <v>12917</v>
      </c>
      <c r="O17" s="1">
        <v>12678</v>
      </c>
      <c r="P17" s="1">
        <v>1</v>
      </c>
      <c r="Q17" s="1">
        <v>1</v>
      </c>
      <c r="R17" s="1">
        <v>238</v>
      </c>
      <c r="S17" s="1">
        <v>24</v>
      </c>
      <c r="T17" s="1">
        <v>18</v>
      </c>
      <c r="U17" s="1">
        <v>194</v>
      </c>
      <c r="V17" s="1">
        <v>0</v>
      </c>
      <c r="W17" s="1">
        <v>2</v>
      </c>
      <c r="X17" s="1">
        <v>0</v>
      </c>
      <c r="Y17" s="2"/>
      <c r="Z17" s="1">
        <v>539</v>
      </c>
      <c r="AA17" s="1">
        <v>49</v>
      </c>
      <c r="AB17" s="1">
        <v>48</v>
      </c>
      <c r="AC17" s="1">
        <v>1</v>
      </c>
      <c r="AD17" s="1">
        <v>0</v>
      </c>
      <c r="AE17" s="1">
        <v>0</v>
      </c>
      <c r="AF17" s="1">
        <v>1</v>
      </c>
      <c r="AG17" s="1">
        <v>0</v>
      </c>
      <c r="AH17" s="1">
        <v>0</v>
      </c>
      <c r="AI17" s="1">
        <v>0</v>
      </c>
      <c r="AJ17" s="1">
        <v>0</v>
      </c>
      <c r="AK17" s="1">
        <v>0</v>
      </c>
      <c r="AL17" s="1">
        <v>0</v>
      </c>
      <c r="AM17" s="1">
        <v>0</v>
      </c>
      <c r="AN17" s="1">
        <v>1</v>
      </c>
      <c r="AO17" s="1">
        <v>1</v>
      </c>
      <c r="AP17" s="1">
        <v>0</v>
      </c>
      <c r="AQ17" s="1">
        <v>0</v>
      </c>
      <c r="AR17" s="1">
        <v>1</v>
      </c>
      <c r="AS17" s="1">
        <v>0</v>
      </c>
      <c r="AT17" s="1">
        <v>0</v>
      </c>
      <c r="AU17" s="1">
        <v>0</v>
      </c>
      <c r="AV17" s="1">
        <v>1</v>
      </c>
      <c r="AW17" s="1">
        <v>49</v>
      </c>
      <c r="AX17" s="1">
        <v>48</v>
      </c>
      <c r="AY17" s="1">
        <v>0</v>
      </c>
      <c r="AZ17" s="1">
        <v>0</v>
      </c>
      <c r="BA17" s="1">
        <v>0</v>
      </c>
      <c r="BB17" s="1">
        <v>95</v>
      </c>
      <c r="BC17" s="1">
        <v>95</v>
      </c>
      <c r="BD17" s="1">
        <v>50</v>
      </c>
      <c r="BE17" s="1">
        <v>48</v>
      </c>
      <c r="BF17" s="1">
        <v>2</v>
      </c>
      <c r="BG17" s="3">
        <v>23</v>
      </c>
      <c r="BH17" s="1">
        <v>23</v>
      </c>
      <c r="BI17" s="1">
        <v>0</v>
      </c>
      <c r="BJ17" s="1">
        <v>0</v>
      </c>
      <c r="BK17" s="1">
        <v>5960</v>
      </c>
      <c r="BL17" s="1">
        <v>6934</v>
      </c>
      <c r="BM17" s="1">
        <v>539</v>
      </c>
      <c r="BN17" s="1">
        <v>539</v>
      </c>
      <c r="BO17" s="1">
        <v>0</v>
      </c>
      <c r="BP17" s="1">
        <v>0</v>
      </c>
      <c r="BQ17" s="1">
        <v>0</v>
      </c>
      <c r="BR17" s="1">
        <v>12867</v>
      </c>
      <c r="BS17" s="1">
        <v>12630</v>
      </c>
      <c r="BT17" s="1">
        <v>236</v>
      </c>
      <c r="BU17" s="1">
        <v>25820</v>
      </c>
      <c r="BV17" s="1">
        <v>0</v>
      </c>
      <c r="BW17" s="1">
        <v>0</v>
      </c>
    </row>
    <row r="18" spans="1:75" s="1" customFormat="1">
      <c r="A18" s="16" t="s">
        <v>131</v>
      </c>
      <c r="B18" s="17">
        <v>46063</v>
      </c>
      <c r="C18" s="1" t="s">
        <v>99</v>
      </c>
      <c r="D18" s="2">
        <v>2026</v>
      </c>
      <c r="E18" s="1" t="s">
        <v>132</v>
      </c>
      <c r="F18" s="1">
        <v>611433</v>
      </c>
      <c r="G18" s="1">
        <v>43268</v>
      </c>
      <c r="H18" s="1">
        <v>187942</v>
      </c>
      <c r="I18" s="1">
        <v>56</v>
      </c>
      <c r="J18" s="1">
        <v>36</v>
      </c>
      <c r="K18" s="1">
        <v>187962</v>
      </c>
      <c r="L18" s="8">
        <f t="shared" si="0"/>
        <v>0</v>
      </c>
      <c r="M18" s="1">
        <v>620660</v>
      </c>
      <c r="N18" s="1">
        <v>190038</v>
      </c>
      <c r="O18" s="1">
        <v>187962</v>
      </c>
      <c r="P18" s="1">
        <v>0</v>
      </c>
      <c r="Q18" s="1">
        <v>0</v>
      </c>
      <c r="R18" s="1">
        <v>2076</v>
      </c>
      <c r="S18" s="1">
        <v>377</v>
      </c>
      <c r="T18" s="1">
        <v>431</v>
      </c>
      <c r="U18" s="1">
        <v>1248</v>
      </c>
      <c r="V18" s="1">
        <v>0</v>
      </c>
      <c r="W18" s="1">
        <v>20</v>
      </c>
      <c r="X18" s="1">
        <v>0</v>
      </c>
      <c r="Y18" s="2"/>
      <c r="Z18" s="1">
        <v>13457</v>
      </c>
      <c r="AA18" s="1">
        <v>1314</v>
      </c>
      <c r="AB18" s="1">
        <v>1300</v>
      </c>
      <c r="AC18" s="1">
        <v>14</v>
      </c>
      <c r="AD18" s="1">
        <v>4</v>
      </c>
      <c r="AE18" s="1">
        <v>7</v>
      </c>
      <c r="AF18" s="1">
        <v>3</v>
      </c>
      <c r="AG18" s="1">
        <v>0</v>
      </c>
      <c r="AH18" s="1">
        <v>0</v>
      </c>
      <c r="AI18" s="1">
        <v>0</v>
      </c>
      <c r="AJ18" s="1">
        <v>0</v>
      </c>
      <c r="AK18" s="1">
        <v>0</v>
      </c>
      <c r="AL18" s="1">
        <v>0</v>
      </c>
      <c r="AM18" s="1">
        <v>0</v>
      </c>
      <c r="AN18" s="1">
        <v>0</v>
      </c>
      <c r="AO18" s="1">
        <v>1</v>
      </c>
      <c r="AP18" s="1">
        <v>0</v>
      </c>
      <c r="AQ18" s="1">
        <v>0</v>
      </c>
      <c r="AR18" s="1">
        <v>1</v>
      </c>
      <c r="AS18" s="1">
        <v>0</v>
      </c>
      <c r="AT18" s="1">
        <v>0</v>
      </c>
      <c r="AU18" s="1">
        <v>0</v>
      </c>
      <c r="AV18" s="1">
        <v>1</v>
      </c>
      <c r="AW18" s="1">
        <v>1314</v>
      </c>
      <c r="AX18" s="1">
        <v>1300</v>
      </c>
      <c r="AY18" s="1">
        <v>0</v>
      </c>
      <c r="AZ18" s="1">
        <v>0</v>
      </c>
      <c r="BA18" s="1">
        <v>0</v>
      </c>
      <c r="BB18" s="1">
        <v>2142</v>
      </c>
      <c r="BC18" s="1">
        <v>2142</v>
      </c>
      <c r="BD18" s="1">
        <v>662</v>
      </c>
      <c r="BE18" s="1">
        <v>645</v>
      </c>
      <c r="BF18" s="1">
        <v>17</v>
      </c>
      <c r="BG18" s="3">
        <v>479</v>
      </c>
      <c r="BH18" s="1">
        <v>476</v>
      </c>
      <c r="BI18" s="1">
        <v>3</v>
      </c>
      <c r="BJ18" s="1">
        <v>0</v>
      </c>
      <c r="BK18" s="1">
        <v>104481</v>
      </c>
      <c r="BL18" s="1">
        <v>85078</v>
      </c>
      <c r="BM18" s="1">
        <v>1336</v>
      </c>
      <c r="BN18" s="1">
        <v>0</v>
      </c>
      <c r="BO18" s="1">
        <v>1336</v>
      </c>
      <c r="BP18" s="1">
        <v>0</v>
      </c>
      <c r="BQ18" s="1">
        <v>553</v>
      </c>
      <c r="BR18" s="1">
        <v>188723</v>
      </c>
      <c r="BS18" s="1">
        <v>186662</v>
      </c>
      <c r="BT18" s="1">
        <v>2061</v>
      </c>
      <c r="BU18" s="1">
        <v>607203</v>
      </c>
      <c r="BV18" s="1">
        <v>0</v>
      </c>
      <c r="BW18" s="1">
        <v>0</v>
      </c>
    </row>
    <row r="19" spans="1:75" s="1" customFormat="1">
      <c r="A19" s="16" t="s">
        <v>133</v>
      </c>
      <c r="B19" s="17">
        <v>46063</v>
      </c>
      <c r="C19" s="1" t="s">
        <v>99</v>
      </c>
      <c r="D19" s="2">
        <v>2026</v>
      </c>
      <c r="E19" s="1" t="s">
        <v>134</v>
      </c>
      <c r="F19" s="1">
        <v>70809</v>
      </c>
      <c r="G19" s="1">
        <v>6188</v>
      </c>
      <c r="H19" s="1">
        <v>22918</v>
      </c>
      <c r="I19" s="1">
        <v>9</v>
      </c>
      <c r="J19" s="1">
        <v>0</v>
      </c>
      <c r="K19" s="1">
        <v>22927</v>
      </c>
      <c r="L19" s="8">
        <f t="shared" si="0"/>
        <v>0</v>
      </c>
      <c r="M19" s="1">
        <v>72482</v>
      </c>
      <c r="N19" s="1">
        <v>23329</v>
      </c>
      <c r="O19" s="1">
        <v>22927</v>
      </c>
      <c r="P19" s="1">
        <v>17</v>
      </c>
      <c r="Q19" s="1">
        <v>0</v>
      </c>
      <c r="R19" s="1">
        <v>385</v>
      </c>
      <c r="S19" s="1">
        <v>87</v>
      </c>
      <c r="T19" s="1">
        <v>42</v>
      </c>
      <c r="U19" s="1">
        <v>235</v>
      </c>
      <c r="V19" s="1">
        <v>0</v>
      </c>
      <c r="W19" s="1">
        <v>21</v>
      </c>
      <c r="X19" s="1">
        <v>0</v>
      </c>
      <c r="Y19" s="2"/>
      <c r="Z19" s="1">
        <v>4405</v>
      </c>
      <c r="AA19" s="1">
        <v>300</v>
      </c>
      <c r="AB19" s="1">
        <v>297</v>
      </c>
      <c r="AC19" s="1">
        <v>3</v>
      </c>
      <c r="AD19" s="1">
        <v>2</v>
      </c>
      <c r="AE19" s="1">
        <v>0</v>
      </c>
      <c r="AF19" s="1">
        <v>0</v>
      </c>
      <c r="AG19" s="1">
        <v>1</v>
      </c>
      <c r="AH19" s="1">
        <v>0</v>
      </c>
      <c r="AI19" s="1">
        <v>0</v>
      </c>
      <c r="AJ19" s="1">
        <v>0</v>
      </c>
      <c r="AK19" s="1">
        <v>0</v>
      </c>
      <c r="AL19" s="1">
        <v>0</v>
      </c>
      <c r="AM19" s="1">
        <v>0</v>
      </c>
      <c r="AN19" s="1">
        <v>0</v>
      </c>
      <c r="AO19" s="1">
        <v>0</v>
      </c>
      <c r="AP19" s="1">
        <v>0</v>
      </c>
      <c r="AQ19" s="1">
        <v>0</v>
      </c>
      <c r="AR19" s="1">
        <v>0</v>
      </c>
      <c r="AS19" s="1">
        <v>0</v>
      </c>
      <c r="AT19" s="1">
        <v>0</v>
      </c>
      <c r="AU19" s="1">
        <v>0</v>
      </c>
      <c r="AV19" s="1">
        <v>0</v>
      </c>
      <c r="AW19" s="1">
        <v>300</v>
      </c>
      <c r="AX19" s="1">
        <v>297</v>
      </c>
      <c r="AY19" s="1">
        <v>0</v>
      </c>
      <c r="AZ19" s="1">
        <v>0</v>
      </c>
      <c r="BA19" s="1">
        <v>0</v>
      </c>
      <c r="BB19" s="1">
        <v>605</v>
      </c>
      <c r="BC19" s="1">
        <v>605</v>
      </c>
      <c r="BD19" s="1">
        <v>236</v>
      </c>
      <c r="BE19" s="1">
        <v>234</v>
      </c>
      <c r="BF19" s="1">
        <v>2</v>
      </c>
      <c r="BG19" s="3">
        <v>41</v>
      </c>
      <c r="BH19" s="1">
        <v>41</v>
      </c>
      <c r="BI19" s="1">
        <v>0</v>
      </c>
      <c r="BJ19" s="1">
        <v>0</v>
      </c>
      <c r="BK19" s="1">
        <v>15101</v>
      </c>
      <c r="BL19" s="1">
        <v>8187</v>
      </c>
      <c r="BM19" s="1">
        <v>1754</v>
      </c>
      <c r="BN19" s="1">
        <v>1754</v>
      </c>
      <c r="BO19" s="1">
        <v>0</v>
      </c>
      <c r="BP19" s="1">
        <v>0</v>
      </c>
      <c r="BQ19" s="1">
        <v>0</v>
      </c>
      <c r="BR19" s="1">
        <v>23029</v>
      </c>
      <c r="BS19" s="1">
        <v>22630</v>
      </c>
      <c r="BT19" s="1">
        <v>382</v>
      </c>
      <c r="BU19" s="1">
        <v>68077</v>
      </c>
      <c r="BV19" s="1">
        <v>0</v>
      </c>
      <c r="BW19" s="1">
        <v>0</v>
      </c>
    </row>
    <row r="20" spans="1:75" s="1" customFormat="1">
      <c r="A20" s="16" t="s">
        <v>135</v>
      </c>
      <c r="B20" s="17">
        <v>46063</v>
      </c>
      <c r="C20" s="1" t="s">
        <v>99</v>
      </c>
      <c r="D20" s="2">
        <v>2026</v>
      </c>
      <c r="E20" s="1" t="s">
        <v>136</v>
      </c>
      <c r="F20" s="1">
        <v>23187</v>
      </c>
      <c r="G20" s="1">
        <v>1922</v>
      </c>
      <c r="H20" s="1">
        <v>7539</v>
      </c>
      <c r="I20" s="1">
        <v>2</v>
      </c>
      <c r="J20" s="1">
        <v>0</v>
      </c>
      <c r="K20" s="1">
        <v>7541</v>
      </c>
      <c r="L20" s="8">
        <f t="shared" si="0"/>
        <v>0</v>
      </c>
      <c r="M20" s="1">
        <v>23307</v>
      </c>
      <c r="N20" s="1">
        <v>7730</v>
      </c>
      <c r="O20" s="1">
        <v>7541</v>
      </c>
      <c r="P20" s="1">
        <v>3</v>
      </c>
      <c r="Q20" s="1">
        <v>0</v>
      </c>
      <c r="R20" s="1">
        <v>186</v>
      </c>
      <c r="S20" s="1">
        <v>14</v>
      </c>
      <c r="T20" s="1">
        <v>42</v>
      </c>
      <c r="U20" s="1">
        <v>127</v>
      </c>
      <c r="V20" s="1">
        <v>0</v>
      </c>
      <c r="W20" s="1">
        <v>3</v>
      </c>
      <c r="X20" s="1">
        <v>0</v>
      </c>
      <c r="Y20" s="2"/>
      <c r="Z20" s="1">
        <v>211</v>
      </c>
      <c r="AA20" s="1">
        <v>11</v>
      </c>
      <c r="AB20" s="1">
        <v>11</v>
      </c>
      <c r="AC20" s="1">
        <v>0</v>
      </c>
      <c r="AD20" s="1">
        <v>0</v>
      </c>
      <c r="AE20" s="1">
        <v>0</v>
      </c>
      <c r="AF20" s="1">
        <v>0</v>
      </c>
      <c r="AG20" s="1">
        <v>0</v>
      </c>
      <c r="AH20" s="1">
        <v>0</v>
      </c>
      <c r="AI20" s="1">
        <v>0</v>
      </c>
      <c r="AJ20" s="1">
        <v>0</v>
      </c>
      <c r="AK20" s="1">
        <v>0</v>
      </c>
      <c r="AL20" s="1">
        <v>0</v>
      </c>
      <c r="AM20" s="1">
        <v>0</v>
      </c>
      <c r="AN20" s="1">
        <v>0</v>
      </c>
      <c r="AO20" s="1">
        <v>0</v>
      </c>
      <c r="AP20" s="1">
        <v>0</v>
      </c>
      <c r="AQ20" s="1">
        <v>0</v>
      </c>
      <c r="AR20" s="1">
        <v>0</v>
      </c>
      <c r="AS20" s="1">
        <v>0</v>
      </c>
      <c r="AT20" s="1">
        <v>0</v>
      </c>
      <c r="AU20" s="1">
        <v>0</v>
      </c>
      <c r="AV20" s="1">
        <v>0</v>
      </c>
      <c r="AW20" s="1">
        <v>11</v>
      </c>
      <c r="AX20" s="1">
        <v>11</v>
      </c>
      <c r="AY20" s="1">
        <v>0</v>
      </c>
      <c r="AZ20" s="1">
        <v>0</v>
      </c>
      <c r="BA20" s="1">
        <v>0</v>
      </c>
      <c r="BB20" s="1">
        <v>77</v>
      </c>
      <c r="BC20" s="1">
        <v>77</v>
      </c>
      <c r="BD20" s="1">
        <v>21</v>
      </c>
      <c r="BE20" s="1">
        <v>21</v>
      </c>
      <c r="BF20" s="1">
        <v>0</v>
      </c>
      <c r="BG20" s="3">
        <v>9</v>
      </c>
      <c r="BH20" s="1">
        <v>9</v>
      </c>
      <c r="BI20" s="1">
        <v>0</v>
      </c>
      <c r="BJ20" s="1">
        <v>0</v>
      </c>
      <c r="BK20" s="1">
        <v>5090</v>
      </c>
      <c r="BL20" s="1">
        <v>2631</v>
      </c>
      <c r="BM20" s="1">
        <v>0</v>
      </c>
      <c r="BN20" s="1">
        <v>0</v>
      </c>
      <c r="BO20" s="1">
        <v>0</v>
      </c>
      <c r="BP20" s="1">
        <v>0</v>
      </c>
      <c r="BQ20" s="1">
        <v>0</v>
      </c>
      <c r="BR20" s="1">
        <v>7719</v>
      </c>
      <c r="BS20" s="1">
        <v>7530</v>
      </c>
      <c r="BT20" s="1">
        <v>186</v>
      </c>
      <c r="BU20" s="1">
        <v>23096</v>
      </c>
      <c r="BV20" s="1">
        <v>0</v>
      </c>
      <c r="BW20" s="1">
        <v>0</v>
      </c>
    </row>
    <row r="21" spans="1:75" s="1" customFormat="1">
      <c r="A21" s="16" t="s">
        <v>137</v>
      </c>
      <c r="B21" s="17">
        <v>46063</v>
      </c>
      <c r="C21" s="1" t="s">
        <v>99</v>
      </c>
      <c r="D21" s="2">
        <v>2026</v>
      </c>
      <c r="E21" s="1" t="s">
        <v>138</v>
      </c>
      <c r="F21" s="1">
        <v>10158</v>
      </c>
      <c r="G21" s="1">
        <v>901</v>
      </c>
      <c r="H21" s="1">
        <v>4537</v>
      </c>
      <c r="I21" s="1">
        <v>1</v>
      </c>
      <c r="J21" s="1">
        <v>0</v>
      </c>
      <c r="K21" s="1">
        <v>4538</v>
      </c>
      <c r="L21" s="8">
        <f t="shared" si="0"/>
        <v>0</v>
      </c>
      <c r="M21" s="1">
        <v>10225</v>
      </c>
      <c r="N21" s="1">
        <v>4595</v>
      </c>
      <c r="O21" s="1">
        <v>4538</v>
      </c>
      <c r="P21" s="1">
        <v>3</v>
      </c>
      <c r="Q21" s="1">
        <v>0</v>
      </c>
      <c r="R21" s="1">
        <v>54</v>
      </c>
      <c r="S21" s="1">
        <v>13</v>
      </c>
      <c r="T21" s="1">
        <v>9</v>
      </c>
      <c r="U21" s="1">
        <v>29</v>
      </c>
      <c r="V21" s="1">
        <v>0</v>
      </c>
      <c r="W21" s="1">
        <v>3</v>
      </c>
      <c r="X21" s="1">
        <v>0</v>
      </c>
      <c r="Y21" s="2"/>
      <c r="Z21" s="1">
        <v>128</v>
      </c>
      <c r="AA21" s="1">
        <v>14</v>
      </c>
      <c r="AB21" s="1">
        <v>14</v>
      </c>
      <c r="AC21" s="1">
        <v>0</v>
      </c>
      <c r="AD21" s="1">
        <v>0</v>
      </c>
      <c r="AE21" s="1">
        <v>0</v>
      </c>
      <c r="AF21" s="1">
        <v>0</v>
      </c>
      <c r="AG21" s="1">
        <v>0</v>
      </c>
      <c r="AH21" s="1">
        <v>0</v>
      </c>
      <c r="AI21" s="1">
        <v>0</v>
      </c>
      <c r="AJ21" s="1">
        <v>0</v>
      </c>
      <c r="AK21" s="1">
        <v>0</v>
      </c>
      <c r="AL21" s="1">
        <v>0</v>
      </c>
      <c r="AM21" s="1">
        <v>0</v>
      </c>
      <c r="AN21" s="1">
        <v>0</v>
      </c>
      <c r="AO21" s="1">
        <v>0</v>
      </c>
      <c r="AP21" s="1">
        <v>0</v>
      </c>
      <c r="AQ21" s="1">
        <v>0</v>
      </c>
      <c r="AR21" s="1">
        <v>0</v>
      </c>
      <c r="AS21" s="1">
        <v>0</v>
      </c>
      <c r="AT21" s="1">
        <v>0</v>
      </c>
      <c r="AU21" s="1">
        <v>0</v>
      </c>
      <c r="AV21" s="1">
        <v>0</v>
      </c>
      <c r="AW21" s="1">
        <v>14</v>
      </c>
      <c r="AX21" s="1">
        <v>14</v>
      </c>
      <c r="AY21" s="1">
        <v>0</v>
      </c>
      <c r="AZ21" s="1">
        <v>0</v>
      </c>
      <c r="BA21" s="1">
        <v>0</v>
      </c>
      <c r="BB21" s="1">
        <v>31</v>
      </c>
      <c r="BC21" s="1">
        <v>31</v>
      </c>
      <c r="BD21" s="1">
        <v>17</v>
      </c>
      <c r="BE21" s="1">
        <v>17</v>
      </c>
      <c r="BF21" s="1">
        <v>0</v>
      </c>
      <c r="BG21" s="3">
        <v>10</v>
      </c>
      <c r="BH21" s="1">
        <v>10</v>
      </c>
      <c r="BI21" s="1">
        <v>0</v>
      </c>
      <c r="BJ21" s="1">
        <v>0</v>
      </c>
      <c r="BK21" s="1">
        <v>3161</v>
      </c>
      <c r="BL21" s="1">
        <v>1424</v>
      </c>
      <c r="BM21" s="1">
        <v>102</v>
      </c>
      <c r="BN21" s="1">
        <v>102</v>
      </c>
      <c r="BO21" s="1">
        <v>0</v>
      </c>
      <c r="BP21" s="1">
        <v>0</v>
      </c>
      <c r="BQ21" s="1">
        <v>0</v>
      </c>
      <c r="BR21" s="1">
        <v>4581</v>
      </c>
      <c r="BS21" s="1">
        <v>4524</v>
      </c>
      <c r="BT21" s="1">
        <v>54</v>
      </c>
      <c r="BU21" s="1">
        <v>10097</v>
      </c>
      <c r="BV21" s="1">
        <v>0</v>
      </c>
      <c r="BW21" s="1">
        <v>0</v>
      </c>
    </row>
    <row r="22" spans="1:75" s="1" customFormat="1">
      <c r="A22" s="16" t="s">
        <v>139</v>
      </c>
      <c r="B22" s="17">
        <v>46063</v>
      </c>
      <c r="C22" s="1" t="s">
        <v>99</v>
      </c>
      <c r="D22" s="2">
        <v>2026</v>
      </c>
      <c r="E22" s="1" t="s">
        <v>140</v>
      </c>
      <c r="F22" s="1">
        <v>20899</v>
      </c>
      <c r="G22" s="1">
        <v>1634</v>
      </c>
      <c r="H22" s="1">
        <v>7248</v>
      </c>
      <c r="I22" s="1">
        <v>1</v>
      </c>
      <c r="J22" s="1">
        <v>0</v>
      </c>
      <c r="K22" s="1">
        <v>7249</v>
      </c>
      <c r="L22" s="8">
        <f t="shared" si="0"/>
        <v>0</v>
      </c>
      <c r="M22" s="1">
        <v>21088</v>
      </c>
      <c r="N22" s="1">
        <v>7431</v>
      </c>
      <c r="O22" s="1">
        <v>7249</v>
      </c>
      <c r="P22" s="1">
        <v>0</v>
      </c>
      <c r="Q22" s="1">
        <v>0</v>
      </c>
      <c r="R22" s="1">
        <v>182</v>
      </c>
      <c r="S22" s="1">
        <v>15</v>
      </c>
      <c r="T22" s="1">
        <v>19</v>
      </c>
      <c r="U22" s="1">
        <v>146</v>
      </c>
      <c r="V22" s="1">
        <v>0</v>
      </c>
      <c r="W22" s="1">
        <v>2</v>
      </c>
      <c r="X22" s="1">
        <v>0</v>
      </c>
      <c r="Y22" s="2"/>
      <c r="Z22" s="1">
        <v>263</v>
      </c>
      <c r="AA22" s="1">
        <v>36</v>
      </c>
      <c r="AB22" s="1">
        <v>35</v>
      </c>
      <c r="AC22" s="1">
        <v>1</v>
      </c>
      <c r="AD22" s="1">
        <v>1</v>
      </c>
      <c r="AE22" s="1">
        <v>0</v>
      </c>
      <c r="AF22" s="1">
        <v>0</v>
      </c>
      <c r="AG22" s="1">
        <v>0</v>
      </c>
      <c r="AH22" s="1">
        <v>0</v>
      </c>
      <c r="AI22" s="1">
        <v>0</v>
      </c>
      <c r="AJ22" s="1">
        <v>0</v>
      </c>
      <c r="AK22" s="1">
        <v>0</v>
      </c>
      <c r="AL22" s="1">
        <v>0</v>
      </c>
      <c r="AM22" s="1">
        <v>0</v>
      </c>
      <c r="AN22" s="1">
        <v>0</v>
      </c>
      <c r="AO22" s="1">
        <v>0</v>
      </c>
      <c r="AP22" s="1">
        <v>0</v>
      </c>
      <c r="AQ22" s="1">
        <v>0</v>
      </c>
      <c r="AR22" s="1">
        <v>0</v>
      </c>
      <c r="AS22" s="1">
        <v>0</v>
      </c>
      <c r="AT22" s="1">
        <v>0</v>
      </c>
      <c r="AU22" s="1">
        <v>0</v>
      </c>
      <c r="AV22" s="1">
        <v>0</v>
      </c>
      <c r="AW22" s="1">
        <v>36</v>
      </c>
      <c r="AX22" s="1">
        <v>35</v>
      </c>
      <c r="AY22" s="1">
        <v>0</v>
      </c>
      <c r="AZ22" s="1">
        <v>0</v>
      </c>
      <c r="BA22" s="1">
        <v>0</v>
      </c>
      <c r="BB22" s="1">
        <v>114</v>
      </c>
      <c r="BC22" s="1">
        <v>114</v>
      </c>
      <c r="BD22" s="1">
        <v>26</v>
      </c>
      <c r="BE22" s="1">
        <v>25</v>
      </c>
      <c r="BF22" s="1">
        <v>1</v>
      </c>
      <c r="BG22" s="3">
        <v>6</v>
      </c>
      <c r="BH22" s="1">
        <v>6</v>
      </c>
      <c r="BI22" s="1">
        <v>0</v>
      </c>
      <c r="BJ22" s="1">
        <v>0</v>
      </c>
      <c r="BK22" s="1">
        <v>3031</v>
      </c>
      <c r="BL22" s="1">
        <v>4394</v>
      </c>
      <c r="BM22" s="1">
        <v>227</v>
      </c>
      <c r="BN22" s="1">
        <v>227</v>
      </c>
      <c r="BO22" s="1">
        <v>0</v>
      </c>
      <c r="BP22" s="1">
        <v>0</v>
      </c>
      <c r="BQ22" s="1">
        <v>0</v>
      </c>
      <c r="BR22" s="1">
        <v>7395</v>
      </c>
      <c r="BS22" s="1">
        <v>7214</v>
      </c>
      <c r="BT22" s="1">
        <v>181</v>
      </c>
      <c r="BU22" s="1">
        <v>20825</v>
      </c>
      <c r="BV22" s="1">
        <v>0</v>
      </c>
      <c r="BW22" s="1">
        <v>0</v>
      </c>
    </row>
    <row r="23" spans="1:75" s="1" customFormat="1">
      <c r="A23" s="16" t="s">
        <v>141</v>
      </c>
      <c r="B23" s="17">
        <v>46063</v>
      </c>
      <c r="C23" s="1" t="s">
        <v>99</v>
      </c>
      <c r="D23" s="2">
        <v>2026</v>
      </c>
      <c r="E23" s="1" t="s">
        <v>142</v>
      </c>
      <c r="F23" s="1">
        <v>4303</v>
      </c>
      <c r="G23" s="1">
        <v>202</v>
      </c>
      <c r="H23" s="1">
        <v>1753</v>
      </c>
      <c r="I23" s="1">
        <v>0</v>
      </c>
      <c r="J23" s="1">
        <v>0</v>
      </c>
      <c r="K23" s="1">
        <v>1753</v>
      </c>
      <c r="L23" s="8">
        <f t="shared" si="0"/>
        <v>0</v>
      </c>
      <c r="M23" s="1">
        <v>4316</v>
      </c>
      <c r="N23" s="1">
        <v>1786</v>
      </c>
      <c r="O23" s="1">
        <v>1753</v>
      </c>
      <c r="P23" s="1">
        <v>1</v>
      </c>
      <c r="Q23" s="1">
        <v>0</v>
      </c>
      <c r="R23" s="1">
        <v>32</v>
      </c>
      <c r="S23" s="1">
        <v>2</v>
      </c>
      <c r="T23" s="1">
        <v>5</v>
      </c>
      <c r="U23" s="1">
        <v>16</v>
      </c>
      <c r="V23" s="1">
        <v>0</v>
      </c>
      <c r="W23" s="1">
        <v>9</v>
      </c>
      <c r="X23" s="1">
        <v>0</v>
      </c>
      <c r="Y23" s="2"/>
      <c r="Z23" s="1">
        <v>49</v>
      </c>
      <c r="AA23" s="1">
        <v>7</v>
      </c>
      <c r="AB23" s="1">
        <v>7</v>
      </c>
      <c r="AC23" s="1">
        <v>0</v>
      </c>
      <c r="AD23" s="1">
        <v>0</v>
      </c>
      <c r="AE23" s="1">
        <v>0</v>
      </c>
      <c r="AF23" s="1">
        <v>0</v>
      </c>
      <c r="AG23" s="1">
        <v>0</v>
      </c>
      <c r="AH23" s="1">
        <v>0</v>
      </c>
      <c r="AI23" s="1">
        <v>0</v>
      </c>
      <c r="AJ23" s="1">
        <v>0</v>
      </c>
      <c r="AK23" s="1">
        <v>0</v>
      </c>
      <c r="AL23" s="1">
        <v>0</v>
      </c>
      <c r="AM23" s="1">
        <v>0</v>
      </c>
      <c r="AN23" s="1">
        <v>0</v>
      </c>
      <c r="AO23" s="1">
        <v>0</v>
      </c>
      <c r="AP23" s="1">
        <v>0</v>
      </c>
      <c r="AQ23" s="1">
        <v>0</v>
      </c>
      <c r="AR23" s="1">
        <v>0</v>
      </c>
      <c r="AS23" s="1">
        <v>0</v>
      </c>
      <c r="AT23" s="1">
        <v>0</v>
      </c>
      <c r="AU23" s="1">
        <v>0</v>
      </c>
      <c r="AV23" s="1">
        <v>0</v>
      </c>
      <c r="AW23" s="1">
        <v>7</v>
      </c>
      <c r="AX23" s="1">
        <v>7</v>
      </c>
      <c r="AY23" s="1">
        <v>0</v>
      </c>
      <c r="AZ23" s="1">
        <v>0</v>
      </c>
      <c r="BA23" s="1">
        <v>0</v>
      </c>
      <c r="BB23" s="1">
        <v>23</v>
      </c>
      <c r="BC23" s="1">
        <v>23</v>
      </c>
      <c r="BD23" s="1">
        <v>9</v>
      </c>
      <c r="BE23" s="1">
        <v>8</v>
      </c>
      <c r="BF23" s="1">
        <v>1</v>
      </c>
      <c r="BG23" s="3">
        <v>0</v>
      </c>
      <c r="BH23" s="1">
        <v>0</v>
      </c>
      <c r="BI23" s="1">
        <v>0</v>
      </c>
      <c r="BJ23" s="1">
        <v>0</v>
      </c>
      <c r="BK23" s="1">
        <v>221</v>
      </c>
      <c r="BL23" s="1">
        <v>1565</v>
      </c>
      <c r="BM23" s="1">
        <v>0</v>
      </c>
      <c r="BN23" s="1">
        <v>0</v>
      </c>
      <c r="BO23" s="1">
        <v>0</v>
      </c>
      <c r="BP23" s="1">
        <v>0</v>
      </c>
      <c r="BQ23" s="1">
        <v>0</v>
      </c>
      <c r="BR23" s="1">
        <v>1779</v>
      </c>
      <c r="BS23" s="1">
        <v>1746</v>
      </c>
      <c r="BT23" s="1">
        <v>32</v>
      </c>
      <c r="BU23" s="1">
        <v>4267</v>
      </c>
      <c r="BV23" s="1">
        <v>0</v>
      </c>
      <c r="BW23" s="1">
        <v>0</v>
      </c>
    </row>
    <row r="24" spans="1:75" s="1" customFormat="1">
      <c r="A24" s="16" t="s">
        <v>143</v>
      </c>
      <c r="B24" s="17">
        <v>46063</v>
      </c>
      <c r="C24" s="1" t="s">
        <v>99</v>
      </c>
      <c r="D24" s="2">
        <v>2026</v>
      </c>
      <c r="E24" s="1" t="s">
        <v>144</v>
      </c>
      <c r="F24" s="1">
        <v>16464</v>
      </c>
      <c r="G24" s="1">
        <v>900</v>
      </c>
      <c r="H24" s="1">
        <v>5437</v>
      </c>
      <c r="I24" s="1">
        <v>0</v>
      </c>
      <c r="J24" s="1">
        <v>0</v>
      </c>
      <c r="K24" s="1">
        <v>5437</v>
      </c>
      <c r="L24" s="8">
        <f t="shared" si="0"/>
        <v>0</v>
      </c>
      <c r="M24" s="1">
        <v>16794</v>
      </c>
      <c r="N24" s="1">
        <v>5550</v>
      </c>
      <c r="O24" s="1">
        <v>5437</v>
      </c>
      <c r="P24" s="1">
        <v>9</v>
      </c>
      <c r="Q24" s="1">
        <v>0</v>
      </c>
      <c r="R24" s="1">
        <v>104</v>
      </c>
      <c r="S24" s="1">
        <v>4</v>
      </c>
      <c r="T24" s="1">
        <v>18</v>
      </c>
      <c r="U24" s="1">
        <v>78</v>
      </c>
      <c r="V24" s="1">
        <v>0</v>
      </c>
      <c r="W24" s="1">
        <v>3</v>
      </c>
      <c r="X24" s="1">
        <v>0</v>
      </c>
      <c r="Y24" s="2"/>
      <c r="Z24" s="1">
        <v>241</v>
      </c>
      <c r="AA24" s="1">
        <v>19</v>
      </c>
      <c r="AB24" s="1">
        <v>19</v>
      </c>
      <c r="AC24" s="1">
        <v>0</v>
      </c>
      <c r="AD24" s="1">
        <v>0</v>
      </c>
      <c r="AE24" s="1">
        <v>0</v>
      </c>
      <c r="AF24" s="1">
        <v>0</v>
      </c>
      <c r="AG24" s="1">
        <v>0</v>
      </c>
      <c r="AH24" s="1">
        <v>0</v>
      </c>
      <c r="AI24" s="1">
        <v>0</v>
      </c>
      <c r="AJ24" s="1">
        <v>0</v>
      </c>
      <c r="AK24" s="1">
        <v>0</v>
      </c>
      <c r="AL24" s="1">
        <v>0</v>
      </c>
      <c r="AM24" s="1">
        <v>0</v>
      </c>
      <c r="AN24" s="1">
        <v>0</v>
      </c>
      <c r="AO24" s="1">
        <v>0</v>
      </c>
      <c r="AP24" s="1">
        <v>0</v>
      </c>
      <c r="AQ24" s="1">
        <v>0</v>
      </c>
      <c r="AR24" s="1">
        <v>0</v>
      </c>
      <c r="AS24" s="1">
        <v>0</v>
      </c>
      <c r="AT24" s="1">
        <v>0</v>
      </c>
      <c r="AU24" s="1">
        <v>0</v>
      </c>
      <c r="AV24" s="1">
        <v>0</v>
      </c>
      <c r="AW24" s="1">
        <v>19</v>
      </c>
      <c r="AX24" s="1">
        <v>19</v>
      </c>
      <c r="AY24" s="1">
        <v>0</v>
      </c>
      <c r="AZ24" s="1">
        <v>0</v>
      </c>
      <c r="BA24" s="1">
        <v>0</v>
      </c>
      <c r="BB24" s="1">
        <v>46</v>
      </c>
      <c r="BC24" s="1">
        <v>46</v>
      </c>
      <c r="BD24" s="1">
        <v>22</v>
      </c>
      <c r="BE24" s="1">
        <v>21</v>
      </c>
      <c r="BF24" s="1">
        <v>1</v>
      </c>
      <c r="BG24" s="3">
        <v>3</v>
      </c>
      <c r="BH24" s="1">
        <v>3</v>
      </c>
      <c r="BI24" s="1">
        <v>0</v>
      </c>
      <c r="BJ24" s="1">
        <v>0</v>
      </c>
      <c r="BK24" s="1">
        <v>3374</v>
      </c>
      <c r="BL24" s="1">
        <v>2173</v>
      </c>
      <c r="BM24" s="1">
        <v>107</v>
      </c>
      <c r="BN24" s="1">
        <v>107</v>
      </c>
      <c r="BO24" s="1">
        <v>0</v>
      </c>
      <c r="BP24" s="1">
        <v>0</v>
      </c>
      <c r="BQ24" s="1">
        <v>0</v>
      </c>
      <c r="BR24" s="1">
        <v>5531</v>
      </c>
      <c r="BS24" s="1">
        <v>5418</v>
      </c>
      <c r="BT24" s="1">
        <v>104</v>
      </c>
      <c r="BU24" s="1">
        <v>16553</v>
      </c>
      <c r="BV24" s="1">
        <v>0</v>
      </c>
      <c r="BW24" s="1">
        <v>0</v>
      </c>
    </row>
    <row r="25" spans="1:75" s="1" customFormat="1">
      <c r="A25" s="16" t="s">
        <v>145</v>
      </c>
      <c r="B25" s="17">
        <v>46063</v>
      </c>
      <c r="C25" s="1" t="s">
        <v>99</v>
      </c>
      <c r="D25" s="2">
        <v>2026</v>
      </c>
      <c r="E25" s="1" t="s">
        <v>146</v>
      </c>
      <c r="F25" s="1">
        <v>4827</v>
      </c>
      <c r="G25" s="1">
        <v>331</v>
      </c>
      <c r="H25" s="1">
        <v>1645</v>
      </c>
      <c r="I25" s="1">
        <v>0</v>
      </c>
      <c r="J25" s="1">
        <v>1</v>
      </c>
      <c r="K25" s="1">
        <v>1644</v>
      </c>
      <c r="L25" s="8">
        <f t="shared" si="0"/>
        <v>0</v>
      </c>
      <c r="M25" s="1">
        <v>4918</v>
      </c>
      <c r="N25" s="1">
        <v>1697</v>
      </c>
      <c r="O25" s="1">
        <v>1644</v>
      </c>
      <c r="P25" s="1">
        <v>0</v>
      </c>
      <c r="Q25" s="1">
        <v>0</v>
      </c>
      <c r="R25" s="1">
        <v>53</v>
      </c>
      <c r="S25" s="1">
        <v>5</v>
      </c>
      <c r="T25" s="1">
        <v>0</v>
      </c>
      <c r="U25" s="1">
        <v>36</v>
      </c>
      <c r="V25" s="1">
        <v>0</v>
      </c>
      <c r="W25" s="1">
        <v>12</v>
      </c>
      <c r="X25" s="1">
        <v>0</v>
      </c>
      <c r="Y25" s="2"/>
      <c r="Z25" s="1">
        <v>70</v>
      </c>
      <c r="AA25" s="1">
        <v>8</v>
      </c>
      <c r="AB25" s="1">
        <v>8</v>
      </c>
      <c r="AC25" s="1">
        <v>0</v>
      </c>
      <c r="AD25" s="1">
        <v>0</v>
      </c>
      <c r="AE25" s="1">
        <v>0</v>
      </c>
      <c r="AF25" s="1">
        <v>0</v>
      </c>
      <c r="AG25" s="1">
        <v>0</v>
      </c>
      <c r="AH25" s="1">
        <v>0</v>
      </c>
      <c r="AI25" s="1">
        <v>0</v>
      </c>
      <c r="AJ25" s="1">
        <v>0</v>
      </c>
      <c r="AK25" s="1">
        <v>0</v>
      </c>
      <c r="AL25" s="1">
        <v>0</v>
      </c>
      <c r="AM25" s="1">
        <v>0</v>
      </c>
      <c r="AN25" s="1">
        <v>0</v>
      </c>
      <c r="AO25" s="1">
        <v>0</v>
      </c>
      <c r="AP25" s="1">
        <v>0</v>
      </c>
      <c r="AQ25" s="1">
        <v>0</v>
      </c>
      <c r="AR25" s="1">
        <v>0</v>
      </c>
      <c r="AS25" s="1">
        <v>0</v>
      </c>
      <c r="AT25" s="1">
        <v>0</v>
      </c>
      <c r="AU25" s="1">
        <v>0</v>
      </c>
      <c r="AV25" s="1">
        <v>0</v>
      </c>
      <c r="AW25" s="1">
        <v>8</v>
      </c>
      <c r="AX25" s="1">
        <v>8</v>
      </c>
      <c r="AY25" s="1">
        <v>0</v>
      </c>
      <c r="AZ25" s="1">
        <v>0</v>
      </c>
      <c r="BA25" s="1">
        <v>0</v>
      </c>
      <c r="BB25" s="1">
        <v>14</v>
      </c>
      <c r="BC25" s="1">
        <v>14</v>
      </c>
      <c r="BD25" s="1">
        <v>6</v>
      </c>
      <c r="BE25" s="1">
        <v>6</v>
      </c>
      <c r="BF25" s="1">
        <v>0</v>
      </c>
      <c r="BG25" s="3">
        <v>1</v>
      </c>
      <c r="BH25" s="1">
        <v>1</v>
      </c>
      <c r="BI25" s="1">
        <v>0</v>
      </c>
      <c r="BJ25" s="1">
        <v>0</v>
      </c>
      <c r="BK25" s="1">
        <v>655</v>
      </c>
      <c r="BL25" s="1">
        <v>1041</v>
      </c>
      <c r="BM25" s="1">
        <v>228</v>
      </c>
      <c r="BN25" s="1">
        <v>228</v>
      </c>
      <c r="BO25" s="1">
        <v>0</v>
      </c>
      <c r="BP25" s="1">
        <v>0</v>
      </c>
      <c r="BQ25" s="1">
        <v>0</v>
      </c>
      <c r="BR25" s="1">
        <v>1689</v>
      </c>
      <c r="BS25" s="1">
        <v>1636</v>
      </c>
      <c r="BT25" s="1">
        <v>53</v>
      </c>
      <c r="BU25" s="1">
        <v>4848</v>
      </c>
      <c r="BV25" s="1">
        <v>0</v>
      </c>
      <c r="BW25" s="1">
        <v>0</v>
      </c>
    </row>
    <row r="26" spans="1:75" s="1" customFormat="1">
      <c r="A26" s="16" t="s">
        <v>147</v>
      </c>
      <c r="B26" s="17">
        <v>46063</v>
      </c>
      <c r="C26" s="1" t="s">
        <v>99</v>
      </c>
      <c r="D26" s="2">
        <v>2026</v>
      </c>
      <c r="E26" s="1" t="s">
        <v>148</v>
      </c>
      <c r="F26" s="1">
        <v>8398</v>
      </c>
      <c r="G26" s="1">
        <v>757</v>
      </c>
      <c r="H26" s="1">
        <v>3212</v>
      </c>
      <c r="I26" s="1">
        <v>1</v>
      </c>
      <c r="J26" s="1">
        <v>3</v>
      </c>
      <c r="K26" s="1">
        <v>3210</v>
      </c>
      <c r="L26" s="8">
        <f t="shared" si="0"/>
        <v>0</v>
      </c>
      <c r="M26" s="1">
        <v>8467</v>
      </c>
      <c r="N26" s="1">
        <v>3318</v>
      </c>
      <c r="O26" s="1">
        <v>3210</v>
      </c>
      <c r="P26" s="1">
        <v>0</v>
      </c>
      <c r="Q26" s="1">
        <v>0</v>
      </c>
      <c r="R26" s="1">
        <v>108</v>
      </c>
      <c r="S26" s="1">
        <v>6</v>
      </c>
      <c r="T26" s="1">
        <v>4</v>
      </c>
      <c r="U26" s="1">
        <v>95</v>
      </c>
      <c r="V26" s="1">
        <v>0</v>
      </c>
      <c r="W26" s="1">
        <v>3</v>
      </c>
      <c r="X26" s="1">
        <v>0</v>
      </c>
      <c r="Y26" s="2"/>
      <c r="Z26" s="1">
        <v>103</v>
      </c>
      <c r="AA26" s="1">
        <v>7</v>
      </c>
      <c r="AB26" s="1">
        <v>7</v>
      </c>
      <c r="AC26" s="1">
        <v>0</v>
      </c>
      <c r="AD26" s="1">
        <v>0</v>
      </c>
      <c r="AE26" s="1">
        <v>0</v>
      </c>
      <c r="AF26" s="1">
        <v>0</v>
      </c>
      <c r="AG26" s="1">
        <v>0</v>
      </c>
      <c r="AH26" s="1">
        <v>0</v>
      </c>
      <c r="AI26" s="1">
        <v>0</v>
      </c>
      <c r="AJ26" s="1">
        <v>0</v>
      </c>
      <c r="AK26" s="1">
        <v>0</v>
      </c>
      <c r="AL26" s="1">
        <v>0</v>
      </c>
      <c r="AM26" s="1">
        <v>0</v>
      </c>
      <c r="AN26" s="1">
        <v>0</v>
      </c>
      <c r="AO26" s="1">
        <v>0</v>
      </c>
      <c r="AP26" s="1">
        <v>0</v>
      </c>
      <c r="AQ26" s="1">
        <v>0</v>
      </c>
      <c r="AR26" s="1">
        <v>0</v>
      </c>
      <c r="AS26" s="1">
        <v>0</v>
      </c>
      <c r="AT26" s="1">
        <v>0</v>
      </c>
      <c r="AU26" s="1">
        <v>0</v>
      </c>
      <c r="AV26" s="1">
        <v>0</v>
      </c>
      <c r="AW26" s="1">
        <v>7</v>
      </c>
      <c r="AX26" s="1">
        <v>7</v>
      </c>
      <c r="AY26" s="1">
        <v>0</v>
      </c>
      <c r="AZ26" s="1">
        <v>0</v>
      </c>
      <c r="BA26" s="1">
        <v>0</v>
      </c>
      <c r="BB26" s="1">
        <v>42</v>
      </c>
      <c r="BC26" s="1">
        <v>42</v>
      </c>
      <c r="BD26" s="1">
        <v>8</v>
      </c>
      <c r="BE26" s="1">
        <v>8</v>
      </c>
      <c r="BF26" s="1">
        <v>0</v>
      </c>
      <c r="BG26" s="3">
        <v>0</v>
      </c>
      <c r="BH26" s="1">
        <v>0</v>
      </c>
      <c r="BI26" s="1">
        <v>0</v>
      </c>
      <c r="BJ26" s="1">
        <v>0</v>
      </c>
      <c r="BK26" s="1">
        <v>1103</v>
      </c>
      <c r="BL26" s="1">
        <v>2215</v>
      </c>
      <c r="BM26" s="1">
        <v>0</v>
      </c>
      <c r="BN26" s="1">
        <v>0</v>
      </c>
      <c r="BO26" s="1">
        <v>0</v>
      </c>
      <c r="BP26" s="1">
        <v>0</v>
      </c>
      <c r="BQ26" s="1">
        <v>0</v>
      </c>
      <c r="BR26" s="1">
        <v>3311</v>
      </c>
      <c r="BS26" s="1">
        <v>3203</v>
      </c>
      <c r="BT26" s="1">
        <v>108</v>
      </c>
      <c r="BU26" s="1">
        <v>8364</v>
      </c>
      <c r="BV26" s="1">
        <v>0</v>
      </c>
      <c r="BW26" s="1">
        <v>0</v>
      </c>
    </row>
    <row r="27" spans="1:75" s="1" customFormat="1">
      <c r="A27" s="16" t="s">
        <v>149</v>
      </c>
      <c r="B27" s="17">
        <v>46063</v>
      </c>
      <c r="C27" s="1" t="s">
        <v>99</v>
      </c>
      <c r="D27" s="2">
        <v>2026</v>
      </c>
      <c r="E27" s="1" t="s">
        <v>150</v>
      </c>
      <c r="F27" s="1">
        <v>10266</v>
      </c>
      <c r="G27" s="1">
        <v>842</v>
      </c>
      <c r="H27" s="1">
        <v>4352</v>
      </c>
      <c r="I27" s="1">
        <v>0</v>
      </c>
      <c r="J27" s="1">
        <v>0</v>
      </c>
      <c r="K27" s="1">
        <v>4352</v>
      </c>
      <c r="L27" s="8">
        <f t="shared" si="0"/>
        <v>0</v>
      </c>
      <c r="M27" s="1">
        <v>10478</v>
      </c>
      <c r="N27" s="1">
        <v>4434</v>
      </c>
      <c r="O27" s="1">
        <v>4352</v>
      </c>
      <c r="P27" s="1">
        <v>0</v>
      </c>
      <c r="Q27" s="1">
        <v>0</v>
      </c>
      <c r="R27" s="1">
        <v>82</v>
      </c>
      <c r="S27" s="1">
        <v>2</v>
      </c>
      <c r="T27" s="1">
        <v>8</v>
      </c>
      <c r="U27" s="1">
        <v>70</v>
      </c>
      <c r="V27" s="1">
        <v>0</v>
      </c>
      <c r="W27" s="1">
        <v>2</v>
      </c>
      <c r="X27" s="1">
        <v>0</v>
      </c>
      <c r="Y27" s="2"/>
      <c r="Z27" s="1">
        <v>161</v>
      </c>
      <c r="AA27" s="1">
        <v>34</v>
      </c>
      <c r="AB27" s="1">
        <v>34</v>
      </c>
      <c r="AC27" s="1">
        <v>0</v>
      </c>
      <c r="AD27" s="1">
        <v>0</v>
      </c>
      <c r="AE27" s="1">
        <v>0</v>
      </c>
      <c r="AF27" s="1">
        <v>0</v>
      </c>
      <c r="AG27" s="1">
        <v>0</v>
      </c>
      <c r="AH27" s="1">
        <v>0</v>
      </c>
      <c r="AI27" s="1">
        <v>0</v>
      </c>
      <c r="AJ27" s="1">
        <v>0</v>
      </c>
      <c r="AK27" s="1">
        <v>0</v>
      </c>
      <c r="AL27" s="1">
        <v>0</v>
      </c>
      <c r="AM27" s="1">
        <v>0</v>
      </c>
      <c r="AN27" s="1">
        <v>0</v>
      </c>
      <c r="AO27" s="1">
        <v>0</v>
      </c>
      <c r="AP27" s="1">
        <v>0</v>
      </c>
      <c r="AQ27" s="1">
        <v>0</v>
      </c>
      <c r="AR27" s="1">
        <v>0</v>
      </c>
      <c r="AS27" s="1">
        <v>0</v>
      </c>
      <c r="AT27" s="1">
        <v>0</v>
      </c>
      <c r="AU27" s="1">
        <v>0</v>
      </c>
      <c r="AV27" s="1">
        <v>0</v>
      </c>
      <c r="AW27" s="1">
        <v>34</v>
      </c>
      <c r="AX27" s="1">
        <v>34</v>
      </c>
      <c r="AY27" s="1">
        <v>0</v>
      </c>
      <c r="AZ27" s="1">
        <v>0</v>
      </c>
      <c r="BA27" s="1">
        <v>0</v>
      </c>
      <c r="BB27" s="1">
        <v>53</v>
      </c>
      <c r="BC27" s="1">
        <v>53</v>
      </c>
      <c r="BD27" s="1">
        <v>22</v>
      </c>
      <c r="BE27" s="1">
        <v>22</v>
      </c>
      <c r="BF27" s="1">
        <v>0</v>
      </c>
      <c r="BG27" s="3">
        <v>2</v>
      </c>
      <c r="BH27" s="1">
        <v>2</v>
      </c>
      <c r="BI27" s="1">
        <v>0</v>
      </c>
      <c r="BJ27" s="1">
        <v>0</v>
      </c>
      <c r="BK27" s="1">
        <v>1806</v>
      </c>
      <c r="BL27" s="1">
        <v>2626</v>
      </c>
      <c r="BM27" s="1">
        <v>82</v>
      </c>
      <c r="BN27" s="1">
        <v>82</v>
      </c>
      <c r="BO27" s="1">
        <v>0</v>
      </c>
      <c r="BP27" s="1">
        <v>0</v>
      </c>
      <c r="BQ27" s="1">
        <v>80</v>
      </c>
      <c r="BR27" s="1">
        <v>4400</v>
      </c>
      <c r="BS27" s="1">
        <v>4318</v>
      </c>
      <c r="BT27" s="1">
        <v>82</v>
      </c>
      <c r="BU27" s="1">
        <v>10317</v>
      </c>
      <c r="BV27" s="1">
        <v>0</v>
      </c>
      <c r="BW27" s="1">
        <v>0</v>
      </c>
    </row>
    <row r="28" spans="1:75" s="1" customFormat="1">
      <c r="A28" s="16" t="s">
        <v>151</v>
      </c>
      <c r="B28" s="17">
        <v>46063</v>
      </c>
      <c r="C28" s="1" t="s">
        <v>99</v>
      </c>
      <c r="D28" s="2">
        <v>2026</v>
      </c>
      <c r="E28" s="1" t="s">
        <v>152</v>
      </c>
      <c r="F28" s="1">
        <v>480650</v>
      </c>
      <c r="G28" s="1">
        <v>40491</v>
      </c>
      <c r="H28" s="1">
        <v>127379</v>
      </c>
      <c r="I28" s="1">
        <v>42</v>
      </c>
      <c r="J28" s="1">
        <v>43</v>
      </c>
      <c r="K28" s="1">
        <v>127378</v>
      </c>
      <c r="L28" s="8">
        <f t="shared" si="0"/>
        <v>0</v>
      </c>
      <c r="M28" s="1">
        <v>488688</v>
      </c>
      <c r="N28" s="1">
        <v>128954</v>
      </c>
      <c r="O28" s="1">
        <v>127378</v>
      </c>
      <c r="P28" s="1">
        <v>289</v>
      </c>
      <c r="Q28" s="1">
        <v>0</v>
      </c>
      <c r="R28" s="1">
        <v>1287</v>
      </c>
      <c r="S28" s="1">
        <v>185</v>
      </c>
      <c r="T28" s="1">
        <v>275</v>
      </c>
      <c r="U28" s="1">
        <v>819</v>
      </c>
      <c r="V28" s="1">
        <v>0</v>
      </c>
      <c r="W28" s="1">
        <v>8</v>
      </c>
      <c r="X28" s="1">
        <v>0</v>
      </c>
      <c r="Y28" s="2"/>
      <c r="Z28" s="1">
        <v>10480</v>
      </c>
      <c r="AA28" s="1">
        <v>985</v>
      </c>
      <c r="AB28" s="1">
        <v>980</v>
      </c>
      <c r="AC28" s="1">
        <v>5</v>
      </c>
      <c r="AD28" s="1">
        <v>2</v>
      </c>
      <c r="AE28" s="1">
        <v>3</v>
      </c>
      <c r="AF28" s="1">
        <v>0</v>
      </c>
      <c r="AG28" s="1">
        <v>0</v>
      </c>
      <c r="AH28" s="1">
        <v>0</v>
      </c>
      <c r="AI28" s="1">
        <v>0</v>
      </c>
      <c r="AJ28" s="1">
        <v>0</v>
      </c>
      <c r="AK28" s="1">
        <v>0</v>
      </c>
      <c r="AL28" s="1">
        <v>0</v>
      </c>
      <c r="AM28" s="1">
        <v>0</v>
      </c>
      <c r="AN28" s="1">
        <v>0</v>
      </c>
      <c r="AO28" s="1">
        <v>0</v>
      </c>
      <c r="AP28" s="1">
        <v>0</v>
      </c>
      <c r="AQ28" s="1">
        <v>0</v>
      </c>
      <c r="AR28" s="1">
        <v>0</v>
      </c>
      <c r="AS28" s="1">
        <v>0</v>
      </c>
      <c r="AT28" s="1">
        <v>0</v>
      </c>
      <c r="AU28" s="1">
        <v>0</v>
      </c>
      <c r="AV28" s="1">
        <v>0</v>
      </c>
      <c r="AW28" s="1">
        <v>985</v>
      </c>
      <c r="AX28" s="1">
        <v>980</v>
      </c>
      <c r="AY28" s="1">
        <v>0</v>
      </c>
      <c r="AZ28" s="1">
        <v>0</v>
      </c>
      <c r="BA28" s="1">
        <v>0</v>
      </c>
      <c r="BB28" s="1">
        <v>1860</v>
      </c>
      <c r="BC28" s="1">
        <v>1860</v>
      </c>
      <c r="BD28" s="1">
        <v>581</v>
      </c>
      <c r="BE28" s="1">
        <v>573</v>
      </c>
      <c r="BF28" s="1">
        <v>8</v>
      </c>
      <c r="BG28" s="3">
        <v>110</v>
      </c>
      <c r="BH28" s="1">
        <v>110</v>
      </c>
      <c r="BI28" s="1">
        <v>0</v>
      </c>
      <c r="BJ28" s="1">
        <v>0</v>
      </c>
      <c r="BK28" s="1">
        <v>72653</v>
      </c>
      <c r="BL28" s="1">
        <v>56191</v>
      </c>
      <c r="BM28" s="1">
        <v>3551</v>
      </c>
      <c r="BN28" s="1">
        <v>3551</v>
      </c>
      <c r="BO28" s="1">
        <v>0</v>
      </c>
      <c r="BP28" s="1">
        <v>0</v>
      </c>
      <c r="BQ28" s="1">
        <v>0</v>
      </c>
      <c r="BR28" s="1">
        <v>127969</v>
      </c>
      <c r="BS28" s="1">
        <v>126398</v>
      </c>
      <c r="BT28" s="1">
        <v>1282</v>
      </c>
      <c r="BU28" s="1">
        <v>478208</v>
      </c>
      <c r="BV28" s="1">
        <v>0</v>
      </c>
      <c r="BW28" s="1">
        <v>1</v>
      </c>
    </row>
    <row r="29" spans="1:75" s="1" customFormat="1">
      <c r="A29" s="16" t="s">
        <v>153</v>
      </c>
      <c r="B29" s="17">
        <v>46063</v>
      </c>
      <c r="C29" s="1" t="s">
        <v>99</v>
      </c>
      <c r="D29" s="2">
        <v>2026</v>
      </c>
      <c r="E29" s="1" t="s">
        <v>154</v>
      </c>
      <c r="F29" s="1">
        <v>7311</v>
      </c>
      <c r="G29" s="1">
        <v>375</v>
      </c>
      <c r="H29" s="1">
        <v>3044</v>
      </c>
      <c r="I29" s="1">
        <v>0</v>
      </c>
      <c r="J29" s="1">
        <v>1</v>
      </c>
      <c r="K29" s="1">
        <v>3043</v>
      </c>
      <c r="L29" s="8">
        <f t="shared" si="0"/>
        <v>0</v>
      </c>
      <c r="M29" s="1">
        <v>7464</v>
      </c>
      <c r="N29" s="1">
        <v>3072</v>
      </c>
      <c r="O29" s="1">
        <v>3043</v>
      </c>
      <c r="P29" s="1">
        <v>0</v>
      </c>
      <c r="Q29" s="1">
        <v>0</v>
      </c>
      <c r="R29" s="1">
        <v>29</v>
      </c>
      <c r="S29" s="1">
        <v>0</v>
      </c>
      <c r="T29" s="1">
        <v>17</v>
      </c>
      <c r="U29" s="1">
        <v>12</v>
      </c>
      <c r="V29" s="1">
        <v>0</v>
      </c>
      <c r="W29" s="1">
        <v>0</v>
      </c>
      <c r="X29" s="1">
        <v>0</v>
      </c>
      <c r="Y29" s="2"/>
      <c r="Z29" s="1">
        <v>194</v>
      </c>
      <c r="AA29" s="1">
        <v>9</v>
      </c>
      <c r="AB29" s="1">
        <v>9</v>
      </c>
      <c r="AC29" s="1">
        <v>0</v>
      </c>
      <c r="AD29" s="1">
        <v>0</v>
      </c>
      <c r="AE29" s="1">
        <v>0</v>
      </c>
      <c r="AF29" s="1">
        <v>0</v>
      </c>
      <c r="AG29" s="1">
        <v>0</v>
      </c>
      <c r="AH29" s="1">
        <v>0</v>
      </c>
      <c r="AI29" s="1">
        <v>0</v>
      </c>
      <c r="AJ29" s="1">
        <v>0</v>
      </c>
      <c r="AK29" s="1">
        <v>0</v>
      </c>
      <c r="AL29" s="1">
        <v>0</v>
      </c>
      <c r="AM29" s="1">
        <v>0</v>
      </c>
      <c r="AN29" s="1">
        <v>0</v>
      </c>
      <c r="AO29" s="1">
        <v>0</v>
      </c>
      <c r="AP29" s="1">
        <v>0</v>
      </c>
      <c r="AQ29" s="1">
        <v>0</v>
      </c>
      <c r="AR29" s="1">
        <v>0</v>
      </c>
      <c r="AS29" s="1">
        <v>0</v>
      </c>
      <c r="AT29" s="1">
        <v>0</v>
      </c>
      <c r="AU29" s="1">
        <v>0</v>
      </c>
      <c r="AV29" s="1">
        <v>0</v>
      </c>
      <c r="AW29" s="1">
        <v>9</v>
      </c>
      <c r="AX29" s="1">
        <v>9</v>
      </c>
      <c r="AY29" s="1">
        <v>0</v>
      </c>
      <c r="AZ29" s="1">
        <v>0</v>
      </c>
      <c r="BA29" s="1">
        <v>0</v>
      </c>
      <c r="BB29" s="1">
        <v>57</v>
      </c>
      <c r="BC29" s="1">
        <v>57</v>
      </c>
      <c r="BD29" s="1">
        <v>13</v>
      </c>
      <c r="BE29" s="1">
        <v>13</v>
      </c>
      <c r="BF29" s="1">
        <v>0</v>
      </c>
      <c r="BG29" s="3">
        <v>4</v>
      </c>
      <c r="BH29" s="1">
        <v>4</v>
      </c>
      <c r="BI29" s="1">
        <v>0</v>
      </c>
      <c r="BJ29" s="1">
        <v>0</v>
      </c>
      <c r="BK29" s="1">
        <v>2505</v>
      </c>
      <c r="BL29" s="1">
        <v>563</v>
      </c>
      <c r="BM29" s="1">
        <v>0</v>
      </c>
      <c r="BN29" s="1">
        <v>0</v>
      </c>
      <c r="BO29" s="1">
        <v>0</v>
      </c>
      <c r="BP29" s="1">
        <v>0</v>
      </c>
      <c r="BQ29" s="1">
        <v>0</v>
      </c>
      <c r="BR29" s="1">
        <v>3063</v>
      </c>
      <c r="BS29" s="1">
        <v>3034</v>
      </c>
      <c r="BT29" s="1">
        <v>29</v>
      </c>
      <c r="BU29" s="1">
        <v>7270</v>
      </c>
      <c r="BV29" s="1">
        <v>0</v>
      </c>
      <c r="BW29" s="1">
        <v>0</v>
      </c>
    </row>
    <row r="30" spans="1:75" s="1" customFormat="1">
      <c r="A30" s="16" t="s">
        <v>155</v>
      </c>
      <c r="B30" s="17">
        <v>46063</v>
      </c>
      <c r="C30" s="1" t="s">
        <v>99</v>
      </c>
      <c r="D30" s="2">
        <v>2026</v>
      </c>
      <c r="E30" s="1" t="s">
        <v>156</v>
      </c>
      <c r="F30" s="1">
        <v>62130</v>
      </c>
      <c r="G30" s="1">
        <v>3927</v>
      </c>
      <c r="H30" s="1">
        <v>22691</v>
      </c>
      <c r="I30" s="1">
        <v>12</v>
      </c>
      <c r="J30" s="1">
        <v>14</v>
      </c>
      <c r="K30" s="1">
        <v>22689</v>
      </c>
      <c r="L30" s="8">
        <f t="shared" si="0"/>
        <v>0</v>
      </c>
      <c r="M30" s="1">
        <v>63298</v>
      </c>
      <c r="N30" s="1">
        <v>23211</v>
      </c>
      <c r="O30" s="1">
        <v>22689</v>
      </c>
      <c r="P30" s="1">
        <v>0</v>
      </c>
      <c r="Q30" s="1">
        <v>0</v>
      </c>
      <c r="R30" s="1">
        <v>522</v>
      </c>
      <c r="S30" s="1">
        <v>33</v>
      </c>
      <c r="T30" s="1">
        <v>110</v>
      </c>
      <c r="U30" s="1">
        <v>377</v>
      </c>
      <c r="V30" s="1">
        <v>0</v>
      </c>
      <c r="W30" s="1">
        <v>2</v>
      </c>
      <c r="X30" s="1">
        <v>0</v>
      </c>
      <c r="Y30" s="2"/>
      <c r="Z30" s="1">
        <v>1574</v>
      </c>
      <c r="AA30" s="1">
        <v>196</v>
      </c>
      <c r="AB30" s="1">
        <v>193</v>
      </c>
      <c r="AC30" s="1">
        <v>3</v>
      </c>
      <c r="AD30" s="1">
        <v>0</v>
      </c>
      <c r="AE30" s="1">
        <v>1</v>
      </c>
      <c r="AF30" s="1">
        <v>2</v>
      </c>
      <c r="AG30" s="1">
        <v>0</v>
      </c>
      <c r="AH30" s="1">
        <v>0</v>
      </c>
      <c r="AI30" s="1">
        <v>0</v>
      </c>
      <c r="AJ30" s="1">
        <v>0</v>
      </c>
      <c r="AK30" s="1">
        <v>0</v>
      </c>
      <c r="AL30" s="1">
        <v>0</v>
      </c>
      <c r="AM30" s="1">
        <v>0</v>
      </c>
      <c r="AN30" s="1">
        <v>0</v>
      </c>
      <c r="AO30" s="1">
        <v>0</v>
      </c>
      <c r="AP30" s="1">
        <v>0</v>
      </c>
      <c r="AQ30" s="1">
        <v>0</v>
      </c>
      <c r="AR30" s="1">
        <v>0</v>
      </c>
      <c r="AS30" s="1">
        <v>0</v>
      </c>
      <c r="AT30" s="1">
        <v>0</v>
      </c>
      <c r="AU30" s="1">
        <v>0</v>
      </c>
      <c r="AV30" s="1">
        <v>0</v>
      </c>
      <c r="AW30" s="1">
        <v>196</v>
      </c>
      <c r="AX30" s="1">
        <v>193</v>
      </c>
      <c r="AY30" s="1">
        <v>0</v>
      </c>
      <c r="AZ30" s="1">
        <v>0</v>
      </c>
      <c r="BA30" s="1">
        <v>0</v>
      </c>
      <c r="BB30" s="1">
        <v>274</v>
      </c>
      <c r="BC30" s="1">
        <v>274</v>
      </c>
      <c r="BD30" s="1">
        <v>63</v>
      </c>
      <c r="BE30" s="1">
        <v>63</v>
      </c>
      <c r="BF30" s="1">
        <v>0</v>
      </c>
      <c r="BG30" s="3">
        <v>26</v>
      </c>
      <c r="BH30" s="1">
        <v>25</v>
      </c>
      <c r="BI30" s="1">
        <v>1</v>
      </c>
      <c r="BJ30" s="1">
        <v>0</v>
      </c>
      <c r="BK30" s="1">
        <v>14231</v>
      </c>
      <c r="BL30" s="1">
        <v>8954</v>
      </c>
      <c r="BM30" s="1">
        <v>942</v>
      </c>
      <c r="BN30" s="1">
        <v>942</v>
      </c>
      <c r="BO30" s="1">
        <v>0</v>
      </c>
      <c r="BP30" s="1">
        <v>0</v>
      </c>
      <c r="BQ30" s="1">
        <v>0</v>
      </c>
      <c r="BR30" s="1">
        <v>23015</v>
      </c>
      <c r="BS30" s="1">
        <v>22496</v>
      </c>
      <c r="BT30" s="1">
        <v>519</v>
      </c>
      <c r="BU30" s="1">
        <v>61724</v>
      </c>
      <c r="BV30" s="1">
        <v>0</v>
      </c>
      <c r="BW30" s="1">
        <v>1</v>
      </c>
    </row>
    <row r="31" spans="1:75" s="1" customFormat="1">
      <c r="A31" s="16" t="s">
        <v>157</v>
      </c>
      <c r="B31" s="17">
        <v>46063</v>
      </c>
      <c r="C31" s="1" t="s">
        <v>99</v>
      </c>
      <c r="D31" s="2">
        <v>2026</v>
      </c>
      <c r="E31" s="1" t="s">
        <v>158</v>
      </c>
      <c r="F31" s="1">
        <v>8814</v>
      </c>
      <c r="G31" s="1">
        <v>450</v>
      </c>
      <c r="H31" s="1">
        <v>3279</v>
      </c>
      <c r="I31" s="1">
        <v>0</v>
      </c>
      <c r="J31" s="1">
        <v>0</v>
      </c>
      <c r="K31" s="1">
        <v>3279</v>
      </c>
      <c r="L31" s="8">
        <f t="shared" si="0"/>
        <v>0</v>
      </c>
      <c r="M31" s="1">
        <v>8848</v>
      </c>
      <c r="N31" s="1">
        <v>3341</v>
      </c>
      <c r="O31" s="1">
        <v>3279</v>
      </c>
      <c r="P31" s="1">
        <v>18</v>
      </c>
      <c r="Q31" s="1">
        <v>0</v>
      </c>
      <c r="R31" s="1">
        <v>44</v>
      </c>
      <c r="S31" s="1">
        <v>5</v>
      </c>
      <c r="T31" s="1">
        <v>17</v>
      </c>
      <c r="U31" s="1">
        <v>22</v>
      </c>
      <c r="V31" s="1">
        <v>0</v>
      </c>
      <c r="W31" s="1">
        <v>0</v>
      </c>
      <c r="X31" s="1">
        <v>0</v>
      </c>
      <c r="Y31" s="2"/>
      <c r="Z31" s="1">
        <v>156</v>
      </c>
      <c r="AA31" s="1">
        <v>8</v>
      </c>
      <c r="AB31" s="1">
        <v>8</v>
      </c>
      <c r="AC31" s="1">
        <v>0</v>
      </c>
      <c r="AD31" s="1">
        <v>0</v>
      </c>
      <c r="AE31" s="1">
        <v>0</v>
      </c>
      <c r="AF31" s="1">
        <v>0</v>
      </c>
      <c r="AG31" s="1">
        <v>0</v>
      </c>
      <c r="AH31" s="1">
        <v>0</v>
      </c>
      <c r="AI31" s="1">
        <v>0</v>
      </c>
      <c r="AJ31" s="1">
        <v>0</v>
      </c>
      <c r="AK31" s="1">
        <v>0</v>
      </c>
      <c r="AL31" s="1">
        <v>0</v>
      </c>
      <c r="AM31" s="1">
        <v>0</v>
      </c>
      <c r="AN31" s="1">
        <v>0</v>
      </c>
      <c r="AO31" s="1">
        <v>0</v>
      </c>
      <c r="AP31" s="1">
        <v>0</v>
      </c>
      <c r="AQ31" s="1">
        <v>0</v>
      </c>
      <c r="AR31" s="1">
        <v>0</v>
      </c>
      <c r="AS31" s="1">
        <v>0</v>
      </c>
      <c r="AT31" s="1">
        <v>0</v>
      </c>
      <c r="AU31" s="1">
        <v>0</v>
      </c>
      <c r="AV31" s="1">
        <v>0</v>
      </c>
      <c r="AW31" s="1">
        <v>8</v>
      </c>
      <c r="AX31" s="1">
        <v>8</v>
      </c>
      <c r="AY31" s="1">
        <v>0</v>
      </c>
      <c r="AZ31" s="1">
        <v>0</v>
      </c>
      <c r="BA31" s="1">
        <v>0</v>
      </c>
      <c r="BB31" s="1">
        <v>20</v>
      </c>
      <c r="BC31" s="1">
        <v>20</v>
      </c>
      <c r="BD31" s="1">
        <v>9</v>
      </c>
      <c r="BE31" s="1">
        <v>9</v>
      </c>
      <c r="BF31" s="1">
        <v>0</v>
      </c>
      <c r="BG31" s="3">
        <v>3</v>
      </c>
      <c r="BH31" s="1">
        <v>3</v>
      </c>
      <c r="BI31" s="1">
        <v>0</v>
      </c>
      <c r="BJ31" s="1">
        <v>0</v>
      </c>
      <c r="BK31" s="1">
        <v>2155</v>
      </c>
      <c r="BL31" s="1">
        <v>1183</v>
      </c>
      <c r="BM31" s="1">
        <v>96</v>
      </c>
      <c r="BN31" s="1">
        <v>96</v>
      </c>
      <c r="BO31" s="1">
        <v>0</v>
      </c>
      <c r="BP31" s="1">
        <v>0</v>
      </c>
      <c r="BQ31" s="1">
        <v>0</v>
      </c>
      <c r="BR31" s="1">
        <v>3333</v>
      </c>
      <c r="BS31" s="1">
        <v>3271</v>
      </c>
      <c r="BT31" s="1">
        <v>44</v>
      </c>
      <c r="BU31" s="1">
        <v>8692</v>
      </c>
      <c r="BV31" s="1">
        <v>0</v>
      </c>
      <c r="BW31" s="1">
        <v>0</v>
      </c>
    </row>
    <row r="32" spans="1:75" s="1" customFormat="1">
      <c r="A32" s="16" t="s">
        <v>159</v>
      </c>
      <c r="B32" s="17">
        <v>46063</v>
      </c>
      <c r="C32" s="1" t="s">
        <v>99</v>
      </c>
      <c r="D32" s="2">
        <v>2026</v>
      </c>
      <c r="E32" s="1" t="s">
        <v>160</v>
      </c>
      <c r="F32" s="1">
        <v>454134</v>
      </c>
      <c r="G32" s="1">
        <v>31002</v>
      </c>
      <c r="H32" s="1">
        <v>129461</v>
      </c>
      <c r="I32" s="1">
        <v>46</v>
      </c>
      <c r="J32" s="1">
        <v>2</v>
      </c>
      <c r="K32" s="1">
        <v>129505</v>
      </c>
      <c r="L32" s="8">
        <f t="shared" si="0"/>
        <v>0</v>
      </c>
      <c r="M32" s="1">
        <v>459483</v>
      </c>
      <c r="N32" s="1">
        <v>133680</v>
      </c>
      <c r="O32" s="1">
        <v>129505</v>
      </c>
      <c r="P32" s="1">
        <v>0</v>
      </c>
      <c r="Q32" s="1">
        <v>0</v>
      </c>
      <c r="R32" s="1">
        <v>4175</v>
      </c>
      <c r="S32" s="1">
        <v>81</v>
      </c>
      <c r="T32" s="1">
        <v>328</v>
      </c>
      <c r="U32" s="1">
        <v>3709</v>
      </c>
      <c r="V32" s="1">
        <v>0</v>
      </c>
      <c r="W32" s="1">
        <v>57</v>
      </c>
      <c r="X32" s="1">
        <v>0</v>
      </c>
      <c r="Y32" s="2"/>
      <c r="Z32" s="1">
        <v>7335</v>
      </c>
      <c r="AA32" s="1">
        <v>494</v>
      </c>
      <c r="AB32" s="1">
        <v>486</v>
      </c>
      <c r="AC32" s="1">
        <v>8</v>
      </c>
      <c r="AD32" s="1">
        <v>2</v>
      </c>
      <c r="AE32" s="1">
        <v>4</v>
      </c>
      <c r="AF32" s="1">
        <v>2</v>
      </c>
      <c r="AG32" s="1">
        <v>0</v>
      </c>
      <c r="AH32" s="1">
        <v>0</v>
      </c>
      <c r="AI32" s="1">
        <v>0</v>
      </c>
      <c r="AJ32" s="1">
        <v>0</v>
      </c>
      <c r="AK32" s="1">
        <v>0</v>
      </c>
      <c r="AL32" s="1">
        <v>0</v>
      </c>
      <c r="AM32" s="1">
        <v>0</v>
      </c>
      <c r="AN32" s="1">
        <v>0</v>
      </c>
      <c r="AO32" s="1">
        <v>0</v>
      </c>
      <c r="AP32" s="1">
        <v>0</v>
      </c>
      <c r="AQ32" s="1">
        <v>0</v>
      </c>
      <c r="AR32" s="1">
        <v>0</v>
      </c>
      <c r="AS32" s="1">
        <v>0</v>
      </c>
      <c r="AT32" s="1">
        <v>0</v>
      </c>
      <c r="AU32" s="1">
        <v>0</v>
      </c>
      <c r="AV32" s="1">
        <v>0</v>
      </c>
      <c r="AW32" s="1">
        <v>494</v>
      </c>
      <c r="AX32" s="1">
        <v>486</v>
      </c>
      <c r="AY32" s="1">
        <v>0</v>
      </c>
      <c r="AZ32" s="1">
        <v>0</v>
      </c>
      <c r="BA32" s="1">
        <v>0</v>
      </c>
      <c r="BB32" s="1">
        <v>1195</v>
      </c>
      <c r="BC32" s="1">
        <v>1195</v>
      </c>
      <c r="BD32" s="1">
        <v>378</v>
      </c>
      <c r="BE32" s="1">
        <v>359</v>
      </c>
      <c r="BF32" s="1">
        <v>19</v>
      </c>
      <c r="BG32" s="3">
        <v>134</v>
      </c>
      <c r="BH32" s="1">
        <v>134</v>
      </c>
      <c r="BI32" s="1">
        <v>0</v>
      </c>
      <c r="BJ32" s="1">
        <v>0</v>
      </c>
      <c r="BK32" s="1">
        <v>76391</v>
      </c>
      <c r="BL32" s="1">
        <v>57155</v>
      </c>
      <c r="BM32" s="1">
        <v>4066</v>
      </c>
      <c r="BN32" s="1">
        <v>4066</v>
      </c>
      <c r="BO32" s="1">
        <v>0</v>
      </c>
      <c r="BP32" s="1">
        <v>0</v>
      </c>
      <c r="BQ32" s="1">
        <v>0</v>
      </c>
      <c r="BR32" s="1">
        <v>133186</v>
      </c>
      <c r="BS32" s="1">
        <v>129019</v>
      </c>
      <c r="BT32" s="1">
        <v>4167</v>
      </c>
      <c r="BU32" s="1">
        <v>452148</v>
      </c>
      <c r="BV32" s="1">
        <v>0</v>
      </c>
      <c r="BW32" s="1">
        <v>0</v>
      </c>
    </row>
    <row r="33" spans="1:75" s="1" customFormat="1">
      <c r="A33" s="16" t="s">
        <v>161</v>
      </c>
      <c r="B33" s="17">
        <v>46063</v>
      </c>
      <c r="C33" s="1" t="s">
        <v>99</v>
      </c>
      <c r="D33" s="2">
        <v>2026</v>
      </c>
      <c r="E33" s="1" t="s">
        <v>162</v>
      </c>
      <c r="F33" s="1">
        <v>20395</v>
      </c>
      <c r="G33" s="1">
        <v>2162</v>
      </c>
      <c r="H33" s="1">
        <v>6931</v>
      </c>
      <c r="I33" s="1">
        <v>0</v>
      </c>
      <c r="J33" s="1">
        <v>1</v>
      </c>
      <c r="K33" s="1">
        <v>6930</v>
      </c>
      <c r="L33" s="8">
        <f t="shared" si="0"/>
        <v>0</v>
      </c>
      <c r="M33" s="1">
        <v>20663</v>
      </c>
      <c r="N33" s="1">
        <v>6986</v>
      </c>
      <c r="O33" s="1">
        <v>6930</v>
      </c>
      <c r="P33" s="1">
        <v>0</v>
      </c>
      <c r="Q33" s="1">
        <v>0</v>
      </c>
      <c r="R33" s="1">
        <v>56</v>
      </c>
      <c r="S33" s="1">
        <v>10</v>
      </c>
      <c r="T33" s="1">
        <v>17</v>
      </c>
      <c r="U33" s="1">
        <v>28</v>
      </c>
      <c r="V33" s="1">
        <v>0</v>
      </c>
      <c r="W33" s="1">
        <v>1</v>
      </c>
      <c r="X33" s="1">
        <v>0</v>
      </c>
      <c r="Y33" s="2"/>
      <c r="Z33" s="1">
        <v>249</v>
      </c>
      <c r="AA33" s="1">
        <v>37</v>
      </c>
      <c r="AB33" s="1">
        <v>36</v>
      </c>
      <c r="AC33" s="1">
        <v>1</v>
      </c>
      <c r="AD33" s="1">
        <v>0</v>
      </c>
      <c r="AE33" s="1">
        <v>1</v>
      </c>
      <c r="AF33" s="1">
        <v>0</v>
      </c>
      <c r="AG33" s="1">
        <v>0</v>
      </c>
      <c r="AH33" s="1">
        <v>0</v>
      </c>
      <c r="AI33" s="1">
        <v>0</v>
      </c>
      <c r="AJ33" s="1">
        <v>0</v>
      </c>
      <c r="AK33" s="1">
        <v>0</v>
      </c>
      <c r="AL33" s="1">
        <v>0</v>
      </c>
      <c r="AM33" s="1">
        <v>0</v>
      </c>
      <c r="AN33" s="1">
        <v>0</v>
      </c>
      <c r="AO33" s="1">
        <v>0</v>
      </c>
      <c r="AP33" s="1">
        <v>0</v>
      </c>
      <c r="AQ33" s="1">
        <v>0</v>
      </c>
      <c r="AR33" s="1">
        <v>0</v>
      </c>
      <c r="AS33" s="1">
        <v>0</v>
      </c>
      <c r="AT33" s="1">
        <v>0</v>
      </c>
      <c r="AU33" s="1">
        <v>0</v>
      </c>
      <c r="AV33" s="1">
        <v>0</v>
      </c>
      <c r="AW33" s="1">
        <v>37</v>
      </c>
      <c r="AX33" s="1">
        <v>36</v>
      </c>
      <c r="AY33" s="1">
        <v>0</v>
      </c>
      <c r="AZ33" s="1">
        <v>0</v>
      </c>
      <c r="BA33" s="1">
        <v>0</v>
      </c>
      <c r="BB33" s="1">
        <v>69</v>
      </c>
      <c r="BC33" s="1">
        <v>69</v>
      </c>
      <c r="BD33" s="1">
        <v>39</v>
      </c>
      <c r="BE33" s="1">
        <v>39</v>
      </c>
      <c r="BF33" s="1">
        <v>0</v>
      </c>
      <c r="BG33" s="3">
        <v>3</v>
      </c>
      <c r="BH33" s="1">
        <v>3</v>
      </c>
      <c r="BI33" s="1">
        <v>0</v>
      </c>
      <c r="BJ33" s="1">
        <v>0</v>
      </c>
      <c r="BK33" s="1">
        <v>2586</v>
      </c>
      <c r="BL33" s="1">
        <v>4397</v>
      </c>
      <c r="BM33" s="1">
        <v>5</v>
      </c>
      <c r="BN33" s="1">
        <v>5</v>
      </c>
      <c r="BO33" s="1">
        <v>0</v>
      </c>
      <c r="BP33" s="1">
        <v>0</v>
      </c>
      <c r="BQ33" s="1">
        <v>0</v>
      </c>
      <c r="BR33" s="1">
        <v>6949</v>
      </c>
      <c r="BS33" s="1">
        <v>6894</v>
      </c>
      <c r="BT33" s="1">
        <v>55</v>
      </c>
      <c r="BU33" s="1">
        <v>20414</v>
      </c>
      <c r="BV33" s="1">
        <v>0</v>
      </c>
      <c r="BW33" s="1">
        <v>0</v>
      </c>
    </row>
    <row r="34" spans="1:75" s="1" customFormat="1" ht="29.1">
      <c r="A34" s="16" t="s">
        <v>163</v>
      </c>
      <c r="B34" s="17">
        <v>46063</v>
      </c>
      <c r="C34" s="1" t="s">
        <v>99</v>
      </c>
      <c r="D34" s="2">
        <v>2026</v>
      </c>
      <c r="E34" s="1" t="s">
        <v>164</v>
      </c>
      <c r="F34" s="1">
        <v>13971</v>
      </c>
      <c r="G34" s="1">
        <v>764</v>
      </c>
      <c r="H34" s="1">
        <v>5162</v>
      </c>
      <c r="I34" s="1">
        <v>0</v>
      </c>
      <c r="J34" s="1">
        <v>1</v>
      </c>
      <c r="K34" s="1">
        <v>5161</v>
      </c>
      <c r="L34" s="8">
        <f t="shared" si="0"/>
        <v>-3</v>
      </c>
      <c r="M34" s="1">
        <v>14091</v>
      </c>
      <c r="N34" s="1">
        <v>5232</v>
      </c>
      <c r="O34" s="1">
        <v>5164</v>
      </c>
      <c r="P34" s="1">
        <v>2</v>
      </c>
      <c r="Q34" s="1">
        <v>0</v>
      </c>
      <c r="R34" s="1">
        <v>70</v>
      </c>
      <c r="S34" s="1">
        <v>8</v>
      </c>
      <c r="T34" s="1">
        <v>32</v>
      </c>
      <c r="U34" s="1">
        <v>30</v>
      </c>
      <c r="V34" s="1">
        <v>0</v>
      </c>
      <c r="W34" s="1">
        <v>0</v>
      </c>
      <c r="X34" s="1">
        <v>-4</v>
      </c>
      <c r="Y34" s="2" t="s">
        <v>165</v>
      </c>
      <c r="Z34" s="1">
        <v>134</v>
      </c>
      <c r="AA34" s="1">
        <v>11</v>
      </c>
      <c r="AB34" s="1">
        <v>11</v>
      </c>
      <c r="AC34" s="1">
        <v>0</v>
      </c>
      <c r="AD34" s="1">
        <v>0</v>
      </c>
      <c r="AE34" s="1">
        <v>0</v>
      </c>
      <c r="AF34" s="1">
        <v>0</v>
      </c>
      <c r="AG34" s="1">
        <v>0</v>
      </c>
      <c r="AH34" s="1">
        <v>0</v>
      </c>
      <c r="AI34" s="1">
        <v>0</v>
      </c>
      <c r="AJ34" s="1">
        <v>0</v>
      </c>
      <c r="AK34" s="1">
        <v>0</v>
      </c>
      <c r="AL34" s="1">
        <v>0</v>
      </c>
      <c r="AM34" s="1">
        <v>0</v>
      </c>
      <c r="AN34" s="1">
        <v>0</v>
      </c>
      <c r="AO34" s="1">
        <v>0</v>
      </c>
      <c r="AP34" s="1">
        <v>0</v>
      </c>
      <c r="AQ34" s="1">
        <v>0</v>
      </c>
      <c r="AR34" s="1">
        <v>0</v>
      </c>
      <c r="AS34" s="1">
        <v>0</v>
      </c>
      <c r="AT34" s="1">
        <v>0</v>
      </c>
      <c r="AU34" s="1">
        <v>0</v>
      </c>
      <c r="AV34" s="1">
        <v>0</v>
      </c>
      <c r="AW34" s="1">
        <v>11</v>
      </c>
      <c r="AX34" s="1">
        <v>11</v>
      </c>
      <c r="AY34" s="1">
        <v>0</v>
      </c>
      <c r="AZ34" s="1">
        <v>0</v>
      </c>
      <c r="BA34" s="1">
        <v>0</v>
      </c>
      <c r="BB34" s="1">
        <v>77</v>
      </c>
      <c r="BC34" s="1">
        <v>77</v>
      </c>
      <c r="BD34" s="1">
        <v>24</v>
      </c>
      <c r="BE34" s="1">
        <v>24</v>
      </c>
      <c r="BF34" s="1">
        <v>0</v>
      </c>
      <c r="BG34" s="3">
        <v>2</v>
      </c>
      <c r="BH34" s="1">
        <v>2</v>
      </c>
      <c r="BI34" s="1">
        <v>0</v>
      </c>
      <c r="BJ34" s="1">
        <v>0</v>
      </c>
      <c r="BK34" s="1">
        <v>2032</v>
      </c>
      <c r="BL34" s="1">
        <v>3198</v>
      </c>
      <c r="BM34" s="1">
        <v>59</v>
      </c>
      <c r="BN34" s="1">
        <v>59</v>
      </c>
      <c r="BO34" s="1">
        <v>0</v>
      </c>
      <c r="BP34" s="1">
        <v>0</v>
      </c>
      <c r="BQ34" s="1">
        <v>0</v>
      </c>
      <c r="BR34" s="1">
        <v>5221</v>
      </c>
      <c r="BS34" s="1">
        <v>5153</v>
      </c>
      <c r="BT34" s="1">
        <v>70</v>
      </c>
      <c r="BU34" s="1">
        <v>13957</v>
      </c>
      <c r="BV34" s="1">
        <v>0</v>
      </c>
      <c r="BW34" s="1">
        <v>0</v>
      </c>
    </row>
    <row r="35" spans="1:75" s="1" customFormat="1">
      <c r="A35" s="16" t="s">
        <v>166</v>
      </c>
      <c r="B35" s="17">
        <v>46063</v>
      </c>
      <c r="C35" s="1" t="s">
        <v>99</v>
      </c>
      <c r="D35" s="2">
        <v>2026</v>
      </c>
      <c r="E35" s="1" t="s">
        <v>167</v>
      </c>
      <c r="F35" s="1">
        <v>92696</v>
      </c>
      <c r="G35" s="1">
        <v>7359</v>
      </c>
      <c r="H35" s="1">
        <v>29403</v>
      </c>
      <c r="I35" s="1">
        <v>31</v>
      </c>
      <c r="J35" s="1">
        <v>3</v>
      </c>
      <c r="K35" s="1">
        <v>29431</v>
      </c>
      <c r="L35" s="8">
        <f t="shared" si="0"/>
        <v>0</v>
      </c>
      <c r="M35" s="1">
        <v>93845</v>
      </c>
      <c r="N35" s="1">
        <v>29804</v>
      </c>
      <c r="O35" s="1">
        <v>29431</v>
      </c>
      <c r="P35" s="1">
        <v>3</v>
      </c>
      <c r="Q35" s="1">
        <v>0</v>
      </c>
      <c r="R35" s="1">
        <v>370</v>
      </c>
      <c r="S35" s="1">
        <v>61</v>
      </c>
      <c r="T35" s="1">
        <v>67</v>
      </c>
      <c r="U35" s="1">
        <v>223</v>
      </c>
      <c r="V35" s="1">
        <v>0</v>
      </c>
      <c r="W35" s="1">
        <v>19</v>
      </c>
      <c r="X35" s="1">
        <v>0</v>
      </c>
      <c r="Y35" s="2"/>
      <c r="Z35" s="1">
        <v>2600</v>
      </c>
      <c r="AA35" s="1">
        <v>293</v>
      </c>
      <c r="AB35" s="1">
        <v>286</v>
      </c>
      <c r="AC35" s="1">
        <v>7</v>
      </c>
      <c r="AD35" s="1">
        <v>2</v>
      </c>
      <c r="AE35" s="1">
        <v>3</v>
      </c>
      <c r="AF35" s="1">
        <v>1</v>
      </c>
      <c r="AG35" s="1">
        <v>1</v>
      </c>
      <c r="AH35" s="1">
        <v>0</v>
      </c>
      <c r="AI35" s="1">
        <v>0</v>
      </c>
      <c r="AJ35" s="1">
        <v>0</v>
      </c>
      <c r="AK35" s="1">
        <v>0</v>
      </c>
      <c r="AL35" s="1">
        <v>0</v>
      </c>
      <c r="AM35" s="1">
        <v>0</v>
      </c>
      <c r="AN35" s="1">
        <v>0</v>
      </c>
      <c r="AO35" s="1">
        <v>0</v>
      </c>
      <c r="AP35" s="1">
        <v>0</v>
      </c>
      <c r="AQ35" s="1">
        <v>0</v>
      </c>
      <c r="AR35" s="1">
        <v>0</v>
      </c>
      <c r="AS35" s="1">
        <v>0</v>
      </c>
      <c r="AT35" s="1">
        <v>0</v>
      </c>
      <c r="AU35" s="1">
        <v>0</v>
      </c>
      <c r="AV35" s="1">
        <v>0</v>
      </c>
      <c r="AW35" s="1">
        <v>293</v>
      </c>
      <c r="AX35" s="1">
        <v>286</v>
      </c>
      <c r="AY35" s="1">
        <v>0</v>
      </c>
      <c r="AZ35" s="1">
        <v>0</v>
      </c>
      <c r="BA35" s="1">
        <v>0</v>
      </c>
      <c r="BB35" s="1">
        <v>247</v>
      </c>
      <c r="BC35" s="1">
        <v>247</v>
      </c>
      <c r="BD35" s="1">
        <v>117</v>
      </c>
      <c r="BE35" s="1">
        <v>117</v>
      </c>
      <c r="BF35" s="1">
        <v>0</v>
      </c>
      <c r="BG35" s="3">
        <v>31</v>
      </c>
      <c r="BH35" s="1">
        <v>28</v>
      </c>
      <c r="BI35" s="1">
        <v>3</v>
      </c>
      <c r="BJ35" s="1">
        <v>0</v>
      </c>
      <c r="BK35" s="1">
        <v>16321</v>
      </c>
      <c r="BL35" s="1">
        <v>13452</v>
      </c>
      <c r="BM35" s="1">
        <v>48</v>
      </c>
      <c r="BN35" s="1">
        <v>48</v>
      </c>
      <c r="BO35" s="1">
        <v>0</v>
      </c>
      <c r="BP35" s="1">
        <v>0</v>
      </c>
      <c r="BQ35" s="1">
        <v>13</v>
      </c>
      <c r="BR35" s="1">
        <v>29511</v>
      </c>
      <c r="BS35" s="1">
        <v>29145</v>
      </c>
      <c r="BT35" s="1">
        <v>363</v>
      </c>
      <c r="BU35" s="1">
        <v>91245</v>
      </c>
      <c r="BV35" s="1">
        <v>0</v>
      </c>
      <c r="BW35" s="1">
        <v>3</v>
      </c>
    </row>
    <row r="36" spans="1:75" s="1" customFormat="1">
      <c r="A36" s="16" t="s">
        <v>168</v>
      </c>
      <c r="B36" s="17">
        <v>46063</v>
      </c>
      <c r="C36" s="1" t="s">
        <v>99</v>
      </c>
      <c r="D36" s="2">
        <v>2026</v>
      </c>
      <c r="E36" s="1" t="s">
        <v>169</v>
      </c>
      <c r="F36" s="1">
        <v>2981</v>
      </c>
      <c r="G36" s="1">
        <v>232</v>
      </c>
      <c r="H36" s="1">
        <v>1279</v>
      </c>
      <c r="I36" s="1">
        <v>0</v>
      </c>
      <c r="J36" s="1">
        <v>0</v>
      </c>
      <c r="K36" s="1">
        <v>1279</v>
      </c>
      <c r="L36" s="8">
        <f t="shared" si="0"/>
        <v>0</v>
      </c>
      <c r="M36" s="1">
        <v>3008</v>
      </c>
      <c r="N36" s="1">
        <v>1288</v>
      </c>
      <c r="O36" s="1">
        <v>1279</v>
      </c>
      <c r="P36" s="1">
        <v>0</v>
      </c>
      <c r="Q36" s="1">
        <v>0</v>
      </c>
      <c r="R36" s="1">
        <v>9</v>
      </c>
      <c r="S36" s="1">
        <v>4</v>
      </c>
      <c r="T36" s="1">
        <v>1</v>
      </c>
      <c r="U36" s="1">
        <v>4</v>
      </c>
      <c r="V36" s="1">
        <v>0</v>
      </c>
      <c r="W36" s="1">
        <v>0</v>
      </c>
      <c r="X36" s="1">
        <v>0</v>
      </c>
      <c r="Y36" s="2"/>
      <c r="Z36" s="1">
        <v>29</v>
      </c>
      <c r="AA36" s="1">
        <v>9</v>
      </c>
      <c r="AB36" s="1">
        <v>9</v>
      </c>
      <c r="AC36" s="1">
        <v>0</v>
      </c>
      <c r="AD36" s="1">
        <v>0</v>
      </c>
      <c r="AE36" s="1">
        <v>0</v>
      </c>
      <c r="AF36" s="1">
        <v>0</v>
      </c>
      <c r="AG36" s="1">
        <v>0</v>
      </c>
      <c r="AH36" s="1">
        <v>0</v>
      </c>
      <c r="AI36" s="1">
        <v>0</v>
      </c>
      <c r="AJ36" s="1">
        <v>0</v>
      </c>
      <c r="AK36" s="1">
        <v>0</v>
      </c>
      <c r="AL36" s="1">
        <v>0</v>
      </c>
      <c r="AM36" s="1">
        <v>0</v>
      </c>
      <c r="AN36" s="1">
        <v>0</v>
      </c>
      <c r="AO36" s="1">
        <v>0</v>
      </c>
      <c r="AP36" s="1">
        <v>0</v>
      </c>
      <c r="AQ36" s="1">
        <v>0</v>
      </c>
      <c r="AR36" s="1">
        <v>0</v>
      </c>
      <c r="AS36" s="1">
        <v>0</v>
      </c>
      <c r="AT36" s="1">
        <v>0</v>
      </c>
      <c r="AU36" s="1">
        <v>0</v>
      </c>
      <c r="AV36" s="1">
        <v>0</v>
      </c>
      <c r="AW36" s="1">
        <v>9</v>
      </c>
      <c r="AX36" s="1">
        <v>9</v>
      </c>
      <c r="AY36" s="1">
        <v>0</v>
      </c>
      <c r="AZ36" s="1">
        <v>0</v>
      </c>
      <c r="BA36" s="1">
        <v>0</v>
      </c>
      <c r="BB36" s="1">
        <v>18</v>
      </c>
      <c r="BC36" s="1">
        <v>18</v>
      </c>
      <c r="BD36" s="1">
        <v>16</v>
      </c>
      <c r="BE36" s="1">
        <v>16</v>
      </c>
      <c r="BF36" s="1">
        <v>0</v>
      </c>
      <c r="BG36" s="3">
        <v>0</v>
      </c>
      <c r="BH36" s="1">
        <v>0</v>
      </c>
      <c r="BI36" s="1">
        <v>0</v>
      </c>
      <c r="BJ36" s="1">
        <v>0</v>
      </c>
      <c r="BK36" s="1">
        <v>627</v>
      </c>
      <c r="BL36" s="1">
        <v>661</v>
      </c>
      <c r="BM36" s="1">
        <v>2</v>
      </c>
      <c r="BN36" s="1">
        <v>2</v>
      </c>
      <c r="BO36" s="1">
        <v>0</v>
      </c>
      <c r="BP36" s="1">
        <v>0</v>
      </c>
      <c r="BQ36" s="1">
        <v>0</v>
      </c>
      <c r="BR36" s="1">
        <v>1279</v>
      </c>
      <c r="BS36" s="1">
        <v>1270</v>
      </c>
      <c r="BT36" s="1">
        <v>9</v>
      </c>
      <c r="BU36" s="1">
        <v>2979</v>
      </c>
      <c r="BV36" s="1">
        <v>0</v>
      </c>
      <c r="BW36" s="1">
        <v>0</v>
      </c>
    </row>
    <row r="37" spans="1:75" s="1" customFormat="1">
      <c r="A37" s="16" t="s">
        <v>170</v>
      </c>
      <c r="B37" s="17">
        <v>46063</v>
      </c>
      <c r="C37" s="1" t="s">
        <v>99</v>
      </c>
      <c r="D37" s="2">
        <v>2026</v>
      </c>
      <c r="E37" s="1" t="s">
        <v>171</v>
      </c>
      <c r="F37" s="1">
        <v>38658</v>
      </c>
      <c r="G37" s="1">
        <v>2870</v>
      </c>
      <c r="H37" s="1">
        <v>15392</v>
      </c>
      <c r="I37" s="1">
        <v>1</v>
      </c>
      <c r="J37" s="1">
        <v>1</v>
      </c>
      <c r="K37" s="1">
        <v>15392</v>
      </c>
      <c r="L37" s="8">
        <f t="shared" si="0"/>
        <v>0</v>
      </c>
      <c r="M37" s="1">
        <v>39109</v>
      </c>
      <c r="N37" s="1">
        <v>15796</v>
      </c>
      <c r="O37" s="1">
        <v>15392</v>
      </c>
      <c r="P37" s="1">
        <v>3</v>
      </c>
      <c r="Q37" s="1">
        <v>3</v>
      </c>
      <c r="R37" s="1">
        <v>401</v>
      </c>
      <c r="S37" s="1">
        <v>53</v>
      </c>
      <c r="T37" s="1">
        <v>71</v>
      </c>
      <c r="U37" s="1">
        <v>268</v>
      </c>
      <c r="V37" s="1">
        <v>0</v>
      </c>
      <c r="W37" s="1">
        <v>9</v>
      </c>
      <c r="X37" s="1">
        <v>0</v>
      </c>
      <c r="Y37" s="2"/>
      <c r="Z37" s="1">
        <v>484</v>
      </c>
      <c r="AA37" s="1">
        <v>82</v>
      </c>
      <c r="AB37" s="1">
        <v>81</v>
      </c>
      <c r="AC37" s="1">
        <v>1</v>
      </c>
      <c r="AD37" s="1">
        <v>1</v>
      </c>
      <c r="AE37" s="1">
        <v>0</v>
      </c>
      <c r="AF37" s="1">
        <v>0</v>
      </c>
      <c r="AG37" s="1">
        <v>0</v>
      </c>
      <c r="AH37" s="1">
        <v>0</v>
      </c>
      <c r="AI37" s="1">
        <v>0</v>
      </c>
      <c r="AJ37" s="1">
        <v>0</v>
      </c>
      <c r="AK37" s="1">
        <v>0</v>
      </c>
      <c r="AL37" s="1">
        <v>0</v>
      </c>
      <c r="AM37" s="1">
        <v>0</v>
      </c>
      <c r="AN37" s="1">
        <v>0</v>
      </c>
      <c r="AO37" s="1">
        <v>0</v>
      </c>
      <c r="AP37" s="1">
        <v>0</v>
      </c>
      <c r="AQ37" s="1">
        <v>0</v>
      </c>
      <c r="AR37" s="1">
        <v>0</v>
      </c>
      <c r="AS37" s="1">
        <v>0</v>
      </c>
      <c r="AT37" s="1">
        <v>0</v>
      </c>
      <c r="AU37" s="1">
        <v>0</v>
      </c>
      <c r="AV37" s="1">
        <v>0</v>
      </c>
      <c r="AW37" s="1">
        <v>82</v>
      </c>
      <c r="AX37" s="1">
        <v>81</v>
      </c>
      <c r="AY37" s="1">
        <v>0</v>
      </c>
      <c r="AZ37" s="1">
        <v>0</v>
      </c>
      <c r="BA37" s="1">
        <v>0</v>
      </c>
      <c r="BB37" s="1">
        <v>119</v>
      </c>
      <c r="BC37" s="1">
        <v>119</v>
      </c>
      <c r="BD37" s="1">
        <v>49</v>
      </c>
      <c r="BE37" s="1">
        <v>49</v>
      </c>
      <c r="BF37" s="1">
        <v>0</v>
      </c>
      <c r="BG37" s="3">
        <v>10</v>
      </c>
      <c r="BH37" s="1">
        <v>10</v>
      </c>
      <c r="BI37" s="1">
        <v>0</v>
      </c>
      <c r="BJ37" s="1">
        <v>0</v>
      </c>
      <c r="BK37" s="1">
        <v>9264</v>
      </c>
      <c r="BL37" s="1">
        <v>6522</v>
      </c>
      <c r="BM37" s="1">
        <v>0</v>
      </c>
      <c r="BN37" s="1">
        <v>0</v>
      </c>
      <c r="BO37" s="1">
        <v>0</v>
      </c>
      <c r="BP37" s="1">
        <v>0</v>
      </c>
      <c r="BQ37" s="1">
        <v>0</v>
      </c>
      <c r="BR37" s="1">
        <v>15714</v>
      </c>
      <c r="BS37" s="1">
        <v>15311</v>
      </c>
      <c r="BT37" s="1">
        <v>400</v>
      </c>
      <c r="BU37" s="1">
        <v>38625</v>
      </c>
      <c r="BV37" s="1">
        <v>0</v>
      </c>
      <c r="BW37" s="1">
        <v>0</v>
      </c>
    </row>
    <row r="38" spans="1:75" s="1" customFormat="1">
      <c r="A38" s="16" t="s">
        <v>172</v>
      </c>
      <c r="B38" s="17">
        <v>46063</v>
      </c>
      <c r="C38" s="1" t="s">
        <v>99</v>
      </c>
      <c r="D38" s="2">
        <v>2026</v>
      </c>
      <c r="E38" s="1" t="s">
        <v>173</v>
      </c>
      <c r="F38" s="1">
        <v>0</v>
      </c>
      <c r="G38" s="1">
        <v>0</v>
      </c>
      <c r="H38" s="1">
        <v>0</v>
      </c>
      <c r="I38" s="1">
        <v>0</v>
      </c>
      <c r="J38" s="1">
        <v>0</v>
      </c>
      <c r="K38" s="1">
        <v>0</v>
      </c>
      <c r="L38" s="8">
        <f t="shared" si="0"/>
        <v>0</v>
      </c>
      <c r="M38" s="1">
        <v>0</v>
      </c>
      <c r="N38" s="1">
        <v>0</v>
      </c>
      <c r="O38" s="1">
        <v>0</v>
      </c>
      <c r="P38" s="1">
        <v>0</v>
      </c>
      <c r="Q38" s="1">
        <v>0</v>
      </c>
      <c r="R38" s="1">
        <v>0</v>
      </c>
      <c r="S38" s="1">
        <v>0</v>
      </c>
      <c r="T38" s="1">
        <v>0</v>
      </c>
      <c r="U38" s="1">
        <v>0</v>
      </c>
      <c r="V38" s="1">
        <v>0</v>
      </c>
      <c r="W38" s="1">
        <v>0</v>
      </c>
      <c r="X38" s="1">
        <v>0</v>
      </c>
      <c r="Y38" s="1">
        <v>0</v>
      </c>
      <c r="Z38" s="1">
        <v>0</v>
      </c>
      <c r="AA38" s="1">
        <v>0</v>
      </c>
      <c r="AB38" s="1">
        <v>0</v>
      </c>
      <c r="AC38" s="1">
        <v>0</v>
      </c>
      <c r="AD38" s="1">
        <v>0</v>
      </c>
      <c r="AE38" s="1">
        <v>0</v>
      </c>
      <c r="AF38" s="1">
        <v>0</v>
      </c>
      <c r="AG38" s="1">
        <v>0</v>
      </c>
      <c r="AH38" s="1">
        <v>0</v>
      </c>
      <c r="AI38" s="1">
        <v>0</v>
      </c>
      <c r="AJ38" s="1">
        <v>0</v>
      </c>
      <c r="AK38" s="1">
        <v>0</v>
      </c>
      <c r="AL38" s="1">
        <v>0</v>
      </c>
      <c r="AM38" s="1">
        <v>0</v>
      </c>
      <c r="AN38" s="1">
        <v>0</v>
      </c>
      <c r="AO38" s="1">
        <v>0</v>
      </c>
      <c r="AP38" s="1">
        <v>0</v>
      </c>
      <c r="AQ38" s="1">
        <v>0</v>
      </c>
      <c r="AR38" s="1">
        <v>0</v>
      </c>
      <c r="AS38" s="1">
        <v>0</v>
      </c>
      <c r="AT38" s="1">
        <v>0</v>
      </c>
      <c r="AU38" s="1">
        <v>0</v>
      </c>
      <c r="AV38" s="1">
        <v>0</v>
      </c>
      <c r="AW38" s="1">
        <v>0</v>
      </c>
      <c r="AX38" s="1">
        <v>0</v>
      </c>
      <c r="AY38" s="1">
        <v>0</v>
      </c>
      <c r="AZ38" s="1">
        <v>0</v>
      </c>
      <c r="BA38" s="1">
        <v>0</v>
      </c>
      <c r="BB38" s="1">
        <v>0</v>
      </c>
      <c r="BC38" s="1">
        <v>0</v>
      </c>
      <c r="BD38" s="1">
        <v>0</v>
      </c>
      <c r="BE38" s="1">
        <v>0</v>
      </c>
      <c r="BF38" s="1">
        <v>0</v>
      </c>
      <c r="BG38" s="1">
        <v>0</v>
      </c>
      <c r="BH38" s="1">
        <v>0</v>
      </c>
      <c r="BI38" s="1">
        <v>0</v>
      </c>
      <c r="BJ38" s="1">
        <v>0</v>
      </c>
      <c r="BK38" s="1">
        <v>0</v>
      </c>
      <c r="BL38" s="1">
        <v>0</v>
      </c>
      <c r="BM38" s="1">
        <v>0</v>
      </c>
      <c r="BN38" s="1">
        <v>0</v>
      </c>
      <c r="BO38" s="1">
        <v>0</v>
      </c>
      <c r="BP38" s="1">
        <v>0</v>
      </c>
      <c r="BQ38" s="1">
        <v>0</v>
      </c>
      <c r="BR38" s="1">
        <v>0</v>
      </c>
      <c r="BS38" s="1">
        <v>0</v>
      </c>
      <c r="BT38" s="1">
        <v>0</v>
      </c>
      <c r="BU38" s="1">
        <v>0</v>
      </c>
      <c r="BV38" s="1">
        <v>0</v>
      </c>
      <c r="BW38" s="1">
        <v>0</v>
      </c>
    </row>
    <row r="39" spans="1:75" s="1" customFormat="1">
      <c r="A39" s="16" t="s">
        <v>174</v>
      </c>
      <c r="B39" s="17">
        <v>46063</v>
      </c>
      <c r="C39" s="1" t="s">
        <v>99</v>
      </c>
      <c r="D39" s="2">
        <v>2026</v>
      </c>
      <c r="E39" s="1" t="s">
        <v>175</v>
      </c>
      <c r="F39" s="1">
        <v>7615</v>
      </c>
      <c r="G39" s="1">
        <v>517</v>
      </c>
      <c r="H39" s="1">
        <v>3096</v>
      </c>
      <c r="I39" s="1">
        <v>1</v>
      </c>
      <c r="J39" s="1">
        <v>0</v>
      </c>
      <c r="K39" s="1">
        <v>3097</v>
      </c>
      <c r="L39" s="8">
        <f t="shared" si="0"/>
        <v>0</v>
      </c>
      <c r="M39" s="1">
        <v>7689</v>
      </c>
      <c r="N39" s="1">
        <v>3149</v>
      </c>
      <c r="O39" s="1">
        <v>3097</v>
      </c>
      <c r="P39" s="1">
        <v>0</v>
      </c>
      <c r="Q39" s="1">
        <v>0</v>
      </c>
      <c r="R39" s="1">
        <v>52</v>
      </c>
      <c r="S39" s="1">
        <v>6</v>
      </c>
      <c r="T39" s="1">
        <v>3</v>
      </c>
      <c r="U39" s="1">
        <v>38</v>
      </c>
      <c r="V39" s="1">
        <v>0</v>
      </c>
      <c r="W39" s="1">
        <v>5</v>
      </c>
      <c r="X39" s="1">
        <v>0</v>
      </c>
      <c r="Y39" s="2"/>
      <c r="Z39" s="1">
        <v>67</v>
      </c>
      <c r="AA39" s="1">
        <v>6</v>
      </c>
      <c r="AB39" s="1">
        <v>6</v>
      </c>
      <c r="AC39" s="1">
        <v>0</v>
      </c>
      <c r="AD39" s="1">
        <v>0</v>
      </c>
      <c r="AE39" s="1">
        <v>0</v>
      </c>
      <c r="AF39" s="1">
        <v>0</v>
      </c>
      <c r="AG39" s="1">
        <v>0</v>
      </c>
      <c r="AH39" s="1">
        <v>0</v>
      </c>
      <c r="AI39" s="1">
        <v>0</v>
      </c>
      <c r="AJ39" s="1">
        <v>0</v>
      </c>
      <c r="AK39" s="1">
        <v>0</v>
      </c>
      <c r="AL39" s="1">
        <v>0</v>
      </c>
      <c r="AM39" s="1">
        <v>0</v>
      </c>
      <c r="AN39" s="1">
        <v>0</v>
      </c>
      <c r="AO39" s="1">
        <v>0</v>
      </c>
      <c r="AP39" s="1">
        <v>0</v>
      </c>
      <c r="AQ39" s="1">
        <v>0</v>
      </c>
      <c r="AR39" s="1">
        <v>0</v>
      </c>
      <c r="AS39" s="1">
        <v>0</v>
      </c>
      <c r="AT39" s="1">
        <v>0</v>
      </c>
      <c r="AU39" s="1">
        <v>0</v>
      </c>
      <c r="AV39" s="1">
        <v>0</v>
      </c>
      <c r="AW39" s="1">
        <v>6</v>
      </c>
      <c r="AX39" s="1">
        <v>6</v>
      </c>
      <c r="AY39" s="1">
        <v>0</v>
      </c>
      <c r="AZ39" s="1">
        <v>0</v>
      </c>
      <c r="BA39" s="1">
        <v>0</v>
      </c>
      <c r="BB39" s="1">
        <v>7</v>
      </c>
      <c r="BC39" s="1">
        <v>7</v>
      </c>
      <c r="BD39" s="1">
        <v>4</v>
      </c>
      <c r="BE39" s="1">
        <v>4</v>
      </c>
      <c r="BF39" s="1">
        <v>0</v>
      </c>
      <c r="BG39" s="3">
        <v>0</v>
      </c>
      <c r="BH39" s="1">
        <v>0</v>
      </c>
      <c r="BI39" s="1">
        <v>0</v>
      </c>
      <c r="BJ39" s="1">
        <v>0</v>
      </c>
      <c r="BK39" s="1">
        <v>952</v>
      </c>
      <c r="BL39" s="1">
        <v>2197</v>
      </c>
      <c r="BM39" s="1">
        <v>33</v>
      </c>
      <c r="BN39" s="1">
        <v>33</v>
      </c>
      <c r="BO39" s="1">
        <v>0</v>
      </c>
      <c r="BP39" s="1">
        <v>0</v>
      </c>
      <c r="BQ39" s="1">
        <v>0</v>
      </c>
      <c r="BR39" s="1">
        <v>3143</v>
      </c>
      <c r="BS39" s="1">
        <v>3091</v>
      </c>
      <c r="BT39" s="1">
        <v>52</v>
      </c>
      <c r="BU39" s="1">
        <v>7622</v>
      </c>
      <c r="BV39" s="1">
        <v>0</v>
      </c>
      <c r="BW39" s="1">
        <v>0</v>
      </c>
    </row>
    <row r="40" spans="1:75" s="1" customFormat="1">
      <c r="A40" s="16" t="s">
        <v>176</v>
      </c>
      <c r="B40" s="17">
        <v>46063</v>
      </c>
      <c r="C40" s="1" t="s">
        <v>99</v>
      </c>
      <c r="D40" s="2">
        <v>2026</v>
      </c>
      <c r="E40" s="1" t="s">
        <v>177</v>
      </c>
      <c r="F40" s="1">
        <v>44929</v>
      </c>
      <c r="G40" s="1">
        <v>2247</v>
      </c>
      <c r="H40" s="1">
        <v>11024</v>
      </c>
      <c r="I40" s="1">
        <v>0</v>
      </c>
      <c r="J40" s="1">
        <v>2</v>
      </c>
      <c r="K40" s="1">
        <v>11022</v>
      </c>
      <c r="L40" s="8">
        <f>(H40-J40+I40)-O40</f>
        <v>0</v>
      </c>
      <c r="M40" s="1">
        <v>46011</v>
      </c>
      <c r="N40" s="1">
        <v>11421</v>
      </c>
      <c r="O40" s="1">
        <v>11022</v>
      </c>
      <c r="P40" s="1">
        <v>0</v>
      </c>
      <c r="Q40" s="1">
        <v>0</v>
      </c>
      <c r="R40" s="1">
        <v>399</v>
      </c>
      <c r="S40" s="1">
        <v>30</v>
      </c>
      <c r="T40" s="1">
        <v>19</v>
      </c>
      <c r="U40" s="1">
        <v>350</v>
      </c>
      <c r="V40" s="1">
        <v>0</v>
      </c>
      <c r="W40" s="1">
        <v>0</v>
      </c>
      <c r="X40" s="1">
        <v>0</v>
      </c>
      <c r="Y40" s="2"/>
      <c r="Z40" s="1">
        <v>523</v>
      </c>
      <c r="AA40" s="1">
        <v>56</v>
      </c>
      <c r="AB40" s="1">
        <v>56</v>
      </c>
      <c r="AC40" s="1">
        <v>0</v>
      </c>
      <c r="AD40" s="1">
        <v>0</v>
      </c>
      <c r="AE40" s="1">
        <v>0</v>
      </c>
      <c r="AF40" s="1">
        <v>0</v>
      </c>
      <c r="AG40" s="1">
        <v>0</v>
      </c>
      <c r="AH40" s="1">
        <v>0</v>
      </c>
      <c r="AI40" s="1">
        <v>0</v>
      </c>
      <c r="AJ40" s="1">
        <v>0</v>
      </c>
      <c r="AK40" s="1">
        <v>0</v>
      </c>
      <c r="AL40" s="1">
        <v>0</v>
      </c>
      <c r="AM40" s="1">
        <v>0</v>
      </c>
      <c r="AN40" s="1">
        <v>0</v>
      </c>
      <c r="AO40" s="1">
        <v>0</v>
      </c>
      <c r="AP40" s="1">
        <v>0</v>
      </c>
      <c r="AQ40" s="1">
        <v>0</v>
      </c>
      <c r="AR40" s="1">
        <v>0</v>
      </c>
      <c r="AS40" s="1">
        <v>0</v>
      </c>
      <c r="AT40" s="1">
        <v>0</v>
      </c>
      <c r="AU40" s="1">
        <v>0</v>
      </c>
      <c r="AV40" s="1">
        <v>0</v>
      </c>
      <c r="AW40" s="1">
        <v>56</v>
      </c>
      <c r="AX40" s="1">
        <v>56</v>
      </c>
      <c r="AY40" s="1">
        <v>0</v>
      </c>
      <c r="AZ40" s="1">
        <v>0</v>
      </c>
      <c r="BA40" s="1">
        <v>0</v>
      </c>
      <c r="BB40" s="1">
        <v>174</v>
      </c>
      <c r="BC40" s="1">
        <v>174</v>
      </c>
      <c r="BD40" s="1">
        <v>40</v>
      </c>
      <c r="BE40" s="1">
        <v>40</v>
      </c>
      <c r="BF40" s="1">
        <v>0</v>
      </c>
      <c r="BG40" s="3">
        <v>5</v>
      </c>
      <c r="BH40" s="1">
        <v>5</v>
      </c>
      <c r="BI40" s="1">
        <v>0</v>
      </c>
      <c r="BJ40" s="1">
        <v>0</v>
      </c>
      <c r="BK40" s="1">
        <v>3054</v>
      </c>
      <c r="BL40" s="1">
        <v>8362</v>
      </c>
      <c r="BM40" s="1">
        <v>214</v>
      </c>
      <c r="BN40" s="1">
        <v>214</v>
      </c>
      <c r="BO40" s="1">
        <v>0</v>
      </c>
      <c r="BP40" s="1">
        <v>0</v>
      </c>
      <c r="BQ40" s="1">
        <v>0</v>
      </c>
      <c r="BR40" s="1">
        <v>11365</v>
      </c>
      <c r="BS40" s="1">
        <v>10966</v>
      </c>
      <c r="BT40" s="1">
        <v>399</v>
      </c>
      <c r="BU40" s="1">
        <v>45488</v>
      </c>
      <c r="BV40" s="1">
        <v>0</v>
      </c>
      <c r="BW40" s="1">
        <v>0</v>
      </c>
    </row>
    <row r="41" spans="1:75" s="1" customFormat="1">
      <c r="A41" s="21" t="s">
        <v>178</v>
      </c>
      <c r="B41" s="22">
        <v>46063</v>
      </c>
      <c r="C41" s="21" t="s">
        <v>99</v>
      </c>
      <c r="D41" s="23">
        <v>2026</v>
      </c>
      <c r="E41" s="21" t="str">
        <f>CONCATENATE(A41,C41,D41)</f>
        <v>z-TotalsFebruary2026</v>
      </c>
      <c r="F41" s="21">
        <f t="shared" ref="F41:K41" si="1">SUM(F2:F40)</f>
        <v>2517390</v>
      </c>
      <c r="G41" s="21">
        <f t="shared" si="1"/>
        <v>181487</v>
      </c>
      <c r="H41" s="21">
        <f t="shared" si="1"/>
        <v>770874</v>
      </c>
      <c r="I41" s="21">
        <f t="shared" si="1"/>
        <v>233</v>
      </c>
      <c r="J41" s="21">
        <f t="shared" si="1"/>
        <v>124</v>
      </c>
      <c r="K41" s="21">
        <f t="shared" si="1"/>
        <v>770983</v>
      </c>
      <c r="L41" s="21">
        <f>(H41-J41+I41)-O41</f>
        <v>-3</v>
      </c>
      <c r="M41" s="21">
        <f t="shared" ref="M41:AR41" si="2">SUM(M2:M40)</f>
        <v>2551897</v>
      </c>
      <c r="N41" s="21">
        <f t="shared" si="2"/>
        <v>785570</v>
      </c>
      <c r="O41" s="21">
        <f t="shared" si="2"/>
        <v>770986</v>
      </c>
      <c r="P41" s="21">
        <f t="shared" si="2"/>
        <v>380</v>
      </c>
      <c r="Q41" s="21">
        <f t="shared" si="2"/>
        <v>28</v>
      </c>
      <c r="R41" s="21">
        <f t="shared" si="2"/>
        <v>14208</v>
      </c>
      <c r="S41" s="21">
        <f t="shared" si="2"/>
        <v>1484</v>
      </c>
      <c r="T41" s="21">
        <f t="shared" si="2"/>
        <v>1998</v>
      </c>
      <c r="U41" s="21">
        <f t="shared" si="2"/>
        <v>10486</v>
      </c>
      <c r="V41" s="21">
        <f t="shared" si="2"/>
        <v>0</v>
      </c>
      <c r="W41" s="21">
        <f t="shared" si="2"/>
        <v>239</v>
      </c>
      <c r="X41" s="21">
        <f t="shared" si="2"/>
        <v>-4</v>
      </c>
      <c r="Y41" s="21">
        <f t="shared" si="2"/>
        <v>0</v>
      </c>
      <c r="Z41" s="21">
        <f t="shared" si="2"/>
        <v>48597</v>
      </c>
      <c r="AA41" s="21">
        <f t="shared" si="2"/>
        <v>4508</v>
      </c>
      <c r="AB41" s="21">
        <f t="shared" si="2"/>
        <v>4451</v>
      </c>
      <c r="AC41" s="21">
        <f t="shared" si="2"/>
        <v>57</v>
      </c>
      <c r="AD41" s="21">
        <f t="shared" si="2"/>
        <v>17</v>
      </c>
      <c r="AE41" s="21">
        <f t="shared" si="2"/>
        <v>22</v>
      </c>
      <c r="AF41" s="21">
        <f t="shared" si="2"/>
        <v>14</v>
      </c>
      <c r="AG41" s="21">
        <f t="shared" si="2"/>
        <v>4</v>
      </c>
      <c r="AH41" s="21">
        <f t="shared" si="2"/>
        <v>0</v>
      </c>
      <c r="AI41" s="21">
        <f t="shared" si="2"/>
        <v>0</v>
      </c>
      <c r="AJ41" s="21">
        <f t="shared" si="2"/>
        <v>0</v>
      </c>
      <c r="AK41" s="21">
        <f t="shared" si="2"/>
        <v>0</v>
      </c>
      <c r="AL41" s="21">
        <f t="shared" si="2"/>
        <v>0</v>
      </c>
      <c r="AM41" s="21">
        <f t="shared" si="2"/>
        <v>0</v>
      </c>
      <c r="AN41" s="21">
        <f t="shared" si="2"/>
        <v>1</v>
      </c>
      <c r="AO41" s="21">
        <f t="shared" si="2"/>
        <v>2</v>
      </c>
      <c r="AP41" s="21">
        <f t="shared" si="2"/>
        <v>0</v>
      </c>
      <c r="AQ41" s="21">
        <f t="shared" si="2"/>
        <v>0</v>
      </c>
      <c r="AR41" s="21">
        <f t="shared" si="2"/>
        <v>2</v>
      </c>
      <c r="AS41" s="21">
        <f t="shared" ref="AS41:BR41" si="3">SUM(AS2:AS40)</f>
        <v>0</v>
      </c>
      <c r="AT41" s="21">
        <f t="shared" si="3"/>
        <v>0</v>
      </c>
      <c r="AU41" s="21">
        <f t="shared" si="3"/>
        <v>0</v>
      </c>
      <c r="AV41" s="21">
        <f t="shared" si="3"/>
        <v>2</v>
      </c>
      <c r="AW41" s="21">
        <f t="shared" si="3"/>
        <v>4508</v>
      </c>
      <c r="AX41" s="21">
        <f t="shared" si="3"/>
        <v>4451</v>
      </c>
      <c r="AY41" s="21">
        <f t="shared" si="3"/>
        <v>0</v>
      </c>
      <c r="AZ41" s="21">
        <f t="shared" si="3"/>
        <v>0</v>
      </c>
      <c r="BA41" s="21">
        <f t="shared" si="3"/>
        <v>0</v>
      </c>
      <c r="BB41" s="21">
        <f t="shared" si="3"/>
        <v>8802</v>
      </c>
      <c r="BC41" s="21">
        <f t="shared" si="3"/>
        <v>8802</v>
      </c>
      <c r="BD41" s="21">
        <f t="shared" si="3"/>
        <v>2857</v>
      </c>
      <c r="BE41" s="21">
        <f t="shared" si="3"/>
        <v>2798</v>
      </c>
      <c r="BF41" s="21">
        <f t="shared" si="3"/>
        <v>59</v>
      </c>
      <c r="BG41" s="21">
        <f t="shared" si="3"/>
        <v>999</v>
      </c>
      <c r="BH41" s="21">
        <f t="shared" si="3"/>
        <v>991</v>
      </c>
      <c r="BI41" s="21">
        <f t="shared" si="3"/>
        <v>8</v>
      </c>
      <c r="BJ41" s="21">
        <f t="shared" si="3"/>
        <v>0</v>
      </c>
      <c r="BK41" s="21">
        <f t="shared" si="3"/>
        <v>434900</v>
      </c>
      <c r="BL41" s="21">
        <f t="shared" si="3"/>
        <v>349671</v>
      </c>
      <c r="BM41" s="21">
        <f t="shared" si="3"/>
        <v>14795</v>
      </c>
      <c r="BN41" s="21">
        <f t="shared" si="3"/>
        <v>13459</v>
      </c>
      <c r="BO41" s="21">
        <f t="shared" si="3"/>
        <v>1336</v>
      </c>
      <c r="BP41" s="21">
        <f t="shared" si="3"/>
        <v>103</v>
      </c>
      <c r="BQ41" s="21">
        <f t="shared" si="3"/>
        <v>1174</v>
      </c>
      <c r="BR41" s="21">
        <f t="shared" si="3"/>
        <v>781060</v>
      </c>
      <c r="BS41" s="21">
        <f>SUM(BS4:BS40)</f>
        <v>759809</v>
      </c>
      <c r="BT41" s="21">
        <f>SUM(BT4:BT40)</f>
        <v>13960</v>
      </c>
      <c r="BU41" s="21">
        <f>SUM(BU4:BU40)</f>
        <v>2482162</v>
      </c>
      <c r="BV41" s="21">
        <f>SUM(BV4:BV40)</f>
        <v>0</v>
      </c>
      <c r="BW41" s="21">
        <f>SUM(BW4:BW40)</f>
        <v>5</v>
      </c>
    </row>
    <row r="42" spans="1:75" s="1" customFormat="1">
      <c r="A42" s="16" t="s">
        <v>98</v>
      </c>
      <c r="B42" s="17">
        <v>45965</v>
      </c>
      <c r="C42" s="1" t="s">
        <v>179</v>
      </c>
      <c r="D42" s="2">
        <v>2025</v>
      </c>
      <c r="E42" s="1" t="s">
        <v>180</v>
      </c>
      <c r="F42" s="1">
        <v>8668</v>
      </c>
      <c r="G42" s="1">
        <v>356</v>
      </c>
      <c r="H42" s="1">
        <v>2741</v>
      </c>
      <c r="I42" s="1">
        <v>0</v>
      </c>
      <c r="J42" s="1">
        <v>0</v>
      </c>
      <c r="K42" s="1">
        <v>2741</v>
      </c>
      <c r="L42" s="8">
        <f>(H42-J42+I42)-O42</f>
        <v>0</v>
      </c>
      <c r="M42" s="1">
        <v>8698</v>
      </c>
      <c r="N42" s="1">
        <v>2827</v>
      </c>
      <c r="O42" s="1">
        <v>2741</v>
      </c>
      <c r="P42" s="1">
        <v>0</v>
      </c>
      <c r="Q42" s="1">
        <v>0</v>
      </c>
      <c r="R42" s="1">
        <v>86</v>
      </c>
      <c r="S42" s="1">
        <v>3</v>
      </c>
      <c r="T42" s="1">
        <v>17</v>
      </c>
      <c r="U42" s="1">
        <v>66</v>
      </c>
      <c r="V42" s="1">
        <v>0</v>
      </c>
      <c r="W42" s="1">
        <v>0</v>
      </c>
      <c r="X42" s="1">
        <v>0</v>
      </c>
      <c r="Y42" s="2"/>
      <c r="Z42" s="1">
        <v>71</v>
      </c>
      <c r="AA42" s="1">
        <v>3</v>
      </c>
      <c r="AB42" s="1">
        <v>3</v>
      </c>
      <c r="AC42" s="1">
        <v>0</v>
      </c>
      <c r="AD42" s="1">
        <v>0</v>
      </c>
      <c r="AE42" s="1">
        <v>0</v>
      </c>
      <c r="AF42" s="1">
        <v>0</v>
      </c>
      <c r="AG42" s="1">
        <v>0</v>
      </c>
      <c r="AH42" s="1">
        <v>0</v>
      </c>
      <c r="AI42" s="1">
        <v>0</v>
      </c>
      <c r="AJ42" s="1">
        <v>0</v>
      </c>
      <c r="AK42" s="1">
        <v>0</v>
      </c>
      <c r="AL42" s="1">
        <v>0</v>
      </c>
      <c r="AM42" s="1">
        <v>0</v>
      </c>
      <c r="AN42" s="1">
        <v>0</v>
      </c>
      <c r="AO42" s="1">
        <v>0</v>
      </c>
      <c r="AP42" s="1">
        <v>0</v>
      </c>
      <c r="AQ42" s="1">
        <v>0</v>
      </c>
      <c r="AR42" s="1">
        <v>0</v>
      </c>
      <c r="AS42" s="1">
        <v>0</v>
      </c>
      <c r="AT42" s="1">
        <v>0</v>
      </c>
      <c r="AU42" s="1">
        <v>0</v>
      </c>
      <c r="AV42" s="1">
        <v>0</v>
      </c>
      <c r="AW42" s="1">
        <v>3</v>
      </c>
      <c r="AX42" s="1">
        <v>3</v>
      </c>
      <c r="AY42" s="1">
        <v>0</v>
      </c>
      <c r="AZ42" s="1">
        <v>0</v>
      </c>
      <c r="BA42" s="1">
        <v>0</v>
      </c>
      <c r="BB42" s="1">
        <v>26</v>
      </c>
      <c r="BC42" s="1">
        <v>26</v>
      </c>
      <c r="BD42" s="1">
        <v>16</v>
      </c>
      <c r="BE42" s="1">
        <v>16</v>
      </c>
      <c r="BF42" s="1">
        <v>0</v>
      </c>
      <c r="BG42" s="3">
        <v>0</v>
      </c>
      <c r="BH42" s="1">
        <v>0</v>
      </c>
      <c r="BI42" s="1">
        <v>0</v>
      </c>
      <c r="BJ42" s="1">
        <v>0</v>
      </c>
      <c r="BK42" s="1">
        <v>1701</v>
      </c>
      <c r="BL42" s="1">
        <v>1126</v>
      </c>
      <c r="BM42" s="1">
        <v>26</v>
      </c>
      <c r="BN42" s="1">
        <v>26</v>
      </c>
      <c r="BO42" s="1">
        <v>0</v>
      </c>
      <c r="BP42" s="1">
        <v>0</v>
      </c>
      <c r="BQ42" s="1">
        <v>0</v>
      </c>
      <c r="BR42" s="1">
        <v>2824</v>
      </c>
      <c r="BS42" s="1">
        <v>2738</v>
      </c>
      <c r="BT42" s="1">
        <v>86</v>
      </c>
      <c r="BU42" s="1">
        <v>8627</v>
      </c>
      <c r="BV42" s="1">
        <v>0</v>
      </c>
      <c r="BW42" s="1">
        <v>1</v>
      </c>
    </row>
    <row r="43" spans="1:75" s="1" customFormat="1">
      <c r="A43" s="16" t="s">
        <v>101</v>
      </c>
      <c r="B43" s="17">
        <v>45965</v>
      </c>
      <c r="C43" s="1" t="s">
        <v>179</v>
      </c>
      <c r="D43" s="2">
        <v>2025</v>
      </c>
      <c r="E43" s="1" t="s">
        <v>181</v>
      </c>
      <c r="F43" s="1">
        <v>15126</v>
      </c>
      <c r="G43" s="1">
        <v>1334</v>
      </c>
      <c r="H43" s="1">
        <v>6212</v>
      </c>
      <c r="I43" s="1">
        <v>2</v>
      </c>
      <c r="J43" s="1">
        <v>1</v>
      </c>
      <c r="K43" s="1">
        <v>6213</v>
      </c>
      <c r="L43" s="8">
        <f t="shared" ref="L43:L79" si="4">(H43-J43+I43)-O43</f>
        <v>0</v>
      </c>
      <c r="M43" s="1">
        <v>15356</v>
      </c>
      <c r="N43" s="1">
        <v>6359</v>
      </c>
      <c r="O43" s="1">
        <v>6213</v>
      </c>
      <c r="P43" s="1">
        <v>0</v>
      </c>
      <c r="Q43" s="1">
        <v>0</v>
      </c>
      <c r="R43" s="1">
        <v>146</v>
      </c>
      <c r="S43" s="1">
        <v>10</v>
      </c>
      <c r="T43" s="1">
        <v>9</v>
      </c>
      <c r="U43" s="1">
        <v>116</v>
      </c>
      <c r="V43" s="1">
        <v>0</v>
      </c>
      <c r="W43" s="1">
        <v>11</v>
      </c>
      <c r="X43" s="1">
        <v>0</v>
      </c>
      <c r="Y43" s="2"/>
      <c r="Z43" s="1">
        <v>114</v>
      </c>
      <c r="AA43" s="1">
        <v>12</v>
      </c>
      <c r="AB43" s="1">
        <v>10</v>
      </c>
      <c r="AC43" s="1">
        <v>2</v>
      </c>
      <c r="AD43" s="1">
        <v>0</v>
      </c>
      <c r="AE43" s="1">
        <v>0</v>
      </c>
      <c r="AF43" s="1">
        <v>1</v>
      </c>
      <c r="AG43" s="1">
        <v>1</v>
      </c>
      <c r="AH43" s="1">
        <v>0</v>
      </c>
      <c r="AI43" s="1">
        <v>0</v>
      </c>
      <c r="AJ43" s="1">
        <v>0</v>
      </c>
      <c r="AK43" s="1">
        <v>0</v>
      </c>
      <c r="AL43" s="1">
        <v>0</v>
      </c>
      <c r="AM43" s="1">
        <v>0</v>
      </c>
      <c r="AN43" s="1">
        <v>0</v>
      </c>
      <c r="AO43" s="1">
        <v>0</v>
      </c>
      <c r="AP43" s="1">
        <v>0</v>
      </c>
      <c r="AQ43" s="1">
        <v>0</v>
      </c>
      <c r="AR43" s="1">
        <v>0</v>
      </c>
      <c r="AS43" s="1">
        <v>0</v>
      </c>
      <c r="AT43" s="1">
        <v>0</v>
      </c>
      <c r="AU43" s="1">
        <v>0</v>
      </c>
      <c r="AV43" s="1">
        <v>0</v>
      </c>
      <c r="AW43" s="1">
        <v>12</v>
      </c>
      <c r="AX43" s="1">
        <v>10</v>
      </c>
      <c r="AY43" s="1">
        <v>0</v>
      </c>
      <c r="AZ43" s="1">
        <v>0</v>
      </c>
      <c r="BA43" s="1">
        <v>0</v>
      </c>
      <c r="BB43" s="1">
        <v>63</v>
      </c>
      <c r="BC43" s="1">
        <v>63</v>
      </c>
      <c r="BD43" s="1">
        <v>42</v>
      </c>
      <c r="BE43" s="1">
        <v>42</v>
      </c>
      <c r="BF43" s="1">
        <v>0</v>
      </c>
      <c r="BG43" s="3">
        <v>4</v>
      </c>
      <c r="BH43" s="1">
        <v>4</v>
      </c>
      <c r="BI43" s="1">
        <v>0</v>
      </c>
      <c r="BJ43" s="1">
        <v>0</v>
      </c>
      <c r="BK43" s="1">
        <v>4018</v>
      </c>
      <c r="BL43" s="1">
        <v>2337</v>
      </c>
      <c r="BM43" s="1">
        <v>66</v>
      </c>
      <c r="BN43" s="1">
        <v>66</v>
      </c>
      <c r="BO43" s="1">
        <v>0</v>
      </c>
      <c r="BP43" s="1">
        <v>0</v>
      </c>
      <c r="BQ43" s="1">
        <v>0</v>
      </c>
      <c r="BR43" s="1">
        <v>6347</v>
      </c>
      <c r="BS43" s="1">
        <v>6203</v>
      </c>
      <c r="BT43" s="1">
        <v>144</v>
      </c>
      <c r="BU43" s="1">
        <v>15242</v>
      </c>
      <c r="BV43" s="1">
        <v>0</v>
      </c>
      <c r="BW43" s="1">
        <v>0</v>
      </c>
    </row>
    <row r="44" spans="1:75" s="1" customFormat="1">
      <c r="A44" s="16" t="s">
        <v>103</v>
      </c>
      <c r="B44" s="17">
        <v>45965</v>
      </c>
      <c r="C44" s="1" t="s">
        <v>179</v>
      </c>
      <c r="D44" s="2">
        <v>2025</v>
      </c>
      <c r="E44" s="1" t="s">
        <v>182</v>
      </c>
      <c r="F44" s="1">
        <v>136741</v>
      </c>
      <c r="G44" s="1">
        <v>8510</v>
      </c>
      <c r="H44" s="1">
        <v>43784</v>
      </c>
      <c r="I44" s="1">
        <v>7</v>
      </c>
      <c r="J44" s="1">
        <v>0</v>
      </c>
      <c r="K44" s="1">
        <v>43791</v>
      </c>
      <c r="L44" s="8">
        <f t="shared" si="4"/>
        <v>0</v>
      </c>
      <c r="M44" s="1">
        <v>137342</v>
      </c>
      <c r="N44" s="1">
        <v>44903</v>
      </c>
      <c r="O44" s="1">
        <v>43791</v>
      </c>
      <c r="P44" s="1">
        <v>0</v>
      </c>
      <c r="Q44" s="1">
        <v>0</v>
      </c>
      <c r="R44" s="1">
        <v>1112</v>
      </c>
      <c r="S44" s="1">
        <v>89</v>
      </c>
      <c r="T44" s="1">
        <v>54</v>
      </c>
      <c r="U44" s="1">
        <v>968</v>
      </c>
      <c r="V44" s="1">
        <v>0</v>
      </c>
      <c r="W44" s="1">
        <v>1</v>
      </c>
      <c r="X44" s="1">
        <v>0</v>
      </c>
      <c r="Y44" s="2"/>
      <c r="Z44" s="1">
        <v>1300</v>
      </c>
      <c r="AA44" s="1">
        <v>151</v>
      </c>
      <c r="AB44" s="1">
        <v>143</v>
      </c>
      <c r="AC44" s="1">
        <v>8</v>
      </c>
      <c r="AD44" s="1">
        <v>1</v>
      </c>
      <c r="AE44" s="1">
        <v>1</v>
      </c>
      <c r="AF44" s="1">
        <v>6</v>
      </c>
      <c r="AG44" s="1">
        <v>0</v>
      </c>
      <c r="AH44" s="1">
        <v>0</v>
      </c>
      <c r="AI44" s="1">
        <v>0</v>
      </c>
      <c r="AJ44" s="1">
        <v>0</v>
      </c>
      <c r="AK44" s="1">
        <v>0</v>
      </c>
      <c r="AL44" s="1">
        <v>0</v>
      </c>
      <c r="AM44" s="1">
        <v>0</v>
      </c>
      <c r="AN44" s="1">
        <v>0</v>
      </c>
      <c r="AO44" s="1">
        <v>0</v>
      </c>
      <c r="AP44" s="1">
        <v>0</v>
      </c>
      <c r="AQ44" s="1">
        <v>0</v>
      </c>
      <c r="AR44" s="1">
        <v>0</v>
      </c>
      <c r="AS44" s="1">
        <v>0</v>
      </c>
      <c r="AT44" s="1">
        <v>0</v>
      </c>
      <c r="AU44" s="1">
        <v>0</v>
      </c>
      <c r="AV44" s="1">
        <v>0</v>
      </c>
      <c r="AW44" s="1">
        <v>151</v>
      </c>
      <c r="AX44" s="1">
        <v>143</v>
      </c>
      <c r="AY44" s="1">
        <v>0</v>
      </c>
      <c r="AZ44" s="1">
        <v>0</v>
      </c>
      <c r="BA44" s="1">
        <v>0</v>
      </c>
      <c r="BB44" s="1">
        <v>500</v>
      </c>
      <c r="BC44" s="1">
        <v>500</v>
      </c>
      <c r="BD44" s="1">
        <v>218</v>
      </c>
      <c r="BE44" s="1">
        <v>214</v>
      </c>
      <c r="BF44" s="1">
        <v>4</v>
      </c>
      <c r="BG44" s="3">
        <v>50</v>
      </c>
      <c r="BH44" s="1">
        <v>50</v>
      </c>
      <c r="BI44" s="1">
        <v>0</v>
      </c>
      <c r="BJ44" s="1">
        <v>0</v>
      </c>
      <c r="BK44" s="1">
        <v>27361</v>
      </c>
      <c r="BL44" s="1">
        <v>17492</v>
      </c>
      <c r="BM44" s="1">
        <v>583</v>
      </c>
      <c r="BN44" s="1">
        <v>583</v>
      </c>
      <c r="BO44" s="1">
        <v>0</v>
      </c>
      <c r="BP44" s="1">
        <v>0</v>
      </c>
      <c r="BQ44" s="1">
        <v>0</v>
      </c>
      <c r="BR44" s="1">
        <v>44752</v>
      </c>
      <c r="BS44" s="1">
        <v>43648</v>
      </c>
      <c r="BT44" s="1">
        <v>1104</v>
      </c>
      <c r="BU44" s="1">
        <v>136042</v>
      </c>
      <c r="BV44" s="1">
        <v>0</v>
      </c>
      <c r="BW44" s="1">
        <v>0</v>
      </c>
    </row>
    <row r="45" spans="1:75" s="1" customFormat="1">
      <c r="A45" s="16" t="s">
        <v>105</v>
      </c>
      <c r="B45" s="17">
        <v>45965</v>
      </c>
      <c r="C45" s="1" t="s">
        <v>179</v>
      </c>
      <c r="D45" s="2">
        <v>2025</v>
      </c>
      <c r="E45" s="1" t="s">
        <v>183</v>
      </c>
      <c r="F45" s="1">
        <v>54725</v>
      </c>
      <c r="G45" s="1">
        <v>2754</v>
      </c>
      <c r="H45" s="1">
        <v>18930</v>
      </c>
      <c r="I45" s="1">
        <v>1</v>
      </c>
      <c r="J45" s="1">
        <v>0</v>
      </c>
      <c r="K45" s="1">
        <v>18931</v>
      </c>
      <c r="L45" s="8">
        <f t="shared" si="4"/>
        <v>0</v>
      </c>
      <c r="M45" s="1">
        <v>55692</v>
      </c>
      <c r="N45" s="1">
        <v>19564</v>
      </c>
      <c r="O45" s="1">
        <v>18931</v>
      </c>
      <c r="P45" s="1">
        <v>12</v>
      </c>
      <c r="Q45" s="1">
        <v>12</v>
      </c>
      <c r="R45" s="1">
        <v>621</v>
      </c>
      <c r="S45" s="1">
        <v>72</v>
      </c>
      <c r="T45" s="1">
        <v>47</v>
      </c>
      <c r="U45" s="1">
        <v>501</v>
      </c>
      <c r="V45" s="1">
        <v>0</v>
      </c>
      <c r="W45" s="1">
        <v>1</v>
      </c>
      <c r="X45" s="1">
        <v>0</v>
      </c>
      <c r="Y45" s="2"/>
      <c r="Z45" s="1">
        <v>527</v>
      </c>
      <c r="AA45" s="1">
        <v>43</v>
      </c>
      <c r="AB45" s="1">
        <v>43</v>
      </c>
      <c r="AC45" s="1">
        <v>0</v>
      </c>
      <c r="AD45" s="1">
        <v>0</v>
      </c>
      <c r="AE45" s="1">
        <v>0</v>
      </c>
      <c r="AF45" s="1">
        <v>0</v>
      </c>
      <c r="AG45" s="1">
        <v>0</v>
      </c>
      <c r="AH45" s="1">
        <v>0</v>
      </c>
      <c r="AI45" s="1">
        <v>0</v>
      </c>
      <c r="AJ45" s="1">
        <v>0</v>
      </c>
      <c r="AK45" s="1">
        <v>0</v>
      </c>
      <c r="AL45" s="1">
        <v>0</v>
      </c>
      <c r="AM45" s="1">
        <v>0</v>
      </c>
      <c r="AN45" s="1">
        <v>0</v>
      </c>
      <c r="AO45" s="1">
        <v>0</v>
      </c>
      <c r="AP45" s="1">
        <v>0</v>
      </c>
      <c r="AQ45" s="1">
        <v>0</v>
      </c>
      <c r="AR45" s="1">
        <v>0</v>
      </c>
      <c r="AS45" s="1">
        <v>0</v>
      </c>
      <c r="AT45" s="1">
        <v>0</v>
      </c>
      <c r="AU45" s="1">
        <v>0</v>
      </c>
      <c r="AV45" s="1">
        <v>0</v>
      </c>
      <c r="AW45" s="1">
        <v>43</v>
      </c>
      <c r="AX45" s="1">
        <v>43</v>
      </c>
      <c r="AY45" s="1">
        <v>0</v>
      </c>
      <c r="AZ45" s="1">
        <v>0</v>
      </c>
      <c r="BA45" s="1">
        <v>0</v>
      </c>
      <c r="BB45" s="1">
        <v>213</v>
      </c>
      <c r="BC45" s="1">
        <v>212</v>
      </c>
      <c r="BD45" s="1">
        <v>86</v>
      </c>
      <c r="BE45" s="1">
        <v>85</v>
      </c>
      <c r="BF45" s="1">
        <v>1</v>
      </c>
      <c r="BG45" s="3">
        <v>21</v>
      </c>
      <c r="BH45" s="1">
        <v>21</v>
      </c>
      <c r="BI45" s="1">
        <v>0</v>
      </c>
      <c r="BJ45" s="1">
        <v>0</v>
      </c>
      <c r="BK45" s="1">
        <v>12202</v>
      </c>
      <c r="BL45" s="1">
        <v>7341</v>
      </c>
      <c r="BM45" s="1">
        <v>420</v>
      </c>
      <c r="BN45" s="1">
        <v>420</v>
      </c>
      <c r="BO45" s="1">
        <v>0</v>
      </c>
      <c r="BP45" s="1">
        <v>0</v>
      </c>
      <c r="BQ45" s="1">
        <v>0</v>
      </c>
      <c r="BR45" s="1">
        <v>19521</v>
      </c>
      <c r="BS45" s="1">
        <v>18888</v>
      </c>
      <c r="BT45" s="1">
        <v>621</v>
      </c>
      <c r="BU45" s="1">
        <v>55165</v>
      </c>
      <c r="BV45" s="1">
        <v>0</v>
      </c>
      <c r="BW45" s="1">
        <v>0</v>
      </c>
    </row>
    <row r="46" spans="1:75" s="1" customFormat="1">
      <c r="A46" s="16" t="s">
        <v>107</v>
      </c>
      <c r="B46" s="17">
        <v>45965</v>
      </c>
      <c r="C46" s="1" t="s">
        <v>179</v>
      </c>
      <c r="D46" s="2">
        <v>2025</v>
      </c>
      <c r="E46" s="1" t="s">
        <v>184</v>
      </c>
      <c r="F46" s="1">
        <v>59529</v>
      </c>
      <c r="G46" s="1">
        <v>3352</v>
      </c>
      <c r="H46" s="1">
        <v>28187</v>
      </c>
      <c r="I46" s="1">
        <v>17</v>
      </c>
      <c r="J46" s="1">
        <v>1</v>
      </c>
      <c r="K46" s="1">
        <v>28203</v>
      </c>
      <c r="L46" s="8">
        <f t="shared" si="4"/>
        <v>0</v>
      </c>
      <c r="M46" s="1">
        <v>60811</v>
      </c>
      <c r="N46" s="1">
        <v>28424</v>
      </c>
      <c r="O46" s="1">
        <v>28203</v>
      </c>
      <c r="P46" s="1">
        <v>30</v>
      </c>
      <c r="Q46" s="1">
        <v>0</v>
      </c>
      <c r="R46" s="1">
        <v>191</v>
      </c>
      <c r="S46" s="1">
        <v>58</v>
      </c>
      <c r="T46" s="1">
        <v>56</v>
      </c>
      <c r="U46" s="1">
        <v>76</v>
      </c>
      <c r="V46" s="1">
        <v>0</v>
      </c>
      <c r="W46" s="1">
        <v>1</v>
      </c>
      <c r="X46" s="1">
        <v>0</v>
      </c>
      <c r="Y46" s="2"/>
      <c r="Z46" s="1">
        <v>1015</v>
      </c>
      <c r="AA46" s="1">
        <v>139</v>
      </c>
      <c r="AB46" s="1">
        <v>136</v>
      </c>
      <c r="AC46" s="1">
        <v>3</v>
      </c>
      <c r="AD46" s="1">
        <v>2</v>
      </c>
      <c r="AE46" s="1">
        <v>1</v>
      </c>
      <c r="AF46" s="1">
        <v>0</v>
      </c>
      <c r="AG46" s="1">
        <v>0</v>
      </c>
      <c r="AH46" s="1">
        <v>0</v>
      </c>
      <c r="AI46" s="1">
        <v>0</v>
      </c>
      <c r="AJ46" s="1">
        <v>0</v>
      </c>
      <c r="AK46" s="1">
        <v>0</v>
      </c>
      <c r="AL46" s="1">
        <v>0</v>
      </c>
      <c r="AM46" s="1">
        <v>0</v>
      </c>
      <c r="AN46" s="1">
        <v>0</v>
      </c>
      <c r="AO46" s="1">
        <v>0</v>
      </c>
      <c r="AP46" s="1">
        <v>0</v>
      </c>
      <c r="AQ46" s="1">
        <v>0</v>
      </c>
      <c r="AR46" s="1">
        <v>0</v>
      </c>
      <c r="AS46" s="1">
        <v>0</v>
      </c>
      <c r="AT46" s="1">
        <v>0</v>
      </c>
      <c r="AU46" s="1">
        <v>0</v>
      </c>
      <c r="AV46" s="1">
        <v>0</v>
      </c>
      <c r="AW46" s="1">
        <v>139</v>
      </c>
      <c r="AX46" s="1">
        <v>136</v>
      </c>
      <c r="AY46" s="1">
        <v>0</v>
      </c>
      <c r="AZ46" s="1">
        <v>0</v>
      </c>
      <c r="BA46" s="1">
        <v>0</v>
      </c>
      <c r="BB46" s="1">
        <v>460</v>
      </c>
      <c r="BC46" s="1">
        <v>460</v>
      </c>
      <c r="BD46" s="1">
        <v>232</v>
      </c>
      <c r="BE46" s="1">
        <v>230</v>
      </c>
      <c r="BF46" s="1">
        <v>2</v>
      </c>
      <c r="BG46" s="3">
        <v>45</v>
      </c>
      <c r="BH46" s="1">
        <v>45</v>
      </c>
      <c r="BI46" s="1">
        <v>0</v>
      </c>
      <c r="BJ46" s="1">
        <v>0</v>
      </c>
      <c r="BK46" s="1">
        <v>21421</v>
      </c>
      <c r="BL46" s="1">
        <v>6958</v>
      </c>
      <c r="BM46" s="1">
        <v>545</v>
      </c>
      <c r="BN46" s="1">
        <v>545</v>
      </c>
      <c r="BO46" s="1">
        <v>0</v>
      </c>
      <c r="BP46" s="1">
        <v>0</v>
      </c>
      <c r="BQ46" s="1">
        <v>0</v>
      </c>
      <c r="BR46" s="1">
        <v>28285</v>
      </c>
      <c r="BS46" s="1">
        <v>28067</v>
      </c>
      <c r="BT46" s="1">
        <v>188</v>
      </c>
      <c r="BU46" s="1">
        <v>59796</v>
      </c>
      <c r="BV46" s="1">
        <v>0</v>
      </c>
      <c r="BW46" s="1">
        <v>0</v>
      </c>
    </row>
    <row r="47" spans="1:75" s="1" customFormat="1">
      <c r="A47" s="16" t="s">
        <v>109</v>
      </c>
      <c r="B47" s="17">
        <v>45965</v>
      </c>
      <c r="C47" s="1" t="s">
        <v>179</v>
      </c>
      <c r="D47" s="2">
        <v>2025</v>
      </c>
      <c r="E47" s="1" t="s">
        <v>185</v>
      </c>
      <c r="F47" s="1">
        <v>355841</v>
      </c>
      <c r="G47" s="1">
        <v>27695</v>
      </c>
      <c r="H47" s="1">
        <v>123379</v>
      </c>
      <c r="I47" s="1">
        <v>40</v>
      </c>
      <c r="J47" s="1">
        <v>9</v>
      </c>
      <c r="K47" s="1">
        <v>123410</v>
      </c>
      <c r="L47" s="8">
        <f t="shared" si="4"/>
        <v>0</v>
      </c>
      <c r="M47" s="1">
        <v>359026</v>
      </c>
      <c r="N47" s="1">
        <v>124649</v>
      </c>
      <c r="O47" s="1">
        <v>123410</v>
      </c>
      <c r="P47" s="1">
        <v>5</v>
      </c>
      <c r="Q47" s="1">
        <v>0</v>
      </c>
      <c r="R47" s="1">
        <v>1234</v>
      </c>
      <c r="S47" s="1">
        <v>281</v>
      </c>
      <c r="T47" s="1">
        <v>261</v>
      </c>
      <c r="U47" s="1">
        <v>643</v>
      </c>
      <c r="V47" s="1">
        <v>0</v>
      </c>
      <c r="W47" s="1">
        <v>49</v>
      </c>
      <c r="X47" s="1">
        <v>0</v>
      </c>
      <c r="Y47" s="2"/>
      <c r="Z47" s="1">
        <v>4713</v>
      </c>
      <c r="AA47" s="1">
        <v>525</v>
      </c>
      <c r="AB47" s="1">
        <v>523</v>
      </c>
      <c r="AC47" s="1">
        <v>2</v>
      </c>
      <c r="AD47" s="1">
        <v>1</v>
      </c>
      <c r="AE47" s="1">
        <v>0</v>
      </c>
      <c r="AF47" s="1">
        <v>1</v>
      </c>
      <c r="AG47" s="1">
        <v>0</v>
      </c>
      <c r="AH47" s="1">
        <v>0</v>
      </c>
      <c r="AI47" s="1">
        <v>0</v>
      </c>
      <c r="AJ47" s="1">
        <v>0</v>
      </c>
      <c r="AK47" s="1">
        <v>0</v>
      </c>
      <c r="AL47" s="1">
        <v>0</v>
      </c>
      <c r="AM47" s="1">
        <v>0</v>
      </c>
      <c r="AN47" s="1">
        <v>0</v>
      </c>
      <c r="AO47" s="1">
        <v>0</v>
      </c>
      <c r="AP47" s="1">
        <v>0</v>
      </c>
      <c r="AQ47" s="1">
        <v>0</v>
      </c>
      <c r="AR47" s="1">
        <v>0</v>
      </c>
      <c r="AS47" s="1">
        <v>0</v>
      </c>
      <c r="AT47" s="1">
        <v>0</v>
      </c>
      <c r="AU47" s="1">
        <v>0</v>
      </c>
      <c r="AV47" s="1">
        <v>0</v>
      </c>
      <c r="AW47" s="1">
        <v>525</v>
      </c>
      <c r="AX47" s="1">
        <v>523</v>
      </c>
      <c r="AY47" s="1">
        <v>0</v>
      </c>
      <c r="AZ47" s="1">
        <v>0</v>
      </c>
      <c r="BA47" s="1">
        <v>0</v>
      </c>
      <c r="BB47" s="1">
        <v>1090</v>
      </c>
      <c r="BC47" s="1">
        <v>1090</v>
      </c>
      <c r="BD47" s="1">
        <v>581</v>
      </c>
      <c r="BE47" s="1">
        <v>570</v>
      </c>
      <c r="BF47" s="1">
        <v>11</v>
      </c>
      <c r="BG47" s="3">
        <v>151</v>
      </c>
      <c r="BH47" s="1">
        <v>151</v>
      </c>
      <c r="BI47" s="1">
        <v>0</v>
      </c>
      <c r="BJ47" s="1">
        <v>0</v>
      </c>
      <c r="BK47" s="1">
        <v>78312</v>
      </c>
      <c r="BL47" s="1">
        <v>46186</v>
      </c>
      <c r="BM47" s="1">
        <v>2419</v>
      </c>
      <c r="BN47" s="1">
        <v>2419</v>
      </c>
      <c r="BO47" s="1">
        <v>0</v>
      </c>
      <c r="BP47" s="1">
        <v>0</v>
      </c>
      <c r="BQ47" s="1">
        <v>0</v>
      </c>
      <c r="BR47" s="1">
        <v>124124</v>
      </c>
      <c r="BS47" s="1">
        <v>122887</v>
      </c>
      <c r="BT47" s="1">
        <v>1232</v>
      </c>
      <c r="BU47" s="1">
        <v>354313</v>
      </c>
      <c r="BV47" s="1">
        <v>0</v>
      </c>
      <c r="BW47" s="1">
        <v>0</v>
      </c>
    </row>
    <row r="48" spans="1:75" s="1" customFormat="1">
      <c r="A48" s="16" t="s">
        <v>111</v>
      </c>
      <c r="B48" s="17">
        <v>45965</v>
      </c>
      <c r="C48" s="1" t="s">
        <v>179</v>
      </c>
      <c r="D48" s="2">
        <v>2025</v>
      </c>
      <c r="E48" s="1" t="s">
        <v>186</v>
      </c>
      <c r="F48" s="1">
        <v>3025</v>
      </c>
      <c r="G48" s="1">
        <v>197</v>
      </c>
      <c r="H48" s="1">
        <v>1527</v>
      </c>
      <c r="I48" s="1">
        <v>0</v>
      </c>
      <c r="J48" s="1">
        <v>0</v>
      </c>
      <c r="K48" s="1">
        <v>1527</v>
      </c>
      <c r="L48" s="8">
        <f t="shared" si="4"/>
        <v>0</v>
      </c>
      <c r="M48" s="1">
        <v>3039</v>
      </c>
      <c r="N48" s="1">
        <v>1545</v>
      </c>
      <c r="O48" s="1">
        <v>1527</v>
      </c>
      <c r="P48" s="1">
        <v>0</v>
      </c>
      <c r="Q48" s="1">
        <v>0</v>
      </c>
      <c r="R48" s="1">
        <v>18</v>
      </c>
      <c r="S48" s="1">
        <v>1</v>
      </c>
      <c r="T48" s="1">
        <v>4</v>
      </c>
      <c r="U48" s="1">
        <v>13</v>
      </c>
      <c r="V48" s="1">
        <v>0</v>
      </c>
      <c r="W48" s="1">
        <v>0</v>
      </c>
      <c r="X48" s="1">
        <v>0</v>
      </c>
      <c r="Y48" s="2"/>
      <c r="Z48" s="1">
        <v>28</v>
      </c>
      <c r="AA48" s="1">
        <v>3</v>
      </c>
      <c r="AB48" s="1">
        <v>3</v>
      </c>
      <c r="AC48" s="1">
        <v>0</v>
      </c>
      <c r="AD48" s="1">
        <v>0</v>
      </c>
      <c r="AE48" s="1">
        <v>0</v>
      </c>
      <c r="AF48" s="1">
        <v>0</v>
      </c>
      <c r="AG48" s="1">
        <v>0</v>
      </c>
      <c r="AH48" s="1">
        <v>0</v>
      </c>
      <c r="AI48" s="1">
        <v>0</v>
      </c>
      <c r="AJ48" s="1">
        <v>0</v>
      </c>
      <c r="AK48" s="1">
        <v>0</v>
      </c>
      <c r="AL48" s="1">
        <v>0</v>
      </c>
      <c r="AM48" s="1">
        <v>0</v>
      </c>
      <c r="AN48" s="1">
        <v>0</v>
      </c>
      <c r="AO48" s="1">
        <v>0</v>
      </c>
      <c r="AP48" s="1">
        <v>0</v>
      </c>
      <c r="AQ48" s="1">
        <v>0</v>
      </c>
      <c r="AR48" s="1">
        <v>0</v>
      </c>
      <c r="AS48" s="1">
        <v>0</v>
      </c>
      <c r="AT48" s="1">
        <v>0</v>
      </c>
      <c r="AU48" s="1">
        <v>0</v>
      </c>
      <c r="AV48" s="1">
        <v>0</v>
      </c>
      <c r="AW48" s="1">
        <v>3</v>
      </c>
      <c r="AX48" s="1">
        <v>3</v>
      </c>
      <c r="AY48" s="1">
        <v>0</v>
      </c>
      <c r="AZ48" s="1">
        <v>0</v>
      </c>
      <c r="BA48" s="1">
        <v>0</v>
      </c>
      <c r="BB48" s="1">
        <v>5</v>
      </c>
      <c r="BC48" s="1">
        <v>5</v>
      </c>
      <c r="BD48" s="1">
        <v>3</v>
      </c>
      <c r="BE48" s="1">
        <v>3</v>
      </c>
      <c r="BF48" s="1">
        <v>0</v>
      </c>
      <c r="BG48" s="3">
        <v>2</v>
      </c>
      <c r="BH48" s="1">
        <v>2</v>
      </c>
      <c r="BI48" s="1">
        <v>0</v>
      </c>
      <c r="BJ48" s="1">
        <v>0</v>
      </c>
      <c r="BK48" s="1">
        <v>998</v>
      </c>
      <c r="BL48" s="1">
        <v>545</v>
      </c>
      <c r="BM48" s="1">
        <v>15</v>
      </c>
      <c r="BN48" s="1">
        <v>15</v>
      </c>
      <c r="BO48" s="1">
        <v>0</v>
      </c>
      <c r="BP48" s="1">
        <v>0</v>
      </c>
      <c r="BQ48" s="1">
        <v>0</v>
      </c>
      <c r="BR48" s="1">
        <v>1542</v>
      </c>
      <c r="BS48" s="1">
        <v>1524</v>
      </c>
      <c r="BT48" s="1">
        <v>18</v>
      </c>
      <c r="BU48" s="1">
        <v>3011</v>
      </c>
      <c r="BV48" s="1">
        <v>0</v>
      </c>
      <c r="BW48" s="1">
        <v>0</v>
      </c>
    </row>
    <row r="49" spans="1:75" s="1" customFormat="1">
      <c r="A49" s="16" t="s">
        <v>113</v>
      </c>
      <c r="B49" s="17">
        <v>45965</v>
      </c>
      <c r="C49" s="1" t="s">
        <v>179</v>
      </c>
      <c r="D49" s="2">
        <v>2025</v>
      </c>
      <c r="E49" s="1" t="s">
        <v>187</v>
      </c>
      <c r="F49" s="1">
        <v>77869</v>
      </c>
      <c r="G49" s="1">
        <v>4627</v>
      </c>
      <c r="H49" s="1">
        <v>26013</v>
      </c>
      <c r="I49" s="1">
        <v>4</v>
      </c>
      <c r="J49" s="1">
        <v>0</v>
      </c>
      <c r="K49" s="1">
        <v>26017</v>
      </c>
      <c r="L49" s="8">
        <f t="shared" si="4"/>
        <v>0</v>
      </c>
      <c r="M49" s="1">
        <v>78497</v>
      </c>
      <c r="N49" s="1">
        <v>26259</v>
      </c>
      <c r="O49" s="1">
        <v>26017</v>
      </c>
      <c r="P49" s="1">
        <v>0</v>
      </c>
      <c r="Q49" s="1">
        <v>0</v>
      </c>
      <c r="R49" s="1">
        <v>242</v>
      </c>
      <c r="S49" s="1">
        <v>27</v>
      </c>
      <c r="T49" s="1">
        <v>75</v>
      </c>
      <c r="U49" s="1">
        <v>135</v>
      </c>
      <c r="V49" s="1">
        <v>0</v>
      </c>
      <c r="W49" s="1">
        <v>5</v>
      </c>
      <c r="X49" s="1">
        <v>0</v>
      </c>
      <c r="Y49" s="2"/>
      <c r="Z49" s="1">
        <v>835</v>
      </c>
      <c r="AA49" s="1">
        <v>76</v>
      </c>
      <c r="AB49" s="1">
        <v>76</v>
      </c>
      <c r="AC49" s="1">
        <v>0</v>
      </c>
      <c r="AD49" s="1">
        <v>0</v>
      </c>
      <c r="AE49" s="1">
        <v>0</v>
      </c>
      <c r="AF49" s="1">
        <v>0</v>
      </c>
      <c r="AG49" s="1">
        <v>0</v>
      </c>
      <c r="AH49" s="1">
        <v>0</v>
      </c>
      <c r="AI49" s="1">
        <v>0</v>
      </c>
      <c r="AJ49" s="1">
        <v>0</v>
      </c>
      <c r="AK49" s="1">
        <v>0</v>
      </c>
      <c r="AL49" s="1">
        <v>0</v>
      </c>
      <c r="AM49" s="1">
        <v>0</v>
      </c>
      <c r="AN49" s="1">
        <v>0</v>
      </c>
      <c r="AO49" s="1">
        <v>0</v>
      </c>
      <c r="AP49" s="1">
        <v>0</v>
      </c>
      <c r="AQ49" s="1">
        <v>0</v>
      </c>
      <c r="AR49" s="1">
        <v>0</v>
      </c>
      <c r="AS49" s="1">
        <v>0</v>
      </c>
      <c r="AT49" s="1">
        <v>0</v>
      </c>
      <c r="AU49" s="1">
        <v>0</v>
      </c>
      <c r="AV49" s="1">
        <v>0</v>
      </c>
      <c r="AW49" s="1">
        <v>76</v>
      </c>
      <c r="AX49" s="1">
        <v>76</v>
      </c>
      <c r="AY49" s="1">
        <v>0</v>
      </c>
      <c r="AZ49" s="1">
        <v>0</v>
      </c>
      <c r="BA49" s="1">
        <v>0</v>
      </c>
      <c r="BB49" s="1">
        <v>277</v>
      </c>
      <c r="BC49" s="1">
        <v>277</v>
      </c>
      <c r="BD49" s="1">
        <v>148</v>
      </c>
      <c r="BE49" s="1">
        <v>148</v>
      </c>
      <c r="BF49" s="1">
        <v>0</v>
      </c>
      <c r="BG49" s="3">
        <v>25</v>
      </c>
      <c r="BH49" s="1">
        <v>25</v>
      </c>
      <c r="BI49" s="1">
        <v>0</v>
      </c>
      <c r="BJ49" s="1">
        <v>0</v>
      </c>
      <c r="BK49" s="1">
        <v>17867</v>
      </c>
      <c r="BL49" s="1">
        <v>8367</v>
      </c>
      <c r="BM49" s="1">
        <v>53</v>
      </c>
      <c r="BN49" s="1">
        <v>53</v>
      </c>
      <c r="BO49" s="1">
        <v>0</v>
      </c>
      <c r="BP49" s="1">
        <v>0</v>
      </c>
      <c r="BQ49" s="1">
        <v>0</v>
      </c>
      <c r="BR49" s="1">
        <v>26183</v>
      </c>
      <c r="BS49" s="1">
        <v>25941</v>
      </c>
      <c r="BT49" s="1">
        <v>242</v>
      </c>
      <c r="BU49" s="1">
        <v>77662</v>
      </c>
      <c r="BV49" s="1">
        <v>0</v>
      </c>
      <c r="BW49" s="1">
        <v>0</v>
      </c>
    </row>
    <row r="50" spans="1:75" s="1" customFormat="1">
      <c r="A50" s="16" t="s">
        <v>115</v>
      </c>
      <c r="B50" s="17">
        <v>45965</v>
      </c>
      <c r="C50" s="1" t="s">
        <v>179</v>
      </c>
      <c r="D50" s="2">
        <v>2025</v>
      </c>
      <c r="E50" s="1" t="s">
        <v>188</v>
      </c>
      <c r="F50" s="1">
        <v>28097</v>
      </c>
      <c r="G50" s="1">
        <v>1289</v>
      </c>
      <c r="H50" s="1">
        <v>9753</v>
      </c>
      <c r="I50" s="1">
        <v>0</v>
      </c>
      <c r="J50" s="1">
        <v>1</v>
      </c>
      <c r="K50" s="1">
        <v>9752</v>
      </c>
      <c r="L50" s="8">
        <f t="shared" si="4"/>
        <v>0</v>
      </c>
      <c r="M50" s="1">
        <v>29100</v>
      </c>
      <c r="N50" s="1">
        <v>10006</v>
      </c>
      <c r="O50" s="1">
        <v>9752</v>
      </c>
      <c r="P50" s="1">
        <v>0</v>
      </c>
      <c r="Q50" s="1">
        <v>0</v>
      </c>
      <c r="R50" s="1">
        <v>254</v>
      </c>
      <c r="S50" s="1">
        <v>16</v>
      </c>
      <c r="T50" s="1">
        <v>10</v>
      </c>
      <c r="U50" s="1">
        <v>226</v>
      </c>
      <c r="V50" s="1">
        <v>0</v>
      </c>
      <c r="W50" s="1">
        <v>2</v>
      </c>
      <c r="X50" s="1">
        <v>0</v>
      </c>
      <c r="Y50" s="2"/>
      <c r="Z50" s="1">
        <v>230</v>
      </c>
      <c r="AA50" s="1">
        <v>18</v>
      </c>
      <c r="AB50" s="1">
        <v>18</v>
      </c>
      <c r="AC50" s="1">
        <v>0</v>
      </c>
      <c r="AD50" s="1">
        <v>0</v>
      </c>
      <c r="AE50" s="1">
        <v>0</v>
      </c>
      <c r="AF50" s="1">
        <v>0</v>
      </c>
      <c r="AG50" s="1">
        <v>0</v>
      </c>
      <c r="AH50" s="1">
        <v>0</v>
      </c>
      <c r="AI50" s="1">
        <v>0</v>
      </c>
      <c r="AJ50" s="1">
        <v>0</v>
      </c>
      <c r="AK50" s="1">
        <v>0</v>
      </c>
      <c r="AL50" s="1">
        <v>0</v>
      </c>
      <c r="AM50" s="1">
        <v>0</v>
      </c>
      <c r="AN50" s="1">
        <v>0</v>
      </c>
      <c r="AO50" s="1">
        <v>0</v>
      </c>
      <c r="AP50" s="1">
        <v>0</v>
      </c>
      <c r="AQ50" s="1">
        <v>0</v>
      </c>
      <c r="AR50" s="1">
        <v>0</v>
      </c>
      <c r="AS50" s="1">
        <v>0</v>
      </c>
      <c r="AT50" s="1">
        <v>0</v>
      </c>
      <c r="AU50" s="1">
        <v>0</v>
      </c>
      <c r="AV50" s="1">
        <v>0</v>
      </c>
      <c r="AW50" s="1">
        <v>18</v>
      </c>
      <c r="AX50" s="1">
        <v>18</v>
      </c>
      <c r="AY50" s="1">
        <v>0</v>
      </c>
      <c r="AZ50" s="1">
        <v>0</v>
      </c>
      <c r="BA50" s="1">
        <v>0</v>
      </c>
      <c r="BB50" s="1">
        <v>200</v>
      </c>
      <c r="BC50" s="1">
        <v>200</v>
      </c>
      <c r="BD50" s="1">
        <v>81</v>
      </c>
      <c r="BE50" s="1">
        <v>78</v>
      </c>
      <c r="BF50" s="1">
        <v>3</v>
      </c>
      <c r="BG50" s="3">
        <v>3</v>
      </c>
      <c r="BH50" s="1">
        <v>3</v>
      </c>
      <c r="BI50" s="1">
        <v>0</v>
      </c>
      <c r="BJ50" s="1">
        <v>0</v>
      </c>
      <c r="BK50" s="1">
        <v>6531</v>
      </c>
      <c r="BL50" s="1">
        <v>3472</v>
      </c>
      <c r="BM50" s="1">
        <v>100</v>
      </c>
      <c r="BN50" s="1">
        <v>100</v>
      </c>
      <c r="BO50" s="1">
        <v>0</v>
      </c>
      <c r="BP50" s="1">
        <v>0</v>
      </c>
      <c r="BQ50" s="1">
        <v>0</v>
      </c>
      <c r="BR50" s="1">
        <v>9988</v>
      </c>
      <c r="BS50" s="1">
        <v>9734</v>
      </c>
      <c r="BT50" s="1">
        <v>254</v>
      </c>
      <c r="BU50" s="1">
        <v>28870</v>
      </c>
      <c r="BV50" s="1">
        <v>0</v>
      </c>
      <c r="BW50" s="1">
        <v>0</v>
      </c>
    </row>
    <row r="51" spans="1:75" s="1" customFormat="1">
      <c r="A51" s="16" t="s">
        <v>117</v>
      </c>
      <c r="B51" s="17">
        <v>45965</v>
      </c>
      <c r="C51" s="1" t="s">
        <v>179</v>
      </c>
      <c r="D51" s="2">
        <v>2025</v>
      </c>
      <c r="E51" s="1" t="s">
        <v>189</v>
      </c>
      <c r="F51" s="1">
        <v>4898</v>
      </c>
      <c r="G51" s="1">
        <v>323</v>
      </c>
      <c r="H51" s="1">
        <v>2021</v>
      </c>
      <c r="I51" s="1">
        <v>0</v>
      </c>
      <c r="J51" s="1">
        <v>0</v>
      </c>
      <c r="K51" s="1">
        <v>2021</v>
      </c>
      <c r="L51" s="8">
        <f t="shared" si="4"/>
        <v>0</v>
      </c>
      <c r="M51" s="1">
        <v>5229</v>
      </c>
      <c r="N51" s="1">
        <v>2026</v>
      </c>
      <c r="O51" s="1">
        <v>2021</v>
      </c>
      <c r="P51" s="1">
        <v>0</v>
      </c>
      <c r="Q51" s="1">
        <v>0</v>
      </c>
      <c r="R51" s="1">
        <v>5</v>
      </c>
      <c r="S51" s="1">
        <v>2</v>
      </c>
      <c r="T51" s="1">
        <v>2</v>
      </c>
      <c r="U51" s="1">
        <v>0</v>
      </c>
      <c r="V51" s="1">
        <v>0</v>
      </c>
      <c r="W51" s="1">
        <v>1</v>
      </c>
      <c r="X51" s="1">
        <v>0</v>
      </c>
      <c r="Y51" s="2"/>
      <c r="Z51" s="1">
        <v>45</v>
      </c>
      <c r="AA51" s="1">
        <v>7</v>
      </c>
      <c r="AB51" s="1">
        <v>7</v>
      </c>
      <c r="AC51" s="1">
        <v>0</v>
      </c>
      <c r="AD51" s="1">
        <v>0</v>
      </c>
      <c r="AE51" s="1">
        <v>0</v>
      </c>
      <c r="AF51" s="1">
        <v>0</v>
      </c>
      <c r="AG51" s="1">
        <v>0</v>
      </c>
      <c r="AH51" s="1">
        <v>0</v>
      </c>
      <c r="AI51" s="1">
        <v>0</v>
      </c>
      <c r="AJ51" s="1">
        <v>0</v>
      </c>
      <c r="AK51" s="1">
        <v>0</v>
      </c>
      <c r="AL51" s="1">
        <v>0</v>
      </c>
      <c r="AM51" s="1">
        <v>0</v>
      </c>
      <c r="AN51" s="1">
        <v>0</v>
      </c>
      <c r="AO51" s="1">
        <v>0</v>
      </c>
      <c r="AP51" s="1">
        <v>0</v>
      </c>
      <c r="AQ51" s="1">
        <v>0</v>
      </c>
      <c r="AR51" s="1">
        <v>0</v>
      </c>
      <c r="AS51" s="1">
        <v>0</v>
      </c>
      <c r="AT51" s="1">
        <v>0</v>
      </c>
      <c r="AU51" s="1">
        <v>0</v>
      </c>
      <c r="AV51" s="1">
        <v>0</v>
      </c>
      <c r="AW51" s="1">
        <v>7</v>
      </c>
      <c r="AX51" s="1">
        <v>7</v>
      </c>
      <c r="AY51" s="1">
        <v>0</v>
      </c>
      <c r="AZ51" s="1">
        <v>0</v>
      </c>
      <c r="BA51" s="1">
        <v>0</v>
      </c>
      <c r="BB51" s="1">
        <v>13</v>
      </c>
      <c r="BC51" s="1">
        <v>13</v>
      </c>
      <c r="BD51" s="1">
        <v>11</v>
      </c>
      <c r="BE51" s="1">
        <v>11</v>
      </c>
      <c r="BF51" s="1">
        <v>0</v>
      </c>
      <c r="BG51" s="3">
        <v>1</v>
      </c>
      <c r="BH51" s="1">
        <v>1</v>
      </c>
      <c r="BI51" s="1">
        <v>0</v>
      </c>
      <c r="BJ51" s="1">
        <v>0</v>
      </c>
      <c r="BK51" s="1">
        <v>705</v>
      </c>
      <c r="BL51" s="1">
        <v>1320</v>
      </c>
      <c r="BM51" s="1">
        <v>17</v>
      </c>
      <c r="BN51" s="1">
        <v>17</v>
      </c>
      <c r="BO51" s="1">
        <v>0</v>
      </c>
      <c r="BP51" s="1">
        <v>0</v>
      </c>
      <c r="BQ51" s="1">
        <v>0</v>
      </c>
      <c r="BR51" s="1">
        <v>2019</v>
      </c>
      <c r="BS51" s="1">
        <v>2014</v>
      </c>
      <c r="BT51" s="1">
        <v>5</v>
      </c>
      <c r="BU51" s="1">
        <v>5184</v>
      </c>
      <c r="BV51" s="1">
        <v>0</v>
      </c>
      <c r="BW51" s="1">
        <v>0</v>
      </c>
    </row>
    <row r="52" spans="1:75" s="1" customFormat="1">
      <c r="A52" s="16" t="s">
        <v>119</v>
      </c>
      <c r="B52" s="17">
        <v>45965</v>
      </c>
      <c r="C52" s="1" t="s">
        <v>179</v>
      </c>
      <c r="D52" s="2">
        <v>2025</v>
      </c>
      <c r="E52" s="1" t="s">
        <v>190</v>
      </c>
      <c r="F52" s="1">
        <v>48781</v>
      </c>
      <c r="G52" s="1">
        <v>2191</v>
      </c>
      <c r="H52" s="1">
        <v>11862</v>
      </c>
      <c r="I52" s="1">
        <v>1</v>
      </c>
      <c r="J52" s="1">
        <v>0</v>
      </c>
      <c r="K52" s="1">
        <v>11863</v>
      </c>
      <c r="L52" s="8">
        <f t="shared" si="4"/>
        <v>0</v>
      </c>
      <c r="M52" s="1">
        <v>49618</v>
      </c>
      <c r="N52" s="1">
        <v>12395</v>
      </c>
      <c r="O52" s="1">
        <v>11863</v>
      </c>
      <c r="P52" s="1">
        <v>6</v>
      </c>
      <c r="Q52" s="1">
        <v>6</v>
      </c>
      <c r="R52" s="1">
        <v>526</v>
      </c>
      <c r="S52" s="1">
        <v>40</v>
      </c>
      <c r="T52" s="1">
        <v>57</v>
      </c>
      <c r="U52" s="1">
        <v>416</v>
      </c>
      <c r="V52" s="1">
        <v>0</v>
      </c>
      <c r="W52" s="1">
        <v>13</v>
      </c>
      <c r="X52" s="1">
        <v>0</v>
      </c>
      <c r="Y52" s="2"/>
      <c r="Z52" s="1">
        <v>461</v>
      </c>
      <c r="AA52" s="1">
        <v>40</v>
      </c>
      <c r="AB52" s="1">
        <v>40</v>
      </c>
      <c r="AC52" s="1">
        <v>0</v>
      </c>
      <c r="AD52" s="1">
        <v>0</v>
      </c>
      <c r="AE52" s="1">
        <v>0</v>
      </c>
      <c r="AF52" s="1">
        <v>0</v>
      </c>
      <c r="AG52" s="1">
        <v>0</v>
      </c>
      <c r="AH52" s="1">
        <v>0</v>
      </c>
      <c r="AI52" s="1">
        <v>0</v>
      </c>
      <c r="AJ52" s="1">
        <v>0</v>
      </c>
      <c r="AK52" s="1">
        <v>0</v>
      </c>
      <c r="AL52" s="1">
        <v>0</v>
      </c>
      <c r="AM52" s="1">
        <v>0</v>
      </c>
      <c r="AN52" s="1">
        <v>0</v>
      </c>
      <c r="AO52" s="1">
        <v>0</v>
      </c>
      <c r="AP52" s="1">
        <v>0</v>
      </c>
      <c r="AQ52" s="1">
        <v>0</v>
      </c>
      <c r="AR52" s="1">
        <v>0</v>
      </c>
      <c r="AS52" s="1">
        <v>0</v>
      </c>
      <c r="AT52" s="1">
        <v>0</v>
      </c>
      <c r="AU52" s="1">
        <v>0</v>
      </c>
      <c r="AV52" s="1">
        <v>0</v>
      </c>
      <c r="AW52" s="1">
        <v>40</v>
      </c>
      <c r="AX52" s="1">
        <v>40</v>
      </c>
      <c r="AY52" s="1">
        <v>0</v>
      </c>
      <c r="AZ52" s="1">
        <v>0</v>
      </c>
      <c r="BA52" s="1">
        <v>0</v>
      </c>
      <c r="BB52" s="1">
        <v>296</v>
      </c>
      <c r="BC52" s="1">
        <v>296</v>
      </c>
      <c r="BD52" s="1">
        <v>95</v>
      </c>
      <c r="BE52" s="1">
        <v>92</v>
      </c>
      <c r="BF52" s="1">
        <v>3</v>
      </c>
      <c r="BG52" s="3">
        <v>5</v>
      </c>
      <c r="BH52" s="1">
        <v>5</v>
      </c>
      <c r="BI52" s="1">
        <v>0</v>
      </c>
      <c r="BJ52" s="1">
        <v>0</v>
      </c>
      <c r="BK52" s="1">
        <v>7540</v>
      </c>
      <c r="BL52" s="1">
        <v>4850</v>
      </c>
      <c r="BM52" s="1">
        <v>196</v>
      </c>
      <c r="BN52" s="1">
        <v>196</v>
      </c>
      <c r="BO52" s="1">
        <v>0</v>
      </c>
      <c r="BP52" s="1">
        <v>0</v>
      </c>
      <c r="BQ52" s="1">
        <v>0</v>
      </c>
      <c r="BR52" s="1">
        <v>12355</v>
      </c>
      <c r="BS52" s="1">
        <v>11823</v>
      </c>
      <c r="BT52" s="1">
        <v>526</v>
      </c>
      <c r="BU52" s="1">
        <v>49157</v>
      </c>
      <c r="BV52" s="1">
        <v>0</v>
      </c>
      <c r="BW52" s="1">
        <v>0</v>
      </c>
    </row>
    <row r="53" spans="1:75" s="1" customFormat="1">
      <c r="A53" s="16" t="s">
        <v>121</v>
      </c>
      <c r="B53" s="17">
        <v>45965</v>
      </c>
      <c r="C53" s="1" t="s">
        <v>179</v>
      </c>
      <c r="D53" s="2">
        <v>2025</v>
      </c>
      <c r="E53" s="1" t="s">
        <v>191</v>
      </c>
      <c r="F53" s="1">
        <v>1685</v>
      </c>
      <c r="G53" s="1">
        <v>79</v>
      </c>
      <c r="H53" s="1">
        <v>990</v>
      </c>
      <c r="I53" s="1">
        <v>0</v>
      </c>
      <c r="J53" s="1">
        <v>0</v>
      </c>
      <c r="K53" s="1">
        <v>990</v>
      </c>
      <c r="L53" s="8">
        <f t="shared" si="4"/>
        <v>0</v>
      </c>
      <c r="M53" s="1">
        <v>1697</v>
      </c>
      <c r="N53" s="1">
        <v>1005</v>
      </c>
      <c r="O53" s="1">
        <v>990</v>
      </c>
      <c r="P53" s="1">
        <v>0</v>
      </c>
      <c r="Q53" s="1">
        <v>0</v>
      </c>
      <c r="R53" s="1">
        <v>15</v>
      </c>
      <c r="S53" s="1">
        <v>2</v>
      </c>
      <c r="T53" s="1">
        <v>3</v>
      </c>
      <c r="U53" s="1">
        <v>9</v>
      </c>
      <c r="V53" s="1">
        <v>0</v>
      </c>
      <c r="W53" s="1">
        <v>1</v>
      </c>
      <c r="X53" s="1">
        <v>0</v>
      </c>
      <c r="Y53" s="2"/>
      <c r="Z53" s="1">
        <v>16</v>
      </c>
      <c r="AA53" s="1">
        <v>2</v>
      </c>
      <c r="AB53" s="1">
        <v>1</v>
      </c>
      <c r="AC53" s="1">
        <v>1</v>
      </c>
      <c r="AD53" s="1">
        <v>0</v>
      </c>
      <c r="AE53" s="1">
        <v>0</v>
      </c>
      <c r="AF53" s="1">
        <v>1</v>
      </c>
      <c r="AG53" s="1">
        <v>0</v>
      </c>
      <c r="AH53" s="1">
        <v>0</v>
      </c>
      <c r="AI53" s="1">
        <v>0</v>
      </c>
      <c r="AJ53" s="1">
        <v>0</v>
      </c>
      <c r="AK53" s="1">
        <v>0</v>
      </c>
      <c r="AL53" s="1">
        <v>0</v>
      </c>
      <c r="AM53" s="1">
        <v>0</v>
      </c>
      <c r="AN53" s="1">
        <v>0</v>
      </c>
      <c r="AO53" s="1">
        <v>0</v>
      </c>
      <c r="AP53" s="1">
        <v>0</v>
      </c>
      <c r="AQ53" s="1">
        <v>0</v>
      </c>
      <c r="AR53" s="1">
        <v>0</v>
      </c>
      <c r="AS53" s="1">
        <v>0</v>
      </c>
      <c r="AT53" s="1">
        <v>0</v>
      </c>
      <c r="AU53" s="1">
        <v>0</v>
      </c>
      <c r="AV53" s="1">
        <v>0</v>
      </c>
      <c r="AW53" s="1">
        <v>2</v>
      </c>
      <c r="AX53" s="1">
        <v>1</v>
      </c>
      <c r="AY53" s="1">
        <v>0</v>
      </c>
      <c r="AZ53" s="1">
        <v>0</v>
      </c>
      <c r="BA53" s="1">
        <v>0</v>
      </c>
      <c r="BB53" s="1">
        <v>13</v>
      </c>
      <c r="BC53" s="1">
        <v>13</v>
      </c>
      <c r="BD53" s="1">
        <v>9</v>
      </c>
      <c r="BE53" s="1">
        <v>9</v>
      </c>
      <c r="BF53" s="1">
        <v>0</v>
      </c>
      <c r="BG53" s="3">
        <v>0</v>
      </c>
      <c r="BH53" s="1">
        <v>0</v>
      </c>
      <c r="BI53" s="1">
        <v>0</v>
      </c>
      <c r="BJ53" s="1">
        <v>0</v>
      </c>
      <c r="BK53" s="1">
        <v>683</v>
      </c>
      <c r="BL53" s="1">
        <v>322</v>
      </c>
      <c r="BM53" s="1">
        <v>0</v>
      </c>
      <c r="BN53" s="1">
        <v>0</v>
      </c>
      <c r="BO53" s="1">
        <v>0</v>
      </c>
      <c r="BP53" s="1">
        <v>0</v>
      </c>
      <c r="BQ53" s="1">
        <v>0</v>
      </c>
      <c r="BR53" s="1">
        <v>1003</v>
      </c>
      <c r="BS53" s="1">
        <v>989</v>
      </c>
      <c r="BT53" s="1">
        <v>14</v>
      </c>
      <c r="BU53" s="1">
        <v>1681</v>
      </c>
      <c r="BV53" s="1">
        <v>0</v>
      </c>
      <c r="BW53" s="1">
        <v>0</v>
      </c>
    </row>
    <row r="54" spans="1:75" s="1" customFormat="1">
      <c r="A54" s="16" t="s">
        <v>123</v>
      </c>
      <c r="B54" s="17">
        <v>45965</v>
      </c>
      <c r="C54" s="1" t="s">
        <v>179</v>
      </c>
      <c r="D54" s="2">
        <v>2025</v>
      </c>
      <c r="E54" s="1" t="s">
        <v>192</v>
      </c>
      <c r="F54" s="1">
        <v>52143</v>
      </c>
      <c r="G54" s="1">
        <v>3185</v>
      </c>
      <c r="H54" s="1">
        <v>15922</v>
      </c>
      <c r="I54" s="1">
        <v>5</v>
      </c>
      <c r="J54" s="1">
        <v>0</v>
      </c>
      <c r="K54" s="1">
        <v>15927</v>
      </c>
      <c r="L54" s="8">
        <f t="shared" si="4"/>
        <v>0</v>
      </c>
      <c r="M54" s="1">
        <v>52565</v>
      </c>
      <c r="N54" s="1">
        <v>16390</v>
      </c>
      <c r="O54" s="1">
        <v>15927</v>
      </c>
      <c r="P54" s="1">
        <v>8</v>
      </c>
      <c r="Q54" s="1">
        <v>0</v>
      </c>
      <c r="R54" s="1">
        <v>455</v>
      </c>
      <c r="S54" s="1">
        <v>56</v>
      </c>
      <c r="T54" s="1">
        <v>74</v>
      </c>
      <c r="U54" s="1">
        <v>325</v>
      </c>
      <c r="V54" s="1">
        <v>0</v>
      </c>
      <c r="W54" s="1">
        <v>0</v>
      </c>
      <c r="X54" s="1">
        <v>0</v>
      </c>
      <c r="Y54" s="2"/>
      <c r="Z54" s="1">
        <v>460</v>
      </c>
      <c r="AA54" s="1">
        <v>33</v>
      </c>
      <c r="AB54" s="1">
        <v>33</v>
      </c>
      <c r="AC54" s="1">
        <v>0</v>
      </c>
      <c r="AD54" s="1">
        <v>0</v>
      </c>
      <c r="AE54" s="1">
        <v>0</v>
      </c>
      <c r="AF54" s="1">
        <v>0</v>
      </c>
      <c r="AG54" s="1">
        <v>0</v>
      </c>
      <c r="AH54" s="1">
        <v>0</v>
      </c>
      <c r="AI54" s="1">
        <v>0</v>
      </c>
      <c r="AJ54" s="1">
        <v>0</v>
      </c>
      <c r="AK54" s="1">
        <v>0</v>
      </c>
      <c r="AL54" s="1">
        <v>0</v>
      </c>
      <c r="AM54" s="1">
        <v>0</v>
      </c>
      <c r="AN54" s="1">
        <v>0</v>
      </c>
      <c r="AO54" s="1">
        <v>0</v>
      </c>
      <c r="AP54" s="1">
        <v>0</v>
      </c>
      <c r="AQ54" s="1">
        <v>0</v>
      </c>
      <c r="AR54" s="1">
        <v>0</v>
      </c>
      <c r="AS54" s="1">
        <v>0</v>
      </c>
      <c r="AT54" s="1">
        <v>0</v>
      </c>
      <c r="AU54" s="1">
        <v>0</v>
      </c>
      <c r="AV54" s="1">
        <v>0</v>
      </c>
      <c r="AW54" s="1">
        <v>33</v>
      </c>
      <c r="AX54" s="1">
        <v>33</v>
      </c>
      <c r="AY54" s="1">
        <v>0</v>
      </c>
      <c r="AZ54" s="1">
        <v>0</v>
      </c>
      <c r="BA54" s="1">
        <v>0</v>
      </c>
      <c r="BB54" s="1">
        <v>532</v>
      </c>
      <c r="BC54" s="1">
        <v>532</v>
      </c>
      <c r="BD54" s="1">
        <v>191</v>
      </c>
      <c r="BE54" s="1">
        <v>185</v>
      </c>
      <c r="BF54" s="1">
        <v>6</v>
      </c>
      <c r="BG54" s="3">
        <v>7</v>
      </c>
      <c r="BH54" s="1">
        <v>7</v>
      </c>
      <c r="BI54" s="1">
        <v>0</v>
      </c>
      <c r="BJ54" s="1">
        <v>0</v>
      </c>
      <c r="BK54" s="1">
        <v>7971</v>
      </c>
      <c r="BL54" s="1">
        <v>8412</v>
      </c>
      <c r="BM54" s="1">
        <v>230</v>
      </c>
      <c r="BN54" s="1">
        <v>230</v>
      </c>
      <c r="BO54" s="1">
        <v>0</v>
      </c>
      <c r="BP54" s="1">
        <v>0</v>
      </c>
      <c r="BQ54" s="1">
        <v>0</v>
      </c>
      <c r="BR54" s="1">
        <v>16357</v>
      </c>
      <c r="BS54" s="1">
        <v>15894</v>
      </c>
      <c r="BT54" s="1">
        <v>455</v>
      </c>
      <c r="BU54" s="1">
        <v>52105</v>
      </c>
      <c r="BV54" s="1">
        <v>0</v>
      </c>
      <c r="BW54" s="1">
        <v>0</v>
      </c>
    </row>
    <row r="55" spans="1:75" s="1" customFormat="1">
      <c r="A55" s="16" t="s">
        <v>125</v>
      </c>
      <c r="B55" s="17">
        <v>45965</v>
      </c>
      <c r="C55" s="1" t="s">
        <v>179</v>
      </c>
      <c r="D55" s="2">
        <v>2025</v>
      </c>
      <c r="E55" s="1" t="s">
        <v>193</v>
      </c>
      <c r="F55" s="1">
        <v>51765</v>
      </c>
      <c r="G55" s="1">
        <v>2382</v>
      </c>
      <c r="H55" s="1">
        <v>16107</v>
      </c>
      <c r="I55" s="1">
        <v>12</v>
      </c>
      <c r="J55" s="1">
        <v>0</v>
      </c>
      <c r="K55" s="1">
        <v>16119</v>
      </c>
      <c r="L55" s="8">
        <f t="shared" si="4"/>
        <v>0</v>
      </c>
      <c r="M55" s="1">
        <v>52976</v>
      </c>
      <c r="N55" s="1">
        <v>16280</v>
      </c>
      <c r="O55" s="1">
        <v>16119</v>
      </c>
      <c r="P55" s="1">
        <v>0</v>
      </c>
      <c r="Q55" s="1">
        <v>0</v>
      </c>
      <c r="R55" s="1">
        <v>161</v>
      </c>
      <c r="S55" s="1">
        <v>48</v>
      </c>
      <c r="T55" s="1">
        <v>11</v>
      </c>
      <c r="U55" s="1">
        <v>102</v>
      </c>
      <c r="V55" s="1">
        <v>0</v>
      </c>
      <c r="W55" s="1">
        <v>0</v>
      </c>
      <c r="X55" s="1">
        <v>0</v>
      </c>
      <c r="Y55" s="2"/>
      <c r="Z55" s="1">
        <v>263</v>
      </c>
      <c r="AA55" s="1">
        <v>19</v>
      </c>
      <c r="AB55" s="1">
        <v>19</v>
      </c>
      <c r="AC55" s="1">
        <v>0</v>
      </c>
      <c r="AD55" s="1">
        <v>0</v>
      </c>
      <c r="AE55" s="1">
        <v>0</v>
      </c>
      <c r="AF55" s="1">
        <v>0</v>
      </c>
      <c r="AG55" s="1">
        <v>0</v>
      </c>
      <c r="AH55" s="1">
        <v>0</v>
      </c>
      <c r="AI55" s="1">
        <v>0</v>
      </c>
      <c r="AJ55" s="1">
        <v>0</v>
      </c>
      <c r="AK55" s="1">
        <v>0</v>
      </c>
      <c r="AL55" s="1">
        <v>0</v>
      </c>
      <c r="AM55" s="1">
        <v>0</v>
      </c>
      <c r="AN55" s="1">
        <v>0</v>
      </c>
      <c r="AO55" s="1">
        <v>0</v>
      </c>
      <c r="AP55" s="1">
        <v>0</v>
      </c>
      <c r="AQ55" s="1">
        <v>0</v>
      </c>
      <c r="AR55" s="1">
        <v>0</v>
      </c>
      <c r="AS55" s="1">
        <v>0</v>
      </c>
      <c r="AT55" s="1">
        <v>0</v>
      </c>
      <c r="AU55" s="1">
        <v>0</v>
      </c>
      <c r="AV55" s="1">
        <v>0</v>
      </c>
      <c r="AW55" s="1">
        <v>19</v>
      </c>
      <c r="AX55" s="1">
        <v>19</v>
      </c>
      <c r="AY55" s="1">
        <v>0</v>
      </c>
      <c r="AZ55" s="1">
        <v>0</v>
      </c>
      <c r="BA55" s="1">
        <v>0</v>
      </c>
      <c r="BB55" s="1">
        <v>425</v>
      </c>
      <c r="BC55" s="1">
        <v>425</v>
      </c>
      <c r="BD55" s="1">
        <v>109</v>
      </c>
      <c r="BE55" s="1">
        <v>109</v>
      </c>
      <c r="BF55" s="1">
        <v>0</v>
      </c>
      <c r="BG55" s="3">
        <v>10</v>
      </c>
      <c r="BH55" s="1">
        <v>10</v>
      </c>
      <c r="BI55" s="1">
        <v>0</v>
      </c>
      <c r="BJ55" s="1">
        <v>0</v>
      </c>
      <c r="BK55" s="1">
        <v>9132</v>
      </c>
      <c r="BL55" s="1">
        <v>7138</v>
      </c>
      <c r="BM55" s="1">
        <v>128</v>
      </c>
      <c r="BN55" s="1">
        <v>128</v>
      </c>
      <c r="BO55" s="1">
        <v>0</v>
      </c>
      <c r="BP55" s="1">
        <v>2</v>
      </c>
      <c r="BQ55" s="1">
        <v>1</v>
      </c>
      <c r="BR55" s="1">
        <v>16261</v>
      </c>
      <c r="BS55" s="1">
        <v>16100</v>
      </c>
      <c r="BT55" s="1">
        <v>161</v>
      </c>
      <c r="BU55" s="1">
        <v>52713</v>
      </c>
      <c r="BV55" s="1">
        <v>0</v>
      </c>
      <c r="BW55" s="1">
        <v>0</v>
      </c>
    </row>
    <row r="56" spans="1:75" s="1" customFormat="1">
      <c r="A56" s="16" t="s">
        <v>127</v>
      </c>
      <c r="B56" s="17">
        <v>45965</v>
      </c>
      <c r="C56" s="1" t="s">
        <v>179</v>
      </c>
      <c r="D56" s="2">
        <v>2025</v>
      </c>
      <c r="E56" s="1" t="s">
        <v>194</v>
      </c>
      <c r="F56" s="1">
        <v>65236</v>
      </c>
      <c r="G56" s="1">
        <v>5097</v>
      </c>
      <c r="H56" s="1">
        <v>26869</v>
      </c>
      <c r="I56" s="1">
        <v>15</v>
      </c>
      <c r="J56" s="1">
        <v>3</v>
      </c>
      <c r="K56" s="1">
        <v>26881</v>
      </c>
      <c r="L56" s="8">
        <f t="shared" si="4"/>
        <v>0</v>
      </c>
      <c r="M56" s="1">
        <v>65660</v>
      </c>
      <c r="N56" s="1">
        <v>27174</v>
      </c>
      <c r="O56" s="1">
        <v>26881</v>
      </c>
      <c r="P56" s="1">
        <v>43</v>
      </c>
      <c r="Q56" s="1">
        <v>0</v>
      </c>
      <c r="R56" s="1">
        <v>250</v>
      </c>
      <c r="S56" s="1">
        <v>47</v>
      </c>
      <c r="T56" s="1">
        <v>60</v>
      </c>
      <c r="U56" s="1">
        <v>140</v>
      </c>
      <c r="V56" s="1">
        <v>0</v>
      </c>
      <c r="W56" s="1">
        <v>3</v>
      </c>
      <c r="X56" s="1">
        <v>0</v>
      </c>
      <c r="Y56" s="2"/>
      <c r="Z56" s="1">
        <v>6012</v>
      </c>
      <c r="AA56" s="1">
        <v>512</v>
      </c>
      <c r="AB56" s="1">
        <v>504</v>
      </c>
      <c r="AC56" s="1">
        <v>8</v>
      </c>
      <c r="AD56" s="1">
        <v>2</v>
      </c>
      <c r="AE56" s="1">
        <v>4</v>
      </c>
      <c r="AF56" s="1">
        <v>0</v>
      </c>
      <c r="AG56" s="1">
        <v>2</v>
      </c>
      <c r="AH56" s="1">
        <v>0</v>
      </c>
      <c r="AI56" s="1">
        <v>0</v>
      </c>
      <c r="AJ56" s="1">
        <v>0</v>
      </c>
      <c r="AK56" s="1">
        <v>0</v>
      </c>
      <c r="AL56" s="1">
        <v>0</v>
      </c>
      <c r="AM56" s="1">
        <v>0</v>
      </c>
      <c r="AN56" s="1">
        <v>0</v>
      </c>
      <c r="AO56" s="1">
        <v>0</v>
      </c>
      <c r="AP56" s="1">
        <v>0</v>
      </c>
      <c r="AQ56" s="1">
        <v>0</v>
      </c>
      <c r="AR56" s="1">
        <v>0</v>
      </c>
      <c r="AS56" s="1">
        <v>0</v>
      </c>
      <c r="AT56" s="1">
        <v>0</v>
      </c>
      <c r="AU56" s="1">
        <v>0</v>
      </c>
      <c r="AV56" s="1">
        <v>0</v>
      </c>
      <c r="AW56" s="1">
        <v>512</v>
      </c>
      <c r="AX56" s="1">
        <v>504</v>
      </c>
      <c r="AY56" s="1">
        <v>0</v>
      </c>
      <c r="AZ56" s="1">
        <v>0</v>
      </c>
      <c r="BA56" s="1">
        <v>0</v>
      </c>
      <c r="BB56" s="1">
        <v>405</v>
      </c>
      <c r="BC56" s="1">
        <v>405</v>
      </c>
      <c r="BD56" s="1">
        <v>178</v>
      </c>
      <c r="BE56" s="1">
        <v>117</v>
      </c>
      <c r="BF56" s="1">
        <v>61</v>
      </c>
      <c r="BG56" s="3">
        <v>73</v>
      </c>
      <c r="BH56" s="1">
        <v>73</v>
      </c>
      <c r="BI56" s="1">
        <v>0</v>
      </c>
      <c r="BJ56" s="1">
        <v>0</v>
      </c>
      <c r="BK56" s="1">
        <v>17651</v>
      </c>
      <c r="BL56" s="1">
        <v>9450</v>
      </c>
      <c r="BM56" s="1">
        <v>1689</v>
      </c>
      <c r="BN56" s="1">
        <v>1689</v>
      </c>
      <c r="BO56" s="1">
        <v>0</v>
      </c>
      <c r="BP56" s="1">
        <v>0</v>
      </c>
      <c r="BQ56" s="1">
        <v>4</v>
      </c>
      <c r="BR56" s="1">
        <v>26662</v>
      </c>
      <c r="BS56" s="1">
        <v>26377</v>
      </c>
      <c r="BT56" s="1">
        <v>242</v>
      </c>
      <c r="BU56" s="1">
        <v>59648</v>
      </c>
      <c r="BV56" s="1">
        <v>0</v>
      </c>
      <c r="BW56" s="1">
        <v>1</v>
      </c>
    </row>
    <row r="57" spans="1:75" s="1" customFormat="1">
      <c r="A57" s="16" t="s">
        <v>129</v>
      </c>
      <c r="B57" s="17">
        <v>45965</v>
      </c>
      <c r="C57" s="1" t="s">
        <v>179</v>
      </c>
      <c r="D57" s="2">
        <v>2025</v>
      </c>
      <c r="E57" s="1" t="s">
        <v>195</v>
      </c>
      <c r="F57" s="1">
        <v>28888</v>
      </c>
      <c r="G57" s="1">
        <v>1217</v>
      </c>
      <c r="H57" s="1">
        <v>15344</v>
      </c>
      <c r="I57" s="1">
        <v>8</v>
      </c>
      <c r="J57" s="1">
        <v>0</v>
      </c>
      <c r="K57" s="1">
        <v>15352</v>
      </c>
      <c r="L57" s="8">
        <f t="shared" si="4"/>
        <v>0</v>
      </c>
      <c r="M57" s="1">
        <v>29130</v>
      </c>
      <c r="N57" s="1">
        <v>15449</v>
      </c>
      <c r="O57" s="1">
        <v>15352</v>
      </c>
      <c r="P57" s="1">
        <v>1</v>
      </c>
      <c r="Q57" s="1">
        <v>0</v>
      </c>
      <c r="R57" s="1">
        <v>96</v>
      </c>
      <c r="S57" s="1">
        <v>27</v>
      </c>
      <c r="T57" s="1">
        <v>27</v>
      </c>
      <c r="U57" s="1">
        <v>40</v>
      </c>
      <c r="V57" s="1">
        <v>0</v>
      </c>
      <c r="W57" s="1">
        <v>2</v>
      </c>
      <c r="X57" s="1">
        <v>0</v>
      </c>
      <c r="Y57" s="2"/>
      <c r="Z57" s="1">
        <v>596</v>
      </c>
      <c r="AA57" s="1">
        <v>68</v>
      </c>
      <c r="AB57" s="1">
        <v>65</v>
      </c>
      <c r="AC57" s="1">
        <v>3</v>
      </c>
      <c r="AD57" s="1">
        <v>1</v>
      </c>
      <c r="AE57" s="1">
        <v>2</v>
      </c>
      <c r="AF57" s="1">
        <v>0</v>
      </c>
      <c r="AG57" s="1">
        <v>0</v>
      </c>
      <c r="AH57" s="1">
        <v>0</v>
      </c>
      <c r="AI57" s="1">
        <v>0</v>
      </c>
      <c r="AJ57" s="1">
        <v>0</v>
      </c>
      <c r="AK57" s="1">
        <v>0</v>
      </c>
      <c r="AL57" s="1">
        <v>0</v>
      </c>
      <c r="AM57" s="1">
        <v>0</v>
      </c>
      <c r="AN57" s="1">
        <v>0</v>
      </c>
      <c r="AO57" s="1">
        <v>0</v>
      </c>
      <c r="AP57" s="1">
        <v>0</v>
      </c>
      <c r="AQ57" s="1">
        <v>0</v>
      </c>
      <c r="AR57" s="1">
        <v>0</v>
      </c>
      <c r="AS57" s="1">
        <v>0</v>
      </c>
      <c r="AT57" s="1">
        <v>0</v>
      </c>
      <c r="AU57" s="1">
        <v>0</v>
      </c>
      <c r="AV57" s="1">
        <v>0</v>
      </c>
      <c r="AW57" s="1">
        <v>68</v>
      </c>
      <c r="AX57" s="1">
        <v>65</v>
      </c>
      <c r="AY57" s="1">
        <v>0</v>
      </c>
      <c r="AZ57" s="1">
        <v>0</v>
      </c>
      <c r="BA57" s="1">
        <v>0</v>
      </c>
      <c r="BB57" s="1">
        <v>197</v>
      </c>
      <c r="BC57" s="1">
        <v>194</v>
      </c>
      <c r="BD57" s="1">
        <v>122</v>
      </c>
      <c r="BE57" s="1">
        <v>121</v>
      </c>
      <c r="BF57" s="1">
        <v>1</v>
      </c>
      <c r="BG57" s="3">
        <v>35</v>
      </c>
      <c r="BH57" s="1">
        <v>35</v>
      </c>
      <c r="BI57" s="1">
        <v>0</v>
      </c>
      <c r="BJ57" s="1">
        <v>0</v>
      </c>
      <c r="BK57" s="1">
        <v>8465</v>
      </c>
      <c r="BL57" s="1">
        <v>6949</v>
      </c>
      <c r="BM57" s="1">
        <v>417</v>
      </c>
      <c r="BN57" s="1">
        <v>417</v>
      </c>
      <c r="BO57" s="1">
        <v>0</v>
      </c>
      <c r="BP57" s="1">
        <v>0</v>
      </c>
      <c r="BQ57" s="1">
        <v>0</v>
      </c>
      <c r="BR57" s="1">
        <v>15381</v>
      </c>
      <c r="BS57" s="1">
        <v>15287</v>
      </c>
      <c r="BT57" s="1">
        <v>93</v>
      </c>
      <c r="BU57" s="1">
        <v>28534</v>
      </c>
      <c r="BV57" s="1">
        <v>0</v>
      </c>
      <c r="BW57" s="1">
        <v>0</v>
      </c>
    </row>
    <row r="58" spans="1:75" s="1" customFormat="1">
      <c r="A58" s="16" t="s">
        <v>131</v>
      </c>
      <c r="B58" s="17">
        <v>45965</v>
      </c>
      <c r="C58" s="1" t="s">
        <v>179</v>
      </c>
      <c r="D58" s="2">
        <v>2025</v>
      </c>
      <c r="E58" s="1" t="s">
        <v>196</v>
      </c>
      <c r="F58" s="1">
        <v>1443842</v>
      </c>
      <c r="G58" s="1">
        <v>108256</v>
      </c>
      <c r="H58" s="1">
        <v>654550</v>
      </c>
      <c r="I58" s="1">
        <v>270</v>
      </c>
      <c r="J58" s="1">
        <v>78</v>
      </c>
      <c r="K58" s="1">
        <v>654742</v>
      </c>
      <c r="L58" s="8">
        <f t="shared" si="4"/>
        <v>0</v>
      </c>
      <c r="M58" s="1">
        <v>1472491</v>
      </c>
      <c r="N58" s="1">
        <v>661119</v>
      </c>
      <c r="O58" s="1">
        <v>654742</v>
      </c>
      <c r="P58" s="1">
        <v>0</v>
      </c>
      <c r="Q58" s="1">
        <v>0</v>
      </c>
      <c r="R58" s="1">
        <v>6377</v>
      </c>
      <c r="S58" s="1">
        <v>1073</v>
      </c>
      <c r="T58" s="1">
        <v>1580</v>
      </c>
      <c r="U58" s="1">
        <v>3662</v>
      </c>
      <c r="V58" s="1">
        <v>0</v>
      </c>
      <c r="W58" s="1">
        <v>62</v>
      </c>
      <c r="X58" s="1">
        <v>0</v>
      </c>
      <c r="Y58" s="2"/>
      <c r="Z58" s="1">
        <v>35666</v>
      </c>
      <c r="AA58" s="1">
        <v>5793</v>
      </c>
      <c r="AB58" s="1">
        <v>5746</v>
      </c>
      <c r="AC58" s="1">
        <v>47</v>
      </c>
      <c r="AD58" s="1">
        <v>27</v>
      </c>
      <c r="AE58" s="1">
        <v>7</v>
      </c>
      <c r="AF58" s="1">
        <v>13</v>
      </c>
      <c r="AG58" s="1">
        <v>0</v>
      </c>
      <c r="AH58" s="1">
        <v>0</v>
      </c>
      <c r="AI58" s="1">
        <v>0</v>
      </c>
      <c r="AJ58" s="1">
        <v>0</v>
      </c>
      <c r="AK58" s="1">
        <v>0</v>
      </c>
      <c r="AL58" s="1">
        <v>0</v>
      </c>
      <c r="AM58" s="1">
        <v>0</v>
      </c>
      <c r="AN58" s="1">
        <v>0</v>
      </c>
      <c r="AO58" s="1">
        <v>7</v>
      </c>
      <c r="AP58" s="1">
        <v>0</v>
      </c>
      <c r="AQ58" s="1">
        <v>0</v>
      </c>
      <c r="AR58" s="1">
        <v>7</v>
      </c>
      <c r="AS58" s="1">
        <v>0</v>
      </c>
      <c r="AT58" s="1">
        <v>0</v>
      </c>
      <c r="AU58" s="1">
        <v>0</v>
      </c>
      <c r="AV58" s="1">
        <v>7</v>
      </c>
      <c r="AW58" s="1">
        <v>5793</v>
      </c>
      <c r="AX58" s="1">
        <v>5746</v>
      </c>
      <c r="AY58" s="1">
        <v>0</v>
      </c>
      <c r="AZ58" s="1">
        <v>0</v>
      </c>
      <c r="BA58" s="1">
        <v>0</v>
      </c>
      <c r="BB58" s="1">
        <v>11115</v>
      </c>
      <c r="BC58" s="1">
        <v>11115</v>
      </c>
      <c r="BD58" s="1">
        <v>7312</v>
      </c>
      <c r="BE58" s="1">
        <v>7177</v>
      </c>
      <c r="BF58" s="1">
        <v>135</v>
      </c>
      <c r="BG58" s="3">
        <v>2719</v>
      </c>
      <c r="BH58" s="1">
        <v>2701</v>
      </c>
      <c r="BI58" s="1">
        <v>18</v>
      </c>
      <c r="BJ58" s="1">
        <v>0</v>
      </c>
      <c r="BK58" s="1">
        <v>442178</v>
      </c>
      <c r="BL58" s="1">
        <v>216222</v>
      </c>
      <c r="BM58" s="1">
        <v>9634</v>
      </c>
      <c r="BN58" s="1">
        <v>0</v>
      </c>
      <c r="BO58" s="1">
        <v>9634</v>
      </c>
      <c r="BP58" s="1">
        <v>0</v>
      </c>
      <c r="BQ58" s="1">
        <v>5704</v>
      </c>
      <c r="BR58" s="1">
        <v>655319</v>
      </c>
      <c r="BS58" s="1">
        <v>648996</v>
      </c>
      <c r="BT58" s="1">
        <v>6323</v>
      </c>
      <c r="BU58" s="1">
        <v>1436825</v>
      </c>
      <c r="BV58" s="1">
        <v>0</v>
      </c>
      <c r="BW58" s="1">
        <v>9</v>
      </c>
    </row>
    <row r="59" spans="1:75" s="1" customFormat="1">
      <c r="A59" s="16" t="s">
        <v>133</v>
      </c>
      <c r="B59" s="17">
        <v>45965</v>
      </c>
      <c r="C59" s="1" t="s">
        <v>179</v>
      </c>
      <c r="D59" s="2">
        <v>2025</v>
      </c>
      <c r="E59" s="1" t="s">
        <v>197</v>
      </c>
      <c r="F59" s="1">
        <v>201081</v>
      </c>
      <c r="G59" s="1">
        <v>13589</v>
      </c>
      <c r="H59" s="1">
        <v>86942</v>
      </c>
      <c r="I59" s="1">
        <v>21</v>
      </c>
      <c r="J59" s="1">
        <v>3</v>
      </c>
      <c r="K59" s="1">
        <v>86960</v>
      </c>
      <c r="L59" s="8">
        <f t="shared" si="4"/>
        <v>0</v>
      </c>
      <c r="M59" s="1">
        <v>205515</v>
      </c>
      <c r="N59" s="1">
        <v>87894</v>
      </c>
      <c r="O59" s="1">
        <v>86960</v>
      </c>
      <c r="P59" s="1">
        <v>236</v>
      </c>
      <c r="Q59" s="1">
        <v>0</v>
      </c>
      <c r="R59" s="1">
        <v>698</v>
      </c>
      <c r="S59" s="1">
        <v>346</v>
      </c>
      <c r="T59" s="1">
        <v>301</v>
      </c>
      <c r="U59" s="1">
        <v>0</v>
      </c>
      <c r="V59" s="1">
        <v>0</v>
      </c>
      <c r="W59" s="1">
        <v>51</v>
      </c>
      <c r="X59" s="1">
        <v>0</v>
      </c>
      <c r="Y59" s="2"/>
      <c r="Z59" s="1">
        <v>13529</v>
      </c>
      <c r="AA59" s="1">
        <v>1317</v>
      </c>
      <c r="AB59" s="1">
        <v>1297</v>
      </c>
      <c r="AC59" s="1">
        <v>20</v>
      </c>
      <c r="AD59" s="1">
        <v>9</v>
      </c>
      <c r="AE59" s="1">
        <v>9</v>
      </c>
      <c r="AF59" s="1">
        <v>0</v>
      </c>
      <c r="AG59" s="1">
        <v>2</v>
      </c>
      <c r="AH59" s="1">
        <v>0</v>
      </c>
      <c r="AI59" s="1">
        <v>0</v>
      </c>
      <c r="AJ59" s="1">
        <v>0</v>
      </c>
      <c r="AK59" s="1">
        <v>0</v>
      </c>
      <c r="AL59" s="1">
        <v>0</v>
      </c>
      <c r="AM59" s="1">
        <v>0</v>
      </c>
      <c r="AN59" s="1">
        <v>0</v>
      </c>
      <c r="AO59" s="1">
        <v>0</v>
      </c>
      <c r="AP59" s="1">
        <v>0</v>
      </c>
      <c r="AQ59" s="1">
        <v>0</v>
      </c>
      <c r="AR59" s="1">
        <v>0</v>
      </c>
      <c r="AS59" s="1">
        <v>0</v>
      </c>
      <c r="AT59" s="1">
        <v>0</v>
      </c>
      <c r="AU59" s="1">
        <v>0</v>
      </c>
      <c r="AV59" s="1">
        <v>0</v>
      </c>
      <c r="AW59" s="1">
        <v>1317</v>
      </c>
      <c r="AX59" s="1">
        <v>1297</v>
      </c>
      <c r="AY59" s="1">
        <v>0</v>
      </c>
      <c r="AZ59" s="1">
        <v>0</v>
      </c>
      <c r="BA59" s="1">
        <v>0</v>
      </c>
      <c r="BB59" s="1">
        <v>1878</v>
      </c>
      <c r="BC59" s="1">
        <v>1878</v>
      </c>
      <c r="BD59" s="1">
        <v>1190</v>
      </c>
      <c r="BE59" s="1">
        <v>1170</v>
      </c>
      <c r="BF59" s="1">
        <v>20</v>
      </c>
      <c r="BG59" s="3">
        <v>291</v>
      </c>
      <c r="BH59" s="1">
        <v>289</v>
      </c>
      <c r="BI59" s="1">
        <v>2</v>
      </c>
      <c r="BJ59" s="1">
        <v>0</v>
      </c>
      <c r="BK59" s="1">
        <v>62790</v>
      </c>
      <c r="BL59" s="1">
        <v>24813</v>
      </c>
      <c r="BM59" s="1">
        <v>5461</v>
      </c>
      <c r="BN59" s="1">
        <v>5461</v>
      </c>
      <c r="BO59" s="1">
        <v>0</v>
      </c>
      <c r="BP59" s="1">
        <v>0</v>
      </c>
      <c r="BQ59" s="1">
        <v>193</v>
      </c>
      <c r="BR59" s="1">
        <v>86577</v>
      </c>
      <c r="BS59" s="1">
        <v>85663</v>
      </c>
      <c r="BT59" s="1">
        <v>678</v>
      </c>
      <c r="BU59" s="1">
        <v>191986</v>
      </c>
      <c r="BV59" s="1">
        <v>0</v>
      </c>
      <c r="BW59" s="1">
        <v>1</v>
      </c>
    </row>
    <row r="60" spans="1:75" s="1" customFormat="1">
      <c r="A60" s="16" t="s">
        <v>135</v>
      </c>
      <c r="B60" s="17">
        <v>45965</v>
      </c>
      <c r="C60" s="1" t="s">
        <v>179</v>
      </c>
      <c r="D60" s="2">
        <v>2025</v>
      </c>
      <c r="E60" s="1" t="s">
        <v>198</v>
      </c>
      <c r="F60" s="1">
        <v>32251</v>
      </c>
      <c r="G60" s="1">
        <v>1970</v>
      </c>
      <c r="H60" s="1">
        <v>13449</v>
      </c>
      <c r="I60" s="1">
        <v>5</v>
      </c>
      <c r="J60" s="1">
        <v>0</v>
      </c>
      <c r="K60" s="1">
        <v>13454</v>
      </c>
      <c r="L60" s="8">
        <f t="shared" si="4"/>
        <v>0</v>
      </c>
      <c r="M60" s="1">
        <v>32492</v>
      </c>
      <c r="N60" s="1">
        <v>13614</v>
      </c>
      <c r="O60" s="1">
        <v>13454</v>
      </c>
      <c r="P60" s="1">
        <v>2</v>
      </c>
      <c r="Q60" s="1">
        <v>2</v>
      </c>
      <c r="R60" s="1">
        <v>158</v>
      </c>
      <c r="S60" s="1">
        <v>31</v>
      </c>
      <c r="T60" s="1">
        <v>40</v>
      </c>
      <c r="U60" s="1">
        <v>84</v>
      </c>
      <c r="V60" s="1">
        <v>0</v>
      </c>
      <c r="W60" s="1">
        <v>3</v>
      </c>
      <c r="X60" s="1">
        <v>0</v>
      </c>
      <c r="Y60" s="2"/>
      <c r="Z60" s="1">
        <v>282</v>
      </c>
      <c r="AA60" s="1">
        <v>37</v>
      </c>
      <c r="AB60" s="1">
        <v>35</v>
      </c>
      <c r="AC60" s="1">
        <v>2</v>
      </c>
      <c r="AD60" s="1">
        <v>1</v>
      </c>
      <c r="AE60" s="1">
        <v>0</v>
      </c>
      <c r="AF60" s="1">
        <v>0</v>
      </c>
      <c r="AG60" s="1">
        <v>1</v>
      </c>
      <c r="AH60" s="1">
        <v>0</v>
      </c>
      <c r="AI60" s="1">
        <v>0</v>
      </c>
      <c r="AJ60" s="1">
        <v>0</v>
      </c>
      <c r="AK60" s="1">
        <v>0</v>
      </c>
      <c r="AL60" s="1">
        <v>0</v>
      </c>
      <c r="AM60" s="1">
        <v>0</v>
      </c>
      <c r="AN60" s="1">
        <v>0</v>
      </c>
      <c r="AO60" s="1">
        <v>0</v>
      </c>
      <c r="AP60" s="1">
        <v>0</v>
      </c>
      <c r="AQ60" s="1">
        <v>0</v>
      </c>
      <c r="AR60" s="1">
        <v>0</v>
      </c>
      <c r="AS60" s="1">
        <v>0</v>
      </c>
      <c r="AT60" s="1">
        <v>0</v>
      </c>
      <c r="AU60" s="1">
        <v>0</v>
      </c>
      <c r="AV60" s="1">
        <v>0</v>
      </c>
      <c r="AW60" s="1">
        <v>37</v>
      </c>
      <c r="AX60" s="1">
        <v>35</v>
      </c>
      <c r="AY60" s="1">
        <v>0</v>
      </c>
      <c r="AZ60" s="1">
        <v>0</v>
      </c>
      <c r="BA60" s="1">
        <v>0</v>
      </c>
      <c r="BB60" s="1">
        <v>211</v>
      </c>
      <c r="BC60" s="1">
        <v>211</v>
      </c>
      <c r="BD60" s="1">
        <v>99</v>
      </c>
      <c r="BE60" s="1">
        <v>96</v>
      </c>
      <c r="BF60" s="1">
        <v>3</v>
      </c>
      <c r="BG60" s="3">
        <v>22</v>
      </c>
      <c r="BH60" s="1">
        <v>22</v>
      </c>
      <c r="BI60" s="1">
        <v>0</v>
      </c>
      <c r="BJ60" s="1">
        <v>0</v>
      </c>
      <c r="BK60" s="1">
        <v>10008</v>
      </c>
      <c r="BL60" s="1">
        <v>3584</v>
      </c>
      <c r="BM60" s="1">
        <v>255</v>
      </c>
      <c r="BN60" s="1">
        <v>255</v>
      </c>
      <c r="BO60" s="1">
        <v>0</v>
      </c>
      <c r="BP60" s="1">
        <v>0</v>
      </c>
      <c r="BQ60" s="1">
        <v>0</v>
      </c>
      <c r="BR60" s="1">
        <v>13577</v>
      </c>
      <c r="BS60" s="1">
        <v>13419</v>
      </c>
      <c r="BT60" s="1">
        <v>156</v>
      </c>
      <c r="BU60" s="1">
        <v>32210</v>
      </c>
      <c r="BV60" s="1">
        <v>0</v>
      </c>
      <c r="BW60" s="1">
        <v>0</v>
      </c>
    </row>
    <row r="61" spans="1:75" s="1" customFormat="1">
      <c r="A61" s="16" t="s">
        <v>137</v>
      </c>
      <c r="B61" s="17">
        <v>45965</v>
      </c>
      <c r="C61" s="1" t="s">
        <v>179</v>
      </c>
      <c r="D61" s="2">
        <v>2025</v>
      </c>
      <c r="E61" s="1" t="s">
        <v>199</v>
      </c>
      <c r="F61" s="1">
        <v>16421</v>
      </c>
      <c r="G61" s="1">
        <v>1383</v>
      </c>
      <c r="H61" s="1">
        <v>6366</v>
      </c>
      <c r="I61" s="1">
        <v>2</v>
      </c>
      <c r="J61" s="1">
        <v>0</v>
      </c>
      <c r="K61" s="1">
        <v>6368</v>
      </c>
      <c r="L61" s="8">
        <f t="shared" si="4"/>
        <v>0</v>
      </c>
      <c r="M61" s="1">
        <v>16610</v>
      </c>
      <c r="N61" s="1">
        <v>6491</v>
      </c>
      <c r="O61" s="1">
        <v>6368</v>
      </c>
      <c r="P61" s="1">
        <v>1</v>
      </c>
      <c r="Q61" s="1">
        <v>1</v>
      </c>
      <c r="R61" s="1">
        <v>122</v>
      </c>
      <c r="S61" s="1">
        <v>7</v>
      </c>
      <c r="T61" s="1">
        <v>16</v>
      </c>
      <c r="U61" s="1">
        <v>91</v>
      </c>
      <c r="V61" s="1">
        <v>0</v>
      </c>
      <c r="W61" s="1">
        <v>8</v>
      </c>
      <c r="X61" s="1">
        <v>0</v>
      </c>
      <c r="Y61" s="2"/>
      <c r="Z61" s="1">
        <v>190</v>
      </c>
      <c r="AA61" s="1">
        <v>12</v>
      </c>
      <c r="AB61" s="1">
        <v>12</v>
      </c>
      <c r="AC61" s="1">
        <v>0</v>
      </c>
      <c r="AD61" s="1">
        <v>0</v>
      </c>
      <c r="AE61" s="1">
        <v>0</v>
      </c>
      <c r="AF61" s="1">
        <v>0</v>
      </c>
      <c r="AG61" s="1">
        <v>0</v>
      </c>
      <c r="AH61" s="1">
        <v>0</v>
      </c>
      <c r="AI61" s="1">
        <v>0</v>
      </c>
      <c r="AJ61" s="1">
        <v>0</v>
      </c>
      <c r="AK61" s="1">
        <v>0</v>
      </c>
      <c r="AL61" s="1">
        <v>0</v>
      </c>
      <c r="AM61" s="1">
        <v>0</v>
      </c>
      <c r="AN61" s="1">
        <v>0</v>
      </c>
      <c r="AO61" s="1">
        <v>0</v>
      </c>
      <c r="AP61" s="1">
        <v>0</v>
      </c>
      <c r="AQ61" s="1">
        <v>0</v>
      </c>
      <c r="AR61" s="1">
        <v>0</v>
      </c>
      <c r="AS61" s="1">
        <v>0</v>
      </c>
      <c r="AT61" s="1">
        <v>0</v>
      </c>
      <c r="AU61" s="1">
        <v>0</v>
      </c>
      <c r="AV61" s="1">
        <v>0</v>
      </c>
      <c r="AW61" s="1">
        <v>12</v>
      </c>
      <c r="AX61" s="1">
        <v>12</v>
      </c>
      <c r="AY61" s="1">
        <v>0</v>
      </c>
      <c r="AZ61" s="1">
        <v>0</v>
      </c>
      <c r="BA61" s="1">
        <v>0</v>
      </c>
      <c r="BB61" s="1">
        <v>83</v>
      </c>
      <c r="BC61" s="1">
        <v>83</v>
      </c>
      <c r="BD61" s="1">
        <v>39</v>
      </c>
      <c r="BE61" s="1">
        <v>39</v>
      </c>
      <c r="BF61" s="1">
        <v>0</v>
      </c>
      <c r="BG61" s="3">
        <v>8</v>
      </c>
      <c r="BH61" s="1">
        <v>8</v>
      </c>
      <c r="BI61" s="1">
        <v>0</v>
      </c>
      <c r="BJ61" s="1">
        <v>0</v>
      </c>
      <c r="BK61" s="1">
        <v>4301</v>
      </c>
      <c r="BL61" s="1">
        <v>2182</v>
      </c>
      <c r="BM61" s="1">
        <v>138</v>
      </c>
      <c r="BN61" s="1">
        <v>138</v>
      </c>
      <c r="BO61" s="1">
        <v>0</v>
      </c>
      <c r="BP61" s="1">
        <v>0</v>
      </c>
      <c r="BQ61" s="1">
        <v>0</v>
      </c>
      <c r="BR61" s="1">
        <v>6479</v>
      </c>
      <c r="BS61" s="1">
        <v>6356</v>
      </c>
      <c r="BT61" s="1">
        <v>122</v>
      </c>
      <c r="BU61" s="1">
        <v>16420</v>
      </c>
      <c r="BV61" s="1">
        <v>0</v>
      </c>
      <c r="BW61" s="1">
        <v>0</v>
      </c>
    </row>
    <row r="62" spans="1:75" s="1" customFormat="1">
      <c r="A62" s="16" t="s">
        <v>139</v>
      </c>
      <c r="B62" s="17">
        <v>45965</v>
      </c>
      <c r="C62" s="1" t="s">
        <v>179</v>
      </c>
      <c r="D62" s="2">
        <v>2025</v>
      </c>
      <c r="E62" s="1" t="s">
        <v>200</v>
      </c>
      <c r="F62" s="1">
        <v>58913</v>
      </c>
      <c r="G62" s="1">
        <v>3881</v>
      </c>
      <c r="H62" s="1">
        <v>20384</v>
      </c>
      <c r="I62" s="1">
        <v>6</v>
      </c>
      <c r="J62" s="1">
        <v>1</v>
      </c>
      <c r="K62" s="1">
        <v>20389</v>
      </c>
      <c r="L62" s="8">
        <f t="shared" si="4"/>
        <v>0</v>
      </c>
      <c r="M62" s="1">
        <v>59375</v>
      </c>
      <c r="N62" s="1">
        <v>20633</v>
      </c>
      <c r="O62" s="1">
        <v>20389</v>
      </c>
      <c r="P62" s="1">
        <v>0</v>
      </c>
      <c r="Q62" s="1">
        <v>0</v>
      </c>
      <c r="R62" s="1">
        <v>244</v>
      </c>
      <c r="S62" s="1">
        <v>23</v>
      </c>
      <c r="T62" s="1">
        <v>71</v>
      </c>
      <c r="U62" s="1">
        <v>148</v>
      </c>
      <c r="V62" s="1">
        <v>0</v>
      </c>
      <c r="W62" s="1">
        <v>2</v>
      </c>
      <c r="X62" s="1">
        <v>0</v>
      </c>
      <c r="Y62" s="2"/>
      <c r="Z62" s="1">
        <v>679</v>
      </c>
      <c r="AA62" s="1">
        <v>69</v>
      </c>
      <c r="AB62" s="1">
        <v>69</v>
      </c>
      <c r="AC62" s="1">
        <v>0</v>
      </c>
      <c r="AD62" s="1">
        <v>0</v>
      </c>
      <c r="AE62" s="1">
        <v>0</v>
      </c>
      <c r="AF62" s="1">
        <v>0</v>
      </c>
      <c r="AG62" s="1">
        <v>0</v>
      </c>
      <c r="AH62" s="1">
        <v>0</v>
      </c>
      <c r="AI62" s="1">
        <v>0</v>
      </c>
      <c r="AJ62" s="1">
        <v>0</v>
      </c>
      <c r="AK62" s="1">
        <v>0</v>
      </c>
      <c r="AL62" s="1">
        <v>0</v>
      </c>
      <c r="AM62" s="1">
        <v>0</v>
      </c>
      <c r="AN62" s="1">
        <v>0</v>
      </c>
      <c r="AO62" s="1">
        <v>0</v>
      </c>
      <c r="AP62" s="1">
        <v>0</v>
      </c>
      <c r="AQ62" s="1">
        <v>0</v>
      </c>
      <c r="AR62" s="1">
        <v>0</v>
      </c>
      <c r="AS62" s="1">
        <v>0</v>
      </c>
      <c r="AT62" s="1">
        <v>0</v>
      </c>
      <c r="AU62" s="1">
        <v>0</v>
      </c>
      <c r="AV62" s="1">
        <v>0</v>
      </c>
      <c r="AW62" s="1">
        <v>69</v>
      </c>
      <c r="AX62" s="1">
        <v>69</v>
      </c>
      <c r="AY62" s="1">
        <v>0</v>
      </c>
      <c r="AZ62" s="1">
        <v>0</v>
      </c>
      <c r="BA62" s="1">
        <v>0</v>
      </c>
      <c r="BB62" s="1">
        <v>329</v>
      </c>
      <c r="BC62" s="1">
        <v>329</v>
      </c>
      <c r="BD62" s="1">
        <v>127</v>
      </c>
      <c r="BE62" s="1">
        <v>126</v>
      </c>
      <c r="BF62" s="1">
        <v>1</v>
      </c>
      <c r="BG62" s="3">
        <v>12</v>
      </c>
      <c r="BH62" s="1">
        <v>12</v>
      </c>
      <c r="BI62" s="1">
        <v>0</v>
      </c>
      <c r="BJ62" s="1">
        <v>0</v>
      </c>
      <c r="BK62" s="1">
        <v>10483</v>
      </c>
      <c r="BL62" s="1">
        <v>10138</v>
      </c>
      <c r="BM62" s="1">
        <v>260</v>
      </c>
      <c r="BN62" s="1">
        <v>260</v>
      </c>
      <c r="BO62" s="1">
        <v>0</v>
      </c>
      <c r="BP62" s="1">
        <v>0</v>
      </c>
      <c r="BQ62" s="1">
        <v>0</v>
      </c>
      <c r="BR62" s="1">
        <v>20564</v>
      </c>
      <c r="BS62" s="1">
        <v>20320</v>
      </c>
      <c r="BT62" s="1">
        <v>244</v>
      </c>
      <c r="BU62" s="1">
        <v>58696</v>
      </c>
      <c r="BV62" s="1">
        <v>0</v>
      </c>
      <c r="BW62" s="1">
        <v>0</v>
      </c>
    </row>
    <row r="63" spans="1:75" s="1" customFormat="1">
      <c r="A63" s="16" t="s">
        <v>141</v>
      </c>
      <c r="B63" s="17">
        <v>45965</v>
      </c>
      <c r="C63" s="1" t="s">
        <v>179</v>
      </c>
      <c r="D63" s="2">
        <v>2025</v>
      </c>
      <c r="E63" s="1" t="s">
        <v>201</v>
      </c>
      <c r="F63" s="1">
        <v>8811</v>
      </c>
      <c r="G63" s="1">
        <v>474</v>
      </c>
      <c r="H63" s="1">
        <v>3837</v>
      </c>
      <c r="I63" s="1">
        <v>0</v>
      </c>
      <c r="J63" s="1">
        <v>1</v>
      </c>
      <c r="K63" s="1">
        <v>3836</v>
      </c>
      <c r="L63" s="8">
        <f t="shared" si="4"/>
        <v>0</v>
      </c>
      <c r="M63" s="1">
        <v>8921</v>
      </c>
      <c r="N63" s="1">
        <v>3908</v>
      </c>
      <c r="O63" s="1">
        <v>3836</v>
      </c>
      <c r="P63" s="1">
        <v>0</v>
      </c>
      <c r="Q63" s="1">
        <v>0</v>
      </c>
      <c r="R63" s="1">
        <v>72</v>
      </c>
      <c r="S63" s="1">
        <v>2</v>
      </c>
      <c r="T63" s="1">
        <v>6</v>
      </c>
      <c r="U63" s="1">
        <v>37</v>
      </c>
      <c r="V63" s="1">
        <v>0</v>
      </c>
      <c r="W63" s="1">
        <v>27</v>
      </c>
      <c r="X63" s="1">
        <v>0</v>
      </c>
      <c r="Y63" s="2"/>
      <c r="Z63" s="1">
        <v>111</v>
      </c>
      <c r="AA63" s="1">
        <v>16</v>
      </c>
      <c r="AB63" s="1">
        <v>16</v>
      </c>
      <c r="AC63" s="1">
        <v>0</v>
      </c>
      <c r="AD63" s="1">
        <v>0</v>
      </c>
      <c r="AE63" s="1">
        <v>0</v>
      </c>
      <c r="AF63" s="1">
        <v>0</v>
      </c>
      <c r="AG63" s="1">
        <v>0</v>
      </c>
      <c r="AH63" s="1">
        <v>0</v>
      </c>
      <c r="AI63" s="1">
        <v>0</v>
      </c>
      <c r="AJ63" s="1">
        <v>0</v>
      </c>
      <c r="AK63" s="1">
        <v>0</v>
      </c>
      <c r="AL63" s="1">
        <v>0</v>
      </c>
      <c r="AM63" s="1">
        <v>0</v>
      </c>
      <c r="AN63" s="1">
        <v>0</v>
      </c>
      <c r="AO63" s="1">
        <v>0</v>
      </c>
      <c r="AP63" s="1">
        <v>0</v>
      </c>
      <c r="AQ63" s="1">
        <v>0</v>
      </c>
      <c r="AR63" s="1">
        <v>0</v>
      </c>
      <c r="AS63" s="1">
        <v>0</v>
      </c>
      <c r="AT63" s="1">
        <v>0</v>
      </c>
      <c r="AU63" s="1">
        <v>0</v>
      </c>
      <c r="AV63" s="1">
        <v>0</v>
      </c>
      <c r="AW63" s="1">
        <v>16</v>
      </c>
      <c r="AX63" s="1">
        <v>16</v>
      </c>
      <c r="AY63" s="1">
        <v>0</v>
      </c>
      <c r="AZ63" s="1">
        <v>0</v>
      </c>
      <c r="BA63" s="1">
        <v>0</v>
      </c>
      <c r="BB63" s="1">
        <v>74</v>
      </c>
      <c r="BC63" s="1">
        <v>74</v>
      </c>
      <c r="BD63" s="1">
        <v>47</v>
      </c>
      <c r="BE63" s="1">
        <v>47</v>
      </c>
      <c r="BF63" s="1">
        <v>0</v>
      </c>
      <c r="BG63" s="3">
        <v>2</v>
      </c>
      <c r="BH63" s="1">
        <v>2</v>
      </c>
      <c r="BI63" s="1">
        <v>0</v>
      </c>
      <c r="BJ63" s="1">
        <v>0</v>
      </c>
      <c r="BK63" s="1">
        <v>996</v>
      </c>
      <c r="BL63" s="1">
        <v>2910</v>
      </c>
      <c r="BM63" s="1">
        <v>47</v>
      </c>
      <c r="BN63" s="1">
        <v>47</v>
      </c>
      <c r="BO63" s="1">
        <v>0</v>
      </c>
      <c r="BP63" s="1">
        <v>0</v>
      </c>
      <c r="BQ63" s="1">
        <v>0</v>
      </c>
      <c r="BR63" s="1">
        <v>3892</v>
      </c>
      <c r="BS63" s="1">
        <v>3820</v>
      </c>
      <c r="BT63" s="1">
        <v>72</v>
      </c>
      <c r="BU63" s="1">
        <v>8810</v>
      </c>
      <c r="BV63" s="1">
        <v>0</v>
      </c>
      <c r="BW63" s="1">
        <v>0</v>
      </c>
    </row>
    <row r="64" spans="1:75" s="1" customFormat="1">
      <c r="A64" s="16" t="s">
        <v>143</v>
      </c>
      <c r="B64" s="17">
        <v>45965</v>
      </c>
      <c r="C64" s="1" t="s">
        <v>179</v>
      </c>
      <c r="D64" s="2">
        <v>2025</v>
      </c>
      <c r="E64" s="1" t="s">
        <v>202</v>
      </c>
      <c r="F64" s="1">
        <v>47829</v>
      </c>
      <c r="G64" s="1">
        <v>2068</v>
      </c>
      <c r="H64" s="1">
        <v>18298</v>
      </c>
      <c r="I64" s="1">
        <v>2</v>
      </c>
      <c r="J64" s="1">
        <v>0</v>
      </c>
      <c r="K64" s="1">
        <v>18300</v>
      </c>
      <c r="L64" s="8">
        <f t="shared" si="4"/>
        <v>0</v>
      </c>
      <c r="M64" s="1">
        <v>48243</v>
      </c>
      <c r="N64" s="1">
        <v>18484</v>
      </c>
      <c r="O64" s="1">
        <v>18300</v>
      </c>
      <c r="P64" s="1">
        <v>42</v>
      </c>
      <c r="Q64" s="1">
        <v>0</v>
      </c>
      <c r="R64" s="1">
        <v>142</v>
      </c>
      <c r="S64" s="1">
        <v>7</v>
      </c>
      <c r="T64" s="1">
        <v>35</v>
      </c>
      <c r="U64" s="1">
        <v>94</v>
      </c>
      <c r="V64" s="1">
        <v>0</v>
      </c>
      <c r="W64" s="1">
        <v>6</v>
      </c>
      <c r="X64" s="1">
        <v>0</v>
      </c>
      <c r="Y64" s="2"/>
      <c r="Z64" s="1">
        <v>844</v>
      </c>
      <c r="AA64" s="1">
        <v>123</v>
      </c>
      <c r="AB64" s="1">
        <v>119</v>
      </c>
      <c r="AC64" s="1">
        <v>4</v>
      </c>
      <c r="AD64" s="1">
        <v>1</v>
      </c>
      <c r="AE64" s="1">
        <v>3</v>
      </c>
      <c r="AF64" s="1">
        <v>0</v>
      </c>
      <c r="AG64" s="1">
        <v>0</v>
      </c>
      <c r="AH64" s="1">
        <v>0</v>
      </c>
      <c r="AI64" s="1">
        <v>0</v>
      </c>
      <c r="AJ64" s="1">
        <v>0</v>
      </c>
      <c r="AK64" s="1">
        <v>0</v>
      </c>
      <c r="AL64" s="1">
        <v>0</v>
      </c>
      <c r="AM64" s="1">
        <v>0</v>
      </c>
      <c r="AN64" s="1">
        <v>0</v>
      </c>
      <c r="AO64" s="1">
        <v>0</v>
      </c>
      <c r="AP64" s="1">
        <v>0</v>
      </c>
      <c r="AQ64" s="1">
        <v>0</v>
      </c>
      <c r="AR64" s="1">
        <v>0</v>
      </c>
      <c r="AS64" s="1">
        <v>0</v>
      </c>
      <c r="AT64" s="1">
        <v>0</v>
      </c>
      <c r="AU64" s="1">
        <v>0</v>
      </c>
      <c r="AV64" s="1">
        <v>0</v>
      </c>
      <c r="AW64" s="1">
        <v>123</v>
      </c>
      <c r="AX64" s="1">
        <v>119</v>
      </c>
      <c r="AY64" s="1">
        <v>0</v>
      </c>
      <c r="AZ64" s="1">
        <v>0</v>
      </c>
      <c r="BA64" s="1">
        <v>0</v>
      </c>
      <c r="BB64" s="1">
        <v>373</v>
      </c>
      <c r="BC64" s="1">
        <v>373</v>
      </c>
      <c r="BD64" s="1">
        <v>175</v>
      </c>
      <c r="BE64" s="1">
        <v>174</v>
      </c>
      <c r="BF64" s="1">
        <v>1</v>
      </c>
      <c r="BG64" s="3">
        <v>32</v>
      </c>
      <c r="BH64" s="1">
        <v>31</v>
      </c>
      <c r="BI64" s="1">
        <v>1</v>
      </c>
      <c r="BJ64" s="1">
        <v>0</v>
      </c>
      <c r="BK64" s="1">
        <v>10969</v>
      </c>
      <c r="BL64" s="1">
        <v>7483</v>
      </c>
      <c r="BM64" s="1">
        <v>315</v>
      </c>
      <c r="BN64" s="1">
        <v>315</v>
      </c>
      <c r="BO64" s="1">
        <v>0</v>
      </c>
      <c r="BP64" s="1">
        <v>0</v>
      </c>
      <c r="BQ64" s="1">
        <v>0</v>
      </c>
      <c r="BR64" s="1">
        <v>18361</v>
      </c>
      <c r="BS64" s="1">
        <v>18181</v>
      </c>
      <c r="BT64" s="1">
        <v>138</v>
      </c>
      <c r="BU64" s="1">
        <v>47399</v>
      </c>
      <c r="BV64" s="1">
        <v>0</v>
      </c>
      <c r="BW64" s="1">
        <v>1</v>
      </c>
    </row>
    <row r="65" spans="1:75" s="1" customFormat="1">
      <c r="A65" s="16" t="s">
        <v>145</v>
      </c>
      <c r="B65" s="17">
        <v>45965</v>
      </c>
      <c r="C65" s="1" t="s">
        <v>179</v>
      </c>
      <c r="D65" s="2">
        <v>2025</v>
      </c>
      <c r="E65" s="1" t="s">
        <v>203</v>
      </c>
      <c r="F65" s="1">
        <v>27134</v>
      </c>
      <c r="G65" s="1">
        <v>1336</v>
      </c>
      <c r="H65" s="1">
        <v>10458</v>
      </c>
      <c r="I65" s="1">
        <v>2</v>
      </c>
      <c r="J65" s="1">
        <v>3</v>
      </c>
      <c r="K65" s="1">
        <v>10457</v>
      </c>
      <c r="L65" s="8">
        <f t="shared" si="4"/>
        <v>0</v>
      </c>
      <c r="M65" s="1">
        <v>27932</v>
      </c>
      <c r="N65" s="1">
        <v>10700</v>
      </c>
      <c r="O65" s="1">
        <v>10457</v>
      </c>
      <c r="P65" s="1">
        <v>6</v>
      </c>
      <c r="Q65" s="1">
        <v>6</v>
      </c>
      <c r="R65" s="1">
        <v>237</v>
      </c>
      <c r="S65" s="1">
        <v>17</v>
      </c>
      <c r="T65" s="1">
        <v>7</v>
      </c>
      <c r="U65" s="1">
        <v>190</v>
      </c>
      <c r="V65" s="1">
        <v>0</v>
      </c>
      <c r="W65" s="1">
        <v>23</v>
      </c>
      <c r="X65" s="1">
        <v>0</v>
      </c>
      <c r="Y65" s="2"/>
      <c r="Z65" s="1">
        <v>318</v>
      </c>
      <c r="AA65" s="1">
        <v>37</v>
      </c>
      <c r="AB65" s="1">
        <v>35</v>
      </c>
      <c r="AC65" s="1">
        <v>2</v>
      </c>
      <c r="AD65" s="1">
        <v>0</v>
      </c>
      <c r="AE65" s="1">
        <v>0</v>
      </c>
      <c r="AF65" s="1">
        <v>2</v>
      </c>
      <c r="AG65" s="1">
        <v>0</v>
      </c>
      <c r="AH65" s="1">
        <v>0</v>
      </c>
      <c r="AI65" s="1">
        <v>0</v>
      </c>
      <c r="AJ65" s="1">
        <v>0</v>
      </c>
      <c r="AK65" s="1">
        <v>0</v>
      </c>
      <c r="AL65" s="1">
        <v>0</v>
      </c>
      <c r="AM65" s="1">
        <v>0</v>
      </c>
      <c r="AN65" s="1">
        <v>0</v>
      </c>
      <c r="AO65" s="1">
        <v>0</v>
      </c>
      <c r="AP65" s="1">
        <v>0</v>
      </c>
      <c r="AQ65" s="1">
        <v>0</v>
      </c>
      <c r="AR65" s="1">
        <v>0</v>
      </c>
      <c r="AS65" s="1">
        <v>0</v>
      </c>
      <c r="AT65" s="1">
        <v>0</v>
      </c>
      <c r="AU65" s="1">
        <v>0</v>
      </c>
      <c r="AV65" s="1">
        <v>0</v>
      </c>
      <c r="AW65" s="1">
        <v>37</v>
      </c>
      <c r="AX65" s="1">
        <v>35</v>
      </c>
      <c r="AY65" s="1">
        <v>0</v>
      </c>
      <c r="AZ65" s="1">
        <v>0</v>
      </c>
      <c r="BA65" s="1">
        <v>0</v>
      </c>
      <c r="BB65" s="1">
        <v>289</v>
      </c>
      <c r="BC65" s="1">
        <v>289</v>
      </c>
      <c r="BD65" s="1">
        <v>87</v>
      </c>
      <c r="BE65" s="1">
        <v>86</v>
      </c>
      <c r="BF65" s="1">
        <v>1</v>
      </c>
      <c r="BG65" s="3">
        <v>0</v>
      </c>
      <c r="BH65" s="1">
        <v>0</v>
      </c>
      <c r="BI65" s="1">
        <v>0</v>
      </c>
      <c r="BJ65" s="1">
        <v>0</v>
      </c>
      <c r="BK65" s="1">
        <v>4523</v>
      </c>
      <c r="BL65" s="1">
        <v>6177</v>
      </c>
      <c r="BM65" s="1">
        <v>0</v>
      </c>
      <c r="BN65" s="1">
        <v>0</v>
      </c>
      <c r="BO65" s="1">
        <v>0</v>
      </c>
      <c r="BP65" s="1">
        <v>0</v>
      </c>
      <c r="BQ65" s="1">
        <v>196</v>
      </c>
      <c r="BR65" s="1">
        <v>10663</v>
      </c>
      <c r="BS65" s="1">
        <v>10422</v>
      </c>
      <c r="BT65" s="1">
        <v>235</v>
      </c>
      <c r="BU65" s="1">
        <v>27614</v>
      </c>
      <c r="BV65" s="1">
        <v>0</v>
      </c>
      <c r="BW65" s="1">
        <v>0</v>
      </c>
    </row>
    <row r="66" spans="1:75" s="1" customFormat="1">
      <c r="A66" s="16" t="s">
        <v>147</v>
      </c>
      <c r="B66" s="17">
        <v>45965</v>
      </c>
      <c r="C66" s="1" t="s">
        <v>179</v>
      </c>
      <c r="D66" s="2">
        <v>2025</v>
      </c>
      <c r="E66" s="1" t="s">
        <v>204</v>
      </c>
      <c r="F66" s="1">
        <v>17910</v>
      </c>
      <c r="G66" s="1">
        <v>1163</v>
      </c>
      <c r="H66" s="1">
        <v>7849</v>
      </c>
      <c r="I66" s="1">
        <v>2</v>
      </c>
      <c r="J66" s="1">
        <v>0</v>
      </c>
      <c r="K66" s="1">
        <v>7851</v>
      </c>
      <c r="L66" s="8">
        <f t="shared" si="4"/>
        <v>0</v>
      </c>
      <c r="M66" s="1">
        <v>18049</v>
      </c>
      <c r="N66" s="1">
        <v>7995</v>
      </c>
      <c r="O66" s="1">
        <v>7851</v>
      </c>
      <c r="P66" s="1">
        <v>0</v>
      </c>
      <c r="Q66" s="1">
        <v>0</v>
      </c>
      <c r="R66" s="1">
        <v>144</v>
      </c>
      <c r="S66" s="1">
        <v>6</v>
      </c>
      <c r="T66" s="1">
        <v>20</v>
      </c>
      <c r="U66" s="1">
        <v>118</v>
      </c>
      <c r="V66" s="1">
        <v>0</v>
      </c>
      <c r="W66" s="1">
        <v>0</v>
      </c>
      <c r="X66" s="1">
        <v>0</v>
      </c>
      <c r="Y66" s="2"/>
      <c r="Z66" s="1">
        <v>202</v>
      </c>
      <c r="AA66" s="1">
        <v>20</v>
      </c>
      <c r="AB66" s="1">
        <v>20</v>
      </c>
      <c r="AC66" s="1">
        <v>0</v>
      </c>
      <c r="AD66" s="1">
        <v>0</v>
      </c>
      <c r="AE66" s="1">
        <v>0</v>
      </c>
      <c r="AF66" s="1">
        <v>0</v>
      </c>
      <c r="AG66" s="1">
        <v>0</v>
      </c>
      <c r="AH66" s="1">
        <v>0</v>
      </c>
      <c r="AI66" s="1">
        <v>0</v>
      </c>
      <c r="AJ66" s="1">
        <v>0</v>
      </c>
      <c r="AK66" s="1">
        <v>0</v>
      </c>
      <c r="AL66" s="1">
        <v>0</v>
      </c>
      <c r="AM66" s="1">
        <v>0</v>
      </c>
      <c r="AN66" s="1">
        <v>0</v>
      </c>
      <c r="AO66" s="1">
        <v>0</v>
      </c>
      <c r="AP66" s="1">
        <v>0</v>
      </c>
      <c r="AQ66" s="1">
        <v>0</v>
      </c>
      <c r="AR66" s="1">
        <v>0</v>
      </c>
      <c r="AS66" s="1">
        <v>0</v>
      </c>
      <c r="AT66" s="1">
        <v>0</v>
      </c>
      <c r="AU66" s="1">
        <v>0</v>
      </c>
      <c r="AV66" s="1">
        <v>0</v>
      </c>
      <c r="AW66" s="1">
        <v>20</v>
      </c>
      <c r="AX66" s="1">
        <v>20</v>
      </c>
      <c r="AY66" s="1">
        <v>0</v>
      </c>
      <c r="AZ66" s="1">
        <v>0</v>
      </c>
      <c r="BA66" s="1">
        <v>0</v>
      </c>
      <c r="BB66" s="1">
        <v>71</v>
      </c>
      <c r="BC66" s="1">
        <v>71</v>
      </c>
      <c r="BD66" s="1">
        <v>39</v>
      </c>
      <c r="BE66" s="1">
        <v>39</v>
      </c>
      <c r="BF66" s="1">
        <v>0</v>
      </c>
      <c r="BG66" s="3">
        <v>3</v>
      </c>
      <c r="BH66" s="1">
        <v>3</v>
      </c>
      <c r="BI66" s="1">
        <v>0</v>
      </c>
      <c r="BJ66" s="1">
        <v>0</v>
      </c>
      <c r="BK66" s="1">
        <v>4156</v>
      </c>
      <c r="BL66" s="1">
        <v>3836</v>
      </c>
      <c r="BM66" s="1">
        <v>6</v>
      </c>
      <c r="BN66" s="1">
        <v>6</v>
      </c>
      <c r="BO66" s="1">
        <v>0</v>
      </c>
      <c r="BP66" s="1">
        <v>0</v>
      </c>
      <c r="BQ66" s="1">
        <v>6</v>
      </c>
      <c r="BR66" s="1">
        <v>7975</v>
      </c>
      <c r="BS66" s="1">
        <v>7831</v>
      </c>
      <c r="BT66" s="1">
        <v>144</v>
      </c>
      <c r="BU66" s="1">
        <v>17847</v>
      </c>
      <c r="BV66" s="1">
        <v>0</v>
      </c>
      <c r="BW66" s="1">
        <v>1</v>
      </c>
    </row>
    <row r="67" spans="1:75" s="1" customFormat="1">
      <c r="A67" s="16" t="s">
        <v>149</v>
      </c>
      <c r="B67" s="17">
        <v>45965</v>
      </c>
      <c r="C67" s="1" t="s">
        <v>179</v>
      </c>
      <c r="D67" s="2">
        <v>2025</v>
      </c>
      <c r="E67" s="1" t="s">
        <v>205</v>
      </c>
      <c r="F67" s="1">
        <v>11182</v>
      </c>
      <c r="G67" s="1">
        <v>626</v>
      </c>
      <c r="H67" s="1">
        <v>3881</v>
      </c>
      <c r="I67" s="1">
        <v>0</v>
      </c>
      <c r="J67" s="1">
        <v>0</v>
      </c>
      <c r="K67" s="1">
        <v>3881</v>
      </c>
      <c r="L67" s="8">
        <f t="shared" si="4"/>
        <v>0</v>
      </c>
      <c r="M67" s="1">
        <v>11332</v>
      </c>
      <c r="N67" s="1">
        <v>3913</v>
      </c>
      <c r="O67" s="1">
        <v>3881</v>
      </c>
      <c r="P67" s="1">
        <v>0</v>
      </c>
      <c r="Q67" s="1">
        <v>0</v>
      </c>
      <c r="R67" s="1">
        <v>32</v>
      </c>
      <c r="S67" s="1">
        <v>8</v>
      </c>
      <c r="T67" s="1">
        <v>0</v>
      </c>
      <c r="U67" s="1">
        <v>23</v>
      </c>
      <c r="V67" s="1">
        <v>0</v>
      </c>
      <c r="W67" s="1">
        <v>1</v>
      </c>
      <c r="X67" s="1">
        <v>0</v>
      </c>
      <c r="Y67" s="2"/>
      <c r="Z67" s="1">
        <v>185</v>
      </c>
      <c r="AA67" s="1">
        <v>24</v>
      </c>
      <c r="AB67" s="1">
        <v>24</v>
      </c>
      <c r="AC67" s="1">
        <v>0</v>
      </c>
      <c r="AD67" s="1">
        <v>0</v>
      </c>
      <c r="AE67" s="1">
        <v>0</v>
      </c>
      <c r="AF67" s="1">
        <v>0</v>
      </c>
      <c r="AG67" s="1">
        <v>0</v>
      </c>
      <c r="AH67" s="1">
        <v>0</v>
      </c>
      <c r="AI67" s="1">
        <v>0</v>
      </c>
      <c r="AJ67" s="1">
        <v>0</v>
      </c>
      <c r="AK67" s="1">
        <v>0</v>
      </c>
      <c r="AL67" s="1">
        <v>0</v>
      </c>
      <c r="AM67" s="1">
        <v>0</v>
      </c>
      <c r="AN67" s="1">
        <v>0</v>
      </c>
      <c r="AO67" s="1">
        <v>0</v>
      </c>
      <c r="AP67" s="1">
        <v>0</v>
      </c>
      <c r="AQ67" s="1">
        <v>0</v>
      </c>
      <c r="AR67" s="1">
        <v>0</v>
      </c>
      <c r="AS67" s="1">
        <v>0</v>
      </c>
      <c r="AT67" s="1">
        <v>0</v>
      </c>
      <c r="AU67" s="1">
        <v>0</v>
      </c>
      <c r="AV67" s="1">
        <v>0</v>
      </c>
      <c r="AW67" s="1">
        <v>24</v>
      </c>
      <c r="AX67" s="1">
        <v>24</v>
      </c>
      <c r="AY67" s="1">
        <v>0</v>
      </c>
      <c r="AZ67" s="1">
        <v>0</v>
      </c>
      <c r="BA67" s="1">
        <v>0</v>
      </c>
      <c r="BB67" s="1">
        <v>84</v>
      </c>
      <c r="BC67" s="1">
        <v>84</v>
      </c>
      <c r="BD67" s="1">
        <v>33</v>
      </c>
      <c r="BE67" s="1">
        <v>33</v>
      </c>
      <c r="BF67" s="1">
        <v>0</v>
      </c>
      <c r="BG67" s="3">
        <v>1</v>
      </c>
      <c r="BH67" s="1">
        <v>1</v>
      </c>
      <c r="BI67" s="1">
        <v>0</v>
      </c>
      <c r="BJ67" s="1">
        <v>0</v>
      </c>
      <c r="BK67" s="1">
        <v>1663</v>
      </c>
      <c r="BL67" s="1">
        <v>2249</v>
      </c>
      <c r="BM67" s="1">
        <v>10</v>
      </c>
      <c r="BN67" s="1">
        <v>10</v>
      </c>
      <c r="BO67" s="1">
        <v>0</v>
      </c>
      <c r="BP67" s="1">
        <v>0</v>
      </c>
      <c r="BQ67" s="1">
        <v>0</v>
      </c>
      <c r="BR67" s="1">
        <v>3889</v>
      </c>
      <c r="BS67" s="1">
        <v>3857</v>
      </c>
      <c r="BT67" s="1">
        <v>32</v>
      </c>
      <c r="BU67" s="1">
        <v>11147</v>
      </c>
      <c r="BV67" s="1">
        <v>0</v>
      </c>
      <c r="BW67" s="1">
        <v>0</v>
      </c>
    </row>
    <row r="68" spans="1:75" s="1" customFormat="1">
      <c r="A68" s="16" t="s">
        <v>151</v>
      </c>
      <c r="B68" s="17">
        <v>45965</v>
      </c>
      <c r="C68" s="1" t="s">
        <v>179</v>
      </c>
      <c r="D68" s="2">
        <v>2025</v>
      </c>
      <c r="E68" s="1" t="s">
        <v>206</v>
      </c>
      <c r="F68" s="1">
        <v>591409</v>
      </c>
      <c r="G68" s="1">
        <v>47518</v>
      </c>
      <c r="H68" s="1">
        <v>200383</v>
      </c>
      <c r="I68" s="1">
        <v>70</v>
      </c>
      <c r="J68" s="1">
        <v>19</v>
      </c>
      <c r="K68" s="1">
        <v>200434</v>
      </c>
      <c r="L68" s="8">
        <f t="shared" si="4"/>
        <v>0</v>
      </c>
      <c r="M68" s="1">
        <v>603256</v>
      </c>
      <c r="N68" s="1">
        <v>202638</v>
      </c>
      <c r="O68" s="1">
        <v>200434</v>
      </c>
      <c r="P68" s="1">
        <v>557</v>
      </c>
      <c r="Q68" s="1">
        <v>0</v>
      </c>
      <c r="R68" s="1">
        <v>1647</v>
      </c>
      <c r="S68" s="1">
        <v>138</v>
      </c>
      <c r="T68" s="1">
        <v>333</v>
      </c>
      <c r="U68" s="1">
        <v>1151</v>
      </c>
      <c r="V68" s="1">
        <v>0</v>
      </c>
      <c r="W68" s="1">
        <v>25</v>
      </c>
      <c r="X68" s="1">
        <v>0</v>
      </c>
      <c r="Y68" s="2"/>
      <c r="Z68" s="1">
        <v>17258</v>
      </c>
      <c r="AA68" s="1">
        <v>1862</v>
      </c>
      <c r="AB68" s="1">
        <v>1845</v>
      </c>
      <c r="AC68" s="1">
        <v>17</v>
      </c>
      <c r="AD68" s="1">
        <v>6</v>
      </c>
      <c r="AE68" s="1">
        <v>3</v>
      </c>
      <c r="AF68" s="1">
        <v>3</v>
      </c>
      <c r="AG68" s="1">
        <v>5</v>
      </c>
      <c r="AH68" s="1">
        <v>0</v>
      </c>
      <c r="AI68" s="1">
        <v>0</v>
      </c>
      <c r="AJ68" s="1">
        <v>0</v>
      </c>
      <c r="AK68" s="1">
        <v>0</v>
      </c>
      <c r="AL68" s="1">
        <v>0</v>
      </c>
      <c r="AM68" s="1">
        <v>0</v>
      </c>
      <c r="AN68" s="1">
        <v>0</v>
      </c>
      <c r="AO68" s="1">
        <v>0</v>
      </c>
      <c r="AP68" s="1">
        <v>0</v>
      </c>
      <c r="AQ68" s="1">
        <v>0</v>
      </c>
      <c r="AR68" s="1">
        <v>0</v>
      </c>
      <c r="AS68" s="1">
        <v>0</v>
      </c>
      <c r="AT68" s="1">
        <v>0</v>
      </c>
      <c r="AU68" s="1">
        <v>0</v>
      </c>
      <c r="AV68" s="1">
        <v>0</v>
      </c>
      <c r="AW68" s="1">
        <v>1862</v>
      </c>
      <c r="AX68" s="1">
        <v>1845</v>
      </c>
      <c r="AY68" s="1">
        <v>0</v>
      </c>
      <c r="AZ68" s="1">
        <v>0</v>
      </c>
      <c r="BA68" s="1">
        <v>0</v>
      </c>
      <c r="BB68" s="1">
        <v>3754</v>
      </c>
      <c r="BC68" s="1">
        <v>3754</v>
      </c>
      <c r="BD68" s="1">
        <v>1854</v>
      </c>
      <c r="BE68" s="1">
        <v>1838</v>
      </c>
      <c r="BF68" s="1">
        <v>16</v>
      </c>
      <c r="BG68" s="3">
        <v>438</v>
      </c>
      <c r="BH68" s="1">
        <v>438</v>
      </c>
      <c r="BI68" s="1">
        <v>0</v>
      </c>
      <c r="BJ68" s="1">
        <v>0</v>
      </c>
      <c r="BK68" s="1">
        <v>141404</v>
      </c>
      <c r="BL68" s="1">
        <v>60796</v>
      </c>
      <c r="BM68" s="1">
        <v>5789</v>
      </c>
      <c r="BN68" s="1">
        <v>5789</v>
      </c>
      <c r="BO68" s="1">
        <v>0</v>
      </c>
      <c r="BP68" s="1">
        <v>0</v>
      </c>
      <c r="BQ68" s="1">
        <v>0</v>
      </c>
      <c r="BR68" s="1">
        <v>200776</v>
      </c>
      <c r="BS68" s="1">
        <v>198589</v>
      </c>
      <c r="BT68" s="1">
        <v>1630</v>
      </c>
      <c r="BU68" s="1">
        <v>585998</v>
      </c>
      <c r="BV68" s="1">
        <v>0</v>
      </c>
      <c r="BW68" s="1">
        <v>8</v>
      </c>
    </row>
    <row r="69" spans="1:75" s="1" customFormat="1">
      <c r="A69" s="16" t="s">
        <v>153</v>
      </c>
      <c r="B69" s="17">
        <v>45965</v>
      </c>
      <c r="C69" s="1" t="s">
        <v>179</v>
      </c>
      <c r="D69" s="2">
        <v>2025</v>
      </c>
      <c r="E69" s="1" t="s">
        <v>207</v>
      </c>
      <c r="F69" s="1">
        <v>15151</v>
      </c>
      <c r="G69" s="1">
        <v>592</v>
      </c>
      <c r="H69" s="1">
        <v>8549</v>
      </c>
      <c r="I69" s="1">
        <v>0</v>
      </c>
      <c r="J69" s="1">
        <v>1</v>
      </c>
      <c r="K69" s="1">
        <v>8548</v>
      </c>
      <c r="L69" s="8">
        <f t="shared" si="4"/>
        <v>0</v>
      </c>
      <c r="M69" s="1">
        <v>15620</v>
      </c>
      <c r="N69" s="1">
        <v>8628</v>
      </c>
      <c r="O69" s="1">
        <v>8548</v>
      </c>
      <c r="P69" s="1">
        <v>0</v>
      </c>
      <c r="Q69" s="1">
        <v>0</v>
      </c>
      <c r="R69" s="1">
        <v>80</v>
      </c>
      <c r="S69" s="1">
        <v>13</v>
      </c>
      <c r="T69" s="1">
        <v>25</v>
      </c>
      <c r="U69" s="1">
        <v>41</v>
      </c>
      <c r="V69" s="1">
        <v>0</v>
      </c>
      <c r="W69" s="1">
        <v>1</v>
      </c>
      <c r="X69" s="1">
        <v>0</v>
      </c>
      <c r="Y69" s="2"/>
      <c r="Z69" s="1">
        <v>438</v>
      </c>
      <c r="AA69" s="1">
        <v>69</v>
      </c>
      <c r="AB69" s="1">
        <v>68</v>
      </c>
      <c r="AC69" s="1">
        <v>1</v>
      </c>
      <c r="AD69" s="1">
        <v>1</v>
      </c>
      <c r="AE69" s="1">
        <v>0</v>
      </c>
      <c r="AF69" s="1">
        <v>0</v>
      </c>
      <c r="AG69" s="1">
        <v>0</v>
      </c>
      <c r="AH69" s="1">
        <v>0</v>
      </c>
      <c r="AI69" s="1">
        <v>0</v>
      </c>
      <c r="AJ69" s="1">
        <v>0</v>
      </c>
      <c r="AK69" s="1">
        <v>0</v>
      </c>
      <c r="AL69" s="1">
        <v>0</v>
      </c>
      <c r="AM69" s="1">
        <v>0</v>
      </c>
      <c r="AN69" s="1">
        <v>0</v>
      </c>
      <c r="AO69" s="1">
        <v>0</v>
      </c>
      <c r="AP69" s="1">
        <v>0</v>
      </c>
      <c r="AQ69" s="1">
        <v>0</v>
      </c>
      <c r="AR69" s="1">
        <v>0</v>
      </c>
      <c r="AS69" s="1">
        <v>0</v>
      </c>
      <c r="AT69" s="1">
        <v>0</v>
      </c>
      <c r="AU69" s="1">
        <v>0</v>
      </c>
      <c r="AV69" s="1">
        <v>0</v>
      </c>
      <c r="AW69" s="1">
        <v>69</v>
      </c>
      <c r="AX69" s="1">
        <v>68</v>
      </c>
      <c r="AY69" s="1">
        <v>0</v>
      </c>
      <c r="AZ69" s="1">
        <v>0</v>
      </c>
      <c r="BA69" s="1">
        <v>0</v>
      </c>
      <c r="BB69" s="1">
        <v>185</v>
      </c>
      <c r="BC69" s="1">
        <v>185</v>
      </c>
      <c r="BD69" s="1">
        <v>90</v>
      </c>
      <c r="BE69" s="1">
        <v>89</v>
      </c>
      <c r="BF69" s="1">
        <v>1</v>
      </c>
      <c r="BG69" s="3">
        <v>48</v>
      </c>
      <c r="BH69" s="1">
        <v>48</v>
      </c>
      <c r="BI69" s="1">
        <v>0</v>
      </c>
      <c r="BJ69" s="1">
        <v>0</v>
      </c>
      <c r="BK69" s="1">
        <v>5585</v>
      </c>
      <c r="BL69" s="1">
        <v>2995</v>
      </c>
      <c r="BM69" s="1">
        <v>327</v>
      </c>
      <c r="BN69" s="1">
        <v>327</v>
      </c>
      <c r="BO69" s="1">
        <v>0</v>
      </c>
      <c r="BP69" s="1">
        <v>0</v>
      </c>
      <c r="BQ69" s="1">
        <v>0</v>
      </c>
      <c r="BR69" s="1">
        <v>8559</v>
      </c>
      <c r="BS69" s="1">
        <v>8480</v>
      </c>
      <c r="BT69" s="1">
        <v>79</v>
      </c>
      <c r="BU69" s="1">
        <v>15182</v>
      </c>
      <c r="BV69" s="1">
        <v>0</v>
      </c>
      <c r="BW69" s="1">
        <v>0</v>
      </c>
    </row>
    <row r="70" spans="1:75" s="1" customFormat="1">
      <c r="A70" s="16" t="s">
        <v>155</v>
      </c>
      <c r="B70" s="17">
        <v>45965</v>
      </c>
      <c r="C70" s="1" t="s">
        <v>179</v>
      </c>
      <c r="D70" s="2">
        <v>2025</v>
      </c>
      <c r="E70" s="1" t="s">
        <v>208</v>
      </c>
      <c r="F70" s="1">
        <v>90418</v>
      </c>
      <c r="G70" s="1">
        <v>4846</v>
      </c>
      <c r="H70" s="1">
        <v>36090</v>
      </c>
      <c r="I70" s="1">
        <v>14</v>
      </c>
      <c r="J70" s="1">
        <v>7</v>
      </c>
      <c r="K70" s="1">
        <v>36097</v>
      </c>
      <c r="L70" s="8">
        <f t="shared" si="4"/>
        <v>0</v>
      </c>
      <c r="M70" s="1">
        <v>91752</v>
      </c>
      <c r="N70" s="1">
        <v>36398</v>
      </c>
      <c r="O70" s="1">
        <v>36097</v>
      </c>
      <c r="P70" s="1">
        <v>0</v>
      </c>
      <c r="Q70" s="1">
        <v>0</v>
      </c>
      <c r="R70" s="1">
        <v>301</v>
      </c>
      <c r="S70" s="1">
        <v>58</v>
      </c>
      <c r="T70" s="1">
        <v>97</v>
      </c>
      <c r="U70" s="1">
        <v>142</v>
      </c>
      <c r="V70" s="1">
        <v>0</v>
      </c>
      <c r="W70" s="1">
        <v>4</v>
      </c>
      <c r="X70" s="1">
        <v>0</v>
      </c>
      <c r="Y70" s="2"/>
      <c r="Z70" s="1">
        <v>2238</v>
      </c>
      <c r="AA70" s="1">
        <v>279</v>
      </c>
      <c r="AB70" s="1">
        <v>274</v>
      </c>
      <c r="AC70" s="1">
        <v>5</v>
      </c>
      <c r="AD70" s="1">
        <v>3</v>
      </c>
      <c r="AE70" s="1">
        <v>2</v>
      </c>
      <c r="AF70" s="1">
        <v>0</v>
      </c>
      <c r="AG70" s="1">
        <v>0</v>
      </c>
      <c r="AH70" s="1">
        <v>0</v>
      </c>
      <c r="AI70" s="1">
        <v>0</v>
      </c>
      <c r="AJ70" s="1">
        <v>0</v>
      </c>
      <c r="AK70" s="1">
        <v>0</v>
      </c>
      <c r="AL70" s="1">
        <v>0</v>
      </c>
      <c r="AM70" s="1">
        <v>0</v>
      </c>
      <c r="AN70" s="1">
        <v>0</v>
      </c>
      <c r="AO70" s="1">
        <v>0</v>
      </c>
      <c r="AP70" s="1">
        <v>0</v>
      </c>
      <c r="AQ70" s="1">
        <v>0</v>
      </c>
      <c r="AR70" s="1">
        <v>0</v>
      </c>
      <c r="AS70" s="1">
        <v>0</v>
      </c>
      <c r="AT70" s="1">
        <v>0</v>
      </c>
      <c r="AU70" s="1">
        <v>0</v>
      </c>
      <c r="AV70" s="1">
        <v>0</v>
      </c>
      <c r="AW70" s="1">
        <v>279</v>
      </c>
      <c r="AX70" s="1">
        <v>274</v>
      </c>
      <c r="AY70" s="1">
        <v>0</v>
      </c>
      <c r="AZ70" s="1">
        <v>0</v>
      </c>
      <c r="BA70" s="1">
        <v>0</v>
      </c>
      <c r="BB70" s="1">
        <v>396</v>
      </c>
      <c r="BC70" s="1">
        <v>396</v>
      </c>
      <c r="BD70" s="1">
        <v>172</v>
      </c>
      <c r="BE70" s="1">
        <v>169</v>
      </c>
      <c r="BF70" s="1">
        <v>3</v>
      </c>
      <c r="BG70" s="3">
        <v>57</v>
      </c>
      <c r="BH70" s="1">
        <v>57</v>
      </c>
      <c r="BI70" s="1">
        <v>0</v>
      </c>
      <c r="BJ70" s="1">
        <v>0</v>
      </c>
      <c r="BK70" s="1">
        <v>25263</v>
      </c>
      <c r="BL70" s="1">
        <v>11078</v>
      </c>
      <c r="BM70" s="1">
        <v>1115</v>
      </c>
      <c r="BN70" s="1">
        <v>1115</v>
      </c>
      <c r="BO70" s="1">
        <v>0</v>
      </c>
      <c r="BP70" s="1">
        <v>0</v>
      </c>
      <c r="BQ70" s="1">
        <v>0</v>
      </c>
      <c r="BR70" s="1">
        <v>36119</v>
      </c>
      <c r="BS70" s="1">
        <v>35823</v>
      </c>
      <c r="BT70" s="1">
        <v>296</v>
      </c>
      <c r="BU70" s="1">
        <v>89514</v>
      </c>
      <c r="BV70" s="1">
        <v>0</v>
      </c>
      <c r="BW70" s="1">
        <v>1</v>
      </c>
    </row>
    <row r="71" spans="1:75" s="1" customFormat="1">
      <c r="A71" s="16" t="s">
        <v>157</v>
      </c>
      <c r="B71" s="17">
        <v>45965</v>
      </c>
      <c r="C71" s="1" t="s">
        <v>179</v>
      </c>
      <c r="D71" s="2">
        <v>2025</v>
      </c>
      <c r="E71" s="1" t="s">
        <v>209</v>
      </c>
      <c r="F71" s="1">
        <v>9462</v>
      </c>
      <c r="G71" s="1">
        <v>383</v>
      </c>
      <c r="H71" s="1">
        <v>3385</v>
      </c>
      <c r="I71" s="1">
        <v>0</v>
      </c>
      <c r="J71" s="1">
        <v>0</v>
      </c>
      <c r="K71" s="1">
        <v>3385</v>
      </c>
      <c r="L71" s="8">
        <f t="shared" si="4"/>
        <v>0</v>
      </c>
      <c r="M71" s="1">
        <v>9523</v>
      </c>
      <c r="N71" s="1">
        <v>3431</v>
      </c>
      <c r="O71" s="1">
        <v>3385</v>
      </c>
      <c r="P71" s="1">
        <v>5</v>
      </c>
      <c r="Q71" s="1">
        <v>0</v>
      </c>
      <c r="R71" s="1">
        <v>41</v>
      </c>
      <c r="S71" s="1">
        <v>3</v>
      </c>
      <c r="T71" s="1">
        <v>9</v>
      </c>
      <c r="U71" s="1">
        <v>25</v>
      </c>
      <c r="V71" s="1">
        <v>0</v>
      </c>
      <c r="W71" s="1">
        <v>4</v>
      </c>
      <c r="X71" s="1">
        <v>0</v>
      </c>
      <c r="Y71" s="2"/>
      <c r="Z71" s="1">
        <v>167</v>
      </c>
      <c r="AA71" s="1">
        <v>14</v>
      </c>
      <c r="AB71" s="1">
        <v>14</v>
      </c>
      <c r="AC71" s="1">
        <v>0</v>
      </c>
      <c r="AD71" s="1">
        <v>0</v>
      </c>
      <c r="AE71" s="1">
        <v>0</v>
      </c>
      <c r="AF71" s="1">
        <v>0</v>
      </c>
      <c r="AG71" s="1">
        <v>0</v>
      </c>
      <c r="AH71" s="1">
        <v>0</v>
      </c>
      <c r="AI71" s="1">
        <v>0</v>
      </c>
      <c r="AJ71" s="1">
        <v>0</v>
      </c>
      <c r="AK71" s="1">
        <v>0</v>
      </c>
      <c r="AL71" s="1">
        <v>0</v>
      </c>
      <c r="AM71" s="1">
        <v>0</v>
      </c>
      <c r="AN71" s="1">
        <v>0</v>
      </c>
      <c r="AO71" s="1">
        <v>0</v>
      </c>
      <c r="AP71" s="1">
        <v>0</v>
      </c>
      <c r="AQ71" s="1">
        <v>0</v>
      </c>
      <c r="AR71" s="1">
        <v>0</v>
      </c>
      <c r="AS71" s="1">
        <v>0</v>
      </c>
      <c r="AT71" s="1">
        <v>0</v>
      </c>
      <c r="AU71" s="1">
        <v>0</v>
      </c>
      <c r="AV71" s="1">
        <v>0</v>
      </c>
      <c r="AW71" s="1">
        <v>14</v>
      </c>
      <c r="AX71" s="1">
        <v>14</v>
      </c>
      <c r="AY71" s="1">
        <v>0</v>
      </c>
      <c r="AZ71" s="1">
        <v>0</v>
      </c>
      <c r="BA71" s="1">
        <v>0</v>
      </c>
      <c r="BB71" s="1">
        <v>27</v>
      </c>
      <c r="BC71" s="1">
        <v>27</v>
      </c>
      <c r="BD71" s="1">
        <v>15</v>
      </c>
      <c r="BE71" s="1">
        <v>15</v>
      </c>
      <c r="BF71" s="1">
        <v>0</v>
      </c>
      <c r="BG71" s="3">
        <v>4</v>
      </c>
      <c r="BH71" s="1">
        <v>4</v>
      </c>
      <c r="BI71" s="1">
        <v>0</v>
      </c>
      <c r="BJ71" s="1">
        <v>0</v>
      </c>
      <c r="BK71" s="1">
        <v>2373</v>
      </c>
      <c r="BL71" s="1">
        <v>1054</v>
      </c>
      <c r="BM71" s="1">
        <v>101</v>
      </c>
      <c r="BN71" s="1">
        <v>101</v>
      </c>
      <c r="BO71" s="1">
        <v>0</v>
      </c>
      <c r="BP71" s="1">
        <v>0</v>
      </c>
      <c r="BQ71" s="1">
        <v>0</v>
      </c>
      <c r="BR71" s="1">
        <v>3417</v>
      </c>
      <c r="BS71" s="1">
        <v>3371</v>
      </c>
      <c r="BT71" s="1">
        <v>41</v>
      </c>
      <c r="BU71" s="1">
        <v>9356</v>
      </c>
      <c r="BV71" s="1">
        <v>0</v>
      </c>
      <c r="BW71" s="1">
        <v>0</v>
      </c>
    </row>
    <row r="72" spans="1:75" s="1" customFormat="1">
      <c r="A72" s="16" t="s">
        <v>159</v>
      </c>
      <c r="B72" s="17">
        <v>45965</v>
      </c>
      <c r="C72" s="1" t="s">
        <v>179</v>
      </c>
      <c r="D72" s="2">
        <v>2025</v>
      </c>
      <c r="E72" s="1" t="s">
        <v>210</v>
      </c>
      <c r="F72" s="1">
        <v>541376</v>
      </c>
      <c r="G72" s="1">
        <v>32737</v>
      </c>
      <c r="H72" s="1">
        <v>190429</v>
      </c>
      <c r="I72" s="1">
        <v>75</v>
      </c>
      <c r="J72" s="1">
        <v>11</v>
      </c>
      <c r="K72" s="1">
        <v>190493</v>
      </c>
      <c r="L72" s="8">
        <f t="shared" si="4"/>
        <v>0</v>
      </c>
      <c r="M72" s="1">
        <v>549085</v>
      </c>
      <c r="N72" s="1">
        <v>192443</v>
      </c>
      <c r="O72" s="1">
        <v>190493</v>
      </c>
      <c r="P72" s="1">
        <v>0</v>
      </c>
      <c r="Q72" s="1">
        <v>0</v>
      </c>
      <c r="R72" s="1">
        <v>1950</v>
      </c>
      <c r="S72" s="1">
        <v>104</v>
      </c>
      <c r="T72" s="1">
        <v>509</v>
      </c>
      <c r="U72" s="1">
        <v>1250</v>
      </c>
      <c r="V72" s="1">
        <v>0</v>
      </c>
      <c r="W72" s="1">
        <v>87</v>
      </c>
      <c r="X72" s="1">
        <v>0</v>
      </c>
      <c r="Y72" s="2"/>
      <c r="Z72" s="1">
        <v>8922</v>
      </c>
      <c r="AA72" s="1">
        <v>846</v>
      </c>
      <c r="AB72" s="1">
        <v>838</v>
      </c>
      <c r="AC72" s="1">
        <v>8</v>
      </c>
      <c r="AD72" s="1">
        <v>1</v>
      </c>
      <c r="AE72" s="1">
        <v>3</v>
      </c>
      <c r="AF72" s="1">
        <v>3</v>
      </c>
      <c r="AG72" s="1">
        <v>1</v>
      </c>
      <c r="AH72" s="1">
        <v>0</v>
      </c>
      <c r="AI72" s="1">
        <v>0</v>
      </c>
      <c r="AJ72" s="1">
        <v>0</v>
      </c>
      <c r="AK72" s="1">
        <v>0</v>
      </c>
      <c r="AL72" s="1">
        <v>0</v>
      </c>
      <c r="AM72" s="1">
        <v>0</v>
      </c>
      <c r="AN72" s="1">
        <v>0</v>
      </c>
      <c r="AO72" s="1">
        <v>0</v>
      </c>
      <c r="AP72" s="1">
        <v>0</v>
      </c>
      <c r="AQ72" s="1">
        <v>0</v>
      </c>
      <c r="AR72" s="1">
        <v>0</v>
      </c>
      <c r="AS72" s="1">
        <v>0</v>
      </c>
      <c r="AT72" s="1">
        <v>0</v>
      </c>
      <c r="AU72" s="1">
        <v>0</v>
      </c>
      <c r="AV72" s="1">
        <v>0</v>
      </c>
      <c r="AW72" s="1">
        <v>846</v>
      </c>
      <c r="AX72" s="1">
        <v>838</v>
      </c>
      <c r="AY72" s="1">
        <v>0</v>
      </c>
      <c r="AZ72" s="1">
        <v>0</v>
      </c>
      <c r="BA72" s="1">
        <v>0</v>
      </c>
      <c r="BB72" s="1">
        <v>2512</v>
      </c>
      <c r="BC72" s="1">
        <v>2512</v>
      </c>
      <c r="BD72" s="1">
        <v>1187</v>
      </c>
      <c r="BE72" s="1">
        <v>1166</v>
      </c>
      <c r="BF72" s="1">
        <v>21</v>
      </c>
      <c r="BG72" s="3">
        <v>302</v>
      </c>
      <c r="BH72" s="1">
        <v>302</v>
      </c>
      <c r="BI72" s="1">
        <v>0</v>
      </c>
      <c r="BJ72" s="1">
        <v>0</v>
      </c>
      <c r="BK72" s="1">
        <v>133502</v>
      </c>
      <c r="BL72" s="1">
        <v>58639</v>
      </c>
      <c r="BM72" s="1">
        <v>4754</v>
      </c>
      <c r="BN72" s="1">
        <v>4754</v>
      </c>
      <c r="BO72" s="1">
        <v>0</v>
      </c>
      <c r="BP72" s="1">
        <v>0</v>
      </c>
      <c r="BQ72" s="1">
        <v>0</v>
      </c>
      <c r="BR72" s="1">
        <v>191597</v>
      </c>
      <c r="BS72" s="1">
        <v>189655</v>
      </c>
      <c r="BT72" s="1">
        <v>1942</v>
      </c>
      <c r="BU72" s="1">
        <v>540163</v>
      </c>
      <c r="BV72" s="1">
        <v>0</v>
      </c>
      <c r="BW72" s="1">
        <v>12</v>
      </c>
    </row>
    <row r="73" spans="1:75" s="1" customFormat="1" ht="43.5">
      <c r="A73" s="16" t="s">
        <v>161</v>
      </c>
      <c r="B73" s="17">
        <v>45965</v>
      </c>
      <c r="C73" s="1" t="s">
        <v>179</v>
      </c>
      <c r="D73" s="2">
        <v>2025</v>
      </c>
      <c r="E73" s="1" t="s">
        <v>211</v>
      </c>
      <c r="F73" s="1">
        <v>372866</v>
      </c>
      <c r="G73" s="1">
        <v>32625</v>
      </c>
      <c r="H73" s="1">
        <v>148026</v>
      </c>
      <c r="I73" s="1">
        <v>49</v>
      </c>
      <c r="J73" s="1">
        <v>10</v>
      </c>
      <c r="K73" s="1">
        <v>148065</v>
      </c>
      <c r="L73" s="8">
        <f t="shared" si="4"/>
        <v>1</v>
      </c>
      <c r="M73" s="1">
        <v>379759</v>
      </c>
      <c r="N73" s="1">
        <v>149223</v>
      </c>
      <c r="O73" s="1">
        <v>148064</v>
      </c>
      <c r="P73" s="1">
        <v>0</v>
      </c>
      <c r="Q73" s="1">
        <v>0</v>
      </c>
      <c r="R73" s="1">
        <v>1159</v>
      </c>
      <c r="S73" s="1">
        <v>161</v>
      </c>
      <c r="T73" s="1">
        <v>243</v>
      </c>
      <c r="U73" s="1">
        <v>746</v>
      </c>
      <c r="V73" s="1">
        <v>0</v>
      </c>
      <c r="W73" s="1">
        <v>9</v>
      </c>
      <c r="X73" s="1">
        <v>0</v>
      </c>
      <c r="Y73" s="2" t="s">
        <v>212</v>
      </c>
      <c r="Z73" s="1">
        <v>8054</v>
      </c>
      <c r="AA73" s="1">
        <v>1382</v>
      </c>
      <c r="AB73" s="1">
        <v>1373</v>
      </c>
      <c r="AC73" s="1">
        <v>9</v>
      </c>
      <c r="AD73" s="1">
        <v>3</v>
      </c>
      <c r="AE73" s="1">
        <v>2</v>
      </c>
      <c r="AF73" s="1">
        <v>4</v>
      </c>
      <c r="AG73" s="1">
        <v>0</v>
      </c>
      <c r="AH73" s="1">
        <v>0</v>
      </c>
      <c r="AI73" s="1">
        <v>0</v>
      </c>
      <c r="AJ73" s="1">
        <v>0</v>
      </c>
      <c r="AK73" s="1">
        <v>0</v>
      </c>
      <c r="AL73" s="1">
        <v>0</v>
      </c>
      <c r="AM73" s="1">
        <v>0</v>
      </c>
      <c r="AN73" s="1">
        <v>0</v>
      </c>
      <c r="AO73" s="1">
        <v>0</v>
      </c>
      <c r="AP73" s="1">
        <v>0</v>
      </c>
      <c r="AQ73" s="1">
        <v>0</v>
      </c>
      <c r="AR73" s="1">
        <v>0</v>
      </c>
      <c r="AS73" s="1">
        <v>0</v>
      </c>
      <c r="AT73" s="1">
        <v>0</v>
      </c>
      <c r="AU73" s="1">
        <v>0</v>
      </c>
      <c r="AV73" s="1">
        <v>0</v>
      </c>
      <c r="AW73" s="1">
        <v>1382</v>
      </c>
      <c r="AX73" s="1">
        <v>1373</v>
      </c>
      <c r="AY73" s="1">
        <v>0</v>
      </c>
      <c r="AZ73" s="1">
        <v>0</v>
      </c>
      <c r="BA73" s="1">
        <v>0</v>
      </c>
      <c r="BB73" s="1">
        <v>2907</v>
      </c>
      <c r="BC73" s="1">
        <v>2907</v>
      </c>
      <c r="BD73" s="1">
        <v>1672</v>
      </c>
      <c r="BE73" s="1">
        <v>1653</v>
      </c>
      <c r="BF73" s="1">
        <v>19</v>
      </c>
      <c r="BG73" s="3">
        <v>167</v>
      </c>
      <c r="BH73" s="1">
        <v>167</v>
      </c>
      <c r="BI73" s="1">
        <v>0</v>
      </c>
      <c r="BJ73" s="1">
        <v>0</v>
      </c>
      <c r="BK73" s="1">
        <v>78231</v>
      </c>
      <c r="BL73" s="1">
        <v>70825</v>
      </c>
      <c r="BM73" s="1">
        <v>315</v>
      </c>
      <c r="BN73" s="1">
        <v>315</v>
      </c>
      <c r="BO73" s="1">
        <v>0</v>
      </c>
      <c r="BP73" s="1">
        <v>0</v>
      </c>
      <c r="BQ73" s="1">
        <v>0</v>
      </c>
      <c r="BR73" s="1">
        <v>147841</v>
      </c>
      <c r="BS73" s="1">
        <v>146691</v>
      </c>
      <c r="BT73" s="1">
        <v>1150</v>
      </c>
      <c r="BU73" s="1">
        <v>371705</v>
      </c>
      <c r="BV73" s="1">
        <v>0</v>
      </c>
      <c r="BW73" s="1">
        <v>8</v>
      </c>
    </row>
    <row r="74" spans="1:75" s="1" customFormat="1">
      <c r="A74" s="16" t="s">
        <v>163</v>
      </c>
      <c r="B74" s="17">
        <v>45965</v>
      </c>
      <c r="C74" s="1" t="s">
        <v>179</v>
      </c>
      <c r="D74" s="2">
        <v>2025</v>
      </c>
      <c r="E74" s="1" t="s">
        <v>213</v>
      </c>
      <c r="F74" s="1">
        <v>35748</v>
      </c>
      <c r="G74" s="1">
        <v>1758</v>
      </c>
      <c r="H74" s="1">
        <v>13170</v>
      </c>
      <c r="I74" s="1">
        <v>0</v>
      </c>
      <c r="J74" s="1">
        <v>0</v>
      </c>
      <c r="K74" s="1">
        <v>13170</v>
      </c>
      <c r="L74" s="8">
        <f t="shared" si="4"/>
        <v>0</v>
      </c>
      <c r="M74" s="1">
        <v>36029</v>
      </c>
      <c r="N74" s="1">
        <v>13476</v>
      </c>
      <c r="O74" s="1">
        <v>13170</v>
      </c>
      <c r="P74" s="1">
        <v>0</v>
      </c>
      <c r="Q74" s="1">
        <v>0</v>
      </c>
      <c r="R74" s="1">
        <v>306</v>
      </c>
      <c r="S74" s="1">
        <v>20</v>
      </c>
      <c r="T74" s="1">
        <v>38</v>
      </c>
      <c r="U74" s="1">
        <v>248</v>
      </c>
      <c r="V74" s="1">
        <v>0</v>
      </c>
      <c r="W74" s="1">
        <v>0</v>
      </c>
      <c r="X74" s="1">
        <v>0</v>
      </c>
      <c r="Y74" s="2"/>
      <c r="Z74" s="1">
        <v>413</v>
      </c>
      <c r="AA74" s="1">
        <v>50</v>
      </c>
      <c r="AB74" s="1">
        <v>50</v>
      </c>
      <c r="AC74" s="1">
        <v>0</v>
      </c>
      <c r="AD74" s="1">
        <v>0</v>
      </c>
      <c r="AE74" s="1">
        <v>0</v>
      </c>
      <c r="AF74" s="1">
        <v>0</v>
      </c>
      <c r="AG74" s="1">
        <v>0</v>
      </c>
      <c r="AH74" s="1">
        <v>0</v>
      </c>
      <c r="AI74" s="1">
        <v>0</v>
      </c>
      <c r="AJ74" s="1">
        <v>0</v>
      </c>
      <c r="AK74" s="1">
        <v>0</v>
      </c>
      <c r="AL74" s="1">
        <v>0</v>
      </c>
      <c r="AM74" s="1">
        <v>0</v>
      </c>
      <c r="AN74" s="1">
        <v>0</v>
      </c>
      <c r="AO74" s="1">
        <v>0</v>
      </c>
      <c r="AP74" s="1">
        <v>0</v>
      </c>
      <c r="AQ74" s="1">
        <v>0</v>
      </c>
      <c r="AR74" s="1">
        <v>0</v>
      </c>
      <c r="AS74" s="1">
        <v>0</v>
      </c>
      <c r="AT74" s="1">
        <v>0</v>
      </c>
      <c r="AU74" s="1">
        <v>0</v>
      </c>
      <c r="AV74" s="1">
        <v>0</v>
      </c>
      <c r="AW74" s="1">
        <v>50</v>
      </c>
      <c r="AX74" s="1">
        <v>50</v>
      </c>
      <c r="AY74" s="1">
        <v>0</v>
      </c>
      <c r="AZ74" s="1">
        <v>0</v>
      </c>
      <c r="BA74" s="1">
        <v>0</v>
      </c>
      <c r="BB74" s="1">
        <v>198</v>
      </c>
      <c r="BC74" s="1">
        <v>198</v>
      </c>
      <c r="BD74" s="1">
        <v>79</v>
      </c>
      <c r="BE74" s="1">
        <v>76</v>
      </c>
      <c r="BF74" s="1">
        <v>3</v>
      </c>
      <c r="BG74" s="3">
        <v>4</v>
      </c>
      <c r="BH74" s="1">
        <v>4</v>
      </c>
      <c r="BI74" s="1">
        <v>0</v>
      </c>
      <c r="BJ74" s="1">
        <v>0</v>
      </c>
      <c r="BK74" s="1">
        <v>4855</v>
      </c>
      <c r="BL74" s="1">
        <v>8617</v>
      </c>
      <c r="BM74" s="1">
        <v>179</v>
      </c>
      <c r="BN74" s="1">
        <v>179</v>
      </c>
      <c r="BO74" s="1">
        <v>0</v>
      </c>
      <c r="BP74" s="1">
        <v>0</v>
      </c>
      <c r="BQ74" s="1">
        <v>0</v>
      </c>
      <c r="BR74" s="1">
        <v>13426</v>
      </c>
      <c r="BS74" s="1">
        <v>13120</v>
      </c>
      <c r="BT74" s="1">
        <v>306</v>
      </c>
      <c r="BU74" s="1">
        <v>35616</v>
      </c>
      <c r="BV74" s="1">
        <v>0</v>
      </c>
      <c r="BW74" s="1">
        <v>0</v>
      </c>
    </row>
    <row r="75" spans="1:75" s="1" customFormat="1">
      <c r="A75" s="16" t="s">
        <v>166</v>
      </c>
      <c r="B75" s="17">
        <v>45965</v>
      </c>
      <c r="C75" s="1" t="s">
        <v>179</v>
      </c>
      <c r="D75" s="2">
        <v>2025</v>
      </c>
      <c r="E75" s="1" t="s">
        <v>214</v>
      </c>
      <c r="F75" s="1">
        <v>213369</v>
      </c>
      <c r="G75" s="1">
        <v>15083</v>
      </c>
      <c r="H75" s="1">
        <v>84884</v>
      </c>
      <c r="I75" s="1">
        <v>64</v>
      </c>
      <c r="J75" s="1">
        <v>4</v>
      </c>
      <c r="K75" s="1">
        <v>84944</v>
      </c>
      <c r="L75" s="8">
        <f t="shared" si="4"/>
        <v>0</v>
      </c>
      <c r="M75" s="1">
        <v>217059</v>
      </c>
      <c r="N75" s="1">
        <v>85670</v>
      </c>
      <c r="O75" s="1">
        <v>84944</v>
      </c>
      <c r="P75" s="1">
        <v>16</v>
      </c>
      <c r="Q75" s="1">
        <v>16</v>
      </c>
      <c r="R75" s="1">
        <v>710</v>
      </c>
      <c r="S75" s="1">
        <v>100</v>
      </c>
      <c r="T75" s="1">
        <v>171</v>
      </c>
      <c r="U75" s="1">
        <v>416</v>
      </c>
      <c r="V75" s="1">
        <v>0</v>
      </c>
      <c r="W75" s="1">
        <v>23</v>
      </c>
      <c r="X75" s="1">
        <v>0</v>
      </c>
      <c r="Y75" s="2"/>
      <c r="Z75" s="1">
        <v>11062</v>
      </c>
      <c r="AA75" s="1">
        <v>1423</v>
      </c>
      <c r="AB75" s="1">
        <v>1407</v>
      </c>
      <c r="AC75" s="1">
        <v>16</v>
      </c>
      <c r="AD75" s="1">
        <v>5</v>
      </c>
      <c r="AE75" s="1">
        <v>5</v>
      </c>
      <c r="AF75" s="1">
        <v>3</v>
      </c>
      <c r="AG75" s="1">
        <v>3</v>
      </c>
      <c r="AH75" s="1">
        <v>0</v>
      </c>
      <c r="AI75" s="1">
        <v>0</v>
      </c>
      <c r="AJ75" s="1">
        <v>0</v>
      </c>
      <c r="AK75" s="1">
        <v>0</v>
      </c>
      <c r="AL75" s="1">
        <v>0</v>
      </c>
      <c r="AM75" s="1">
        <v>0</v>
      </c>
      <c r="AN75" s="1">
        <v>0</v>
      </c>
      <c r="AO75" s="1">
        <v>0</v>
      </c>
      <c r="AP75" s="1">
        <v>0</v>
      </c>
      <c r="AQ75" s="1">
        <v>0</v>
      </c>
      <c r="AR75" s="1">
        <v>0</v>
      </c>
      <c r="AS75" s="1">
        <v>0</v>
      </c>
      <c r="AT75" s="1">
        <v>0</v>
      </c>
      <c r="AU75" s="1">
        <v>0</v>
      </c>
      <c r="AV75" s="1">
        <v>0</v>
      </c>
      <c r="AW75" s="1">
        <v>1423</v>
      </c>
      <c r="AX75" s="1">
        <v>1407</v>
      </c>
      <c r="AY75" s="1">
        <v>0</v>
      </c>
      <c r="AZ75" s="1">
        <v>0</v>
      </c>
      <c r="BA75" s="1">
        <v>0</v>
      </c>
      <c r="BB75" s="1">
        <v>1436</v>
      </c>
      <c r="BC75" s="1">
        <v>1436</v>
      </c>
      <c r="BD75" s="1">
        <v>951</v>
      </c>
      <c r="BE75" s="1">
        <v>940</v>
      </c>
      <c r="BF75" s="1">
        <v>11</v>
      </c>
      <c r="BG75" s="3">
        <v>135</v>
      </c>
      <c r="BH75" s="1">
        <v>133</v>
      </c>
      <c r="BI75" s="1">
        <v>2</v>
      </c>
      <c r="BJ75" s="1">
        <v>0</v>
      </c>
      <c r="BK75" s="1">
        <v>61599</v>
      </c>
      <c r="BL75" s="1">
        <v>23936</v>
      </c>
      <c r="BM75" s="1">
        <v>337</v>
      </c>
      <c r="BN75" s="1">
        <v>337</v>
      </c>
      <c r="BO75" s="1">
        <v>0</v>
      </c>
      <c r="BP75" s="1">
        <v>0</v>
      </c>
      <c r="BQ75" s="1">
        <v>189</v>
      </c>
      <c r="BR75" s="1">
        <v>84247</v>
      </c>
      <c r="BS75" s="1">
        <v>83537</v>
      </c>
      <c r="BT75" s="1">
        <v>694</v>
      </c>
      <c r="BU75" s="1">
        <v>205997</v>
      </c>
      <c r="BV75" s="1">
        <v>0</v>
      </c>
      <c r="BW75" s="1">
        <v>9</v>
      </c>
    </row>
    <row r="76" spans="1:75" s="1" customFormat="1">
      <c r="A76" s="16" t="s">
        <v>168</v>
      </c>
      <c r="B76" s="17">
        <v>45965</v>
      </c>
      <c r="C76" s="1" t="s">
        <v>179</v>
      </c>
      <c r="D76" s="2">
        <v>2025</v>
      </c>
      <c r="E76" s="1" t="s">
        <v>215</v>
      </c>
      <c r="F76" s="1">
        <v>3661</v>
      </c>
      <c r="G76" s="1">
        <v>269</v>
      </c>
      <c r="H76" s="1">
        <v>2010</v>
      </c>
      <c r="I76" s="1">
        <v>0</v>
      </c>
      <c r="J76" s="1">
        <v>0</v>
      </c>
      <c r="K76" s="1">
        <v>2010</v>
      </c>
      <c r="L76" s="8">
        <f t="shared" si="4"/>
        <v>0</v>
      </c>
      <c r="M76" s="1">
        <v>3639</v>
      </c>
      <c r="N76" s="1">
        <v>2044</v>
      </c>
      <c r="O76" s="1">
        <v>2010</v>
      </c>
      <c r="P76" s="1">
        <v>5</v>
      </c>
      <c r="Q76" s="1">
        <v>0</v>
      </c>
      <c r="R76" s="1">
        <v>29</v>
      </c>
      <c r="S76" s="1">
        <v>5</v>
      </c>
      <c r="T76" s="1">
        <v>15</v>
      </c>
      <c r="U76" s="1">
        <v>5</v>
      </c>
      <c r="V76" s="1">
        <v>0</v>
      </c>
      <c r="W76" s="1">
        <v>4</v>
      </c>
      <c r="X76" s="1">
        <v>0</v>
      </c>
      <c r="Y76" s="2"/>
      <c r="Z76" s="1">
        <v>35</v>
      </c>
      <c r="AA76" s="1">
        <v>7</v>
      </c>
      <c r="AB76" s="1">
        <v>7</v>
      </c>
      <c r="AC76" s="1">
        <v>0</v>
      </c>
      <c r="AD76" s="1">
        <v>0</v>
      </c>
      <c r="AE76" s="1">
        <v>0</v>
      </c>
      <c r="AF76" s="1">
        <v>0</v>
      </c>
      <c r="AG76" s="1">
        <v>0</v>
      </c>
      <c r="AH76" s="1">
        <v>0</v>
      </c>
      <c r="AI76" s="1">
        <v>0</v>
      </c>
      <c r="AJ76" s="1">
        <v>0</v>
      </c>
      <c r="AK76" s="1">
        <v>0</v>
      </c>
      <c r="AL76" s="1">
        <v>0</v>
      </c>
      <c r="AM76" s="1">
        <v>0</v>
      </c>
      <c r="AN76" s="1">
        <v>0</v>
      </c>
      <c r="AO76" s="1">
        <v>0</v>
      </c>
      <c r="AP76" s="1">
        <v>0</v>
      </c>
      <c r="AQ76" s="1">
        <v>0</v>
      </c>
      <c r="AR76" s="1">
        <v>0</v>
      </c>
      <c r="AS76" s="1">
        <v>0</v>
      </c>
      <c r="AT76" s="1">
        <v>0</v>
      </c>
      <c r="AU76" s="1">
        <v>0</v>
      </c>
      <c r="AV76" s="1">
        <v>0</v>
      </c>
      <c r="AW76" s="1">
        <v>7</v>
      </c>
      <c r="AX76" s="1">
        <v>7</v>
      </c>
      <c r="AY76" s="1">
        <v>0</v>
      </c>
      <c r="AZ76" s="1">
        <v>0</v>
      </c>
      <c r="BA76" s="1">
        <v>0</v>
      </c>
      <c r="BB76" s="1">
        <v>19</v>
      </c>
      <c r="BC76" s="1">
        <v>19</v>
      </c>
      <c r="BD76" s="1">
        <v>16</v>
      </c>
      <c r="BE76" s="1">
        <v>16</v>
      </c>
      <c r="BF76" s="1">
        <v>0</v>
      </c>
      <c r="BG76" s="3">
        <v>1</v>
      </c>
      <c r="BH76" s="1">
        <v>1</v>
      </c>
      <c r="BI76" s="1">
        <v>0</v>
      </c>
      <c r="BJ76" s="1">
        <v>0</v>
      </c>
      <c r="BK76" s="1">
        <v>1332</v>
      </c>
      <c r="BL76" s="1">
        <v>711</v>
      </c>
      <c r="BM76" s="1">
        <v>14</v>
      </c>
      <c r="BN76" s="1">
        <v>14</v>
      </c>
      <c r="BO76" s="1">
        <v>0</v>
      </c>
      <c r="BP76" s="1">
        <v>0</v>
      </c>
      <c r="BQ76" s="1">
        <v>1</v>
      </c>
      <c r="BR76" s="1">
        <v>2037</v>
      </c>
      <c r="BS76" s="1">
        <v>2003</v>
      </c>
      <c r="BT76" s="1">
        <v>29</v>
      </c>
      <c r="BU76" s="1">
        <v>3604</v>
      </c>
      <c r="BV76" s="1">
        <v>0</v>
      </c>
      <c r="BW76" s="1">
        <v>0</v>
      </c>
    </row>
    <row r="77" spans="1:75" s="1" customFormat="1">
      <c r="A77" s="16" t="s">
        <v>170</v>
      </c>
      <c r="B77" s="17">
        <v>45965</v>
      </c>
      <c r="C77" s="1" t="s">
        <v>179</v>
      </c>
      <c r="D77" s="2">
        <v>2025</v>
      </c>
      <c r="E77" s="1" t="s">
        <v>216</v>
      </c>
      <c r="F77" s="1">
        <v>38697</v>
      </c>
      <c r="G77" s="1">
        <v>2565</v>
      </c>
      <c r="H77" s="1">
        <v>14338</v>
      </c>
      <c r="I77" s="1">
        <v>0</v>
      </c>
      <c r="J77" s="1">
        <v>0</v>
      </c>
      <c r="K77" s="1">
        <v>14338</v>
      </c>
      <c r="L77" s="8">
        <f t="shared" si="4"/>
        <v>0</v>
      </c>
      <c r="M77" s="1">
        <v>39247</v>
      </c>
      <c r="N77" s="1">
        <v>14769</v>
      </c>
      <c r="O77" s="1">
        <v>14338</v>
      </c>
      <c r="P77" s="1">
        <v>20</v>
      </c>
      <c r="Q77" s="1">
        <v>1</v>
      </c>
      <c r="R77" s="1">
        <v>411</v>
      </c>
      <c r="S77" s="1">
        <v>39</v>
      </c>
      <c r="T77" s="1">
        <v>37</v>
      </c>
      <c r="U77" s="1">
        <v>318</v>
      </c>
      <c r="V77" s="1">
        <v>0</v>
      </c>
      <c r="W77" s="1">
        <v>17</v>
      </c>
      <c r="X77" s="1">
        <v>0</v>
      </c>
      <c r="Y77" s="2"/>
      <c r="Z77" s="1">
        <v>496</v>
      </c>
      <c r="AA77" s="1">
        <v>77</v>
      </c>
      <c r="AB77" s="1">
        <v>77</v>
      </c>
      <c r="AC77" s="1">
        <v>0</v>
      </c>
      <c r="AD77" s="1">
        <v>0</v>
      </c>
      <c r="AE77" s="1">
        <v>0</v>
      </c>
      <c r="AF77" s="1">
        <v>0</v>
      </c>
      <c r="AG77" s="1">
        <v>0</v>
      </c>
      <c r="AH77" s="1">
        <v>0</v>
      </c>
      <c r="AI77" s="1">
        <v>0</v>
      </c>
      <c r="AJ77" s="1">
        <v>0</v>
      </c>
      <c r="AK77" s="1">
        <v>0</v>
      </c>
      <c r="AL77" s="1">
        <v>0</v>
      </c>
      <c r="AM77" s="1">
        <v>0</v>
      </c>
      <c r="AN77" s="1">
        <v>0</v>
      </c>
      <c r="AO77" s="1">
        <v>0</v>
      </c>
      <c r="AP77" s="1">
        <v>0</v>
      </c>
      <c r="AQ77" s="1">
        <v>0</v>
      </c>
      <c r="AR77" s="1">
        <v>0</v>
      </c>
      <c r="AS77" s="1">
        <v>0</v>
      </c>
      <c r="AT77" s="1">
        <v>0</v>
      </c>
      <c r="AU77" s="1">
        <v>0</v>
      </c>
      <c r="AV77" s="1">
        <v>0</v>
      </c>
      <c r="AW77" s="1">
        <v>77</v>
      </c>
      <c r="AX77" s="1">
        <v>77</v>
      </c>
      <c r="AY77" s="1">
        <v>0</v>
      </c>
      <c r="AZ77" s="1">
        <v>0</v>
      </c>
      <c r="BA77" s="1">
        <v>0</v>
      </c>
      <c r="BB77" s="1">
        <v>156</v>
      </c>
      <c r="BC77" s="1">
        <v>156</v>
      </c>
      <c r="BD77" s="1">
        <v>78</v>
      </c>
      <c r="BE77" s="1">
        <v>75</v>
      </c>
      <c r="BF77" s="1">
        <v>3</v>
      </c>
      <c r="BG77" s="3">
        <v>15</v>
      </c>
      <c r="BH77" s="1">
        <v>15</v>
      </c>
      <c r="BI77" s="1">
        <v>0</v>
      </c>
      <c r="BJ77" s="1">
        <v>0</v>
      </c>
      <c r="BK77" s="1">
        <v>9078</v>
      </c>
      <c r="BL77" s="1">
        <v>5676</v>
      </c>
      <c r="BM77" s="1">
        <v>276</v>
      </c>
      <c r="BN77" s="1">
        <v>276</v>
      </c>
      <c r="BO77" s="1">
        <v>0</v>
      </c>
      <c r="BP77" s="1">
        <v>0</v>
      </c>
      <c r="BQ77" s="1">
        <v>0</v>
      </c>
      <c r="BR77" s="1">
        <v>14692</v>
      </c>
      <c r="BS77" s="1">
        <v>14261</v>
      </c>
      <c r="BT77" s="1">
        <v>411</v>
      </c>
      <c r="BU77" s="1">
        <v>38751</v>
      </c>
      <c r="BV77" s="1">
        <v>0</v>
      </c>
      <c r="BW77" s="1">
        <v>3</v>
      </c>
    </row>
    <row r="78" spans="1:75" s="1" customFormat="1">
      <c r="A78" s="16" t="s">
        <v>172</v>
      </c>
      <c r="B78" s="17">
        <v>45965</v>
      </c>
      <c r="C78" s="1" t="s">
        <v>179</v>
      </c>
      <c r="D78" s="2">
        <v>2025</v>
      </c>
      <c r="E78" s="1" t="s">
        <v>217</v>
      </c>
      <c r="F78" s="1">
        <v>169242</v>
      </c>
      <c r="G78" s="1">
        <v>9424</v>
      </c>
      <c r="H78" s="1">
        <v>76590</v>
      </c>
      <c r="I78" s="1">
        <v>29</v>
      </c>
      <c r="J78" s="1">
        <v>1</v>
      </c>
      <c r="K78" s="1">
        <v>76618</v>
      </c>
      <c r="L78" s="8">
        <f t="shared" si="4"/>
        <v>0</v>
      </c>
      <c r="M78" s="1">
        <v>173210</v>
      </c>
      <c r="N78" s="1">
        <v>77317</v>
      </c>
      <c r="O78" s="1">
        <v>76618</v>
      </c>
      <c r="P78" s="1">
        <v>0</v>
      </c>
      <c r="Q78" s="1">
        <v>0</v>
      </c>
      <c r="R78" s="1">
        <v>699</v>
      </c>
      <c r="S78" s="1">
        <v>65</v>
      </c>
      <c r="T78" s="1">
        <v>175</v>
      </c>
      <c r="U78" s="1">
        <v>455</v>
      </c>
      <c r="V78" s="1">
        <v>0</v>
      </c>
      <c r="W78" s="1">
        <v>4</v>
      </c>
      <c r="X78" s="1">
        <v>0</v>
      </c>
      <c r="Y78" s="2"/>
      <c r="Z78" s="1">
        <v>3557</v>
      </c>
      <c r="AA78" s="1">
        <v>485</v>
      </c>
      <c r="AB78" s="1">
        <v>482</v>
      </c>
      <c r="AC78" s="1">
        <v>3</v>
      </c>
      <c r="AD78" s="1">
        <v>2</v>
      </c>
      <c r="AE78" s="1">
        <v>0</v>
      </c>
      <c r="AF78" s="1">
        <v>1</v>
      </c>
      <c r="AG78" s="1">
        <v>0</v>
      </c>
      <c r="AH78" s="1">
        <v>0</v>
      </c>
      <c r="AI78" s="1">
        <v>0</v>
      </c>
      <c r="AJ78" s="1">
        <v>0</v>
      </c>
      <c r="AK78" s="1">
        <v>0</v>
      </c>
      <c r="AL78" s="1">
        <v>0</v>
      </c>
      <c r="AM78" s="1">
        <v>0</v>
      </c>
      <c r="AN78" s="1">
        <v>0</v>
      </c>
      <c r="AO78" s="1">
        <v>0</v>
      </c>
      <c r="AP78" s="1">
        <v>0</v>
      </c>
      <c r="AQ78" s="1">
        <v>0</v>
      </c>
      <c r="AR78" s="1">
        <v>0</v>
      </c>
      <c r="AS78" s="1">
        <v>0</v>
      </c>
      <c r="AT78" s="1">
        <v>0</v>
      </c>
      <c r="AU78" s="1">
        <v>0</v>
      </c>
      <c r="AV78" s="1">
        <v>0</v>
      </c>
      <c r="AW78" s="1">
        <v>485</v>
      </c>
      <c r="AX78" s="1">
        <v>482</v>
      </c>
      <c r="AY78" s="1">
        <v>0</v>
      </c>
      <c r="AZ78" s="1">
        <v>0</v>
      </c>
      <c r="BA78" s="1">
        <v>0</v>
      </c>
      <c r="BB78" s="1">
        <v>1471</v>
      </c>
      <c r="BC78" s="1">
        <v>1471</v>
      </c>
      <c r="BD78" s="1">
        <v>835</v>
      </c>
      <c r="BE78" s="1">
        <v>826</v>
      </c>
      <c r="BF78" s="1">
        <v>9</v>
      </c>
      <c r="BG78" s="3">
        <v>274</v>
      </c>
      <c r="BH78" s="1">
        <v>271</v>
      </c>
      <c r="BI78" s="1">
        <v>3</v>
      </c>
      <c r="BJ78" s="1">
        <v>0</v>
      </c>
      <c r="BK78" s="1">
        <v>58122</v>
      </c>
      <c r="BL78" s="1">
        <v>18921</v>
      </c>
      <c r="BM78" s="1">
        <v>526</v>
      </c>
      <c r="BN78" s="1">
        <v>526</v>
      </c>
      <c r="BO78" s="1">
        <v>0</v>
      </c>
      <c r="BP78" s="1">
        <v>0</v>
      </c>
      <c r="BQ78" s="1">
        <v>0</v>
      </c>
      <c r="BR78" s="1">
        <v>76832</v>
      </c>
      <c r="BS78" s="1">
        <v>76136</v>
      </c>
      <c r="BT78" s="1">
        <v>696</v>
      </c>
      <c r="BU78" s="1">
        <v>169653</v>
      </c>
      <c r="BV78" s="1">
        <v>0</v>
      </c>
      <c r="BW78" s="1">
        <v>0</v>
      </c>
    </row>
    <row r="79" spans="1:75" s="1" customFormat="1">
      <c r="A79" s="16" t="s">
        <v>174</v>
      </c>
      <c r="B79" s="17">
        <v>45965</v>
      </c>
      <c r="C79" s="1" t="s">
        <v>179</v>
      </c>
      <c r="D79" s="2">
        <v>2025</v>
      </c>
      <c r="E79" s="1" t="s">
        <v>218</v>
      </c>
      <c r="F79" s="1">
        <v>24665</v>
      </c>
      <c r="G79" s="1">
        <v>3066</v>
      </c>
      <c r="H79" s="1">
        <v>10232</v>
      </c>
      <c r="I79" s="1">
        <v>4</v>
      </c>
      <c r="J79" s="1">
        <v>2</v>
      </c>
      <c r="K79" s="1">
        <v>10234</v>
      </c>
      <c r="L79" s="8">
        <f t="shared" si="4"/>
        <v>0</v>
      </c>
      <c r="M79" s="1">
        <v>25146</v>
      </c>
      <c r="N79" s="1">
        <v>10574</v>
      </c>
      <c r="O79" s="1">
        <v>10234</v>
      </c>
      <c r="P79" s="1">
        <v>0</v>
      </c>
      <c r="Q79" s="1">
        <v>0</v>
      </c>
      <c r="R79" s="1">
        <v>340</v>
      </c>
      <c r="S79" s="1">
        <v>5</v>
      </c>
      <c r="T79" s="1">
        <v>12</v>
      </c>
      <c r="U79" s="1">
        <v>315</v>
      </c>
      <c r="V79" s="1">
        <v>0</v>
      </c>
      <c r="W79" s="1">
        <v>8</v>
      </c>
      <c r="X79" s="1">
        <v>0</v>
      </c>
      <c r="Y79" s="2"/>
      <c r="Z79" s="1">
        <v>460</v>
      </c>
      <c r="AA79" s="1">
        <v>45</v>
      </c>
      <c r="AB79" s="1">
        <v>45</v>
      </c>
      <c r="AC79" s="1">
        <v>0</v>
      </c>
      <c r="AD79" s="1">
        <v>0</v>
      </c>
      <c r="AE79" s="1">
        <v>0</v>
      </c>
      <c r="AF79" s="1">
        <v>0</v>
      </c>
      <c r="AG79" s="1">
        <v>0</v>
      </c>
      <c r="AH79" s="1">
        <v>0</v>
      </c>
      <c r="AI79" s="1">
        <v>0</v>
      </c>
      <c r="AJ79" s="1">
        <v>0</v>
      </c>
      <c r="AK79" s="1">
        <v>0</v>
      </c>
      <c r="AL79" s="1">
        <v>0</v>
      </c>
      <c r="AM79" s="1">
        <v>0</v>
      </c>
      <c r="AN79" s="1">
        <v>0</v>
      </c>
      <c r="AO79" s="1">
        <v>0</v>
      </c>
      <c r="AP79" s="1">
        <v>0</v>
      </c>
      <c r="AQ79" s="1">
        <v>0</v>
      </c>
      <c r="AR79" s="1">
        <v>0</v>
      </c>
      <c r="AS79" s="1">
        <v>0</v>
      </c>
      <c r="AT79" s="1">
        <v>0</v>
      </c>
      <c r="AU79" s="1">
        <v>0</v>
      </c>
      <c r="AV79" s="1">
        <v>0</v>
      </c>
      <c r="AW79" s="1">
        <v>45</v>
      </c>
      <c r="AX79" s="1">
        <v>45</v>
      </c>
      <c r="AY79" s="1">
        <v>0</v>
      </c>
      <c r="AZ79" s="1">
        <v>0</v>
      </c>
      <c r="BA79" s="1">
        <v>0</v>
      </c>
      <c r="BB79" s="1">
        <v>83</v>
      </c>
      <c r="BC79" s="1">
        <v>83</v>
      </c>
      <c r="BD79" s="1">
        <v>57</v>
      </c>
      <c r="BE79" s="1">
        <v>53</v>
      </c>
      <c r="BF79" s="1">
        <v>4</v>
      </c>
      <c r="BG79" s="3">
        <v>4</v>
      </c>
      <c r="BH79" s="1">
        <v>4</v>
      </c>
      <c r="BI79" s="1">
        <v>0</v>
      </c>
      <c r="BJ79" s="1">
        <v>0</v>
      </c>
      <c r="BK79" s="1">
        <v>5349</v>
      </c>
      <c r="BL79" s="1">
        <v>5221</v>
      </c>
      <c r="BM79" s="1">
        <v>257</v>
      </c>
      <c r="BN79" s="1">
        <v>257</v>
      </c>
      <c r="BO79" s="1">
        <v>0</v>
      </c>
      <c r="BP79" s="1">
        <v>0</v>
      </c>
      <c r="BQ79" s="1">
        <v>0</v>
      </c>
      <c r="BR79" s="1">
        <v>10529</v>
      </c>
      <c r="BS79" s="1">
        <v>10189</v>
      </c>
      <c r="BT79" s="1">
        <v>340</v>
      </c>
      <c r="BU79" s="1">
        <v>24686</v>
      </c>
      <c r="BV79" s="1">
        <v>0</v>
      </c>
      <c r="BW79" s="1">
        <v>30</v>
      </c>
    </row>
    <row r="80" spans="1:75" s="1" customFormat="1">
      <c r="A80" s="16" t="s">
        <v>176</v>
      </c>
      <c r="B80" s="17">
        <v>45965</v>
      </c>
      <c r="C80" s="1" t="s">
        <v>179</v>
      </c>
      <c r="D80" s="2">
        <v>2025</v>
      </c>
      <c r="E80" s="1" t="s">
        <v>219</v>
      </c>
      <c r="F80" s="1">
        <v>135537</v>
      </c>
      <c r="G80" s="1">
        <v>7216</v>
      </c>
      <c r="H80" s="1">
        <v>37112</v>
      </c>
      <c r="I80" s="1">
        <v>2</v>
      </c>
      <c r="J80" s="1">
        <v>0</v>
      </c>
      <c r="K80" s="1">
        <v>37114</v>
      </c>
      <c r="L80" s="8">
        <f>(H80-J80+I80)-O80</f>
        <v>0</v>
      </c>
      <c r="M80" s="1">
        <v>137748</v>
      </c>
      <c r="N80" s="1">
        <v>38654</v>
      </c>
      <c r="O80" s="1">
        <v>37114</v>
      </c>
      <c r="P80" s="1">
        <v>0</v>
      </c>
      <c r="Q80" s="1">
        <v>0</v>
      </c>
      <c r="R80" s="1">
        <v>1540</v>
      </c>
      <c r="S80" s="1">
        <v>66</v>
      </c>
      <c r="T80" s="1">
        <v>60</v>
      </c>
      <c r="U80" s="1">
        <v>1406</v>
      </c>
      <c r="V80" s="1">
        <v>0</v>
      </c>
      <c r="W80" s="1">
        <v>8</v>
      </c>
      <c r="X80" s="1">
        <v>0</v>
      </c>
      <c r="Y80" s="2"/>
      <c r="Z80" s="1">
        <v>1551</v>
      </c>
      <c r="AA80" s="1">
        <v>176</v>
      </c>
      <c r="AB80" s="1">
        <v>176</v>
      </c>
      <c r="AC80" s="1">
        <v>0</v>
      </c>
      <c r="AD80" s="1">
        <v>0</v>
      </c>
      <c r="AE80" s="1">
        <v>0</v>
      </c>
      <c r="AF80" s="1">
        <v>0</v>
      </c>
      <c r="AG80" s="1">
        <v>0</v>
      </c>
      <c r="AH80" s="1">
        <v>0</v>
      </c>
      <c r="AI80" s="1">
        <v>0</v>
      </c>
      <c r="AJ80" s="1">
        <v>0</v>
      </c>
      <c r="AK80" s="1">
        <v>0</v>
      </c>
      <c r="AL80" s="1">
        <v>0</v>
      </c>
      <c r="AM80" s="1">
        <v>0</v>
      </c>
      <c r="AN80" s="1">
        <v>0</v>
      </c>
      <c r="AO80" s="1">
        <v>0</v>
      </c>
      <c r="AP80" s="1">
        <v>0</v>
      </c>
      <c r="AQ80" s="1">
        <v>0</v>
      </c>
      <c r="AR80" s="1">
        <v>0</v>
      </c>
      <c r="AS80" s="1">
        <v>0</v>
      </c>
      <c r="AT80" s="1">
        <v>0</v>
      </c>
      <c r="AU80" s="1">
        <v>0</v>
      </c>
      <c r="AV80" s="1">
        <v>0</v>
      </c>
      <c r="AW80" s="1">
        <v>176</v>
      </c>
      <c r="AX80" s="1">
        <v>176</v>
      </c>
      <c r="AY80" s="1">
        <v>0</v>
      </c>
      <c r="AZ80" s="1">
        <v>0</v>
      </c>
      <c r="BA80" s="1">
        <v>0</v>
      </c>
      <c r="BB80" s="1">
        <v>590</v>
      </c>
      <c r="BC80" s="1">
        <v>590</v>
      </c>
      <c r="BD80" s="1">
        <v>138</v>
      </c>
      <c r="BE80" s="1">
        <v>138</v>
      </c>
      <c r="BF80" s="1">
        <v>0</v>
      </c>
      <c r="BG80" s="3">
        <v>23</v>
      </c>
      <c r="BH80" s="1">
        <v>23</v>
      </c>
      <c r="BI80" s="1">
        <v>0</v>
      </c>
      <c r="BJ80" s="1">
        <v>0</v>
      </c>
      <c r="BK80" s="1">
        <v>17969</v>
      </c>
      <c r="BL80" s="1">
        <v>20662</v>
      </c>
      <c r="BM80" s="1">
        <v>886</v>
      </c>
      <c r="BN80" s="1">
        <v>886</v>
      </c>
      <c r="BO80" s="1">
        <v>0</v>
      </c>
      <c r="BP80" s="1">
        <v>0</v>
      </c>
      <c r="BQ80" s="1">
        <v>239</v>
      </c>
      <c r="BR80" s="1">
        <v>38478</v>
      </c>
      <c r="BS80" s="1">
        <v>36938</v>
      </c>
      <c r="BT80" s="1">
        <v>1540</v>
      </c>
      <c r="BU80" s="1">
        <v>136197</v>
      </c>
      <c r="BV80" s="1">
        <v>0</v>
      </c>
      <c r="BW80" s="1">
        <v>0</v>
      </c>
    </row>
    <row r="81" spans="1:75" s="1" customFormat="1">
      <c r="A81" s="21" t="s">
        <v>178</v>
      </c>
      <c r="B81" s="17">
        <v>45966</v>
      </c>
      <c r="C81" s="1" t="s">
        <v>179</v>
      </c>
      <c r="D81" s="23">
        <v>2025</v>
      </c>
      <c r="E81" s="21" t="str">
        <f>CONCATENATE(A81,C81,D81)</f>
        <v>z-TotalsGeneral2025</v>
      </c>
      <c r="F81" s="21">
        <f>SUM(F42:F80)</f>
        <v>5099992</v>
      </c>
      <c r="G81" s="21">
        <f t="shared" ref="G81:BR81" si="5">SUM(G42:G80)</f>
        <v>357416</v>
      </c>
      <c r="H81" s="21">
        <f t="shared" si="5"/>
        <v>2000853</v>
      </c>
      <c r="I81" s="21">
        <f t="shared" si="5"/>
        <v>729</v>
      </c>
      <c r="J81" s="21">
        <f t="shared" si="5"/>
        <v>156</v>
      </c>
      <c r="K81" s="21">
        <f t="shared" si="5"/>
        <v>2001426</v>
      </c>
      <c r="L81" s="21">
        <f>(H81-J81+I81)-O81</f>
        <v>1</v>
      </c>
      <c r="M81" s="21">
        <f t="shared" si="5"/>
        <v>5186469</v>
      </c>
      <c r="N81" s="21">
        <f t="shared" si="5"/>
        <v>2025271</v>
      </c>
      <c r="O81" s="21">
        <f t="shared" si="5"/>
        <v>2001425</v>
      </c>
      <c r="P81" s="21">
        <f t="shared" si="5"/>
        <v>995</v>
      </c>
      <c r="Q81" s="21">
        <f t="shared" si="5"/>
        <v>44</v>
      </c>
      <c r="R81" s="21">
        <f t="shared" si="5"/>
        <v>22851</v>
      </c>
      <c r="S81" s="21">
        <f t="shared" si="5"/>
        <v>3076</v>
      </c>
      <c r="T81" s="21">
        <f t="shared" si="5"/>
        <v>4567</v>
      </c>
      <c r="U81" s="21">
        <f t="shared" si="5"/>
        <v>14741</v>
      </c>
      <c r="V81" s="21">
        <f t="shared" si="5"/>
        <v>0</v>
      </c>
      <c r="W81" s="21">
        <f t="shared" si="5"/>
        <v>467</v>
      </c>
      <c r="X81" s="21">
        <f t="shared" si="5"/>
        <v>0</v>
      </c>
      <c r="Y81" s="21">
        <f t="shared" si="5"/>
        <v>0</v>
      </c>
      <c r="Z81" s="21">
        <f t="shared" si="5"/>
        <v>123343</v>
      </c>
      <c r="AA81" s="21">
        <f t="shared" si="5"/>
        <v>15814</v>
      </c>
      <c r="AB81" s="21">
        <f t="shared" si="5"/>
        <v>15653</v>
      </c>
      <c r="AC81" s="21">
        <f t="shared" si="5"/>
        <v>161</v>
      </c>
      <c r="AD81" s="21">
        <f t="shared" si="5"/>
        <v>66</v>
      </c>
      <c r="AE81" s="21">
        <f t="shared" si="5"/>
        <v>42</v>
      </c>
      <c r="AF81" s="21">
        <f t="shared" si="5"/>
        <v>38</v>
      </c>
      <c r="AG81" s="21">
        <f t="shared" si="5"/>
        <v>15</v>
      </c>
      <c r="AH81" s="21">
        <f t="shared" si="5"/>
        <v>0</v>
      </c>
      <c r="AI81" s="21">
        <f t="shared" si="5"/>
        <v>0</v>
      </c>
      <c r="AJ81" s="21">
        <f t="shared" si="5"/>
        <v>0</v>
      </c>
      <c r="AK81" s="21">
        <f t="shared" si="5"/>
        <v>0</v>
      </c>
      <c r="AL81" s="21">
        <f t="shared" si="5"/>
        <v>0</v>
      </c>
      <c r="AM81" s="21">
        <f t="shared" si="5"/>
        <v>0</v>
      </c>
      <c r="AN81" s="21">
        <f t="shared" si="5"/>
        <v>0</v>
      </c>
      <c r="AO81" s="21">
        <f t="shared" si="5"/>
        <v>7</v>
      </c>
      <c r="AP81" s="21">
        <f t="shared" si="5"/>
        <v>0</v>
      </c>
      <c r="AQ81" s="21">
        <f t="shared" si="5"/>
        <v>0</v>
      </c>
      <c r="AR81" s="21">
        <f t="shared" si="5"/>
        <v>7</v>
      </c>
      <c r="AS81" s="21">
        <f t="shared" si="5"/>
        <v>0</v>
      </c>
      <c r="AT81" s="21">
        <f t="shared" si="5"/>
        <v>0</v>
      </c>
      <c r="AU81" s="21">
        <f t="shared" si="5"/>
        <v>0</v>
      </c>
      <c r="AV81" s="21">
        <f t="shared" si="5"/>
        <v>7</v>
      </c>
      <c r="AW81" s="21">
        <f t="shared" si="5"/>
        <v>15814</v>
      </c>
      <c r="AX81" s="21">
        <f t="shared" si="5"/>
        <v>15653</v>
      </c>
      <c r="AY81" s="21">
        <f t="shared" si="5"/>
        <v>0</v>
      </c>
      <c r="AZ81" s="21">
        <f t="shared" si="5"/>
        <v>0</v>
      </c>
      <c r="BA81" s="21">
        <f t="shared" si="5"/>
        <v>0</v>
      </c>
      <c r="BB81" s="21">
        <f t="shared" si="5"/>
        <v>32956</v>
      </c>
      <c r="BC81" s="21">
        <f t="shared" si="5"/>
        <v>32952</v>
      </c>
      <c r="BD81" s="21">
        <f t="shared" si="5"/>
        <v>18414</v>
      </c>
      <c r="BE81" s="21">
        <f t="shared" si="5"/>
        <v>18071</v>
      </c>
      <c r="BF81" s="21">
        <f t="shared" si="5"/>
        <v>343</v>
      </c>
      <c r="BG81" s="21">
        <f t="shared" si="5"/>
        <v>4994</v>
      </c>
      <c r="BH81" s="21">
        <f t="shared" si="5"/>
        <v>4968</v>
      </c>
      <c r="BI81" s="21">
        <f t="shared" si="5"/>
        <v>26</v>
      </c>
      <c r="BJ81" s="21">
        <f t="shared" si="5"/>
        <v>0</v>
      </c>
      <c r="BK81" s="21">
        <f t="shared" si="5"/>
        <v>1319287</v>
      </c>
      <c r="BL81" s="21">
        <f t="shared" si="5"/>
        <v>700990</v>
      </c>
      <c r="BM81" s="21">
        <f t="shared" si="5"/>
        <v>37906</v>
      </c>
      <c r="BN81" s="21">
        <f t="shared" si="5"/>
        <v>28272</v>
      </c>
      <c r="BO81" s="21">
        <f t="shared" si="5"/>
        <v>9634</v>
      </c>
      <c r="BP81" s="21">
        <f t="shared" si="5"/>
        <v>2</v>
      </c>
      <c r="BQ81" s="21">
        <f t="shared" si="5"/>
        <v>6533</v>
      </c>
      <c r="BR81" s="21">
        <f t="shared" si="5"/>
        <v>2009450</v>
      </c>
      <c r="BS81" s="21">
        <f>SUM(BS45:BS80)</f>
        <v>1933183</v>
      </c>
      <c r="BT81" s="21">
        <f>SUM(BT45:BT80)</f>
        <v>21349</v>
      </c>
      <c r="BU81" s="21">
        <f>SUM(BU45:BU80)</f>
        <v>4903215</v>
      </c>
      <c r="BV81" s="21">
        <f>SUM(BV45:BV80)</f>
        <v>0</v>
      </c>
      <c r="BW81" s="21">
        <f>SUM(BW45:BW80)</f>
        <v>84</v>
      </c>
    </row>
    <row r="82" spans="1:75" s="1" customFormat="1">
      <c r="A82" t="s">
        <v>98</v>
      </c>
      <c r="B82" s="20">
        <v>45874</v>
      </c>
      <c r="C82" t="s">
        <v>220</v>
      </c>
      <c r="D82">
        <v>2025</v>
      </c>
      <c r="E82" t="s">
        <v>221</v>
      </c>
      <c r="F82" s="1">
        <v>2602</v>
      </c>
      <c r="G82" s="1">
        <v>185</v>
      </c>
      <c r="H82" s="1">
        <v>994</v>
      </c>
      <c r="I82" s="1">
        <v>0</v>
      </c>
      <c r="J82" s="1">
        <v>0</v>
      </c>
      <c r="K82" s="1">
        <v>994</v>
      </c>
      <c r="L82" s="8">
        <f t="shared" ref="L82:L117" si="6">(H82-J82+I82)-O82</f>
        <v>0</v>
      </c>
      <c r="M82" s="1">
        <v>2628</v>
      </c>
      <c r="N82" s="1">
        <v>1024</v>
      </c>
      <c r="O82" s="1">
        <v>994</v>
      </c>
      <c r="P82" s="1">
        <v>0</v>
      </c>
      <c r="Q82" s="1">
        <v>0</v>
      </c>
      <c r="R82" s="1">
        <v>30</v>
      </c>
      <c r="S82" s="1">
        <v>5</v>
      </c>
      <c r="T82" s="1">
        <v>4</v>
      </c>
      <c r="U82" s="1">
        <v>21</v>
      </c>
      <c r="V82" s="1">
        <v>0</v>
      </c>
      <c r="W82" s="1">
        <v>0</v>
      </c>
      <c r="X82" s="1">
        <v>0</v>
      </c>
      <c r="Y82" s="2"/>
      <c r="Z82" s="1">
        <v>20</v>
      </c>
      <c r="AA82" s="1">
        <v>3</v>
      </c>
      <c r="AB82" s="1">
        <v>3</v>
      </c>
      <c r="AC82" s="1">
        <v>0</v>
      </c>
      <c r="AD82" s="1">
        <v>0</v>
      </c>
      <c r="AE82" s="1">
        <v>0</v>
      </c>
      <c r="AF82" s="1">
        <v>0</v>
      </c>
      <c r="AG82" s="1">
        <v>0</v>
      </c>
      <c r="AH82" s="1">
        <v>0</v>
      </c>
      <c r="AI82" s="1">
        <v>0</v>
      </c>
      <c r="AJ82" s="1">
        <v>0</v>
      </c>
      <c r="AK82" s="1">
        <v>0</v>
      </c>
      <c r="AL82" s="1">
        <v>0</v>
      </c>
      <c r="AM82" s="1">
        <v>0</v>
      </c>
      <c r="AN82" s="1">
        <v>0</v>
      </c>
      <c r="AO82" s="1">
        <v>0</v>
      </c>
      <c r="AP82" s="1">
        <v>0</v>
      </c>
      <c r="AQ82" s="1">
        <v>0</v>
      </c>
      <c r="AR82" s="1">
        <v>0</v>
      </c>
      <c r="AS82" s="1">
        <v>0</v>
      </c>
      <c r="AT82" s="1">
        <v>0</v>
      </c>
      <c r="AU82" s="1">
        <v>0</v>
      </c>
      <c r="AV82" s="1">
        <v>0</v>
      </c>
      <c r="AW82" s="1">
        <v>3</v>
      </c>
      <c r="AX82" s="1">
        <v>3</v>
      </c>
      <c r="AY82" s="1">
        <v>0</v>
      </c>
      <c r="AZ82" s="1">
        <v>0</v>
      </c>
      <c r="BA82" s="1">
        <v>0</v>
      </c>
      <c r="BB82" s="1">
        <v>7</v>
      </c>
      <c r="BC82" s="1">
        <v>7</v>
      </c>
      <c r="BD82" s="1">
        <v>5</v>
      </c>
      <c r="BE82" s="1">
        <v>5</v>
      </c>
      <c r="BF82" s="1">
        <v>0</v>
      </c>
      <c r="BG82" s="3">
        <v>1</v>
      </c>
      <c r="BH82" s="1">
        <v>1</v>
      </c>
      <c r="BI82" s="1">
        <v>0</v>
      </c>
      <c r="BJ82" s="1">
        <v>0</v>
      </c>
      <c r="BK82" s="1">
        <v>549</v>
      </c>
      <c r="BL82" s="1">
        <v>474</v>
      </c>
      <c r="BM82" s="1">
        <v>0</v>
      </c>
      <c r="BN82" s="1">
        <v>0</v>
      </c>
      <c r="BO82" s="1">
        <v>0</v>
      </c>
      <c r="BP82" s="1">
        <v>0</v>
      </c>
      <c r="BQ82" s="1">
        <v>0</v>
      </c>
      <c r="BR82" s="1">
        <v>1021</v>
      </c>
      <c r="BS82" s="1">
        <v>991</v>
      </c>
      <c r="BT82" s="1">
        <v>30</v>
      </c>
      <c r="BU82" s="1">
        <v>2608</v>
      </c>
      <c r="BV82" s="1">
        <v>0</v>
      </c>
      <c r="BW82" s="1">
        <v>0</v>
      </c>
    </row>
    <row r="83" spans="1:75" s="1" customFormat="1">
      <c r="A83" t="s">
        <v>101</v>
      </c>
      <c r="B83" s="20">
        <v>45874</v>
      </c>
      <c r="C83" t="s">
        <v>220</v>
      </c>
      <c r="D83">
        <v>2025</v>
      </c>
      <c r="E83" t="s">
        <v>222</v>
      </c>
      <c r="F83" s="1">
        <v>9633</v>
      </c>
      <c r="G83" s="1">
        <v>675</v>
      </c>
      <c r="H83" s="1">
        <v>3426</v>
      </c>
      <c r="I83" s="1">
        <v>1</v>
      </c>
      <c r="J83" s="1">
        <v>2</v>
      </c>
      <c r="K83" s="1">
        <v>3425</v>
      </c>
      <c r="L83" s="8">
        <f t="shared" si="6"/>
        <v>0</v>
      </c>
      <c r="M83" s="1">
        <v>9775</v>
      </c>
      <c r="N83" s="1">
        <v>3480</v>
      </c>
      <c r="O83" s="1">
        <v>3425</v>
      </c>
      <c r="P83" s="1">
        <v>0</v>
      </c>
      <c r="Q83" s="1">
        <v>0</v>
      </c>
      <c r="R83" s="1">
        <v>55</v>
      </c>
      <c r="S83" s="1">
        <v>5</v>
      </c>
      <c r="T83" s="1">
        <v>7</v>
      </c>
      <c r="U83" s="1">
        <v>38</v>
      </c>
      <c r="V83" s="1">
        <v>0</v>
      </c>
      <c r="W83" s="1">
        <v>5</v>
      </c>
      <c r="X83" s="1">
        <v>0</v>
      </c>
      <c r="Y83" s="2"/>
      <c r="Z83" s="1">
        <v>70</v>
      </c>
      <c r="AA83" s="1">
        <v>1</v>
      </c>
      <c r="AB83" s="1">
        <v>1</v>
      </c>
      <c r="AC83" s="1">
        <v>0</v>
      </c>
      <c r="AD83" s="1">
        <v>0</v>
      </c>
      <c r="AE83" s="1">
        <v>0</v>
      </c>
      <c r="AF83" s="1">
        <v>0</v>
      </c>
      <c r="AG83" s="1">
        <v>0</v>
      </c>
      <c r="AH83" s="1">
        <v>0</v>
      </c>
      <c r="AI83" s="1">
        <v>0</v>
      </c>
      <c r="AJ83" s="1">
        <v>0</v>
      </c>
      <c r="AK83" s="1">
        <v>0</v>
      </c>
      <c r="AL83" s="1">
        <v>0</v>
      </c>
      <c r="AM83" s="1">
        <v>0</v>
      </c>
      <c r="AN83" s="1">
        <v>0</v>
      </c>
      <c r="AO83" s="1">
        <v>0</v>
      </c>
      <c r="AP83" s="1">
        <v>0</v>
      </c>
      <c r="AQ83" s="1">
        <v>0</v>
      </c>
      <c r="AR83" s="1">
        <v>0</v>
      </c>
      <c r="AS83" s="1">
        <v>0</v>
      </c>
      <c r="AT83" s="1">
        <v>0</v>
      </c>
      <c r="AU83" s="1">
        <v>0</v>
      </c>
      <c r="AV83" s="1">
        <v>0</v>
      </c>
      <c r="AW83" s="1">
        <v>1</v>
      </c>
      <c r="AX83" s="1">
        <v>1</v>
      </c>
      <c r="AY83" s="1">
        <v>0</v>
      </c>
      <c r="AZ83" s="1">
        <v>0</v>
      </c>
      <c r="BA83" s="1">
        <v>0</v>
      </c>
      <c r="BB83" s="1">
        <v>22</v>
      </c>
      <c r="BC83" s="1">
        <v>22</v>
      </c>
      <c r="BD83" s="1">
        <v>5</v>
      </c>
      <c r="BE83" s="1">
        <v>5</v>
      </c>
      <c r="BF83" s="1">
        <v>0</v>
      </c>
      <c r="BG83" s="3">
        <v>1</v>
      </c>
      <c r="BH83" s="1">
        <v>1</v>
      </c>
      <c r="BI83" s="1">
        <v>0</v>
      </c>
      <c r="BJ83" s="1">
        <v>0</v>
      </c>
      <c r="BK83" s="1">
        <v>1557</v>
      </c>
      <c r="BL83" s="1">
        <v>1922</v>
      </c>
      <c r="BM83" s="1">
        <v>46</v>
      </c>
      <c r="BN83" s="1">
        <v>46</v>
      </c>
      <c r="BO83" s="1">
        <v>0</v>
      </c>
      <c r="BP83" s="1">
        <v>0</v>
      </c>
      <c r="BQ83" s="1">
        <v>0</v>
      </c>
      <c r="BR83" s="1">
        <v>3479</v>
      </c>
      <c r="BS83" s="1">
        <v>3424</v>
      </c>
      <c r="BT83" s="1">
        <v>55</v>
      </c>
      <c r="BU83" s="1">
        <v>9705</v>
      </c>
      <c r="BV83" s="1">
        <v>0</v>
      </c>
      <c r="BW83" s="1">
        <v>0</v>
      </c>
    </row>
    <row r="84" spans="1:75" s="1" customFormat="1">
      <c r="A84" t="s">
        <v>103</v>
      </c>
      <c r="B84" s="20">
        <v>45874</v>
      </c>
      <c r="C84" t="s">
        <v>220</v>
      </c>
      <c r="D84">
        <v>2025</v>
      </c>
      <c r="E84" t="s">
        <v>223</v>
      </c>
      <c r="F84" s="1">
        <v>110351</v>
      </c>
      <c r="G84" s="1">
        <v>7413</v>
      </c>
      <c r="H84" s="1">
        <v>23635</v>
      </c>
      <c r="I84" s="1">
        <v>4</v>
      </c>
      <c r="J84" s="1">
        <v>1</v>
      </c>
      <c r="K84" s="1">
        <v>23638</v>
      </c>
      <c r="L84" s="8">
        <f t="shared" si="6"/>
        <v>0</v>
      </c>
      <c r="M84" s="1">
        <v>110859</v>
      </c>
      <c r="N84" s="1">
        <v>24110</v>
      </c>
      <c r="O84" s="1">
        <v>23638</v>
      </c>
      <c r="P84" s="1">
        <v>0</v>
      </c>
      <c r="Q84" s="1">
        <v>0</v>
      </c>
      <c r="R84" s="1">
        <v>472</v>
      </c>
      <c r="S84" s="1">
        <v>68</v>
      </c>
      <c r="T84" s="1">
        <v>48</v>
      </c>
      <c r="U84" s="1">
        <v>352</v>
      </c>
      <c r="V84" s="1">
        <v>0</v>
      </c>
      <c r="W84" s="1">
        <v>4</v>
      </c>
      <c r="X84" s="1">
        <v>0</v>
      </c>
      <c r="Y84" s="2"/>
      <c r="Z84" s="1">
        <v>1053</v>
      </c>
      <c r="AA84" s="1">
        <v>61</v>
      </c>
      <c r="AB84" s="1">
        <v>60</v>
      </c>
      <c r="AC84" s="1">
        <v>1</v>
      </c>
      <c r="AD84" s="1">
        <v>1</v>
      </c>
      <c r="AE84" s="1">
        <v>0</v>
      </c>
      <c r="AF84" s="1">
        <v>0</v>
      </c>
      <c r="AG84" s="1">
        <v>0</v>
      </c>
      <c r="AH84" s="1">
        <v>0</v>
      </c>
      <c r="AI84" s="1">
        <v>0</v>
      </c>
      <c r="AJ84" s="1">
        <v>0</v>
      </c>
      <c r="AK84" s="1">
        <v>0</v>
      </c>
      <c r="AL84" s="1">
        <v>0</v>
      </c>
      <c r="AM84" s="1">
        <v>0</v>
      </c>
      <c r="AN84" s="1">
        <v>0</v>
      </c>
      <c r="AO84" s="1">
        <v>0</v>
      </c>
      <c r="AP84" s="1">
        <v>0</v>
      </c>
      <c r="AQ84" s="1">
        <v>0</v>
      </c>
      <c r="AR84" s="1">
        <v>0</v>
      </c>
      <c r="AS84" s="1">
        <v>0</v>
      </c>
      <c r="AT84" s="1">
        <v>0</v>
      </c>
      <c r="AU84" s="1">
        <v>0</v>
      </c>
      <c r="AV84" s="1">
        <v>0</v>
      </c>
      <c r="AW84" s="1">
        <v>61</v>
      </c>
      <c r="AX84" s="1">
        <v>60</v>
      </c>
      <c r="AY84" s="1">
        <v>0</v>
      </c>
      <c r="AZ84" s="1">
        <v>0</v>
      </c>
      <c r="BA84" s="1">
        <v>0</v>
      </c>
      <c r="BB84" s="1">
        <v>403</v>
      </c>
      <c r="BC84" s="1">
        <v>403</v>
      </c>
      <c r="BD84" s="1">
        <v>109</v>
      </c>
      <c r="BE84" s="1">
        <v>105</v>
      </c>
      <c r="BF84" s="1">
        <v>4</v>
      </c>
      <c r="BG84" s="3">
        <v>13</v>
      </c>
      <c r="BH84" s="1">
        <v>13</v>
      </c>
      <c r="BI84" s="1">
        <v>0</v>
      </c>
      <c r="BJ84" s="1">
        <v>0</v>
      </c>
      <c r="BK84" s="1">
        <v>14134</v>
      </c>
      <c r="BL84" s="1">
        <v>9963</v>
      </c>
      <c r="BM84" s="1">
        <v>0</v>
      </c>
      <c r="BN84" s="1">
        <v>0</v>
      </c>
      <c r="BO84" s="1">
        <v>0</v>
      </c>
      <c r="BP84" s="1">
        <v>0</v>
      </c>
      <c r="BQ84" s="1">
        <v>0</v>
      </c>
      <c r="BR84" s="1">
        <v>24049</v>
      </c>
      <c r="BS84" s="1">
        <v>23578</v>
      </c>
      <c r="BT84" s="1">
        <v>471</v>
      </c>
      <c r="BU84" s="1">
        <v>109806</v>
      </c>
      <c r="BV84" s="1">
        <v>0</v>
      </c>
      <c r="BW84" s="1">
        <v>0</v>
      </c>
    </row>
    <row r="85" spans="1:75" s="1" customFormat="1">
      <c r="A85" t="s">
        <v>105</v>
      </c>
      <c r="B85" s="20">
        <v>45874</v>
      </c>
      <c r="C85" t="s">
        <v>220</v>
      </c>
      <c r="D85">
        <v>2025</v>
      </c>
      <c r="E85" t="s">
        <v>224</v>
      </c>
      <c r="F85" s="1">
        <v>36596</v>
      </c>
      <c r="G85" s="1">
        <v>1971</v>
      </c>
      <c r="H85" s="1">
        <v>11474</v>
      </c>
      <c r="I85" s="1">
        <v>1</v>
      </c>
      <c r="J85" s="1">
        <v>0</v>
      </c>
      <c r="K85" s="1">
        <v>11475</v>
      </c>
      <c r="L85" s="8">
        <f t="shared" si="6"/>
        <v>0</v>
      </c>
      <c r="M85" s="1">
        <v>37300</v>
      </c>
      <c r="N85" s="1">
        <v>11612</v>
      </c>
      <c r="O85" s="1">
        <v>11475</v>
      </c>
      <c r="P85" s="1">
        <v>5</v>
      </c>
      <c r="Q85" s="1">
        <v>5</v>
      </c>
      <c r="R85" s="1">
        <v>132</v>
      </c>
      <c r="S85" s="1">
        <v>32</v>
      </c>
      <c r="T85" s="1">
        <v>38</v>
      </c>
      <c r="U85" s="1">
        <v>61</v>
      </c>
      <c r="V85" s="1">
        <v>0</v>
      </c>
      <c r="W85" s="1">
        <v>1</v>
      </c>
      <c r="X85" s="1">
        <v>0</v>
      </c>
      <c r="Y85" s="2"/>
      <c r="Z85" s="1">
        <v>315</v>
      </c>
      <c r="AA85" s="1">
        <v>25</v>
      </c>
      <c r="AB85" s="1">
        <v>25</v>
      </c>
      <c r="AC85" s="1">
        <v>0</v>
      </c>
      <c r="AD85" s="1">
        <v>0</v>
      </c>
      <c r="AE85" s="1">
        <v>0</v>
      </c>
      <c r="AF85" s="1">
        <v>0</v>
      </c>
      <c r="AG85" s="1">
        <v>0</v>
      </c>
      <c r="AH85" s="1">
        <v>0</v>
      </c>
      <c r="AI85" s="1">
        <v>0</v>
      </c>
      <c r="AJ85" s="1">
        <v>0</v>
      </c>
      <c r="AK85" s="1">
        <v>0</v>
      </c>
      <c r="AL85" s="1">
        <v>0</v>
      </c>
      <c r="AM85" s="1">
        <v>0</v>
      </c>
      <c r="AN85" s="1">
        <v>0</v>
      </c>
      <c r="AO85" s="1">
        <v>0</v>
      </c>
      <c r="AP85" s="1">
        <v>0</v>
      </c>
      <c r="AQ85" s="1">
        <v>0</v>
      </c>
      <c r="AR85" s="1">
        <v>0</v>
      </c>
      <c r="AS85" s="1">
        <v>0</v>
      </c>
      <c r="AT85" s="1">
        <v>0</v>
      </c>
      <c r="AU85" s="1">
        <v>0</v>
      </c>
      <c r="AV85" s="1">
        <v>0</v>
      </c>
      <c r="AW85" s="1">
        <v>25</v>
      </c>
      <c r="AX85" s="1">
        <v>25</v>
      </c>
      <c r="AY85" s="1">
        <v>0</v>
      </c>
      <c r="AZ85" s="1">
        <v>0</v>
      </c>
      <c r="BA85" s="1">
        <v>0</v>
      </c>
      <c r="BB85" s="1">
        <v>147</v>
      </c>
      <c r="BC85" s="1">
        <v>147</v>
      </c>
      <c r="BD85" s="1">
        <v>35</v>
      </c>
      <c r="BE85" s="1">
        <v>35</v>
      </c>
      <c r="BF85" s="1">
        <v>0</v>
      </c>
      <c r="BG85" s="3">
        <v>10</v>
      </c>
      <c r="BH85" s="1">
        <v>10</v>
      </c>
      <c r="BI85" s="1">
        <v>0</v>
      </c>
      <c r="BJ85" s="1">
        <v>0</v>
      </c>
      <c r="BK85" s="1">
        <v>6122</v>
      </c>
      <c r="BL85" s="1">
        <v>5480</v>
      </c>
      <c r="BM85" s="1">
        <v>10</v>
      </c>
      <c r="BN85" s="1">
        <v>10</v>
      </c>
      <c r="BO85" s="1">
        <v>0</v>
      </c>
      <c r="BP85" s="1">
        <v>0</v>
      </c>
      <c r="BQ85" s="1">
        <v>0</v>
      </c>
      <c r="BR85" s="1">
        <v>11587</v>
      </c>
      <c r="BS85" s="1">
        <v>11450</v>
      </c>
      <c r="BT85" s="1">
        <v>132</v>
      </c>
      <c r="BU85" s="1">
        <v>36985</v>
      </c>
      <c r="BV85" s="1">
        <v>0</v>
      </c>
      <c r="BW85" s="1">
        <v>0</v>
      </c>
    </row>
    <row r="86" spans="1:75" s="1" customFormat="1">
      <c r="A86" t="s">
        <v>107</v>
      </c>
      <c r="B86" s="20">
        <v>45874</v>
      </c>
      <c r="C86" t="s">
        <v>220</v>
      </c>
      <c r="D86">
        <v>2025</v>
      </c>
      <c r="E86" t="s">
        <v>225</v>
      </c>
      <c r="F86" s="1">
        <v>54276</v>
      </c>
      <c r="G86" s="1">
        <v>2920</v>
      </c>
      <c r="H86" s="1">
        <v>17911</v>
      </c>
      <c r="I86" s="1">
        <v>10</v>
      </c>
      <c r="J86" s="1">
        <v>1</v>
      </c>
      <c r="K86" s="1">
        <v>17920</v>
      </c>
      <c r="L86" s="8">
        <f t="shared" si="6"/>
        <v>0</v>
      </c>
      <c r="M86" s="1">
        <v>54621</v>
      </c>
      <c r="N86" s="1">
        <v>18088</v>
      </c>
      <c r="O86" s="1">
        <v>17920</v>
      </c>
      <c r="P86" s="1">
        <v>16</v>
      </c>
      <c r="Q86" s="1">
        <v>0</v>
      </c>
      <c r="R86" s="1">
        <v>152</v>
      </c>
      <c r="S86" s="1">
        <v>41</v>
      </c>
      <c r="T86" s="1">
        <v>18</v>
      </c>
      <c r="U86" s="1">
        <v>91</v>
      </c>
      <c r="V86" s="1">
        <v>0</v>
      </c>
      <c r="W86" s="1">
        <v>2</v>
      </c>
      <c r="X86" s="1">
        <v>0</v>
      </c>
      <c r="Y86" s="2"/>
      <c r="Z86" s="1">
        <v>950</v>
      </c>
      <c r="AA86" s="1">
        <v>81</v>
      </c>
      <c r="AB86" s="1">
        <v>80</v>
      </c>
      <c r="AC86" s="1">
        <v>1</v>
      </c>
      <c r="AD86" s="1">
        <v>0</v>
      </c>
      <c r="AE86" s="1">
        <v>1</v>
      </c>
      <c r="AF86" s="1">
        <v>0</v>
      </c>
      <c r="AG86" s="1">
        <v>0</v>
      </c>
      <c r="AH86" s="1">
        <v>0</v>
      </c>
      <c r="AI86" s="1">
        <v>0</v>
      </c>
      <c r="AJ86" s="1">
        <v>0</v>
      </c>
      <c r="AK86" s="1">
        <v>0</v>
      </c>
      <c r="AL86" s="1">
        <v>0</v>
      </c>
      <c r="AM86" s="1">
        <v>0</v>
      </c>
      <c r="AN86" s="1">
        <v>0</v>
      </c>
      <c r="AO86" s="1">
        <v>0</v>
      </c>
      <c r="AP86" s="1">
        <v>0</v>
      </c>
      <c r="AQ86" s="1">
        <v>0</v>
      </c>
      <c r="AR86" s="1">
        <v>0</v>
      </c>
      <c r="AS86" s="1">
        <v>0</v>
      </c>
      <c r="AT86" s="1">
        <v>0</v>
      </c>
      <c r="AU86" s="1">
        <v>0</v>
      </c>
      <c r="AV86" s="1">
        <v>0</v>
      </c>
      <c r="AW86" s="1">
        <v>81</v>
      </c>
      <c r="AX86" s="1">
        <v>80</v>
      </c>
      <c r="AY86" s="1">
        <v>0</v>
      </c>
      <c r="AZ86" s="1">
        <v>0</v>
      </c>
      <c r="BA86" s="1">
        <v>0</v>
      </c>
      <c r="BB86" s="1">
        <v>245</v>
      </c>
      <c r="BC86" s="1">
        <v>245</v>
      </c>
      <c r="BD86" s="1">
        <v>72</v>
      </c>
      <c r="BE86" s="1">
        <v>71</v>
      </c>
      <c r="BF86" s="1">
        <v>1</v>
      </c>
      <c r="BG86" s="3">
        <v>30</v>
      </c>
      <c r="BH86" s="1">
        <v>30</v>
      </c>
      <c r="BI86" s="1">
        <v>0</v>
      </c>
      <c r="BJ86" s="1">
        <v>0</v>
      </c>
      <c r="BK86" s="1">
        <v>11614</v>
      </c>
      <c r="BL86" s="1">
        <v>6444</v>
      </c>
      <c r="BM86" s="1">
        <v>0</v>
      </c>
      <c r="BN86" s="1">
        <v>0</v>
      </c>
      <c r="BO86" s="1">
        <v>0</v>
      </c>
      <c r="BP86" s="1">
        <v>0</v>
      </c>
      <c r="BQ86" s="1">
        <v>0</v>
      </c>
      <c r="BR86" s="1">
        <v>18007</v>
      </c>
      <c r="BS86" s="1">
        <v>17840</v>
      </c>
      <c r="BT86" s="1">
        <v>151</v>
      </c>
      <c r="BU86" s="1">
        <v>53671</v>
      </c>
      <c r="BV86" s="1">
        <v>0</v>
      </c>
      <c r="BW86" s="1">
        <v>0</v>
      </c>
    </row>
    <row r="87" spans="1:75" s="1" customFormat="1">
      <c r="A87" t="s">
        <v>109</v>
      </c>
      <c r="B87" s="20">
        <v>45874</v>
      </c>
      <c r="C87" t="s">
        <v>220</v>
      </c>
      <c r="D87">
        <v>2025</v>
      </c>
      <c r="E87" t="s">
        <v>226</v>
      </c>
      <c r="F87" s="1">
        <v>332871</v>
      </c>
      <c r="G87" s="1">
        <v>24217</v>
      </c>
      <c r="H87" s="1">
        <v>91045</v>
      </c>
      <c r="I87" s="1">
        <v>34</v>
      </c>
      <c r="J87" s="1">
        <v>12</v>
      </c>
      <c r="K87" s="1">
        <v>91067</v>
      </c>
      <c r="L87" s="8">
        <f t="shared" si="6"/>
        <v>0</v>
      </c>
      <c r="M87" s="1">
        <v>336124</v>
      </c>
      <c r="N87" s="1">
        <v>92221</v>
      </c>
      <c r="O87" s="1">
        <v>91067</v>
      </c>
      <c r="P87" s="1">
        <v>2</v>
      </c>
      <c r="Q87" s="1">
        <v>0</v>
      </c>
      <c r="R87" s="1">
        <v>1152</v>
      </c>
      <c r="S87" s="1">
        <v>309</v>
      </c>
      <c r="T87" s="1">
        <v>141</v>
      </c>
      <c r="U87" s="1">
        <v>672</v>
      </c>
      <c r="V87" s="1">
        <v>0</v>
      </c>
      <c r="W87" s="1">
        <v>30</v>
      </c>
      <c r="X87" s="1">
        <v>0</v>
      </c>
      <c r="Y87" s="2"/>
      <c r="Z87" s="1">
        <v>4378</v>
      </c>
      <c r="AA87" s="1">
        <v>359</v>
      </c>
      <c r="AB87" s="1">
        <v>358</v>
      </c>
      <c r="AC87" s="1">
        <v>1</v>
      </c>
      <c r="AD87" s="1">
        <v>1</v>
      </c>
      <c r="AE87" s="1">
        <v>0</v>
      </c>
      <c r="AF87" s="1">
        <v>0</v>
      </c>
      <c r="AG87" s="1">
        <v>0</v>
      </c>
      <c r="AH87" s="1">
        <v>0</v>
      </c>
      <c r="AI87" s="1">
        <v>0</v>
      </c>
      <c r="AJ87" s="1">
        <v>0</v>
      </c>
      <c r="AK87" s="1">
        <v>0</v>
      </c>
      <c r="AL87" s="1">
        <v>0</v>
      </c>
      <c r="AM87" s="1">
        <v>0</v>
      </c>
      <c r="AN87" s="1">
        <v>0</v>
      </c>
      <c r="AO87" s="1">
        <v>0</v>
      </c>
      <c r="AP87" s="1">
        <v>0</v>
      </c>
      <c r="AQ87" s="1">
        <v>0</v>
      </c>
      <c r="AR87" s="1">
        <v>0</v>
      </c>
      <c r="AS87" s="1">
        <v>0</v>
      </c>
      <c r="AT87" s="1">
        <v>0</v>
      </c>
      <c r="AU87" s="1">
        <v>0</v>
      </c>
      <c r="AV87" s="1">
        <v>0</v>
      </c>
      <c r="AW87" s="1">
        <v>359</v>
      </c>
      <c r="AX87" s="1">
        <v>358</v>
      </c>
      <c r="AY87" s="1">
        <v>0</v>
      </c>
      <c r="AZ87" s="1">
        <v>0</v>
      </c>
      <c r="BA87" s="1">
        <v>0</v>
      </c>
      <c r="BB87" s="1">
        <v>655</v>
      </c>
      <c r="BC87" s="1">
        <v>655</v>
      </c>
      <c r="BD87" s="1">
        <v>205</v>
      </c>
      <c r="BE87" s="1">
        <v>202</v>
      </c>
      <c r="BF87" s="1">
        <v>3</v>
      </c>
      <c r="BG87" s="3">
        <v>98</v>
      </c>
      <c r="BH87" s="1">
        <v>97</v>
      </c>
      <c r="BI87" s="1">
        <v>1</v>
      </c>
      <c r="BJ87" s="1">
        <v>0</v>
      </c>
      <c r="BK87" s="1">
        <v>40785</v>
      </c>
      <c r="BL87" s="1">
        <v>51338</v>
      </c>
      <c r="BM87" s="1">
        <v>2</v>
      </c>
      <c r="BN87" s="1">
        <v>2</v>
      </c>
      <c r="BO87" s="1">
        <v>0</v>
      </c>
      <c r="BP87" s="1">
        <v>0</v>
      </c>
      <c r="BQ87" s="1">
        <v>2</v>
      </c>
      <c r="BR87" s="1">
        <v>91862</v>
      </c>
      <c r="BS87" s="1">
        <v>90709</v>
      </c>
      <c r="BT87" s="1">
        <v>1151</v>
      </c>
      <c r="BU87" s="1">
        <v>331746</v>
      </c>
      <c r="BV87" s="1">
        <v>0</v>
      </c>
      <c r="BW87" s="1">
        <v>0</v>
      </c>
    </row>
    <row r="88" spans="1:75" s="1" customFormat="1">
      <c r="A88" t="s">
        <v>113</v>
      </c>
      <c r="B88" s="20">
        <v>45874</v>
      </c>
      <c r="C88" t="s">
        <v>220</v>
      </c>
      <c r="D88">
        <v>2025</v>
      </c>
      <c r="E88" t="s">
        <v>227</v>
      </c>
      <c r="F88" s="1">
        <v>35255</v>
      </c>
      <c r="G88" s="1">
        <v>2398</v>
      </c>
      <c r="H88" s="1">
        <v>9151</v>
      </c>
      <c r="I88" s="1">
        <v>2</v>
      </c>
      <c r="J88" s="1">
        <v>0</v>
      </c>
      <c r="K88" s="1">
        <v>9153</v>
      </c>
      <c r="L88" s="8">
        <f t="shared" si="6"/>
        <v>0</v>
      </c>
      <c r="M88" s="1">
        <v>35477</v>
      </c>
      <c r="N88" s="1">
        <v>9246</v>
      </c>
      <c r="O88" s="1">
        <v>9153</v>
      </c>
      <c r="P88" s="1">
        <v>0</v>
      </c>
      <c r="Q88" s="1">
        <v>0</v>
      </c>
      <c r="R88" s="1">
        <v>93</v>
      </c>
      <c r="S88" s="1">
        <v>14</v>
      </c>
      <c r="T88" s="1">
        <v>17</v>
      </c>
      <c r="U88" s="1">
        <v>60</v>
      </c>
      <c r="V88" s="1">
        <v>0</v>
      </c>
      <c r="W88" s="1">
        <v>2</v>
      </c>
      <c r="X88" s="1">
        <v>0</v>
      </c>
      <c r="Y88" s="2"/>
      <c r="Z88" s="1">
        <v>337</v>
      </c>
      <c r="AA88" s="1">
        <v>20</v>
      </c>
      <c r="AB88" s="1">
        <v>20</v>
      </c>
      <c r="AC88" s="1">
        <v>0</v>
      </c>
      <c r="AD88" s="1">
        <v>0</v>
      </c>
      <c r="AE88" s="1">
        <v>0</v>
      </c>
      <c r="AF88" s="1">
        <v>0</v>
      </c>
      <c r="AG88" s="1">
        <v>0</v>
      </c>
      <c r="AH88" s="1">
        <v>0</v>
      </c>
      <c r="AI88" s="1">
        <v>0</v>
      </c>
      <c r="AJ88" s="1">
        <v>0</v>
      </c>
      <c r="AK88" s="1">
        <v>0</v>
      </c>
      <c r="AL88" s="1">
        <v>0</v>
      </c>
      <c r="AM88" s="1">
        <v>0</v>
      </c>
      <c r="AN88" s="1">
        <v>0</v>
      </c>
      <c r="AO88" s="1">
        <v>0</v>
      </c>
      <c r="AP88" s="1">
        <v>0</v>
      </c>
      <c r="AQ88" s="1">
        <v>0</v>
      </c>
      <c r="AR88" s="1">
        <v>0</v>
      </c>
      <c r="AS88" s="1">
        <v>0</v>
      </c>
      <c r="AT88" s="1">
        <v>0</v>
      </c>
      <c r="AU88" s="1">
        <v>0</v>
      </c>
      <c r="AV88" s="1">
        <v>0</v>
      </c>
      <c r="AW88" s="1">
        <v>20</v>
      </c>
      <c r="AX88" s="1">
        <v>20</v>
      </c>
      <c r="AY88" s="1">
        <v>0</v>
      </c>
      <c r="AZ88" s="1">
        <v>0</v>
      </c>
      <c r="BA88" s="1">
        <v>0</v>
      </c>
      <c r="BB88" s="1">
        <v>100</v>
      </c>
      <c r="BC88" s="1">
        <v>100</v>
      </c>
      <c r="BD88" s="1">
        <v>42</v>
      </c>
      <c r="BE88" s="1">
        <v>40</v>
      </c>
      <c r="BF88" s="1">
        <v>2</v>
      </c>
      <c r="BG88" s="3">
        <v>2</v>
      </c>
      <c r="BH88" s="1">
        <v>2</v>
      </c>
      <c r="BI88" s="1">
        <v>0</v>
      </c>
      <c r="BJ88" s="1">
        <v>0</v>
      </c>
      <c r="BK88" s="1">
        <v>5665</v>
      </c>
      <c r="BL88" s="1">
        <v>3579</v>
      </c>
      <c r="BM88" s="1">
        <v>10</v>
      </c>
      <c r="BN88" s="1">
        <v>10</v>
      </c>
      <c r="BO88" s="1">
        <v>0</v>
      </c>
      <c r="BP88" s="1">
        <v>0</v>
      </c>
      <c r="BQ88" s="1">
        <v>0</v>
      </c>
      <c r="BR88" s="1">
        <v>9226</v>
      </c>
      <c r="BS88" s="1">
        <v>9133</v>
      </c>
      <c r="BT88" s="1">
        <v>93</v>
      </c>
      <c r="BU88" s="1">
        <v>35140</v>
      </c>
      <c r="BV88" s="1">
        <v>0</v>
      </c>
      <c r="BW88" s="1">
        <v>0</v>
      </c>
    </row>
    <row r="89" spans="1:75" s="1" customFormat="1">
      <c r="A89" t="s">
        <v>115</v>
      </c>
      <c r="B89" s="20">
        <v>45874</v>
      </c>
      <c r="C89" t="s">
        <v>220</v>
      </c>
      <c r="D89">
        <v>2025</v>
      </c>
      <c r="E89" t="s">
        <v>228</v>
      </c>
      <c r="F89" s="1">
        <v>1452</v>
      </c>
      <c r="G89" s="1">
        <v>74</v>
      </c>
      <c r="H89" s="1">
        <v>384</v>
      </c>
      <c r="I89" s="1">
        <v>0</v>
      </c>
      <c r="J89" s="1">
        <v>0</v>
      </c>
      <c r="K89" s="1">
        <v>384</v>
      </c>
      <c r="L89" s="8">
        <f t="shared" si="6"/>
        <v>0</v>
      </c>
      <c r="M89" s="1">
        <v>1506</v>
      </c>
      <c r="N89" s="1">
        <v>386</v>
      </c>
      <c r="O89" s="1">
        <v>384</v>
      </c>
      <c r="P89" s="1">
        <v>0</v>
      </c>
      <c r="Q89" s="1">
        <v>0</v>
      </c>
      <c r="R89" s="1">
        <v>2</v>
      </c>
      <c r="S89" s="1">
        <v>0</v>
      </c>
      <c r="T89" s="1">
        <v>0</v>
      </c>
      <c r="U89" s="1">
        <v>2</v>
      </c>
      <c r="V89" s="1">
        <v>0</v>
      </c>
      <c r="W89" s="1">
        <v>0</v>
      </c>
      <c r="X89" s="1">
        <v>0</v>
      </c>
      <c r="Y89" s="2"/>
      <c r="Z89" s="1">
        <v>12</v>
      </c>
      <c r="AA89" s="1">
        <v>0</v>
      </c>
      <c r="AB89" s="1">
        <v>0</v>
      </c>
      <c r="AC89" s="1">
        <v>0</v>
      </c>
      <c r="AD89" s="1">
        <v>0</v>
      </c>
      <c r="AE89" s="1">
        <v>0</v>
      </c>
      <c r="AF89" s="1">
        <v>0</v>
      </c>
      <c r="AG89" s="1">
        <v>0</v>
      </c>
      <c r="AH89" s="1">
        <v>0</v>
      </c>
      <c r="AI89" s="1">
        <v>0</v>
      </c>
      <c r="AJ89" s="1">
        <v>0</v>
      </c>
      <c r="AK89" s="1">
        <v>0</v>
      </c>
      <c r="AL89" s="1">
        <v>0</v>
      </c>
      <c r="AM89" s="1">
        <v>0</v>
      </c>
      <c r="AN89" s="1">
        <v>0</v>
      </c>
      <c r="AO89" s="1">
        <v>0</v>
      </c>
      <c r="AP89" s="1">
        <v>0</v>
      </c>
      <c r="AQ89" s="1">
        <v>0</v>
      </c>
      <c r="AR89" s="1">
        <v>0</v>
      </c>
      <c r="AS89" s="1">
        <v>0</v>
      </c>
      <c r="AT89" s="1">
        <v>0</v>
      </c>
      <c r="AU89" s="1">
        <v>0</v>
      </c>
      <c r="AV89" s="1">
        <v>0</v>
      </c>
      <c r="AW89" s="1">
        <v>0</v>
      </c>
      <c r="AX89" s="1">
        <v>0</v>
      </c>
      <c r="AY89" s="1">
        <v>0</v>
      </c>
      <c r="AZ89" s="1">
        <v>0</v>
      </c>
      <c r="BA89" s="1">
        <v>0</v>
      </c>
      <c r="BB89" s="1">
        <v>25</v>
      </c>
      <c r="BC89" s="1">
        <v>25</v>
      </c>
      <c r="BD89" s="1">
        <v>10</v>
      </c>
      <c r="BE89" s="1">
        <v>10</v>
      </c>
      <c r="BF89" s="1">
        <v>0</v>
      </c>
      <c r="BG89" s="3">
        <v>0</v>
      </c>
      <c r="BH89" s="1">
        <v>0</v>
      </c>
      <c r="BI89" s="1">
        <v>0</v>
      </c>
      <c r="BJ89" s="1">
        <v>0</v>
      </c>
      <c r="BK89" s="1">
        <v>193</v>
      </c>
      <c r="BL89" s="1">
        <v>193</v>
      </c>
      <c r="BM89" s="1">
        <v>0</v>
      </c>
      <c r="BN89" s="1">
        <v>0</v>
      </c>
      <c r="BO89" s="1">
        <v>0</v>
      </c>
      <c r="BP89" s="1">
        <v>0</v>
      </c>
      <c r="BQ89" s="1">
        <v>0</v>
      </c>
      <c r="BR89" s="1">
        <v>386</v>
      </c>
      <c r="BS89" s="1">
        <v>384</v>
      </c>
      <c r="BT89" s="1">
        <v>2</v>
      </c>
      <c r="BU89" s="1">
        <v>1494</v>
      </c>
      <c r="BV89" s="1">
        <v>0</v>
      </c>
      <c r="BW89" s="1">
        <v>0</v>
      </c>
    </row>
    <row r="90" spans="1:75" s="1" customFormat="1">
      <c r="A90" t="s">
        <v>117</v>
      </c>
      <c r="B90" s="20">
        <v>45874</v>
      </c>
      <c r="C90" t="s">
        <v>220</v>
      </c>
      <c r="D90">
        <v>2025</v>
      </c>
      <c r="E90" t="s">
        <v>229</v>
      </c>
      <c r="F90" s="1">
        <v>587</v>
      </c>
      <c r="G90" s="1">
        <v>61</v>
      </c>
      <c r="H90" s="1">
        <v>192</v>
      </c>
      <c r="I90" s="1">
        <v>0</v>
      </c>
      <c r="J90" s="1">
        <v>0</v>
      </c>
      <c r="K90" s="1">
        <v>192</v>
      </c>
      <c r="L90" s="8">
        <f t="shared" si="6"/>
        <v>0</v>
      </c>
      <c r="M90" s="1">
        <v>600</v>
      </c>
      <c r="N90" s="1">
        <v>203</v>
      </c>
      <c r="O90" s="1">
        <v>192</v>
      </c>
      <c r="P90" s="1">
        <v>0</v>
      </c>
      <c r="Q90" s="1">
        <v>0</v>
      </c>
      <c r="R90" s="1">
        <v>11</v>
      </c>
      <c r="S90" s="1">
        <v>1</v>
      </c>
      <c r="T90" s="1">
        <v>0</v>
      </c>
      <c r="U90" s="1">
        <v>10</v>
      </c>
      <c r="V90" s="1">
        <v>0</v>
      </c>
      <c r="W90" s="1">
        <v>0</v>
      </c>
      <c r="X90" s="1">
        <v>0</v>
      </c>
      <c r="Y90" s="2"/>
      <c r="Z90" s="1">
        <v>7</v>
      </c>
      <c r="AA90" s="1">
        <v>0</v>
      </c>
      <c r="AB90" s="1">
        <v>0</v>
      </c>
      <c r="AC90" s="1">
        <v>0</v>
      </c>
      <c r="AD90" s="1">
        <v>0</v>
      </c>
      <c r="AE90" s="1">
        <v>0</v>
      </c>
      <c r="AF90" s="1">
        <v>0</v>
      </c>
      <c r="AG90" s="1">
        <v>0</v>
      </c>
      <c r="AH90" s="1">
        <v>0</v>
      </c>
      <c r="AI90" s="1">
        <v>0</v>
      </c>
      <c r="AJ90" s="1">
        <v>0</v>
      </c>
      <c r="AK90" s="1">
        <v>0</v>
      </c>
      <c r="AL90" s="1">
        <v>0</v>
      </c>
      <c r="AM90" s="1">
        <v>0</v>
      </c>
      <c r="AN90" s="1">
        <v>0</v>
      </c>
      <c r="AO90" s="1">
        <v>0</v>
      </c>
      <c r="AP90" s="1">
        <v>0</v>
      </c>
      <c r="AQ90" s="1">
        <v>0</v>
      </c>
      <c r="AR90" s="1">
        <v>0</v>
      </c>
      <c r="AS90" s="1">
        <v>0</v>
      </c>
      <c r="AT90" s="1">
        <v>0</v>
      </c>
      <c r="AU90" s="1">
        <v>0</v>
      </c>
      <c r="AV90" s="1">
        <v>0</v>
      </c>
      <c r="AW90" s="1">
        <v>0</v>
      </c>
      <c r="AX90" s="1">
        <v>0</v>
      </c>
      <c r="AY90" s="1">
        <v>0</v>
      </c>
      <c r="AZ90" s="1">
        <v>0</v>
      </c>
      <c r="BA90" s="1">
        <v>0</v>
      </c>
      <c r="BB90" s="1">
        <v>1</v>
      </c>
      <c r="BC90" s="1">
        <v>1</v>
      </c>
      <c r="BD90" s="1">
        <v>1</v>
      </c>
      <c r="BE90" s="1">
        <v>1</v>
      </c>
      <c r="BF90" s="1">
        <v>0</v>
      </c>
      <c r="BG90" s="3">
        <v>0</v>
      </c>
      <c r="BH90" s="1">
        <v>0</v>
      </c>
      <c r="BI90" s="1">
        <v>0</v>
      </c>
      <c r="BJ90" s="1">
        <v>0</v>
      </c>
      <c r="BK90" s="1">
        <v>67</v>
      </c>
      <c r="BL90" s="1">
        <v>136</v>
      </c>
      <c r="BM90" s="1">
        <v>0</v>
      </c>
      <c r="BN90" s="1">
        <v>0</v>
      </c>
      <c r="BO90" s="1">
        <v>0</v>
      </c>
      <c r="BP90" s="1">
        <v>0</v>
      </c>
      <c r="BQ90" s="1">
        <v>0</v>
      </c>
      <c r="BR90" s="1">
        <v>203</v>
      </c>
      <c r="BS90" s="1">
        <v>192</v>
      </c>
      <c r="BT90" s="1">
        <v>11</v>
      </c>
      <c r="BU90" s="1">
        <v>593</v>
      </c>
      <c r="BV90" s="1">
        <v>0</v>
      </c>
      <c r="BW90" s="1">
        <v>0</v>
      </c>
    </row>
    <row r="91" spans="1:75" s="1" customFormat="1">
      <c r="A91" t="s">
        <v>119</v>
      </c>
      <c r="B91" s="20">
        <v>45874</v>
      </c>
      <c r="C91" t="s">
        <v>220</v>
      </c>
      <c r="D91">
        <v>2025</v>
      </c>
      <c r="E91" t="s">
        <v>230</v>
      </c>
      <c r="F91" s="1">
        <v>1233</v>
      </c>
      <c r="G91" s="1">
        <v>82</v>
      </c>
      <c r="H91" s="1">
        <v>423</v>
      </c>
      <c r="I91" s="1">
        <v>0</v>
      </c>
      <c r="J91" s="1">
        <v>0</v>
      </c>
      <c r="K91" s="1">
        <v>423</v>
      </c>
      <c r="L91" s="8">
        <f t="shared" si="6"/>
        <v>0</v>
      </c>
      <c r="M91" s="1">
        <v>1240</v>
      </c>
      <c r="N91" s="1">
        <v>439</v>
      </c>
      <c r="O91" s="1">
        <v>423</v>
      </c>
      <c r="P91" s="1">
        <v>0</v>
      </c>
      <c r="Q91" s="1">
        <v>0</v>
      </c>
      <c r="R91" s="1">
        <v>16</v>
      </c>
      <c r="S91" s="1">
        <v>1</v>
      </c>
      <c r="T91" s="1">
        <v>4</v>
      </c>
      <c r="U91" s="1">
        <v>7</v>
      </c>
      <c r="V91" s="1">
        <v>0</v>
      </c>
      <c r="W91" s="1">
        <v>4</v>
      </c>
      <c r="X91" s="1">
        <v>0</v>
      </c>
      <c r="Y91" s="2"/>
      <c r="Z91" s="1">
        <v>13</v>
      </c>
      <c r="AA91" s="1">
        <v>1</v>
      </c>
      <c r="AB91" s="1">
        <v>1</v>
      </c>
      <c r="AC91" s="1">
        <v>0</v>
      </c>
      <c r="AD91" s="1">
        <v>0</v>
      </c>
      <c r="AE91" s="1">
        <v>0</v>
      </c>
      <c r="AF91" s="1">
        <v>0</v>
      </c>
      <c r="AG91" s="1">
        <v>0</v>
      </c>
      <c r="AH91" s="1">
        <v>0</v>
      </c>
      <c r="AI91" s="1">
        <v>0</v>
      </c>
      <c r="AJ91" s="1">
        <v>0</v>
      </c>
      <c r="AK91" s="1">
        <v>0</v>
      </c>
      <c r="AL91" s="1">
        <v>0</v>
      </c>
      <c r="AM91" s="1">
        <v>0</v>
      </c>
      <c r="AN91" s="1">
        <v>0</v>
      </c>
      <c r="AO91" s="1">
        <v>0</v>
      </c>
      <c r="AP91" s="1">
        <v>0</v>
      </c>
      <c r="AQ91" s="1">
        <v>0</v>
      </c>
      <c r="AR91" s="1">
        <v>0</v>
      </c>
      <c r="AS91" s="1">
        <v>0</v>
      </c>
      <c r="AT91" s="1">
        <v>0</v>
      </c>
      <c r="AU91" s="1">
        <v>0</v>
      </c>
      <c r="AV91" s="1">
        <v>0</v>
      </c>
      <c r="AW91" s="1">
        <v>1</v>
      </c>
      <c r="AX91" s="1">
        <v>1</v>
      </c>
      <c r="AY91" s="1">
        <v>0</v>
      </c>
      <c r="AZ91" s="1">
        <v>0</v>
      </c>
      <c r="BA91" s="1">
        <v>0</v>
      </c>
      <c r="BB91" s="1">
        <v>5</v>
      </c>
      <c r="BC91" s="1">
        <v>5</v>
      </c>
      <c r="BD91" s="1">
        <v>3</v>
      </c>
      <c r="BE91" s="1">
        <v>3</v>
      </c>
      <c r="BF91" s="1">
        <v>0</v>
      </c>
      <c r="BG91" s="3">
        <v>0</v>
      </c>
      <c r="BH91" s="1">
        <v>0</v>
      </c>
      <c r="BI91" s="1">
        <v>0</v>
      </c>
      <c r="BJ91" s="1">
        <v>0</v>
      </c>
      <c r="BK91" s="1">
        <v>274</v>
      </c>
      <c r="BL91" s="1">
        <v>165</v>
      </c>
      <c r="BM91" s="1">
        <v>8</v>
      </c>
      <c r="BN91" s="1">
        <v>8</v>
      </c>
      <c r="BO91" s="1">
        <v>0</v>
      </c>
      <c r="BP91" s="1">
        <v>0</v>
      </c>
      <c r="BQ91" s="1">
        <v>0</v>
      </c>
      <c r="BR91" s="1">
        <v>438</v>
      </c>
      <c r="BS91" s="1">
        <v>422</v>
      </c>
      <c r="BT91" s="1">
        <v>16</v>
      </c>
      <c r="BU91" s="1">
        <v>1227</v>
      </c>
      <c r="BV91" s="1">
        <v>0</v>
      </c>
      <c r="BW91" s="1">
        <v>0</v>
      </c>
    </row>
    <row r="92" spans="1:75" s="1" customFormat="1">
      <c r="A92" t="s">
        <v>123</v>
      </c>
      <c r="B92" s="20">
        <v>45874</v>
      </c>
      <c r="C92" t="s">
        <v>220</v>
      </c>
      <c r="D92">
        <v>2025</v>
      </c>
      <c r="E92" t="s">
        <v>231</v>
      </c>
      <c r="F92" s="1">
        <v>14406</v>
      </c>
      <c r="G92" s="1">
        <v>838</v>
      </c>
      <c r="H92" s="1">
        <v>3578</v>
      </c>
      <c r="I92" s="1">
        <v>2</v>
      </c>
      <c r="J92" s="1">
        <v>0</v>
      </c>
      <c r="K92" s="1">
        <v>3580</v>
      </c>
      <c r="L92" s="8">
        <f t="shared" si="6"/>
        <v>0</v>
      </c>
      <c r="M92" s="1">
        <v>14470</v>
      </c>
      <c r="N92" s="1">
        <v>3646</v>
      </c>
      <c r="O92" s="1">
        <v>3580</v>
      </c>
      <c r="P92" s="1">
        <v>0</v>
      </c>
      <c r="Q92" s="1">
        <v>0</v>
      </c>
      <c r="R92" s="1">
        <v>66</v>
      </c>
      <c r="S92" s="1">
        <v>8</v>
      </c>
      <c r="T92" s="1">
        <v>27</v>
      </c>
      <c r="U92" s="1">
        <v>31</v>
      </c>
      <c r="V92" s="1">
        <v>0</v>
      </c>
      <c r="W92" s="1">
        <v>0</v>
      </c>
      <c r="X92" s="1">
        <v>0</v>
      </c>
      <c r="Y92" s="2"/>
      <c r="Z92" s="1">
        <v>130</v>
      </c>
      <c r="AA92" s="1">
        <v>10</v>
      </c>
      <c r="AB92" s="1">
        <v>9</v>
      </c>
      <c r="AC92" s="1">
        <v>1</v>
      </c>
      <c r="AD92" s="1">
        <v>0</v>
      </c>
      <c r="AE92" s="1">
        <v>1</v>
      </c>
      <c r="AF92" s="1">
        <v>0</v>
      </c>
      <c r="AG92" s="1">
        <v>0</v>
      </c>
      <c r="AH92" s="1">
        <v>0</v>
      </c>
      <c r="AI92" s="1">
        <v>0</v>
      </c>
      <c r="AJ92" s="1">
        <v>0</v>
      </c>
      <c r="AK92" s="1">
        <v>0</v>
      </c>
      <c r="AL92" s="1">
        <v>0</v>
      </c>
      <c r="AM92" s="1">
        <v>0</v>
      </c>
      <c r="AN92" s="1">
        <v>0</v>
      </c>
      <c r="AO92" s="1">
        <v>0</v>
      </c>
      <c r="AP92" s="1">
        <v>0</v>
      </c>
      <c r="AQ92" s="1">
        <v>0</v>
      </c>
      <c r="AR92" s="1">
        <v>0</v>
      </c>
      <c r="AS92" s="1">
        <v>0</v>
      </c>
      <c r="AT92" s="1">
        <v>0</v>
      </c>
      <c r="AU92" s="1">
        <v>0</v>
      </c>
      <c r="AV92" s="1">
        <v>0</v>
      </c>
      <c r="AW92" s="1">
        <v>10</v>
      </c>
      <c r="AX92" s="1">
        <v>9</v>
      </c>
      <c r="AY92" s="1">
        <v>0</v>
      </c>
      <c r="AZ92" s="1">
        <v>0</v>
      </c>
      <c r="BA92" s="1">
        <v>0</v>
      </c>
      <c r="BB92" s="1">
        <v>66</v>
      </c>
      <c r="BC92" s="1">
        <v>66</v>
      </c>
      <c r="BD92" s="1">
        <v>13</v>
      </c>
      <c r="BE92" s="1">
        <v>13</v>
      </c>
      <c r="BF92" s="1">
        <v>0</v>
      </c>
      <c r="BG92" s="3">
        <v>1</v>
      </c>
      <c r="BH92" s="1">
        <v>1</v>
      </c>
      <c r="BI92" s="1">
        <v>0</v>
      </c>
      <c r="BJ92" s="1">
        <v>0</v>
      </c>
      <c r="BK92" s="1">
        <v>1383</v>
      </c>
      <c r="BL92" s="1">
        <v>2262</v>
      </c>
      <c r="BM92" s="1">
        <v>64</v>
      </c>
      <c r="BN92" s="1">
        <v>64</v>
      </c>
      <c r="BO92" s="1">
        <v>0</v>
      </c>
      <c r="BP92" s="1">
        <v>0</v>
      </c>
      <c r="BQ92" s="1">
        <v>0</v>
      </c>
      <c r="BR92" s="1">
        <v>3636</v>
      </c>
      <c r="BS92" s="1">
        <v>3571</v>
      </c>
      <c r="BT92" s="1">
        <v>65</v>
      </c>
      <c r="BU92" s="1">
        <v>14340</v>
      </c>
      <c r="BV92" s="1">
        <v>0</v>
      </c>
      <c r="BW92" s="1">
        <v>0</v>
      </c>
    </row>
    <row r="93" spans="1:75" s="1" customFormat="1">
      <c r="A93" t="s">
        <v>125</v>
      </c>
      <c r="B93" s="20">
        <v>45874</v>
      </c>
      <c r="C93" t="s">
        <v>220</v>
      </c>
      <c r="D93">
        <v>2025</v>
      </c>
      <c r="E93" t="s">
        <v>232</v>
      </c>
      <c r="F93" s="1">
        <v>18566</v>
      </c>
      <c r="G93" s="1">
        <v>1011</v>
      </c>
      <c r="H93" s="1">
        <v>3523</v>
      </c>
      <c r="I93" s="1">
        <v>0</v>
      </c>
      <c r="J93" s="1">
        <v>2</v>
      </c>
      <c r="K93" s="1">
        <v>3521</v>
      </c>
      <c r="L93" s="8">
        <f t="shared" si="6"/>
        <v>0</v>
      </c>
      <c r="M93" s="1">
        <v>18930</v>
      </c>
      <c r="N93" s="1">
        <v>3597</v>
      </c>
      <c r="O93" s="1">
        <v>3521</v>
      </c>
      <c r="P93" s="1">
        <v>0</v>
      </c>
      <c r="Q93" s="1">
        <v>0</v>
      </c>
      <c r="R93" s="1">
        <v>76</v>
      </c>
      <c r="S93" s="1">
        <v>11</v>
      </c>
      <c r="T93" s="1">
        <v>4</v>
      </c>
      <c r="U93" s="1">
        <v>59</v>
      </c>
      <c r="V93" s="1">
        <v>0</v>
      </c>
      <c r="W93" s="1">
        <v>2</v>
      </c>
      <c r="X93" s="1">
        <v>0</v>
      </c>
      <c r="Y93" s="2"/>
      <c r="Z93" s="1">
        <v>78</v>
      </c>
      <c r="AA93" s="1">
        <v>3</v>
      </c>
      <c r="AB93" s="1">
        <v>3</v>
      </c>
      <c r="AC93" s="1">
        <v>0</v>
      </c>
      <c r="AD93" s="1">
        <v>0</v>
      </c>
      <c r="AE93" s="1">
        <v>0</v>
      </c>
      <c r="AF93" s="1">
        <v>0</v>
      </c>
      <c r="AG93" s="1">
        <v>0</v>
      </c>
      <c r="AH93" s="1">
        <v>0</v>
      </c>
      <c r="AI93" s="1">
        <v>0</v>
      </c>
      <c r="AJ93" s="1">
        <v>0</v>
      </c>
      <c r="AK93" s="1">
        <v>0</v>
      </c>
      <c r="AL93" s="1">
        <v>0</v>
      </c>
      <c r="AM93" s="1">
        <v>0</v>
      </c>
      <c r="AN93" s="1">
        <v>0</v>
      </c>
      <c r="AO93" s="1">
        <v>0</v>
      </c>
      <c r="AP93" s="1">
        <v>0</v>
      </c>
      <c r="AQ93" s="1">
        <v>0</v>
      </c>
      <c r="AR93" s="1">
        <v>0</v>
      </c>
      <c r="AS93" s="1">
        <v>0</v>
      </c>
      <c r="AT93" s="1">
        <v>0</v>
      </c>
      <c r="AU93" s="1">
        <v>0</v>
      </c>
      <c r="AV93" s="1">
        <v>0</v>
      </c>
      <c r="AW93" s="1">
        <v>3</v>
      </c>
      <c r="AX93" s="1">
        <v>3</v>
      </c>
      <c r="AY93" s="1">
        <v>0</v>
      </c>
      <c r="AZ93" s="1">
        <v>0</v>
      </c>
      <c r="BA93" s="1">
        <v>0</v>
      </c>
      <c r="BB93" s="1">
        <v>95</v>
      </c>
      <c r="BC93" s="1">
        <v>95</v>
      </c>
      <c r="BD93" s="1">
        <v>16</v>
      </c>
      <c r="BE93" s="1">
        <v>16</v>
      </c>
      <c r="BF93" s="1">
        <v>0</v>
      </c>
      <c r="BG93" s="3">
        <v>2</v>
      </c>
      <c r="BH93" s="1">
        <v>2</v>
      </c>
      <c r="BI93" s="1">
        <v>0</v>
      </c>
      <c r="BJ93" s="1">
        <v>0</v>
      </c>
      <c r="BK93" s="1">
        <v>872</v>
      </c>
      <c r="BL93" s="1">
        <v>2723</v>
      </c>
      <c r="BM93" s="1">
        <v>2</v>
      </c>
      <c r="BN93" s="1">
        <v>2</v>
      </c>
      <c r="BO93" s="1">
        <v>0</v>
      </c>
      <c r="BP93" s="1">
        <v>0</v>
      </c>
      <c r="BQ93" s="1">
        <v>0</v>
      </c>
      <c r="BR93" s="1">
        <v>3594</v>
      </c>
      <c r="BS93" s="1">
        <v>3518</v>
      </c>
      <c r="BT93" s="1">
        <v>76</v>
      </c>
      <c r="BU93" s="1">
        <v>18852</v>
      </c>
      <c r="BV93" s="1">
        <v>0</v>
      </c>
      <c r="BW93" s="1">
        <v>0</v>
      </c>
    </row>
    <row r="94" spans="1:75" s="1" customFormat="1">
      <c r="A94" t="s">
        <v>127</v>
      </c>
      <c r="B94" s="20">
        <v>45874</v>
      </c>
      <c r="C94" t="s">
        <v>220</v>
      </c>
      <c r="D94">
        <v>2025</v>
      </c>
      <c r="E94" t="s">
        <v>233</v>
      </c>
      <c r="F94" s="1">
        <v>64696</v>
      </c>
      <c r="G94" s="1">
        <v>4994</v>
      </c>
      <c r="H94" s="1">
        <v>18518</v>
      </c>
      <c r="I94" s="1">
        <v>7</v>
      </c>
      <c r="J94" s="1">
        <v>3</v>
      </c>
      <c r="K94" s="1">
        <v>18522</v>
      </c>
      <c r="L94" s="8">
        <f t="shared" si="6"/>
        <v>0</v>
      </c>
      <c r="M94" s="1">
        <v>65625</v>
      </c>
      <c r="N94" s="1">
        <v>19038</v>
      </c>
      <c r="O94" s="1">
        <v>18522</v>
      </c>
      <c r="P94" s="1">
        <v>13</v>
      </c>
      <c r="Q94" s="1">
        <v>0</v>
      </c>
      <c r="R94" s="1">
        <v>503</v>
      </c>
      <c r="S94" s="1">
        <v>40</v>
      </c>
      <c r="T94" s="1">
        <v>22</v>
      </c>
      <c r="U94" s="1">
        <v>383</v>
      </c>
      <c r="V94" s="1">
        <v>0</v>
      </c>
      <c r="W94" s="1">
        <v>58</v>
      </c>
      <c r="X94" s="1">
        <v>0</v>
      </c>
      <c r="Y94" s="2"/>
      <c r="Z94" s="1">
        <v>5977</v>
      </c>
      <c r="AA94" s="1">
        <v>276</v>
      </c>
      <c r="AB94" s="1">
        <v>275</v>
      </c>
      <c r="AC94" s="1">
        <v>1</v>
      </c>
      <c r="AD94" s="1">
        <v>0</v>
      </c>
      <c r="AE94" s="1">
        <v>0</v>
      </c>
      <c r="AF94" s="1">
        <v>0</v>
      </c>
      <c r="AG94" s="1">
        <v>1</v>
      </c>
      <c r="AH94" s="1">
        <v>0</v>
      </c>
      <c r="AI94" s="1">
        <v>0</v>
      </c>
      <c r="AJ94" s="1">
        <v>0</v>
      </c>
      <c r="AK94" s="1">
        <v>0</v>
      </c>
      <c r="AL94" s="1">
        <v>0</v>
      </c>
      <c r="AM94" s="1">
        <v>0</v>
      </c>
      <c r="AN94" s="1">
        <v>0</v>
      </c>
      <c r="AO94" s="1">
        <v>0</v>
      </c>
      <c r="AP94" s="1">
        <v>0</v>
      </c>
      <c r="AQ94" s="1">
        <v>0</v>
      </c>
      <c r="AR94" s="1">
        <v>0</v>
      </c>
      <c r="AS94" s="1">
        <v>0</v>
      </c>
      <c r="AT94" s="1">
        <v>0</v>
      </c>
      <c r="AU94" s="1">
        <v>0</v>
      </c>
      <c r="AV94" s="1">
        <v>0</v>
      </c>
      <c r="AW94" s="1">
        <v>276</v>
      </c>
      <c r="AX94" s="1">
        <v>275</v>
      </c>
      <c r="AY94" s="1">
        <v>0</v>
      </c>
      <c r="AZ94" s="1">
        <v>0</v>
      </c>
      <c r="BA94" s="1">
        <v>0</v>
      </c>
      <c r="BB94" s="1">
        <v>711</v>
      </c>
      <c r="BC94" s="1">
        <v>711</v>
      </c>
      <c r="BD94" s="1">
        <v>298</v>
      </c>
      <c r="BE94" s="1">
        <v>208</v>
      </c>
      <c r="BF94" s="1">
        <v>90</v>
      </c>
      <c r="BG94" s="3">
        <v>17</v>
      </c>
      <c r="BH94" s="1">
        <v>17</v>
      </c>
      <c r="BI94" s="1">
        <v>0</v>
      </c>
      <c r="BJ94" s="1">
        <v>0</v>
      </c>
      <c r="BK94" s="1">
        <v>10024</v>
      </c>
      <c r="BL94" s="1">
        <v>8997</v>
      </c>
      <c r="BM94" s="1">
        <v>0</v>
      </c>
      <c r="BN94" s="1">
        <v>0</v>
      </c>
      <c r="BO94" s="1">
        <v>0</v>
      </c>
      <c r="BP94" s="1">
        <v>0</v>
      </c>
      <c r="BQ94" s="1">
        <v>0</v>
      </c>
      <c r="BR94" s="1">
        <v>18762</v>
      </c>
      <c r="BS94" s="1">
        <v>18247</v>
      </c>
      <c r="BT94" s="1">
        <v>502</v>
      </c>
      <c r="BU94" s="1">
        <v>59648</v>
      </c>
      <c r="BV94" s="1">
        <v>0</v>
      </c>
      <c r="BW94" s="1">
        <v>0</v>
      </c>
    </row>
    <row r="95" spans="1:75" s="1" customFormat="1">
      <c r="A95" t="s">
        <v>129</v>
      </c>
      <c r="B95" s="20">
        <v>45874</v>
      </c>
      <c r="C95" t="s">
        <v>220</v>
      </c>
      <c r="D95">
        <v>2025</v>
      </c>
      <c r="E95" t="s">
        <v>234</v>
      </c>
      <c r="F95" s="1">
        <v>9415</v>
      </c>
      <c r="G95" s="1">
        <v>464</v>
      </c>
      <c r="H95" s="1">
        <v>4138</v>
      </c>
      <c r="I95" s="1">
        <v>5</v>
      </c>
      <c r="J95" s="1">
        <v>0</v>
      </c>
      <c r="K95" s="1">
        <v>4143</v>
      </c>
      <c r="L95" s="8">
        <f t="shared" si="6"/>
        <v>0</v>
      </c>
      <c r="M95" s="1">
        <v>9474</v>
      </c>
      <c r="N95" s="1">
        <v>4177</v>
      </c>
      <c r="O95" s="1">
        <v>4143</v>
      </c>
      <c r="P95" s="1">
        <v>0</v>
      </c>
      <c r="Q95" s="1">
        <v>0</v>
      </c>
      <c r="R95" s="1">
        <v>34</v>
      </c>
      <c r="S95" s="1">
        <v>8</v>
      </c>
      <c r="T95" s="1">
        <v>8</v>
      </c>
      <c r="U95" s="1">
        <v>17</v>
      </c>
      <c r="V95" s="1">
        <v>0</v>
      </c>
      <c r="W95" s="1">
        <v>1</v>
      </c>
      <c r="X95" s="1">
        <v>0</v>
      </c>
      <c r="Y95" s="2"/>
      <c r="Z95" s="1">
        <v>239</v>
      </c>
      <c r="AA95" s="1">
        <v>11</v>
      </c>
      <c r="AB95" s="1">
        <v>11</v>
      </c>
      <c r="AC95" s="1">
        <v>0</v>
      </c>
      <c r="AD95" s="1">
        <v>0</v>
      </c>
      <c r="AE95" s="1">
        <v>0</v>
      </c>
      <c r="AF95" s="1">
        <v>0</v>
      </c>
      <c r="AG95" s="1">
        <v>0</v>
      </c>
      <c r="AH95" s="1">
        <v>0</v>
      </c>
      <c r="AI95" s="1">
        <v>0</v>
      </c>
      <c r="AJ95" s="1">
        <v>0</v>
      </c>
      <c r="AK95" s="1">
        <v>0</v>
      </c>
      <c r="AL95" s="1">
        <v>0</v>
      </c>
      <c r="AM95" s="1">
        <v>0</v>
      </c>
      <c r="AN95" s="1">
        <v>0</v>
      </c>
      <c r="AO95" s="1">
        <v>0</v>
      </c>
      <c r="AP95" s="1">
        <v>0</v>
      </c>
      <c r="AQ95" s="1">
        <v>0</v>
      </c>
      <c r="AR95" s="1">
        <v>0</v>
      </c>
      <c r="AS95" s="1">
        <v>0</v>
      </c>
      <c r="AT95" s="1">
        <v>0</v>
      </c>
      <c r="AU95" s="1">
        <v>0</v>
      </c>
      <c r="AV95" s="1">
        <v>0</v>
      </c>
      <c r="AW95" s="1">
        <v>11</v>
      </c>
      <c r="AX95" s="1">
        <v>11</v>
      </c>
      <c r="AY95" s="1">
        <v>0</v>
      </c>
      <c r="AZ95" s="1">
        <v>0</v>
      </c>
      <c r="BA95" s="1">
        <v>0</v>
      </c>
      <c r="BB95" s="1">
        <v>39</v>
      </c>
      <c r="BC95" s="1">
        <v>39</v>
      </c>
      <c r="BD95" s="1">
        <v>27</v>
      </c>
      <c r="BE95" s="1">
        <v>27</v>
      </c>
      <c r="BF95" s="1">
        <v>0</v>
      </c>
      <c r="BG95" s="3">
        <v>7</v>
      </c>
      <c r="BH95" s="1">
        <v>7</v>
      </c>
      <c r="BI95" s="1">
        <v>0</v>
      </c>
      <c r="BJ95" s="1">
        <v>0</v>
      </c>
      <c r="BK95" s="1">
        <v>2074</v>
      </c>
      <c r="BL95" s="1">
        <v>2096</v>
      </c>
      <c r="BM95" s="1">
        <v>0</v>
      </c>
      <c r="BN95" s="1">
        <v>0</v>
      </c>
      <c r="BO95" s="1">
        <v>0</v>
      </c>
      <c r="BP95" s="1">
        <v>0</v>
      </c>
      <c r="BQ95" s="1">
        <v>0</v>
      </c>
      <c r="BR95" s="1">
        <v>4166</v>
      </c>
      <c r="BS95" s="1">
        <v>4132</v>
      </c>
      <c r="BT95" s="1">
        <v>34</v>
      </c>
      <c r="BU95" s="1">
        <v>9235</v>
      </c>
      <c r="BV95" s="1">
        <v>0</v>
      </c>
      <c r="BW95" s="1">
        <v>0</v>
      </c>
    </row>
    <row r="96" spans="1:75" s="1" customFormat="1">
      <c r="A96" t="s">
        <v>131</v>
      </c>
      <c r="B96" s="20">
        <v>45874</v>
      </c>
      <c r="C96" t="s">
        <v>220</v>
      </c>
      <c r="D96">
        <v>2025</v>
      </c>
      <c r="E96" t="s">
        <v>235</v>
      </c>
      <c r="F96" s="1">
        <v>1435977</v>
      </c>
      <c r="G96" s="1">
        <v>105776</v>
      </c>
      <c r="H96" s="1">
        <v>485902</v>
      </c>
      <c r="I96" s="1">
        <v>185</v>
      </c>
      <c r="J96" s="1">
        <v>51</v>
      </c>
      <c r="K96" s="1">
        <v>486036</v>
      </c>
      <c r="L96" s="8">
        <f t="shared" si="6"/>
        <v>0</v>
      </c>
      <c r="M96" s="1">
        <v>1463669</v>
      </c>
      <c r="N96" s="1">
        <v>493255</v>
      </c>
      <c r="O96" s="1">
        <v>486036</v>
      </c>
      <c r="P96" s="1">
        <v>0</v>
      </c>
      <c r="Q96" s="1">
        <v>0</v>
      </c>
      <c r="R96" s="1">
        <v>7219</v>
      </c>
      <c r="S96" s="1">
        <v>825</v>
      </c>
      <c r="T96" s="1">
        <v>1100</v>
      </c>
      <c r="U96" s="1">
        <v>5265</v>
      </c>
      <c r="V96" s="1">
        <v>0</v>
      </c>
      <c r="W96" s="1">
        <v>29</v>
      </c>
      <c r="X96" s="1">
        <v>0</v>
      </c>
      <c r="Y96" s="2"/>
      <c r="Z96" s="1">
        <v>35379</v>
      </c>
      <c r="AA96" s="1">
        <v>3571</v>
      </c>
      <c r="AB96" s="1">
        <v>3552</v>
      </c>
      <c r="AC96" s="1">
        <v>19</v>
      </c>
      <c r="AD96" s="1">
        <v>10</v>
      </c>
      <c r="AE96" s="1">
        <v>3</v>
      </c>
      <c r="AF96" s="1">
        <v>6</v>
      </c>
      <c r="AG96" s="1">
        <v>0</v>
      </c>
      <c r="AH96" s="1">
        <v>0</v>
      </c>
      <c r="AI96" s="1">
        <v>0</v>
      </c>
      <c r="AJ96" s="1">
        <v>0</v>
      </c>
      <c r="AK96" s="1">
        <v>0</v>
      </c>
      <c r="AL96" s="1">
        <v>0</v>
      </c>
      <c r="AM96" s="1">
        <v>0</v>
      </c>
      <c r="AN96" s="1">
        <v>0</v>
      </c>
      <c r="AO96" s="1">
        <v>3</v>
      </c>
      <c r="AP96" s="1">
        <v>0</v>
      </c>
      <c r="AQ96" s="1">
        <v>0</v>
      </c>
      <c r="AR96" s="1">
        <v>3</v>
      </c>
      <c r="AS96" s="1">
        <v>0</v>
      </c>
      <c r="AT96" s="1">
        <v>0</v>
      </c>
      <c r="AU96" s="1">
        <v>0</v>
      </c>
      <c r="AV96" s="1">
        <v>3</v>
      </c>
      <c r="AW96" s="1">
        <v>3571</v>
      </c>
      <c r="AX96" s="1">
        <v>3552</v>
      </c>
      <c r="AY96" s="1">
        <v>0</v>
      </c>
      <c r="AZ96" s="1">
        <v>0</v>
      </c>
      <c r="BA96" s="1">
        <v>0</v>
      </c>
      <c r="BB96" s="1">
        <v>6280</v>
      </c>
      <c r="BC96" s="1">
        <v>6280</v>
      </c>
      <c r="BD96" s="1">
        <v>3094</v>
      </c>
      <c r="BE96" s="1">
        <v>3027</v>
      </c>
      <c r="BF96" s="1">
        <v>67</v>
      </c>
      <c r="BG96" s="3">
        <v>1314</v>
      </c>
      <c r="BH96" s="1">
        <v>1304</v>
      </c>
      <c r="BI96" s="1">
        <v>10</v>
      </c>
      <c r="BJ96" s="1">
        <v>0</v>
      </c>
      <c r="BK96" s="1">
        <v>278767</v>
      </c>
      <c r="BL96" s="1">
        <v>213174</v>
      </c>
      <c r="BM96" s="1">
        <v>4509</v>
      </c>
      <c r="BN96" s="1">
        <v>0</v>
      </c>
      <c r="BO96" s="1">
        <v>4509</v>
      </c>
      <c r="BP96" s="1">
        <v>0</v>
      </c>
      <c r="BQ96" s="1">
        <v>2533</v>
      </c>
      <c r="BR96" s="1">
        <v>489681</v>
      </c>
      <c r="BS96" s="1">
        <v>482484</v>
      </c>
      <c r="BT96" s="1">
        <v>7197</v>
      </c>
      <c r="BU96" s="1">
        <v>1428290</v>
      </c>
      <c r="BV96" s="1">
        <v>0</v>
      </c>
      <c r="BW96" s="1">
        <v>8</v>
      </c>
    </row>
    <row r="97" spans="1:75" s="1" customFormat="1">
      <c r="A97" t="s">
        <v>133</v>
      </c>
      <c r="B97" s="20">
        <v>45874</v>
      </c>
      <c r="C97" t="s">
        <v>220</v>
      </c>
      <c r="D97">
        <v>2025</v>
      </c>
      <c r="E97" t="s">
        <v>236</v>
      </c>
      <c r="F97" s="1">
        <v>200168</v>
      </c>
      <c r="G97" s="1">
        <v>12323</v>
      </c>
      <c r="H97" s="1">
        <v>71524</v>
      </c>
      <c r="I97" s="1">
        <v>23</v>
      </c>
      <c r="J97" s="1">
        <v>1</v>
      </c>
      <c r="K97" s="1">
        <v>71546</v>
      </c>
      <c r="L97" s="8">
        <f t="shared" si="6"/>
        <v>0</v>
      </c>
      <c r="M97" s="1">
        <v>204081</v>
      </c>
      <c r="N97" s="1">
        <v>72103</v>
      </c>
      <c r="O97" s="1">
        <v>71546</v>
      </c>
      <c r="P97" s="1">
        <v>73</v>
      </c>
      <c r="Q97" s="1">
        <v>0</v>
      </c>
      <c r="R97" s="1">
        <v>484</v>
      </c>
      <c r="S97" s="1">
        <v>242</v>
      </c>
      <c r="T97" s="1">
        <v>195</v>
      </c>
      <c r="U97" s="1">
        <v>0</v>
      </c>
      <c r="V97" s="1">
        <v>0</v>
      </c>
      <c r="W97" s="1">
        <v>47</v>
      </c>
      <c r="X97" s="1">
        <v>0</v>
      </c>
      <c r="Y97" s="2"/>
      <c r="Z97" s="1">
        <v>13320</v>
      </c>
      <c r="AA97" s="1">
        <v>1118</v>
      </c>
      <c r="AB97" s="1">
        <v>1103</v>
      </c>
      <c r="AC97" s="1">
        <v>15</v>
      </c>
      <c r="AD97" s="1">
        <v>8</v>
      </c>
      <c r="AE97" s="1">
        <v>6</v>
      </c>
      <c r="AF97" s="1">
        <v>0</v>
      </c>
      <c r="AG97" s="1">
        <v>1</v>
      </c>
      <c r="AH97" s="1">
        <v>0</v>
      </c>
      <c r="AI97" s="1">
        <v>0</v>
      </c>
      <c r="AJ97" s="1">
        <v>0</v>
      </c>
      <c r="AK97" s="1">
        <v>0</v>
      </c>
      <c r="AL97" s="1">
        <v>0</v>
      </c>
      <c r="AM97" s="1">
        <v>0</v>
      </c>
      <c r="AN97" s="1">
        <v>0</v>
      </c>
      <c r="AO97" s="1">
        <v>0</v>
      </c>
      <c r="AP97" s="1">
        <v>0</v>
      </c>
      <c r="AQ97" s="1">
        <v>0</v>
      </c>
      <c r="AR97" s="1">
        <v>0</v>
      </c>
      <c r="AS97" s="1">
        <v>0</v>
      </c>
      <c r="AT97" s="1">
        <v>0</v>
      </c>
      <c r="AU97" s="1">
        <v>0</v>
      </c>
      <c r="AV97" s="1">
        <v>0</v>
      </c>
      <c r="AW97" s="1">
        <v>1118</v>
      </c>
      <c r="AX97" s="1">
        <v>1103</v>
      </c>
      <c r="AY97" s="1">
        <v>0</v>
      </c>
      <c r="AZ97" s="1">
        <v>0</v>
      </c>
      <c r="BA97" s="1">
        <v>0</v>
      </c>
      <c r="BB97" s="1">
        <v>1061</v>
      </c>
      <c r="BC97" s="1">
        <v>1061</v>
      </c>
      <c r="BD97" s="1">
        <v>363</v>
      </c>
      <c r="BE97" s="1">
        <v>352</v>
      </c>
      <c r="BF97" s="1">
        <v>11</v>
      </c>
      <c r="BG97" s="3">
        <v>166</v>
      </c>
      <c r="BH97" s="1">
        <v>166</v>
      </c>
      <c r="BI97" s="1">
        <v>0</v>
      </c>
      <c r="BJ97" s="1">
        <v>0</v>
      </c>
      <c r="BK97" s="1">
        <v>43793</v>
      </c>
      <c r="BL97" s="1">
        <v>28144</v>
      </c>
      <c r="BM97" s="1">
        <v>4</v>
      </c>
      <c r="BN97" s="1">
        <v>4</v>
      </c>
      <c r="BO97" s="1">
        <v>0</v>
      </c>
      <c r="BP97" s="1">
        <v>0</v>
      </c>
      <c r="BQ97" s="1">
        <v>5</v>
      </c>
      <c r="BR97" s="1">
        <v>70985</v>
      </c>
      <c r="BS97" s="1">
        <v>70443</v>
      </c>
      <c r="BT97" s="1">
        <v>469</v>
      </c>
      <c r="BU97" s="1">
        <v>190761</v>
      </c>
      <c r="BV97" s="1">
        <v>0</v>
      </c>
      <c r="BW97" s="1">
        <v>0</v>
      </c>
    </row>
    <row r="98" spans="1:75" s="1" customFormat="1">
      <c r="A98" t="s">
        <v>135</v>
      </c>
      <c r="B98" s="20">
        <v>45874</v>
      </c>
      <c r="C98" t="s">
        <v>220</v>
      </c>
      <c r="D98">
        <v>2025</v>
      </c>
      <c r="E98" t="s">
        <v>237</v>
      </c>
      <c r="F98" s="1">
        <v>27625</v>
      </c>
      <c r="G98" s="1">
        <v>1520</v>
      </c>
      <c r="H98" s="1">
        <v>10451</v>
      </c>
      <c r="I98" s="1">
        <v>3</v>
      </c>
      <c r="J98" s="1">
        <v>0</v>
      </c>
      <c r="K98" s="1">
        <v>10454</v>
      </c>
      <c r="L98" s="8">
        <f t="shared" si="6"/>
        <v>0</v>
      </c>
      <c r="M98" s="1">
        <v>27793</v>
      </c>
      <c r="N98" s="1">
        <v>10650</v>
      </c>
      <c r="O98" s="1">
        <v>10454</v>
      </c>
      <c r="P98" s="1">
        <v>1</v>
      </c>
      <c r="Q98" s="1">
        <v>1</v>
      </c>
      <c r="R98" s="1">
        <v>196</v>
      </c>
      <c r="S98" s="1">
        <v>27</v>
      </c>
      <c r="T98" s="1">
        <v>43</v>
      </c>
      <c r="U98" s="1">
        <v>117</v>
      </c>
      <c r="V98" s="1">
        <v>0</v>
      </c>
      <c r="W98" s="1">
        <v>9</v>
      </c>
      <c r="X98" s="1">
        <v>-1</v>
      </c>
      <c r="Y98" s="2"/>
      <c r="Z98" s="1">
        <v>256</v>
      </c>
      <c r="AA98" s="1">
        <v>23</v>
      </c>
      <c r="AB98" s="1">
        <v>21</v>
      </c>
      <c r="AC98" s="1">
        <v>2</v>
      </c>
      <c r="AD98" s="1">
        <v>2</v>
      </c>
      <c r="AE98" s="1">
        <v>0</v>
      </c>
      <c r="AF98" s="1">
        <v>0</v>
      </c>
      <c r="AG98" s="1">
        <v>0</v>
      </c>
      <c r="AH98" s="1">
        <v>0</v>
      </c>
      <c r="AI98" s="1">
        <v>0</v>
      </c>
      <c r="AJ98" s="1">
        <v>0</v>
      </c>
      <c r="AK98" s="1">
        <v>0</v>
      </c>
      <c r="AL98" s="1">
        <v>0</v>
      </c>
      <c r="AM98" s="1">
        <v>0</v>
      </c>
      <c r="AN98" s="1">
        <v>0</v>
      </c>
      <c r="AO98" s="1">
        <v>0</v>
      </c>
      <c r="AP98" s="1">
        <v>0</v>
      </c>
      <c r="AQ98" s="1">
        <v>0</v>
      </c>
      <c r="AR98" s="1">
        <v>0</v>
      </c>
      <c r="AS98" s="1">
        <v>0</v>
      </c>
      <c r="AT98" s="1">
        <v>0</v>
      </c>
      <c r="AU98" s="1">
        <v>0</v>
      </c>
      <c r="AV98" s="1">
        <v>0</v>
      </c>
      <c r="AW98" s="1">
        <v>23</v>
      </c>
      <c r="AX98" s="1">
        <v>21</v>
      </c>
      <c r="AY98" s="1">
        <v>0</v>
      </c>
      <c r="AZ98" s="1">
        <v>0</v>
      </c>
      <c r="BA98" s="1">
        <v>0</v>
      </c>
      <c r="BB98" s="1">
        <v>126</v>
      </c>
      <c r="BC98" s="1">
        <v>126</v>
      </c>
      <c r="BD98" s="1">
        <v>56</v>
      </c>
      <c r="BE98" s="1">
        <v>55</v>
      </c>
      <c r="BF98" s="1">
        <v>1</v>
      </c>
      <c r="BG98" s="3">
        <v>12</v>
      </c>
      <c r="BH98" s="1">
        <v>12</v>
      </c>
      <c r="BI98" s="1">
        <v>0</v>
      </c>
      <c r="BJ98" s="1">
        <v>0</v>
      </c>
      <c r="BK98" s="1">
        <v>7002</v>
      </c>
      <c r="BL98" s="1">
        <v>3636</v>
      </c>
      <c r="BM98" s="1">
        <v>205</v>
      </c>
      <c r="BN98" s="1">
        <v>205</v>
      </c>
      <c r="BO98" s="1">
        <v>0</v>
      </c>
      <c r="BP98" s="1">
        <v>0</v>
      </c>
      <c r="BQ98" s="1">
        <v>0</v>
      </c>
      <c r="BR98" s="1">
        <v>10627</v>
      </c>
      <c r="BS98" s="1">
        <v>10433</v>
      </c>
      <c r="BT98" s="1">
        <v>194</v>
      </c>
      <c r="BU98" s="1">
        <v>27537</v>
      </c>
      <c r="BV98" s="1">
        <v>0</v>
      </c>
      <c r="BW98" s="1">
        <v>0</v>
      </c>
    </row>
    <row r="99" spans="1:75" s="1" customFormat="1">
      <c r="A99" t="s">
        <v>137</v>
      </c>
      <c r="B99" s="20">
        <v>45874</v>
      </c>
      <c r="C99" t="s">
        <v>220</v>
      </c>
      <c r="D99">
        <v>2025</v>
      </c>
      <c r="E99" t="s">
        <v>238</v>
      </c>
      <c r="F99" s="1">
        <v>16495</v>
      </c>
      <c r="G99" s="1">
        <v>1221</v>
      </c>
      <c r="H99" s="1">
        <v>5634</v>
      </c>
      <c r="I99" s="1">
        <v>4</v>
      </c>
      <c r="J99" s="1">
        <v>0</v>
      </c>
      <c r="K99" s="1">
        <v>5638</v>
      </c>
      <c r="L99" s="8">
        <f t="shared" si="6"/>
        <v>0</v>
      </c>
      <c r="M99" s="1">
        <v>16787</v>
      </c>
      <c r="N99" s="1">
        <v>5751</v>
      </c>
      <c r="O99" s="1">
        <v>5638</v>
      </c>
      <c r="P99" s="1">
        <v>0</v>
      </c>
      <c r="Q99" s="1">
        <v>0</v>
      </c>
      <c r="R99" s="1">
        <v>113</v>
      </c>
      <c r="S99" s="1">
        <v>7</v>
      </c>
      <c r="T99" s="1">
        <v>6</v>
      </c>
      <c r="U99" s="1">
        <v>97</v>
      </c>
      <c r="V99" s="1">
        <v>0</v>
      </c>
      <c r="W99" s="1">
        <v>3</v>
      </c>
      <c r="X99" s="1">
        <v>0</v>
      </c>
      <c r="Y99" s="2"/>
      <c r="Z99" s="1">
        <v>205</v>
      </c>
      <c r="AA99" s="1">
        <v>17</v>
      </c>
      <c r="AB99" s="1">
        <v>17</v>
      </c>
      <c r="AC99" s="1">
        <v>0</v>
      </c>
      <c r="AD99" s="1">
        <v>0</v>
      </c>
      <c r="AE99" s="1">
        <v>0</v>
      </c>
      <c r="AF99" s="1">
        <v>0</v>
      </c>
      <c r="AG99" s="1">
        <v>0</v>
      </c>
      <c r="AH99" s="1">
        <v>0</v>
      </c>
      <c r="AI99" s="1">
        <v>0</v>
      </c>
      <c r="AJ99" s="1">
        <v>0</v>
      </c>
      <c r="AK99" s="1">
        <v>0</v>
      </c>
      <c r="AL99" s="1">
        <v>0</v>
      </c>
      <c r="AM99" s="1">
        <v>0</v>
      </c>
      <c r="AN99" s="1">
        <v>0</v>
      </c>
      <c r="AO99" s="1">
        <v>0</v>
      </c>
      <c r="AP99" s="1">
        <v>0</v>
      </c>
      <c r="AQ99" s="1">
        <v>0</v>
      </c>
      <c r="AR99" s="1">
        <v>0</v>
      </c>
      <c r="AS99" s="1">
        <v>0</v>
      </c>
      <c r="AT99" s="1">
        <v>0</v>
      </c>
      <c r="AU99" s="1">
        <v>0</v>
      </c>
      <c r="AV99" s="1">
        <v>0</v>
      </c>
      <c r="AW99" s="1">
        <v>17</v>
      </c>
      <c r="AX99" s="1">
        <v>17</v>
      </c>
      <c r="AY99" s="1">
        <v>0</v>
      </c>
      <c r="AZ99" s="1">
        <v>0</v>
      </c>
      <c r="BA99" s="1">
        <v>0</v>
      </c>
      <c r="BB99" s="1">
        <v>186</v>
      </c>
      <c r="BC99" s="1">
        <v>186</v>
      </c>
      <c r="BD99" s="1">
        <v>63</v>
      </c>
      <c r="BE99" s="1">
        <v>62</v>
      </c>
      <c r="BF99" s="1">
        <v>1</v>
      </c>
      <c r="BG99" s="3">
        <v>7</v>
      </c>
      <c r="BH99" s="1">
        <v>7</v>
      </c>
      <c r="BI99" s="1">
        <v>0</v>
      </c>
      <c r="BJ99" s="1">
        <v>0</v>
      </c>
      <c r="BK99" s="1">
        <v>3397</v>
      </c>
      <c r="BL99" s="1">
        <v>2347</v>
      </c>
      <c r="BM99" s="1">
        <v>6</v>
      </c>
      <c r="BN99" s="1">
        <v>6</v>
      </c>
      <c r="BO99" s="1">
        <v>0</v>
      </c>
      <c r="BP99" s="1">
        <v>0</v>
      </c>
      <c r="BQ99" s="1">
        <v>0</v>
      </c>
      <c r="BR99" s="1">
        <v>5734</v>
      </c>
      <c r="BS99" s="1">
        <v>5621</v>
      </c>
      <c r="BT99" s="1">
        <v>113</v>
      </c>
      <c r="BU99" s="1">
        <v>16582</v>
      </c>
      <c r="BV99" s="1">
        <v>0</v>
      </c>
      <c r="BW99" s="1">
        <v>0</v>
      </c>
    </row>
    <row r="100" spans="1:75" s="1" customFormat="1">
      <c r="A100" t="s">
        <v>139</v>
      </c>
      <c r="B100" s="20">
        <v>45874</v>
      </c>
      <c r="C100" t="s">
        <v>220</v>
      </c>
      <c r="D100">
        <v>2025</v>
      </c>
      <c r="E100" t="s">
        <v>239</v>
      </c>
      <c r="F100" s="1">
        <v>20107</v>
      </c>
      <c r="G100" s="1">
        <v>1408</v>
      </c>
      <c r="H100" s="1">
        <v>5625</v>
      </c>
      <c r="I100" s="1">
        <v>0</v>
      </c>
      <c r="J100" s="1">
        <v>1</v>
      </c>
      <c r="K100" s="1">
        <v>5624</v>
      </c>
      <c r="L100" s="8">
        <f t="shared" si="6"/>
        <v>0</v>
      </c>
      <c r="M100" s="1">
        <v>20405</v>
      </c>
      <c r="N100" s="1">
        <v>5700</v>
      </c>
      <c r="O100" s="1">
        <v>5624</v>
      </c>
      <c r="P100" s="1">
        <v>0</v>
      </c>
      <c r="Q100" s="1">
        <v>0</v>
      </c>
      <c r="R100" s="1">
        <v>76</v>
      </c>
      <c r="S100" s="1">
        <v>15</v>
      </c>
      <c r="T100" s="1">
        <v>17</v>
      </c>
      <c r="U100" s="1">
        <v>43</v>
      </c>
      <c r="V100" s="1">
        <v>0</v>
      </c>
      <c r="W100" s="1">
        <v>1</v>
      </c>
      <c r="X100" s="1">
        <v>0</v>
      </c>
      <c r="Y100" s="2"/>
      <c r="Z100" s="1">
        <v>214</v>
      </c>
      <c r="AA100" s="1">
        <v>22</v>
      </c>
      <c r="AB100" s="1">
        <v>22</v>
      </c>
      <c r="AC100" s="1">
        <v>0</v>
      </c>
      <c r="AD100" s="1">
        <v>0</v>
      </c>
      <c r="AE100" s="1">
        <v>0</v>
      </c>
      <c r="AF100" s="1">
        <v>0</v>
      </c>
      <c r="AG100" s="1">
        <v>0</v>
      </c>
      <c r="AH100" s="1">
        <v>0</v>
      </c>
      <c r="AI100" s="1">
        <v>0</v>
      </c>
      <c r="AJ100" s="1">
        <v>0</v>
      </c>
      <c r="AK100" s="1">
        <v>0</v>
      </c>
      <c r="AL100" s="1">
        <v>0</v>
      </c>
      <c r="AM100" s="1">
        <v>0</v>
      </c>
      <c r="AN100" s="1">
        <v>0</v>
      </c>
      <c r="AO100" s="1">
        <v>0</v>
      </c>
      <c r="AP100" s="1">
        <v>0</v>
      </c>
      <c r="AQ100" s="1">
        <v>0</v>
      </c>
      <c r="AR100" s="1">
        <v>0</v>
      </c>
      <c r="AS100" s="1">
        <v>0</v>
      </c>
      <c r="AT100" s="1">
        <v>0</v>
      </c>
      <c r="AU100" s="1">
        <v>0</v>
      </c>
      <c r="AV100" s="1">
        <v>0</v>
      </c>
      <c r="AW100" s="1">
        <v>22</v>
      </c>
      <c r="AX100" s="1">
        <v>22</v>
      </c>
      <c r="AY100" s="1">
        <v>0</v>
      </c>
      <c r="AZ100" s="1">
        <v>0</v>
      </c>
      <c r="BA100" s="1">
        <v>0</v>
      </c>
      <c r="BB100" s="1">
        <v>45</v>
      </c>
      <c r="BC100" s="1">
        <v>45</v>
      </c>
      <c r="BD100" s="1">
        <v>20</v>
      </c>
      <c r="BE100" s="1">
        <v>19</v>
      </c>
      <c r="BF100" s="1">
        <v>1</v>
      </c>
      <c r="BG100" s="3">
        <v>0</v>
      </c>
      <c r="BH100" s="1">
        <v>0</v>
      </c>
      <c r="BI100" s="1">
        <v>0</v>
      </c>
      <c r="BJ100" s="1">
        <v>0</v>
      </c>
      <c r="BK100" s="1">
        <v>1982</v>
      </c>
      <c r="BL100" s="1">
        <v>3718</v>
      </c>
      <c r="BM100" s="1">
        <v>0</v>
      </c>
      <c r="BN100" s="1">
        <v>0</v>
      </c>
      <c r="BO100" s="1">
        <v>0</v>
      </c>
      <c r="BP100" s="1">
        <v>0</v>
      </c>
      <c r="BQ100" s="1">
        <v>0</v>
      </c>
      <c r="BR100" s="1">
        <v>5678</v>
      </c>
      <c r="BS100" s="1">
        <v>5602</v>
      </c>
      <c r="BT100" s="1">
        <v>76</v>
      </c>
      <c r="BU100" s="1">
        <v>20191</v>
      </c>
      <c r="BV100" s="1">
        <v>0</v>
      </c>
      <c r="BW100" s="1">
        <v>0</v>
      </c>
    </row>
    <row r="101" spans="1:75" s="1" customFormat="1">
      <c r="A101" t="s">
        <v>141</v>
      </c>
      <c r="B101" s="20">
        <v>45874</v>
      </c>
      <c r="C101" t="s">
        <v>220</v>
      </c>
      <c r="D101">
        <v>2025</v>
      </c>
      <c r="E101" t="s">
        <v>240</v>
      </c>
      <c r="F101" s="1">
        <v>8755</v>
      </c>
      <c r="G101" s="1">
        <v>426</v>
      </c>
      <c r="H101" s="1">
        <v>2115</v>
      </c>
      <c r="I101" s="1">
        <v>0</v>
      </c>
      <c r="J101" s="1">
        <v>1</v>
      </c>
      <c r="K101" s="1">
        <v>2114</v>
      </c>
      <c r="L101" s="8">
        <f t="shared" si="6"/>
        <v>0</v>
      </c>
      <c r="M101" s="1">
        <v>8814</v>
      </c>
      <c r="N101" s="1">
        <v>2201</v>
      </c>
      <c r="O101" s="1">
        <v>2114</v>
      </c>
      <c r="P101" s="1">
        <v>4</v>
      </c>
      <c r="Q101" s="1">
        <v>0</v>
      </c>
      <c r="R101" s="1">
        <v>83</v>
      </c>
      <c r="S101" s="1">
        <v>3</v>
      </c>
      <c r="T101" s="1">
        <v>1</v>
      </c>
      <c r="U101" s="1">
        <v>69</v>
      </c>
      <c r="V101" s="1">
        <v>0</v>
      </c>
      <c r="W101" s="1">
        <v>10</v>
      </c>
      <c r="X101" s="1">
        <v>0</v>
      </c>
      <c r="Y101" s="2"/>
      <c r="Z101" s="1">
        <v>109</v>
      </c>
      <c r="AA101" s="1">
        <v>6</v>
      </c>
      <c r="AB101" s="1">
        <v>6</v>
      </c>
      <c r="AC101" s="1">
        <v>0</v>
      </c>
      <c r="AD101" s="1">
        <v>0</v>
      </c>
      <c r="AE101" s="1">
        <v>0</v>
      </c>
      <c r="AF101" s="1">
        <v>0</v>
      </c>
      <c r="AG101" s="1">
        <v>0</v>
      </c>
      <c r="AH101" s="1">
        <v>0</v>
      </c>
      <c r="AI101" s="1">
        <v>0</v>
      </c>
      <c r="AJ101" s="1">
        <v>0</v>
      </c>
      <c r="AK101" s="1">
        <v>0</v>
      </c>
      <c r="AL101" s="1">
        <v>0</v>
      </c>
      <c r="AM101" s="1">
        <v>0</v>
      </c>
      <c r="AN101" s="1">
        <v>0</v>
      </c>
      <c r="AO101" s="1">
        <v>0</v>
      </c>
      <c r="AP101" s="1">
        <v>0</v>
      </c>
      <c r="AQ101" s="1">
        <v>0</v>
      </c>
      <c r="AR101" s="1">
        <v>0</v>
      </c>
      <c r="AS101" s="1">
        <v>0</v>
      </c>
      <c r="AT101" s="1">
        <v>0</v>
      </c>
      <c r="AU101" s="1">
        <v>0</v>
      </c>
      <c r="AV101" s="1">
        <v>0</v>
      </c>
      <c r="AW101" s="1">
        <v>6</v>
      </c>
      <c r="AX101" s="1">
        <v>6</v>
      </c>
      <c r="AY101" s="1">
        <v>0</v>
      </c>
      <c r="AZ101" s="1">
        <v>0</v>
      </c>
      <c r="BA101" s="1">
        <v>0</v>
      </c>
      <c r="BB101" s="1">
        <v>23</v>
      </c>
      <c r="BC101" s="1">
        <v>23</v>
      </c>
      <c r="BD101" s="1">
        <v>8</v>
      </c>
      <c r="BE101" s="1">
        <v>8</v>
      </c>
      <c r="BF101" s="1">
        <v>0</v>
      </c>
      <c r="BG101" s="3">
        <v>0</v>
      </c>
      <c r="BH101" s="1">
        <v>0</v>
      </c>
      <c r="BI101" s="1">
        <v>0</v>
      </c>
      <c r="BJ101" s="1">
        <v>0</v>
      </c>
      <c r="BK101" s="1">
        <v>388</v>
      </c>
      <c r="BL101" s="1">
        <v>1813</v>
      </c>
      <c r="BM101" s="1">
        <v>0</v>
      </c>
      <c r="BN101" s="1">
        <v>0</v>
      </c>
      <c r="BO101" s="1">
        <v>0</v>
      </c>
      <c r="BP101" s="1">
        <v>0</v>
      </c>
      <c r="BQ101" s="1">
        <v>0</v>
      </c>
      <c r="BR101" s="1">
        <v>2195</v>
      </c>
      <c r="BS101" s="1">
        <v>2108</v>
      </c>
      <c r="BT101" s="1">
        <v>83</v>
      </c>
      <c r="BU101" s="1">
        <v>8705</v>
      </c>
      <c r="BV101" s="1">
        <v>0</v>
      </c>
      <c r="BW101" s="1">
        <v>0</v>
      </c>
    </row>
    <row r="102" spans="1:75" s="1" customFormat="1">
      <c r="A102" t="s">
        <v>143</v>
      </c>
      <c r="B102" s="20">
        <v>45874</v>
      </c>
      <c r="C102" t="s">
        <v>220</v>
      </c>
      <c r="D102">
        <v>2025</v>
      </c>
      <c r="E102" t="s">
        <v>241</v>
      </c>
      <c r="F102" s="1">
        <v>9921</v>
      </c>
      <c r="G102" s="1">
        <v>547</v>
      </c>
      <c r="H102" s="1">
        <v>2724</v>
      </c>
      <c r="I102" s="1">
        <v>0</v>
      </c>
      <c r="J102" s="1">
        <v>0</v>
      </c>
      <c r="K102" s="1">
        <v>2724</v>
      </c>
      <c r="L102" s="8">
        <f t="shared" si="6"/>
        <v>0</v>
      </c>
      <c r="M102" s="1">
        <v>9979</v>
      </c>
      <c r="N102" s="1">
        <v>2782</v>
      </c>
      <c r="O102" s="1">
        <v>2724</v>
      </c>
      <c r="P102" s="1">
        <v>13</v>
      </c>
      <c r="Q102" s="1">
        <v>0</v>
      </c>
      <c r="R102" s="1">
        <v>45</v>
      </c>
      <c r="S102" s="1">
        <v>4</v>
      </c>
      <c r="T102" s="1">
        <v>13</v>
      </c>
      <c r="U102" s="1">
        <v>22</v>
      </c>
      <c r="V102" s="1">
        <v>0</v>
      </c>
      <c r="W102" s="1">
        <v>6</v>
      </c>
      <c r="X102" s="1">
        <v>0</v>
      </c>
      <c r="Y102" s="2"/>
      <c r="Z102" s="1">
        <v>132</v>
      </c>
      <c r="AA102" s="1">
        <v>12</v>
      </c>
      <c r="AB102" s="1">
        <v>12</v>
      </c>
      <c r="AC102" s="1">
        <v>0</v>
      </c>
      <c r="AD102" s="1">
        <v>0</v>
      </c>
      <c r="AE102" s="1">
        <v>0</v>
      </c>
      <c r="AF102" s="1">
        <v>0</v>
      </c>
      <c r="AG102" s="1">
        <v>0</v>
      </c>
      <c r="AH102" s="1">
        <v>0</v>
      </c>
      <c r="AI102" s="1">
        <v>0</v>
      </c>
      <c r="AJ102" s="1">
        <v>0</v>
      </c>
      <c r="AK102" s="1">
        <v>0</v>
      </c>
      <c r="AL102" s="1">
        <v>0</v>
      </c>
      <c r="AM102" s="1">
        <v>0</v>
      </c>
      <c r="AN102" s="1">
        <v>0</v>
      </c>
      <c r="AO102" s="1">
        <v>0</v>
      </c>
      <c r="AP102" s="1">
        <v>0</v>
      </c>
      <c r="AQ102" s="1">
        <v>0</v>
      </c>
      <c r="AR102" s="1">
        <v>0</v>
      </c>
      <c r="AS102" s="1">
        <v>0</v>
      </c>
      <c r="AT102" s="1">
        <v>0</v>
      </c>
      <c r="AU102" s="1">
        <v>0</v>
      </c>
      <c r="AV102" s="1">
        <v>0</v>
      </c>
      <c r="AW102" s="1">
        <v>12</v>
      </c>
      <c r="AX102" s="1">
        <v>12</v>
      </c>
      <c r="AY102" s="1">
        <v>0</v>
      </c>
      <c r="AZ102" s="1">
        <v>0</v>
      </c>
      <c r="BA102" s="1">
        <v>0</v>
      </c>
      <c r="BB102" s="1">
        <v>67</v>
      </c>
      <c r="BC102" s="1">
        <v>67</v>
      </c>
      <c r="BD102" s="1">
        <v>12</v>
      </c>
      <c r="BE102" s="1">
        <v>12</v>
      </c>
      <c r="BF102" s="1">
        <v>0</v>
      </c>
      <c r="BG102" s="3">
        <v>3</v>
      </c>
      <c r="BH102" s="1">
        <v>3</v>
      </c>
      <c r="BI102" s="1">
        <v>0</v>
      </c>
      <c r="BJ102" s="1">
        <v>0</v>
      </c>
      <c r="BK102" s="1">
        <v>1497</v>
      </c>
      <c r="BL102" s="1">
        <v>1282</v>
      </c>
      <c r="BM102" s="1">
        <v>55</v>
      </c>
      <c r="BN102" s="1">
        <v>55</v>
      </c>
      <c r="BO102" s="1">
        <v>0</v>
      </c>
      <c r="BP102" s="1">
        <v>0</v>
      </c>
      <c r="BQ102" s="1">
        <v>0</v>
      </c>
      <c r="BR102" s="1">
        <v>2770</v>
      </c>
      <c r="BS102" s="1">
        <v>2712</v>
      </c>
      <c r="BT102" s="1">
        <v>45</v>
      </c>
      <c r="BU102" s="1">
        <v>9847</v>
      </c>
      <c r="BV102" s="1">
        <v>0</v>
      </c>
      <c r="BW102" s="1">
        <v>0</v>
      </c>
    </row>
    <row r="103" spans="1:75" s="1" customFormat="1">
      <c r="A103" t="s">
        <v>145</v>
      </c>
      <c r="B103" s="20">
        <v>45874</v>
      </c>
      <c r="C103" t="s">
        <v>220</v>
      </c>
      <c r="D103">
        <v>2025</v>
      </c>
      <c r="E103" t="s">
        <v>242</v>
      </c>
      <c r="F103" s="1">
        <v>15669</v>
      </c>
      <c r="G103" s="1">
        <v>681</v>
      </c>
      <c r="H103" s="1">
        <v>5288</v>
      </c>
      <c r="I103" s="1">
        <v>1</v>
      </c>
      <c r="J103" s="1">
        <v>0</v>
      </c>
      <c r="K103" s="1">
        <v>5289</v>
      </c>
      <c r="L103" s="8">
        <f t="shared" si="6"/>
        <v>0</v>
      </c>
      <c r="M103" s="1">
        <v>15930</v>
      </c>
      <c r="N103" s="1">
        <v>5392</v>
      </c>
      <c r="O103" s="1">
        <v>5289</v>
      </c>
      <c r="P103" s="1">
        <v>14</v>
      </c>
      <c r="Q103" s="1">
        <v>4</v>
      </c>
      <c r="R103" s="1">
        <v>89</v>
      </c>
      <c r="S103" s="1">
        <v>8</v>
      </c>
      <c r="T103" s="1">
        <v>9</v>
      </c>
      <c r="U103" s="1">
        <v>59</v>
      </c>
      <c r="V103" s="1">
        <v>0</v>
      </c>
      <c r="W103" s="1">
        <v>13</v>
      </c>
      <c r="X103" s="1">
        <v>0</v>
      </c>
      <c r="Y103" s="2"/>
      <c r="Z103" s="1">
        <v>225</v>
      </c>
      <c r="AA103" s="1">
        <v>22</v>
      </c>
      <c r="AB103" s="1">
        <v>22</v>
      </c>
      <c r="AC103" s="1">
        <v>0</v>
      </c>
      <c r="AD103" s="1">
        <v>0</v>
      </c>
      <c r="AE103" s="1">
        <v>0</v>
      </c>
      <c r="AF103" s="1">
        <v>0</v>
      </c>
      <c r="AG103" s="1">
        <v>0</v>
      </c>
      <c r="AH103" s="1">
        <v>0</v>
      </c>
      <c r="AI103" s="1">
        <v>0</v>
      </c>
      <c r="AJ103" s="1">
        <v>0</v>
      </c>
      <c r="AK103" s="1">
        <v>0</v>
      </c>
      <c r="AL103" s="1">
        <v>0</v>
      </c>
      <c r="AM103" s="1">
        <v>0</v>
      </c>
      <c r="AN103" s="1">
        <v>0</v>
      </c>
      <c r="AO103" s="1">
        <v>0</v>
      </c>
      <c r="AP103" s="1">
        <v>0</v>
      </c>
      <c r="AQ103" s="1">
        <v>0</v>
      </c>
      <c r="AR103" s="1">
        <v>0</v>
      </c>
      <c r="AS103" s="1">
        <v>0</v>
      </c>
      <c r="AT103" s="1">
        <v>0</v>
      </c>
      <c r="AU103" s="1">
        <v>0</v>
      </c>
      <c r="AV103" s="1">
        <v>0</v>
      </c>
      <c r="AW103" s="1">
        <v>22</v>
      </c>
      <c r="AX103" s="1">
        <v>22</v>
      </c>
      <c r="AY103" s="1">
        <v>0</v>
      </c>
      <c r="AZ103" s="1">
        <v>0</v>
      </c>
      <c r="BA103" s="1">
        <v>0</v>
      </c>
      <c r="BB103" s="1">
        <v>75</v>
      </c>
      <c r="BC103" s="1">
        <v>75</v>
      </c>
      <c r="BD103" s="1">
        <v>18</v>
      </c>
      <c r="BE103" s="1">
        <v>18</v>
      </c>
      <c r="BF103" s="1">
        <v>0</v>
      </c>
      <c r="BG103" s="3">
        <v>1</v>
      </c>
      <c r="BH103" s="1">
        <v>1</v>
      </c>
      <c r="BI103" s="1">
        <v>0</v>
      </c>
      <c r="BJ103" s="1">
        <v>0</v>
      </c>
      <c r="BK103" s="1">
        <v>1678</v>
      </c>
      <c r="BL103" s="1">
        <v>3713</v>
      </c>
      <c r="BM103" s="1">
        <v>0</v>
      </c>
      <c r="BN103" s="1">
        <v>0</v>
      </c>
      <c r="BO103" s="1">
        <v>0</v>
      </c>
      <c r="BP103" s="1">
        <v>0</v>
      </c>
      <c r="BQ103" s="1">
        <v>0</v>
      </c>
      <c r="BR103" s="1">
        <v>5370</v>
      </c>
      <c r="BS103" s="1">
        <v>5267</v>
      </c>
      <c r="BT103" s="1">
        <v>89</v>
      </c>
      <c r="BU103" s="1">
        <v>15705</v>
      </c>
      <c r="BV103" s="1">
        <v>0</v>
      </c>
      <c r="BW103" s="1">
        <v>0</v>
      </c>
    </row>
    <row r="104" spans="1:75" s="1" customFormat="1">
      <c r="A104" t="s">
        <v>147</v>
      </c>
      <c r="B104" s="20">
        <v>45874</v>
      </c>
      <c r="C104" t="s">
        <v>220</v>
      </c>
      <c r="D104">
        <v>2025</v>
      </c>
      <c r="E104" t="s">
        <v>243</v>
      </c>
      <c r="F104" s="1">
        <v>1451</v>
      </c>
      <c r="G104" s="1">
        <v>105</v>
      </c>
      <c r="H104" s="1">
        <v>507</v>
      </c>
      <c r="I104" s="1">
        <v>0</v>
      </c>
      <c r="J104" s="1">
        <v>0</v>
      </c>
      <c r="K104" s="1">
        <v>507</v>
      </c>
      <c r="L104" s="8">
        <f t="shared" si="6"/>
        <v>0</v>
      </c>
      <c r="M104" s="1">
        <v>1462</v>
      </c>
      <c r="N104" s="1">
        <v>527</v>
      </c>
      <c r="O104" s="1">
        <v>507</v>
      </c>
      <c r="P104" s="1">
        <v>0</v>
      </c>
      <c r="Q104" s="1">
        <v>0</v>
      </c>
      <c r="R104" s="1">
        <v>20</v>
      </c>
      <c r="S104" s="1">
        <v>1</v>
      </c>
      <c r="T104" s="1">
        <v>0</v>
      </c>
      <c r="U104" s="1">
        <v>19</v>
      </c>
      <c r="V104" s="1">
        <v>0</v>
      </c>
      <c r="W104" s="1">
        <v>0</v>
      </c>
      <c r="X104" s="1">
        <v>0</v>
      </c>
      <c r="Y104" s="2"/>
      <c r="Z104" s="1">
        <v>33</v>
      </c>
      <c r="AA104" s="1">
        <v>2</v>
      </c>
      <c r="AB104" s="1">
        <v>2</v>
      </c>
      <c r="AC104" s="1">
        <v>0</v>
      </c>
      <c r="AD104" s="1">
        <v>0</v>
      </c>
      <c r="AE104" s="1">
        <v>0</v>
      </c>
      <c r="AF104" s="1">
        <v>0</v>
      </c>
      <c r="AG104" s="1">
        <v>0</v>
      </c>
      <c r="AH104" s="1">
        <v>0</v>
      </c>
      <c r="AI104" s="1">
        <v>0</v>
      </c>
      <c r="AJ104" s="1">
        <v>0</v>
      </c>
      <c r="AK104" s="1">
        <v>0</v>
      </c>
      <c r="AL104" s="1">
        <v>0</v>
      </c>
      <c r="AM104" s="1">
        <v>0</v>
      </c>
      <c r="AN104" s="1">
        <v>0</v>
      </c>
      <c r="AO104" s="1">
        <v>0</v>
      </c>
      <c r="AP104" s="1">
        <v>0</v>
      </c>
      <c r="AQ104" s="1">
        <v>0</v>
      </c>
      <c r="AR104" s="1">
        <v>0</v>
      </c>
      <c r="AS104" s="1">
        <v>0</v>
      </c>
      <c r="AT104" s="1">
        <v>0</v>
      </c>
      <c r="AU104" s="1">
        <v>0</v>
      </c>
      <c r="AV104" s="1">
        <v>0</v>
      </c>
      <c r="AW104" s="1">
        <v>2</v>
      </c>
      <c r="AX104" s="1">
        <v>2</v>
      </c>
      <c r="AY104" s="1">
        <v>0</v>
      </c>
      <c r="AZ104" s="1">
        <v>0</v>
      </c>
      <c r="BA104" s="1">
        <v>0</v>
      </c>
      <c r="BB104" s="1">
        <v>1</v>
      </c>
      <c r="BC104" s="1">
        <v>1</v>
      </c>
      <c r="BD104" s="1">
        <v>0</v>
      </c>
      <c r="BE104" s="1">
        <v>0</v>
      </c>
      <c r="BF104" s="1">
        <v>0</v>
      </c>
      <c r="BG104" s="3">
        <v>0</v>
      </c>
      <c r="BH104" s="1">
        <v>0</v>
      </c>
      <c r="BI104" s="1">
        <v>0</v>
      </c>
      <c r="BJ104" s="1">
        <v>0</v>
      </c>
      <c r="BK104" s="1">
        <v>80</v>
      </c>
      <c r="BL104" s="1">
        <v>447</v>
      </c>
      <c r="BM104" s="1">
        <v>0</v>
      </c>
      <c r="BN104" s="1">
        <v>0</v>
      </c>
      <c r="BO104" s="1">
        <v>0</v>
      </c>
      <c r="BP104" s="1">
        <v>0</v>
      </c>
      <c r="BQ104" s="1">
        <v>0</v>
      </c>
      <c r="BR104" s="1">
        <v>525</v>
      </c>
      <c r="BS104" s="1">
        <v>505</v>
      </c>
      <c r="BT104" s="1">
        <v>20</v>
      </c>
      <c r="BU104" s="1">
        <v>1429</v>
      </c>
      <c r="BV104" s="1">
        <v>0</v>
      </c>
      <c r="BW104" s="1">
        <v>0</v>
      </c>
    </row>
    <row r="105" spans="1:75" s="1" customFormat="1">
      <c r="A105" t="s">
        <v>149</v>
      </c>
      <c r="B105" s="20">
        <v>45874</v>
      </c>
      <c r="C105" t="s">
        <v>220</v>
      </c>
      <c r="D105">
        <v>2025</v>
      </c>
      <c r="E105" t="s">
        <v>244</v>
      </c>
      <c r="F105" s="1">
        <v>1887</v>
      </c>
      <c r="G105" s="1">
        <v>131</v>
      </c>
      <c r="H105" s="1">
        <v>676</v>
      </c>
      <c r="I105" s="1">
        <v>0</v>
      </c>
      <c r="J105" s="1">
        <v>1</v>
      </c>
      <c r="K105" s="1">
        <v>675</v>
      </c>
      <c r="L105" s="8">
        <f t="shared" si="6"/>
        <v>0</v>
      </c>
      <c r="M105" s="1">
        <v>1912</v>
      </c>
      <c r="N105" s="1">
        <v>703</v>
      </c>
      <c r="O105" s="1">
        <v>675</v>
      </c>
      <c r="P105" s="1">
        <v>0</v>
      </c>
      <c r="Q105" s="1">
        <v>0</v>
      </c>
      <c r="R105" s="1">
        <v>28</v>
      </c>
      <c r="S105" s="1">
        <v>0</v>
      </c>
      <c r="T105" s="1">
        <v>0</v>
      </c>
      <c r="U105" s="1">
        <v>28</v>
      </c>
      <c r="V105" s="1">
        <v>0</v>
      </c>
      <c r="W105" s="1">
        <v>0</v>
      </c>
      <c r="X105" s="1">
        <v>0</v>
      </c>
      <c r="Y105" s="2"/>
      <c r="Z105" s="1">
        <v>32</v>
      </c>
      <c r="AA105" s="1">
        <v>8</v>
      </c>
      <c r="AB105" s="1">
        <v>8</v>
      </c>
      <c r="AC105" s="1">
        <v>0</v>
      </c>
      <c r="AD105" s="1">
        <v>0</v>
      </c>
      <c r="AE105" s="1">
        <v>0</v>
      </c>
      <c r="AF105" s="1">
        <v>0</v>
      </c>
      <c r="AG105" s="1">
        <v>0</v>
      </c>
      <c r="AH105" s="1">
        <v>0</v>
      </c>
      <c r="AI105" s="1">
        <v>0</v>
      </c>
      <c r="AJ105" s="1">
        <v>0</v>
      </c>
      <c r="AK105" s="1">
        <v>0</v>
      </c>
      <c r="AL105" s="1">
        <v>0</v>
      </c>
      <c r="AM105" s="1">
        <v>0</v>
      </c>
      <c r="AN105" s="1">
        <v>0</v>
      </c>
      <c r="AO105" s="1">
        <v>0</v>
      </c>
      <c r="AP105" s="1">
        <v>0</v>
      </c>
      <c r="AQ105" s="1">
        <v>0</v>
      </c>
      <c r="AR105" s="1">
        <v>0</v>
      </c>
      <c r="AS105" s="1">
        <v>0</v>
      </c>
      <c r="AT105" s="1">
        <v>0</v>
      </c>
      <c r="AU105" s="1">
        <v>0</v>
      </c>
      <c r="AV105" s="1">
        <v>0</v>
      </c>
      <c r="AW105" s="1">
        <v>8</v>
      </c>
      <c r="AX105" s="1">
        <v>8</v>
      </c>
      <c r="AY105" s="1">
        <v>0</v>
      </c>
      <c r="AZ105" s="1">
        <v>0</v>
      </c>
      <c r="BA105" s="1">
        <v>0</v>
      </c>
      <c r="BB105" s="1">
        <v>10</v>
      </c>
      <c r="BC105" s="1">
        <v>10</v>
      </c>
      <c r="BD105" s="1">
        <v>4</v>
      </c>
      <c r="BE105" s="1">
        <v>4</v>
      </c>
      <c r="BF105" s="1">
        <v>0</v>
      </c>
      <c r="BG105" s="3">
        <v>1</v>
      </c>
      <c r="BH105" s="1">
        <v>1</v>
      </c>
      <c r="BI105" s="1">
        <v>0</v>
      </c>
      <c r="BJ105" s="1">
        <v>0</v>
      </c>
      <c r="BK105" s="1">
        <v>209</v>
      </c>
      <c r="BL105" s="1">
        <v>493</v>
      </c>
      <c r="BM105" s="1">
        <v>0</v>
      </c>
      <c r="BN105" s="1">
        <v>0</v>
      </c>
      <c r="BO105" s="1">
        <v>0</v>
      </c>
      <c r="BP105" s="1">
        <v>0</v>
      </c>
      <c r="BQ105" s="1">
        <v>0</v>
      </c>
      <c r="BR105" s="1">
        <v>695</v>
      </c>
      <c r="BS105" s="1">
        <v>667</v>
      </c>
      <c r="BT105" s="1">
        <v>28</v>
      </c>
      <c r="BU105" s="1">
        <v>1880</v>
      </c>
      <c r="BV105" s="1">
        <v>0</v>
      </c>
      <c r="BW105" s="1">
        <v>0</v>
      </c>
    </row>
    <row r="106" spans="1:75" s="1" customFormat="1">
      <c r="A106" t="s">
        <v>151</v>
      </c>
      <c r="B106" s="20">
        <v>45874</v>
      </c>
      <c r="C106" t="s">
        <v>220</v>
      </c>
      <c r="D106">
        <v>2025</v>
      </c>
      <c r="E106" t="s">
        <v>245</v>
      </c>
      <c r="F106" s="1">
        <v>588928</v>
      </c>
      <c r="G106" s="1">
        <v>43805</v>
      </c>
      <c r="H106" s="1">
        <v>131753</v>
      </c>
      <c r="I106" s="1">
        <v>41</v>
      </c>
      <c r="J106" s="1">
        <v>11</v>
      </c>
      <c r="K106" s="1">
        <v>131783</v>
      </c>
      <c r="L106" s="8">
        <f t="shared" si="6"/>
        <v>0</v>
      </c>
      <c r="M106" s="1">
        <v>600986</v>
      </c>
      <c r="N106" s="1">
        <v>133896</v>
      </c>
      <c r="O106" s="1">
        <v>131783</v>
      </c>
      <c r="P106" s="1">
        <v>203</v>
      </c>
      <c r="Q106" s="1">
        <v>0</v>
      </c>
      <c r="R106" s="1">
        <v>1910</v>
      </c>
      <c r="S106" s="1">
        <v>75</v>
      </c>
      <c r="T106" s="1">
        <v>235</v>
      </c>
      <c r="U106" s="1">
        <v>1589</v>
      </c>
      <c r="V106" s="1">
        <v>0</v>
      </c>
      <c r="W106" s="1">
        <v>11</v>
      </c>
      <c r="X106" s="1">
        <v>0</v>
      </c>
      <c r="Y106" s="2"/>
      <c r="Z106" s="1">
        <v>17274</v>
      </c>
      <c r="AA106" s="1">
        <v>1119</v>
      </c>
      <c r="AB106" s="1">
        <v>1110</v>
      </c>
      <c r="AC106" s="1">
        <v>9</v>
      </c>
      <c r="AD106" s="1">
        <v>2</v>
      </c>
      <c r="AE106" s="1">
        <v>4</v>
      </c>
      <c r="AF106" s="1">
        <v>1</v>
      </c>
      <c r="AG106" s="1">
        <v>2</v>
      </c>
      <c r="AH106" s="1">
        <v>0</v>
      </c>
      <c r="AI106" s="1">
        <v>0</v>
      </c>
      <c r="AJ106" s="1">
        <v>0</v>
      </c>
      <c r="AK106" s="1">
        <v>0</v>
      </c>
      <c r="AL106" s="1">
        <v>0</v>
      </c>
      <c r="AM106" s="1">
        <v>0</v>
      </c>
      <c r="AN106" s="1">
        <v>0</v>
      </c>
      <c r="AO106" s="1">
        <v>0</v>
      </c>
      <c r="AP106" s="1">
        <v>0</v>
      </c>
      <c r="AQ106" s="1">
        <v>0</v>
      </c>
      <c r="AR106" s="1">
        <v>0</v>
      </c>
      <c r="AS106" s="1">
        <v>0</v>
      </c>
      <c r="AT106" s="1">
        <v>0</v>
      </c>
      <c r="AU106" s="1">
        <v>0</v>
      </c>
      <c r="AV106" s="1">
        <v>0</v>
      </c>
      <c r="AW106" s="1">
        <v>1119</v>
      </c>
      <c r="AX106" s="1">
        <v>1110</v>
      </c>
      <c r="AY106" s="1">
        <v>0</v>
      </c>
      <c r="AZ106" s="1">
        <v>0</v>
      </c>
      <c r="BA106" s="1">
        <v>0</v>
      </c>
      <c r="BB106" s="1">
        <v>2702</v>
      </c>
      <c r="BC106" s="1">
        <v>2702</v>
      </c>
      <c r="BD106" s="1">
        <v>677</v>
      </c>
      <c r="BE106" s="1">
        <v>670</v>
      </c>
      <c r="BF106" s="1">
        <v>7</v>
      </c>
      <c r="BG106" s="3">
        <v>180</v>
      </c>
      <c r="BH106" s="1">
        <v>180</v>
      </c>
      <c r="BI106" s="1">
        <v>0</v>
      </c>
      <c r="BJ106" s="1">
        <v>0</v>
      </c>
      <c r="BK106" s="1">
        <v>78444</v>
      </c>
      <c r="BL106" s="1">
        <v>55272</v>
      </c>
      <c r="BM106" s="1">
        <v>0</v>
      </c>
      <c r="BN106" s="1">
        <v>0</v>
      </c>
      <c r="BO106" s="1">
        <v>0</v>
      </c>
      <c r="BP106" s="1">
        <v>0</v>
      </c>
      <c r="BQ106" s="1">
        <v>0</v>
      </c>
      <c r="BR106" s="1">
        <v>132777</v>
      </c>
      <c r="BS106" s="1">
        <v>130673</v>
      </c>
      <c r="BT106" s="1">
        <v>1901</v>
      </c>
      <c r="BU106" s="1">
        <v>583712</v>
      </c>
      <c r="BV106" s="1">
        <v>0</v>
      </c>
      <c r="BW106" s="1">
        <v>4</v>
      </c>
    </row>
    <row r="107" spans="1:75" s="1" customFormat="1">
      <c r="A107" t="s">
        <v>153</v>
      </c>
      <c r="B107" s="20">
        <v>45874</v>
      </c>
      <c r="C107" t="s">
        <v>220</v>
      </c>
      <c r="D107">
        <v>2025</v>
      </c>
      <c r="E107" t="s">
        <v>246</v>
      </c>
      <c r="F107" s="1">
        <v>4498</v>
      </c>
      <c r="G107" s="1">
        <v>187</v>
      </c>
      <c r="H107" s="1">
        <v>2124</v>
      </c>
      <c r="I107" s="1">
        <v>0</v>
      </c>
      <c r="J107" s="1">
        <v>1</v>
      </c>
      <c r="K107" s="1">
        <v>2123</v>
      </c>
      <c r="L107" s="8">
        <f t="shared" si="6"/>
        <v>0</v>
      </c>
      <c r="M107" s="1">
        <v>4657</v>
      </c>
      <c r="N107" s="1">
        <v>2205</v>
      </c>
      <c r="O107" s="1">
        <v>2123</v>
      </c>
      <c r="P107" s="1">
        <v>0</v>
      </c>
      <c r="Q107" s="1">
        <v>0</v>
      </c>
      <c r="R107" s="1">
        <v>82</v>
      </c>
      <c r="S107" s="1">
        <v>3</v>
      </c>
      <c r="T107" s="1">
        <v>8</v>
      </c>
      <c r="U107" s="1">
        <v>71</v>
      </c>
      <c r="V107" s="1">
        <v>0</v>
      </c>
      <c r="W107" s="1">
        <v>0</v>
      </c>
      <c r="X107" s="1">
        <v>0</v>
      </c>
      <c r="Y107" s="2"/>
      <c r="Z107" s="1">
        <v>138</v>
      </c>
      <c r="AA107" s="1">
        <v>23</v>
      </c>
      <c r="AB107" s="1">
        <v>22</v>
      </c>
      <c r="AC107" s="1">
        <v>1</v>
      </c>
      <c r="AD107" s="1">
        <v>0</v>
      </c>
      <c r="AE107" s="1">
        <v>0</v>
      </c>
      <c r="AF107" s="1">
        <v>1</v>
      </c>
      <c r="AG107" s="1">
        <v>0</v>
      </c>
      <c r="AH107" s="1">
        <v>0</v>
      </c>
      <c r="AI107" s="1">
        <v>0</v>
      </c>
      <c r="AJ107" s="1">
        <v>0</v>
      </c>
      <c r="AK107" s="1">
        <v>0</v>
      </c>
      <c r="AL107" s="1">
        <v>0</v>
      </c>
      <c r="AM107" s="1">
        <v>0</v>
      </c>
      <c r="AN107" s="1">
        <v>0</v>
      </c>
      <c r="AO107" s="1">
        <v>0</v>
      </c>
      <c r="AP107" s="1">
        <v>0</v>
      </c>
      <c r="AQ107" s="1">
        <v>0</v>
      </c>
      <c r="AR107" s="1">
        <v>0</v>
      </c>
      <c r="AS107" s="1">
        <v>0</v>
      </c>
      <c r="AT107" s="1">
        <v>0</v>
      </c>
      <c r="AU107" s="1">
        <v>0</v>
      </c>
      <c r="AV107" s="1">
        <v>0</v>
      </c>
      <c r="AW107" s="1">
        <v>23</v>
      </c>
      <c r="AX107" s="1">
        <v>22</v>
      </c>
      <c r="AY107" s="1">
        <v>0</v>
      </c>
      <c r="AZ107" s="1">
        <v>0</v>
      </c>
      <c r="BA107" s="1">
        <v>0</v>
      </c>
      <c r="BB107" s="1">
        <v>100</v>
      </c>
      <c r="BC107" s="1">
        <v>100</v>
      </c>
      <c r="BD107" s="1">
        <v>38</v>
      </c>
      <c r="BE107" s="1">
        <v>37</v>
      </c>
      <c r="BF107" s="1">
        <v>1</v>
      </c>
      <c r="BG107" s="3">
        <v>10</v>
      </c>
      <c r="BH107" s="1">
        <v>10</v>
      </c>
      <c r="BI107" s="1">
        <v>0</v>
      </c>
      <c r="BJ107" s="1">
        <v>0</v>
      </c>
      <c r="BK107" s="1">
        <v>1484</v>
      </c>
      <c r="BL107" s="1">
        <v>711</v>
      </c>
      <c r="BM107" s="1">
        <v>2</v>
      </c>
      <c r="BN107" s="1">
        <v>2</v>
      </c>
      <c r="BO107" s="1">
        <v>0</v>
      </c>
      <c r="BP107" s="1">
        <v>0</v>
      </c>
      <c r="BQ107" s="1">
        <v>0</v>
      </c>
      <c r="BR107" s="1">
        <v>2182</v>
      </c>
      <c r="BS107" s="1">
        <v>2101</v>
      </c>
      <c r="BT107" s="1">
        <v>81</v>
      </c>
      <c r="BU107" s="1">
        <v>4519</v>
      </c>
      <c r="BV107" s="1">
        <v>0</v>
      </c>
      <c r="BW107" s="1">
        <v>0</v>
      </c>
    </row>
    <row r="108" spans="1:75" s="1" customFormat="1">
      <c r="A108" t="s">
        <v>155</v>
      </c>
      <c r="B108" s="20">
        <v>45874</v>
      </c>
      <c r="C108" t="s">
        <v>220</v>
      </c>
      <c r="D108">
        <v>2025</v>
      </c>
      <c r="E108" t="s">
        <v>247</v>
      </c>
      <c r="F108" s="1">
        <v>71751</v>
      </c>
      <c r="G108" s="1">
        <v>3570</v>
      </c>
      <c r="H108" s="1">
        <v>17153</v>
      </c>
      <c r="I108" s="1">
        <v>1</v>
      </c>
      <c r="J108" s="1">
        <v>4</v>
      </c>
      <c r="K108" s="1">
        <v>17150</v>
      </c>
      <c r="L108" s="8">
        <f t="shared" si="6"/>
        <v>0</v>
      </c>
      <c r="M108" s="1">
        <v>73294</v>
      </c>
      <c r="N108" s="1">
        <v>17636</v>
      </c>
      <c r="O108" s="1">
        <v>17150</v>
      </c>
      <c r="P108" s="1">
        <v>0</v>
      </c>
      <c r="Q108" s="1">
        <v>0</v>
      </c>
      <c r="R108" s="1">
        <v>486</v>
      </c>
      <c r="S108" s="1">
        <v>28</v>
      </c>
      <c r="T108" s="1">
        <v>45</v>
      </c>
      <c r="U108" s="1">
        <v>413</v>
      </c>
      <c r="V108" s="1">
        <v>0</v>
      </c>
      <c r="W108" s="1">
        <v>0</v>
      </c>
      <c r="X108" s="1">
        <v>0</v>
      </c>
      <c r="Y108" s="2"/>
      <c r="Z108" s="1">
        <v>1530</v>
      </c>
      <c r="AA108" s="1">
        <v>103</v>
      </c>
      <c r="AB108" s="1">
        <v>100</v>
      </c>
      <c r="AC108" s="1">
        <v>3</v>
      </c>
      <c r="AD108" s="1">
        <v>2</v>
      </c>
      <c r="AE108" s="1">
        <v>0</v>
      </c>
      <c r="AF108" s="1">
        <v>1</v>
      </c>
      <c r="AG108" s="1">
        <v>0</v>
      </c>
      <c r="AH108" s="1">
        <v>0</v>
      </c>
      <c r="AI108" s="1">
        <v>0</v>
      </c>
      <c r="AJ108" s="1">
        <v>0</v>
      </c>
      <c r="AK108" s="1">
        <v>0</v>
      </c>
      <c r="AL108" s="1">
        <v>0</v>
      </c>
      <c r="AM108" s="1">
        <v>0</v>
      </c>
      <c r="AN108" s="1">
        <v>0</v>
      </c>
      <c r="AO108" s="1">
        <v>0</v>
      </c>
      <c r="AP108" s="1">
        <v>0</v>
      </c>
      <c r="AQ108" s="1">
        <v>0</v>
      </c>
      <c r="AR108" s="1">
        <v>0</v>
      </c>
      <c r="AS108" s="1">
        <v>0</v>
      </c>
      <c r="AT108" s="1">
        <v>0</v>
      </c>
      <c r="AU108" s="1">
        <v>0</v>
      </c>
      <c r="AV108" s="1">
        <v>0</v>
      </c>
      <c r="AW108" s="1">
        <v>103</v>
      </c>
      <c r="AX108" s="1">
        <v>100</v>
      </c>
      <c r="AY108" s="1">
        <v>0</v>
      </c>
      <c r="AZ108" s="1">
        <v>0</v>
      </c>
      <c r="BA108" s="1">
        <v>0</v>
      </c>
      <c r="BB108" s="1">
        <v>705</v>
      </c>
      <c r="BC108" s="1">
        <v>705</v>
      </c>
      <c r="BD108" s="1">
        <v>137</v>
      </c>
      <c r="BE108" s="1">
        <v>133</v>
      </c>
      <c r="BF108" s="1">
        <v>4</v>
      </c>
      <c r="BG108" s="3">
        <v>24</v>
      </c>
      <c r="BH108" s="1">
        <v>23</v>
      </c>
      <c r="BI108" s="1">
        <v>1</v>
      </c>
      <c r="BJ108" s="1">
        <v>0</v>
      </c>
      <c r="BK108" s="1">
        <v>10121</v>
      </c>
      <c r="BL108" s="1">
        <v>7491</v>
      </c>
      <c r="BM108" s="1">
        <v>0</v>
      </c>
      <c r="BN108" s="1">
        <v>0</v>
      </c>
      <c r="BO108" s="1">
        <v>0</v>
      </c>
      <c r="BP108" s="1">
        <v>0</v>
      </c>
      <c r="BQ108" s="1">
        <v>0</v>
      </c>
      <c r="BR108" s="1">
        <v>17533</v>
      </c>
      <c r="BS108" s="1">
        <v>17050</v>
      </c>
      <c r="BT108" s="1">
        <v>483</v>
      </c>
      <c r="BU108" s="1">
        <v>71764</v>
      </c>
      <c r="BV108" s="1">
        <v>0</v>
      </c>
      <c r="BW108" s="1">
        <v>0</v>
      </c>
    </row>
    <row r="109" spans="1:75" s="1" customFormat="1">
      <c r="A109" t="s">
        <v>157</v>
      </c>
      <c r="B109" s="20">
        <v>45874</v>
      </c>
      <c r="C109" t="s">
        <v>220</v>
      </c>
      <c r="D109">
        <v>2025</v>
      </c>
      <c r="E109" t="s">
        <v>248</v>
      </c>
      <c r="F109" s="1">
        <v>9396</v>
      </c>
      <c r="G109" s="1">
        <v>392</v>
      </c>
      <c r="H109" s="1">
        <v>3067</v>
      </c>
      <c r="I109" s="1">
        <v>0</v>
      </c>
      <c r="J109" s="1">
        <v>1</v>
      </c>
      <c r="K109" s="1">
        <v>3066</v>
      </c>
      <c r="L109" s="8">
        <f t="shared" si="6"/>
        <v>0</v>
      </c>
      <c r="M109" s="1">
        <v>9478</v>
      </c>
      <c r="N109" s="1">
        <v>3102</v>
      </c>
      <c r="O109" s="1">
        <v>3066</v>
      </c>
      <c r="P109" s="1">
        <v>5</v>
      </c>
      <c r="Q109" s="1">
        <v>0</v>
      </c>
      <c r="R109" s="1">
        <v>31</v>
      </c>
      <c r="S109" s="1">
        <v>1</v>
      </c>
      <c r="T109" s="1">
        <v>9</v>
      </c>
      <c r="U109" s="1">
        <v>18</v>
      </c>
      <c r="V109" s="1">
        <v>0</v>
      </c>
      <c r="W109" s="1">
        <v>3</v>
      </c>
      <c r="X109" s="1">
        <v>0</v>
      </c>
      <c r="Y109" s="2"/>
      <c r="Z109" s="1">
        <v>172</v>
      </c>
      <c r="AA109" s="1">
        <v>19</v>
      </c>
      <c r="AB109" s="1">
        <v>19</v>
      </c>
      <c r="AC109" s="1">
        <v>0</v>
      </c>
      <c r="AD109" s="1">
        <v>0</v>
      </c>
      <c r="AE109" s="1">
        <v>0</v>
      </c>
      <c r="AF109" s="1">
        <v>0</v>
      </c>
      <c r="AG109" s="1">
        <v>0</v>
      </c>
      <c r="AH109" s="1">
        <v>0</v>
      </c>
      <c r="AI109" s="1">
        <v>0</v>
      </c>
      <c r="AJ109" s="1">
        <v>0</v>
      </c>
      <c r="AK109" s="1">
        <v>0</v>
      </c>
      <c r="AL109" s="1">
        <v>0</v>
      </c>
      <c r="AM109" s="1">
        <v>0</v>
      </c>
      <c r="AN109" s="1">
        <v>0</v>
      </c>
      <c r="AO109" s="1">
        <v>0</v>
      </c>
      <c r="AP109" s="1">
        <v>0</v>
      </c>
      <c r="AQ109" s="1">
        <v>0</v>
      </c>
      <c r="AR109" s="1">
        <v>0</v>
      </c>
      <c r="AS109" s="1">
        <v>0</v>
      </c>
      <c r="AT109" s="1">
        <v>0</v>
      </c>
      <c r="AU109" s="1">
        <v>0</v>
      </c>
      <c r="AV109" s="1">
        <v>0</v>
      </c>
      <c r="AW109" s="1">
        <v>19</v>
      </c>
      <c r="AX109" s="1">
        <v>19</v>
      </c>
      <c r="AY109" s="1">
        <v>0</v>
      </c>
      <c r="AZ109" s="1">
        <v>0</v>
      </c>
      <c r="BA109" s="1">
        <v>0</v>
      </c>
      <c r="BB109" s="1">
        <v>25</v>
      </c>
      <c r="BC109" s="1">
        <v>25</v>
      </c>
      <c r="BD109" s="1">
        <v>11</v>
      </c>
      <c r="BE109" s="1">
        <v>11</v>
      </c>
      <c r="BF109" s="1">
        <v>0</v>
      </c>
      <c r="BG109" s="3">
        <v>4</v>
      </c>
      <c r="BH109" s="1">
        <v>4</v>
      </c>
      <c r="BI109" s="1">
        <v>0</v>
      </c>
      <c r="BJ109" s="1">
        <v>0</v>
      </c>
      <c r="BK109" s="1">
        <v>1876</v>
      </c>
      <c r="BL109" s="1">
        <v>1222</v>
      </c>
      <c r="BM109" s="1">
        <v>0</v>
      </c>
      <c r="BN109" s="1">
        <v>0</v>
      </c>
      <c r="BO109" s="1">
        <v>0</v>
      </c>
      <c r="BP109" s="1">
        <v>0</v>
      </c>
      <c r="BQ109" s="1">
        <v>0</v>
      </c>
      <c r="BR109" s="1">
        <v>3083</v>
      </c>
      <c r="BS109" s="1">
        <v>3047</v>
      </c>
      <c r="BT109" s="1">
        <v>31</v>
      </c>
      <c r="BU109" s="1">
        <v>9306</v>
      </c>
      <c r="BV109" s="1">
        <v>0</v>
      </c>
      <c r="BW109" s="1">
        <v>0</v>
      </c>
    </row>
    <row r="110" spans="1:75" s="1" customFormat="1">
      <c r="A110" t="s">
        <v>159</v>
      </c>
      <c r="B110" s="20">
        <v>45874</v>
      </c>
      <c r="C110" t="s">
        <v>220</v>
      </c>
      <c r="D110">
        <v>2025</v>
      </c>
      <c r="E110" t="s">
        <v>249</v>
      </c>
      <c r="F110" s="1">
        <v>475073</v>
      </c>
      <c r="G110" s="1">
        <v>25161</v>
      </c>
      <c r="H110" s="1">
        <v>111166</v>
      </c>
      <c r="I110" s="1">
        <v>44</v>
      </c>
      <c r="J110" s="1">
        <v>6</v>
      </c>
      <c r="K110" s="1">
        <v>111204</v>
      </c>
      <c r="L110" s="8">
        <f t="shared" si="6"/>
        <v>0</v>
      </c>
      <c r="M110" s="1">
        <v>482052</v>
      </c>
      <c r="N110" s="1">
        <v>117092</v>
      </c>
      <c r="O110" s="1">
        <v>111204</v>
      </c>
      <c r="P110" s="1">
        <v>0</v>
      </c>
      <c r="Q110" s="1">
        <v>0</v>
      </c>
      <c r="R110" s="1">
        <v>5888</v>
      </c>
      <c r="S110" s="1">
        <v>47</v>
      </c>
      <c r="T110" s="1">
        <v>252</v>
      </c>
      <c r="U110" s="1">
        <v>5544</v>
      </c>
      <c r="V110" s="1">
        <v>0</v>
      </c>
      <c r="W110" s="1">
        <v>45</v>
      </c>
      <c r="X110" s="1">
        <v>0</v>
      </c>
      <c r="Y110" s="2"/>
      <c r="Z110" s="1">
        <v>7955</v>
      </c>
      <c r="AA110" s="1">
        <v>477</v>
      </c>
      <c r="AB110" s="1">
        <v>476</v>
      </c>
      <c r="AC110" s="1">
        <v>1</v>
      </c>
      <c r="AD110" s="1">
        <v>0</v>
      </c>
      <c r="AE110" s="1">
        <v>0</v>
      </c>
      <c r="AF110" s="1">
        <v>0</v>
      </c>
      <c r="AG110" s="1">
        <v>1</v>
      </c>
      <c r="AH110" s="1">
        <v>0</v>
      </c>
      <c r="AI110" s="1">
        <v>0</v>
      </c>
      <c r="AJ110" s="1">
        <v>0</v>
      </c>
      <c r="AK110" s="1">
        <v>0</v>
      </c>
      <c r="AL110" s="1">
        <v>0</v>
      </c>
      <c r="AM110" s="1">
        <v>0</v>
      </c>
      <c r="AN110" s="1">
        <v>0</v>
      </c>
      <c r="AO110" s="1">
        <v>0</v>
      </c>
      <c r="AP110" s="1">
        <v>0</v>
      </c>
      <c r="AQ110" s="1">
        <v>0</v>
      </c>
      <c r="AR110" s="1">
        <v>0</v>
      </c>
      <c r="AS110" s="1">
        <v>0</v>
      </c>
      <c r="AT110" s="1">
        <v>0</v>
      </c>
      <c r="AU110" s="1">
        <v>0</v>
      </c>
      <c r="AV110" s="1">
        <v>0</v>
      </c>
      <c r="AW110" s="1">
        <v>477</v>
      </c>
      <c r="AX110" s="1">
        <v>476</v>
      </c>
      <c r="AY110" s="1">
        <v>0</v>
      </c>
      <c r="AZ110" s="1">
        <v>0</v>
      </c>
      <c r="BA110" s="1">
        <v>0</v>
      </c>
      <c r="BB110" s="1">
        <v>1504</v>
      </c>
      <c r="BC110" s="1">
        <v>1504</v>
      </c>
      <c r="BD110" s="1">
        <v>437</v>
      </c>
      <c r="BE110" s="1">
        <v>419</v>
      </c>
      <c r="BF110" s="1">
        <v>18</v>
      </c>
      <c r="BG110" s="3">
        <v>138</v>
      </c>
      <c r="BH110" s="1">
        <v>138</v>
      </c>
      <c r="BI110" s="1">
        <v>0</v>
      </c>
      <c r="BJ110" s="1">
        <v>0</v>
      </c>
      <c r="BK110" s="1">
        <v>63067</v>
      </c>
      <c r="BL110" s="1">
        <v>53887</v>
      </c>
      <c r="BM110" s="1">
        <v>4154</v>
      </c>
      <c r="BN110" s="1">
        <v>4154</v>
      </c>
      <c r="BO110" s="1">
        <v>0</v>
      </c>
      <c r="BP110" s="1">
        <v>0</v>
      </c>
      <c r="BQ110" s="1">
        <v>0</v>
      </c>
      <c r="BR110" s="1">
        <v>116615</v>
      </c>
      <c r="BS110" s="1">
        <v>110728</v>
      </c>
      <c r="BT110" s="1">
        <v>5887</v>
      </c>
      <c r="BU110" s="1">
        <v>474097</v>
      </c>
      <c r="BV110" s="1">
        <v>0</v>
      </c>
      <c r="BW110" s="1">
        <v>9</v>
      </c>
    </row>
    <row r="111" spans="1:75" s="1" customFormat="1">
      <c r="A111" t="s">
        <v>161</v>
      </c>
      <c r="B111" s="20">
        <v>45874</v>
      </c>
      <c r="C111" t="s">
        <v>220</v>
      </c>
      <c r="D111">
        <v>2025</v>
      </c>
      <c r="E111" t="s">
        <v>250</v>
      </c>
      <c r="F111" s="1">
        <v>350080</v>
      </c>
      <c r="G111" s="1">
        <v>27933</v>
      </c>
      <c r="H111" s="1">
        <v>89093</v>
      </c>
      <c r="I111" s="1">
        <v>27</v>
      </c>
      <c r="J111" s="1">
        <v>5</v>
      </c>
      <c r="K111" s="1">
        <v>89115</v>
      </c>
      <c r="L111" s="8">
        <f t="shared" si="6"/>
        <v>0</v>
      </c>
      <c r="M111" s="1">
        <v>358902</v>
      </c>
      <c r="N111" s="1">
        <v>90533</v>
      </c>
      <c r="O111" s="1">
        <v>89115</v>
      </c>
      <c r="P111" s="1">
        <v>0</v>
      </c>
      <c r="Q111" s="1">
        <v>0</v>
      </c>
      <c r="R111" s="1">
        <v>1418</v>
      </c>
      <c r="S111" s="1">
        <v>86</v>
      </c>
      <c r="T111" s="1">
        <v>149</v>
      </c>
      <c r="U111" s="1">
        <v>1181</v>
      </c>
      <c r="V111" s="1">
        <v>0</v>
      </c>
      <c r="W111" s="1">
        <v>2</v>
      </c>
      <c r="X111" s="1">
        <v>0</v>
      </c>
      <c r="Y111" s="2"/>
      <c r="Z111" s="1">
        <v>6540</v>
      </c>
      <c r="AA111" s="1">
        <v>739</v>
      </c>
      <c r="AB111" s="1">
        <v>733</v>
      </c>
      <c r="AC111" s="1">
        <v>6</v>
      </c>
      <c r="AD111" s="1">
        <v>4</v>
      </c>
      <c r="AE111" s="1">
        <v>1</v>
      </c>
      <c r="AF111" s="1">
        <v>1</v>
      </c>
      <c r="AG111" s="1">
        <v>0</v>
      </c>
      <c r="AH111" s="1">
        <v>0</v>
      </c>
      <c r="AI111" s="1">
        <v>0</v>
      </c>
      <c r="AJ111" s="1">
        <v>0</v>
      </c>
      <c r="AK111" s="1">
        <v>0</v>
      </c>
      <c r="AL111" s="1">
        <v>0</v>
      </c>
      <c r="AM111" s="1">
        <v>0</v>
      </c>
      <c r="AN111" s="1">
        <v>0</v>
      </c>
      <c r="AO111" s="1">
        <v>0</v>
      </c>
      <c r="AP111" s="1">
        <v>0</v>
      </c>
      <c r="AQ111" s="1">
        <v>0</v>
      </c>
      <c r="AR111" s="1">
        <v>0</v>
      </c>
      <c r="AS111" s="1">
        <v>0</v>
      </c>
      <c r="AT111" s="1">
        <v>0</v>
      </c>
      <c r="AU111" s="1">
        <v>0</v>
      </c>
      <c r="AV111" s="1">
        <v>0</v>
      </c>
      <c r="AW111" s="1">
        <v>739</v>
      </c>
      <c r="AX111" s="1">
        <v>733</v>
      </c>
      <c r="AY111" s="1">
        <v>0</v>
      </c>
      <c r="AZ111" s="1">
        <v>0</v>
      </c>
      <c r="BA111" s="1">
        <v>0</v>
      </c>
      <c r="BB111" s="1">
        <v>1830</v>
      </c>
      <c r="BC111" s="1">
        <v>1830</v>
      </c>
      <c r="BD111" s="1">
        <v>634</v>
      </c>
      <c r="BE111" s="1">
        <v>625</v>
      </c>
      <c r="BF111" s="1">
        <v>9</v>
      </c>
      <c r="BG111" s="3">
        <v>46</v>
      </c>
      <c r="BH111" s="1">
        <v>46</v>
      </c>
      <c r="BI111" s="1">
        <v>0</v>
      </c>
      <c r="BJ111" s="1">
        <v>0</v>
      </c>
      <c r="BK111" s="1">
        <v>31430</v>
      </c>
      <c r="BL111" s="1">
        <v>59057</v>
      </c>
      <c r="BM111" s="1">
        <v>85</v>
      </c>
      <c r="BN111" s="1">
        <v>85</v>
      </c>
      <c r="BO111" s="1">
        <v>0</v>
      </c>
      <c r="BP111" s="1">
        <v>0</v>
      </c>
      <c r="BQ111" s="1">
        <v>0</v>
      </c>
      <c r="BR111" s="1">
        <v>89794</v>
      </c>
      <c r="BS111" s="1">
        <v>88382</v>
      </c>
      <c r="BT111" s="1">
        <v>1412</v>
      </c>
      <c r="BU111" s="1">
        <v>352362</v>
      </c>
      <c r="BV111" s="1">
        <v>0</v>
      </c>
      <c r="BW111" s="1">
        <v>4</v>
      </c>
    </row>
    <row r="112" spans="1:75" s="1" customFormat="1">
      <c r="A112" t="s">
        <v>163</v>
      </c>
      <c r="B112" s="20">
        <v>45874</v>
      </c>
      <c r="C112" t="s">
        <v>220</v>
      </c>
      <c r="D112">
        <v>2025</v>
      </c>
      <c r="E112" t="s">
        <v>251</v>
      </c>
      <c r="F112" s="1">
        <v>4559</v>
      </c>
      <c r="G112" s="1">
        <v>248</v>
      </c>
      <c r="H112" s="1">
        <v>1375</v>
      </c>
      <c r="I112" s="1">
        <v>0</v>
      </c>
      <c r="J112" s="1">
        <v>0</v>
      </c>
      <c r="K112" s="1">
        <v>1375</v>
      </c>
      <c r="L112" s="8">
        <f t="shared" si="6"/>
        <v>0</v>
      </c>
      <c r="M112" s="1">
        <v>4571</v>
      </c>
      <c r="N112" s="1">
        <v>1437</v>
      </c>
      <c r="O112" s="1">
        <v>1375</v>
      </c>
      <c r="P112" s="1">
        <v>0</v>
      </c>
      <c r="Q112" s="1">
        <v>0</v>
      </c>
      <c r="R112" s="1">
        <v>62</v>
      </c>
      <c r="S112" s="1">
        <v>6</v>
      </c>
      <c r="T112" s="1">
        <v>2</v>
      </c>
      <c r="U112" s="1">
        <v>53</v>
      </c>
      <c r="V112" s="1">
        <v>0</v>
      </c>
      <c r="W112" s="1">
        <v>1</v>
      </c>
      <c r="X112" s="1">
        <v>0</v>
      </c>
      <c r="Y112" s="2"/>
      <c r="Z112" s="1">
        <v>42</v>
      </c>
      <c r="AA112" s="1">
        <v>7</v>
      </c>
      <c r="AB112" s="1">
        <v>7</v>
      </c>
      <c r="AC112" s="1">
        <v>0</v>
      </c>
      <c r="AD112" s="1">
        <v>0</v>
      </c>
      <c r="AE112" s="1">
        <v>0</v>
      </c>
      <c r="AF112" s="1">
        <v>0</v>
      </c>
      <c r="AG112" s="1">
        <v>0</v>
      </c>
      <c r="AH112" s="1">
        <v>0</v>
      </c>
      <c r="AI112" s="1">
        <v>0</v>
      </c>
      <c r="AJ112" s="1">
        <v>0</v>
      </c>
      <c r="AK112" s="1">
        <v>0</v>
      </c>
      <c r="AL112" s="1">
        <v>0</v>
      </c>
      <c r="AM112" s="1">
        <v>0</v>
      </c>
      <c r="AN112" s="1">
        <v>0</v>
      </c>
      <c r="AO112" s="1">
        <v>0</v>
      </c>
      <c r="AP112" s="1">
        <v>0</v>
      </c>
      <c r="AQ112" s="1">
        <v>0</v>
      </c>
      <c r="AR112" s="1">
        <v>0</v>
      </c>
      <c r="AS112" s="1">
        <v>0</v>
      </c>
      <c r="AT112" s="1">
        <v>0</v>
      </c>
      <c r="AU112" s="1">
        <v>0</v>
      </c>
      <c r="AV112" s="1">
        <v>0</v>
      </c>
      <c r="AW112" s="1">
        <v>7</v>
      </c>
      <c r="AX112" s="1">
        <v>7</v>
      </c>
      <c r="AY112" s="1">
        <v>0</v>
      </c>
      <c r="AZ112" s="1">
        <v>0</v>
      </c>
      <c r="BA112" s="1">
        <v>0</v>
      </c>
      <c r="BB112" s="1">
        <v>15</v>
      </c>
      <c r="BC112" s="1">
        <v>15</v>
      </c>
      <c r="BD112" s="1">
        <v>4</v>
      </c>
      <c r="BE112" s="1">
        <v>4</v>
      </c>
      <c r="BF112" s="1">
        <v>0</v>
      </c>
      <c r="BG112" s="3">
        <v>1</v>
      </c>
      <c r="BH112" s="1">
        <v>1</v>
      </c>
      <c r="BI112" s="1">
        <v>0</v>
      </c>
      <c r="BJ112" s="1">
        <v>0</v>
      </c>
      <c r="BK112" s="1">
        <v>346</v>
      </c>
      <c r="BL112" s="1">
        <v>1090</v>
      </c>
      <c r="BM112" s="1">
        <v>4</v>
      </c>
      <c r="BN112" s="1">
        <v>4</v>
      </c>
      <c r="BO112" s="1">
        <v>0</v>
      </c>
      <c r="BP112" s="1">
        <v>0</v>
      </c>
      <c r="BQ112" s="1">
        <v>0</v>
      </c>
      <c r="BR112" s="1">
        <v>1430</v>
      </c>
      <c r="BS112" s="1">
        <v>1368</v>
      </c>
      <c r="BT112" s="1">
        <v>62</v>
      </c>
      <c r="BU112" s="1">
        <v>4529</v>
      </c>
      <c r="BV112" s="1">
        <v>0</v>
      </c>
      <c r="BW112" s="1">
        <v>0</v>
      </c>
    </row>
    <row r="113" spans="1:75" s="1" customFormat="1">
      <c r="A113" t="s">
        <v>166</v>
      </c>
      <c r="B113" s="20">
        <v>45874</v>
      </c>
      <c r="C113" t="s">
        <v>220</v>
      </c>
      <c r="D113">
        <v>2025</v>
      </c>
      <c r="E113" t="s">
        <v>252</v>
      </c>
      <c r="F113" s="1">
        <v>154719</v>
      </c>
      <c r="G113" s="1">
        <v>10443</v>
      </c>
      <c r="H113" s="1">
        <v>45507</v>
      </c>
      <c r="I113" s="1">
        <v>37</v>
      </c>
      <c r="J113" s="1">
        <v>1</v>
      </c>
      <c r="K113" s="1">
        <v>45543</v>
      </c>
      <c r="L113" s="8">
        <f t="shared" si="6"/>
        <v>0</v>
      </c>
      <c r="M113" s="1">
        <v>157560</v>
      </c>
      <c r="N113" s="1">
        <v>46222</v>
      </c>
      <c r="O113" s="1">
        <v>45543</v>
      </c>
      <c r="P113" s="1">
        <v>6</v>
      </c>
      <c r="Q113" s="1">
        <v>6</v>
      </c>
      <c r="R113" s="1">
        <v>673</v>
      </c>
      <c r="S113" s="1">
        <v>42</v>
      </c>
      <c r="T113" s="1">
        <v>66</v>
      </c>
      <c r="U113" s="1">
        <v>548</v>
      </c>
      <c r="V113" s="1">
        <v>0</v>
      </c>
      <c r="W113" s="1">
        <v>17</v>
      </c>
      <c r="X113" s="1">
        <v>0</v>
      </c>
      <c r="Y113" s="2"/>
      <c r="Z113" s="1">
        <v>8938</v>
      </c>
      <c r="AA113" s="1">
        <v>731</v>
      </c>
      <c r="AB113" s="1">
        <v>727</v>
      </c>
      <c r="AC113" s="1">
        <v>4</v>
      </c>
      <c r="AD113" s="1">
        <v>0</v>
      </c>
      <c r="AE113" s="1">
        <v>1</v>
      </c>
      <c r="AF113" s="1">
        <v>1</v>
      </c>
      <c r="AG113" s="1">
        <v>2</v>
      </c>
      <c r="AH113" s="1">
        <v>0</v>
      </c>
      <c r="AI113" s="1">
        <v>0</v>
      </c>
      <c r="AJ113" s="1">
        <v>0</v>
      </c>
      <c r="AK113" s="1">
        <v>0</v>
      </c>
      <c r="AL113" s="1">
        <v>0</v>
      </c>
      <c r="AM113" s="1">
        <v>0</v>
      </c>
      <c r="AN113" s="1">
        <v>0</v>
      </c>
      <c r="AO113" s="1">
        <v>0</v>
      </c>
      <c r="AP113" s="1">
        <v>0</v>
      </c>
      <c r="AQ113" s="1">
        <v>0</v>
      </c>
      <c r="AR113" s="1">
        <v>0</v>
      </c>
      <c r="AS113" s="1">
        <v>0</v>
      </c>
      <c r="AT113" s="1">
        <v>0</v>
      </c>
      <c r="AU113" s="1">
        <v>0</v>
      </c>
      <c r="AV113" s="1">
        <v>0</v>
      </c>
      <c r="AW113" s="1">
        <v>731</v>
      </c>
      <c r="AX113" s="1">
        <v>727</v>
      </c>
      <c r="AY113" s="1">
        <v>0</v>
      </c>
      <c r="AZ113" s="1">
        <v>0</v>
      </c>
      <c r="BA113" s="1">
        <v>0</v>
      </c>
      <c r="BB113" s="1">
        <v>834</v>
      </c>
      <c r="BC113" s="1">
        <v>834</v>
      </c>
      <c r="BD113" s="1">
        <v>307</v>
      </c>
      <c r="BE113" s="1">
        <v>307</v>
      </c>
      <c r="BF113" s="1">
        <v>0</v>
      </c>
      <c r="BG113" s="3">
        <v>62</v>
      </c>
      <c r="BH113" s="1">
        <v>59</v>
      </c>
      <c r="BI113" s="1">
        <v>3</v>
      </c>
      <c r="BJ113" s="1">
        <v>0</v>
      </c>
      <c r="BK113" s="1">
        <v>27830</v>
      </c>
      <c r="BL113" s="1">
        <v>18330</v>
      </c>
      <c r="BM113" s="1">
        <v>199</v>
      </c>
      <c r="BN113" s="1">
        <v>199</v>
      </c>
      <c r="BO113" s="1">
        <v>0</v>
      </c>
      <c r="BP113" s="1">
        <v>0</v>
      </c>
      <c r="BQ113" s="1">
        <v>26</v>
      </c>
      <c r="BR113" s="1">
        <v>45491</v>
      </c>
      <c r="BS113" s="1">
        <v>44816</v>
      </c>
      <c r="BT113" s="1">
        <v>669</v>
      </c>
      <c r="BU113" s="1">
        <v>148622</v>
      </c>
      <c r="BV113" s="1">
        <v>0</v>
      </c>
      <c r="BW113" s="1">
        <v>5</v>
      </c>
    </row>
    <row r="114" spans="1:75" s="1" customFormat="1">
      <c r="A114" t="s">
        <v>168</v>
      </c>
      <c r="B114" s="20">
        <v>45874</v>
      </c>
      <c r="C114" t="s">
        <v>220</v>
      </c>
      <c r="D114">
        <v>2025</v>
      </c>
      <c r="E114" t="s">
        <v>253</v>
      </c>
      <c r="F114" s="1">
        <v>3171</v>
      </c>
      <c r="G114" s="1">
        <v>263</v>
      </c>
      <c r="H114" s="1">
        <v>1680</v>
      </c>
      <c r="I114" s="1">
        <v>0</v>
      </c>
      <c r="J114" s="1">
        <v>0</v>
      </c>
      <c r="K114" s="1">
        <v>1680</v>
      </c>
      <c r="L114" s="8">
        <f t="shared" si="6"/>
        <v>0</v>
      </c>
      <c r="M114" s="1">
        <v>3700</v>
      </c>
      <c r="N114" s="1">
        <v>1703</v>
      </c>
      <c r="O114" s="1">
        <v>1680</v>
      </c>
      <c r="P114" s="1">
        <v>2</v>
      </c>
      <c r="Q114" s="1">
        <v>0</v>
      </c>
      <c r="R114" s="1">
        <v>21</v>
      </c>
      <c r="S114" s="1">
        <v>2</v>
      </c>
      <c r="T114" s="1">
        <v>10</v>
      </c>
      <c r="U114" s="1">
        <v>9</v>
      </c>
      <c r="V114" s="1">
        <v>0</v>
      </c>
      <c r="W114" s="1">
        <v>0</v>
      </c>
      <c r="X114" s="1">
        <v>0</v>
      </c>
      <c r="Y114" s="2"/>
      <c r="Z114" s="1">
        <v>33</v>
      </c>
      <c r="AA114" s="1">
        <v>9</v>
      </c>
      <c r="AB114" s="1">
        <v>8</v>
      </c>
      <c r="AC114" s="1">
        <v>1</v>
      </c>
      <c r="AD114" s="1">
        <v>0</v>
      </c>
      <c r="AE114" s="1">
        <v>1</v>
      </c>
      <c r="AF114" s="1">
        <v>0</v>
      </c>
      <c r="AG114" s="1">
        <v>0</v>
      </c>
      <c r="AH114" s="1">
        <v>0</v>
      </c>
      <c r="AI114" s="1">
        <v>0</v>
      </c>
      <c r="AJ114" s="1">
        <v>0</v>
      </c>
      <c r="AK114" s="1">
        <v>0</v>
      </c>
      <c r="AL114" s="1">
        <v>0</v>
      </c>
      <c r="AM114" s="1">
        <v>0</v>
      </c>
      <c r="AN114" s="1">
        <v>0</v>
      </c>
      <c r="AO114" s="1">
        <v>0</v>
      </c>
      <c r="AP114" s="1">
        <v>0</v>
      </c>
      <c r="AQ114" s="1">
        <v>0</v>
      </c>
      <c r="AR114" s="1">
        <v>0</v>
      </c>
      <c r="AS114" s="1">
        <v>0</v>
      </c>
      <c r="AT114" s="1">
        <v>0</v>
      </c>
      <c r="AU114" s="1">
        <v>0</v>
      </c>
      <c r="AV114" s="1">
        <v>0</v>
      </c>
      <c r="AW114" s="1">
        <v>9</v>
      </c>
      <c r="AX114" s="1">
        <v>8</v>
      </c>
      <c r="AY114" s="1">
        <v>0</v>
      </c>
      <c r="AZ114" s="1">
        <v>0</v>
      </c>
      <c r="BA114" s="1">
        <v>0</v>
      </c>
      <c r="BB114" s="1">
        <v>10</v>
      </c>
      <c r="BC114" s="1">
        <v>10</v>
      </c>
      <c r="BD114" s="1">
        <v>6</v>
      </c>
      <c r="BE114" s="1">
        <v>6</v>
      </c>
      <c r="BF114" s="1">
        <v>0</v>
      </c>
      <c r="BG114" s="3">
        <v>0</v>
      </c>
      <c r="BH114" s="1">
        <v>0</v>
      </c>
      <c r="BI114" s="1">
        <v>0</v>
      </c>
      <c r="BJ114" s="1">
        <v>0</v>
      </c>
      <c r="BK114" s="1">
        <v>733</v>
      </c>
      <c r="BL114" s="1">
        <v>970</v>
      </c>
      <c r="BM114" s="1">
        <v>0</v>
      </c>
      <c r="BN114" s="1">
        <v>0</v>
      </c>
      <c r="BO114" s="1">
        <v>0</v>
      </c>
      <c r="BP114" s="1">
        <v>0</v>
      </c>
      <c r="BQ114" s="1">
        <v>0</v>
      </c>
      <c r="BR114" s="1">
        <v>1694</v>
      </c>
      <c r="BS114" s="1">
        <v>1672</v>
      </c>
      <c r="BT114" s="1">
        <v>20</v>
      </c>
      <c r="BU114" s="1">
        <v>3667</v>
      </c>
      <c r="BV114" s="1">
        <v>0</v>
      </c>
      <c r="BW114" s="1">
        <v>0</v>
      </c>
    </row>
    <row r="115" spans="1:75" s="1" customFormat="1">
      <c r="A115" t="s">
        <v>170</v>
      </c>
      <c r="B115" s="20">
        <v>45874</v>
      </c>
      <c r="C115" t="s">
        <v>220</v>
      </c>
      <c r="D115">
        <v>2025</v>
      </c>
      <c r="E115" t="s">
        <v>254</v>
      </c>
      <c r="F115" s="1">
        <v>38779</v>
      </c>
      <c r="G115" s="1">
        <v>2095</v>
      </c>
      <c r="H115" s="1">
        <v>11685</v>
      </c>
      <c r="I115" s="1">
        <v>2</v>
      </c>
      <c r="J115" s="1">
        <v>0</v>
      </c>
      <c r="K115" s="1">
        <v>11687</v>
      </c>
      <c r="L115" s="8">
        <f t="shared" si="6"/>
        <v>0</v>
      </c>
      <c r="M115" s="1">
        <v>39747</v>
      </c>
      <c r="N115" s="1">
        <v>12153</v>
      </c>
      <c r="O115" s="1">
        <v>11687</v>
      </c>
      <c r="P115" s="1">
        <v>0</v>
      </c>
      <c r="Q115" s="1">
        <v>0</v>
      </c>
      <c r="R115" s="1">
        <v>466</v>
      </c>
      <c r="S115" s="1">
        <v>26</v>
      </c>
      <c r="T115" s="1">
        <v>23</v>
      </c>
      <c r="U115" s="1">
        <v>402</v>
      </c>
      <c r="V115" s="1">
        <v>0</v>
      </c>
      <c r="W115" s="1">
        <v>15</v>
      </c>
      <c r="X115" s="1">
        <v>0</v>
      </c>
      <c r="Y115" s="2"/>
      <c r="Z115" s="1">
        <v>500</v>
      </c>
      <c r="AA115" s="1">
        <v>76</v>
      </c>
      <c r="AB115" s="1">
        <v>75</v>
      </c>
      <c r="AC115" s="1">
        <v>1</v>
      </c>
      <c r="AD115" s="1">
        <v>1</v>
      </c>
      <c r="AE115" s="1">
        <v>0</v>
      </c>
      <c r="AF115" s="1">
        <v>0</v>
      </c>
      <c r="AG115" s="1">
        <v>0</v>
      </c>
      <c r="AH115" s="1">
        <v>0</v>
      </c>
      <c r="AI115" s="1">
        <v>0</v>
      </c>
      <c r="AJ115" s="1">
        <v>0</v>
      </c>
      <c r="AK115" s="1">
        <v>0</v>
      </c>
      <c r="AL115" s="1">
        <v>0</v>
      </c>
      <c r="AM115" s="1">
        <v>0</v>
      </c>
      <c r="AN115" s="1">
        <v>0</v>
      </c>
      <c r="AO115" s="1">
        <v>0</v>
      </c>
      <c r="AP115" s="1">
        <v>0</v>
      </c>
      <c r="AQ115" s="1">
        <v>0</v>
      </c>
      <c r="AR115" s="1">
        <v>0</v>
      </c>
      <c r="AS115" s="1">
        <v>0</v>
      </c>
      <c r="AT115" s="1">
        <v>0</v>
      </c>
      <c r="AU115" s="1">
        <v>0</v>
      </c>
      <c r="AV115" s="1">
        <v>0</v>
      </c>
      <c r="AW115" s="1">
        <v>76</v>
      </c>
      <c r="AX115" s="1">
        <v>75</v>
      </c>
      <c r="AY115" s="1">
        <v>0</v>
      </c>
      <c r="AZ115" s="1">
        <v>0</v>
      </c>
      <c r="BA115" s="1">
        <v>0</v>
      </c>
      <c r="BB115" s="1">
        <v>509</v>
      </c>
      <c r="BC115" s="1">
        <v>509</v>
      </c>
      <c r="BD115" s="1">
        <v>92</v>
      </c>
      <c r="BE115" s="1">
        <v>89</v>
      </c>
      <c r="BF115" s="1">
        <v>3</v>
      </c>
      <c r="BG115" s="3">
        <v>10</v>
      </c>
      <c r="BH115" s="1">
        <v>10</v>
      </c>
      <c r="BI115" s="1">
        <v>0</v>
      </c>
      <c r="BJ115" s="1">
        <v>0</v>
      </c>
      <c r="BK115" s="1">
        <v>5679</v>
      </c>
      <c r="BL115" s="1">
        <v>6464</v>
      </c>
      <c r="BM115" s="1">
        <v>0</v>
      </c>
      <c r="BN115" s="1">
        <v>0</v>
      </c>
      <c r="BO115" s="1">
        <v>0</v>
      </c>
      <c r="BP115" s="1">
        <v>0</v>
      </c>
      <c r="BQ115" s="1">
        <v>0</v>
      </c>
      <c r="BR115" s="1">
        <v>12077</v>
      </c>
      <c r="BS115" s="1">
        <v>11612</v>
      </c>
      <c r="BT115" s="1">
        <v>465</v>
      </c>
      <c r="BU115" s="1">
        <v>39247</v>
      </c>
      <c r="BV115" s="1">
        <v>0</v>
      </c>
      <c r="BW115" s="1">
        <v>2</v>
      </c>
    </row>
    <row r="116" spans="1:75" s="1" customFormat="1">
      <c r="A116" t="s">
        <v>172</v>
      </c>
      <c r="B116" s="20">
        <v>45874</v>
      </c>
      <c r="C116" t="s">
        <v>220</v>
      </c>
      <c r="D116">
        <v>2025</v>
      </c>
      <c r="E116" t="s">
        <v>255</v>
      </c>
      <c r="F116" s="1">
        <v>138607</v>
      </c>
      <c r="G116" s="1">
        <v>6147</v>
      </c>
      <c r="H116" s="1">
        <v>43625</v>
      </c>
      <c r="I116" s="1">
        <v>16</v>
      </c>
      <c r="J116" s="1">
        <v>1</v>
      </c>
      <c r="K116" s="1">
        <v>43640</v>
      </c>
      <c r="L116" s="8">
        <f t="shared" si="6"/>
        <v>0</v>
      </c>
      <c r="M116" s="1">
        <v>140618</v>
      </c>
      <c r="N116" s="1">
        <v>44260</v>
      </c>
      <c r="O116" s="1">
        <v>43640</v>
      </c>
      <c r="P116" s="1">
        <v>0</v>
      </c>
      <c r="Q116" s="1">
        <v>0</v>
      </c>
      <c r="R116" s="1">
        <v>620</v>
      </c>
      <c r="S116" s="1">
        <v>55</v>
      </c>
      <c r="T116" s="1">
        <v>75</v>
      </c>
      <c r="U116" s="1">
        <v>484</v>
      </c>
      <c r="V116" s="1">
        <v>0</v>
      </c>
      <c r="W116" s="1">
        <v>6</v>
      </c>
      <c r="X116" s="1">
        <v>0</v>
      </c>
      <c r="Y116" s="2"/>
      <c r="Z116" s="1">
        <v>2809</v>
      </c>
      <c r="AA116" s="1">
        <v>191</v>
      </c>
      <c r="AB116" s="1">
        <v>189</v>
      </c>
      <c r="AC116" s="1">
        <v>2</v>
      </c>
      <c r="AD116" s="1">
        <v>2</v>
      </c>
      <c r="AE116" s="1">
        <v>0</v>
      </c>
      <c r="AF116" s="1">
        <v>0</v>
      </c>
      <c r="AG116" s="1">
        <v>0</v>
      </c>
      <c r="AH116" s="1">
        <v>0</v>
      </c>
      <c r="AI116" s="1">
        <v>0</v>
      </c>
      <c r="AJ116" s="1">
        <v>0</v>
      </c>
      <c r="AK116" s="1">
        <v>0</v>
      </c>
      <c r="AL116" s="1">
        <v>0</v>
      </c>
      <c r="AM116" s="1">
        <v>0</v>
      </c>
      <c r="AN116" s="1">
        <v>0</v>
      </c>
      <c r="AO116" s="1">
        <v>0</v>
      </c>
      <c r="AP116" s="1">
        <v>0</v>
      </c>
      <c r="AQ116" s="1">
        <v>0</v>
      </c>
      <c r="AR116" s="1">
        <v>0</v>
      </c>
      <c r="AS116" s="1">
        <v>0</v>
      </c>
      <c r="AT116" s="1">
        <v>0</v>
      </c>
      <c r="AU116" s="1">
        <v>0</v>
      </c>
      <c r="AV116" s="1">
        <v>0</v>
      </c>
      <c r="AW116" s="1">
        <v>191</v>
      </c>
      <c r="AX116" s="1">
        <v>189</v>
      </c>
      <c r="AY116" s="1">
        <v>0</v>
      </c>
      <c r="AZ116" s="1">
        <v>0</v>
      </c>
      <c r="BA116" s="1">
        <v>0</v>
      </c>
      <c r="BB116" s="1">
        <v>444</v>
      </c>
      <c r="BC116" s="1">
        <v>444</v>
      </c>
      <c r="BD116" s="1">
        <v>144</v>
      </c>
      <c r="BE116" s="1">
        <v>141</v>
      </c>
      <c r="BF116" s="1">
        <v>3</v>
      </c>
      <c r="BG116" s="3">
        <v>67</v>
      </c>
      <c r="BH116" s="1">
        <v>67</v>
      </c>
      <c r="BI116" s="1">
        <v>0</v>
      </c>
      <c r="BJ116" s="1">
        <v>0</v>
      </c>
      <c r="BK116" s="1">
        <v>27561</v>
      </c>
      <c r="BL116" s="1">
        <v>16632</v>
      </c>
      <c r="BM116" s="1">
        <v>105</v>
      </c>
      <c r="BN116" s="1">
        <v>105</v>
      </c>
      <c r="BO116" s="1">
        <v>0</v>
      </c>
      <c r="BP116" s="1">
        <v>0</v>
      </c>
      <c r="BQ116" s="1">
        <v>0</v>
      </c>
      <c r="BR116" s="1">
        <v>44069</v>
      </c>
      <c r="BS116" s="1">
        <v>43451</v>
      </c>
      <c r="BT116" s="1">
        <v>618</v>
      </c>
      <c r="BU116" s="1">
        <v>137809</v>
      </c>
      <c r="BV116" s="1">
        <v>0</v>
      </c>
      <c r="BW116" s="1">
        <v>0</v>
      </c>
    </row>
    <row r="117" spans="1:75" s="1" customFormat="1">
      <c r="A117" t="s">
        <v>174</v>
      </c>
      <c r="B117" s="20">
        <v>45874</v>
      </c>
      <c r="C117" t="s">
        <v>220</v>
      </c>
      <c r="D117">
        <v>2025</v>
      </c>
      <c r="E117" t="s">
        <v>256</v>
      </c>
      <c r="F117" s="1">
        <v>19374</v>
      </c>
      <c r="G117" s="1">
        <v>2524</v>
      </c>
      <c r="H117" s="1">
        <v>5538</v>
      </c>
      <c r="I117" s="1">
        <v>3</v>
      </c>
      <c r="J117" s="1">
        <v>0</v>
      </c>
      <c r="K117" s="1">
        <v>5541</v>
      </c>
      <c r="L117" s="8">
        <f t="shared" si="6"/>
        <v>0</v>
      </c>
      <c r="M117" s="1">
        <v>19954</v>
      </c>
      <c r="N117" s="1">
        <v>5798</v>
      </c>
      <c r="O117" s="1">
        <v>5541</v>
      </c>
      <c r="P117" s="1">
        <v>2</v>
      </c>
      <c r="Q117" s="1">
        <v>0</v>
      </c>
      <c r="R117" s="1">
        <v>255</v>
      </c>
      <c r="S117" s="1">
        <v>2</v>
      </c>
      <c r="T117" s="1">
        <v>7</v>
      </c>
      <c r="U117" s="1">
        <v>240</v>
      </c>
      <c r="V117" s="1">
        <v>0</v>
      </c>
      <c r="W117" s="1">
        <v>6</v>
      </c>
      <c r="X117" s="1">
        <v>0</v>
      </c>
      <c r="Y117" s="2"/>
      <c r="Z117" s="1">
        <v>398</v>
      </c>
      <c r="AA117" s="1">
        <v>30</v>
      </c>
      <c r="AB117" s="1">
        <v>30</v>
      </c>
      <c r="AC117" s="1">
        <v>0</v>
      </c>
      <c r="AD117" s="1">
        <v>0</v>
      </c>
      <c r="AE117" s="1">
        <v>0</v>
      </c>
      <c r="AF117" s="1">
        <v>0</v>
      </c>
      <c r="AG117" s="1">
        <v>0</v>
      </c>
      <c r="AH117" s="1">
        <v>0</v>
      </c>
      <c r="AI117" s="1">
        <v>0</v>
      </c>
      <c r="AJ117" s="1">
        <v>0</v>
      </c>
      <c r="AK117" s="1">
        <v>0</v>
      </c>
      <c r="AL117" s="1">
        <v>0</v>
      </c>
      <c r="AM117" s="1">
        <v>0</v>
      </c>
      <c r="AN117" s="1">
        <v>0</v>
      </c>
      <c r="AO117" s="1">
        <v>0</v>
      </c>
      <c r="AP117" s="1">
        <v>0</v>
      </c>
      <c r="AQ117" s="1">
        <v>0</v>
      </c>
      <c r="AR117" s="1">
        <v>0</v>
      </c>
      <c r="AS117" s="1">
        <v>0</v>
      </c>
      <c r="AT117" s="1">
        <v>0</v>
      </c>
      <c r="AU117" s="1">
        <v>0</v>
      </c>
      <c r="AV117" s="1">
        <v>0</v>
      </c>
      <c r="AW117" s="1">
        <v>30</v>
      </c>
      <c r="AX117" s="1">
        <v>30</v>
      </c>
      <c r="AY117" s="1">
        <v>0</v>
      </c>
      <c r="AZ117" s="1">
        <v>0</v>
      </c>
      <c r="BA117" s="1">
        <v>0</v>
      </c>
      <c r="BB117" s="1">
        <v>28</v>
      </c>
      <c r="BC117" s="1">
        <v>28</v>
      </c>
      <c r="BD117" s="1">
        <v>17</v>
      </c>
      <c r="BE117" s="1">
        <v>14</v>
      </c>
      <c r="BF117" s="1">
        <v>3</v>
      </c>
      <c r="BG117" s="3">
        <v>0</v>
      </c>
      <c r="BH117" s="1">
        <v>0</v>
      </c>
      <c r="BI117" s="1">
        <v>0</v>
      </c>
      <c r="BJ117" s="1">
        <v>0</v>
      </c>
      <c r="BK117" s="1">
        <v>2579</v>
      </c>
      <c r="BL117" s="1">
        <v>3219</v>
      </c>
      <c r="BM117" s="1">
        <v>0</v>
      </c>
      <c r="BN117" s="1">
        <v>0</v>
      </c>
      <c r="BO117" s="1">
        <v>0</v>
      </c>
      <c r="BP117" s="1">
        <v>0</v>
      </c>
      <c r="BQ117" s="1">
        <v>0</v>
      </c>
      <c r="BR117" s="1">
        <v>5768</v>
      </c>
      <c r="BS117" s="1">
        <v>5511</v>
      </c>
      <c r="BT117" s="1">
        <v>255</v>
      </c>
      <c r="BU117" s="1">
        <v>19556</v>
      </c>
      <c r="BV117" s="1">
        <v>0</v>
      </c>
      <c r="BW117" s="1">
        <v>0</v>
      </c>
    </row>
    <row r="118" spans="1:75" s="1" customFormat="1">
      <c r="A118" t="s">
        <v>176</v>
      </c>
      <c r="B118" s="20">
        <v>45874</v>
      </c>
      <c r="C118" t="s">
        <v>220</v>
      </c>
      <c r="D118">
        <v>2025</v>
      </c>
      <c r="E118" t="s">
        <v>257</v>
      </c>
      <c r="F118" s="1">
        <v>134967</v>
      </c>
      <c r="G118" s="1">
        <v>6929</v>
      </c>
      <c r="H118" s="1">
        <v>22112</v>
      </c>
      <c r="I118" s="1">
        <v>2</v>
      </c>
      <c r="J118" s="1">
        <v>0</v>
      </c>
      <c r="K118" s="1">
        <v>22114</v>
      </c>
      <c r="L118" s="8">
        <f>(H118-J118+I118)-O118</f>
        <v>0</v>
      </c>
      <c r="M118" s="1">
        <v>136816</v>
      </c>
      <c r="N118" s="1">
        <v>23492</v>
      </c>
      <c r="O118" s="1">
        <v>22114</v>
      </c>
      <c r="P118" s="1">
        <v>0</v>
      </c>
      <c r="Q118" s="1">
        <v>0</v>
      </c>
      <c r="R118" s="1">
        <v>1378</v>
      </c>
      <c r="S118" s="1">
        <v>67</v>
      </c>
      <c r="T118" s="1">
        <v>11</v>
      </c>
      <c r="U118" s="1">
        <v>1293</v>
      </c>
      <c r="V118" s="1">
        <v>0</v>
      </c>
      <c r="W118" s="1">
        <v>7</v>
      </c>
      <c r="X118" s="1">
        <v>0</v>
      </c>
      <c r="Y118" s="2"/>
      <c r="Z118" s="1">
        <v>1533</v>
      </c>
      <c r="AA118" s="1">
        <v>93</v>
      </c>
      <c r="AB118" s="1">
        <v>93</v>
      </c>
      <c r="AC118" s="1">
        <v>0</v>
      </c>
      <c r="AD118" s="1">
        <v>0</v>
      </c>
      <c r="AE118" s="1">
        <v>0</v>
      </c>
      <c r="AF118" s="1">
        <v>0</v>
      </c>
      <c r="AG118" s="1">
        <v>0</v>
      </c>
      <c r="AH118" s="1">
        <v>0</v>
      </c>
      <c r="AI118" s="1">
        <v>0</v>
      </c>
      <c r="AJ118" s="1">
        <v>0</v>
      </c>
      <c r="AK118" s="1">
        <v>0</v>
      </c>
      <c r="AL118" s="1">
        <v>0</v>
      </c>
      <c r="AM118" s="1">
        <v>0</v>
      </c>
      <c r="AN118" s="1">
        <v>0</v>
      </c>
      <c r="AO118" s="1">
        <v>0</v>
      </c>
      <c r="AP118" s="1">
        <v>0</v>
      </c>
      <c r="AQ118" s="1">
        <v>0</v>
      </c>
      <c r="AR118" s="1">
        <v>0</v>
      </c>
      <c r="AS118" s="1">
        <v>0</v>
      </c>
      <c r="AT118" s="1">
        <v>0</v>
      </c>
      <c r="AU118" s="1">
        <v>0</v>
      </c>
      <c r="AV118" s="1">
        <v>0</v>
      </c>
      <c r="AW118" s="1">
        <v>93</v>
      </c>
      <c r="AX118" s="1">
        <v>93</v>
      </c>
      <c r="AY118" s="1">
        <v>0</v>
      </c>
      <c r="AZ118" s="1">
        <v>0</v>
      </c>
      <c r="BA118" s="1">
        <v>0</v>
      </c>
      <c r="BB118" s="1">
        <v>505</v>
      </c>
      <c r="BC118" s="1">
        <v>505</v>
      </c>
      <c r="BD118" s="1">
        <v>68</v>
      </c>
      <c r="BE118" s="1">
        <v>65</v>
      </c>
      <c r="BF118" s="1">
        <v>3</v>
      </c>
      <c r="BG118" s="3">
        <v>6</v>
      </c>
      <c r="BH118" s="1">
        <v>6</v>
      </c>
      <c r="BI118" s="1">
        <v>0</v>
      </c>
      <c r="BJ118" s="1">
        <v>0</v>
      </c>
      <c r="BK118" s="1">
        <v>6414</v>
      </c>
      <c r="BL118" s="1">
        <v>17072</v>
      </c>
      <c r="BM118" s="1">
        <v>651</v>
      </c>
      <c r="BN118" s="1">
        <v>651</v>
      </c>
      <c r="BO118" s="1">
        <v>0</v>
      </c>
      <c r="BP118" s="1">
        <v>0</v>
      </c>
      <c r="BQ118" s="1">
        <v>0</v>
      </c>
      <c r="BR118" s="1">
        <v>23399</v>
      </c>
      <c r="BS118" s="1">
        <v>22021</v>
      </c>
      <c r="BT118" s="1">
        <v>1378</v>
      </c>
      <c r="BU118" s="1">
        <v>135283</v>
      </c>
      <c r="BV118" s="1">
        <v>0</v>
      </c>
      <c r="BW118" s="1">
        <v>0</v>
      </c>
    </row>
    <row r="119" spans="1:75" s="1" customFormat="1">
      <c r="A119" s="21" t="s">
        <v>178</v>
      </c>
      <c r="B119" s="22">
        <v>45874</v>
      </c>
      <c r="C119" s="42" t="s">
        <v>220</v>
      </c>
      <c r="D119" s="23">
        <v>2025</v>
      </c>
      <c r="E119" s="21" t="str">
        <f>CONCATENATE(A119,C119,D119)</f>
        <v>z-TotalsPrimary2025</v>
      </c>
      <c r="F119" s="21">
        <f t="shared" ref="F119:AK119" si="7">SUM(F82:F118)</f>
        <v>4423896</v>
      </c>
      <c r="G119" s="21">
        <f t="shared" si="7"/>
        <v>301138</v>
      </c>
      <c r="H119" s="21">
        <f t="shared" si="7"/>
        <v>1264716</v>
      </c>
      <c r="I119" s="21">
        <f t="shared" si="7"/>
        <v>455</v>
      </c>
      <c r="J119" s="21">
        <f t="shared" si="7"/>
        <v>106</v>
      </c>
      <c r="K119" s="21">
        <f t="shared" si="7"/>
        <v>1265065</v>
      </c>
      <c r="L119" s="21">
        <f>(H119-J119+I119)-O119</f>
        <v>0</v>
      </c>
      <c r="M119" s="21">
        <f t="shared" si="7"/>
        <v>4501796</v>
      </c>
      <c r="N119" s="21">
        <f t="shared" si="7"/>
        <v>1289860</v>
      </c>
      <c r="O119" s="21">
        <f t="shared" si="7"/>
        <v>1265065</v>
      </c>
      <c r="P119" s="21">
        <f t="shared" si="7"/>
        <v>359</v>
      </c>
      <c r="Q119" s="21">
        <f t="shared" si="7"/>
        <v>16</v>
      </c>
      <c r="R119" s="21">
        <f t="shared" si="7"/>
        <v>24437</v>
      </c>
      <c r="S119" s="21">
        <f t="shared" si="7"/>
        <v>2115</v>
      </c>
      <c r="T119" s="21">
        <f t="shared" si="7"/>
        <v>2614</v>
      </c>
      <c r="U119" s="21">
        <f t="shared" si="7"/>
        <v>19368</v>
      </c>
      <c r="V119" s="21">
        <f t="shared" si="7"/>
        <v>0</v>
      </c>
      <c r="W119" s="21">
        <f t="shared" si="7"/>
        <v>340</v>
      </c>
      <c r="X119" s="21">
        <f t="shared" si="7"/>
        <v>-1</v>
      </c>
      <c r="Y119" s="21">
        <f t="shared" si="7"/>
        <v>0</v>
      </c>
      <c r="Z119" s="21">
        <f t="shared" si="7"/>
        <v>111346</v>
      </c>
      <c r="AA119" s="21">
        <f t="shared" si="7"/>
        <v>9269</v>
      </c>
      <c r="AB119" s="21">
        <f t="shared" si="7"/>
        <v>9200</v>
      </c>
      <c r="AC119" s="21">
        <f t="shared" si="7"/>
        <v>69</v>
      </c>
      <c r="AD119" s="21">
        <f t="shared" si="7"/>
        <v>33</v>
      </c>
      <c r="AE119" s="21">
        <f t="shared" si="7"/>
        <v>18</v>
      </c>
      <c r="AF119" s="21">
        <f t="shared" si="7"/>
        <v>11</v>
      </c>
      <c r="AG119" s="21">
        <f t="shared" si="7"/>
        <v>7</v>
      </c>
      <c r="AH119" s="21">
        <f t="shared" si="7"/>
        <v>0</v>
      </c>
      <c r="AI119" s="21">
        <f t="shared" si="7"/>
        <v>0</v>
      </c>
      <c r="AJ119" s="21">
        <f t="shared" si="7"/>
        <v>0</v>
      </c>
      <c r="AK119" s="21">
        <f t="shared" si="7"/>
        <v>0</v>
      </c>
      <c r="AL119" s="21">
        <f t="shared" ref="AL119:BQ119" si="8">SUM(AL82:AL118)</f>
        <v>0</v>
      </c>
      <c r="AM119" s="21">
        <f t="shared" si="8"/>
        <v>0</v>
      </c>
      <c r="AN119" s="21">
        <f t="shared" si="8"/>
        <v>0</v>
      </c>
      <c r="AO119" s="21">
        <f t="shared" si="8"/>
        <v>3</v>
      </c>
      <c r="AP119" s="21">
        <f t="shared" si="8"/>
        <v>0</v>
      </c>
      <c r="AQ119" s="21">
        <f t="shared" si="8"/>
        <v>0</v>
      </c>
      <c r="AR119" s="21">
        <f t="shared" si="8"/>
        <v>3</v>
      </c>
      <c r="AS119" s="21">
        <f t="shared" si="8"/>
        <v>0</v>
      </c>
      <c r="AT119" s="21">
        <f t="shared" si="8"/>
        <v>0</v>
      </c>
      <c r="AU119" s="21">
        <f t="shared" si="8"/>
        <v>0</v>
      </c>
      <c r="AV119" s="21">
        <f t="shared" si="8"/>
        <v>3</v>
      </c>
      <c r="AW119" s="21">
        <f t="shared" si="8"/>
        <v>9269</v>
      </c>
      <c r="AX119" s="21">
        <f t="shared" si="8"/>
        <v>9200</v>
      </c>
      <c r="AY119" s="21">
        <f t="shared" si="8"/>
        <v>0</v>
      </c>
      <c r="AZ119" s="21">
        <f t="shared" si="8"/>
        <v>0</v>
      </c>
      <c r="BA119" s="21">
        <f t="shared" si="8"/>
        <v>0</v>
      </c>
      <c r="BB119" s="21">
        <f t="shared" si="8"/>
        <v>19606</v>
      </c>
      <c r="BC119" s="21">
        <f t="shared" si="8"/>
        <v>19606</v>
      </c>
      <c r="BD119" s="21">
        <f t="shared" si="8"/>
        <v>7051</v>
      </c>
      <c r="BE119" s="21">
        <f t="shared" si="8"/>
        <v>6819</v>
      </c>
      <c r="BF119" s="21">
        <f t="shared" si="8"/>
        <v>232</v>
      </c>
      <c r="BG119" s="21">
        <f t="shared" si="8"/>
        <v>2234</v>
      </c>
      <c r="BH119" s="21">
        <f t="shared" si="8"/>
        <v>2219</v>
      </c>
      <c r="BI119" s="21">
        <f t="shared" si="8"/>
        <v>15</v>
      </c>
      <c r="BJ119" s="21">
        <f t="shared" si="8"/>
        <v>0</v>
      </c>
      <c r="BK119" s="21">
        <f t="shared" si="8"/>
        <v>691670</v>
      </c>
      <c r="BL119" s="21">
        <f t="shared" si="8"/>
        <v>595956</v>
      </c>
      <c r="BM119" s="21">
        <f t="shared" si="8"/>
        <v>10121</v>
      </c>
      <c r="BN119" s="21">
        <f t="shared" si="8"/>
        <v>5612</v>
      </c>
      <c r="BO119" s="21">
        <f t="shared" si="8"/>
        <v>4509</v>
      </c>
      <c r="BP119" s="21">
        <f t="shared" si="8"/>
        <v>0</v>
      </c>
      <c r="BQ119" s="21">
        <f t="shared" si="8"/>
        <v>2566</v>
      </c>
      <c r="BR119" s="21">
        <f t="shared" ref="BR119:BW119" si="9">SUM(BR82:BR118)</f>
        <v>1280588</v>
      </c>
      <c r="BS119" s="21">
        <f t="shared" si="9"/>
        <v>1255865</v>
      </c>
      <c r="BT119" s="21">
        <f t="shared" si="9"/>
        <v>24365</v>
      </c>
      <c r="BU119" s="21">
        <f t="shared" si="9"/>
        <v>4390450</v>
      </c>
      <c r="BV119" s="21">
        <f t="shared" si="9"/>
        <v>0</v>
      </c>
      <c r="BW119" s="21">
        <f t="shared" si="9"/>
        <v>32</v>
      </c>
    </row>
    <row r="120" spans="1:75" s="1" customFormat="1">
      <c r="A120" t="s">
        <v>98</v>
      </c>
      <c r="B120" s="20">
        <v>45769</v>
      </c>
      <c r="C120" t="s">
        <v>258</v>
      </c>
      <c r="D120">
        <v>2025</v>
      </c>
      <c r="E120" t="s">
        <v>259</v>
      </c>
      <c r="F120" s="4">
        <v>0</v>
      </c>
      <c r="G120" s="4">
        <v>0</v>
      </c>
      <c r="H120" s="4">
        <v>0</v>
      </c>
      <c r="I120" s="4">
        <v>0</v>
      </c>
      <c r="J120" s="4">
        <v>0</v>
      </c>
      <c r="K120" s="4">
        <v>0</v>
      </c>
      <c r="L120" s="8">
        <f>(H120-J120+I120)-O120</f>
        <v>0</v>
      </c>
      <c r="M120" s="4">
        <v>0</v>
      </c>
      <c r="N120" s="4">
        <v>0</v>
      </c>
      <c r="O120" s="4">
        <v>0</v>
      </c>
      <c r="P120" s="4">
        <v>0</v>
      </c>
      <c r="Q120" s="4">
        <v>0</v>
      </c>
      <c r="R120" s="4">
        <v>0</v>
      </c>
      <c r="S120" s="4">
        <v>0</v>
      </c>
      <c r="T120" s="4">
        <v>0</v>
      </c>
      <c r="U120" s="4">
        <v>0</v>
      </c>
      <c r="V120" s="4">
        <v>0</v>
      </c>
      <c r="W120" s="4">
        <v>0</v>
      </c>
      <c r="X120" s="4">
        <v>0</v>
      </c>
      <c r="Y120" s="1">
        <v>0</v>
      </c>
      <c r="Z120" s="4">
        <v>0</v>
      </c>
      <c r="AA120" s="4">
        <v>0</v>
      </c>
      <c r="AB120" s="4">
        <v>0</v>
      </c>
      <c r="AC120" s="4">
        <v>0</v>
      </c>
      <c r="AD120" s="4">
        <v>0</v>
      </c>
      <c r="AE120" s="4">
        <v>0</v>
      </c>
      <c r="AF120" s="4">
        <v>0</v>
      </c>
      <c r="AG120" s="4">
        <v>0</v>
      </c>
      <c r="AH120" s="4">
        <v>0</v>
      </c>
      <c r="AI120" s="4">
        <v>0</v>
      </c>
      <c r="AJ120" s="4">
        <v>0</v>
      </c>
      <c r="AK120" s="4">
        <v>0</v>
      </c>
      <c r="AL120" s="4">
        <v>0</v>
      </c>
      <c r="AM120" s="4">
        <v>0</v>
      </c>
      <c r="AN120" s="4">
        <v>0</v>
      </c>
      <c r="AO120" s="4">
        <v>0</v>
      </c>
      <c r="AP120" s="4">
        <v>0</v>
      </c>
      <c r="AQ120" s="4">
        <v>0</v>
      </c>
      <c r="AR120" s="4">
        <v>0</v>
      </c>
      <c r="AS120" s="4">
        <v>0</v>
      </c>
      <c r="AT120" s="4">
        <v>0</v>
      </c>
      <c r="AU120" s="4">
        <v>0</v>
      </c>
      <c r="AV120" s="4">
        <v>0</v>
      </c>
      <c r="AW120" s="4">
        <v>0</v>
      </c>
      <c r="AX120" s="4">
        <v>0</v>
      </c>
      <c r="AY120" s="4">
        <v>0</v>
      </c>
      <c r="AZ120" s="4">
        <v>0</v>
      </c>
      <c r="BA120" s="4">
        <v>0</v>
      </c>
      <c r="BB120" s="4">
        <v>0</v>
      </c>
      <c r="BC120" s="4">
        <v>0</v>
      </c>
      <c r="BD120" s="4">
        <v>0</v>
      </c>
      <c r="BE120" s="4">
        <v>0</v>
      </c>
      <c r="BF120" s="4">
        <v>0</v>
      </c>
      <c r="BG120" s="4">
        <v>0</v>
      </c>
      <c r="BH120" s="4">
        <v>0</v>
      </c>
      <c r="BI120" s="4">
        <v>0</v>
      </c>
      <c r="BJ120" s="4">
        <v>0</v>
      </c>
      <c r="BK120" s="4">
        <v>0</v>
      </c>
      <c r="BL120" s="4">
        <v>0</v>
      </c>
      <c r="BM120" s="4">
        <v>0</v>
      </c>
      <c r="BN120" s="4">
        <v>0</v>
      </c>
      <c r="BO120" s="4">
        <v>0</v>
      </c>
      <c r="BP120" s="4">
        <v>0</v>
      </c>
      <c r="BQ120" s="4">
        <v>0</v>
      </c>
      <c r="BR120" s="4">
        <v>0</v>
      </c>
      <c r="BS120" s="4">
        <v>0</v>
      </c>
      <c r="BT120" s="4">
        <v>0</v>
      </c>
      <c r="BU120" s="4">
        <v>0</v>
      </c>
      <c r="BV120" s="4">
        <v>0</v>
      </c>
      <c r="BW120" s="4">
        <v>0</v>
      </c>
    </row>
    <row r="121" spans="1:75" s="1" customFormat="1">
      <c r="A121" t="s">
        <v>101</v>
      </c>
      <c r="B121" s="20">
        <v>45769</v>
      </c>
      <c r="C121" t="s">
        <v>258</v>
      </c>
      <c r="D121">
        <v>2025</v>
      </c>
      <c r="E121" t="s">
        <v>260</v>
      </c>
      <c r="F121" s="4">
        <v>0</v>
      </c>
      <c r="G121" s="4">
        <v>0</v>
      </c>
      <c r="H121" s="4">
        <v>0</v>
      </c>
      <c r="I121" s="4">
        <v>0</v>
      </c>
      <c r="J121" s="4">
        <v>0</v>
      </c>
      <c r="K121" s="4">
        <v>0</v>
      </c>
      <c r="L121" s="8">
        <f t="shared" ref="L121:L157" si="10">(H121-J121+I121)-O121</f>
        <v>0</v>
      </c>
      <c r="M121" s="4">
        <v>0</v>
      </c>
      <c r="N121" s="4">
        <v>0</v>
      </c>
      <c r="O121" s="4">
        <v>0</v>
      </c>
      <c r="P121" s="4">
        <v>0</v>
      </c>
      <c r="Q121" s="4">
        <v>0</v>
      </c>
      <c r="R121" s="4">
        <v>0</v>
      </c>
      <c r="S121" s="4">
        <v>0</v>
      </c>
      <c r="T121" s="4">
        <v>0</v>
      </c>
      <c r="U121" s="4">
        <v>0</v>
      </c>
      <c r="V121" s="4">
        <v>0</v>
      </c>
      <c r="W121" s="4">
        <v>0</v>
      </c>
      <c r="X121" s="4">
        <v>0</v>
      </c>
      <c r="Y121" s="1">
        <v>0</v>
      </c>
      <c r="Z121" s="4">
        <v>0</v>
      </c>
      <c r="AA121" s="4">
        <v>0</v>
      </c>
      <c r="AB121" s="4">
        <v>0</v>
      </c>
      <c r="AC121" s="4">
        <v>0</v>
      </c>
      <c r="AD121" s="4">
        <v>0</v>
      </c>
      <c r="AE121" s="4">
        <v>0</v>
      </c>
      <c r="AF121" s="4">
        <v>0</v>
      </c>
      <c r="AG121" s="4">
        <v>0</v>
      </c>
      <c r="AH121" s="4">
        <v>0</v>
      </c>
      <c r="AI121" s="4">
        <v>0</v>
      </c>
      <c r="AJ121" s="4">
        <v>0</v>
      </c>
      <c r="AK121" s="4">
        <v>0</v>
      </c>
      <c r="AL121" s="4">
        <v>0</v>
      </c>
      <c r="AM121" s="4">
        <v>0</v>
      </c>
      <c r="AN121" s="4">
        <v>0</v>
      </c>
      <c r="AO121" s="4">
        <v>0</v>
      </c>
      <c r="AP121" s="4">
        <v>0</v>
      </c>
      <c r="AQ121" s="4">
        <v>0</v>
      </c>
      <c r="AR121" s="4">
        <v>0</v>
      </c>
      <c r="AS121" s="4">
        <v>0</v>
      </c>
      <c r="AT121" s="4">
        <v>0</v>
      </c>
      <c r="AU121" s="4">
        <v>0</v>
      </c>
      <c r="AV121" s="4">
        <v>0</v>
      </c>
      <c r="AW121" s="4">
        <v>0</v>
      </c>
      <c r="AX121" s="4">
        <v>0</v>
      </c>
      <c r="AY121" s="4">
        <v>0</v>
      </c>
      <c r="AZ121" s="4">
        <v>0</v>
      </c>
      <c r="BA121" s="4">
        <v>0</v>
      </c>
      <c r="BB121" s="4">
        <v>0</v>
      </c>
      <c r="BC121" s="4">
        <v>0</v>
      </c>
      <c r="BD121" s="4">
        <v>0</v>
      </c>
      <c r="BE121" s="4">
        <v>0</v>
      </c>
      <c r="BF121" s="4">
        <v>0</v>
      </c>
      <c r="BG121" s="4">
        <v>0</v>
      </c>
      <c r="BH121" s="4">
        <v>0</v>
      </c>
      <c r="BI121" s="4">
        <v>0</v>
      </c>
      <c r="BJ121" s="4">
        <v>0</v>
      </c>
      <c r="BK121" s="4">
        <v>0</v>
      </c>
      <c r="BL121" s="4">
        <v>0</v>
      </c>
      <c r="BM121" s="4">
        <v>0</v>
      </c>
      <c r="BN121" s="4">
        <v>0</v>
      </c>
      <c r="BO121" s="4">
        <v>0</v>
      </c>
      <c r="BP121" s="4">
        <v>0</v>
      </c>
      <c r="BQ121" s="4">
        <v>0</v>
      </c>
      <c r="BR121" s="4">
        <v>0</v>
      </c>
      <c r="BS121" s="4">
        <v>0</v>
      </c>
      <c r="BT121" s="4">
        <v>0</v>
      </c>
      <c r="BU121" s="4">
        <v>0</v>
      </c>
      <c r="BV121" s="4">
        <v>0</v>
      </c>
      <c r="BW121" s="4">
        <v>0</v>
      </c>
    </row>
    <row r="122" spans="1:75" s="1" customFormat="1">
      <c r="A122" t="s">
        <v>103</v>
      </c>
      <c r="B122" s="20">
        <v>45769</v>
      </c>
      <c r="C122" t="s">
        <v>258</v>
      </c>
      <c r="D122">
        <v>2025</v>
      </c>
      <c r="E122" t="s">
        <v>261</v>
      </c>
      <c r="F122" s="4">
        <v>3163</v>
      </c>
      <c r="G122" s="4">
        <v>134</v>
      </c>
      <c r="H122" s="4">
        <v>1237</v>
      </c>
      <c r="I122" s="4">
        <v>0</v>
      </c>
      <c r="J122" s="4">
        <v>0</v>
      </c>
      <c r="K122" s="4">
        <v>1237</v>
      </c>
      <c r="L122" s="8">
        <f t="shared" si="10"/>
        <v>0</v>
      </c>
      <c r="M122" s="4">
        <v>3175</v>
      </c>
      <c r="N122" s="4">
        <v>1256</v>
      </c>
      <c r="O122" s="4">
        <v>1237</v>
      </c>
      <c r="P122" s="4">
        <v>0</v>
      </c>
      <c r="Q122" s="4">
        <v>0</v>
      </c>
      <c r="R122" s="4">
        <v>19</v>
      </c>
      <c r="S122" s="4">
        <v>6</v>
      </c>
      <c r="T122" s="4">
        <v>8</v>
      </c>
      <c r="U122" s="4">
        <v>3</v>
      </c>
      <c r="V122" s="4">
        <v>0</v>
      </c>
      <c r="W122" s="4">
        <v>2</v>
      </c>
      <c r="X122" s="4">
        <v>0</v>
      </c>
      <c r="Y122" s="1">
        <v>0</v>
      </c>
      <c r="Z122" s="4">
        <v>21</v>
      </c>
      <c r="AA122" s="4">
        <v>1</v>
      </c>
      <c r="AB122" s="4">
        <v>1</v>
      </c>
      <c r="AC122" s="4">
        <v>0</v>
      </c>
      <c r="AD122" s="4">
        <v>0</v>
      </c>
      <c r="AE122" s="4">
        <v>0</v>
      </c>
      <c r="AF122" s="4">
        <v>0</v>
      </c>
      <c r="AG122" s="4">
        <v>0</v>
      </c>
      <c r="AH122" s="4">
        <v>0</v>
      </c>
      <c r="AI122" s="4">
        <v>0</v>
      </c>
      <c r="AJ122" s="4">
        <v>0</v>
      </c>
      <c r="AK122" s="4">
        <v>0</v>
      </c>
      <c r="AL122" s="4">
        <v>0</v>
      </c>
      <c r="AM122" s="4">
        <v>0</v>
      </c>
      <c r="AN122" s="4">
        <v>0</v>
      </c>
      <c r="AO122" s="4">
        <v>0</v>
      </c>
      <c r="AP122" s="4">
        <v>0</v>
      </c>
      <c r="AQ122" s="4">
        <v>0</v>
      </c>
      <c r="AR122" s="4">
        <v>0</v>
      </c>
      <c r="AS122" s="4">
        <v>0</v>
      </c>
      <c r="AT122" s="4">
        <v>0</v>
      </c>
      <c r="AU122" s="4">
        <v>0</v>
      </c>
      <c r="AV122" s="4">
        <v>0</v>
      </c>
      <c r="AW122" s="4">
        <v>1</v>
      </c>
      <c r="AX122" s="4">
        <v>1</v>
      </c>
      <c r="AY122" s="4">
        <v>0</v>
      </c>
      <c r="AZ122" s="4">
        <v>0</v>
      </c>
      <c r="BA122" s="4">
        <v>0</v>
      </c>
      <c r="BB122" s="4">
        <v>9</v>
      </c>
      <c r="BC122" s="4">
        <v>9</v>
      </c>
      <c r="BD122" s="4">
        <v>5</v>
      </c>
      <c r="BE122" s="4">
        <v>4</v>
      </c>
      <c r="BF122" s="4">
        <v>1</v>
      </c>
      <c r="BG122" s="4">
        <v>0</v>
      </c>
      <c r="BH122" s="4">
        <v>0</v>
      </c>
      <c r="BI122" s="4">
        <v>0</v>
      </c>
      <c r="BJ122" s="4">
        <v>0</v>
      </c>
      <c r="BK122" s="4">
        <v>892</v>
      </c>
      <c r="BL122" s="4">
        <v>364</v>
      </c>
      <c r="BM122" s="4">
        <v>3</v>
      </c>
      <c r="BN122" s="4">
        <v>3</v>
      </c>
      <c r="BO122" s="4">
        <v>0</v>
      </c>
      <c r="BP122" s="4">
        <v>0</v>
      </c>
      <c r="BQ122" s="4">
        <v>3</v>
      </c>
      <c r="BR122" s="4">
        <v>1255</v>
      </c>
      <c r="BS122" s="4">
        <v>1236</v>
      </c>
      <c r="BT122" s="4">
        <v>19</v>
      </c>
      <c r="BU122" s="4">
        <v>3154</v>
      </c>
      <c r="BV122" s="4">
        <v>0</v>
      </c>
      <c r="BW122" s="4">
        <v>0</v>
      </c>
    </row>
    <row r="123" spans="1:75" s="1" customFormat="1">
      <c r="A123" t="s">
        <v>105</v>
      </c>
      <c r="B123" s="20">
        <v>45769</v>
      </c>
      <c r="C123" t="s">
        <v>258</v>
      </c>
      <c r="D123">
        <v>2025</v>
      </c>
      <c r="E123" t="s">
        <v>262</v>
      </c>
      <c r="F123" s="4">
        <v>8173</v>
      </c>
      <c r="G123" s="4">
        <v>399</v>
      </c>
      <c r="H123" s="4">
        <v>3011</v>
      </c>
      <c r="I123" s="4">
        <v>0</v>
      </c>
      <c r="J123" s="4">
        <v>0</v>
      </c>
      <c r="K123" s="4">
        <v>3011</v>
      </c>
      <c r="L123" s="8">
        <f t="shared" si="10"/>
        <v>0</v>
      </c>
      <c r="M123" s="4">
        <v>8346</v>
      </c>
      <c r="N123" s="4">
        <v>3055</v>
      </c>
      <c r="O123" s="4">
        <v>3011</v>
      </c>
      <c r="P123" s="4">
        <v>1</v>
      </c>
      <c r="Q123" s="4">
        <v>1</v>
      </c>
      <c r="R123" s="4">
        <v>43</v>
      </c>
      <c r="S123" s="4">
        <v>20</v>
      </c>
      <c r="T123" s="4">
        <v>3</v>
      </c>
      <c r="U123" s="4">
        <v>20</v>
      </c>
      <c r="V123" s="4">
        <v>0</v>
      </c>
      <c r="W123" s="4">
        <v>0</v>
      </c>
      <c r="X123" s="4">
        <v>0</v>
      </c>
      <c r="Y123" s="1">
        <v>0</v>
      </c>
      <c r="Z123" s="4">
        <v>140</v>
      </c>
      <c r="AA123" s="4">
        <v>14</v>
      </c>
      <c r="AB123" s="4">
        <v>14</v>
      </c>
      <c r="AC123" s="4">
        <v>0</v>
      </c>
      <c r="AD123" s="4">
        <v>0</v>
      </c>
      <c r="AE123" s="4">
        <v>0</v>
      </c>
      <c r="AF123" s="4">
        <v>0</v>
      </c>
      <c r="AG123" s="4">
        <v>0</v>
      </c>
      <c r="AH123" s="4">
        <v>0</v>
      </c>
      <c r="AI123" s="4">
        <v>0</v>
      </c>
      <c r="AJ123" s="4">
        <v>0</v>
      </c>
      <c r="AK123" s="4">
        <v>0</v>
      </c>
      <c r="AL123" s="4">
        <v>0</v>
      </c>
      <c r="AM123" s="4">
        <v>0</v>
      </c>
      <c r="AN123" s="4">
        <v>0</v>
      </c>
      <c r="AO123" s="4">
        <v>0</v>
      </c>
      <c r="AP123" s="4">
        <v>0</v>
      </c>
      <c r="AQ123" s="4">
        <v>0</v>
      </c>
      <c r="AR123" s="4">
        <v>0</v>
      </c>
      <c r="AS123" s="4">
        <v>0</v>
      </c>
      <c r="AT123" s="4">
        <v>0</v>
      </c>
      <c r="AU123" s="4">
        <v>0</v>
      </c>
      <c r="AV123" s="4">
        <v>0</v>
      </c>
      <c r="AW123" s="4">
        <v>14</v>
      </c>
      <c r="AX123" s="4">
        <v>14</v>
      </c>
      <c r="AY123" s="4">
        <v>0</v>
      </c>
      <c r="AZ123" s="4">
        <v>0</v>
      </c>
      <c r="BA123" s="4">
        <v>0</v>
      </c>
      <c r="BB123" s="4">
        <v>59</v>
      </c>
      <c r="BC123" s="4">
        <v>59</v>
      </c>
      <c r="BD123" s="4">
        <v>10</v>
      </c>
      <c r="BE123" s="4">
        <v>10</v>
      </c>
      <c r="BF123" s="4">
        <v>0</v>
      </c>
      <c r="BG123" s="4">
        <v>8</v>
      </c>
      <c r="BH123" s="4">
        <v>8</v>
      </c>
      <c r="BI123" s="4">
        <v>0</v>
      </c>
      <c r="BJ123" s="4">
        <v>0</v>
      </c>
      <c r="BK123" s="4">
        <v>1502</v>
      </c>
      <c r="BL123" s="4">
        <v>1545</v>
      </c>
      <c r="BM123" s="4">
        <v>25</v>
      </c>
      <c r="BN123" s="4">
        <v>25</v>
      </c>
      <c r="BO123" s="4">
        <v>0</v>
      </c>
      <c r="BP123" s="4">
        <v>0</v>
      </c>
      <c r="BQ123" s="4">
        <v>0</v>
      </c>
      <c r="BR123" s="4">
        <v>3041</v>
      </c>
      <c r="BS123" s="4">
        <v>2997</v>
      </c>
      <c r="BT123" s="4">
        <v>43</v>
      </c>
      <c r="BU123" s="4">
        <v>8206</v>
      </c>
      <c r="BV123" s="4">
        <v>0</v>
      </c>
      <c r="BW123" s="4">
        <v>0</v>
      </c>
    </row>
    <row r="124" spans="1:75" s="1" customFormat="1">
      <c r="A124" t="s">
        <v>107</v>
      </c>
      <c r="B124" s="20">
        <v>45769</v>
      </c>
      <c r="C124" t="s">
        <v>258</v>
      </c>
      <c r="D124">
        <v>2025</v>
      </c>
      <c r="E124" t="s">
        <v>263</v>
      </c>
      <c r="F124" s="4">
        <v>0</v>
      </c>
      <c r="G124" s="4">
        <v>0</v>
      </c>
      <c r="H124" s="4">
        <v>0</v>
      </c>
      <c r="I124" s="4">
        <v>0</v>
      </c>
      <c r="J124" s="4">
        <v>0</v>
      </c>
      <c r="K124" s="4">
        <v>0</v>
      </c>
      <c r="L124" s="8">
        <f t="shared" si="10"/>
        <v>0</v>
      </c>
      <c r="M124" s="4">
        <v>0</v>
      </c>
      <c r="N124" s="4">
        <v>0</v>
      </c>
      <c r="O124" s="4">
        <v>0</v>
      </c>
      <c r="P124" s="4">
        <v>0</v>
      </c>
      <c r="Q124" s="4">
        <v>0</v>
      </c>
      <c r="R124" s="4">
        <v>0</v>
      </c>
      <c r="S124" s="4">
        <v>0</v>
      </c>
      <c r="T124" s="4">
        <v>0</v>
      </c>
      <c r="U124" s="4">
        <v>0</v>
      </c>
      <c r="V124" s="4">
        <v>0</v>
      </c>
      <c r="W124" s="4">
        <v>0</v>
      </c>
      <c r="X124" s="4">
        <v>0</v>
      </c>
      <c r="Y124" s="1">
        <v>0</v>
      </c>
      <c r="Z124" s="4">
        <v>0</v>
      </c>
      <c r="AA124" s="4">
        <v>0</v>
      </c>
      <c r="AB124" s="4">
        <v>0</v>
      </c>
      <c r="AC124" s="4">
        <v>0</v>
      </c>
      <c r="AD124" s="4">
        <v>0</v>
      </c>
      <c r="AE124" s="4">
        <v>0</v>
      </c>
      <c r="AF124" s="4">
        <v>0</v>
      </c>
      <c r="AG124" s="4">
        <v>0</v>
      </c>
      <c r="AH124" s="4">
        <v>0</v>
      </c>
      <c r="AI124" s="4">
        <v>0</v>
      </c>
      <c r="AJ124" s="4">
        <v>0</v>
      </c>
      <c r="AK124" s="4">
        <v>0</v>
      </c>
      <c r="AL124" s="4">
        <v>0</v>
      </c>
      <c r="AM124" s="4">
        <v>0</v>
      </c>
      <c r="AN124" s="4">
        <v>0</v>
      </c>
      <c r="AO124" s="4">
        <v>0</v>
      </c>
      <c r="AP124" s="4">
        <v>0</v>
      </c>
      <c r="AQ124" s="4">
        <v>0</v>
      </c>
      <c r="AR124" s="4">
        <v>0</v>
      </c>
      <c r="AS124" s="4">
        <v>0</v>
      </c>
      <c r="AT124" s="4">
        <v>0</v>
      </c>
      <c r="AU124" s="4">
        <v>0</v>
      </c>
      <c r="AV124" s="4">
        <v>0</v>
      </c>
      <c r="AW124" s="4">
        <v>0</v>
      </c>
      <c r="AX124" s="4">
        <v>0</v>
      </c>
      <c r="AY124" s="4">
        <v>0</v>
      </c>
      <c r="AZ124" s="4">
        <v>0</v>
      </c>
      <c r="BA124" s="4">
        <v>0</v>
      </c>
      <c r="BB124" s="4">
        <v>0</v>
      </c>
      <c r="BC124" s="4">
        <v>0</v>
      </c>
      <c r="BD124" s="4">
        <v>0</v>
      </c>
      <c r="BE124" s="4">
        <v>0</v>
      </c>
      <c r="BF124" s="4">
        <v>0</v>
      </c>
      <c r="BG124" s="4">
        <v>0</v>
      </c>
      <c r="BH124" s="4">
        <v>0</v>
      </c>
      <c r="BI124" s="4">
        <v>0</v>
      </c>
      <c r="BJ124" s="4">
        <v>0</v>
      </c>
      <c r="BK124" s="4">
        <v>0</v>
      </c>
      <c r="BL124" s="4">
        <v>0</v>
      </c>
      <c r="BM124" s="4">
        <v>0</v>
      </c>
      <c r="BN124" s="4">
        <v>0</v>
      </c>
      <c r="BO124" s="4">
        <v>0</v>
      </c>
      <c r="BP124" s="4">
        <v>0</v>
      </c>
      <c r="BQ124" s="4">
        <v>0</v>
      </c>
      <c r="BR124" s="4">
        <v>0</v>
      </c>
      <c r="BS124" s="4">
        <v>0</v>
      </c>
      <c r="BT124" s="4">
        <v>0</v>
      </c>
      <c r="BU124" s="4">
        <v>0</v>
      </c>
      <c r="BV124" s="4">
        <v>0</v>
      </c>
      <c r="BW124" s="4">
        <v>0</v>
      </c>
    </row>
    <row r="125" spans="1:75" s="1" customFormat="1">
      <c r="A125" t="s">
        <v>109</v>
      </c>
      <c r="B125" s="20">
        <v>45769</v>
      </c>
      <c r="C125" t="s">
        <v>258</v>
      </c>
      <c r="D125">
        <v>2025</v>
      </c>
      <c r="E125" t="s">
        <v>264</v>
      </c>
      <c r="F125" s="4">
        <v>102346</v>
      </c>
      <c r="G125" s="4">
        <v>5468</v>
      </c>
      <c r="H125" s="4">
        <v>37518</v>
      </c>
      <c r="I125" s="4">
        <v>13</v>
      </c>
      <c r="J125" s="4">
        <v>3</v>
      </c>
      <c r="K125" s="4">
        <v>37528</v>
      </c>
      <c r="L125" s="8">
        <f t="shared" si="10"/>
        <v>0</v>
      </c>
      <c r="M125" s="4">
        <v>103410</v>
      </c>
      <c r="N125" s="4">
        <v>37951</v>
      </c>
      <c r="O125" s="4">
        <v>37528</v>
      </c>
      <c r="P125" s="4">
        <v>0</v>
      </c>
      <c r="Q125" s="4">
        <v>0</v>
      </c>
      <c r="R125" s="4">
        <v>423</v>
      </c>
      <c r="S125" s="4">
        <v>93</v>
      </c>
      <c r="T125" s="4">
        <v>137</v>
      </c>
      <c r="U125" s="4">
        <v>173</v>
      </c>
      <c r="V125" s="4">
        <v>0</v>
      </c>
      <c r="W125" s="4">
        <v>20</v>
      </c>
      <c r="X125" s="4">
        <v>0</v>
      </c>
      <c r="Y125" s="1">
        <v>0</v>
      </c>
      <c r="Z125" s="4">
        <v>1435</v>
      </c>
      <c r="AA125" s="4">
        <v>163</v>
      </c>
      <c r="AB125" s="4">
        <v>160</v>
      </c>
      <c r="AC125" s="4">
        <v>3</v>
      </c>
      <c r="AD125" s="4">
        <v>1</v>
      </c>
      <c r="AE125" s="4">
        <v>1</v>
      </c>
      <c r="AF125" s="4">
        <v>0</v>
      </c>
      <c r="AG125" s="4">
        <v>1</v>
      </c>
      <c r="AH125" s="4">
        <v>0</v>
      </c>
      <c r="AI125" s="4">
        <v>0</v>
      </c>
      <c r="AJ125" s="4">
        <v>0</v>
      </c>
      <c r="AK125" s="4">
        <v>0</v>
      </c>
      <c r="AL125" s="4">
        <v>0</v>
      </c>
      <c r="AM125" s="4">
        <v>0</v>
      </c>
      <c r="AN125" s="4">
        <v>0</v>
      </c>
      <c r="AO125" s="4">
        <v>0</v>
      </c>
      <c r="AP125" s="4">
        <v>0</v>
      </c>
      <c r="AQ125" s="4">
        <v>0</v>
      </c>
      <c r="AR125" s="4">
        <v>0</v>
      </c>
      <c r="AS125" s="4">
        <v>0</v>
      </c>
      <c r="AT125" s="4">
        <v>0</v>
      </c>
      <c r="AU125" s="4">
        <v>0</v>
      </c>
      <c r="AV125" s="4">
        <v>0</v>
      </c>
      <c r="AW125" s="4">
        <v>163</v>
      </c>
      <c r="AX125" s="4">
        <v>160</v>
      </c>
      <c r="AY125" s="4">
        <v>0</v>
      </c>
      <c r="AZ125" s="4">
        <v>0</v>
      </c>
      <c r="BA125" s="4">
        <v>0</v>
      </c>
      <c r="BB125" s="4">
        <v>303</v>
      </c>
      <c r="BC125" s="4">
        <v>303</v>
      </c>
      <c r="BD125" s="4">
        <v>85</v>
      </c>
      <c r="BE125" s="4">
        <v>84</v>
      </c>
      <c r="BF125" s="4">
        <v>1</v>
      </c>
      <c r="BG125" s="4">
        <v>20</v>
      </c>
      <c r="BH125" s="4">
        <v>20</v>
      </c>
      <c r="BI125" s="4">
        <v>0</v>
      </c>
      <c r="BJ125" s="4">
        <v>0</v>
      </c>
      <c r="BK125" s="4">
        <v>20974</v>
      </c>
      <c r="BL125" s="4">
        <v>16957</v>
      </c>
      <c r="BM125" s="4">
        <v>101</v>
      </c>
      <c r="BN125" s="4">
        <v>101</v>
      </c>
      <c r="BO125" s="4">
        <v>0</v>
      </c>
      <c r="BP125" s="4">
        <v>0</v>
      </c>
      <c r="BQ125" s="4">
        <v>49</v>
      </c>
      <c r="BR125" s="4">
        <v>37788</v>
      </c>
      <c r="BS125" s="4">
        <v>37368</v>
      </c>
      <c r="BT125" s="4">
        <v>420</v>
      </c>
      <c r="BU125" s="4">
        <v>101975</v>
      </c>
      <c r="BV125" s="4">
        <v>0</v>
      </c>
      <c r="BW125" s="4">
        <v>0</v>
      </c>
    </row>
    <row r="126" spans="1:75" s="1" customFormat="1">
      <c r="A126" t="s">
        <v>111</v>
      </c>
      <c r="B126" s="20">
        <v>45769</v>
      </c>
      <c r="C126" t="s">
        <v>258</v>
      </c>
      <c r="D126">
        <v>2025</v>
      </c>
      <c r="E126" t="s">
        <v>265</v>
      </c>
      <c r="F126" s="4">
        <v>75</v>
      </c>
      <c r="G126" s="4">
        <v>3</v>
      </c>
      <c r="H126" s="4">
        <v>41</v>
      </c>
      <c r="I126" s="4">
        <v>0</v>
      </c>
      <c r="J126" s="4">
        <v>0</v>
      </c>
      <c r="K126" s="4">
        <v>41</v>
      </c>
      <c r="L126" s="8">
        <f t="shared" si="10"/>
        <v>0</v>
      </c>
      <c r="M126" s="4">
        <v>76</v>
      </c>
      <c r="N126" s="4">
        <v>41</v>
      </c>
      <c r="O126" s="4">
        <v>41</v>
      </c>
      <c r="P126" s="4">
        <v>0</v>
      </c>
      <c r="Q126" s="4">
        <v>0</v>
      </c>
      <c r="R126" s="4">
        <v>0</v>
      </c>
      <c r="S126" s="4">
        <v>0</v>
      </c>
      <c r="T126" s="4">
        <v>0</v>
      </c>
      <c r="U126" s="4">
        <v>0</v>
      </c>
      <c r="V126" s="4">
        <v>0</v>
      </c>
      <c r="W126" s="4">
        <v>0</v>
      </c>
      <c r="X126" s="4">
        <v>0</v>
      </c>
      <c r="Y126" s="1">
        <v>0</v>
      </c>
      <c r="Z126" s="4">
        <v>0</v>
      </c>
      <c r="AA126" s="4">
        <v>0</v>
      </c>
      <c r="AB126" s="4">
        <v>0</v>
      </c>
      <c r="AC126" s="4">
        <v>0</v>
      </c>
      <c r="AD126" s="4">
        <v>0</v>
      </c>
      <c r="AE126" s="4">
        <v>0</v>
      </c>
      <c r="AF126" s="4">
        <v>0</v>
      </c>
      <c r="AG126" s="4">
        <v>0</v>
      </c>
      <c r="AH126" s="4">
        <v>0</v>
      </c>
      <c r="AI126" s="4">
        <v>0</v>
      </c>
      <c r="AJ126" s="4">
        <v>0</v>
      </c>
      <c r="AK126" s="4">
        <v>0</v>
      </c>
      <c r="AL126" s="4">
        <v>0</v>
      </c>
      <c r="AM126" s="4">
        <v>0</v>
      </c>
      <c r="AN126" s="4">
        <v>0</v>
      </c>
      <c r="AO126" s="4">
        <v>0</v>
      </c>
      <c r="AP126" s="4">
        <v>0</v>
      </c>
      <c r="AQ126" s="4">
        <v>0</v>
      </c>
      <c r="AR126" s="4">
        <v>0</v>
      </c>
      <c r="AS126" s="4">
        <v>0</v>
      </c>
      <c r="AT126" s="4">
        <v>0</v>
      </c>
      <c r="AU126" s="4">
        <v>0</v>
      </c>
      <c r="AV126" s="4">
        <v>0</v>
      </c>
      <c r="AW126" s="4">
        <v>0</v>
      </c>
      <c r="AX126" s="4">
        <v>0</v>
      </c>
      <c r="AY126" s="4">
        <v>0</v>
      </c>
      <c r="AZ126" s="4">
        <v>0</v>
      </c>
      <c r="BA126" s="4">
        <v>0</v>
      </c>
      <c r="BB126" s="4">
        <v>0</v>
      </c>
      <c r="BC126" s="4">
        <v>0</v>
      </c>
      <c r="BD126" s="4">
        <v>0</v>
      </c>
      <c r="BE126" s="4">
        <v>0</v>
      </c>
      <c r="BF126" s="4">
        <v>0</v>
      </c>
      <c r="BG126" s="4">
        <v>0</v>
      </c>
      <c r="BH126" s="4">
        <v>0</v>
      </c>
      <c r="BI126" s="4">
        <v>0</v>
      </c>
      <c r="BJ126" s="4">
        <v>0</v>
      </c>
      <c r="BK126" s="4">
        <v>12</v>
      </c>
      <c r="BL126" s="4">
        <v>29</v>
      </c>
      <c r="BM126" s="4">
        <v>0</v>
      </c>
      <c r="BN126" s="4">
        <v>0</v>
      </c>
      <c r="BO126" s="4">
        <v>0</v>
      </c>
      <c r="BP126" s="4">
        <v>0</v>
      </c>
      <c r="BQ126" s="4">
        <v>0</v>
      </c>
      <c r="BR126" s="4">
        <v>41</v>
      </c>
      <c r="BS126" s="4">
        <v>41</v>
      </c>
      <c r="BT126" s="4">
        <v>0</v>
      </c>
      <c r="BU126" s="4">
        <v>76</v>
      </c>
      <c r="BV126" s="4">
        <v>0</v>
      </c>
      <c r="BW126" s="4">
        <v>0</v>
      </c>
    </row>
    <row r="127" spans="1:75" s="1" customFormat="1">
      <c r="A127" t="s">
        <v>113</v>
      </c>
      <c r="B127" s="20">
        <v>45769</v>
      </c>
      <c r="C127" t="s">
        <v>258</v>
      </c>
      <c r="D127">
        <v>2025</v>
      </c>
      <c r="E127" t="s">
        <v>266</v>
      </c>
      <c r="F127" s="4">
        <v>0</v>
      </c>
      <c r="G127" s="4">
        <v>0</v>
      </c>
      <c r="H127" s="4">
        <v>0</v>
      </c>
      <c r="I127" s="4">
        <v>0</v>
      </c>
      <c r="J127" s="4">
        <v>0</v>
      </c>
      <c r="K127" s="4">
        <v>0</v>
      </c>
      <c r="L127" s="8">
        <f t="shared" si="10"/>
        <v>0</v>
      </c>
      <c r="M127" s="4">
        <v>0</v>
      </c>
      <c r="N127" s="4">
        <v>0</v>
      </c>
      <c r="O127" s="4">
        <v>0</v>
      </c>
      <c r="P127" s="4">
        <v>0</v>
      </c>
      <c r="Q127" s="4">
        <v>0</v>
      </c>
      <c r="R127" s="4">
        <v>0</v>
      </c>
      <c r="S127" s="4">
        <v>0</v>
      </c>
      <c r="T127" s="4">
        <v>0</v>
      </c>
      <c r="U127" s="4">
        <v>0</v>
      </c>
      <c r="V127" s="4">
        <v>0</v>
      </c>
      <c r="W127" s="4">
        <v>0</v>
      </c>
      <c r="X127" s="4">
        <v>0</v>
      </c>
      <c r="Y127" s="1">
        <v>0</v>
      </c>
      <c r="Z127" s="4">
        <v>0</v>
      </c>
      <c r="AA127" s="4">
        <v>0</v>
      </c>
      <c r="AB127" s="4">
        <v>0</v>
      </c>
      <c r="AC127" s="4">
        <v>0</v>
      </c>
      <c r="AD127" s="4">
        <v>0</v>
      </c>
      <c r="AE127" s="4">
        <v>0</v>
      </c>
      <c r="AF127" s="4">
        <v>0</v>
      </c>
      <c r="AG127" s="4">
        <v>0</v>
      </c>
      <c r="AH127" s="4">
        <v>0</v>
      </c>
      <c r="AI127" s="4">
        <v>0</v>
      </c>
      <c r="AJ127" s="4">
        <v>0</v>
      </c>
      <c r="AK127" s="4">
        <v>0</v>
      </c>
      <c r="AL127" s="4">
        <v>0</v>
      </c>
      <c r="AM127" s="4">
        <v>0</v>
      </c>
      <c r="AN127" s="4">
        <v>0</v>
      </c>
      <c r="AO127" s="4">
        <v>0</v>
      </c>
      <c r="AP127" s="4">
        <v>0</v>
      </c>
      <c r="AQ127" s="4">
        <v>0</v>
      </c>
      <c r="AR127" s="4">
        <v>0</v>
      </c>
      <c r="AS127" s="4">
        <v>0</v>
      </c>
      <c r="AT127" s="4">
        <v>0</v>
      </c>
      <c r="AU127" s="4">
        <v>0</v>
      </c>
      <c r="AV127" s="4">
        <v>0</v>
      </c>
      <c r="AW127" s="4">
        <v>0</v>
      </c>
      <c r="AX127" s="4">
        <v>0</v>
      </c>
      <c r="AY127" s="4">
        <v>0</v>
      </c>
      <c r="AZ127" s="4">
        <v>0</v>
      </c>
      <c r="BA127" s="4">
        <v>0</v>
      </c>
      <c r="BB127" s="4">
        <v>0</v>
      </c>
      <c r="BC127" s="4">
        <v>0</v>
      </c>
      <c r="BD127" s="4">
        <v>0</v>
      </c>
      <c r="BE127" s="4">
        <v>0</v>
      </c>
      <c r="BF127" s="4">
        <v>0</v>
      </c>
      <c r="BG127" s="4">
        <v>0</v>
      </c>
      <c r="BH127" s="4">
        <v>0</v>
      </c>
      <c r="BI127" s="4">
        <v>0</v>
      </c>
      <c r="BJ127" s="4">
        <v>0</v>
      </c>
      <c r="BK127" s="4">
        <v>0</v>
      </c>
      <c r="BL127" s="4">
        <v>0</v>
      </c>
      <c r="BM127" s="4">
        <v>0</v>
      </c>
      <c r="BN127" s="4">
        <v>0</v>
      </c>
      <c r="BO127" s="4">
        <v>0</v>
      </c>
      <c r="BP127" s="4">
        <v>0</v>
      </c>
      <c r="BQ127" s="4">
        <v>0</v>
      </c>
      <c r="BR127" s="4">
        <v>0</v>
      </c>
      <c r="BS127" s="4">
        <v>0</v>
      </c>
      <c r="BT127" s="4">
        <v>0</v>
      </c>
      <c r="BU127" s="4">
        <v>0</v>
      </c>
      <c r="BV127" s="4">
        <v>0</v>
      </c>
      <c r="BW127" s="4">
        <v>0</v>
      </c>
    </row>
    <row r="128" spans="1:75" s="1" customFormat="1">
      <c r="A128" t="s">
        <v>115</v>
      </c>
      <c r="B128" s="20">
        <v>45769</v>
      </c>
      <c r="C128" t="s">
        <v>258</v>
      </c>
      <c r="D128">
        <v>2025</v>
      </c>
      <c r="E128" t="s">
        <v>267</v>
      </c>
      <c r="F128" s="4">
        <v>0</v>
      </c>
      <c r="G128" s="4">
        <v>0</v>
      </c>
      <c r="H128" s="4">
        <v>0</v>
      </c>
      <c r="I128" s="4">
        <v>0</v>
      </c>
      <c r="J128" s="4">
        <v>0</v>
      </c>
      <c r="K128" s="4">
        <v>0</v>
      </c>
      <c r="L128" s="8">
        <f t="shared" si="10"/>
        <v>0</v>
      </c>
      <c r="M128" s="4">
        <v>0</v>
      </c>
      <c r="N128" s="4">
        <v>0</v>
      </c>
      <c r="O128" s="4">
        <v>0</v>
      </c>
      <c r="P128" s="4">
        <v>0</v>
      </c>
      <c r="Q128" s="4">
        <v>0</v>
      </c>
      <c r="R128" s="4">
        <v>0</v>
      </c>
      <c r="S128" s="4">
        <v>0</v>
      </c>
      <c r="T128" s="4">
        <v>0</v>
      </c>
      <c r="U128" s="4">
        <v>0</v>
      </c>
      <c r="V128" s="4">
        <v>0</v>
      </c>
      <c r="W128" s="4">
        <v>0</v>
      </c>
      <c r="X128" s="4">
        <v>0</v>
      </c>
      <c r="Y128" s="1">
        <v>0</v>
      </c>
      <c r="Z128" s="4">
        <v>0</v>
      </c>
      <c r="AA128" s="4">
        <v>0</v>
      </c>
      <c r="AB128" s="4">
        <v>0</v>
      </c>
      <c r="AC128" s="4">
        <v>0</v>
      </c>
      <c r="AD128" s="4">
        <v>0</v>
      </c>
      <c r="AE128" s="4">
        <v>0</v>
      </c>
      <c r="AF128" s="4">
        <v>0</v>
      </c>
      <c r="AG128" s="4">
        <v>0</v>
      </c>
      <c r="AH128" s="4">
        <v>0</v>
      </c>
      <c r="AI128" s="4">
        <v>0</v>
      </c>
      <c r="AJ128" s="4">
        <v>0</v>
      </c>
      <c r="AK128" s="4">
        <v>0</v>
      </c>
      <c r="AL128" s="4">
        <v>0</v>
      </c>
      <c r="AM128" s="4">
        <v>0</v>
      </c>
      <c r="AN128" s="4">
        <v>0</v>
      </c>
      <c r="AO128" s="4">
        <v>0</v>
      </c>
      <c r="AP128" s="4">
        <v>0</v>
      </c>
      <c r="AQ128" s="4">
        <v>0</v>
      </c>
      <c r="AR128" s="4">
        <v>0</v>
      </c>
      <c r="AS128" s="4">
        <v>0</v>
      </c>
      <c r="AT128" s="4">
        <v>0</v>
      </c>
      <c r="AU128" s="4">
        <v>0</v>
      </c>
      <c r="AV128" s="4">
        <v>0</v>
      </c>
      <c r="AW128" s="4">
        <v>0</v>
      </c>
      <c r="AX128" s="4">
        <v>0</v>
      </c>
      <c r="AY128" s="4">
        <v>0</v>
      </c>
      <c r="AZ128" s="4">
        <v>0</v>
      </c>
      <c r="BA128" s="4">
        <v>0</v>
      </c>
      <c r="BB128" s="4">
        <v>0</v>
      </c>
      <c r="BC128" s="4">
        <v>0</v>
      </c>
      <c r="BD128" s="4">
        <v>0</v>
      </c>
      <c r="BE128" s="4">
        <v>0</v>
      </c>
      <c r="BF128" s="4">
        <v>0</v>
      </c>
      <c r="BG128" s="4">
        <v>0</v>
      </c>
      <c r="BH128" s="4">
        <v>0</v>
      </c>
      <c r="BI128" s="4">
        <v>0</v>
      </c>
      <c r="BJ128" s="4">
        <v>0</v>
      </c>
      <c r="BK128" s="4">
        <v>0</v>
      </c>
      <c r="BL128" s="4">
        <v>0</v>
      </c>
      <c r="BM128" s="4">
        <v>0</v>
      </c>
      <c r="BN128" s="4">
        <v>0</v>
      </c>
      <c r="BO128" s="4">
        <v>0</v>
      </c>
      <c r="BP128" s="4">
        <v>0</v>
      </c>
      <c r="BQ128" s="4">
        <v>0</v>
      </c>
      <c r="BR128" s="4">
        <v>0</v>
      </c>
      <c r="BS128" s="4">
        <v>0</v>
      </c>
      <c r="BT128" s="4">
        <v>0</v>
      </c>
      <c r="BU128" s="4">
        <v>0</v>
      </c>
      <c r="BV128" s="4">
        <v>0</v>
      </c>
      <c r="BW128" s="4">
        <v>0</v>
      </c>
    </row>
    <row r="129" spans="1:75" s="1" customFormat="1">
      <c r="A129" t="s">
        <v>117</v>
      </c>
      <c r="B129" s="20">
        <v>45769</v>
      </c>
      <c r="C129" t="s">
        <v>258</v>
      </c>
      <c r="D129">
        <v>2025</v>
      </c>
      <c r="E129" t="s">
        <v>268</v>
      </c>
      <c r="F129" s="4">
        <v>979</v>
      </c>
      <c r="G129" s="4">
        <v>58</v>
      </c>
      <c r="H129" s="4">
        <v>398</v>
      </c>
      <c r="I129" s="4">
        <v>0</v>
      </c>
      <c r="J129" s="4">
        <v>0</v>
      </c>
      <c r="K129" s="4">
        <v>398</v>
      </c>
      <c r="L129" s="8">
        <f t="shared" si="10"/>
        <v>0</v>
      </c>
      <c r="M129" s="4">
        <v>984</v>
      </c>
      <c r="N129" s="4">
        <v>400</v>
      </c>
      <c r="O129" s="4">
        <v>398</v>
      </c>
      <c r="P129" s="4">
        <v>0</v>
      </c>
      <c r="Q129" s="4">
        <v>0</v>
      </c>
      <c r="R129" s="4">
        <v>2</v>
      </c>
      <c r="S129" s="4">
        <v>0</v>
      </c>
      <c r="T129" s="4">
        <v>1</v>
      </c>
      <c r="U129" s="4">
        <v>0</v>
      </c>
      <c r="V129" s="4">
        <v>0</v>
      </c>
      <c r="W129" s="4">
        <v>1</v>
      </c>
      <c r="X129" s="4">
        <v>0</v>
      </c>
      <c r="Y129" s="1">
        <v>0</v>
      </c>
      <c r="Z129" s="4">
        <v>10</v>
      </c>
      <c r="AA129" s="4">
        <v>3</v>
      </c>
      <c r="AB129" s="4">
        <v>3</v>
      </c>
      <c r="AC129" s="4">
        <v>0</v>
      </c>
      <c r="AD129" s="4">
        <v>0</v>
      </c>
      <c r="AE129" s="4">
        <v>0</v>
      </c>
      <c r="AF129" s="4">
        <v>0</v>
      </c>
      <c r="AG129" s="4">
        <v>0</v>
      </c>
      <c r="AH129" s="4">
        <v>0</v>
      </c>
      <c r="AI129" s="4">
        <v>0</v>
      </c>
      <c r="AJ129" s="4">
        <v>0</v>
      </c>
      <c r="AK129" s="4">
        <v>0</v>
      </c>
      <c r="AL129" s="4">
        <v>0</v>
      </c>
      <c r="AM129" s="4">
        <v>0</v>
      </c>
      <c r="AN129" s="4">
        <v>0</v>
      </c>
      <c r="AO129" s="4">
        <v>0</v>
      </c>
      <c r="AP129" s="4">
        <v>0</v>
      </c>
      <c r="AQ129" s="4">
        <v>0</v>
      </c>
      <c r="AR129" s="4">
        <v>0</v>
      </c>
      <c r="AS129" s="4">
        <v>0</v>
      </c>
      <c r="AT129" s="4">
        <v>0</v>
      </c>
      <c r="AU129" s="4">
        <v>0</v>
      </c>
      <c r="AV129" s="4">
        <v>0</v>
      </c>
      <c r="AW129" s="4">
        <v>3</v>
      </c>
      <c r="AX129" s="4">
        <v>3</v>
      </c>
      <c r="AY129" s="4">
        <v>0</v>
      </c>
      <c r="AZ129" s="4">
        <v>0</v>
      </c>
      <c r="BA129" s="4">
        <v>0</v>
      </c>
      <c r="BB129" s="4">
        <v>0</v>
      </c>
      <c r="BC129" s="4">
        <v>0</v>
      </c>
      <c r="BD129" s="4">
        <v>0</v>
      </c>
      <c r="BE129" s="4">
        <v>0</v>
      </c>
      <c r="BF129" s="4">
        <v>0</v>
      </c>
      <c r="BG129" s="4">
        <v>0</v>
      </c>
      <c r="BH129" s="4">
        <v>0</v>
      </c>
      <c r="BI129" s="4">
        <v>0</v>
      </c>
      <c r="BJ129" s="4">
        <v>0</v>
      </c>
      <c r="BK129" s="4">
        <v>5</v>
      </c>
      <c r="BL129" s="4">
        <v>395</v>
      </c>
      <c r="BM129" s="4">
        <v>0</v>
      </c>
      <c r="BN129" s="4">
        <v>0</v>
      </c>
      <c r="BO129" s="4">
        <v>0</v>
      </c>
      <c r="BP129" s="4">
        <v>0</v>
      </c>
      <c r="BQ129" s="4">
        <v>0</v>
      </c>
      <c r="BR129" s="4">
        <v>397</v>
      </c>
      <c r="BS129" s="4">
        <v>395</v>
      </c>
      <c r="BT129" s="4">
        <v>2</v>
      </c>
      <c r="BU129" s="4">
        <v>974</v>
      </c>
      <c r="BV129" s="4">
        <v>0</v>
      </c>
      <c r="BW129" s="4">
        <v>0</v>
      </c>
    </row>
    <row r="130" spans="1:75" s="1" customFormat="1">
      <c r="A130" t="s">
        <v>119</v>
      </c>
      <c r="B130" s="20">
        <v>45769</v>
      </c>
      <c r="C130" t="s">
        <v>258</v>
      </c>
      <c r="D130">
        <v>2025</v>
      </c>
      <c r="E130" t="s">
        <v>269</v>
      </c>
      <c r="F130" s="4">
        <v>0</v>
      </c>
      <c r="G130" s="4">
        <v>0</v>
      </c>
      <c r="H130" s="4">
        <v>0</v>
      </c>
      <c r="I130" s="4">
        <v>0</v>
      </c>
      <c r="J130" s="4">
        <v>0</v>
      </c>
      <c r="K130" s="4">
        <v>0</v>
      </c>
      <c r="L130" s="8">
        <f t="shared" si="10"/>
        <v>0</v>
      </c>
      <c r="M130" s="4">
        <v>0</v>
      </c>
      <c r="N130" s="4">
        <v>0</v>
      </c>
      <c r="O130" s="4">
        <v>0</v>
      </c>
      <c r="P130" s="4">
        <v>0</v>
      </c>
      <c r="Q130" s="4">
        <v>0</v>
      </c>
      <c r="R130" s="4">
        <v>0</v>
      </c>
      <c r="S130" s="4">
        <v>0</v>
      </c>
      <c r="T130" s="4">
        <v>0</v>
      </c>
      <c r="U130" s="4">
        <v>0</v>
      </c>
      <c r="V130" s="4">
        <v>0</v>
      </c>
      <c r="W130" s="4">
        <v>0</v>
      </c>
      <c r="X130" s="4">
        <v>0</v>
      </c>
      <c r="Y130" s="1">
        <v>0</v>
      </c>
      <c r="Z130" s="4">
        <v>0</v>
      </c>
      <c r="AA130" s="4">
        <v>0</v>
      </c>
      <c r="AB130" s="4">
        <v>0</v>
      </c>
      <c r="AC130" s="4">
        <v>0</v>
      </c>
      <c r="AD130" s="4">
        <v>0</v>
      </c>
      <c r="AE130" s="4">
        <v>0</v>
      </c>
      <c r="AF130" s="4">
        <v>0</v>
      </c>
      <c r="AG130" s="4">
        <v>0</v>
      </c>
      <c r="AH130" s="4">
        <v>0</v>
      </c>
      <c r="AI130" s="4">
        <v>0</v>
      </c>
      <c r="AJ130" s="4">
        <v>0</v>
      </c>
      <c r="AK130" s="4">
        <v>0</v>
      </c>
      <c r="AL130" s="4">
        <v>0</v>
      </c>
      <c r="AM130" s="4">
        <v>0</v>
      </c>
      <c r="AN130" s="4">
        <v>0</v>
      </c>
      <c r="AO130" s="4">
        <v>0</v>
      </c>
      <c r="AP130" s="4">
        <v>0</v>
      </c>
      <c r="AQ130" s="4">
        <v>0</v>
      </c>
      <c r="AR130" s="4">
        <v>0</v>
      </c>
      <c r="AS130" s="4">
        <v>0</v>
      </c>
      <c r="AT130" s="4">
        <v>0</v>
      </c>
      <c r="AU130" s="4">
        <v>0</v>
      </c>
      <c r="AV130" s="4">
        <v>0</v>
      </c>
      <c r="AW130" s="4">
        <v>0</v>
      </c>
      <c r="AX130" s="4">
        <v>0</v>
      </c>
      <c r="AY130" s="4">
        <v>0</v>
      </c>
      <c r="AZ130" s="4">
        <v>0</v>
      </c>
      <c r="BA130" s="4">
        <v>0</v>
      </c>
      <c r="BB130" s="4">
        <v>0</v>
      </c>
      <c r="BC130" s="4">
        <v>0</v>
      </c>
      <c r="BD130" s="4">
        <v>0</v>
      </c>
      <c r="BE130" s="4">
        <v>0</v>
      </c>
      <c r="BF130" s="4">
        <v>0</v>
      </c>
      <c r="BG130" s="4">
        <v>0</v>
      </c>
      <c r="BH130" s="4">
        <v>0</v>
      </c>
      <c r="BI130" s="4">
        <v>0</v>
      </c>
      <c r="BJ130" s="4">
        <v>0</v>
      </c>
      <c r="BK130" s="4">
        <v>0</v>
      </c>
      <c r="BL130" s="4">
        <v>0</v>
      </c>
      <c r="BM130" s="4">
        <v>0</v>
      </c>
      <c r="BN130" s="4">
        <v>0</v>
      </c>
      <c r="BO130" s="4">
        <v>0</v>
      </c>
      <c r="BP130" s="4">
        <v>0</v>
      </c>
      <c r="BQ130" s="4">
        <v>0</v>
      </c>
      <c r="BR130" s="4">
        <v>0</v>
      </c>
      <c r="BS130" s="4">
        <v>0</v>
      </c>
      <c r="BT130" s="4">
        <v>0</v>
      </c>
      <c r="BU130" s="4">
        <v>0</v>
      </c>
      <c r="BV130" s="4">
        <v>0</v>
      </c>
      <c r="BW130" s="4">
        <v>0</v>
      </c>
    </row>
    <row r="131" spans="1:75" s="1" customFormat="1">
      <c r="A131" t="s">
        <v>121</v>
      </c>
      <c r="B131" s="20">
        <v>45769</v>
      </c>
      <c r="C131" t="s">
        <v>258</v>
      </c>
      <c r="D131">
        <v>2025</v>
      </c>
      <c r="E131" t="s">
        <v>270</v>
      </c>
      <c r="F131" s="4">
        <v>0</v>
      </c>
      <c r="G131" s="4">
        <v>0</v>
      </c>
      <c r="H131" s="4">
        <v>0</v>
      </c>
      <c r="I131" s="4">
        <v>0</v>
      </c>
      <c r="J131" s="4">
        <v>0</v>
      </c>
      <c r="K131" s="4">
        <v>0</v>
      </c>
      <c r="L131" s="8">
        <f t="shared" si="10"/>
        <v>0</v>
      </c>
      <c r="M131" s="4">
        <v>0</v>
      </c>
      <c r="N131" s="4">
        <v>0</v>
      </c>
      <c r="O131" s="4">
        <v>0</v>
      </c>
      <c r="P131" s="4">
        <v>0</v>
      </c>
      <c r="Q131" s="4">
        <v>0</v>
      </c>
      <c r="R131" s="4">
        <v>0</v>
      </c>
      <c r="S131" s="4">
        <v>0</v>
      </c>
      <c r="T131" s="4">
        <v>0</v>
      </c>
      <c r="U131" s="4">
        <v>0</v>
      </c>
      <c r="V131" s="4">
        <v>0</v>
      </c>
      <c r="W131" s="4">
        <v>0</v>
      </c>
      <c r="X131" s="4">
        <v>0</v>
      </c>
      <c r="Y131" s="1">
        <v>0</v>
      </c>
      <c r="Z131" s="4">
        <v>0</v>
      </c>
      <c r="AA131" s="4">
        <v>0</v>
      </c>
      <c r="AB131" s="4">
        <v>0</v>
      </c>
      <c r="AC131" s="4">
        <v>0</v>
      </c>
      <c r="AD131" s="4">
        <v>0</v>
      </c>
      <c r="AE131" s="4">
        <v>0</v>
      </c>
      <c r="AF131" s="4">
        <v>0</v>
      </c>
      <c r="AG131" s="4">
        <v>0</v>
      </c>
      <c r="AH131" s="4">
        <v>0</v>
      </c>
      <c r="AI131" s="4">
        <v>0</v>
      </c>
      <c r="AJ131" s="4">
        <v>0</v>
      </c>
      <c r="AK131" s="4">
        <v>0</v>
      </c>
      <c r="AL131" s="4">
        <v>0</v>
      </c>
      <c r="AM131" s="4">
        <v>0</v>
      </c>
      <c r="AN131" s="4">
        <v>0</v>
      </c>
      <c r="AO131" s="4">
        <v>0</v>
      </c>
      <c r="AP131" s="4">
        <v>0</v>
      </c>
      <c r="AQ131" s="4">
        <v>0</v>
      </c>
      <c r="AR131" s="4">
        <v>0</v>
      </c>
      <c r="AS131" s="4">
        <v>0</v>
      </c>
      <c r="AT131" s="4">
        <v>0</v>
      </c>
      <c r="AU131" s="4">
        <v>0</v>
      </c>
      <c r="AV131" s="4">
        <v>0</v>
      </c>
      <c r="AW131" s="4">
        <v>0</v>
      </c>
      <c r="AX131" s="4">
        <v>0</v>
      </c>
      <c r="AY131" s="4">
        <v>0</v>
      </c>
      <c r="AZ131" s="4">
        <v>0</v>
      </c>
      <c r="BA131" s="4">
        <v>0</v>
      </c>
      <c r="BB131" s="4">
        <v>0</v>
      </c>
      <c r="BC131" s="4">
        <v>0</v>
      </c>
      <c r="BD131" s="4">
        <v>0</v>
      </c>
      <c r="BE131" s="4">
        <v>0</v>
      </c>
      <c r="BF131" s="4">
        <v>0</v>
      </c>
      <c r="BG131" s="4">
        <v>0</v>
      </c>
      <c r="BH131" s="4">
        <v>0</v>
      </c>
      <c r="BI131" s="4">
        <v>0</v>
      </c>
      <c r="BJ131" s="4">
        <v>0</v>
      </c>
      <c r="BK131" s="4">
        <v>0</v>
      </c>
      <c r="BL131" s="4">
        <v>0</v>
      </c>
      <c r="BM131" s="4">
        <v>0</v>
      </c>
      <c r="BN131" s="4">
        <v>0</v>
      </c>
      <c r="BO131" s="4">
        <v>0</v>
      </c>
      <c r="BP131" s="4">
        <v>0</v>
      </c>
      <c r="BQ131" s="4">
        <v>0</v>
      </c>
      <c r="BR131" s="4">
        <v>0</v>
      </c>
      <c r="BS131" s="4">
        <v>0</v>
      </c>
      <c r="BT131" s="4">
        <v>0</v>
      </c>
      <c r="BU131" s="4">
        <v>0</v>
      </c>
      <c r="BV131" s="4">
        <v>0</v>
      </c>
      <c r="BW131" s="4">
        <v>0</v>
      </c>
    </row>
    <row r="132" spans="1:75" s="1" customFormat="1">
      <c r="A132" t="s">
        <v>123</v>
      </c>
      <c r="B132" s="20">
        <v>45769</v>
      </c>
      <c r="C132" t="s">
        <v>258</v>
      </c>
      <c r="D132">
        <v>2025</v>
      </c>
      <c r="E132" t="s">
        <v>271</v>
      </c>
      <c r="F132" s="4">
        <v>0</v>
      </c>
      <c r="G132" s="4">
        <v>0</v>
      </c>
      <c r="H132" s="4">
        <v>0</v>
      </c>
      <c r="I132" s="4">
        <v>0</v>
      </c>
      <c r="J132" s="4">
        <v>0</v>
      </c>
      <c r="K132" s="4">
        <v>0</v>
      </c>
      <c r="L132" s="8">
        <f t="shared" si="10"/>
        <v>0</v>
      </c>
      <c r="M132" s="4">
        <v>0</v>
      </c>
      <c r="N132" s="4">
        <v>0</v>
      </c>
      <c r="O132" s="4">
        <v>0</v>
      </c>
      <c r="P132" s="4">
        <v>0</v>
      </c>
      <c r="Q132" s="4">
        <v>0</v>
      </c>
      <c r="R132" s="4">
        <v>0</v>
      </c>
      <c r="S132" s="4">
        <v>0</v>
      </c>
      <c r="T132" s="4">
        <v>0</v>
      </c>
      <c r="U132" s="4">
        <v>0</v>
      </c>
      <c r="V132" s="4">
        <v>0</v>
      </c>
      <c r="W132" s="4">
        <v>0</v>
      </c>
      <c r="X132" s="4">
        <v>0</v>
      </c>
      <c r="Y132" s="1">
        <v>0</v>
      </c>
      <c r="Z132" s="4">
        <v>0</v>
      </c>
      <c r="AA132" s="4">
        <v>0</v>
      </c>
      <c r="AB132" s="4">
        <v>0</v>
      </c>
      <c r="AC132" s="4">
        <v>0</v>
      </c>
      <c r="AD132" s="4">
        <v>0</v>
      </c>
      <c r="AE132" s="4">
        <v>0</v>
      </c>
      <c r="AF132" s="4">
        <v>0</v>
      </c>
      <c r="AG132" s="4">
        <v>0</v>
      </c>
      <c r="AH132" s="4">
        <v>0</v>
      </c>
      <c r="AI132" s="4">
        <v>0</v>
      </c>
      <c r="AJ132" s="4">
        <v>0</v>
      </c>
      <c r="AK132" s="4">
        <v>0</v>
      </c>
      <c r="AL132" s="4">
        <v>0</v>
      </c>
      <c r="AM132" s="4">
        <v>0</v>
      </c>
      <c r="AN132" s="4">
        <v>0</v>
      </c>
      <c r="AO132" s="4">
        <v>0</v>
      </c>
      <c r="AP132" s="4">
        <v>0</v>
      </c>
      <c r="AQ132" s="4">
        <v>0</v>
      </c>
      <c r="AR132" s="4">
        <v>0</v>
      </c>
      <c r="AS132" s="4">
        <v>0</v>
      </c>
      <c r="AT132" s="4">
        <v>0</v>
      </c>
      <c r="AU132" s="4">
        <v>0</v>
      </c>
      <c r="AV132" s="4">
        <v>0</v>
      </c>
      <c r="AW132" s="4">
        <v>0</v>
      </c>
      <c r="AX132" s="4">
        <v>0</v>
      </c>
      <c r="AY132" s="4">
        <v>0</v>
      </c>
      <c r="AZ132" s="4">
        <v>0</v>
      </c>
      <c r="BA132" s="4">
        <v>0</v>
      </c>
      <c r="BB132" s="4">
        <v>0</v>
      </c>
      <c r="BC132" s="4">
        <v>0</v>
      </c>
      <c r="BD132" s="4">
        <v>0</v>
      </c>
      <c r="BE132" s="4">
        <v>0</v>
      </c>
      <c r="BF132" s="4">
        <v>0</v>
      </c>
      <c r="BG132" s="4">
        <v>0</v>
      </c>
      <c r="BH132" s="4">
        <v>0</v>
      </c>
      <c r="BI132" s="4">
        <v>0</v>
      </c>
      <c r="BJ132" s="4">
        <v>0</v>
      </c>
      <c r="BK132" s="4">
        <v>0</v>
      </c>
      <c r="BL132" s="4">
        <v>0</v>
      </c>
      <c r="BM132" s="4">
        <v>0</v>
      </c>
      <c r="BN132" s="4">
        <v>0</v>
      </c>
      <c r="BO132" s="4">
        <v>0</v>
      </c>
      <c r="BP132" s="4">
        <v>0</v>
      </c>
      <c r="BQ132" s="4">
        <v>0</v>
      </c>
      <c r="BR132" s="4">
        <v>0</v>
      </c>
      <c r="BS132" s="4">
        <v>0</v>
      </c>
      <c r="BT132" s="4">
        <v>0</v>
      </c>
      <c r="BU132" s="4">
        <v>0</v>
      </c>
      <c r="BV132" s="4">
        <v>0</v>
      </c>
      <c r="BW132" s="4">
        <v>0</v>
      </c>
    </row>
    <row r="133" spans="1:75" s="1" customFormat="1">
      <c r="A133" t="s">
        <v>125</v>
      </c>
      <c r="B133" s="20">
        <v>45769</v>
      </c>
      <c r="C133" t="s">
        <v>258</v>
      </c>
      <c r="D133">
        <v>2025</v>
      </c>
      <c r="E133" t="s">
        <v>272</v>
      </c>
      <c r="F133" s="4">
        <v>535</v>
      </c>
      <c r="G133" s="4">
        <v>15</v>
      </c>
      <c r="H133" s="4">
        <v>71</v>
      </c>
      <c r="I133" s="4">
        <v>0</v>
      </c>
      <c r="J133" s="4">
        <v>0</v>
      </c>
      <c r="K133" s="4">
        <v>71</v>
      </c>
      <c r="L133" s="8">
        <f t="shared" si="10"/>
        <v>0</v>
      </c>
      <c r="M133" s="4">
        <v>545</v>
      </c>
      <c r="N133" s="4">
        <v>71</v>
      </c>
      <c r="O133" s="4">
        <v>71</v>
      </c>
      <c r="P133" s="4">
        <v>0</v>
      </c>
      <c r="Q133" s="4">
        <v>0</v>
      </c>
      <c r="R133" s="4">
        <v>0</v>
      </c>
      <c r="S133" s="4">
        <v>0</v>
      </c>
      <c r="T133" s="4">
        <v>0</v>
      </c>
      <c r="U133" s="4">
        <v>0</v>
      </c>
      <c r="V133" s="4">
        <v>0</v>
      </c>
      <c r="W133" s="4">
        <v>0</v>
      </c>
      <c r="X133" s="4">
        <v>0</v>
      </c>
      <c r="Y133" s="1">
        <v>0</v>
      </c>
      <c r="Z133" s="4">
        <v>1</v>
      </c>
      <c r="AA133" s="4">
        <v>0</v>
      </c>
      <c r="AB133" s="4">
        <v>0</v>
      </c>
      <c r="AC133" s="4">
        <v>0</v>
      </c>
      <c r="AD133" s="4">
        <v>0</v>
      </c>
      <c r="AE133" s="4">
        <v>0</v>
      </c>
      <c r="AF133" s="4">
        <v>0</v>
      </c>
      <c r="AG133" s="4">
        <v>0</v>
      </c>
      <c r="AH133" s="4">
        <v>0</v>
      </c>
      <c r="AI133" s="4">
        <v>0</v>
      </c>
      <c r="AJ133" s="4">
        <v>0</v>
      </c>
      <c r="AK133" s="4">
        <v>0</v>
      </c>
      <c r="AL133" s="4">
        <v>0</v>
      </c>
      <c r="AM133" s="4">
        <v>0</v>
      </c>
      <c r="AN133" s="4">
        <v>0</v>
      </c>
      <c r="AO133" s="4">
        <v>0</v>
      </c>
      <c r="AP133" s="4">
        <v>0</v>
      </c>
      <c r="AQ133" s="4">
        <v>0</v>
      </c>
      <c r="AR133" s="4">
        <v>0</v>
      </c>
      <c r="AS133" s="4">
        <v>0</v>
      </c>
      <c r="AT133" s="4">
        <v>0</v>
      </c>
      <c r="AU133" s="4">
        <v>0</v>
      </c>
      <c r="AV133" s="4">
        <v>0</v>
      </c>
      <c r="AW133" s="4">
        <v>0</v>
      </c>
      <c r="AX133" s="4">
        <v>0</v>
      </c>
      <c r="AY133" s="4">
        <v>0</v>
      </c>
      <c r="AZ133" s="4">
        <v>0</v>
      </c>
      <c r="BA133" s="4">
        <v>0</v>
      </c>
      <c r="BB133" s="4">
        <v>5</v>
      </c>
      <c r="BC133" s="4">
        <v>5</v>
      </c>
      <c r="BD133" s="4">
        <v>1</v>
      </c>
      <c r="BE133" s="4">
        <v>1</v>
      </c>
      <c r="BF133" s="4">
        <v>0</v>
      </c>
      <c r="BG133" s="4">
        <v>0</v>
      </c>
      <c r="BH133" s="4">
        <v>0</v>
      </c>
      <c r="BI133" s="4">
        <v>0</v>
      </c>
      <c r="BJ133" s="4">
        <v>0</v>
      </c>
      <c r="BK133" s="4">
        <v>23</v>
      </c>
      <c r="BL133" s="4">
        <v>48</v>
      </c>
      <c r="BM133" s="4">
        <v>0</v>
      </c>
      <c r="BN133" s="4">
        <v>0</v>
      </c>
      <c r="BO133" s="4">
        <v>0</v>
      </c>
      <c r="BP133" s="4">
        <v>0</v>
      </c>
      <c r="BQ133" s="4">
        <v>0</v>
      </c>
      <c r="BR133" s="4">
        <v>71</v>
      </c>
      <c r="BS133" s="4">
        <v>71</v>
      </c>
      <c r="BT133" s="4">
        <v>0</v>
      </c>
      <c r="BU133" s="4">
        <v>544</v>
      </c>
      <c r="BV133" s="4">
        <v>0</v>
      </c>
      <c r="BW133" s="4">
        <v>0</v>
      </c>
    </row>
    <row r="134" spans="1:75" s="1" customFormat="1" ht="43.5">
      <c r="A134" t="s">
        <v>127</v>
      </c>
      <c r="B134" s="20">
        <v>45769</v>
      </c>
      <c r="C134" t="s">
        <v>258</v>
      </c>
      <c r="D134">
        <v>2025</v>
      </c>
      <c r="E134" t="s">
        <v>273</v>
      </c>
      <c r="F134" s="4">
        <v>64039</v>
      </c>
      <c r="G134" s="4">
        <v>4609</v>
      </c>
      <c r="H134" s="4">
        <v>23497</v>
      </c>
      <c r="I134" s="4">
        <v>12</v>
      </c>
      <c r="J134" s="4">
        <v>6</v>
      </c>
      <c r="K134" s="4">
        <v>23503</v>
      </c>
      <c r="L134" s="8">
        <f t="shared" si="10"/>
        <v>-1</v>
      </c>
      <c r="M134" s="4">
        <v>64396</v>
      </c>
      <c r="N134" s="4">
        <v>23943</v>
      </c>
      <c r="O134" s="4">
        <v>23504</v>
      </c>
      <c r="P134" s="4">
        <v>5</v>
      </c>
      <c r="Q134" s="4">
        <v>0</v>
      </c>
      <c r="R134" s="4">
        <v>435</v>
      </c>
      <c r="S134" s="4">
        <v>43</v>
      </c>
      <c r="T134" s="4">
        <v>39</v>
      </c>
      <c r="U134" s="4">
        <v>346</v>
      </c>
      <c r="V134" s="4">
        <v>0</v>
      </c>
      <c r="W134" s="4">
        <v>7</v>
      </c>
      <c r="X134" s="4">
        <v>-1</v>
      </c>
      <c r="Y134" s="1" t="s">
        <v>274</v>
      </c>
      <c r="Z134" s="4">
        <v>5699</v>
      </c>
      <c r="AA134" s="4">
        <v>486</v>
      </c>
      <c r="AB134" s="4">
        <v>482</v>
      </c>
      <c r="AC134" s="4">
        <v>4</v>
      </c>
      <c r="AD134" s="4">
        <v>0</v>
      </c>
      <c r="AE134" s="4">
        <v>3</v>
      </c>
      <c r="AF134" s="4">
        <v>0</v>
      </c>
      <c r="AG134" s="4">
        <v>1</v>
      </c>
      <c r="AH134" s="4">
        <v>0</v>
      </c>
      <c r="AI134" s="4">
        <v>0</v>
      </c>
      <c r="AJ134" s="4">
        <v>0</v>
      </c>
      <c r="AK134" s="4">
        <v>0</v>
      </c>
      <c r="AL134" s="4">
        <v>0</v>
      </c>
      <c r="AM134" s="4">
        <v>0</v>
      </c>
      <c r="AN134" s="4">
        <v>0</v>
      </c>
      <c r="AO134" s="4">
        <v>0</v>
      </c>
      <c r="AP134" s="4">
        <v>0</v>
      </c>
      <c r="AQ134" s="4">
        <v>0</v>
      </c>
      <c r="AR134" s="4">
        <v>0</v>
      </c>
      <c r="AS134" s="4">
        <v>0</v>
      </c>
      <c r="AT134" s="4">
        <v>0</v>
      </c>
      <c r="AU134" s="4">
        <v>0</v>
      </c>
      <c r="AV134" s="4">
        <v>0</v>
      </c>
      <c r="AW134" s="4">
        <v>486</v>
      </c>
      <c r="AX134" s="4">
        <v>482</v>
      </c>
      <c r="AY134" s="4">
        <v>0</v>
      </c>
      <c r="AZ134" s="4">
        <v>0</v>
      </c>
      <c r="BA134" s="4">
        <v>0</v>
      </c>
      <c r="BB134" s="4">
        <v>345</v>
      </c>
      <c r="BC134" s="4">
        <v>345</v>
      </c>
      <c r="BD134" s="4">
        <v>74</v>
      </c>
      <c r="BE134" s="4">
        <v>74</v>
      </c>
      <c r="BF134" s="4">
        <v>0</v>
      </c>
      <c r="BG134" s="4">
        <v>32</v>
      </c>
      <c r="BH134" s="4">
        <v>32</v>
      </c>
      <c r="BI134" s="4">
        <v>0</v>
      </c>
      <c r="BJ134" s="4">
        <v>0</v>
      </c>
      <c r="BK134" s="4">
        <v>12161</v>
      </c>
      <c r="BL134" s="4">
        <v>11750</v>
      </c>
      <c r="BM134" s="4">
        <v>130</v>
      </c>
      <c r="BN134" s="4">
        <v>130</v>
      </c>
      <c r="BO134" s="4">
        <v>0</v>
      </c>
      <c r="BP134" s="4">
        <v>0</v>
      </c>
      <c r="BQ134" s="4">
        <v>2</v>
      </c>
      <c r="BR134" s="4">
        <v>23457</v>
      </c>
      <c r="BS134" s="4">
        <v>23022</v>
      </c>
      <c r="BT134" s="4">
        <v>431</v>
      </c>
      <c r="BU134" s="4">
        <v>58697</v>
      </c>
      <c r="BV134" s="4">
        <v>0</v>
      </c>
      <c r="BW134" s="4">
        <v>1</v>
      </c>
    </row>
    <row r="135" spans="1:75" s="1" customFormat="1">
      <c r="A135" t="s">
        <v>129</v>
      </c>
      <c r="B135" s="20">
        <v>45769</v>
      </c>
      <c r="C135" t="s">
        <v>258</v>
      </c>
      <c r="D135">
        <v>2025</v>
      </c>
      <c r="E135" t="s">
        <v>275</v>
      </c>
      <c r="F135" s="4">
        <v>0</v>
      </c>
      <c r="G135" s="4">
        <v>0</v>
      </c>
      <c r="H135" s="4">
        <v>0</v>
      </c>
      <c r="I135" s="4">
        <v>0</v>
      </c>
      <c r="J135" s="4">
        <v>0</v>
      </c>
      <c r="K135" s="4">
        <v>0</v>
      </c>
      <c r="L135" s="8">
        <f t="shared" si="10"/>
        <v>0</v>
      </c>
      <c r="M135" s="4">
        <v>0</v>
      </c>
      <c r="N135" s="4">
        <v>0</v>
      </c>
      <c r="O135" s="4">
        <v>0</v>
      </c>
      <c r="P135" s="4">
        <v>0</v>
      </c>
      <c r="Q135" s="4">
        <v>0</v>
      </c>
      <c r="R135" s="4">
        <v>0</v>
      </c>
      <c r="S135" s="4">
        <v>0</v>
      </c>
      <c r="T135" s="4">
        <v>0</v>
      </c>
      <c r="U135" s="4">
        <v>0</v>
      </c>
      <c r="V135" s="4">
        <v>0</v>
      </c>
      <c r="W135" s="4">
        <v>0</v>
      </c>
      <c r="X135" s="4">
        <v>0</v>
      </c>
      <c r="Y135" s="1">
        <v>0</v>
      </c>
      <c r="Z135" s="4">
        <v>0</v>
      </c>
      <c r="AA135" s="4">
        <v>0</v>
      </c>
      <c r="AB135" s="4">
        <v>0</v>
      </c>
      <c r="AC135" s="4">
        <v>0</v>
      </c>
      <c r="AD135" s="4">
        <v>0</v>
      </c>
      <c r="AE135" s="4">
        <v>0</v>
      </c>
      <c r="AF135" s="4">
        <v>0</v>
      </c>
      <c r="AG135" s="4">
        <v>0</v>
      </c>
      <c r="AH135" s="4">
        <v>0</v>
      </c>
      <c r="AI135" s="4">
        <v>0</v>
      </c>
      <c r="AJ135" s="4">
        <v>0</v>
      </c>
      <c r="AK135" s="4">
        <v>0</v>
      </c>
      <c r="AL135" s="4">
        <v>0</v>
      </c>
      <c r="AM135" s="4">
        <v>0</v>
      </c>
      <c r="AN135" s="4">
        <v>0</v>
      </c>
      <c r="AO135" s="4">
        <v>0</v>
      </c>
      <c r="AP135" s="4">
        <v>0</v>
      </c>
      <c r="AQ135" s="4">
        <v>0</v>
      </c>
      <c r="AR135" s="4">
        <v>0</v>
      </c>
      <c r="AS135" s="4">
        <v>0</v>
      </c>
      <c r="AT135" s="4">
        <v>0</v>
      </c>
      <c r="AU135" s="4">
        <v>0</v>
      </c>
      <c r="AV135" s="4">
        <v>0</v>
      </c>
      <c r="AW135" s="4">
        <v>0</v>
      </c>
      <c r="AX135" s="4">
        <v>0</v>
      </c>
      <c r="AY135" s="4">
        <v>0</v>
      </c>
      <c r="AZ135" s="4">
        <v>0</v>
      </c>
      <c r="BA135" s="4">
        <v>0</v>
      </c>
      <c r="BB135" s="4">
        <v>0</v>
      </c>
      <c r="BC135" s="4">
        <v>0</v>
      </c>
      <c r="BD135" s="4">
        <v>0</v>
      </c>
      <c r="BE135" s="4">
        <v>0</v>
      </c>
      <c r="BF135" s="4">
        <v>0</v>
      </c>
      <c r="BG135" s="4">
        <v>0</v>
      </c>
      <c r="BH135" s="4">
        <v>0</v>
      </c>
      <c r="BI135" s="4">
        <v>0</v>
      </c>
      <c r="BJ135" s="4">
        <v>0</v>
      </c>
      <c r="BK135" s="4">
        <v>0</v>
      </c>
      <c r="BL135" s="4">
        <v>0</v>
      </c>
      <c r="BM135" s="4">
        <v>0</v>
      </c>
      <c r="BN135" s="4">
        <v>0</v>
      </c>
      <c r="BO135" s="4">
        <v>0</v>
      </c>
      <c r="BP135" s="4">
        <v>0</v>
      </c>
      <c r="BQ135" s="4">
        <v>0</v>
      </c>
      <c r="BR135" s="4">
        <v>0</v>
      </c>
      <c r="BS135" s="4">
        <v>0</v>
      </c>
      <c r="BT135" s="4">
        <v>0</v>
      </c>
      <c r="BU135" s="4">
        <v>0</v>
      </c>
      <c r="BV135" s="4">
        <v>0</v>
      </c>
      <c r="BW135" s="4">
        <v>0</v>
      </c>
    </row>
    <row r="136" spans="1:75" s="1" customFormat="1">
      <c r="A136" t="s">
        <v>131</v>
      </c>
      <c r="B136" s="20">
        <v>45769</v>
      </c>
      <c r="C136" t="s">
        <v>258</v>
      </c>
      <c r="D136">
        <v>2025</v>
      </c>
      <c r="E136" t="s">
        <v>276</v>
      </c>
      <c r="F136" s="4">
        <v>1427439</v>
      </c>
      <c r="G136" s="4">
        <v>102089</v>
      </c>
      <c r="H136" s="4">
        <v>360049</v>
      </c>
      <c r="I136" s="4">
        <v>122</v>
      </c>
      <c r="J136" s="4">
        <v>77</v>
      </c>
      <c r="K136" s="4">
        <v>360094</v>
      </c>
      <c r="L136" s="8">
        <f t="shared" si="10"/>
        <v>0</v>
      </c>
      <c r="M136" s="4">
        <v>1451278</v>
      </c>
      <c r="N136" s="4">
        <v>365247</v>
      </c>
      <c r="O136" s="4">
        <v>360094</v>
      </c>
      <c r="P136" s="4">
        <v>0</v>
      </c>
      <c r="Q136" s="4">
        <v>0</v>
      </c>
      <c r="R136" s="4">
        <v>5153</v>
      </c>
      <c r="S136" s="4">
        <v>864</v>
      </c>
      <c r="T136" s="4">
        <v>771</v>
      </c>
      <c r="U136" s="4">
        <v>3494</v>
      </c>
      <c r="V136" s="4">
        <v>0</v>
      </c>
      <c r="W136" s="4">
        <v>24</v>
      </c>
      <c r="X136" s="4">
        <v>0</v>
      </c>
      <c r="Y136" s="1">
        <v>0</v>
      </c>
      <c r="Z136" s="4">
        <v>36469</v>
      </c>
      <c r="AA136" s="4">
        <v>2769</v>
      </c>
      <c r="AB136" s="4">
        <v>2758</v>
      </c>
      <c r="AC136" s="4">
        <v>11</v>
      </c>
      <c r="AD136" s="4">
        <v>7</v>
      </c>
      <c r="AE136" s="4">
        <v>2</v>
      </c>
      <c r="AF136" s="4">
        <v>2</v>
      </c>
      <c r="AG136" s="4">
        <v>0</v>
      </c>
      <c r="AH136" s="4">
        <v>0</v>
      </c>
      <c r="AI136" s="4">
        <v>0</v>
      </c>
      <c r="AJ136" s="4">
        <v>0</v>
      </c>
      <c r="AK136" s="4">
        <v>0</v>
      </c>
      <c r="AL136" s="4">
        <v>0</v>
      </c>
      <c r="AM136" s="4">
        <v>0</v>
      </c>
      <c r="AN136" s="4">
        <v>0</v>
      </c>
      <c r="AO136" s="4">
        <v>1</v>
      </c>
      <c r="AP136" s="4">
        <v>0</v>
      </c>
      <c r="AQ136" s="4">
        <v>0</v>
      </c>
      <c r="AR136" s="4">
        <v>1</v>
      </c>
      <c r="AS136" s="4">
        <v>0</v>
      </c>
      <c r="AT136" s="4">
        <v>0</v>
      </c>
      <c r="AU136" s="4">
        <v>0</v>
      </c>
      <c r="AV136" s="4">
        <v>1</v>
      </c>
      <c r="AW136" s="4">
        <v>2769</v>
      </c>
      <c r="AX136" s="4">
        <v>2758</v>
      </c>
      <c r="AY136" s="4">
        <v>0</v>
      </c>
      <c r="AZ136" s="4">
        <v>0</v>
      </c>
      <c r="BA136" s="4">
        <v>0</v>
      </c>
      <c r="BB136" s="4">
        <v>6122</v>
      </c>
      <c r="BC136" s="4">
        <v>6122</v>
      </c>
      <c r="BD136" s="4">
        <v>2079</v>
      </c>
      <c r="BE136" s="4">
        <v>2057</v>
      </c>
      <c r="BF136" s="4">
        <v>22</v>
      </c>
      <c r="BG136" s="4">
        <v>1112</v>
      </c>
      <c r="BH136" s="4">
        <v>1104</v>
      </c>
      <c r="BI136" s="4">
        <v>8</v>
      </c>
      <c r="BJ136" s="4">
        <v>0</v>
      </c>
      <c r="BK136" s="4">
        <v>159775</v>
      </c>
      <c r="BL136" s="4">
        <v>204360</v>
      </c>
      <c r="BM136" s="4">
        <v>2564</v>
      </c>
      <c r="BN136" s="4">
        <v>2564</v>
      </c>
      <c r="BO136" s="4">
        <v>0</v>
      </c>
      <c r="BP136" s="4">
        <v>0</v>
      </c>
      <c r="BQ136" s="4">
        <v>840</v>
      </c>
      <c r="BR136" s="4">
        <v>362477</v>
      </c>
      <c r="BS136" s="4">
        <v>357336</v>
      </c>
      <c r="BT136" s="4">
        <v>5141</v>
      </c>
      <c r="BU136" s="4">
        <v>1414809</v>
      </c>
      <c r="BV136" s="4">
        <v>0</v>
      </c>
      <c r="BW136" s="4">
        <v>1</v>
      </c>
    </row>
    <row r="137" spans="1:75" s="1" customFormat="1">
      <c r="A137" t="s">
        <v>133</v>
      </c>
      <c r="B137" s="20">
        <v>45769</v>
      </c>
      <c r="C137" t="s">
        <v>258</v>
      </c>
      <c r="D137">
        <v>2025</v>
      </c>
      <c r="E137" t="s">
        <v>277</v>
      </c>
      <c r="F137" s="4">
        <v>0</v>
      </c>
      <c r="G137" s="4">
        <v>0</v>
      </c>
      <c r="H137" s="4">
        <v>0</v>
      </c>
      <c r="I137" s="4">
        <v>0</v>
      </c>
      <c r="J137" s="4">
        <v>0</v>
      </c>
      <c r="K137" s="4">
        <v>0</v>
      </c>
      <c r="L137" s="8">
        <f t="shared" si="10"/>
        <v>0</v>
      </c>
      <c r="M137" s="4">
        <v>0</v>
      </c>
      <c r="N137" s="4">
        <v>0</v>
      </c>
      <c r="O137" s="4">
        <v>0</v>
      </c>
      <c r="P137" s="4">
        <v>0</v>
      </c>
      <c r="Q137" s="4">
        <v>0</v>
      </c>
      <c r="R137" s="4">
        <v>0</v>
      </c>
      <c r="S137" s="4">
        <v>0</v>
      </c>
      <c r="T137" s="4">
        <v>0</v>
      </c>
      <c r="U137" s="4">
        <v>0</v>
      </c>
      <c r="V137" s="4">
        <v>0</v>
      </c>
      <c r="W137" s="4">
        <v>0</v>
      </c>
      <c r="X137" s="4">
        <v>0</v>
      </c>
      <c r="Y137" s="1">
        <v>0</v>
      </c>
      <c r="Z137" s="4">
        <v>0</v>
      </c>
      <c r="AA137" s="4">
        <v>0</v>
      </c>
      <c r="AB137" s="4">
        <v>0</v>
      </c>
      <c r="AC137" s="4">
        <v>0</v>
      </c>
      <c r="AD137" s="4">
        <v>0</v>
      </c>
      <c r="AE137" s="4">
        <v>0</v>
      </c>
      <c r="AF137" s="4">
        <v>0</v>
      </c>
      <c r="AG137" s="4">
        <v>0</v>
      </c>
      <c r="AH137" s="4">
        <v>0</v>
      </c>
      <c r="AI137" s="4">
        <v>0</v>
      </c>
      <c r="AJ137" s="4">
        <v>0</v>
      </c>
      <c r="AK137" s="4">
        <v>0</v>
      </c>
      <c r="AL137" s="4">
        <v>0</v>
      </c>
      <c r="AM137" s="4">
        <v>0</v>
      </c>
      <c r="AN137" s="4">
        <v>0</v>
      </c>
      <c r="AO137" s="4">
        <v>0</v>
      </c>
      <c r="AP137" s="4">
        <v>0</v>
      </c>
      <c r="AQ137" s="4">
        <v>0</v>
      </c>
      <c r="AR137" s="4">
        <v>0</v>
      </c>
      <c r="AS137" s="4">
        <v>0</v>
      </c>
      <c r="AT137" s="4">
        <v>0</v>
      </c>
      <c r="AU137" s="4">
        <v>0</v>
      </c>
      <c r="AV137" s="4">
        <v>0</v>
      </c>
      <c r="AW137" s="4">
        <v>0</v>
      </c>
      <c r="AX137" s="4">
        <v>0</v>
      </c>
      <c r="AY137" s="4">
        <v>0</v>
      </c>
      <c r="AZ137" s="4">
        <v>0</v>
      </c>
      <c r="BA137" s="4">
        <v>0</v>
      </c>
      <c r="BB137" s="4">
        <v>0</v>
      </c>
      <c r="BC137" s="4">
        <v>0</v>
      </c>
      <c r="BD137" s="4">
        <v>0</v>
      </c>
      <c r="BE137" s="4">
        <v>0</v>
      </c>
      <c r="BF137" s="4">
        <v>0</v>
      </c>
      <c r="BG137" s="4">
        <v>0</v>
      </c>
      <c r="BH137" s="4">
        <v>0</v>
      </c>
      <c r="BI137" s="4">
        <v>0</v>
      </c>
      <c r="BJ137" s="4">
        <v>0</v>
      </c>
      <c r="BK137" s="4">
        <v>0</v>
      </c>
      <c r="BL137" s="4">
        <v>0</v>
      </c>
      <c r="BM137" s="4">
        <v>0</v>
      </c>
      <c r="BN137" s="4">
        <v>0</v>
      </c>
      <c r="BO137" s="4">
        <v>0</v>
      </c>
      <c r="BP137" s="4">
        <v>0</v>
      </c>
      <c r="BQ137" s="4">
        <v>0</v>
      </c>
      <c r="BR137" s="4">
        <v>0</v>
      </c>
      <c r="BS137" s="4">
        <v>0</v>
      </c>
      <c r="BT137" s="4">
        <v>0</v>
      </c>
      <c r="BU137" s="4">
        <v>0</v>
      </c>
      <c r="BV137" s="4">
        <v>0</v>
      </c>
      <c r="BW137" s="4">
        <v>0</v>
      </c>
    </row>
    <row r="138" spans="1:75" s="1" customFormat="1">
      <c r="A138" t="s">
        <v>135</v>
      </c>
      <c r="B138" s="20">
        <v>45769</v>
      </c>
      <c r="C138" t="s">
        <v>258</v>
      </c>
      <c r="D138">
        <v>2025</v>
      </c>
      <c r="E138" t="s">
        <v>278</v>
      </c>
      <c r="F138" s="4">
        <v>0</v>
      </c>
      <c r="G138" s="4">
        <v>0</v>
      </c>
      <c r="H138" s="4">
        <v>0</v>
      </c>
      <c r="I138" s="4">
        <v>0</v>
      </c>
      <c r="J138" s="4">
        <v>0</v>
      </c>
      <c r="K138" s="4">
        <v>0</v>
      </c>
      <c r="L138" s="8">
        <f t="shared" si="10"/>
        <v>0</v>
      </c>
      <c r="M138" s="4">
        <v>0</v>
      </c>
      <c r="N138" s="4">
        <v>0</v>
      </c>
      <c r="O138" s="4">
        <v>0</v>
      </c>
      <c r="P138" s="4">
        <v>0</v>
      </c>
      <c r="Q138" s="4">
        <v>0</v>
      </c>
      <c r="R138" s="4">
        <v>0</v>
      </c>
      <c r="S138" s="4">
        <v>0</v>
      </c>
      <c r="T138" s="4">
        <v>0</v>
      </c>
      <c r="U138" s="4">
        <v>0</v>
      </c>
      <c r="V138" s="4">
        <v>0</v>
      </c>
      <c r="W138" s="4">
        <v>0</v>
      </c>
      <c r="X138" s="4">
        <v>0</v>
      </c>
      <c r="Y138" s="1">
        <v>0</v>
      </c>
      <c r="Z138" s="4">
        <v>0</v>
      </c>
      <c r="AA138" s="4">
        <v>0</v>
      </c>
      <c r="AB138" s="4">
        <v>0</v>
      </c>
      <c r="AC138" s="4">
        <v>0</v>
      </c>
      <c r="AD138" s="4">
        <v>0</v>
      </c>
      <c r="AE138" s="4">
        <v>0</v>
      </c>
      <c r="AF138" s="4">
        <v>0</v>
      </c>
      <c r="AG138" s="4">
        <v>0</v>
      </c>
      <c r="AH138" s="4">
        <v>0</v>
      </c>
      <c r="AI138" s="4">
        <v>0</v>
      </c>
      <c r="AJ138" s="4">
        <v>0</v>
      </c>
      <c r="AK138" s="4">
        <v>0</v>
      </c>
      <c r="AL138" s="4">
        <v>0</v>
      </c>
      <c r="AM138" s="4">
        <v>0</v>
      </c>
      <c r="AN138" s="4">
        <v>0</v>
      </c>
      <c r="AO138" s="4">
        <v>0</v>
      </c>
      <c r="AP138" s="4">
        <v>0</v>
      </c>
      <c r="AQ138" s="4">
        <v>0</v>
      </c>
      <c r="AR138" s="4">
        <v>0</v>
      </c>
      <c r="AS138" s="4">
        <v>0</v>
      </c>
      <c r="AT138" s="4">
        <v>0</v>
      </c>
      <c r="AU138" s="4">
        <v>0</v>
      </c>
      <c r="AV138" s="4">
        <v>0</v>
      </c>
      <c r="AW138" s="4">
        <v>0</v>
      </c>
      <c r="AX138" s="4">
        <v>0</v>
      </c>
      <c r="AY138" s="4">
        <v>0</v>
      </c>
      <c r="AZ138" s="4">
        <v>0</v>
      </c>
      <c r="BA138" s="4">
        <v>0</v>
      </c>
      <c r="BB138" s="4">
        <v>0</v>
      </c>
      <c r="BC138" s="4">
        <v>0</v>
      </c>
      <c r="BD138" s="4">
        <v>0</v>
      </c>
      <c r="BE138" s="4">
        <v>0</v>
      </c>
      <c r="BF138" s="4">
        <v>0</v>
      </c>
      <c r="BG138" s="4">
        <v>0</v>
      </c>
      <c r="BH138" s="4">
        <v>0</v>
      </c>
      <c r="BI138" s="4">
        <v>0</v>
      </c>
      <c r="BJ138" s="4">
        <v>0</v>
      </c>
      <c r="BK138" s="4">
        <v>0</v>
      </c>
      <c r="BL138" s="4">
        <v>0</v>
      </c>
      <c r="BM138" s="4">
        <v>0</v>
      </c>
      <c r="BN138" s="4">
        <v>0</v>
      </c>
      <c r="BO138" s="4">
        <v>0</v>
      </c>
      <c r="BP138" s="4">
        <v>0</v>
      </c>
      <c r="BQ138" s="4">
        <v>0</v>
      </c>
      <c r="BR138" s="4">
        <v>0</v>
      </c>
      <c r="BS138" s="4">
        <v>0</v>
      </c>
      <c r="BT138" s="4">
        <v>0</v>
      </c>
      <c r="BU138" s="4">
        <v>0</v>
      </c>
      <c r="BV138" s="4">
        <v>0</v>
      </c>
      <c r="BW138" s="4">
        <v>0</v>
      </c>
    </row>
    <row r="139" spans="1:75" s="1" customFormat="1">
      <c r="A139" t="s">
        <v>137</v>
      </c>
      <c r="B139" s="20">
        <v>45769</v>
      </c>
      <c r="C139" t="s">
        <v>258</v>
      </c>
      <c r="D139">
        <v>2025</v>
      </c>
      <c r="E139" t="s">
        <v>279</v>
      </c>
      <c r="F139" s="4">
        <v>0</v>
      </c>
      <c r="G139" s="4">
        <v>0</v>
      </c>
      <c r="H139" s="4">
        <v>0</v>
      </c>
      <c r="I139" s="4">
        <v>0</v>
      </c>
      <c r="J139" s="4">
        <v>0</v>
      </c>
      <c r="K139" s="4">
        <v>0</v>
      </c>
      <c r="L139" s="8">
        <f t="shared" si="10"/>
        <v>0</v>
      </c>
      <c r="M139" s="4">
        <v>0</v>
      </c>
      <c r="N139" s="4">
        <v>0</v>
      </c>
      <c r="O139" s="4">
        <v>0</v>
      </c>
      <c r="P139" s="4">
        <v>0</v>
      </c>
      <c r="Q139" s="4">
        <v>0</v>
      </c>
      <c r="R139" s="4">
        <v>0</v>
      </c>
      <c r="S139" s="4">
        <v>0</v>
      </c>
      <c r="T139" s="4">
        <v>0</v>
      </c>
      <c r="U139" s="4">
        <v>0</v>
      </c>
      <c r="V139" s="4">
        <v>0</v>
      </c>
      <c r="W139" s="4">
        <v>0</v>
      </c>
      <c r="X139" s="4">
        <v>0</v>
      </c>
      <c r="Y139" s="1">
        <v>0</v>
      </c>
      <c r="Z139" s="4">
        <v>0</v>
      </c>
      <c r="AA139" s="4">
        <v>0</v>
      </c>
      <c r="AB139" s="4">
        <v>0</v>
      </c>
      <c r="AC139" s="4">
        <v>0</v>
      </c>
      <c r="AD139" s="4">
        <v>0</v>
      </c>
      <c r="AE139" s="4">
        <v>0</v>
      </c>
      <c r="AF139" s="4">
        <v>0</v>
      </c>
      <c r="AG139" s="4">
        <v>0</v>
      </c>
      <c r="AH139" s="4">
        <v>0</v>
      </c>
      <c r="AI139" s="4">
        <v>0</v>
      </c>
      <c r="AJ139" s="4">
        <v>0</v>
      </c>
      <c r="AK139" s="4">
        <v>0</v>
      </c>
      <c r="AL139" s="4">
        <v>0</v>
      </c>
      <c r="AM139" s="4">
        <v>0</v>
      </c>
      <c r="AN139" s="4">
        <v>0</v>
      </c>
      <c r="AO139" s="4">
        <v>0</v>
      </c>
      <c r="AP139" s="4">
        <v>0</v>
      </c>
      <c r="AQ139" s="4">
        <v>0</v>
      </c>
      <c r="AR139" s="4">
        <v>0</v>
      </c>
      <c r="AS139" s="4">
        <v>0</v>
      </c>
      <c r="AT139" s="4">
        <v>0</v>
      </c>
      <c r="AU139" s="4">
        <v>0</v>
      </c>
      <c r="AV139" s="4">
        <v>0</v>
      </c>
      <c r="AW139" s="4">
        <v>0</v>
      </c>
      <c r="AX139" s="4">
        <v>0</v>
      </c>
      <c r="AY139" s="4">
        <v>0</v>
      </c>
      <c r="AZ139" s="4">
        <v>0</v>
      </c>
      <c r="BA139" s="4">
        <v>0</v>
      </c>
      <c r="BB139" s="4">
        <v>0</v>
      </c>
      <c r="BC139" s="4">
        <v>0</v>
      </c>
      <c r="BD139" s="4">
        <v>0</v>
      </c>
      <c r="BE139" s="4">
        <v>0</v>
      </c>
      <c r="BF139" s="4">
        <v>0</v>
      </c>
      <c r="BG139" s="4">
        <v>0</v>
      </c>
      <c r="BH139" s="4">
        <v>0</v>
      </c>
      <c r="BI139" s="4">
        <v>0</v>
      </c>
      <c r="BJ139" s="4">
        <v>0</v>
      </c>
      <c r="BK139" s="4">
        <v>0</v>
      </c>
      <c r="BL139" s="4">
        <v>0</v>
      </c>
      <c r="BM139" s="4">
        <v>0</v>
      </c>
      <c r="BN139" s="4">
        <v>0</v>
      </c>
      <c r="BO139" s="4">
        <v>0</v>
      </c>
      <c r="BP139" s="4">
        <v>0</v>
      </c>
      <c r="BQ139" s="4">
        <v>0</v>
      </c>
      <c r="BR139" s="4">
        <v>0</v>
      </c>
      <c r="BS139" s="4">
        <v>0</v>
      </c>
      <c r="BT139" s="4">
        <v>0</v>
      </c>
      <c r="BU139" s="4">
        <v>0</v>
      </c>
      <c r="BV139" s="4">
        <v>0</v>
      </c>
      <c r="BW139" s="4">
        <v>0</v>
      </c>
    </row>
    <row r="140" spans="1:75" s="1" customFormat="1">
      <c r="A140" t="s">
        <v>139</v>
      </c>
      <c r="B140" s="20">
        <v>45769</v>
      </c>
      <c r="C140" t="s">
        <v>258</v>
      </c>
      <c r="D140">
        <v>2025</v>
      </c>
      <c r="E140" t="s">
        <v>280</v>
      </c>
      <c r="F140" s="4">
        <v>13250</v>
      </c>
      <c r="G140" s="4">
        <v>772</v>
      </c>
      <c r="H140" s="4">
        <v>4916</v>
      </c>
      <c r="I140" s="4">
        <v>0</v>
      </c>
      <c r="J140" s="4">
        <v>0</v>
      </c>
      <c r="K140" s="4">
        <v>4916</v>
      </c>
      <c r="L140" s="8">
        <f t="shared" si="10"/>
        <v>0</v>
      </c>
      <c r="M140" s="4">
        <v>13477</v>
      </c>
      <c r="N140" s="4">
        <v>4992</v>
      </c>
      <c r="O140" s="4">
        <v>4916</v>
      </c>
      <c r="P140" s="4">
        <v>0</v>
      </c>
      <c r="Q140" s="4">
        <v>0</v>
      </c>
      <c r="R140" s="4">
        <v>76</v>
      </c>
      <c r="S140" s="4">
        <v>7</v>
      </c>
      <c r="T140" s="4">
        <v>16</v>
      </c>
      <c r="U140" s="4">
        <v>53</v>
      </c>
      <c r="V140" s="4">
        <v>0</v>
      </c>
      <c r="W140" s="4">
        <v>0</v>
      </c>
      <c r="X140" s="4">
        <v>0</v>
      </c>
      <c r="Y140" s="1">
        <v>0</v>
      </c>
      <c r="Z140" s="4">
        <v>143</v>
      </c>
      <c r="AA140" s="4">
        <v>17</v>
      </c>
      <c r="AB140" s="4">
        <v>17</v>
      </c>
      <c r="AC140" s="4">
        <v>0</v>
      </c>
      <c r="AD140" s="4">
        <v>0</v>
      </c>
      <c r="AE140" s="4">
        <v>0</v>
      </c>
      <c r="AF140" s="4">
        <v>0</v>
      </c>
      <c r="AG140" s="4">
        <v>0</v>
      </c>
      <c r="AH140" s="4">
        <v>0</v>
      </c>
      <c r="AI140" s="4">
        <v>0</v>
      </c>
      <c r="AJ140" s="4">
        <v>0</v>
      </c>
      <c r="AK140" s="4">
        <v>0</v>
      </c>
      <c r="AL140" s="4">
        <v>0</v>
      </c>
      <c r="AM140" s="4">
        <v>0</v>
      </c>
      <c r="AN140" s="4">
        <v>0</v>
      </c>
      <c r="AO140" s="4">
        <v>0</v>
      </c>
      <c r="AP140" s="4">
        <v>0</v>
      </c>
      <c r="AQ140" s="4">
        <v>0</v>
      </c>
      <c r="AR140" s="4">
        <v>0</v>
      </c>
      <c r="AS140" s="4">
        <v>0</v>
      </c>
      <c r="AT140" s="4">
        <v>0</v>
      </c>
      <c r="AU140" s="4">
        <v>0</v>
      </c>
      <c r="AV140" s="4">
        <v>0</v>
      </c>
      <c r="AW140" s="4">
        <v>17</v>
      </c>
      <c r="AX140" s="4">
        <v>17</v>
      </c>
      <c r="AY140" s="4">
        <v>0</v>
      </c>
      <c r="AZ140" s="4">
        <v>0</v>
      </c>
      <c r="BA140" s="4">
        <v>0</v>
      </c>
      <c r="BB140" s="4">
        <v>96</v>
      </c>
      <c r="BC140" s="4">
        <v>96</v>
      </c>
      <c r="BD140" s="4">
        <v>23</v>
      </c>
      <c r="BE140" s="4">
        <v>22</v>
      </c>
      <c r="BF140" s="4">
        <v>1</v>
      </c>
      <c r="BG140" s="4">
        <v>1</v>
      </c>
      <c r="BH140" s="4">
        <v>1</v>
      </c>
      <c r="BI140" s="4">
        <v>0</v>
      </c>
      <c r="BJ140" s="4">
        <v>0</v>
      </c>
      <c r="BK140" s="4">
        <v>1734</v>
      </c>
      <c r="BL140" s="4">
        <v>3257</v>
      </c>
      <c r="BM140" s="4">
        <v>18</v>
      </c>
      <c r="BN140" s="4">
        <v>18</v>
      </c>
      <c r="BO140" s="4">
        <v>0</v>
      </c>
      <c r="BP140" s="4">
        <v>0</v>
      </c>
      <c r="BQ140" s="4">
        <v>6</v>
      </c>
      <c r="BR140" s="4">
        <v>4975</v>
      </c>
      <c r="BS140" s="4">
        <v>4899</v>
      </c>
      <c r="BT140" s="4">
        <v>76</v>
      </c>
      <c r="BU140" s="4">
        <v>13334</v>
      </c>
      <c r="BV140" s="4">
        <v>0</v>
      </c>
      <c r="BW140" s="4">
        <v>0</v>
      </c>
    </row>
    <row r="141" spans="1:75" s="1" customFormat="1">
      <c r="A141" t="s">
        <v>141</v>
      </c>
      <c r="B141" s="20">
        <v>45769</v>
      </c>
      <c r="C141" t="s">
        <v>258</v>
      </c>
      <c r="D141">
        <v>2025</v>
      </c>
      <c r="E141" t="s">
        <v>281</v>
      </c>
      <c r="F141" s="4">
        <v>0</v>
      </c>
      <c r="G141" s="4">
        <v>0</v>
      </c>
      <c r="H141" s="4">
        <v>0</v>
      </c>
      <c r="I141" s="4">
        <v>0</v>
      </c>
      <c r="J141" s="4">
        <v>0</v>
      </c>
      <c r="K141" s="4">
        <v>0</v>
      </c>
      <c r="L141" s="8">
        <f t="shared" si="10"/>
        <v>0</v>
      </c>
      <c r="M141" s="4">
        <v>0</v>
      </c>
      <c r="N141" s="4">
        <v>0</v>
      </c>
      <c r="O141" s="4">
        <v>0</v>
      </c>
      <c r="P141" s="4">
        <v>0</v>
      </c>
      <c r="Q141" s="4">
        <v>0</v>
      </c>
      <c r="R141" s="4">
        <v>0</v>
      </c>
      <c r="S141" s="4">
        <v>0</v>
      </c>
      <c r="T141" s="4">
        <v>0</v>
      </c>
      <c r="U141" s="4">
        <v>0</v>
      </c>
      <c r="V141" s="4">
        <v>0</v>
      </c>
      <c r="W141" s="4">
        <v>0</v>
      </c>
      <c r="X141" s="4">
        <v>0</v>
      </c>
      <c r="Y141" s="1">
        <v>0</v>
      </c>
      <c r="Z141" s="4">
        <v>0</v>
      </c>
      <c r="AA141" s="4">
        <v>0</v>
      </c>
      <c r="AB141" s="4">
        <v>0</v>
      </c>
      <c r="AC141" s="4">
        <v>0</v>
      </c>
      <c r="AD141" s="4">
        <v>0</v>
      </c>
      <c r="AE141" s="4">
        <v>0</v>
      </c>
      <c r="AF141" s="4">
        <v>0</v>
      </c>
      <c r="AG141" s="4">
        <v>0</v>
      </c>
      <c r="AH141" s="4">
        <v>0</v>
      </c>
      <c r="AI141" s="4">
        <v>0</v>
      </c>
      <c r="AJ141" s="4">
        <v>0</v>
      </c>
      <c r="AK141" s="4">
        <v>0</v>
      </c>
      <c r="AL141" s="4">
        <v>0</v>
      </c>
      <c r="AM141" s="4">
        <v>0</v>
      </c>
      <c r="AN141" s="4">
        <v>0</v>
      </c>
      <c r="AO141" s="4">
        <v>0</v>
      </c>
      <c r="AP141" s="4">
        <v>0</v>
      </c>
      <c r="AQ141" s="4">
        <v>0</v>
      </c>
      <c r="AR141" s="4">
        <v>0</v>
      </c>
      <c r="AS141" s="4">
        <v>0</v>
      </c>
      <c r="AT141" s="4">
        <v>0</v>
      </c>
      <c r="AU141" s="4">
        <v>0</v>
      </c>
      <c r="AV141" s="4">
        <v>0</v>
      </c>
      <c r="AW141" s="4">
        <v>0</v>
      </c>
      <c r="AX141" s="4">
        <v>0</v>
      </c>
      <c r="AY141" s="4">
        <v>0</v>
      </c>
      <c r="AZ141" s="4">
        <v>0</v>
      </c>
      <c r="BA141" s="4">
        <v>0</v>
      </c>
      <c r="BB141" s="4">
        <v>0</v>
      </c>
      <c r="BC141" s="4">
        <v>0</v>
      </c>
      <c r="BD141" s="4">
        <v>0</v>
      </c>
      <c r="BE141" s="4">
        <v>0</v>
      </c>
      <c r="BF141" s="4">
        <v>0</v>
      </c>
      <c r="BG141" s="4">
        <v>0</v>
      </c>
      <c r="BH141" s="4">
        <v>0</v>
      </c>
      <c r="BI141" s="4">
        <v>0</v>
      </c>
      <c r="BJ141" s="4">
        <v>0</v>
      </c>
      <c r="BK141" s="4">
        <v>0</v>
      </c>
      <c r="BL141" s="4">
        <v>0</v>
      </c>
      <c r="BM141" s="4">
        <v>0</v>
      </c>
      <c r="BN141" s="4">
        <v>0</v>
      </c>
      <c r="BO141" s="4">
        <v>0</v>
      </c>
      <c r="BP141" s="4">
        <v>0</v>
      </c>
      <c r="BQ141" s="4">
        <v>0</v>
      </c>
      <c r="BR141" s="4">
        <v>0</v>
      </c>
      <c r="BS141" s="4">
        <v>0</v>
      </c>
      <c r="BT141" s="4">
        <v>0</v>
      </c>
      <c r="BU141" s="4">
        <v>0</v>
      </c>
      <c r="BV141" s="4">
        <v>0</v>
      </c>
      <c r="BW141" s="4">
        <v>0</v>
      </c>
    </row>
    <row r="142" spans="1:75" s="1" customFormat="1">
      <c r="A142" t="s">
        <v>143</v>
      </c>
      <c r="B142" s="20">
        <v>45769</v>
      </c>
      <c r="C142" t="s">
        <v>258</v>
      </c>
      <c r="D142">
        <v>2025</v>
      </c>
      <c r="E142" t="s">
        <v>282</v>
      </c>
      <c r="F142" s="4">
        <v>514</v>
      </c>
      <c r="G142" s="4">
        <v>26</v>
      </c>
      <c r="H142" s="4">
        <v>235</v>
      </c>
      <c r="I142" s="4">
        <v>0</v>
      </c>
      <c r="J142" s="4">
        <v>0</v>
      </c>
      <c r="K142" s="4">
        <v>235</v>
      </c>
      <c r="L142" s="8">
        <f t="shared" si="10"/>
        <v>0</v>
      </c>
      <c r="M142" s="4">
        <v>517</v>
      </c>
      <c r="N142" s="4">
        <v>244</v>
      </c>
      <c r="O142" s="4">
        <v>235</v>
      </c>
      <c r="P142" s="4">
        <v>4</v>
      </c>
      <c r="Q142" s="4">
        <v>0</v>
      </c>
      <c r="R142" s="4">
        <v>5</v>
      </c>
      <c r="S142" s="4">
        <v>1</v>
      </c>
      <c r="T142" s="4">
        <v>0</v>
      </c>
      <c r="U142" s="4">
        <v>4</v>
      </c>
      <c r="V142" s="4">
        <v>0</v>
      </c>
      <c r="W142" s="4">
        <v>0</v>
      </c>
      <c r="X142" s="4">
        <v>0</v>
      </c>
      <c r="Y142" s="1">
        <v>0</v>
      </c>
      <c r="Z142" s="4">
        <v>7</v>
      </c>
      <c r="AA142" s="4">
        <v>0</v>
      </c>
      <c r="AB142" s="4">
        <v>0</v>
      </c>
      <c r="AC142" s="4">
        <v>0</v>
      </c>
      <c r="AD142" s="4">
        <v>0</v>
      </c>
      <c r="AE142" s="4">
        <v>0</v>
      </c>
      <c r="AF142" s="4">
        <v>0</v>
      </c>
      <c r="AG142" s="4">
        <v>0</v>
      </c>
      <c r="AH142" s="4">
        <v>0</v>
      </c>
      <c r="AI142" s="4">
        <v>0</v>
      </c>
      <c r="AJ142" s="4">
        <v>0</v>
      </c>
      <c r="AK142" s="4">
        <v>0</v>
      </c>
      <c r="AL142" s="4">
        <v>0</v>
      </c>
      <c r="AM142" s="4">
        <v>0</v>
      </c>
      <c r="AN142" s="4">
        <v>0</v>
      </c>
      <c r="AO142" s="4">
        <v>0</v>
      </c>
      <c r="AP142" s="4">
        <v>0</v>
      </c>
      <c r="AQ142" s="4">
        <v>0</v>
      </c>
      <c r="AR142" s="4">
        <v>0</v>
      </c>
      <c r="AS142" s="4">
        <v>0</v>
      </c>
      <c r="AT142" s="4">
        <v>0</v>
      </c>
      <c r="AU142" s="4">
        <v>0</v>
      </c>
      <c r="AV142" s="4">
        <v>0</v>
      </c>
      <c r="AW142" s="4">
        <v>0</v>
      </c>
      <c r="AX142" s="4">
        <v>0</v>
      </c>
      <c r="AY142" s="4">
        <v>0</v>
      </c>
      <c r="AZ142" s="4">
        <v>0</v>
      </c>
      <c r="BA142" s="4">
        <v>0</v>
      </c>
      <c r="BB142" s="4">
        <v>1</v>
      </c>
      <c r="BC142" s="4">
        <v>1</v>
      </c>
      <c r="BD142" s="4">
        <v>1</v>
      </c>
      <c r="BE142" s="4">
        <v>1</v>
      </c>
      <c r="BF142" s="4">
        <v>0</v>
      </c>
      <c r="BG142" s="4">
        <v>0</v>
      </c>
      <c r="BH142" s="4">
        <v>0</v>
      </c>
      <c r="BI142" s="4">
        <v>0</v>
      </c>
      <c r="BJ142" s="4">
        <v>0</v>
      </c>
      <c r="BK142" s="4">
        <v>81</v>
      </c>
      <c r="BL142" s="4">
        <v>163</v>
      </c>
      <c r="BM142" s="4">
        <v>7</v>
      </c>
      <c r="BN142" s="4">
        <v>7</v>
      </c>
      <c r="BO142" s="4">
        <v>0</v>
      </c>
      <c r="BP142" s="4">
        <v>0</v>
      </c>
      <c r="BQ142" s="4">
        <v>0</v>
      </c>
      <c r="BR142" s="4">
        <v>244</v>
      </c>
      <c r="BS142" s="4">
        <v>235</v>
      </c>
      <c r="BT142" s="4">
        <v>5</v>
      </c>
      <c r="BU142" s="4">
        <v>510</v>
      </c>
      <c r="BV142" s="4">
        <v>0</v>
      </c>
      <c r="BW142" s="4">
        <v>0</v>
      </c>
    </row>
    <row r="143" spans="1:75" s="1" customFormat="1">
      <c r="A143" t="s">
        <v>145</v>
      </c>
      <c r="B143" s="20">
        <v>45769</v>
      </c>
      <c r="C143" t="s">
        <v>258</v>
      </c>
      <c r="D143">
        <v>2025</v>
      </c>
      <c r="E143" t="s">
        <v>283</v>
      </c>
      <c r="F143" s="4">
        <v>3255</v>
      </c>
      <c r="G143" s="4">
        <v>139</v>
      </c>
      <c r="H143" s="4">
        <v>1328</v>
      </c>
      <c r="I143" s="4">
        <v>0</v>
      </c>
      <c r="J143" s="4">
        <v>0</v>
      </c>
      <c r="K143" s="4">
        <v>1328</v>
      </c>
      <c r="L143" s="8">
        <f t="shared" si="10"/>
        <v>0</v>
      </c>
      <c r="M143" s="4">
        <v>3295</v>
      </c>
      <c r="N143" s="4">
        <v>1346</v>
      </c>
      <c r="O143" s="4">
        <v>1328</v>
      </c>
      <c r="P143" s="4">
        <v>0</v>
      </c>
      <c r="Q143" s="4">
        <v>0</v>
      </c>
      <c r="R143" s="4">
        <v>18</v>
      </c>
      <c r="S143" s="4">
        <v>5</v>
      </c>
      <c r="T143" s="4">
        <v>0</v>
      </c>
      <c r="U143" s="4">
        <v>10</v>
      </c>
      <c r="V143" s="4">
        <v>0</v>
      </c>
      <c r="W143" s="4">
        <v>3</v>
      </c>
      <c r="X143" s="4">
        <v>0</v>
      </c>
      <c r="Y143" s="1">
        <v>0</v>
      </c>
      <c r="Z143" s="4">
        <v>35</v>
      </c>
      <c r="AA143" s="4">
        <v>4</v>
      </c>
      <c r="AB143" s="4">
        <v>4</v>
      </c>
      <c r="AC143" s="4">
        <v>0</v>
      </c>
      <c r="AD143" s="4">
        <v>0</v>
      </c>
      <c r="AE143" s="4">
        <v>0</v>
      </c>
      <c r="AF143" s="4">
        <v>0</v>
      </c>
      <c r="AG143" s="4">
        <v>0</v>
      </c>
      <c r="AH143" s="4">
        <v>0</v>
      </c>
      <c r="AI143" s="4">
        <v>0</v>
      </c>
      <c r="AJ143" s="4">
        <v>0</v>
      </c>
      <c r="AK143" s="4">
        <v>0</v>
      </c>
      <c r="AL143" s="4">
        <v>0</v>
      </c>
      <c r="AM143" s="4">
        <v>0</v>
      </c>
      <c r="AN143" s="4">
        <v>0</v>
      </c>
      <c r="AO143" s="4">
        <v>0</v>
      </c>
      <c r="AP143" s="4">
        <v>0</v>
      </c>
      <c r="AQ143" s="4">
        <v>0</v>
      </c>
      <c r="AR143" s="4">
        <v>0</v>
      </c>
      <c r="AS143" s="4">
        <v>0</v>
      </c>
      <c r="AT143" s="4">
        <v>0</v>
      </c>
      <c r="AU143" s="4">
        <v>0</v>
      </c>
      <c r="AV143" s="4">
        <v>0</v>
      </c>
      <c r="AW143" s="4">
        <v>4</v>
      </c>
      <c r="AX143" s="4">
        <v>4</v>
      </c>
      <c r="AY143" s="4">
        <v>0</v>
      </c>
      <c r="AZ143" s="4">
        <v>0</v>
      </c>
      <c r="BA143" s="4">
        <v>0</v>
      </c>
      <c r="BB143" s="4">
        <v>16</v>
      </c>
      <c r="BC143" s="4">
        <v>16</v>
      </c>
      <c r="BD143" s="4">
        <v>8</v>
      </c>
      <c r="BE143" s="4">
        <v>7</v>
      </c>
      <c r="BF143" s="4">
        <v>1</v>
      </c>
      <c r="BG143" s="4">
        <v>0</v>
      </c>
      <c r="BH143" s="4">
        <v>0</v>
      </c>
      <c r="BI143" s="4">
        <v>0</v>
      </c>
      <c r="BJ143" s="4">
        <v>0</v>
      </c>
      <c r="BK143" s="4">
        <v>305</v>
      </c>
      <c r="BL143" s="4">
        <v>1041</v>
      </c>
      <c r="BM143" s="4">
        <v>1</v>
      </c>
      <c r="BN143" s="4">
        <v>1</v>
      </c>
      <c r="BO143" s="4">
        <v>0</v>
      </c>
      <c r="BP143" s="4">
        <v>0</v>
      </c>
      <c r="BQ143" s="4">
        <v>0</v>
      </c>
      <c r="BR143" s="4">
        <v>1342</v>
      </c>
      <c r="BS143" s="4">
        <v>1324</v>
      </c>
      <c r="BT143" s="4">
        <v>18</v>
      </c>
      <c r="BU143" s="4">
        <v>3260</v>
      </c>
      <c r="BV143" s="4">
        <v>0</v>
      </c>
      <c r="BW143" s="4">
        <v>0</v>
      </c>
    </row>
    <row r="144" spans="1:75" s="1" customFormat="1">
      <c r="A144" t="s">
        <v>147</v>
      </c>
      <c r="B144" s="20">
        <v>45769</v>
      </c>
      <c r="C144" t="s">
        <v>258</v>
      </c>
      <c r="D144">
        <v>2025</v>
      </c>
      <c r="E144" t="s">
        <v>284</v>
      </c>
      <c r="F144" s="4">
        <v>6885</v>
      </c>
      <c r="G144" s="4">
        <v>338</v>
      </c>
      <c r="H144" s="4">
        <v>3685</v>
      </c>
      <c r="I144" s="4">
        <v>0</v>
      </c>
      <c r="J144" s="4">
        <v>0</v>
      </c>
      <c r="K144" s="4">
        <v>3685</v>
      </c>
      <c r="L144" s="8">
        <f t="shared" si="10"/>
        <v>0</v>
      </c>
      <c r="M144" s="4">
        <v>6921</v>
      </c>
      <c r="N144" s="4">
        <v>3719</v>
      </c>
      <c r="O144" s="4">
        <v>3685</v>
      </c>
      <c r="P144" s="4">
        <v>0</v>
      </c>
      <c r="Q144" s="4">
        <v>0</v>
      </c>
      <c r="R144" s="4">
        <v>34</v>
      </c>
      <c r="S144" s="4">
        <v>9</v>
      </c>
      <c r="T144" s="4">
        <v>5</v>
      </c>
      <c r="U144" s="4">
        <v>20</v>
      </c>
      <c r="V144" s="4">
        <v>0</v>
      </c>
      <c r="W144" s="4">
        <v>0</v>
      </c>
      <c r="X144" s="4">
        <v>0</v>
      </c>
      <c r="Y144" s="1">
        <v>0</v>
      </c>
      <c r="Z144" s="4">
        <v>67</v>
      </c>
      <c r="AA144" s="4">
        <v>10</v>
      </c>
      <c r="AB144" s="4">
        <v>10</v>
      </c>
      <c r="AC144" s="4">
        <v>0</v>
      </c>
      <c r="AD144" s="4">
        <v>0</v>
      </c>
      <c r="AE144" s="4">
        <v>0</v>
      </c>
      <c r="AF144" s="4">
        <v>0</v>
      </c>
      <c r="AG144" s="4">
        <v>0</v>
      </c>
      <c r="AH144" s="4">
        <v>0</v>
      </c>
      <c r="AI144" s="4">
        <v>0</v>
      </c>
      <c r="AJ144" s="4">
        <v>0</v>
      </c>
      <c r="AK144" s="4">
        <v>0</v>
      </c>
      <c r="AL144" s="4">
        <v>0</v>
      </c>
      <c r="AM144" s="4">
        <v>0</v>
      </c>
      <c r="AN144" s="4">
        <v>0</v>
      </c>
      <c r="AO144" s="4">
        <v>0</v>
      </c>
      <c r="AP144" s="4">
        <v>0</v>
      </c>
      <c r="AQ144" s="4">
        <v>0</v>
      </c>
      <c r="AR144" s="4">
        <v>0</v>
      </c>
      <c r="AS144" s="4">
        <v>0</v>
      </c>
      <c r="AT144" s="4">
        <v>0</v>
      </c>
      <c r="AU144" s="4">
        <v>0</v>
      </c>
      <c r="AV144" s="4">
        <v>0</v>
      </c>
      <c r="AW144" s="4">
        <v>10</v>
      </c>
      <c r="AX144" s="4">
        <v>10</v>
      </c>
      <c r="AY144" s="4">
        <v>0</v>
      </c>
      <c r="AZ144" s="4">
        <v>0</v>
      </c>
      <c r="BA144" s="4">
        <v>0</v>
      </c>
      <c r="BB144" s="4">
        <v>30</v>
      </c>
      <c r="BC144" s="4">
        <v>30</v>
      </c>
      <c r="BD144" s="4">
        <v>16</v>
      </c>
      <c r="BE144" s="4">
        <v>16</v>
      </c>
      <c r="BF144" s="4">
        <v>0</v>
      </c>
      <c r="BG144" s="4">
        <v>3</v>
      </c>
      <c r="BH144" s="4">
        <v>3</v>
      </c>
      <c r="BI144" s="4">
        <v>0</v>
      </c>
      <c r="BJ144" s="4">
        <v>0</v>
      </c>
      <c r="BK144" s="4">
        <v>1627</v>
      </c>
      <c r="BL144" s="4">
        <v>2089</v>
      </c>
      <c r="BM144" s="4">
        <v>10</v>
      </c>
      <c r="BN144" s="4">
        <v>10</v>
      </c>
      <c r="BO144" s="4">
        <v>0</v>
      </c>
      <c r="BP144" s="4">
        <v>0</v>
      </c>
      <c r="BQ144" s="4">
        <v>0</v>
      </c>
      <c r="BR144" s="4">
        <v>3709</v>
      </c>
      <c r="BS144" s="4">
        <v>3675</v>
      </c>
      <c r="BT144" s="4">
        <v>34</v>
      </c>
      <c r="BU144" s="4">
        <v>6854</v>
      </c>
      <c r="BV144" s="4">
        <v>0</v>
      </c>
      <c r="BW144" s="4">
        <v>0</v>
      </c>
    </row>
    <row r="145" spans="1:75" s="1" customFormat="1">
      <c r="A145" t="s">
        <v>149</v>
      </c>
      <c r="B145" s="20">
        <v>45769</v>
      </c>
      <c r="C145" t="s">
        <v>258</v>
      </c>
      <c r="D145">
        <v>2025</v>
      </c>
      <c r="E145" t="s">
        <v>285</v>
      </c>
      <c r="F145" s="4">
        <v>0</v>
      </c>
      <c r="G145" s="4">
        <v>0</v>
      </c>
      <c r="H145" s="4">
        <v>0</v>
      </c>
      <c r="I145" s="4">
        <v>0</v>
      </c>
      <c r="J145" s="4">
        <v>0</v>
      </c>
      <c r="K145" s="4">
        <v>0</v>
      </c>
      <c r="L145" s="8">
        <f t="shared" si="10"/>
        <v>0</v>
      </c>
      <c r="M145" s="4">
        <v>0</v>
      </c>
      <c r="N145" s="4">
        <v>0</v>
      </c>
      <c r="O145" s="4">
        <v>0</v>
      </c>
      <c r="P145" s="4">
        <v>0</v>
      </c>
      <c r="Q145" s="4">
        <v>0</v>
      </c>
      <c r="R145" s="4">
        <v>0</v>
      </c>
      <c r="S145" s="4">
        <v>0</v>
      </c>
      <c r="T145" s="4">
        <v>0</v>
      </c>
      <c r="U145" s="4">
        <v>0</v>
      </c>
      <c r="V145" s="4">
        <v>0</v>
      </c>
      <c r="W145" s="4">
        <v>0</v>
      </c>
      <c r="X145" s="4">
        <v>0</v>
      </c>
      <c r="Y145" s="1">
        <v>0</v>
      </c>
      <c r="Z145" s="4">
        <v>0</v>
      </c>
      <c r="AA145" s="4">
        <v>0</v>
      </c>
      <c r="AB145" s="4">
        <v>0</v>
      </c>
      <c r="AC145" s="4">
        <v>0</v>
      </c>
      <c r="AD145" s="4">
        <v>0</v>
      </c>
      <c r="AE145" s="4">
        <v>0</v>
      </c>
      <c r="AF145" s="4">
        <v>0</v>
      </c>
      <c r="AG145" s="4">
        <v>0</v>
      </c>
      <c r="AH145" s="4">
        <v>0</v>
      </c>
      <c r="AI145" s="4">
        <v>0</v>
      </c>
      <c r="AJ145" s="4">
        <v>0</v>
      </c>
      <c r="AK145" s="4">
        <v>0</v>
      </c>
      <c r="AL145" s="4">
        <v>0</v>
      </c>
      <c r="AM145" s="4">
        <v>0</v>
      </c>
      <c r="AN145" s="4">
        <v>0</v>
      </c>
      <c r="AO145" s="4">
        <v>0</v>
      </c>
      <c r="AP145" s="4">
        <v>0</v>
      </c>
      <c r="AQ145" s="4">
        <v>0</v>
      </c>
      <c r="AR145" s="4">
        <v>0</v>
      </c>
      <c r="AS145" s="4">
        <v>0</v>
      </c>
      <c r="AT145" s="4">
        <v>0</v>
      </c>
      <c r="AU145" s="4">
        <v>0</v>
      </c>
      <c r="AV145" s="4">
        <v>0</v>
      </c>
      <c r="AW145" s="4">
        <v>0</v>
      </c>
      <c r="AX145" s="4">
        <v>0</v>
      </c>
      <c r="AY145" s="4">
        <v>0</v>
      </c>
      <c r="AZ145" s="4">
        <v>0</v>
      </c>
      <c r="BA145" s="4">
        <v>0</v>
      </c>
      <c r="BB145" s="4">
        <v>0</v>
      </c>
      <c r="BC145" s="4">
        <v>0</v>
      </c>
      <c r="BD145" s="4">
        <v>0</v>
      </c>
      <c r="BE145" s="4">
        <v>0</v>
      </c>
      <c r="BF145" s="4">
        <v>0</v>
      </c>
      <c r="BG145" s="4">
        <v>0</v>
      </c>
      <c r="BH145" s="4">
        <v>0</v>
      </c>
      <c r="BI145" s="4">
        <v>0</v>
      </c>
      <c r="BJ145" s="4">
        <v>0</v>
      </c>
      <c r="BK145" s="4">
        <v>0</v>
      </c>
      <c r="BL145" s="4">
        <v>0</v>
      </c>
      <c r="BM145" s="4">
        <v>0</v>
      </c>
      <c r="BN145" s="4">
        <v>0</v>
      </c>
      <c r="BO145" s="4">
        <v>0</v>
      </c>
      <c r="BP145" s="4">
        <v>0</v>
      </c>
      <c r="BQ145" s="4">
        <v>0</v>
      </c>
      <c r="BR145" s="4">
        <v>0</v>
      </c>
      <c r="BS145" s="4">
        <v>0</v>
      </c>
      <c r="BT145" s="4">
        <v>0</v>
      </c>
      <c r="BU145" s="4">
        <v>0</v>
      </c>
      <c r="BV145" s="4">
        <v>0</v>
      </c>
      <c r="BW145" s="4">
        <v>0</v>
      </c>
    </row>
    <row r="146" spans="1:75" s="1" customFormat="1">
      <c r="A146" t="s">
        <v>151</v>
      </c>
      <c r="B146" s="20">
        <v>45769</v>
      </c>
      <c r="C146" t="s">
        <v>258</v>
      </c>
      <c r="D146">
        <v>2025</v>
      </c>
      <c r="E146" t="s">
        <v>286</v>
      </c>
      <c r="F146" s="4">
        <v>274966</v>
      </c>
      <c r="G146" s="4">
        <v>19944</v>
      </c>
      <c r="H146" s="4">
        <v>68371</v>
      </c>
      <c r="I146" s="4">
        <v>14</v>
      </c>
      <c r="J146" s="4">
        <v>4</v>
      </c>
      <c r="K146" s="4">
        <v>68381</v>
      </c>
      <c r="L146" s="8">
        <f t="shared" si="10"/>
        <v>0</v>
      </c>
      <c r="M146" s="4">
        <v>278968</v>
      </c>
      <c r="N146" s="4">
        <v>69175</v>
      </c>
      <c r="O146" s="4">
        <v>68381</v>
      </c>
      <c r="P146" s="4">
        <v>5</v>
      </c>
      <c r="Q146" s="4">
        <v>0</v>
      </c>
      <c r="R146" s="4">
        <v>789</v>
      </c>
      <c r="S146" s="4">
        <v>75</v>
      </c>
      <c r="T146" s="4">
        <v>110</v>
      </c>
      <c r="U146" s="4">
        <v>591</v>
      </c>
      <c r="V146" s="4">
        <v>0</v>
      </c>
      <c r="W146" s="4">
        <v>13</v>
      </c>
      <c r="X146" s="4">
        <v>0</v>
      </c>
      <c r="Y146" s="1">
        <v>0</v>
      </c>
      <c r="Z146" s="4">
        <v>6201</v>
      </c>
      <c r="AA146" s="4">
        <v>467</v>
      </c>
      <c r="AB146" s="4">
        <v>462</v>
      </c>
      <c r="AC146" s="4">
        <v>5</v>
      </c>
      <c r="AD146" s="4">
        <v>3</v>
      </c>
      <c r="AE146" s="4">
        <v>0</v>
      </c>
      <c r="AF146" s="4">
        <v>0</v>
      </c>
      <c r="AG146" s="4">
        <v>2</v>
      </c>
      <c r="AH146" s="4">
        <v>0</v>
      </c>
      <c r="AI146" s="4">
        <v>0</v>
      </c>
      <c r="AJ146" s="4">
        <v>0</v>
      </c>
      <c r="AK146" s="4">
        <v>0</v>
      </c>
      <c r="AL146" s="4">
        <v>0</v>
      </c>
      <c r="AM146" s="4">
        <v>0</v>
      </c>
      <c r="AN146" s="4">
        <v>0</v>
      </c>
      <c r="AO146" s="4">
        <v>0</v>
      </c>
      <c r="AP146" s="4">
        <v>0</v>
      </c>
      <c r="AQ146" s="4">
        <v>0</v>
      </c>
      <c r="AR146" s="4">
        <v>0</v>
      </c>
      <c r="AS146" s="4">
        <v>0</v>
      </c>
      <c r="AT146" s="4">
        <v>0</v>
      </c>
      <c r="AU146" s="4">
        <v>0</v>
      </c>
      <c r="AV146" s="4">
        <v>0</v>
      </c>
      <c r="AW146" s="4">
        <v>467</v>
      </c>
      <c r="AX146" s="4">
        <v>462</v>
      </c>
      <c r="AY146" s="4">
        <v>0</v>
      </c>
      <c r="AZ146" s="4">
        <v>0</v>
      </c>
      <c r="BA146" s="4">
        <v>0</v>
      </c>
      <c r="BB146" s="4">
        <v>1105</v>
      </c>
      <c r="BC146" s="4">
        <v>1105</v>
      </c>
      <c r="BD146" s="4">
        <v>330</v>
      </c>
      <c r="BE146" s="4">
        <v>325</v>
      </c>
      <c r="BF146" s="4">
        <v>5</v>
      </c>
      <c r="BG146" s="4">
        <v>4</v>
      </c>
      <c r="BH146" s="4">
        <v>4</v>
      </c>
      <c r="BI146" s="4">
        <v>0</v>
      </c>
      <c r="BJ146" s="4">
        <v>0</v>
      </c>
      <c r="BK146" s="4">
        <v>32676</v>
      </c>
      <c r="BL146" s="4">
        <v>36495</v>
      </c>
      <c r="BM146" s="4">
        <v>312</v>
      </c>
      <c r="BN146" s="4">
        <v>312</v>
      </c>
      <c r="BO146" s="4">
        <v>0</v>
      </c>
      <c r="BP146" s="4">
        <v>0</v>
      </c>
      <c r="BQ146" s="4">
        <v>44</v>
      </c>
      <c r="BR146" s="4">
        <v>68708</v>
      </c>
      <c r="BS146" s="4">
        <v>67919</v>
      </c>
      <c r="BT146" s="4">
        <v>784</v>
      </c>
      <c r="BU146" s="4">
        <v>272767</v>
      </c>
      <c r="BV146" s="4">
        <v>0</v>
      </c>
      <c r="BW146" s="4">
        <v>0</v>
      </c>
    </row>
    <row r="147" spans="1:75" s="1" customFormat="1">
      <c r="A147" t="s">
        <v>153</v>
      </c>
      <c r="B147" s="20">
        <v>45769</v>
      </c>
      <c r="C147" t="s">
        <v>258</v>
      </c>
      <c r="D147">
        <v>2025</v>
      </c>
      <c r="E147" t="s">
        <v>287</v>
      </c>
      <c r="F147" s="4">
        <v>4841</v>
      </c>
      <c r="G147" s="4">
        <v>207</v>
      </c>
      <c r="H147" s="4">
        <v>2141</v>
      </c>
      <c r="I147" s="4">
        <v>0</v>
      </c>
      <c r="J147" s="4">
        <v>0</v>
      </c>
      <c r="K147" s="4">
        <v>2141</v>
      </c>
      <c r="L147" s="8">
        <f t="shared" si="10"/>
        <v>0</v>
      </c>
      <c r="M147" s="4">
        <v>4986</v>
      </c>
      <c r="N147" s="4">
        <v>2181</v>
      </c>
      <c r="O147" s="4">
        <v>2141</v>
      </c>
      <c r="P147" s="4">
        <v>0</v>
      </c>
      <c r="Q147" s="4">
        <v>0</v>
      </c>
      <c r="R147" s="4">
        <v>40</v>
      </c>
      <c r="S147" s="4">
        <v>5</v>
      </c>
      <c r="T147" s="4">
        <v>6</v>
      </c>
      <c r="U147" s="4">
        <v>29</v>
      </c>
      <c r="V147" s="4">
        <v>0</v>
      </c>
      <c r="W147" s="4">
        <v>0</v>
      </c>
      <c r="X147" s="4">
        <v>0</v>
      </c>
      <c r="Y147" s="1">
        <v>0</v>
      </c>
      <c r="Z147" s="4">
        <v>166</v>
      </c>
      <c r="AA147" s="4">
        <v>13</v>
      </c>
      <c r="AB147" s="4">
        <v>13</v>
      </c>
      <c r="AC147" s="4">
        <v>0</v>
      </c>
      <c r="AD147" s="4">
        <v>0</v>
      </c>
      <c r="AE147" s="4">
        <v>0</v>
      </c>
      <c r="AF147" s="4">
        <v>0</v>
      </c>
      <c r="AG147" s="4">
        <v>0</v>
      </c>
      <c r="AH147" s="4">
        <v>0</v>
      </c>
      <c r="AI147" s="4">
        <v>0</v>
      </c>
      <c r="AJ147" s="4">
        <v>0</v>
      </c>
      <c r="AK147" s="4">
        <v>0</v>
      </c>
      <c r="AL147" s="4">
        <v>0</v>
      </c>
      <c r="AM147" s="4">
        <v>0</v>
      </c>
      <c r="AN147" s="4">
        <v>0</v>
      </c>
      <c r="AO147" s="4">
        <v>0</v>
      </c>
      <c r="AP147" s="4">
        <v>0</v>
      </c>
      <c r="AQ147" s="4">
        <v>0</v>
      </c>
      <c r="AR147" s="4">
        <v>0</v>
      </c>
      <c r="AS147" s="4">
        <v>0</v>
      </c>
      <c r="AT147" s="4">
        <v>0</v>
      </c>
      <c r="AU147" s="4">
        <v>0</v>
      </c>
      <c r="AV147" s="4">
        <v>0</v>
      </c>
      <c r="AW147" s="4">
        <v>13</v>
      </c>
      <c r="AX147" s="4">
        <v>13</v>
      </c>
      <c r="AY147" s="4">
        <v>0</v>
      </c>
      <c r="AZ147" s="4">
        <v>0</v>
      </c>
      <c r="BA147" s="4">
        <v>0</v>
      </c>
      <c r="BB147" s="4">
        <v>65</v>
      </c>
      <c r="BC147" s="4">
        <v>65</v>
      </c>
      <c r="BD147" s="4">
        <v>17</v>
      </c>
      <c r="BE147" s="4">
        <v>17</v>
      </c>
      <c r="BF147" s="4">
        <v>0</v>
      </c>
      <c r="BG147" s="4">
        <v>4</v>
      </c>
      <c r="BH147" s="4">
        <v>4</v>
      </c>
      <c r="BI147" s="4">
        <v>0</v>
      </c>
      <c r="BJ147" s="4">
        <v>0</v>
      </c>
      <c r="BK147" s="4">
        <v>686</v>
      </c>
      <c r="BL147" s="4">
        <v>1491</v>
      </c>
      <c r="BM147" s="4">
        <v>22</v>
      </c>
      <c r="BN147" s="4">
        <v>22</v>
      </c>
      <c r="BO147" s="4">
        <v>0</v>
      </c>
      <c r="BP147" s="4">
        <v>0</v>
      </c>
      <c r="BQ147" s="4">
        <v>6</v>
      </c>
      <c r="BR147" s="4">
        <v>2168</v>
      </c>
      <c r="BS147" s="4">
        <v>2128</v>
      </c>
      <c r="BT147" s="4">
        <v>40</v>
      </c>
      <c r="BU147" s="4">
        <v>4820</v>
      </c>
      <c r="BV147" s="4">
        <v>0</v>
      </c>
      <c r="BW147" s="4">
        <v>0</v>
      </c>
    </row>
    <row r="148" spans="1:75" s="1" customFormat="1">
      <c r="A148" t="s">
        <v>155</v>
      </c>
      <c r="B148" s="20">
        <v>45769</v>
      </c>
      <c r="C148" t="s">
        <v>258</v>
      </c>
      <c r="D148">
        <v>2025</v>
      </c>
      <c r="E148" t="s">
        <v>288</v>
      </c>
      <c r="F148" s="4">
        <v>18836</v>
      </c>
      <c r="G148" s="4">
        <v>885</v>
      </c>
      <c r="H148" s="4">
        <v>9118</v>
      </c>
      <c r="I148" s="4">
        <v>2</v>
      </c>
      <c r="J148" s="4">
        <v>12</v>
      </c>
      <c r="K148" s="4">
        <v>9108</v>
      </c>
      <c r="L148" s="8">
        <f t="shared" si="10"/>
        <v>0</v>
      </c>
      <c r="M148" s="4">
        <v>19096</v>
      </c>
      <c r="N148" s="4">
        <v>9190</v>
      </c>
      <c r="O148" s="4">
        <v>9108</v>
      </c>
      <c r="P148" s="4">
        <v>0</v>
      </c>
      <c r="Q148" s="4">
        <v>0</v>
      </c>
      <c r="R148" s="4">
        <v>82</v>
      </c>
      <c r="S148" s="4">
        <v>13</v>
      </c>
      <c r="T148" s="4">
        <v>20</v>
      </c>
      <c r="U148" s="4">
        <v>47</v>
      </c>
      <c r="V148" s="4">
        <v>0</v>
      </c>
      <c r="W148" s="4">
        <v>2</v>
      </c>
      <c r="X148" s="4">
        <v>0</v>
      </c>
      <c r="Y148" s="1">
        <v>0</v>
      </c>
      <c r="Z148" s="4">
        <v>973</v>
      </c>
      <c r="AA148" s="4">
        <v>133</v>
      </c>
      <c r="AB148" s="4">
        <v>132</v>
      </c>
      <c r="AC148" s="4">
        <v>1</v>
      </c>
      <c r="AD148" s="4">
        <v>0</v>
      </c>
      <c r="AE148" s="4">
        <v>1</v>
      </c>
      <c r="AF148" s="4">
        <v>0</v>
      </c>
      <c r="AG148" s="4">
        <v>0</v>
      </c>
      <c r="AH148" s="4">
        <v>0</v>
      </c>
      <c r="AI148" s="4">
        <v>0</v>
      </c>
      <c r="AJ148" s="4">
        <v>0</v>
      </c>
      <c r="AK148" s="4">
        <v>0</v>
      </c>
      <c r="AL148" s="4">
        <v>0</v>
      </c>
      <c r="AM148" s="4">
        <v>0</v>
      </c>
      <c r="AN148" s="4">
        <v>0</v>
      </c>
      <c r="AO148" s="4">
        <v>0</v>
      </c>
      <c r="AP148" s="4">
        <v>0</v>
      </c>
      <c r="AQ148" s="4">
        <v>0</v>
      </c>
      <c r="AR148" s="4">
        <v>0</v>
      </c>
      <c r="AS148" s="4">
        <v>0</v>
      </c>
      <c r="AT148" s="4">
        <v>0</v>
      </c>
      <c r="AU148" s="4">
        <v>0</v>
      </c>
      <c r="AV148" s="4">
        <v>0</v>
      </c>
      <c r="AW148" s="4">
        <v>133</v>
      </c>
      <c r="AX148" s="4">
        <v>132</v>
      </c>
      <c r="AY148" s="4">
        <v>0</v>
      </c>
      <c r="AZ148" s="4">
        <v>0</v>
      </c>
      <c r="BA148" s="4">
        <v>0</v>
      </c>
      <c r="BB148" s="4">
        <v>98</v>
      </c>
      <c r="BC148" s="4">
        <v>98</v>
      </c>
      <c r="BD148" s="4">
        <v>30</v>
      </c>
      <c r="BE148" s="4">
        <v>30</v>
      </c>
      <c r="BF148" s="4">
        <v>0</v>
      </c>
      <c r="BG148" s="4">
        <v>12</v>
      </c>
      <c r="BH148" s="4">
        <v>12</v>
      </c>
      <c r="BI148" s="4">
        <v>0</v>
      </c>
      <c r="BJ148" s="4">
        <v>0</v>
      </c>
      <c r="BK148" s="4">
        <v>5533</v>
      </c>
      <c r="BL148" s="4">
        <v>3645</v>
      </c>
      <c r="BM148" s="4">
        <v>52</v>
      </c>
      <c r="BN148" s="4">
        <v>52</v>
      </c>
      <c r="BO148" s="4">
        <v>0</v>
      </c>
      <c r="BP148" s="4">
        <v>0</v>
      </c>
      <c r="BQ148" s="4">
        <v>4</v>
      </c>
      <c r="BR148" s="4">
        <v>9057</v>
      </c>
      <c r="BS148" s="4">
        <v>8976</v>
      </c>
      <c r="BT148" s="4">
        <v>81</v>
      </c>
      <c r="BU148" s="4">
        <v>18123</v>
      </c>
      <c r="BV148" s="4">
        <v>0</v>
      </c>
      <c r="BW148" s="4">
        <v>0</v>
      </c>
    </row>
    <row r="149" spans="1:75" s="1" customFormat="1">
      <c r="A149" t="s">
        <v>157</v>
      </c>
      <c r="B149" s="20">
        <v>45769</v>
      </c>
      <c r="C149" t="s">
        <v>258</v>
      </c>
      <c r="D149">
        <v>2025</v>
      </c>
      <c r="E149" t="s">
        <v>289</v>
      </c>
      <c r="F149" s="4">
        <v>9377</v>
      </c>
      <c r="G149" s="4">
        <v>382</v>
      </c>
      <c r="H149" s="4">
        <v>3307</v>
      </c>
      <c r="I149" s="4">
        <v>0</v>
      </c>
      <c r="J149" s="4">
        <v>1</v>
      </c>
      <c r="K149" s="4">
        <v>3306</v>
      </c>
      <c r="L149" s="8">
        <f t="shared" si="10"/>
        <v>0</v>
      </c>
      <c r="M149" s="4">
        <v>9551</v>
      </c>
      <c r="N149" s="4">
        <v>3363</v>
      </c>
      <c r="O149" s="4">
        <v>3306</v>
      </c>
      <c r="P149" s="4">
        <v>1</v>
      </c>
      <c r="Q149" s="4">
        <v>0</v>
      </c>
      <c r="R149" s="4">
        <v>56</v>
      </c>
      <c r="S149" s="4">
        <v>8</v>
      </c>
      <c r="T149" s="4">
        <v>18</v>
      </c>
      <c r="U149" s="4">
        <v>28</v>
      </c>
      <c r="V149" s="4">
        <v>0</v>
      </c>
      <c r="W149" s="4">
        <v>2</v>
      </c>
      <c r="X149" s="4">
        <v>0</v>
      </c>
      <c r="Y149" s="1">
        <v>0</v>
      </c>
      <c r="Z149" s="4">
        <v>195</v>
      </c>
      <c r="AA149" s="4">
        <v>22</v>
      </c>
      <c r="AB149" s="4">
        <v>22</v>
      </c>
      <c r="AC149" s="4">
        <v>0</v>
      </c>
      <c r="AD149" s="4">
        <v>0</v>
      </c>
      <c r="AE149" s="4">
        <v>0</v>
      </c>
      <c r="AF149" s="4">
        <v>0</v>
      </c>
      <c r="AG149" s="4">
        <v>0</v>
      </c>
      <c r="AH149" s="4">
        <v>0</v>
      </c>
      <c r="AI149" s="4">
        <v>0</v>
      </c>
      <c r="AJ149" s="4">
        <v>0</v>
      </c>
      <c r="AK149" s="4">
        <v>0</v>
      </c>
      <c r="AL149" s="4">
        <v>0</v>
      </c>
      <c r="AM149" s="4">
        <v>0</v>
      </c>
      <c r="AN149" s="4">
        <v>0</v>
      </c>
      <c r="AO149" s="4">
        <v>0</v>
      </c>
      <c r="AP149" s="4">
        <v>0</v>
      </c>
      <c r="AQ149" s="4">
        <v>0</v>
      </c>
      <c r="AR149" s="4">
        <v>0</v>
      </c>
      <c r="AS149" s="4">
        <v>0</v>
      </c>
      <c r="AT149" s="4">
        <v>0</v>
      </c>
      <c r="AU149" s="4">
        <v>0</v>
      </c>
      <c r="AV149" s="4">
        <v>0</v>
      </c>
      <c r="AW149" s="4">
        <v>22</v>
      </c>
      <c r="AX149" s="4">
        <v>22</v>
      </c>
      <c r="AY149" s="4">
        <v>0</v>
      </c>
      <c r="AZ149" s="4">
        <v>0</v>
      </c>
      <c r="BA149" s="4">
        <v>0</v>
      </c>
      <c r="BB149" s="4">
        <v>33</v>
      </c>
      <c r="BC149" s="4">
        <v>33</v>
      </c>
      <c r="BD149" s="4">
        <v>10</v>
      </c>
      <c r="BE149" s="4">
        <v>10</v>
      </c>
      <c r="BF149" s="4">
        <v>0</v>
      </c>
      <c r="BG149" s="4">
        <v>3</v>
      </c>
      <c r="BH149" s="4">
        <v>3</v>
      </c>
      <c r="BI149" s="4">
        <v>0</v>
      </c>
      <c r="BJ149" s="4">
        <v>0</v>
      </c>
      <c r="BK149" s="4">
        <v>1984</v>
      </c>
      <c r="BL149" s="4">
        <v>1376</v>
      </c>
      <c r="BM149" s="4">
        <v>22</v>
      </c>
      <c r="BN149" s="4">
        <v>22</v>
      </c>
      <c r="BO149" s="4">
        <v>0</v>
      </c>
      <c r="BP149" s="4">
        <v>0</v>
      </c>
      <c r="BQ149" s="4">
        <v>0</v>
      </c>
      <c r="BR149" s="4">
        <v>3341</v>
      </c>
      <c r="BS149" s="4">
        <v>3284</v>
      </c>
      <c r="BT149" s="4">
        <v>56</v>
      </c>
      <c r="BU149" s="4">
        <v>9356</v>
      </c>
      <c r="BV149" s="4">
        <v>0</v>
      </c>
      <c r="BW149" s="4">
        <v>0</v>
      </c>
    </row>
    <row r="150" spans="1:75" s="1" customFormat="1">
      <c r="A150" t="s">
        <v>159</v>
      </c>
      <c r="B150" s="20">
        <v>45769</v>
      </c>
      <c r="C150" t="s">
        <v>258</v>
      </c>
      <c r="D150">
        <v>2025</v>
      </c>
      <c r="E150" t="s">
        <v>290</v>
      </c>
      <c r="F150" s="4">
        <v>36756</v>
      </c>
      <c r="G150" s="4">
        <v>1527</v>
      </c>
      <c r="H150" s="4">
        <v>15669</v>
      </c>
      <c r="I150" s="4">
        <v>4</v>
      </c>
      <c r="J150" s="4">
        <v>0</v>
      </c>
      <c r="K150" s="4">
        <v>15673</v>
      </c>
      <c r="L150" s="8">
        <f t="shared" si="10"/>
        <v>0</v>
      </c>
      <c r="M150" s="4">
        <v>37072</v>
      </c>
      <c r="N150" s="4">
        <v>15831</v>
      </c>
      <c r="O150" s="4">
        <v>15673</v>
      </c>
      <c r="P150" s="4">
        <v>0</v>
      </c>
      <c r="Q150" s="4">
        <v>0</v>
      </c>
      <c r="R150" s="4">
        <v>158</v>
      </c>
      <c r="S150" s="4">
        <v>9</v>
      </c>
      <c r="T150" s="4">
        <v>33</v>
      </c>
      <c r="U150" s="4">
        <v>110</v>
      </c>
      <c r="V150" s="4">
        <v>0</v>
      </c>
      <c r="W150" s="4">
        <v>6</v>
      </c>
      <c r="X150" s="4">
        <v>0</v>
      </c>
      <c r="Y150" s="1">
        <v>0</v>
      </c>
      <c r="Z150" s="4">
        <v>716</v>
      </c>
      <c r="AA150" s="4">
        <v>52</v>
      </c>
      <c r="AB150" s="4">
        <v>52</v>
      </c>
      <c r="AC150" s="4">
        <v>0</v>
      </c>
      <c r="AD150" s="4">
        <v>0</v>
      </c>
      <c r="AE150" s="4">
        <v>0</v>
      </c>
      <c r="AF150" s="4">
        <v>0</v>
      </c>
      <c r="AG150" s="4">
        <v>0</v>
      </c>
      <c r="AH150" s="4">
        <v>0</v>
      </c>
      <c r="AI150" s="4">
        <v>0</v>
      </c>
      <c r="AJ150" s="4">
        <v>0</v>
      </c>
      <c r="AK150" s="4">
        <v>0</v>
      </c>
      <c r="AL150" s="4">
        <v>0</v>
      </c>
      <c r="AM150" s="4">
        <v>0</v>
      </c>
      <c r="AN150" s="4">
        <v>0</v>
      </c>
      <c r="AO150" s="4">
        <v>0</v>
      </c>
      <c r="AP150" s="4">
        <v>0</v>
      </c>
      <c r="AQ150" s="4">
        <v>0</v>
      </c>
      <c r="AR150" s="4">
        <v>0</v>
      </c>
      <c r="AS150" s="4">
        <v>0</v>
      </c>
      <c r="AT150" s="4">
        <v>0</v>
      </c>
      <c r="AU150" s="4">
        <v>0</v>
      </c>
      <c r="AV150" s="4">
        <v>0</v>
      </c>
      <c r="AW150" s="4">
        <v>52</v>
      </c>
      <c r="AX150" s="4">
        <v>52</v>
      </c>
      <c r="AY150" s="4">
        <v>0</v>
      </c>
      <c r="AZ150" s="4">
        <v>0</v>
      </c>
      <c r="BA150" s="4">
        <v>0</v>
      </c>
      <c r="BB150" s="4">
        <v>173</v>
      </c>
      <c r="BC150" s="4">
        <v>173</v>
      </c>
      <c r="BD150" s="4">
        <v>72</v>
      </c>
      <c r="BE150" s="4">
        <v>72</v>
      </c>
      <c r="BF150" s="4">
        <v>0</v>
      </c>
      <c r="BG150" s="4">
        <v>19</v>
      </c>
      <c r="BH150" s="4">
        <v>19</v>
      </c>
      <c r="BI150" s="4">
        <v>0</v>
      </c>
      <c r="BJ150" s="4">
        <v>0</v>
      </c>
      <c r="BK150" s="4">
        <v>9077</v>
      </c>
      <c r="BL150" s="4">
        <v>6735</v>
      </c>
      <c r="BM150" s="4">
        <v>94</v>
      </c>
      <c r="BN150" s="4">
        <v>94</v>
      </c>
      <c r="BO150" s="4">
        <v>0</v>
      </c>
      <c r="BP150" s="4">
        <v>0</v>
      </c>
      <c r="BQ150" s="4">
        <v>29</v>
      </c>
      <c r="BR150" s="4">
        <v>15779</v>
      </c>
      <c r="BS150" s="4">
        <v>15621</v>
      </c>
      <c r="BT150" s="4">
        <v>158</v>
      </c>
      <c r="BU150" s="4">
        <v>36356</v>
      </c>
      <c r="BV150" s="4">
        <v>0</v>
      </c>
      <c r="BW150" s="4">
        <v>0</v>
      </c>
    </row>
    <row r="151" spans="1:75" s="1" customFormat="1">
      <c r="A151" t="s">
        <v>161</v>
      </c>
      <c r="B151" s="20">
        <v>45769</v>
      </c>
      <c r="C151" t="s">
        <v>258</v>
      </c>
      <c r="D151">
        <v>2025</v>
      </c>
      <c r="E151" t="s">
        <v>291</v>
      </c>
      <c r="F151" s="4">
        <v>19998</v>
      </c>
      <c r="G151" s="4">
        <v>867</v>
      </c>
      <c r="H151" s="4">
        <v>7032</v>
      </c>
      <c r="I151" s="4">
        <v>2</v>
      </c>
      <c r="J151" s="4">
        <v>0</v>
      </c>
      <c r="K151" s="4">
        <v>7034</v>
      </c>
      <c r="L151" s="8">
        <f t="shared" si="10"/>
        <v>0</v>
      </c>
      <c r="M151" s="4">
        <v>20188</v>
      </c>
      <c r="N151" s="4">
        <v>7106</v>
      </c>
      <c r="O151" s="4">
        <v>7034</v>
      </c>
      <c r="P151" s="4">
        <v>0</v>
      </c>
      <c r="Q151" s="4">
        <v>0</v>
      </c>
      <c r="R151" s="4">
        <v>72</v>
      </c>
      <c r="S151" s="4">
        <v>10</v>
      </c>
      <c r="T151" s="4">
        <v>5</v>
      </c>
      <c r="U151" s="4">
        <v>57</v>
      </c>
      <c r="V151" s="4">
        <v>0</v>
      </c>
      <c r="W151" s="4">
        <v>0</v>
      </c>
      <c r="X151" s="4">
        <v>0</v>
      </c>
      <c r="Y151" s="1">
        <v>0</v>
      </c>
      <c r="Z151" s="4">
        <v>399</v>
      </c>
      <c r="AA151" s="4">
        <v>53</v>
      </c>
      <c r="AB151" s="4">
        <v>52</v>
      </c>
      <c r="AC151" s="4">
        <v>1</v>
      </c>
      <c r="AD151" s="4">
        <v>0</v>
      </c>
      <c r="AE151" s="4">
        <v>1</v>
      </c>
      <c r="AF151" s="4">
        <v>0</v>
      </c>
      <c r="AG151" s="4">
        <v>0</v>
      </c>
      <c r="AH151" s="4">
        <v>0</v>
      </c>
      <c r="AI151" s="4">
        <v>0</v>
      </c>
      <c r="AJ151" s="4">
        <v>0</v>
      </c>
      <c r="AK151" s="4">
        <v>0</v>
      </c>
      <c r="AL151" s="4">
        <v>0</v>
      </c>
      <c r="AM151" s="4">
        <v>0</v>
      </c>
      <c r="AN151" s="4">
        <v>0</v>
      </c>
      <c r="AO151" s="4">
        <v>0</v>
      </c>
      <c r="AP151" s="4">
        <v>0</v>
      </c>
      <c r="AQ151" s="4">
        <v>0</v>
      </c>
      <c r="AR151" s="4">
        <v>0</v>
      </c>
      <c r="AS151" s="4">
        <v>0</v>
      </c>
      <c r="AT151" s="4">
        <v>0</v>
      </c>
      <c r="AU151" s="4">
        <v>0</v>
      </c>
      <c r="AV151" s="4">
        <v>0</v>
      </c>
      <c r="AW151" s="4">
        <v>53</v>
      </c>
      <c r="AX151" s="4">
        <v>52</v>
      </c>
      <c r="AY151" s="4">
        <v>0</v>
      </c>
      <c r="AZ151" s="4">
        <v>0</v>
      </c>
      <c r="BA151" s="4">
        <v>0</v>
      </c>
      <c r="BB151" s="4">
        <v>112</v>
      </c>
      <c r="BC151" s="4">
        <v>112</v>
      </c>
      <c r="BD151" s="4">
        <v>54</v>
      </c>
      <c r="BE151" s="4">
        <v>53</v>
      </c>
      <c r="BF151" s="4">
        <v>1</v>
      </c>
      <c r="BG151" s="4">
        <v>5</v>
      </c>
      <c r="BH151" s="4">
        <v>5</v>
      </c>
      <c r="BI151" s="4">
        <v>0</v>
      </c>
      <c r="BJ151" s="4">
        <v>0</v>
      </c>
      <c r="BK151" s="4">
        <v>1981</v>
      </c>
      <c r="BL151" s="4">
        <v>5120</v>
      </c>
      <c r="BM151" s="4">
        <v>14</v>
      </c>
      <c r="BN151" s="4">
        <v>14</v>
      </c>
      <c r="BO151" s="4">
        <v>0</v>
      </c>
      <c r="BP151" s="4">
        <v>0</v>
      </c>
      <c r="BQ151" s="4">
        <v>5</v>
      </c>
      <c r="BR151" s="4">
        <v>7053</v>
      </c>
      <c r="BS151" s="4">
        <v>6982</v>
      </c>
      <c r="BT151" s="4">
        <v>71</v>
      </c>
      <c r="BU151" s="4">
        <v>19789</v>
      </c>
      <c r="BV151" s="4">
        <v>0</v>
      </c>
      <c r="BW151" s="4">
        <v>0</v>
      </c>
    </row>
    <row r="152" spans="1:75" s="1" customFormat="1">
      <c r="A152" t="s">
        <v>163</v>
      </c>
      <c r="B152" s="20">
        <v>45769</v>
      </c>
      <c r="C152" t="s">
        <v>258</v>
      </c>
      <c r="D152">
        <v>2025</v>
      </c>
      <c r="E152" t="s">
        <v>292</v>
      </c>
      <c r="F152" s="4">
        <v>3318</v>
      </c>
      <c r="G152" s="4">
        <v>230</v>
      </c>
      <c r="H152" s="4">
        <v>1359</v>
      </c>
      <c r="I152" s="4">
        <v>0</v>
      </c>
      <c r="J152" s="4">
        <v>0</v>
      </c>
      <c r="K152" s="4">
        <v>1359</v>
      </c>
      <c r="L152" s="8">
        <f t="shared" si="10"/>
        <v>0</v>
      </c>
      <c r="M152" s="4">
        <v>3330</v>
      </c>
      <c r="N152" s="4">
        <v>1382</v>
      </c>
      <c r="O152" s="4">
        <v>1359</v>
      </c>
      <c r="P152" s="4">
        <v>0</v>
      </c>
      <c r="Q152" s="4">
        <v>0</v>
      </c>
      <c r="R152" s="4">
        <v>23</v>
      </c>
      <c r="S152" s="4">
        <v>3</v>
      </c>
      <c r="T152" s="4">
        <v>3</v>
      </c>
      <c r="U152" s="4">
        <v>17</v>
      </c>
      <c r="V152" s="4">
        <v>0</v>
      </c>
      <c r="W152" s="4">
        <v>0</v>
      </c>
      <c r="X152" s="4">
        <v>0</v>
      </c>
      <c r="Y152" s="1">
        <v>0</v>
      </c>
      <c r="Z152" s="4">
        <v>54</v>
      </c>
      <c r="AA152" s="4">
        <v>5</v>
      </c>
      <c r="AB152" s="4">
        <v>3</v>
      </c>
      <c r="AC152" s="4">
        <v>2</v>
      </c>
      <c r="AD152" s="4">
        <v>0</v>
      </c>
      <c r="AE152" s="4">
        <v>0</v>
      </c>
      <c r="AF152" s="4">
        <v>2</v>
      </c>
      <c r="AG152" s="4">
        <v>0</v>
      </c>
      <c r="AH152" s="4">
        <v>0</v>
      </c>
      <c r="AI152" s="4">
        <v>0</v>
      </c>
      <c r="AJ152" s="4">
        <v>0</v>
      </c>
      <c r="AK152" s="4">
        <v>0</v>
      </c>
      <c r="AL152" s="4">
        <v>0</v>
      </c>
      <c r="AM152" s="4">
        <v>0</v>
      </c>
      <c r="AN152" s="4">
        <v>0</v>
      </c>
      <c r="AO152" s="4">
        <v>0</v>
      </c>
      <c r="AP152" s="4">
        <v>0</v>
      </c>
      <c r="AQ152" s="4">
        <v>0</v>
      </c>
      <c r="AR152" s="4">
        <v>0</v>
      </c>
      <c r="AS152" s="4">
        <v>0</v>
      </c>
      <c r="AT152" s="4">
        <v>0</v>
      </c>
      <c r="AU152" s="4">
        <v>0</v>
      </c>
      <c r="AV152" s="4">
        <v>0</v>
      </c>
      <c r="AW152" s="4">
        <v>5</v>
      </c>
      <c r="AX152" s="4">
        <v>3</v>
      </c>
      <c r="AY152" s="4">
        <v>0</v>
      </c>
      <c r="AZ152" s="4">
        <v>0</v>
      </c>
      <c r="BA152" s="4">
        <v>0</v>
      </c>
      <c r="BB152" s="4">
        <v>14</v>
      </c>
      <c r="BC152" s="4">
        <v>14</v>
      </c>
      <c r="BD152" s="4">
        <v>6</v>
      </c>
      <c r="BE152" s="4">
        <v>4</v>
      </c>
      <c r="BF152" s="4">
        <v>2</v>
      </c>
      <c r="BG152" s="4">
        <v>5</v>
      </c>
      <c r="BH152" s="4">
        <v>5</v>
      </c>
      <c r="BI152" s="4">
        <v>0</v>
      </c>
      <c r="BJ152" s="4">
        <v>0</v>
      </c>
      <c r="BK152" s="4">
        <v>331</v>
      </c>
      <c r="BL152" s="4">
        <v>1046</v>
      </c>
      <c r="BM152" s="4">
        <v>11</v>
      </c>
      <c r="BN152" s="4">
        <v>11</v>
      </c>
      <c r="BO152" s="4">
        <v>0</v>
      </c>
      <c r="BP152" s="4">
        <v>0</v>
      </c>
      <c r="BQ152" s="4">
        <v>2</v>
      </c>
      <c r="BR152" s="4">
        <v>1377</v>
      </c>
      <c r="BS152" s="4">
        <v>1356</v>
      </c>
      <c r="BT152" s="4">
        <v>21</v>
      </c>
      <c r="BU152" s="4">
        <v>3276</v>
      </c>
      <c r="BV152" s="4">
        <v>0</v>
      </c>
      <c r="BW152" s="4">
        <v>0</v>
      </c>
    </row>
    <row r="153" spans="1:75" s="1" customFormat="1">
      <c r="A153" t="s">
        <v>166</v>
      </c>
      <c r="B153" s="20">
        <v>45769</v>
      </c>
      <c r="C153" t="s">
        <v>258</v>
      </c>
      <c r="D153">
        <v>2025</v>
      </c>
      <c r="E153" t="s">
        <v>293</v>
      </c>
      <c r="F153" s="4">
        <v>18877</v>
      </c>
      <c r="G153" s="4">
        <v>1461</v>
      </c>
      <c r="H153" s="4">
        <v>5516</v>
      </c>
      <c r="I153" s="4">
        <v>8</v>
      </c>
      <c r="J153" s="4">
        <v>1</v>
      </c>
      <c r="K153" s="4">
        <v>5523</v>
      </c>
      <c r="L153" s="8">
        <f t="shared" si="10"/>
        <v>0</v>
      </c>
      <c r="M153" s="4">
        <v>19255</v>
      </c>
      <c r="N153" s="4">
        <v>5589</v>
      </c>
      <c r="O153" s="4">
        <v>5523</v>
      </c>
      <c r="P153" s="4">
        <v>0</v>
      </c>
      <c r="Q153" s="4">
        <v>0</v>
      </c>
      <c r="R153" s="4">
        <v>66</v>
      </c>
      <c r="S153" s="4">
        <v>11</v>
      </c>
      <c r="T153" s="4">
        <v>7</v>
      </c>
      <c r="U153" s="4">
        <v>44</v>
      </c>
      <c r="V153" s="4">
        <v>0</v>
      </c>
      <c r="W153" s="4">
        <v>4</v>
      </c>
      <c r="X153" s="4">
        <v>0</v>
      </c>
      <c r="Y153" s="1">
        <v>0</v>
      </c>
      <c r="Z153" s="4">
        <v>693</v>
      </c>
      <c r="AA153" s="4">
        <v>76</v>
      </c>
      <c r="AB153" s="4">
        <v>76</v>
      </c>
      <c r="AC153" s="4">
        <v>0</v>
      </c>
      <c r="AD153" s="4">
        <v>0</v>
      </c>
      <c r="AE153" s="4">
        <v>0</v>
      </c>
      <c r="AF153" s="4">
        <v>0</v>
      </c>
      <c r="AG153" s="4">
        <v>0</v>
      </c>
      <c r="AH153" s="4">
        <v>0</v>
      </c>
      <c r="AI153" s="4">
        <v>0</v>
      </c>
      <c r="AJ153" s="4">
        <v>0</v>
      </c>
      <c r="AK153" s="4">
        <v>0</v>
      </c>
      <c r="AL153" s="4">
        <v>0</v>
      </c>
      <c r="AM153" s="4">
        <v>0</v>
      </c>
      <c r="AN153" s="4">
        <v>0</v>
      </c>
      <c r="AO153" s="4">
        <v>0</v>
      </c>
      <c r="AP153" s="4">
        <v>0</v>
      </c>
      <c r="AQ153" s="4">
        <v>0</v>
      </c>
      <c r="AR153" s="4">
        <v>0</v>
      </c>
      <c r="AS153" s="4">
        <v>0</v>
      </c>
      <c r="AT153" s="4">
        <v>0</v>
      </c>
      <c r="AU153" s="4">
        <v>0</v>
      </c>
      <c r="AV153" s="4">
        <v>0</v>
      </c>
      <c r="AW153" s="4">
        <v>76</v>
      </c>
      <c r="AX153" s="4">
        <v>76</v>
      </c>
      <c r="AY153" s="4">
        <v>0</v>
      </c>
      <c r="AZ153" s="4">
        <v>0</v>
      </c>
      <c r="BA153" s="4">
        <v>0</v>
      </c>
      <c r="BB153" s="4">
        <v>94</v>
      </c>
      <c r="BC153" s="4">
        <v>94</v>
      </c>
      <c r="BD153" s="4">
        <v>31</v>
      </c>
      <c r="BE153" s="4">
        <v>30</v>
      </c>
      <c r="BF153" s="4">
        <v>1</v>
      </c>
      <c r="BG153" s="4">
        <v>4</v>
      </c>
      <c r="BH153" s="4">
        <v>4</v>
      </c>
      <c r="BI153" s="4">
        <v>0</v>
      </c>
      <c r="BJ153" s="4">
        <v>0</v>
      </c>
      <c r="BK153" s="4">
        <v>2583</v>
      </c>
      <c r="BL153" s="4">
        <v>3002</v>
      </c>
      <c r="BM153" s="4">
        <v>22</v>
      </c>
      <c r="BN153" s="4">
        <v>22</v>
      </c>
      <c r="BO153" s="4">
        <v>0</v>
      </c>
      <c r="BP153" s="4">
        <v>0</v>
      </c>
      <c r="BQ153" s="4">
        <v>0</v>
      </c>
      <c r="BR153" s="4">
        <v>5513</v>
      </c>
      <c r="BS153" s="4">
        <v>5447</v>
      </c>
      <c r="BT153" s="4">
        <v>66</v>
      </c>
      <c r="BU153" s="4">
        <v>18562</v>
      </c>
      <c r="BV153" s="4">
        <v>0</v>
      </c>
      <c r="BW153" s="4">
        <v>2</v>
      </c>
    </row>
    <row r="154" spans="1:75" s="1" customFormat="1">
      <c r="A154" t="s">
        <v>168</v>
      </c>
      <c r="B154" s="20">
        <v>45769</v>
      </c>
      <c r="C154" t="s">
        <v>258</v>
      </c>
      <c r="D154">
        <v>2025</v>
      </c>
      <c r="E154" t="s">
        <v>294</v>
      </c>
      <c r="F154" s="4">
        <v>0</v>
      </c>
      <c r="G154" s="4">
        <v>0</v>
      </c>
      <c r="H154" s="4">
        <v>0</v>
      </c>
      <c r="I154" s="4">
        <v>0</v>
      </c>
      <c r="J154" s="4">
        <v>0</v>
      </c>
      <c r="K154" s="4">
        <v>0</v>
      </c>
      <c r="L154" s="8">
        <f t="shared" si="10"/>
        <v>0</v>
      </c>
      <c r="M154" s="4">
        <v>0</v>
      </c>
      <c r="N154" s="4">
        <v>0</v>
      </c>
      <c r="O154" s="4">
        <v>0</v>
      </c>
      <c r="P154" s="4">
        <v>0</v>
      </c>
      <c r="Q154" s="4">
        <v>0</v>
      </c>
      <c r="R154" s="4">
        <v>0</v>
      </c>
      <c r="S154" s="4">
        <v>0</v>
      </c>
      <c r="T154" s="4">
        <v>0</v>
      </c>
      <c r="U154" s="4">
        <v>0</v>
      </c>
      <c r="V154" s="4">
        <v>0</v>
      </c>
      <c r="W154" s="4">
        <v>0</v>
      </c>
      <c r="X154" s="4">
        <v>0</v>
      </c>
      <c r="Y154" s="1">
        <v>0</v>
      </c>
      <c r="Z154" s="4">
        <v>0</v>
      </c>
      <c r="AA154" s="4">
        <v>0</v>
      </c>
      <c r="AB154" s="4">
        <v>0</v>
      </c>
      <c r="AC154" s="4">
        <v>0</v>
      </c>
      <c r="AD154" s="4">
        <v>0</v>
      </c>
      <c r="AE154" s="4">
        <v>0</v>
      </c>
      <c r="AF154" s="4">
        <v>0</v>
      </c>
      <c r="AG154" s="4">
        <v>0</v>
      </c>
      <c r="AH154" s="4">
        <v>0</v>
      </c>
      <c r="AI154" s="4">
        <v>0</v>
      </c>
      <c r="AJ154" s="4">
        <v>0</v>
      </c>
      <c r="AK154" s="4">
        <v>0</v>
      </c>
      <c r="AL154" s="4">
        <v>0</v>
      </c>
      <c r="AM154" s="4">
        <v>0</v>
      </c>
      <c r="AN154" s="4">
        <v>0</v>
      </c>
      <c r="AO154" s="4">
        <v>0</v>
      </c>
      <c r="AP154" s="4">
        <v>0</v>
      </c>
      <c r="AQ154" s="4">
        <v>0</v>
      </c>
      <c r="AR154" s="4">
        <v>0</v>
      </c>
      <c r="AS154" s="4">
        <v>0</v>
      </c>
      <c r="AT154" s="4">
        <v>0</v>
      </c>
      <c r="AU154" s="4">
        <v>0</v>
      </c>
      <c r="AV154" s="4">
        <v>0</v>
      </c>
      <c r="AW154" s="4">
        <v>0</v>
      </c>
      <c r="AX154" s="4">
        <v>0</v>
      </c>
      <c r="AY154" s="4">
        <v>0</v>
      </c>
      <c r="AZ154" s="4">
        <v>0</v>
      </c>
      <c r="BA154" s="4">
        <v>0</v>
      </c>
      <c r="BB154" s="4">
        <v>0</v>
      </c>
      <c r="BC154" s="4">
        <v>0</v>
      </c>
      <c r="BD154" s="4">
        <v>0</v>
      </c>
      <c r="BE154" s="4">
        <v>0</v>
      </c>
      <c r="BF154" s="4">
        <v>0</v>
      </c>
      <c r="BG154" s="4">
        <v>0</v>
      </c>
      <c r="BH154" s="4">
        <v>0</v>
      </c>
      <c r="BI154" s="4">
        <v>0</v>
      </c>
      <c r="BJ154" s="4">
        <v>0</v>
      </c>
      <c r="BK154" s="4">
        <v>0</v>
      </c>
      <c r="BL154" s="4">
        <v>0</v>
      </c>
      <c r="BM154" s="4">
        <v>0</v>
      </c>
      <c r="BN154" s="4">
        <v>0</v>
      </c>
      <c r="BO154" s="4">
        <v>0</v>
      </c>
      <c r="BP154" s="4">
        <v>0</v>
      </c>
      <c r="BQ154" s="4">
        <v>0</v>
      </c>
      <c r="BR154" s="4">
        <v>0</v>
      </c>
      <c r="BS154" s="4">
        <v>0</v>
      </c>
      <c r="BT154" s="4">
        <v>0</v>
      </c>
      <c r="BU154" s="4">
        <v>0</v>
      </c>
      <c r="BV154" s="4">
        <v>0</v>
      </c>
      <c r="BW154" s="4">
        <v>0</v>
      </c>
    </row>
    <row r="155" spans="1:75" s="1" customFormat="1">
      <c r="A155" t="s">
        <v>170</v>
      </c>
      <c r="B155" s="20">
        <v>45769</v>
      </c>
      <c r="C155" t="s">
        <v>258</v>
      </c>
      <c r="D155">
        <v>2025</v>
      </c>
      <c r="E155" t="s">
        <v>295</v>
      </c>
      <c r="F155" s="4">
        <v>1354</v>
      </c>
      <c r="G155" s="4">
        <v>75</v>
      </c>
      <c r="H155" s="4">
        <v>491</v>
      </c>
      <c r="I155" s="4">
        <v>0</v>
      </c>
      <c r="J155" s="4">
        <v>0</v>
      </c>
      <c r="K155" s="4">
        <v>491</v>
      </c>
      <c r="L155" s="8">
        <f t="shared" si="10"/>
        <v>0</v>
      </c>
      <c r="M155" s="4">
        <v>1372</v>
      </c>
      <c r="N155" s="4">
        <v>497</v>
      </c>
      <c r="O155" s="4">
        <v>491</v>
      </c>
      <c r="P155" s="4">
        <v>2</v>
      </c>
      <c r="Q155" s="4">
        <v>0</v>
      </c>
      <c r="R155" s="4">
        <v>4</v>
      </c>
      <c r="S155" s="4">
        <v>0</v>
      </c>
      <c r="T155" s="4">
        <v>0</v>
      </c>
      <c r="U155" s="4">
        <v>4</v>
      </c>
      <c r="V155" s="4">
        <v>0</v>
      </c>
      <c r="W155" s="4">
        <v>0</v>
      </c>
      <c r="X155" s="4">
        <v>0</v>
      </c>
      <c r="Y155" s="1">
        <v>0</v>
      </c>
      <c r="Z155" s="4">
        <v>13</v>
      </c>
      <c r="AA155" s="4">
        <v>1</v>
      </c>
      <c r="AB155" s="4">
        <v>1</v>
      </c>
      <c r="AC155" s="4">
        <v>0</v>
      </c>
      <c r="AD155" s="4">
        <v>0</v>
      </c>
      <c r="AE155" s="4">
        <v>0</v>
      </c>
      <c r="AF155" s="4">
        <v>0</v>
      </c>
      <c r="AG155" s="4">
        <v>0</v>
      </c>
      <c r="AH155" s="4">
        <v>0</v>
      </c>
      <c r="AI155" s="4">
        <v>0</v>
      </c>
      <c r="AJ155" s="4">
        <v>0</v>
      </c>
      <c r="AK155" s="4">
        <v>0</v>
      </c>
      <c r="AL155" s="4">
        <v>0</v>
      </c>
      <c r="AM155" s="4">
        <v>0</v>
      </c>
      <c r="AN155" s="4">
        <v>0</v>
      </c>
      <c r="AO155" s="4">
        <v>0</v>
      </c>
      <c r="AP155" s="4">
        <v>0</v>
      </c>
      <c r="AQ155" s="4">
        <v>0</v>
      </c>
      <c r="AR155" s="4">
        <v>0</v>
      </c>
      <c r="AS155" s="4">
        <v>0</v>
      </c>
      <c r="AT155" s="4">
        <v>0</v>
      </c>
      <c r="AU155" s="4">
        <v>0</v>
      </c>
      <c r="AV155" s="4">
        <v>0</v>
      </c>
      <c r="AW155" s="4">
        <v>1</v>
      </c>
      <c r="AX155" s="4">
        <v>1</v>
      </c>
      <c r="AY155" s="4">
        <v>0</v>
      </c>
      <c r="AZ155" s="4">
        <v>0</v>
      </c>
      <c r="BA155" s="4">
        <v>0</v>
      </c>
      <c r="BB155" s="4">
        <v>18</v>
      </c>
      <c r="BC155" s="4">
        <v>18</v>
      </c>
      <c r="BD155" s="4">
        <v>4</v>
      </c>
      <c r="BE155" s="4">
        <v>2</v>
      </c>
      <c r="BF155" s="4">
        <v>2</v>
      </c>
      <c r="BG155" s="4">
        <v>0</v>
      </c>
      <c r="BH155" s="4">
        <v>0</v>
      </c>
      <c r="BI155" s="4">
        <v>0</v>
      </c>
      <c r="BJ155" s="4">
        <v>0</v>
      </c>
      <c r="BK155" s="4">
        <v>299</v>
      </c>
      <c r="BL155" s="4">
        <v>198</v>
      </c>
      <c r="BM155" s="4">
        <v>1</v>
      </c>
      <c r="BN155" s="4">
        <v>1</v>
      </c>
      <c r="BO155" s="4">
        <v>0</v>
      </c>
      <c r="BP155" s="4">
        <v>0</v>
      </c>
      <c r="BQ155" s="4">
        <v>0</v>
      </c>
      <c r="BR155" s="4">
        <v>496</v>
      </c>
      <c r="BS155" s="4">
        <v>490</v>
      </c>
      <c r="BT155" s="4">
        <v>4</v>
      </c>
      <c r="BU155" s="4">
        <v>1359</v>
      </c>
      <c r="BV155" s="4">
        <v>0</v>
      </c>
      <c r="BW155" s="4">
        <v>0</v>
      </c>
    </row>
    <row r="156" spans="1:75" s="1" customFormat="1">
      <c r="A156" t="s">
        <v>172</v>
      </c>
      <c r="B156" s="20">
        <v>45769</v>
      </c>
      <c r="C156" t="s">
        <v>258</v>
      </c>
      <c r="D156">
        <v>2025</v>
      </c>
      <c r="E156" t="s">
        <v>296</v>
      </c>
      <c r="F156" s="4">
        <v>0</v>
      </c>
      <c r="G156" s="4">
        <v>0</v>
      </c>
      <c r="H156" s="4">
        <v>0</v>
      </c>
      <c r="I156" s="4">
        <v>0</v>
      </c>
      <c r="J156" s="4">
        <v>0</v>
      </c>
      <c r="K156" s="4">
        <v>0</v>
      </c>
      <c r="L156" s="8">
        <f t="shared" si="10"/>
        <v>0</v>
      </c>
      <c r="M156" s="4">
        <v>0</v>
      </c>
      <c r="N156" s="4">
        <v>0</v>
      </c>
      <c r="O156" s="4">
        <v>0</v>
      </c>
      <c r="P156" s="4">
        <v>0</v>
      </c>
      <c r="Q156" s="4">
        <v>0</v>
      </c>
      <c r="R156" s="4">
        <v>0</v>
      </c>
      <c r="S156" s="4">
        <v>0</v>
      </c>
      <c r="T156" s="4">
        <v>0</v>
      </c>
      <c r="U156" s="4">
        <v>0</v>
      </c>
      <c r="V156" s="4">
        <v>0</v>
      </c>
      <c r="W156" s="4">
        <v>0</v>
      </c>
      <c r="X156" s="4">
        <v>0</v>
      </c>
      <c r="Y156" s="1">
        <v>0</v>
      </c>
      <c r="Z156" s="4">
        <v>0</v>
      </c>
      <c r="AA156" s="4">
        <v>0</v>
      </c>
      <c r="AB156" s="4">
        <v>0</v>
      </c>
      <c r="AC156" s="4">
        <v>0</v>
      </c>
      <c r="AD156" s="4">
        <v>0</v>
      </c>
      <c r="AE156" s="4">
        <v>0</v>
      </c>
      <c r="AF156" s="4">
        <v>0</v>
      </c>
      <c r="AG156" s="4">
        <v>0</v>
      </c>
      <c r="AH156" s="4">
        <v>0</v>
      </c>
      <c r="AI156" s="4">
        <v>0</v>
      </c>
      <c r="AJ156" s="4">
        <v>0</v>
      </c>
      <c r="AK156" s="4">
        <v>0</v>
      </c>
      <c r="AL156" s="4">
        <v>0</v>
      </c>
      <c r="AM156" s="4">
        <v>0</v>
      </c>
      <c r="AN156" s="4">
        <v>0</v>
      </c>
      <c r="AO156" s="4">
        <v>0</v>
      </c>
      <c r="AP156" s="4">
        <v>0</v>
      </c>
      <c r="AQ156" s="4">
        <v>0</v>
      </c>
      <c r="AR156" s="4">
        <v>0</v>
      </c>
      <c r="AS156" s="4">
        <v>0</v>
      </c>
      <c r="AT156" s="4">
        <v>0</v>
      </c>
      <c r="AU156" s="4">
        <v>0</v>
      </c>
      <c r="AV156" s="4">
        <v>0</v>
      </c>
      <c r="AW156" s="4">
        <v>0</v>
      </c>
      <c r="AX156" s="4">
        <v>0</v>
      </c>
      <c r="AY156" s="4">
        <v>0</v>
      </c>
      <c r="AZ156" s="4">
        <v>0</v>
      </c>
      <c r="BA156" s="4">
        <v>0</v>
      </c>
      <c r="BB156" s="4">
        <v>0</v>
      </c>
      <c r="BC156" s="4">
        <v>0</v>
      </c>
      <c r="BD156" s="4">
        <v>0</v>
      </c>
      <c r="BE156" s="4">
        <v>0</v>
      </c>
      <c r="BF156" s="4">
        <v>0</v>
      </c>
      <c r="BG156" s="4">
        <v>0</v>
      </c>
      <c r="BH156" s="4">
        <v>0</v>
      </c>
      <c r="BI156" s="4">
        <v>0</v>
      </c>
      <c r="BJ156" s="4">
        <v>0</v>
      </c>
      <c r="BK156" s="4">
        <v>0</v>
      </c>
      <c r="BL156" s="4">
        <v>0</v>
      </c>
      <c r="BM156" s="4">
        <v>0</v>
      </c>
      <c r="BN156" s="4">
        <v>0</v>
      </c>
      <c r="BO156" s="4">
        <v>0</v>
      </c>
      <c r="BP156" s="4">
        <v>0</v>
      </c>
      <c r="BQ156" s="4">
        <v>0</v>
      </c>
      <c r="BR156" s="4">
        <v>0</v>
      </c>
      <c r="BS156" s="4">
        <v>0</v>
      </c>
      <c r="BT156" s="4">
        <v>0</v>
      </c>
      <c r="BU156" s="4">
        <v>0</v>
      </c>
      <c r="BV156" s="4">
        <v>0</v>
      </c>
      <c r="BW156" s="4">
        <v>0</v>
      </c>
    </row>
    <row r="157" spans="1:75" s="1" customFormat="1">
      <c r="A157" t="s">
        <v>174</v>
      </c>
      <c r="B157" s="20">
        <v>45769</v>
      </c>
      <c r="C157" t="s">
        <v>258</v>
      </c>
      <c r="D157">
        <v>2025</v>
      </c>
      <c r="E157" t="s">
        <v>297</v>
      </c>
      <c r="F157" s="4">
        <v>0</v>
      </c>
      <c r="G157" s="4">
        <v>0</v>
      </c>
      <c r="H157" s="4">
        <v>0</v>
      </c>
      <c r="I157" s="4">
        <v>0</v>
      </c>
      <c r="J157" s="4">
        <v>0</v>
      </c>
      <c r="K157" s="4">
        <v>0</v>
      </c>
      <c r="L157" s="8">
        <f t="shared" si="10"/>
        <v>0</v>
      </c>
      <c r="M157" s="4">
        <v>0</v>
      </c>
      <c r="N157" s="4">
        <v>0</v>
      </c>
      <c r="O157" s="4">
        <v>0</v>
      </c>
      <c r="P157" s="4">
        <v>0</v>
      </c>
      <c r="Q157" s="4">
        <v>0</v>
      </c>
      <c r="R157" s="4">
        <v>0</v>
      </c>
      <c r="S157" s="4">
        <v>0</v>
      </c>
      <c r="T157" s="4">
        <v>0</v>
      </c>
      <c r="U157" s="4">
        <v>0</v>
      </c>
      <c r="V157" s="4">
        <v>0</v>
      </c>
      <c r="W157" s="4">
        <v>0</v>
      </c>
      <c r="X157" s="4">
        <v>0</v>
      </c>
      <c r="Y157" s="1">
        <v>0</v>
      </c>
      <c r="Z157" s="4">
        <v>0</v>
      </c>
      <c r="AA157" s="4">
        <v>0</v>
      </c>
      <c r="AB157" s="4">
        <v>0</v>
      </c>
      <c r="AC157" s="4">
        <v>0</v>
      </c>
      <c r="AD157" s="4">
        <v>0</v>
      </c>
      <c r="AE157" s="4">
        <v>0</v>
      </c>
      <c r="AF157" s="4">
        <v>0</v>
      </c>
      <c r="AG157" s="4">
        <v>0</v>
      </c>
      <c r="AH157" s="4">
        <v>0</v>
      </c>
      <c r="AI157" s="4">
        <v>0</v>
      </c>
      <c r="AJ157" s="4">
        <v>0</v>
      </c>
      <c r="AK157" s="4">
        <v>0</v>
      </c>
      <c r="AL157" s="4">
        <v>0</v>
      </c>
      <c r="AM157" s="4">
        <v>0</v>
      </c>
      <c r="AN157" s="4">
        <v>0</v>
      </c>
      <c r="AO157" s="4">
        <v>0</v>
      </c>
      <c r="AP157" s="4">
        <v>0</v>
      </c>
      <c r="AQ157" s="4">
        <v>0</v>
      </c>
      <c r="AR157" s="4">
        <v>0</v>
      </c>
      <c r="AS157" s="4">
        <v>0</v>
      </c>
      <c r="AT157" s="4">
        <v>0</v>
      </c>
      <c r="AU157" s="4">
        <v>0</v>
      </c>
      <c r="AV157" s="4">
        <v>0</v>
      </c>
      <c r="AW157" s="4">
        <v>0</v>
      </c>
      <c r="AX157" s="4">
        <v>0</v>
      </c>
      <c r="AY157" s="4">
        <v>0</v>
      </c>
      <c r="AZ157" s="4">
        <v>0</v>
      </c>
      <c r="BA157" s="4">
        <v>0</v>
      </c>
      <c r="BB157" s="4">
        <v>0</v>
      </c>
      <c r="BC157" s="4">
        <v>0</v>
      </c>
      <c r="BD157" s="4">
        <v>0</v>
      </c>
      <c r="BE157" s="4">
        <v>0</v>
      </c>
      <c r="BF157" s="4">
        <v>0</v>
      </c>
      <c r="BG157" s="4">
        <v>0</v>
      </c>
      <c r="BH157" s="4">
        <v>0</v>
      </c>
      <c r="BI157" s="4">
        <v>0</v>
      </c>
      <c r="BJ157" s="4">
        <v>0</v>
      </c>
      <c r="BK157" s="4">
        <v>0</v>
      </c>
      <c r="BL157" s="4">
        <v>0</v>
      </c>
      <c r="BM157" s="4">
        <v>0</v>
      </c>
      <c r="BN157" s="4">
        <v>0</v>
      </c>
      <c r="BO157" s="4">
        <v>0</v>
      </c>
      <c r="BP157" s="4">
        <v>0</v>
      </c>
      <c r="BQ157" s="4">
        <v>0</v>
      </c>
      <c r="BR157" s="4">
        <v>0</v>
      </c>
      <c r="BS157" s="4">
        <v>0</v>
      </c>
      <c r="BT157" s="4">
        <v>0</v>
      </c>
      <c r="BU157" s="4">
        <v>0</v>
      </c>
      <c r="BV157" s="4">
        <v>0</v>
      </c>
      <c r="BW157" s="4">
        <v>0</v>
      </c>
    </row>
    <row r="158" spans="1:75" s="1" customFormat="1">
      <c r="A158" t="s">
        <v>176</v>
      </c>
      <c r="B158" s="20">
        <v>45769</v>
      </c>
      <c r="C158" t="s">
        <v>258</v>
      </c>
      <c r="D158">
        <v>2025</v>
      </c>
      <c r="E158" t="s">
        <v>298</v>
      </c>
      <c r="F158" s="4">
        <v>133693</v>
      </c>
      <c r="G158" s="4">
        <v>6268</v>
      </c>
      <c r="H158" s="4">
        <v>27453</v>
      </c>
      <c r="I158" s="4">
        <v>1</v>
      </c>
      <c r="J158" s="4">
        <v>23</v>
      </c>
      <c r="K158" s="4">
        <v>27431</v>
      </c>
      <c r="L158" s="8">
        <f>(H158-J158+I158)-O158</f>
        <v>0</v>
      </c>
      <c r="M158" s="4">
        <v>135369</v>
      </c>
      <c r="N158" s="4">
        <v>27927</v>
      </c>
      <c r="O158" s="4">
        <v>27431</v>
      </c>
      <c r="P158" s="4">
        <v>0</v>
      </c>
      <c r="Q158" s="4">
        <v>0</v>
      </c>
      <c r="R158" s="4">
        <v>496</v>
      </c>
      <c r="S158" s="4">
        <v>84</v>
      </c>
      <c r="T158" s="4">
        <v>14</v>
      </c>
      <c r="U158" s="4">
        <v>387</v>
      </c>
      <c r="V158" s="4">
        <v>0</v>
      </c>
      <c r="W158" s="4">
        <v>11</v>
      </c>
      <c r="X158" s="4">
        <v>0</v>
      </c>
      <c r="Y158" s="1">
        <v>0</v>
      </c>
      <c r="Z158" s="4">
        <v>1507</v>
      </c>
      <c r="AA158" s="4">
        <v>127</v>
      </c>
      <c r="AB158" s="4">
        <v>127</v>
      </c>
      <c r="AC158" s="4">
        <v>0</v>
      </c>
      <c r="AD158" s="4">
        <v>0</v>
      </c>
      <c r="AE158" s="4">
        <v>0</v>
      </c>
      <c r="AF158" s="4">
        <v>0</v>
      </c>
      <c r="AG158" s="4">
        <v>0</v>
      </c>
      <c r="AH158" s="4">
        <v>0</v>
      </c>
      <c r="AI158" s="4">
        <v>0</v>
      </c>
      <c r="AJ158" s="4">
        <v>0</v>
      </c>
      <c r="AK158" s="4">
        <v>0</v>
      </c>
      <c r="AL158" s="4">
        <v>0</v>
      </c>
      <c r="AM158" s="4">
        <v>0</v>
      </c>
      <c r="AN158" s="4">
        <v>0</v>
      </c>
      <c r="AO158" s="4">
        <v>0</v>
      </c>
      <c r="AP158" s="4">
        <v>0</v>
      </c>
      <c r="AQ158" s="4">
        <v>0</v>
      </c>
      <c r="AR158" s="4">
        <v>0</v>
      </c>
      <c r="AS158" s="4">
        <v>0</v>
      </c>
      <c r="AT158" s="4">
        <v>0</v>
      </c>
      <c r="AU158" s="4">
        <v>0</v>
      </c>
      <c r="AV158" s="4">
        <v>0</v>
      </c>
      <c r="AW158" s="4">
        <v>127</v>
      </c>
      <c r="AX158" s="4">
        <v>127</v>
      </c>
      <c r="AY158" s="4">
        <v>0</v>
      </c>
      <c r="AZ158" s="4">
        <v>0</v>
      </c>
      <c r="BA158" s="4">
        <v>0</v>
      </c>
      <c r="BB158" s="4">
        <v>609</v>
      </c>
      <c r="BC158" s="4">
        <v>609</v>
      </c>
      <c r="BD158" s="4">
        <v>119</v>
      </c>
      <c r="BE158" s="4">
        <v>118</v>
      </c>
      <c r="BF158" s="4">
        <v>1</v>
      </c>
      <c r="BG158" s="4">
        <v>12</v>
      </c>
      <c r="BH158" s="4">
        <v>12</v>
      </c>
      <c r="BI158" s="4">
        <v>0</v>
      </c>
      <c r="BJ158" s="4">
        <v>0</v>
      </c>
      <c r="BK158" s="4">
        <v>6310</v>
      </c>
      <c r="BL158" s="4">
        <v>21605</v>
      </c>
      <c r="BM158" s="4">
        <v>645</v>
      </c>
      <c r="BN158" s="4">
        <v>645</v>
      </c>
      <c r="BO158" s="4">
        <v>0</v>
      </c>
      <c r="BP158" s="4">
        <v>0</v>
      </c>
      <c r="BQ158" s="4">
        <v>4</v>
      </c>
      <c r="BR158" s="4">
        <v>27800</v>
      </c>
      <c r="BS158" s="4">
        <v>27304</v>
      </c>
      <c r="BT158" s="4">
        <v>496</v>
      </c>
      <c r="BU158" s="4">
        <v>133862</v>
      </c>
      <c r="BV158" s="4">
        <v>0</v>
      </c>
      <c r="BW158" s="4">
        <v>0</v>
      </c>
    </row>
    <row r="159" spans="1:75" s="1" customFormat="1">
      <c r="A159" s="21" t="s">
        <v>178</v>
      </c>
      <c r="B159" s="22">
        <v>45769</v>
      </c>
      <c r="C159" s="21" t="s">
        <v>258</v>
      </c>
      <c r="D159" s="23">
        <v>2025</v>
      </c>
      <c r="E159" s="21" t="str">
        <f>CONCATENATE(A159,C159,D159)</f>
        <v>z-TotalsApril2025</v>
      </c>
      <c r="F159" s="21">
        <f>SUM(F120:F158)</f>
        <v>2152669</v>
      </c>
      <c r="G159" s="21">
        <f>SUM(G120:G158)</f>
        <v>145896</v>
      </c>
      <c r="H159" s="21">
        <f>SUM(H120:H158)</f>
        <v>576443</v>
      </c>
      <c r="I159" s="21">
        <f>SUM(I120:I158)</f>
        <v>178</v>
      </c>
      <c r="J159" s="21">
        <f>SUM(J120:J158)</f>
        <v>127</v>
      </c>
      <c r="K159" s="21">
        <f>H159+I159-J159</f>
        <v>576494</v>
      </c>
      <c r="L159" s="21">
        <f>(H159-J159+I159)-O159</f>
        <v>-1</v>
      </c>
      <c r="M159" s="21">
        <f t="shared" ref="M159:W159" si="11">SUM(M120:M158)</f>
        <v>2185607</v>
      </c>
      <c r="N159" s="21">
        <f t="shared" si="11"/>
        <v>584506</v>
      </c>
      <c r="O159" s="21">
        <f t="shared" si="11"/>
        <v>576495</v>
      </c>
      <c r="P159" s="21">
        <f t="shared" si="11"/>
        <v>18</v>
      </c>
      <c r="Q159" s="21">
        <f t="shared" si="11"/>
        <v>1</v>
      </c>
      <c r="R159" s="21">
        <f t="shared" si="11"/>
        <v>7994</v>
      </c>
      <c r="S159" s="21">
        <f t="shared" si="11"/>
        <v>1266</v>
      </c>
      <c r="T159" s="21">
        <f t="shared" si="11"/>
        <v>1196</v>
      </c>
      <c r="U159" s="21">
        <f t="shared" si="11"/>
        <v>5437</v>
      </c>
      <c r="V159" s="21">
        <f t="shared" si="11"/>
        <v>0</v>
      </c>
      <c r="W159" s="21">
        <f t="shared" si="11"/>
        <v>95</v>
      </c>
      <c r="X159" s="21">
        <f>(N159)-(O159+P159+R159)</f>
        <v>-1</v>
      </c>
      <c r="Y159" s="38">
        <v>0</v>
      </c>
      <c r="Z159" s="21">
        <f t="shared" ref="Z159:AV159" si="12">SUM(Z120:Z158)</f>
        <v>54944</v>
      </c>
      <c r="AA159" s="21">
        <f t="shared" si="12"/>
        <v>4416</v>
      </c>
      <c r="AB159" s="21">
        <f t="shared" si="12"/>
        <v>4389</v>
      </c>
      <c r="AC159" s="21">
        <f t="shared" si="12"/>
        <v>27</v>
      </c>
      <c r="AD159" s="21">
        <f t="shared" si="12"/>
        <v>11</v>
      </c>
      <c r="AE159" s="21">
        <f t="shared" si="12"/>
        <v>8</v>
      </c>
      <c r="AF159" s="21">
        <f t="shared" si="12"/>
        <v>4</v>
      </c>
      <c r="AG159" s="21">
        <f t="shared" si="12"/>
        <v>4</v>
      </c>
      <c r="AH159" s="21">
        <f t="shared" si="12"/>
        <v>0</v>
      </c>
      <c r="AI159" s="21">
        <f t="shared" si="12"/>
        <v>0</v>
      </c>
      <c r="AJ159" s="21">
        <f t="shared" si="12"/>
        <v>0</v>
      </c>
      <c r="AK159" s="21">
        <f t="shared" si="12"/>
        <v>0</v>
      </c>
      <c r="AL159" s="21">
        <f t="shared" si="12"/>
        <v>0</v>
      </c>
      <c r="AM159" s="21">
        <f t="shared" si="12"/>
        <v>0</v>
      </c>
      <c r="AN159" s="21">
        <f t="shared" si="12"/>
        <v>0</v>
      </c>
      <c r="AO159" s="21">
        <f t="shared" si="12"/>
        <v>1</v>
      </c>
      <c r="AP159" s="21">
        <f t="shared" si="12"/>
        <v>0</v>
      </c>
      <c r="AQ159" s="21">
        <f t="shared" si="12"/>
        <v>0</v>
      </c>
      <c r="AR159" s="21">
        <f t="shared" si="12"/>
        <v>1</v>
      </c>
      <c r="AS159" s="21">
        <f t="shared" si="12"/>
        <v>0</v>
      </c>
      <c r="AT159" s="21">
        <f t="shared" si="12"/>
        <v>0</v>
      </c>
      <c r="AU159" s="21">
        <f t="shared" si="12"/>
        <v>0</v>
      </c>
      <c r="AV159" s="21">
        <f t="shared" si="12"/>
        <v>1</v>
      </c>
      <c r="AW159" s="21">
        <f>AA159+AH159</f>
        <v>4416</v>
      </c>
      <c r="AX159" s="21">
        <f>AB159+AI159</f>
        <v>4389</v>
      </c>
      <c r="AY159" s="21">
        <f t="shared" ref="AY159:BF159" si="13">SUM(AY120:AY158)</f>
        <v>0</v>
      </c>
      <c r="AZ159" s="21">
        <f t="shared" si="13"/>
        <v>0</v>
      </c>
      <c r="BA159" s="21">
        <f t="shared" si="13"/>
        <v>0</v>
      </c>
      <c r="BB159" s="21">
        <f t="shared" si="13"/>
        <v>9307</v>
      </c>
      <c r="BC159" s="21">
        <f t="shared" si="13"/>
        <v>9307</v>
      </c>
      <c r="BD159" s="21">
        <f t="shared" si="13"/>
        <v>2975</v>
      </c>
      <c r="BE159" s="21">
        <f>SUM(BE120:BE158)</f>
        <v>2937</v>
      </c>
      <c r="BF159" s="21">
        <f t="shared" si="13"/>
        <v>38</v>
      </c>
      <c r="BG159" s="21">
        <f>SUM(BH159, BI159)</f>
        <v>1244</v>
      </c>
      <c r="BH159" s="21">
        <f>SUM(BH120:BH158)</f>
        <v>1236</v>
      </c>
      <c r="BI159" s="21">
        <f>SUM(BI120:BI158)</f>
        <v>8</v>
      </c>
      <c r="BJ159" s="21">
        <f>SUM(BJ120:BJ158)</f>
        <v>0</v>
      </c>
      <c r="BK159" s="21">
        <f>SUM(BK120:BK158)</f>
        <v>260551</v>
      </c>
      <c r="BL159" s="21">
        <f>N159-AY159-BG159-BK159</f>
        <v>322711</v>
      </c>
      <c r="BM159" s="21">
        <f>BN159+BO159</f>
        <v>4054</v>
      </c>
      <c r="BN159" s="21">
        <f>SUM(BN120:BN158)</f>
        <v>4054</v>
      </c>
      <c r="BO159" s="21">
        <f>SUM(BO120:BO158)</f>
        <v>0</v>
      </c>
      <c r="BP159" s="21">
        <f>SUM(BP120:BP158)</f>
        <v>0</v>
      </c>
      <c r="BQ159" s="21">
        <f>SUM(BQ120:BQ158)</f>
        <v>994</v>
      </c>
      <c r="BR159" s="21">
        <f>N159-AA159-AO159-AH159-AZ159</f>
        <v>580089</v>
      </c>
      <c r="BS159" s="21">
        <f>O159-AB159-AQ159-AI159-AZ159</f>
        <v>572106</v>
      </c>
      <c r="BT159" s="21">
        <f>R159-AC159-AR159-AJ159-AK159-AL159-AM159-BA159</f>
        <v>7966</v>
      </c>
      <c r="BU159" s="21">
        <f>M159-Z159-AN159-AY159</f>
        <v>2130663</v>
      </c>
      <c r="BV159" s="21">
        <v>0</v>
      </c>
      <c r="BW159" s="21">
        <f>SUM(BW120:BW158)</f>
        <v>4</v>
      </c>
    </row>
    <row r="160" spans="1:75" s="1" customFormat="1">
      <c r="A160" s="4" t="s">
        <v>98</v>
      </c>
      <c r="B160" s="18">
        <v>45699</v>
      </c>
      <c r="C160" s="4" t="s">
        <v>99</v>
      </c>
      <c r="D160" s="5">
        <v>2025</v>
      </c>
      <c r="E160" s="4" t="s">
        <v>299</v>
      </c>
      <c r="F160" s="4">
        <v>88</v>
      </c>
      <c r="G160" s="4">
        <v>5</v>
      </c>
      <c r="H160" s="4">
        <v>28</v>
      </c>
      <c r="I160" s="4">
        <v>0</v>
      </c>
      <c r="J160" s="4">
        <v>0</v>
      </c>
      <c r="K160" s="4">
        <v>28</v>
      </c>
      <c r="L160" s="8">
        <f t="shared" ref="L160:L197" si="14">(H160-J160+I160)-O160</f>
        <v>0</v>
      </c>
      <c r="M160" s="4">
        <v>90</v>
      </c>
      <c r="N160" s="4">
        <v>29</v>
      </c>
      <c r="O160" s="4">
        <v>28</v>
      </c>
      <c r="P160" s="4">
        <v>0</v>
      </c>
      <c r="Q160" s="4">
        <v>0</v>
      </c>
      <c r="R160" s="4">
        <v>1</v>
      </c>
      <c r="S160" s="4">
        <v>1</v>
      </c>
      <c r="T160" s="4">
        <v>0</v>
      </c>
      <c r="U160" s="4">
        <v>0</v>
      </c>
      <c r="V160" s="4">
        <v>0</v>
      </c>
      <c r="W160" s="4">
        <v>0</v>
      </c>
      <c r="X160" s="4">
        <v>0</v>
      </c>
      <c r="Y160" s="2">
        <v>0</v>
      </c>
      <c r="Z160" s="4">
        <v>3</v>
      </c>
      <c r="AA160" s="4">
        <v>0</v>
      </c>
      <c r="AB160" s="4">
        <v>0</v>
      </c>
      <c r="AC160" s="4">
        <v>0</v>
      </c>
      <c r="AD160" s="4">
        <v>0</v>
      </c>
      <c r="AE160" s="4">
        <v>0</v>
      </c>
      <c r="AF160" s="4">
        <v>0</v>
      </c>
      <c r="AG160" s="4">
        <v>0</v>
      </c>
      <c r="AH160" s="4">
        <v>0</v>
      </c>
      <c r="AI160" s="4">
        <v>0</v>
      </c>
      <c r="AJ160" s="4">
        <v>0</v>
      </c>
      <c r="AK160" s="4">
        <v>0</v>
      </c>
      <c r="AL160" s="4">
        <v>0</v>
      </c>
      <c r="AM160" s="4">
        <v>0</v>
      </c>
      <c r="AN160" s="4">
        <v>0</v>
      </c>
      <c r="AO160" s="4">
        <v>0</v>
      </c>
      <c r="AP160" s="4">
        <v>0</v>
      </c>
      <c r="AQ160" s="4">
        <v>0</v>
      </c>
      <c r="AR160" s="4">
        <v>0</v>
      </c>
      <c r="AS160" s="4">
        <v>0</v>
      </c>
      <c r="AT160" s="4">
        <v>0</v>
      </c>
      <c r="AU160" s="4">
        <v>0</v>
      </c>
      <c r="AV160" s="4">
        <v>0</v>
      </c>
      <c r="AW160" s="4">
        <v>0</v>
      </c>
      <c r="AX160" s="4">
        <v>0</v>
      </c>
      <c r="AY160" s="4">
        <v>0</v>
      </c>
      <c r="AZ160" s="4">
        <v>0</v>
      </c>
      <c r="BA160" s="4">
        <v>0</v>
      </c>
      <c r="BB160" s="4">
        <v>1</v>
      </c>
      <c r="BC160" s="4">
        <v>1</v>
      </c>
      <c r="BD160" s="4">
        <v>0</v>
      </c>
      <c r="BE160" s="4">
        <v>0</v>
      </c>
      <c r="BF160" s="4">
        <v>0</v>
      </c>
      <c r="BG160" s="8">
        <v>0</v>
      </c>
      <c r="BH160" s="4">
        <v>0</v>
      </c>
      <c r="BI160" s="4">
        <v>0</v>
      </c>
      <c r="BJ160" s="4">
        <v>0</v>
      </c>
      <c r="BK160" s="4">
        <v>4</v>
      </c>
      <c r="BL160" s="4">
        <v>25</v>
      </c>
      <c r="BM160" s="4">
        <v>0</v>
      </c>
      <c r="BN160" s="4">
        <v>0</v>
      </c>
      <c r="BO160" s="4">
        <v>0</v>
      </c>
      <c r="BP160" s="4">
        <v>0</v>
      </c>
      <c r="BQ160" s="4">
        <v>0</v>
      </c>
      <c r="BR160" s="4">
        <v>29</v>
      </c>
      <c r="BS160" s="4">
        <v>28</v>
      </c>
      <c r="BT160" s="4">
        <v>1</v>
      </c>
      <c r="BU160" s="4">
        <v>87</v>
      </c>
      <c r="BV160" s="4">
        <v>0</v>
      </c>
      <c r="BW160" s="4">
        <v>0</v>
      </c>
    </row>
    <row r="161" spans="1:75" s="1" customFormat="1">
      <c r="A161" s="4" t="s">
        <v>101</v>
      </c>
      <c r="B161" s="18">
        <v>45699</v>
      </c>
      <c r="C161" s="4" t="s">
        <v>99</v>
      </c>
      <c r="D161" s="5">
        <v>2025</v>
      </c>
      <c r="E161" s="4" t="s">
        <v>300</v>
      </c>
      <c r="F161" s="4">
        <v>2457</v>
      </c>
      <c r="G161" s="4">
        <v>152</v>
      </c>
      <c r="H161" s="4">
        <v>1023</v>
      </c>
      <c r="I161" s="4">
        <v>0</v>
      </c>
      <c r="J161" s="4">
        <v>0</v>
      </c>
      <c r="K161" s="4">
        <v>1023</v>
      </c>
      <c r="L161" s="8">
        <f t="shared" si="14"/>
        <v>0</v>
      </c>
      <c r="M161" s="4">
        <v>2494</v>
      </c>
      <c r="N161" s="4">
        <v>1040</v>
      </c>
      <c r="O161" s="4">
        <v>1023</v>
      </c>
      <c r="P161" s="4">
        <v>0</v>
      </c>
      <c r="Q161" s="4">
        <v>0</v>
      </c>
      <c r="R161" s="4">
        <v>17</v>
      </c>
      <c r="S161" s="4">
        <v>2</v>
      </c>
      <c r="T161" s="4">
        <v>7</v>
      </c>
      <c r="U161" s="4">
        <v>7</v>
      </c>
      <c r="V161" s="4">
        <v>0</v>
      </c>
      <c r="W161" s="4">
        <v>1</v>
      </c>
      <c r="X161" s="4">
        <v>0</v>
      </c>
      <c r="Y161" s="2">
        <v>0</v>
      </c>
      <c r="Z161" s="4">
        <v>34</v>
      </c>
      <c r="AA161" s="4">
        <v>2</v>
      </c>
      <c r="AB161" s="4">
        <v>2</v>
      </c>
      <c r="AC161" s="4">
        <v>0</v>
      </c>
      <c r="AD161" s="4">
        <v>0</v>
      </c>
      <c r="AE161" s="4">
        <v>0</v>
      </c>
      <c r="AF161" s="4">
        <v>0</v>
      </c>
      <c r="AG161" s="4">
        <v>0</v>
      </c>
      <c r="AH161" s="4">
        <v>0</v>
      </c>
      <c r="AI161" s="4">
        <v>0</v>
      </c>
      <c r="AJ161" s="4">
        <v>0</v>
      </c>
      <c r="AK161" s="4">
        <v>0</v>
      </c>
      <c r="AL161" s="4">
        <v>0</v>
      </c>
      <c r="AM161" s="4">
        <v>0</v>
      </c>
      <c r="AN161" s="4">
        <v>0</v>
      </c>
      <c r="AO161" s="4">
        <v>0</v>
      </c>
      <c r="AP161" s="4">
        <v>0</v>
      </c>
      <c r="AQ161" s="4">
        <v>0</v>
      </c>
      <c r="AR161" s="4">
        <v>0</v>
      </c>
      <c r="AS161" s="4">
        <v>0</v>
      </c>
      <c r="AT161" s="4">
        <v>0</v>
      </c>
      <c r="AU161" s="4">
        <v>0</v>
      </c>
      <c r="AV161" s="4">
        <v>0</v>
      </c>
      <c r="AW161" s="4">
        <v>2</v>
      </c>
      <c r="AX161" s="4">
        <v>2</v>
      </c>
      <c r="AY161" s="4">
        <v>0</v>
      </c>
      <c r="AZ161" s="4">
        <v>0</v>
      </c>
      <c r="BA161" s="4">
        <v>0</v>
      </c>
      <c r="BB161" s="4">
        <v>9</v>
      </c>
      <c r="BC161" s="4">
        <v>9</v>
      </c>
      <c r="BD161" s="4">
        <v>2</v>
      </c>
      <c r="BE161" s="4">
        <v>2</v>
      </c>
      <c r="BF161" s="4">
        <v>0</v>
      </c>
      <c r="BG161" s="8">
        <v>2</v>
      </c>
      <c r="BH161" s="4">
        <v>2</v>
      </c>
      <c r="BI161" s="4">
        <v>0</v>
      </c>
      <c r="BJ161" s="4">
        <v>0</v>
      </c>
      <c r="BK161" s="4">
        <v>499</v>
      </c>
      <c r="BL161" s="4">
        <v>539</v>
      </c>
      <c r="BM161" s="4">
        <v>6</v>
      </c>
      <c r="BN161" s="4">
        <v>6</v>
      </c>
      <c r="BO161" s="4">
        <v>0</v>
      </c>
      <c r="BP161" s="4">
        <v>0</v>
      </c>
      <c r="BQ161" s="4">
        <v>0</v>
      </c>
      <c r="BR161" s="4">
        <v>1038</v>
      </c>
      <c r="BS161" s="4">
        <v>1021</v>
      </c>
      <c r="BT161" s="4">
        <v>17</v>
      </c>
      <c r="BU161" s="4">
        <v>2460</v>
      </c>
      <c r="BV161" s="4">
        <v>0</v>
      </c>
      <c r="BW161" s="4">
        <v>0</v>
      </c>
    </row>
    <row r="162" spans="1:75" s="1" customFormat="1">
      <c r="A162" s="4" t="s">
        <v>103</v>
      </c>
      <c r="B162" s="18">
        <v>45699</v>
      </c>
      <c r="C162" s="4" t="s">
        <v>99</v>
      </c>
      <c r="D162" s="5">
        <v>2025</v>
      </c>
      <c r="E162" s="4" t="s">
        <v>301</v>
      </c>
      <c r="F162" s="4">
        <v>51758</v>
      </c>
      <c r="G162" s="4">
        <v>3919</v>
      </c>
      <c r="H162" s="4">
        <v>15697</v>
      </c>
      <c r="I162" s="4">
        <v>3</v>
      </c>
      <c r="J162" s="4">
        <v>0</v>
      </c>
      <c r="K162" s="4">
        <v>15700</v>
      </c>
      <c r="L162" s="8">
        <f t="shared" si="14"/>
        <v>0</v>
      </c>
      <c r="M162" s="4">
        <v>52277</v>
      </c>
      <c r="N162" s="4">
        <v>15951</v>
      </c>
      <c r="O162" s="4">
        <v>15700</v>
      </c>
      <c r="P162" s="4">
        <v>0</v>
      </c>
      <c r="Q162" s="4">
        <v>0</v>
      </c>
      <c r="R162" s="4">
        <v>251</v>
      </c>
      <c r="S162" s="4">
        <v>94</v>
      </c>
      <c r="T162" s="4">
        <v>27</v>
      </c>
      <c r="U162" s="4">
        <v>111</v>
      </c>
      <c r="V162" s="4">
        <v>0</v>
      </c>
      <c r="W162" s="4">
        <v>19</v>
      </c>
      <c r="X162" s="4">
        <v>0</v>
      </c>
      <c r="Y162" s="2">
        <v>0</v>
      </c>
      <c r="Z162" s="4">
        <v>606</v>
      </c>
      <c r="AA162" s="4">
        <v>43</v>
      </c>
      <c r="AB162" s="4">
        <v>41</v>
      </c>
      <c r="AC162" s="4">
        <v>2</v>
      </c>
      <c r="AD162" s="4">
        <v>2</v>
      </c>
      <c r="AE162" s="4">
        <v>0</v>
      </c>
      <c r="AF162" s="4">
        <v>0</v>
      </c>
      <c r="AG162" s="4">
        <v>0</v>
      </c>
      <c r="AH162" s="4">
        <v>0</v>
      </c>
      <c r="AI162" s="4">
        <v>0</v>
      </c>
      <c r="AJ162" s="4">
        <v>0</v>
      </c>
      <c r="AK162" s="4">
        <v>0</v>
      </c>
      <c r="AL162" s="4">
        <v>0</v>
      </c>
      <c r="AM162" s="4">
        <v>0</v>
      </c>
      <c r="AN162" s="4">
        <v>0</v>
      </c>
      <c r="AO162" s="4">
        <v>0</v>
      </c>
      <c r="AP162" s="4">
        <v>0</v>
      </c>
      <c r="AQ162" s="4">
        <v>0</v>
      </c>
      <c r="AR162" s="4">
        <v>0</v>
      </c>
      <c r="AS162" s="4">
        <v>0</v>
      </c>
      <c r="AT162" s="4">
        <v>0</v>
      </c>
      <c r="AU162" s="4">
        <v>0</v>
      </c>
      <c r="AV162" s="4">
        <v>0</v>
      </c>
      <c r="AW162" s="4">
        <v>43</v>
      </c>
      <c r="AX162" s="4">
        <v>41</v>
      </c>
      <c r="AY162" s="4">
        <v>0</v>
      </c>
      <c r="AZ162" s="4">
        <v>0</v>
      </c>
      <c r="BA162" s="4">
        <v>0</v>
      </c>
      <c r="BB162" s="4">
        <v>213</v>
      </c>
      <c r="BC162" s="4">
        <v>213</v>
      </c>
      <c r="BD162" s="4">
        <v>47</v>
      </c>
      <c r="BE162" s="4">
        <v>46</v>
      </c>
      <c r="BF162" s="4">
        <v>1</v>
      </c>
      <c r="BG162" s="8">
        <v>10</v>
      </c>
      <c r="BH162" s="4">
        <v>10</v>
      </c>
      <c r="BI162" s="4">
        <v>0</v>
      </c>
      <c r="BJ162" s="4">
        <v>0</v>
      </c>
      <c r="BK162" s="4">
        <v>9122</v>
      </c>
      <c r="BL162" s="4">
        <v>6819</v>
      </c>
      <c r="BM162" s="4">
        <v>39</v>
      </c>
      <c r="BN162" s="4">
        <v>39</v>
      </c>
      <c r="BO162" s="4">
        <v>0</v>
      </c>
      <c r="BP162" s="4">
        <v>0</v>
      </c>
      <c r="BQ162" s="4">
        <v>5</v>
      </c>
      <c r="BR162" s="4">
        <v>15908</v>
      </c>
      <c r="BS162" s="4">
        <v>15659</v>
      </c>
      <c r="BT162" s="4">
        <v>249</v>
      </c>
      <c r="BU162" s="4">
        <v>51671</v>
      </c>
      <c r="BV162" s="4">
        <v>0</v>
      </c>
      <c r="BW162" s="4">
        <v>0</v>
      </c>
    </row>
    <row r="163" spans="1:75" s="1" customFormat="1">
      <c r="A163" s="4" t="s">
        <v>105</v>
      </c>
      <c r="B163" s="18">
        <v>45699</v>
      </c>
      <c r="C163" s="4" t="s">
        <v>99</v>
      </c>
      <c r="D163" s="5">
        <v>2025</v>
      </c>
      <c r="E163" s="4" t="s">
        <v>302</v>
      </c>
      <c r="F163" s="4">
        <v>40427</v>
      </c>
      <c r="G163" s="4">
        <v>1953</v>
      </c>
      <c r="H163" s="4">
        <v>15570</v>
      </c>
      <c r="I163" s="4">
        <v>0</v>
      </c>
      <c r="J163" s="4">
        <v>0</v>
      </c>
      <c r="K163" s="4">
        <v>15570</v>
      </c>
      <c r="L163" s="8">
        <f t="shared" si="14"/>
        <v>0</v>
      </c>
      <c r="M163" s="4">
        <v>41384</v>
      </c>
      <c r="N163" s="4">
        <v>15786</v>
      </c>
      <c r="O163" s="4">
        <v>15570</v>
      </c>
      <c r="P163" s="4">
        <v>8</v>
      </c>
      <c r="Q163" s="4">
        <v>8</v>
      </c>
      <c r="R163" s="4">
        <v>208</v>
      </c>
      <c r="S163" s="4">
        <v>49</v>
      </c>
      <c r="T163" s="4">
        <v>46</v>
      </c>
      <c r="U163" s="4">
        <v>109</v>
      </c>
      <c r="V163" s="4">
        <v>0</v>
      </c>
      <c r="W163" s="4">
        <v>4</v>
      </c>
      <c r="X163" s="4">
        <v>0</v>
      </c>
      <c r="Y163" s="2">
        <v>0</v>
      </c>
      <c r="Z163" s="4">
        <v>436</v>
      </c>
      <c r="AA163" s="4">
        <v>23</v>
      </c>
      <c r="AB163" s="4">
        <v>23</v>
      </c>
      <c r="AC163" s="4">
        <v>0</v>
      </c>
      <c r="AD163" s="4">
        <v>0</v>
      </c>
      <c r="AE163" s="4">
        <v>0</v>
      </c>
      <c r="AF163" s="4">
        <v>0</v>
      </c>
      <c r="AG163" s="4">
        <v>0</v>
      </c>
      <c r="AH163" s="4">
        <v>0</v>
      </c>
      <c r="AI163" s="4">
        <v>0</v>
      </c>
      <c r="AJ163" s="4">
        <v>0</v>
      </c>
      <c r="AK163" s="4">
        <v>0</v>
      </c>
      <c r="AL163" s="4">
        <v>0</v>
      </c>
      <c r="AM163" s="4">
        <v>0</v>
      </c>
      <c r="AN163" s="4">
        <v>0</v>
      </c>
      <c r="AO163" s="4">
        <v>0</v>
      </c>
      <c r="AP163" s="4">
        <v>0</v>
      </c>
      <c r="AQ163" s="4">
        <v>0</v>
      </c>
      <c r="AR163" s="4">
        <v>0</v>
      </c>
      <c r="AS163" s="4">
        <v>0</v>
      </c>
      <c r="AT163" s="4">
        <v>0</v>
      </c>
      <c r="AU163" s="4">
        <v>0</v>
      </c>
      <c r="AV163" s="4">
        <v>0</v>
      </c>
      <c r="AW163" s="4">
        <v>23</v>
      </c>
      <c r="AX163" s="4">
        <v>23</v>
      </c>
      <c r="AY163" s="4">
        <v>0</v>
      </c>
      <c r="AZ163" s="4">
        <v>0</v>
      </c>
      <c r="BA163" s="4">
        <v>0</v>
      </c>
      <c r="BB163" s="4">
        <v>187</v>
      </c>
      <c r="BC163" s="4">
        <v>187</v>
      </c>
      <c r="BD163" s="4">
        <v>64</v>
      </c>
      <c r="BE163" s="4">
        <v>63</v>
      </c>
      <c r="BF163" s="4">
        <v>1</v>
      </c>
      <c r="BG163" s="8">
        <v>15</v>
      </c>
      <c r="BH163" s="4">
        <v>15</v>
      </c>
      <c r="BI163" s="4">
        <v>0</v>
      </c>
      <c r="BJ163" s="4">
        <v>0</v>
      </c>
      <c r="BK163" s="4">
        <v>8263</v>
      </c>
      <c r="BL163" s="4">
        <v>7508</v>
      </c>
      <c r="BM163" s="4">
        <v>53</v>
      </c>
      <c r="BN163" s="4">
        <v>53</v>
      </c>
      <c r="BO163" s="4">
        <v>0</v>
      </c>
      <c r="BP163" s="4">
        <v>0</v>
      </c>
      <c r="BQ163" s="4">
        <v>0</v>
      </c>
      <c r="BR163" s="4">
        <v>15763</v>
      </c>
      <c r="BS163" s="4">
        <v>15547</v>
      </c>
      <c r="BT163" s="4">
        <v>208</v>
      </c>
      <c r="BU163" s="4">
        <v>40948</v>
      </c>
      <c r="BV163" s="4">
        <v>0</v>
      </c>
      <c r="BW163" s="4">
        <v>0</v>
      </c>
    </row>
    <row r="164" spans="1:75" s="1" customFormat="1">
      <c r="A164" s="4" t="s">
        <v>107</v>
      </c>
      <c r="B164" s="18">
        <v>45699</v>
      </c>
      <c r="C164" s="4" t="s">
        <v>99</v>
      </c>
      <c r="D164" s="5">
        <v>2025</v>
      </c>
      <c r="E164" s="4" t="s">
        <v>303</v>
      </c>
      <c r="F164" s="4">
        <v>31422</v>
      </c>
      <c r="G164" s="4">
        <v>1439</v>
      </c>
      <c r="H164" s="4">
        <v>15526</v>
      </c>
      <c r="I164" s="4">
        <v>5</v>
      </c>
      <c r="J164" s="4">
        <v>0</v>
      </c>
      <c r="K164" s="4">
        <v>15531</v>
      </c>
      <c r="L164" s="8">
        <f t="shared" si="14"/>
        <v>0</v>
      </c>
      <c r="M164" s="4">
        <v>31997</v>
      </c>
      <c r="N164" s="4">
        <v>15710</v>
      </c>
      <c r="O164" s="4">
        <v>15531</v>
      </c>
      <c r="P164" s="4">
        <v>7</v>
      </c>
      <c r="Q164" s="4">
        <v>0</v>
      </c>
      <c r="R164" s="4">
        <v>172</v>
      </c>
      <c r="S164" s="4">
        <v>39</v>
      </c>
      <c r="T164" s="4">
        <v>30</v>
      </c>
      <c r="U164" s="4">
        <v>101</v>
      </c>
      <c r="V164" s="4">
        <v>0</v>
      </c>
      <c r="W164" s="4">
        <v>2</v>
      </c>
      <c r="X164" s="4">
        <v>0</v>
      </c>
      <c r="Y164" s="2">
        <v>0</v>
      </c>
      <c r="Z164" s="4">
        <v>446</v>
      </c>
      <c r="AA164" s="4">
        <v>45</v>
      </c>
      <c r="AB164" s="4">
        <v>43</v>
      </c>
      <c r="AC164" s="4">
        <v>2</v>
      </c>
      <c r="AD164" s="4">
        <v>1</v>
      </c>
      <c r="AE164" s="4">
        <v>0</v>
      </c>
      <c r="AF164" s="4">
        <v>0</v>
      </c>
      <c r="AG164" s="4">
        <v>1</v>
      </c>
      <c r="AH164" s="4">
        <v>0</v>
      </c>
      <c r="AI164" s="4">
        <v>0</v>
      </c>
      <c r="AJ164" s="4">
        <v>0</v>
      </c>
      <c r="AK164" s="4">
        <v>0</v>
      </c>
      <c r="AL164" s="4">
        <v>0</v>
      </c>
      <c r="AM164" s="4">
        <v>0</v>
      </c>
      <c r="AN164" s="4">
        <v>0</v>
      </c>
      <c r="AO164" s="4">
        <v>0</v>
      </c>
      <c r="AP164" s="4">
        <v>0</v>
      </c>
      <c r="AQ164" s="4">
        <v>0</v>
      </c>
      <c r="AR164" s="4">
        <v>0</v>
      </c>
      <c r="AS164" s="4">
        <v>0</v>
      </c>
      <c r="AT164" s="4">
        <v>0</v>
      </c>
      <c r="AU164" s="4">
        <v>0</v>
      </c>
      <c r="AV164" s="4">
        <v>0</v>
      </c>
      <c r="AW164" s="4">
        <v>45</v>
      </c>
      <c r="AX164" s="4">
        <v>43</v>
      </c>
      <c r="AY164" s="4">
        <v>0</v>
      </c>
      <c r="AZ164" s="4">
        <v>0</v>
      </c>
      <c r="BA164" s="4">
        <v>0</v>
      </c>
      <c r="BB164" s="4">
        <v>232</v>
      </c>
      <c r="BC164" s="4">
        <v>232</v>
      </c>
      <c r="BD164" s="4">
        <v>70</v>
      </c>
      <c r="BE164" s="4">
        <v>69</v>
      </c>
      <c r="BF164" s="4">
        <v>1</v>
      </c>
      <c r="BG164" s="8">
        <v>11</v>
      </c>
      <c r="BH164" s="4">
        <v>11</v>
      </c>
      <c r="BI164" s="4">
        <v>0</v>
      </c>
      <c r="BJ164" s="4">
        <v>0</v>
      </c>
      <c r="BK164" s="4">
        <v>9483</v>
      </c>
      <c r="BL164" s="4">
        <v>6216</v>
      </c>
      <c r="BM164" s="4">
        <v>57</v>
      </c>
      <c r="BN164" s="4">
        <v>57</v>
      </c>
      <c r="BO164" s="4">
        <v>0</v>
      </c>
      <c r="BP164" s="4">
        <v>0</v>
      </c>
      <c r="BQ164" s="4">
        <v>0</v>
      </c>
      <c r="BR164" s="4">
        <v>15665</v>
      </c>
      <c r="BS164" s="4">
        <v>15488</v>
      </c>
      <c r="BT164" s="4">
        <v>170</v>
      </c>
      <c r="BU164" s="4">
        <v>31551</v>
      </c>
      <c r="BV164" s="4">
        <v>0</v>
      </c>
      <c r="BW164" s="4">
        <v>0</v>
      </c>
    </row>
    <row r="165" spans="1:75" s="1" customFormat="1">
      <c r="A165" s="4" t="s">
        <v>109</v>
      </c>
      <c r="B165" s="18">
        <v>45699</v>
      </c>
      <c r="C165" s="4" t="s">
        <v>99</v>
      </c>
      <c r="D165" s="5">
        <v>2025</v>
      </c>
      <c r="E165" s="4" t="s">
        <v>304</v>
      </c>
      <c r="F165" s="4">
        <v>324007</v>
      </c>
      <c r="G165" s="4">
        <v>21018</v>
      </c>
      <c r="H165" s="4">
        <v>99795</v>
      </c>
      <c r="I165" s="4">
        <v>30</v>
      </c>
      <c r="J165" s="4">
        <v>12</v>
      </c>
      <c r="K165" s="4">
        <v>99813</v>
      </c>
      <c r="L165" s="8">
        <f t="shared" si="14"/>
        <v>0</v>
      </c>
      <c r="M165" s="4">
        <v>327769</v>
      </c>
      <c r="N165" s="4">
        <v>101160</v>
      </c>
      <c r="O165" s="4">
        <v>99813</v>
      </c>
      <c r="P165" s="4">
        <v>5</v>
      </c>
      <c r="Q165" s="4">
        <v>0</v>
      </c>
      <c r="R165" s="4">
        <v>1342</v>
      </c>
      <c r="S165" s="4">
        <v>398</v>
      </c>
      <c r="T165" s="4">
        <v>332</v>
      </c>
      <c r="U165" s="4">
        <v>571</v>
      </c>
      <c r="V165" s="4">
        <v>0</v>
      </c>
      <c r="W165" s="4">
        <v>41</v>
      </c>
      <c r="X165" s="4">
        <v>0</v>
      </c>
      <c r="Y165" s="2">
        <v>0</v>
      </c>
      <c r="Z165" s="4">
        <v>4509</v>
      </c>
      <c r="AA165" s="4">
        <v>393</v>
      </c>
      <c r="AB165" s="4">
        <v>388</v>
      </c>
      <c r="AC165" s="4">
        <v>5</v>
      </c>
      <c r="AD165" s="4">
        <v>1</v>
      </c>
      <c r="AE165" s="4">
        <v>3</v>
      </c>
      <c r="AF165" s="4">
        <v>0</v>
      </c>
      <c r="AG165" s="4">
        <v>1</v>
      </c>
      <c r="AH165" s="4">
        <v>0</v>
      </c>
      <c r="AI165" s="4">
        <v>0</v>
      </c>
      <c r="AJ165" s="4">
        <v>0</v>
      </c>
      <c r="AK165" s="4">
        <v>0</v>
      </c>
      <c r="AL165" s="4">
        <v>0</v>
      </c>
      <c r="AM165" s="4">
        <v>0</v>
      </c>
      <c r="AN165" s="4">
        <v>0</v>
      </c>
      <c r="AO165" s="4">
        <v>0</v>
      </c>
      <c r="AP165" s="4">
        <v>0</v>
      </c>
      <c r="AQ165" s="4">
        <v>0</v>
      </c>
      <c r="AR165" s="4">
        <v>0</v>
      </c>
      <c r="AS165" s="4">
        <v>0</v>
      </c>
      <c r="AT165" s="4">
        <v>0</v>
      </c>
      <c r="AU165" s="4">
        <v>0</v>
      </c>
      <c r="AV165" s="4">
        <v>0</v>
      </c>
      <c r="AW165" s="4">
        <v>393</v>
      </c>
      <c r="AX165" s="4">
        <v>388</v>
      </c>
      <c r="AY165" s="4">
        <v>0</v>
      </c>
      <c r="AZ165" s="4">
        <v>0</v>
      </c>
      <c r="BA165" s="4">
        <v>0</v>
      </c>
      <c r="BB165" s="4">
        <v>1065</v>
      </c>
      <c r="BC165" s="4">
        <v>1065</v>
      </c>
      <c r="BD165" s="4">
        <v>302</v>
      </c>
      <c r="BE165" s="4">
        <v>293</v>
      </c>
      <c r="BF165" s="4">
        <v>9</v>
      </c>
      <c r="BG165" s="8">
        <v>78</v>
      </c>
      <c r="BH165" s="4">
        <v>77</v>
      </c>
      <c r="BI165" s="4">
        <v>1</v>
      </c>
      <c r="BJ165" s="4">
        <v>0</v>
      </c>
      <c r="BK165" s="4">
        <v>45216</v>
      </c>
      <c r="BL165" s="4">
        <v>55866</v>
      </c>
      <c r="BM165" s="4">
        <v>293</v>
      </c>
      <c r="BN165" s="4">
        <v>293</v>
      </c>
      <c r="BO165" s="4">
        <v>0</v>
      </c>
      <c r="BP165" s="4">
        <v>0</v>
      </c>
      <c r="BQ165" s="4">
        <v>83</v>
      </c>
      <c r="BR165" s="4">
        <v>100767</v>
      </c>
      <c r="BS165" s="4">
        <v>99425</v>
      </c>
      <c r="BT165" s="4">
        <v>1337</v>
      </c>
      <c r="BU165" s="4">
        <v>323260</v>
      </c>
      <c r="BV165" s="4">
        <v>0</v>
      </c>
      <c r="BW165" s="4">
        <v>0</v>
      </c>
    </row>
    <row r="166" spans="1:75" s="1" customFormat="1">
      <c r="A166" s="4" t="s">
        <v>111</v>
      </c>
      <c r="B166" s="18">
        <v>45699</v>
      </c>
      <c r="C166" s="4" t="s">
        <v>99</v>
      </c>
      <c r="D166" s="5">
        <v>2025</v>
      </c>
      <c r="E166" s="4" t="s">
        <v>305</v>
      </c>
      <c r="F166" s="4">
        <v>0</v>
      </c>
      <c r="G166" s="4">
        <v>0</v>
      </c>
      <c r="H166" s="4">
        <v>0</v>
      </c>
      <c r="I166" s="4">
        <v>0</v>
      </c>
      <c r="J166" s="4">
        <v>0</v>
      </c>
      <c r="K166" s="4">
        <v>0</v>
      </c>
      <c r="L166" s="8">
        <f t="shared" si="14"/>
        <v>0</v>
      </c>
      <c r="M166" s="4">
        <v>0</v>
      </c>
      <c r="N166" s="4">
        <v>0</v>
      </c>
      <c r="O166" s="4">
        <v>0</v>
      </c>
      <c r="P166" s="4">
        <v>0</v>
      </c>
      <c r="Q166" s="4">
        <v>0</v>
      </c>
      <c r="R166" s="4">
        <v>0</v>
      </c>
      <c r="S166" s="4">
        <v>0</v>
      </c>
      <c r="T166" s="4">
        <v>0</v>
      </c>
      <c r="U166" s="4">
        <v>0</v>
      </c>
      <c r="V166" s="4">
        <v>0</v>
      </c>
      <c r="W166" s="4">
        <v>0</v>
      </c>
      <c r="X166" s="4">
        <v>0</v>
      </c>
      <c r="Y166" s="2">
        <v>0</v>
      </c>
      <c r="Z166" s="4">
        <v>0</v>
      </c>
      <c r="AA166" s="4">
        <v>0</v>
      </c>
      <c r="AB166" s="4">
        <v>0</v>
      </c>
      <c r="AC166" s="4">
        <v>0</v>
      </c>
      <c r="AD166" s="4">
        <v>0</v>
      </c>
      <c r="AE166" s="4">
        <v>0</v>
      </c>
      <c r="AF166" s="4">
        <v>0</v>
      </c>
      <c r="AG166" s="4">
        <v>0</v>
      </c>
      <c r="AH166" s="4">
        <v>0</v>
      </c>
      <c r="AI166" s="4">
        <v>0</v>
      </c>
      <c r="AJ166" s="4">
        <v>0</v>
      </c>
      <c r="AK166" s="4">
        <v>0</v>
      </c>
      <c r="AL166" s="4">
        <v>0</v>
      </c>
      <c r="AM166" s="4">
        <v>0</v>
      </c>
      <c r="AN166" s="4">
        <v>0</v>
      </c>
      <c r="AO166" s="4">
        <v>0</v>
      </c>
      <c r="AP166" s="4">
        <v>0</v>
      </c>
      <c r="AQ166" s="4">
        <v>0</v>
      </c>
      <c r="AR166" s="4">
        <v>0</v>
      </c>
      <c r="AS166" s="4">
        <v>0</v>
      </c>
      <c r="AT166" s="4">
        <v>0</v>
      </c>
      <c r="AU166" s="4">
        <v>0</v>
      </c>
      <c r="AV166" s="4">
        <v>0</v>
      </c>
      <c r="AW166" s="4">
        <v>0</v>
      </c>
      <c r="AX166" s="4">
        <v>0</v>
      </c>
      <c r="AY166" s="4">
        <v>0</v>
      </c>
      <c r="AZ166" s="4">
        <v>0</v>
      </c>
      <c r="BA166" s="4">
        <v>0</v>
      </c>
      <c r="BB166" s="4">
        <v>0</v>
      </c>
      <c r="BC166" s="4">
        <v>0</v>
      </c>
      <c r="BD166" s="4">
        <v>0</v>
      </c>
      <c r="BE166" s="4">
        <v>0</v>
      </c>
      <c r="BF166" s="4">
        <v>0</v>
      </c>
      <c r="BG166" s="8">
        <v>0</v>
      </c>
      <c r="BH166" s="4">
        <v>0</v>
      </c>
      <c r="BI166" s="4">
        <v>0</v>
      </c>
      <c r="BJ166" s="4">
        <v>0</v>
      </c>
      <c r="BK166" s="4">
        <v>0</v>
      </c>
      <c r="BL166" s="4">
        <v>0</v>
      </c>
      <c r="BM166" s="4">
        <v>0</v>
      </c>
      <c r="BN166" s="4">
        <v>0</v>
      </c>
      <c r="BO166" s="4">
        <v>0</v>
      </c>
      <c r="BP166" s="4">
        <v>0</v>
      </c>
      <c r="BQ166" s="4">
        <v>0</v>
      </c>
      <c r="BR166" s="4">
        <v>0</v>
      </c>
      <c r="BS166" s="4">
        <v>0</v>
      </c>
      <c r="BT166" s="4">
        <v>0</v>
      </c>
      <c r="BU166" s="4">
        <v>0</v>
      </c>
      <c r="BV166" s="4">
        <v>0</v>
      </c>
      <c r="BW166" s="4">
        <v>0</v>
      </c>
    </row>
    <row r="167" spans="1:75" s="1" customFormat="1">
      <c r="A167" s="4" t="s">
        <v>113</v>
      </c>
      <c r="B167" s="18">
        <v>45699</v>
      </c>
      <c r="C167" s="4" t="s">
        <v>99</v>
      </c>
      <c r="D167" s="5">
        <v>2025</v>
      </c>
      <c r="E167" s="4" t="s">
        <v>306</v>
      </c>
      <c r="F167" s="4">
        <v>7052</v>
      </c>
      <c r="G167" s="4">
        <v>334</v>
      </c>
      <c r="H167" s="4">
        <v>2489</v>
      </c>
      <c r="I167" s="4">
        <v>0</v>
      </c>
      <c r="J167" s="4">
        <v>0</v>
      </c>
      <c r="K167" s="4">
        <v>2489</v>
      </c>
      <c r="L167" s="8">
        <f t="shared" si="14"/>
        <v>0</v>
      </c>
      <c r="M167" s="4">
        <v>7082</v>
      </c>
      <c r="N167" s="4">
        <v>2513</v>
      </c>
      <c r="O167" s="4">
        <v>2489</v>
      </c>
      <c r="P167" s="4">
        <v>0</v>
      </c>
      <c r="Q167" s="4">
        <v>0</v>
      </c>
      <c r="R167" s="4">
        <v>24</v>
      </c>
      <c r="S167" s="4">
        <v>6</v>
      </c>
      <c r="T167" s="4">
        <v>11</v>
      </c>
      <c r="U167" s="4">
        <v>7</v>
      </c>
      <c r="V167" s="4">
        <v>0</v>
      </c>
      <c r="W167" s="4">
        <v>0</v>
      </c>
      <c r="X167" s="4">
        <v>0</v>
      </c>
      <c r="Y167" s="2">
        <v>0</v>
      </c>
      <c r="Z167" s="4">
        <v>80</v>
      </c>
      <c r="AA167" s="4">
        <v>4</v>
      </c>
      <c r="AB167" s="4">
        <v>4</v>
      </c>
      <c r="AC167" s="4">
        <v>0</v>
      </c>
      <c r="AD167" s="4">
        <v>0</v>
      </c>
      <c r="AE167" s="4">
        <v>0</v>
      </c>
      <c r="AF167" s="4">
        <v>0</v>
      </c>
      <c r="AG167" s="4">
        <v>0</v>
      </c>
      <c r="AH167" s="4">
        <v>0</v>
      </c>
      <c r="AI167" s="4">
        <v>0</v>
      </c>
      <c r="AJ167" s="4">
        <v>0</v>
      </c>
      <c r="AK167" s="4">
        <v>0</v>
      </c>
      <c r="AL167" s="4">
        <v>0</v>
      </c>
      <c r="AM167" s="4">
        <v>0</v>
      </c>
      <c r="AN167" s="4">
        <v>0</v>
      </c>
      <c r="AO167" s="4">
        <v>0</v>
      </c>
      <c r="AP167" s="4">
        <v>0</v>
      </c>
      <c r="AQ167" s="4">
        <v>0</v>
      </c>
      <c r="AR167" s="4">
        <v>0</v>
      </c>
      <c r="AS167" s="4">
        <v>0</v>
      </c>
      <c r="AT167" s="4">
        <v>0</v>
      </c>
      <c r="AU167" s="4">
        <v>0</v>
      </c>
      <c r="AV167" s="4">
        <v>0</v>
      </c>
      <c r="AW167" s="4">
        <v>4</v>
      </c>
      <c r="AX167" s="4">
        <v>4</v>
      </c>
      <c r="AY167" s="4">
        <v>0</v>
      </c>
      <c r="AZ167" s="4">
        <v>0</v>
      </c>
      <c r="BA167" s="4">
        <v>0</v>
      </c>
      <c r="BB167" s="4">
        <v>10</v>
      </c>
      <c r="BC167" s="4">
        <v>10</v>
      </c>
      <c r="BD167" s="4">
        <v>5</v>
      </c>
      <c r="BE167" s="4">
        <v>5</v>
      </c>
      <c r="BF167" s="4">
        <v>0</v>
      </c>
      <c r="BG167" s="8">
        <v>0</v>
      </c>
      <c r="BH167" s="4">
        <v>0</v>
      </c>
      <c r="BI167" s="4">
        <v>0</v>
      </c>
      <c r="BJ167" s="4">
        <v>0</v>
      </c>
      <c r="BK167" s="4">
        <v>1760</v>
      </c>
      <c r="BL167" s="4">
        <v>753</v>
      </c>
      <c r="BM167" s="4">
        <v>1</v>
      </c>
      <c r="BN167" s="4">
        <v>1</v>
      </c>
      <c r="BO167" s="4">
        <v>0</v>
      </c>
      <c r="BP167" s="4">
        <v>0</v>
      </c>
      <c r="BQ167" s="4">
        <v>0</v>
      </c>
      <c r="BR167" s="4">
        <v>2509</v>
      </c>
      <c r="BS167" s="4">
        <v>2485</v>
      </c>
      <c r="BT167" s="4">
        <v>24</v>
      </c>
      <c r="BU167" s="4">
        <v>7002</v>
      </c>
      <c r="BV167" s="4">
        <v>0</v>
      </c>
      <c r="BW167" s="4">
        <v>0</v>
      </c>
    </row>
    <row r="168" spans="1:75" s="1" customFormat="1">
      <c r="A168" s="4" t="s">
        <v>115</v>
      </c>
      <c r="B168" s="18">
        <v>45699</v>
      </c>
      <c r="C168" s="4" t="s">
        <v>99</v>
      </c>
      <c r="D168" s="5">
        <v>2025</v>
      </c>
      <c r="E168" s="4" t="s">
        <v>307</v>
      </c>
      <c r="F168" s="4">
        <v>271</v>
      </c>
      <c r="G168" s="4">
        <v>12</v>
      </c>
      <c r="H168" s="4">
        <v>109</v>
      </c>
      <c r="I168" s="4">
        <v>0</v>
      </c>
      <c r="J168" s="4">
        <v>0</v>
      </c>
      <c r="K168" s="4">
        <v>109</v>
      </c>
      <c r="L168" s="8">
        <f t="shared" si="14"/>
        <v>0</v>
      </c>
      <c r="M168" s="4">
        <v>277</v>
      </c>
      <c r="N168" s="4">
        <v>111</v>
      </c>
      <c r="O168" s="4">
        <v>109</v>
      </c>
      <c r="P168" s="4">
        <v>0</v>
      </c>
      <c r="Q168" s="4">
        <v>0</v>
      </c>
      <c r="R168" s="4">
        <v>2</v>
      </c>
      <c r="S168" s="4">
        <v>0</v>
      </c>
      <c r="T168" s="4">
        <v>0</v>
      </c>
      <c r="U168" s="4">
        <v>2</v>
      </c>
      <c r="V168" s="4">
        <v>0</v>
      </c>
      <c r="W168" s="4">
        <v>0</v>
      </c>
      <c r="X168" s="4">
        <v>0</v>
      </c>
      <c r="Y168" s="2">
        <v>0</v>
      </c>
      <c r="Z168" s="4">
        <v>5</v>
      </c>
      <c r="AA168" s="4">
        <v>0</v>
      </c>
      <c r="AB168" s="4">
        <v>0</v>
      </c>
      <c r="AC168" s="4">
        <v>0</v>
      </c>
      <c r="AD168" s="4">
        <v>0</v>
      </c>
      <c r="AE168" s="4">
        <v>0</v>
      </c>
      <c r="AF168" s="4">
        <v>0</v>
      </c>
      <c r="AG168" s="4">
        <v>0</v>
      </c>
      <c r="AH168" s="4">
        <v>0</v>
      </c>
      <c r="AI168" s="4">
        <v>0</v>
      </c>
      <c r="AJ168" s="4">
        <v>0</v>
      </c>
      <c r="AK168" s="4">
        <v>0</v>
      </c>
      <c r="AL168" s="4">
        <v>0</v>
      </c>
      <c r="AM168" s="4">
        <v>0</v>
      </c>
      <c r="AN168" s="4">
        <v>0</v>
      </c>
      <c r="AO168" s="4">
        <v>0</v>
      </c>
      <c r="AP168" s="4">
        <v>0</v>
      </c>
      <c r="AQ168" s="4">
        <v>0</v>
      </c>
      <c r="AR168" s="4">
        <v>0</v>
      </c>
      <c r="AS168" s="4">
        <v>0</v>
      </c>
      <c r="AT168" s="4">
        <v>0</v>
      </c>
      <c r="AU168" s="4">
        <v>0</v>
      </c>
      <c r="AV168" s="4">
        <v>0</v>
      </c>
      <c r="AW168" s="4">
        <v>0</v>
      </c>
      <c r="AX168" s="4">
        <v>0</v>
      </c>
      <c r="AY168" s="4">
        <v>0</v>
      </c>
      <c r="AZ168" s="4">
        <v>0</v>
      </c>
      <c r="BA168" s="4">
        <v>0</v>
      </c>
      <c r="BB168" s="4">
        <v>2</v>
      </c>
      <c r="BC168" s="4">
        <v>2</v>
      </c>
      <c r="BD168" s="4">
        <v>1</v>
      </c>
      <c r="BE168" s="4">
        <v>1</v>
      </c>
      <c r="BF168" s="4">
        <v>0</v>
      </c>
      <c r="BG168" s="8">
        <v>0</v>
      </c>
      <c r="BH168" s="4">
        <v>0</v>
      </c>
      <c r="BI168" s="4">
        <v>0</v>
      </c>
      <c r="BJ168" s="4">
        <v>0</v>
      </c>
      <c r="BK168" s="4">
        <v>41</v>
      </c>
      <c r="BL168" s="4">
        <v>70</v>
      </c>
      <c r="BM168" s="4">
        <v>1</v>
      </c>
      <c r="BN168" s="4">
        <v>1</v>
      </c>
      <c r="BO168" s="4">
        <v>0</v>
      </c>
      <c r="BP168" s="4">
        <v>0</v>
      </c>
      <c r="BQ168" s="4">
        <v>0</v>
      </c>
      <c r="BR168" s="4">
        <v>111</v>
      </c>
      <c r="BS168" s="4">
        <v>109</v>
      </c>
      <c r="BT168" s="4">
        <v>2</v>
      </c>
      <c r="BU168" s="4">
        <v>272</v>
      </c>
      <c r="BV168" s="4">
        <v>0</v>
      </c>
      <c r="BW168" s="4">
        <v>0</v>
      </c>
    </row>
    <row r="169" spans="1:75" s="1" customFormat="1">
      <c r="A169" s="4" t="s">
        <v>117</v>
      </c>
      <c r="B169" s="18">
        <v>45699</v>
      </c>
      <c r="C169" s="4" t="s">
        <v>99</v>
      </c>
      <c r="D169" s="5">
        <v>2025</v>
      </c>
      <c r="E169" s="4" t="s">
        <v>308</v>
      </c>
      <c r="F169" s="4">
        <v>677</v>
      </c>
      <c r="G169" s="4">
        <v>47</v>
      </c>
      <c r="H169" s="4">
        <v>182</v>
      </c>
      <c r="I169" s="4">
        <v>0</v>
      </c>
      <c r="J169" s="4">
        <v>0</v>
      </c>
      <c r="K169" s="4">
        <v>182</v>
      </c>
      <c r="L169" s="8">
        <f t="shared" si="14"/>
        <v>0</v>
      </c>
      <c r="M169" s="4">
        <v>682</v>
      </c>
      <c r="N169" s="4">
        <v>183</v>
      </c>
      <c r="O169" s="4">
        <v>182</v>
      </c>
      <c r="P169" s="4">
        <v>0</v>
      </c>
      <c r="Q169" s="4">
        <v>0</v>
      </c>
      <c r="R169" s="4">
        <v>1</v>
      </c>
      <c r="S169" s="4">
        <v>0</v>
      </c>
      <c r="T169" s="4">
        <v>0</v>
      </c>
      <c r="U169" s="4">
        <v>0</v>
      </c>
      <c r="V169" s="4">
        <v>0</v>
      </c>
      <c r="W169" s="4">
        <v>1</v>
      </c>
      <c r="X169" s="4">
        <v>0</v>
      </c>
      <c r="Y169" s="2">
        <v>0</v>
      </c>
      <c r="Z169" s="4">
        <v>3</v>
      </c>
      <c r="AA169" s="4">
        <v>1</v>
      </c>
      <c r="AB169" s="4">
        <v>1</v>
      </c>
      <c r="AC169" s="4">
        <v>0</v>
      </c>
      <c r="AD169" s="4">
        <v>0</v>
      </c>
      <c r="AE169" s="4">
        <v>0</v>
      </c>
      <c r="AF169" s="4">
        <v>0</v>
      </c>
      <c r="AG169" s="4">
        <v>0</v>
      </c>
      <c r="AH169" s="4">
        <v>0</v>
      </c>
      <c r="AI169" s="4">
        <v>0</v>
      </c>
      <c r="AJ169" s="4">
        <v>0</v>
      </c>
      <c r="AK169" s="4">
        <v>0</v>
      </c>
      <c r="AL169" s="4">
        <v>0</v>
      </c>
      <c r="AM169" s="4">
        <v>0</v>
      </c>
      <c r="AN169" s="4">
        <v>0</v>
      </c>
      <c r="AO169" s="4">
        <v>0</v>
      </c>
      <c r="AP169" s="4">
        <v>0</v>
      </c>
      <c r="AQ169" s="4">
        <v>0</v>
      </c>
      <c r="AR169" s="4">
        <v>0</v>
      </c>
      <c r="AS169" s="4">
        <v>0</v>
      </c>
      <c r="AT169" s="4">
        <v>0</v>
      </c>
      <c r="AU169" s="4">
        <v>0</v>
      </c>
      <c r="AV169" s="4">
        <v>0</v>
      </c>
      <c r="AW169" s="4">
        <v>1</v>
      </c>
      <c r="AX169" s="4">
        <v>1</v>
      </c>
      <c r="AY169" s="4">
        <v>0</v>
      </c>
      <c r="AZ169" s="4">
        <v>0</v>
      </c>
      <c r="BA169" s="4">
        <v>0</v>
      </c>
      <c r="BB169" s="4">
        <v>0</v>
      </c>
      <c r="BC169" s="4">
        <v>0</v>
      </c>
      <c r="BD169" s="4">
        <v>0</v>
      </c>
      <c r="BE169" s="4">
        <v>0</v>
      </c>
      <c r="BF169" s="4">
        <v>0</v>
      </c>
      <c r="BG169" s="8">
        <v>0</v>
      </c>
      <c r="BH169" s="4">
        <v>0</v>
      </c>
      <c r="BI169" s="4">
        <v>0</v>
      </c>
      <c r="BJ169" s="4">
        <v>0</v>
      </c>
      <c r="BK169" s="4">
        <v>17</v>
      </c>
      <c r="BL169" s="4">
        <v>166</v>
      </c>
      <c r="BM169" s="4">
        <v>0</v>
      </c>
      <c r="BN169" s="4">
        <v>0</v>
      </c>
      <c r="BO169" s="4">
        <v>0</v>
      </c>
      <c r="BP169" s="4">
        <v>0</v>
      </c>
      <c r="BQ169" s="4">
        <v>0</v>
      </c>
      <c r="BR169" s="4">
        <v>182</v>
      </c>
      <c r="BS169" s="4">
        <v>181</v>
      </c>
      <c r="BT169" s="4">
        <v>1</v>
      </c>
      <c r="BU169" s="4">
        <v>679</v>
      </c>
      <c r="BV169" s="4">
        <v>0</v>
      </c>
      <c r="BW169" s="4">
        <v>0</v>
      </c>
    </row>
    <row r="170" spans="1:75" s="1" customFormat="1">
      <c r="A170" s="4" t="s">
        <v>119</v>
      </c>
      <c r="B170" s="18">
        <v>45699</v>
      </c>
      <c r="C170" s="4" t="s">
        <v>99</v>
      </c>
      <c r="D170" s="5">
        <v>2025</v>
      </c>
      <c r="E170" s="4" t="s">
        <v>309</v>
      </c>
      <c r="F170" s="4">
        <v>0</v>
      </c>
      <c r="G170" s="4">
        <v>0</v>
      </c>
      <c r="H170" s="4">
        <v>0</v>
      </c>
      <c r="I170" s="4">
        <v>0</v>
      </c>
      <c r="J170" s="4">
        <v>0</v>
      </c>
      <c r="K170" s="4">
        <v>0</v>
      </c>
      <c r="L170" s="8">
        <f t="shared" si="14"/>
        <v>0</v>
      </c>
      <c r="M170" s="4">
        <v>0</v>
      </c>
      <c r="N170" s="4">
        <v>0</v>
      </c>
      <c r="O170" s="4">
        <v>0</v>
      </c>
      <c r="P170" s="4">
        <v>0</v>
      </c>
      <c r="Q170" s="4">
        <v>0</v>
      </c>
      <c r="R170" s="4">
        <v>0</v>
      </c>
      <c r="S170" s="4">
        <v>0</v>
      </c>
      <c r="T170" s="4">
        <v>0</v>
      </c>
      <c r="U170" s="4">
        <v>0</v>
      </c>
      <c r="V170" s="4">
        <v>0</v>
      </c>
      <c r="W170" s="4">
        <v>0</v>
      </c>
      <c r="X170" s="4">
        <v>0</v>
      </c>
      <c r="Y170" s="2">
        <v>0</v>
      </c>
      <c r="Z170" s="4">
        <v>0</v>
      </c>
      <c r="AA170" s="4">
        <v>0</v>
      </c>
      <c r="AB170" s="4">
        <v>0</v>
      </c>
      <c r="AC170" s="4">
        <v>0</v>
      </c>
      <c r="AD170" s="4">
        <v>0</v>
      </c>
      <c r="AE170" s="4">
        <v>0</v>
      </c>
      <c r="AF170" s="4">
        <v>0</v>
      </c>
      <c r="AG170" s="4">
        <v>0</v>
      </c>
      <c r="AH170" s="4">
        <v>0</v>
      </c>
      <c r="AI170" s="4">
        <v>0</v>
      </c>
      <c r="AJ170" s="4">
        <v>0</v>
      </c>
      <c r="AK170" s="4">
        <v>0</v>
      </c>
      <c r="AL170" s="4">
        <v>0</v>
      </c>
      <c r="AM170" s="4">
        <v>0</v>
      </c>
      <c r="AN170" s="4">
        <v>0</v>
      </c>
      <c r="AO170" s="4">
        <v>0</v>
      </c>
      <c r="AP170" s="4">
        <v>0</v>
      </c>
      <c r="AQ170" s="4">
        <v>0</v>
      </c>
      <c r="AR170" s="4">
        <v>0</v>
      </c>
      <c r="AS170" s="4">
        <v>0</v>
      </c>
      <c r="AT170" s="4">
        <v>0</v>
      </c>
      <c r="AU170" s="4">
        <v>0</v>
      </c>
      <c r="AV170" s="4">
        <v>0</v>
      </c>
      <c r="AW170" s="4">
        <v>0</v>
      </c>
      <c r="AX170" s="4">
        <v>0</v>
      </c>
      <c r="AY170" s="4">
        <v>0</v>
      </c>
      <c r="AZ170" s="4">
        <v>0</v>
      </c>
      <c r="BA170" s="4">
        <v>0</v>
      </c>
      <c r="BB170" s="4">
        <v>0</v>
      </c>
      <c r="BC170" s="4">
        <v>0</v>
      </c>
      <c r="BD170" s="4">
        <v>0</v>
      </c>
      <c r="BE170" s="4">
        <v>0</v>
      </c>
      <c r="BF170" s="4">
        <v>0</v>
      </c>
      <c r="BG170" s="8">
        <v>0</v>
      </c>
      <c r="BH170" s="4">
        <v>0</v>
      </c>
      <c r="BI170" s="4">
        <v>0</v>
      </c>
      <c r="BJ170" s="4">
        <v>0</v>
      </c>
      <c r="BK170" s="4">
        <v>0</v>
      </c>
      <c r="BL170" s="4">
        <v>0</v>
      </c>
      <c r="BM170" s="4">
        <v>0</v>
      </c>
      <c r="BN170" s="4">
        <v>0</v>
      </c>
      <c r="BO170" s="4">
        <v>0</v>
      </c>
      <c r="BP170" s="4">
        <v>0</v>
      </c>
      <c r="BQ170" s="4">
        <v>0</v>
      </c>
      <c r="BR170" s="4">
        <v>0</v>
      </c>
      <c r="BS170" s="4">
        <v>0</v>
      </c>
      <c r="BT170" s="4">
        <v>0</v>
      </c>
      <c r="BU170" s="4">
        <v>0</v>
      </c>
      <c r="BV170" s="4">
        <v>0</v>
      </c>
      <c r="BW170" s="4">
        <v>0</v>
      </c>
    </row>
    <row r="171" spans="1:75" s="1" customFormat="1">
      <c r="A171" s="4" t="s">
        <v>121</v>
      </c>
      <c r="B171" s="18">
        <v>45699</v>
      </c>
      <c r="C171" s="4" t="s">
        <v>99</v>
      </c>
      <c r="D171" s="5">
        <v>2025</v>
      </c>
      <c r="E171" s="4" t="s">
        <v>310</v>
      </c>
      <c r="F171" s="4">
        <v>0</v>
      </c>
      <c r="G171" s="4">
        <v>0</v>
      </c>
      <c r="H171" s="4">
        <v>0</v>
      </c>
      <c r="I171" s="4">
        <v>0</v>
      </c>
      <c r="J171" s="4">
        <v>0</v>
      </c>
      <c r="K171" s="4">
        <v>0</v>
      </c>
      <c r="L171" s="8">
        <f t="shared" si="14"/>
        <v>0</v>
      </c>
      <c r="M171" s="4">
        <v>0</v>
      </c>
      <c r="N171" s="4">
        <v>0</v>
      </c>
      <c r="O171" s="4">
        <v>0</v>
      </c>
      <c r="P171" s="4">
        <v>0</v>
      </c>
      <c r="Q171" s="4">
        <v>0</v>
      </c>
      <c r="R171" s="4">
        <v>0</v>
      </c>
      <c r="S171" s="4">
        <v>0</v>
      </c>
      <c r="T171" s="4">
        <v>0</v>
      </c>
      <c r="U171" s="4">
        <v>0</v>
      </c>
      <c r="V171" s="4">
        <v>0</v>
      </c>
      <c r="W171" s="4">
        <v>0</v>
      </c>
      <c r="X171" s="4">
        <v>0</v>
      </c>
      <c r="Y171" s="2">
        <v>0</v>
      </c>
      <c r="Z171" s="4">
        <v>0</v>
      </c>
      <c r="AA171" s="4">
        <v>0</v>
      </c>
      <c r="AB171" s="4">
        <v>0</v>
      </c>
      <c r="AC171" s="4">
        <v>0</v>
      </c>
      <c r="AD171" s="4">
        <v>0</v>
      </c>
      <c r="AE171" s="4">
        <v>0</v>
      </c>
      <c r="AF171" s="4">
        <v>0</v>
      </c>
      <c r="AG171" s="4">
        <v>0</v>
      </c>
      <c r="AH171" s="4">
        <v>0</v>
      </c>
      <c r="AI171" s="4">
        <v>0</v>
      </c>
      <c r="AJ171" s="4">
        <v>0</v>
      </c>
      <c r="AK171" s="4">
        <v>0</v>
      </c>
      <c r="AL171" s="4">
        <v>0</v>
      </c>
      <c r="AM171" s="4">
        <v>0</v>
      </c>
      <c r="AN171" s="4">
        <v>0</v>
      </c>
      <c r="AO171" s="4">
        <v>0</v>
      </c>
      <c r="AP171" s="4">
        <v>0</v>
      </c>
      <c r="AQ171" s="4">
        <v>0</v>
      </c>
      <c r="AR171" s="4">
        <v>0</v>
      </c>
      <c r="AS171" s="4">
        <v>0</v>
      </c>
      <c r="AT171" s="4">
        <v>0</v>
      </c>
      <c r="AU171" s="4">
        <v>0</v>
      </c>
      <c r="AV171" s="4">
        <v>0</v>
      </c>
      <c r="AW171" s="4">
        <v>0</v>
      </c>
      <c r="AX171" s="4">
        <v>0</v>
      </c>
      <c r="AY171" s="4">
        <v>0</v>
      </c>
      <c r="AZ171" s="4">
        <v>0</v>
      </c>
      <c r="BA171" s="4">
        <v>0</v>
      </c>
      <c r="BB171" s="4">
        <v>0</v>
      </c>
      <c r="BC171" s="4">
        <v>0</v>
      </c>
      <c r="BD171" s="4">
        <v>0</v>
      </c>
      <c r="BE171" s="4">
        <v>0</v>
      </c>
      <c r="BF171" s="4">
        <v>0</v>
      </c>
      <c r="BG171" s="8">
        <v>0</v>
      </c>
      <c r="BH171" s="4">
        <v>0</v>
      </c>
      <c r="BI171" s="4">
        <v>0</v>
      </c>
      <c r="BJ171" s="4">
        <v>0</v>
      </c>
      <c r="BK171" s="4">
        <v>0</v>
      </c>
      <c r="BL171" s="4">
        <v>0</v>
      </c>
      <c r="BM171" s="4">
        <v>0</v>
      </c>
      <c r="BN171" s="4">
        <v>0</v>
      </c>
      <c r="BO171" s="4">
        <v>0</v>
      </c>
      <c r="BP171" s="4">
        <v>0</v>
      </c>
      <c r="BQ171" s="4">
        <v>0</v>
      </c>
      <c r="BR171" s="4">
        <v>0</v>
      </c>
      <c r="BS171" s="4">
        <v>0</v>
      </c>
      <c r="BT171" s="4">
        <v>0</v>
      </c>
      <c r="BU171" s="4">
        <v>0</v>
      </c>
      <c r="BV171" s="4">
        <v>0</v>
      </c>
      <c r="BW171" s="4">
        <v>0</v>
      </c>
    </row>
    <row r="172" spans="1:75" s="1" customFormat="1">
      <c r="A172" s="4" t="s">
        <v>123</v>
      </c>
      <c r="B172" s="18">
        <v>45699</v>
      </c>
      <c r="C172" s="4" t="s">
        <v>99</v>
      </c>
      <c r="D172" s="5">
        <v>2025</v>
      </c>
      <c r="E172" s="4" t="s">
        <v>311</v>
      </c>
      <c r="F172" s="4">
        <v>37032</v>
      </c>
      <c r="G172" s="4">
        <v>2382</v>
      </c>
      <c r="H172" s="4">
        <v>15235</v>
      </c>
      <c r="I172" s="4">
        <v>4</v>
      </c>
      <c r="J172" s="4">
        <v>1</v>
      </c>
      <c r="K172" s="4">
        <v>15238</v>
      </c>
      <c r="L172" s="8">
        <f t="shared" si="14"/>
        <v>0</v>
      </c>
      <c r="M172" s="4">
        <v>37475</v>
      </c>
      <c r="N172" s="4">
        <v>15605</v>
      </c>
      <c r="O172" s="4">
        <v>15238</v>
      </c>
      <c r="P172" s="4">
        <v>2</v>
      </c>
      <c r="Q172" s="4">
        <v>0</v>
      </c>
      <c r="R172" s="4">
        <v>365</v>
      </c>
      <c r="S172" s="4">
        <v>28</v>
      </c>
      <c r="T172" s="4">
        <v>218</v>
      </c>
      <c r="U172" s="4">
        <v>117</v>
      </c>
      <c r="V172" s="4">
        <v>0</v>
      </c>
      <c r="W172" s="4">
        <v>2</v>
      </c>
      <c r="X172" s="4">
        <v>0</v>
      </c>
      <c r="Y172" s="2">
        <v>0</v>
      </c>
      <c r="Z172" s="4">
        <v>338</v>
      </c>
      <c r="AA172" s="4">
        <v>42</v>
      </c>
      <c r="AB172" s="4">
        <v>41</v>
      </c>
      <c r="AC172" s="4">
        <v>1</v>
      </c>
      <c r="AD172" s="4">
        <v>0</v>
      </c>
      <c r="AE172" s="4">
        <v>1</v>
      </c>
      <c r="AF172" s="4">
        <v>0</v>
      </c>
      <c r="AG172" s="4">
        <v>0</v>
      </c>
      <c r="AH172" s="4">
        <v>0</v>
      </c>
      <c r="AI172" s="4">
        <v>0</v>
      </c>
      <c r="AJ172" s="4">
        <v>0</v>
      </c>
      <c r="AK172" s="4">
        <v>0</v>
      </c>
      <c r="AL172" s="4">
        <v>0</v>
      </c>
      <c r="AM172" s="4">
        <v>0</v>
      </c>
      <c r="AN172" s="4">
        <v>0</v>
      </c>
      <c r="AO172" s="4">
        <v>0</v>
      </c>
      <c r="AP172" s="4">
        <v>0</v>
      </c>
      <c r="AQ172" s="4">
        <v>0</v>
      </c>
      <c r="AR172" s="4">
        <v>0</v>
      </c>
      <c r="AS172" s="4">
        <v>0</v>
      </c>
      <c r="AT172" s="4">
        <v>0</v>
      </c>
      <c r="AU172" s="4">
        <v>0</v>
      </c>
      <c r="AV172" s="4">
        <v>0</v>
      </c>
      <c r="AW172" s="4">
        <v>42</v>
      </c>
      <c r="AX172" s="4">
        <v>41</v>
      </c>
      <c r="AY172" s="4">
        <v>0</v>
      </c>
      <c r="AZ172" s="4">
        <v>0</v>
      </c>
      <c r="BA172" s="4">
        <v>0</v>
      </c>
      <c r="BB172" s="4">
        <v>201</v>
      </c>
      <c r="BC172" s="4">
        <v>201</v>
      </c>
      <c r="BD172" s="4">
        <v>125</v>
      </c>
      <c r="BE172" s="4">
        <v>121</v>
      </c>
      <c r="BF172" s="4">
        <v>4</v>
      </c>
      <c r="BG172" s="8">
        <v>6</v>
      </c>
      <c r="BH172" s="4">
        <v>6</v>
      </c>
      <c r="BI172" s="4">
        <v>0</v>
      </c>
      <c r="BJ172" s="4">
        <v>0</v>
      </c>
      <c r="BK172" s="4">
        <v>6888</v>
      </c>
      <c r="BL172" s="4">
        <v>8711</v>
      </c>
      <c r="BM172" s="4">
        <v>206</v>
      </c>
      <c r="BN172" s="4">
        <v>206</v>
      </c>
      <c r="BO172" s="4">
        <v>0</v>
      </c>
      <c r="BP172" s="4">
        <v>0</v>
      </c>
      <c r="BQ172" s="4">
        <v>12</v>
      </c>
      <c r="BR172" s="4">
        <v>15563</v>
      </c>
      <c r="BS172" s="4">
        <v>15197</v>
      </c>
      <c r="BT172" s="4">
        <v>364</v>
      </c>
      <c r="BU172" s="4">
        <v>37137</v>
      </c>
      <c r="BV172" s="4">
        <v>0</v>
      </c>
      <c r="BW172" s="4">
        <v>0</v>
      </c>
    </row>
    <row r="173" spans="1:75" s="1" customFormat="1">
      <c r="A173" s="4" t="s">
        <v>125</v>
      </c>
      <c r="B173" s="18">
        <v>45699</v>
      </c>
      <c r="C173" s="4" t="s">
        <v>99</v>
      </c>
      <c r="D173" s="5">
        <v>2025</v>
      </c>
      <c r="E173" s="4" t="s">
        <v>312</v>
      </c>
      <c r="F173" s="4">
        <v>2913</v>
      </c>
      <c r="G173" s="4">
        <v>150</v>
      </c>
      <c r="H173" s="4">
        <v>956</v>
      </c>
      <c r="I173" s="4">
        <v>1</v>
      </c>
      <c r="J173" s="4">
        <v>0</v>
      </c>
      <c r="K173" s="4">
        <v>957</v>
      </c>
      <c r="L173" s="8">
        <f t="shared" si="14"/>
        <v>0</v>
      </c>
      <c r="M173" s="4">
        <v>2948</v>
      </c>
      <c r="N173" s="4">
        <v>967</v>
      </c>
      <c r="O173" s="4">
        <v>957</v>
      </c>
      <c r="P173" s="4">
        <v>0</v>
      </c>
      <c r="Q173" s="4">
        <v>0</v>
      </c>
      <c r="R173" s="4">
        <v>10</v>
      </c>
      <c r="S173" s="4">
        <v>1</v>
      </c>
      <c r="T173" s="4">
        <v>0</v>
      </c>
      <c r="U173" s="4">
        <v>9</v>
      </c>
      <c r="V173" s="4">
        <v>0</v>
      </c>
      <c r="W173" s="4">
        <v>0</v>
      </c>
      <c r="X173" s="4">
        <v>0</v>
      </c>
      <c r="Y173" s="2">
        <v>0</v>
      </c>
      <c r="Z173" s="4">
        <v>19</v>
      </c>
      <c r="AA173" s="4">
        <v>1</v>
      </c>
      <c r="AB173" s="4">
        <v>1</v>
      </c>
      <c r="AC173" s="4">
        <v>0</v>
      </c>
      <c r="AD173" s="4">
        <v>0</v>
      </c>
      <c r="AE173" s="4">
        <v>0</v>
      </c>
      <c r="AF173" s="4">
        <v>0</v>
      </c>
      <c r="AG173" s="4">
        <v>0</v>
      </c>
      <c r="AH173" s="4">
        <v>0</v>
      </c>
      <c r="AI173" s="4">
        <v>0</v>
      </c>
      <c r="AJ173" s="4">
        <v>0</v>
      </c>
      <c r="AK173" s="4">
        <v>0</v>
      </c>
      <c r="AL173" s="4">
        <v>0</v>
      </c>
      <c r="AM173" s="4">
        <v>0</v>
      </c>
      <c r="AN173" s="4">
        <v>0</v>
      </c>
      <c r="AO173" s="4">
        <v>0</v>
      </c>
      <c r="AP173" s="4">
        <v>0</v>
      </c>
      <c r="AQ173" s="4">
        <v>0</v>
      </c>
      <c r="AR173" s="4">
        <v>0</v>
      </c>
      <c r="AS173" s="4">
        <v>0</v>
      </c>
      <c r="AT173" s="4">
        <v>0</v>
      </c>
      <c r="AU173" s="4">
        <v>0</v>
      </c>
      <c r="AV173" s="4">
        <v>0</v>
      </c>
      <c r="AW173" s="4">
        <v>1</v>
      </c>
      <c r="AX173" s="4">
        <v>1</v>
      </c>
      <c r="AY173" s="4">
        <v>0</v>
      </c>
      <c r="AZ173" s="4">
        <v>0</v>
      </c>
      <c r="BA173" s="4">
        <v>0</v>
      </c>
      <c r="BB173" s="4">
        <v>11</v>
      </c>
      <c r="BC173" s="4">
        <v>11</v>
      </c>
      <c r="BD173" s="4">
        <v>3</v>
      </c>
      <c r="BE173" s="4">
        <v>3</v>
      </c>
      <c r="BF173" s="4">
        <v>0</v>
      </c>
      <c r="BG173" s="8">
        <v>0</v>
      </c>
      <c r="BH173" s="4">
        <v>0</v>
      </c>
      <c r="BI173" s="4">
        <v>0</v>
      </c>
      <c r="BJ173" s="4">
        <v>0</v>
      </c>
      <c r="BK173" s="4">
        <v>359</v>
      </c>
      <c r="BL173" s="4">
        <v>608</v>
      </c>
      <c r="BM173" s="4">
        <v>1</v>
      </c>
      <c r="BN173" s="4">
        <v>1</v>
      </c>
      <c r="BO173" s="4">
        <v>0</v>
      </c>
      <c r="BP173" s="4">
        <v>0</v>
      </c>
      <c r="BQ173" s="4">
        <v>0</v>
      </c>
      <c r="BR173" s="4">
        <v>966</v>
      </c>
      <c r="BS173" s="4">
        <v>956</v>
      </c>
      <c r="BT173" s="4">
        <v>10</v>
      </c>
      <c r="BU173" s="4">
        <v>2929</v>
      </c>
      <c r="BV173" s="4">
        <v>0</v>
      </c>
      <c r="BW173" s="4">
        <v>0</v>
      </c>
    </row>
    <row r="174" spans="1:75" s="1" customFormat="1" ht="43.5">
      <c r="A174" s="4" t="s">
        <v>127</v>
      </c>
      <c r="B174" s="18">
        <v>45699</v>
      </c>
      <c r="C174" s="4" t="s">
        <v>99</v>
      </c>
      <c r="D174" s="5">
        <v>2025</v>
      </c>
      <c r="E174" s="4" t="s">
        <v>313</v>
      </c>
      <c r="F174" s="4">
        <v>25503</v>
      </c>
      <c r="G174" s="4">
        <v>2571</v>
      </c>
      <c r="H174" s="4">
        <v>9336</v>
      </c>
      <c r="I174" s="4">
        <v>9</v>
      </c>
      <c r="J174" s="4">
        <v>0</v>
      </c>
      <c r="K174" s="4">
        <v>9345</v>
      </c>
      <c r="L174" s="8">
        <f t="shared" si="14"/>
        <v>0</v>
      </c>
      <c r="M174" s="4">
        <v>25860</v>
      </c>
      <c r="N174" s="4">
        <v>9395</v>
      </c>
      <c r="O174" s="4">
        <v>9345</v>
      </c>
      <c r="P174" s="4">
        <v>0</v>
      </c>
      <c r="Q174" s="4">
        <v>0</v>
      </c>
      <c r="R174" s="4">
        <v>50</v>
      </c>
      <c r="S174" s="4">
        <v>18</v>
      </c>
      <c r="T174" s="4">
        <v>16</v>
      </c>
      <c r="U174" s="4">
        <v>14</v>
      </c>
      <c r="V174" s="4">
        <v>0</v>
      </c>
      <c r="W174" s="4">
        <v>2</v>
      </c>
      <c r="X174" s="4">
        <v>0</v>
      </c>
      <c r="Y174" s="2" t="s">
        <v>314</v>
      </c>
      <c r="Z174" s="4">
        <v>4595</v>
      </c>
      <c r="AA174" s="4">
        <v>631</v>
      </c>
      <c r="AB174" s="4">
        <v>628</v>
      </c>
      <c r="AC174" s="4">
        <v>3</v>
      </c>
      <c r="AD174" s="4">
        <v>2</v>
      </c>
      <c r="AE174" s="4">
        <v>0</v>
      </c>
      <c r="AF174" s="4">
        <v>0</v>
      </c>
      <c r="AG174" s="4">
        <v>1</v>
      </c>
      <c r="AH174" s="4">
        <v>0</v>
      </c>
      <c r="AI174" s="4">
        <v>0</v>
      </c>
      <c r="AJ174" s="4">
        <v>0</v>
      </c>
      <c r="AK174" s="4">
        <v>0</v>
      </c>
      <c r="AL174" s="4">
        <v>0</v>
      </c>
      <c r="AM174" s="4">
        <v>0</v>
      </c>
      <c r="AN174" s="4">
        <v>0</v>
      </c>
      <c r="AO174" s="4">
        <v>0</v>
      </c>
      <c r="AP174" s="4">
        <v>0</v>
      </c>
      <c r="AQ174" s="4">
        <v>0</v>
      </c>
      <c r="AR174" s="4">
        <v>0</v>
      </c>
      <c r="AS174" s="4">
        <v>0</v>
      </c>
      <c r="AT174" s="4">
        <v>0</v>
      </c>
      <c r="AU174" s="4">
        <v>0</v>
      </c>
      <c r="AV174" s="4">
        <v>0</v>
      </c>
      <c r="AW174" s="4">
        <v>631</v>
      </c>
      <c r="AX174" s="4">
        <v>628</v>
      </c>
      <c r="AY174" s="4">
        <v>0</v>
      </c>
      <c r="AZ174" s="4">
        <v>0</v>
      </c>
      <c r="BA174" s="4">
        <v>0</v>
      </c>
      <c r="BB174" s="4">
        <v>180</v>
      </c>
      <c r="BC174" s="4">
        <v>179</v>
      </c>
      <c r="BD174" s="4">
        <v>52</v>
      </c>
      <c r="BE174" s="4">
        <v>51</v>
      </c>
      <c r="BF174" s="4">
        <v>1</v>
      </c>
      <c r="BG174" s="8">
        <v>36</v>
      </c>
      <c r="BH174" s="4">
        <v>36</v>
      </c>
      <c r="BI174" s="4">
        <v>0</v>
      </c>
      <c r="BJ174" s="4">
        <v>0</v>
      </c>
      <c r="BK174" s="4">
        <v>5086</v>
      </c>
      <c r="BL174" s="4">
        <v>4273</v>
      </c>
      <c r="BM174" s="4">
        <v>138</v>
      </c>
      <c r="BN174" s="4">
        <v>138</v>
      </c>
      <c r="BO174" s="4">
        <v>0</v>
      </c>
      <c r="BP174" s="4">
        <v>0</v>
      </c>
      <c r="BQ174" s="4">
        <v>7</v>
      </c>
      <c r="BR174" s="4">
        <v>8764</v>
      </c>
      <c r="BS174" s="4">
        <v>8717</v>
      </c>
      <c r="BT174" s="4">
        <v>47</v>
      </c>
      <c r="BU174" s="4">
        <v>21265</v>
      </c>
      <c r="BV174" s="4">
        <v>0</v>
      </c>
      <c r="BW174" s="4">
        <v>1</v>
      </c>
    </row>
    <row r="175" spans="1:75" s="1" customFormat="1">
      <c r="A175" s="4" t="s">
        <v>129</v>
      </c>
      <c r="B175" s="18">
        <v>45699</v>
      </c>
      <c r="C175" s="4" t="s">
        <v>99</v>
      </c>
      <c r="D175" s="5">
        <v>2025</v>
      </c>
      <c r="E175" s="4" t="s">
        <v>315</v>
      </c>
      <c r="F175" s="4">
        <v>25509</v>
      </c>
      <c r="G175" s="4">
        <v>1017</v>
      </c>
      <c r="H175" s="4">
        <v>11781</v>
      </c>
      <c r="I175" s="4">
        <v>4</v>
      </c>
      <c r="J175" s="4">
        <v>0</v>
      </c>
      <c r="K175" s="4">
        <v>11785</v>
      </c>
      <c r="L175" s="8">
        <f t="shared" si="14"/>
        <v>0</v>
      </c>
      <c r="M175" s="4">
        <v>25774</v>
      </c>
      <c r="N175" s="4">
        <v>12009</v>
      </c>
      <c r="O175" s="4">
        <v>11785</v>
      </c>
      <c r="P175" s="4">
        <v>0</v>
      </c>
      <c r="Q175" s="4">
        <v>0</v>
      </c>
      <c r="R175" s="4">
        <v>224</v>
      </c>
      <c r="S175" s="4">
        <v>28</v>
      </c>
      <c r="T175" s="4">
        <v>27</v>
      </c>
      <c r="U175" s="4">
        <v>169</v>
      </c>
      <c r="V175" s="4">
        <v>0</v>
      </c>
      <c r="W175" s="4">
        <v>0</v>
      </c>
      <c r="X175" s="4">
        <v>0</v>
      </c>
      <c r="Y175" s="2">
        <v>0</v>
      </c>
      <c r="Z175" s="4">
        <v>557</v>
      </c>
      <c r="AA175" s="4">
        <v>18</v>
      </c>
      <c r="AB175" s="4">
        <v>18</v>
      </c>
      <c r="AC175" s="4">
        <v>0</v>
      </c>
      <c r="AD175" s="4">
        <v>0</v>
      </c>
      <c r="AE175" s="4">
        <v>0</v>
      </c>
      <c r="AF175" s="4">
        <v>0</v>
      </c>
      <c r="AG175" s="4">
        <v>0</v>
      </c>
      <c r="AH175" s="4">
        <v>0</v>
      </c>
      <c r="AI175" s="4">
        <v>0</v>
      </c>
      <c r="AJ175" s="4">
        <v>0</v>
      </c>
      <c r="AK175" s="4">
        <v>0</v>
      </c>
      <c r="AL175" s="4">
        <v>0</v>
      </c>
      <c r="AM175" s="4">
        <v>0</v>
      </c>
      <c r="AN175" s="4">
        <v>0</v>
      </c>
      <c r="AO175" s="4">
        <v>0</v>
      </c>
      <c r="AP175" s="4">
        <v>0</v>
      </c>
      <c r="AQ175" s="4">
        <v>0</v>
      </c>
      <c r="AR175" s="4">
        <v>0</v>
      </c>
      <c r="AS175" s="4">
        <v>0</v>
      </c>
      <c r="AT175" s="4">
        <v>0</v>
      </c>
      <c r="AU175" s="4">
        <v>0</v>
      </c>
      <c r="AV175" s="4">
        <v>0</v>
      </c>
      <c r="AW175" s="4">
        <v>18</v>
      </c>
      <c r="AX175" s="4">
        <v>18</v>
      </c>
      <c r="AY175" s="4">
        <v>0</v>
      </c>
      <c r="AZ175" s="4">
        <v>0</v>
      </c>
      <c r="BA175" s="4">
        <v>0</v>
      </c>
      <c r="BB175" s="4">
        <v>171</v>
      </c>
      <c r="BC175" s="4">
        <v>170</v>
      </c>
      <c r="BD175" s="4">
        <v>70</v>
      </c>
      <c r="BE175" s="4">
        <v>69</v>
      </c>
      <c r="BF175" s="4">
        <v>1</v>
      </c>
      <c r="BG175" s="8">
        <v>10</v>
      </c>
      <c r="BH175" s="4">
        <v>10</v>
      </c>
      <c r="BI175" s="4">
        <v>0</v>
      </c>
      <c r="BJ175" s="4">
        <v>0</v>
      </c>
      <c r="BK175" s="4">
        <v>4172</v>
      </c>
      <c r="BL175" s="4">
        <v>7827</v>
      </c>
      <c r="BM175" s="4">
        <v>68</v>
      </c>
      <c r="BN175" s="4">
        <v>68</v>
      </c>
      <c r="BO175" s="4">
        <v>0</v>
      </c>
      <c r="BP175" s="4">
        <v>0</v>
      </c>
      <c r="BQ175" s="4">
        <v>4</v>
      </c>
      <c r="BR175" s="4">
        <v>11991</v>
      </c>
      <c r="BS175" s="4">
        <v>11767</v>
      </c>
      <c r="BT175" s="4">
        <v>224</v>
      </c>
      <c r="BU175" s="4">
        <v>25217</v>
      </c>
      <c r="BV175" s="4">
        <v>0</v>
      </c>
      <c r="BW175" s="4">
        <v>0</v>
      </c>
    </row>
    <row r="176" spans="1:75" s="1" customFormat="1">
      <c r="A176" s="4" t="s">
        <v>131</v>
      </c>
      <c r="B176" s="18">
        <v>45699</v>
      </c>
      <c r="C176" s="4" t="s">
        <v>99</v>
      </c>
      <c r="D176" s="5">
        <v>2025</v>
      </c>
      <c r="E176" s="4" t="s">
        <v>316</v>
      </c>
      <c r="F176" s="4">
        <v>674630</v>
      </c>
      <c r="G176" s="4">
        <v>47263</v>
      </c>
      <c r="H176" s="4">
        <v>247712</v>
      </c>
      <c r="I176" s="4">
        <v>101</v>
      </c>
      <c r="J176" s="4">
        <v>38</v>
      </c>
      <c r="K176" s="4">
        <v>247775</v>
      </c>
      <c r="L176" s="8">
        <f t="shared" si="14"/>
        <v>0</v>
      </c>
      <c r="M176" s="4">
        <v>685528</v>
      </c>
      <c r="N176" s="4">
        <v>251176</v>
      </c>
      <c r="O176" s="4">
        <v>247775</v>
      </c>
      <c r="P176" s="4">
        <v>0</v>
      </c>
      <c r="Q176" s="4">
        <v>0</v>
      </c>
      <c r="R176" s="4">
        <v>3401</v>
      </c>
      <c r="S176" s="4">
        <v>590</v>
      </c>
      <c r="T176" s="4">
        <v>559</v>
      </c>
      <c r="U176" s="4">
        <v>2237</v>
      </c>
      <c r="V176" s="4">
        <v>0</v>
      </c>
      <c r="W176" s="4">
        <v>15</v>
      </c>
      <c r="X176" s="4">
        <v>0</v>
      </c>
      <c r="Y176" s="2">
        <v>0</v>
      </c>
      <c r="Z176" s="4">
        <v>20123</v>
      </c>
      <c r="AA176" s="4">
        <v>2053</v>
      </c>
      <c r="AB176" s="4">
        <v>2035</v>
      </c>
      <c r="AC176" s="4">
        <v>18</v>
      </c>
      <c r="AD176" s="4">
        <v>8</v>
      </c>
      <c r="AE176" s="4">
        <v>7</v>
      </c>
      <c r="AF176" s="4">
        <v>3</v>
      </c>
      <c r="AG176" s="4">
        <v>0</v>
      </c>
      <c r="AH176" s="4">
        <v>0</v>
      </c>
      <c r="AI176" s="4">
        <v>0</v>
      </c>
      <c r="AJ176" s="4">
        <v>0</v>
      </c>
      <c r="AK176" s="4">
        <v>0</v>
      </c>
      <c r="AL176" s="4">
        <v>0</v>
      </c>
      <c r="AM176" s="4">
        <v>0</v>
      </c>
      <c r="AN176" s="4">
        <v>0</v>
      </c>
      <c r="AO176" s="4">
        <v>0</v>
      </c>
      <c r="AP176" s="4">
        <v>0</v>
      </c>
      <c r="AQ176" s="4">
        <v>0</v>
      </c>
      <c r="AR176" s="4">
        <v>0</v>
      </c>
      <c r="AS176" s="4">
        <v>0</v>
      </c>
      <c r="AT176" s="4">
        <v>0</v>
      </c>
      <c r="AU176" s="4">
        <v>0</v>
      </c>
      <c r="AV176" s="4">
        <v>0</v>
      </c>
      <c r="AW176" s="4">
        <v>2053</v>
      </c>
      <c r="AX176" s="4">
        <v>2035</v>
      </c>
      <c r="AY176" s="4">
        <v>0</v>
      </c>
      <c r="AZ176" s="4">
        <v>0</v>
      </c>
      <c r="BA176" s="4">
        <v>0</v>
      </c>
      <c r="BB176" s="4">
        <v>3097</v>
      </c>
      <c r="BC176" s="4">
        <v>3097</v>
      </c>
      <c r="BD176" s="4">
        <v>1599</v>
      </c>
      <c r="BE176" s="4">
        <v>1564</v>
      </c>
      <c r="BF176" s="4">
        <v>35</v>
      </c>
      <c r="BG176" s="8">
        <v>1004</v>
      </c>
      <c r="BH176" s="4">
        <v>998</v>
      </c>
      <c r="BI176" s="4">
        <v>6</v>
      </c>
      <c r="BJ176" s="4">
        <v>0</v>
      </c>
      <c r="BK176" s="4">
        <v>129788</v>
      </c>
      <c r="BL176" s="4">
        <v>120384</v>
      </c>
      <c r="BM176" s="4">
        <v>2962</v>
      </c>
      <c r="BN176" s="4">
        <v>0</v>
      </c>
      <c r="BO176" s="4">
        <v>2962</v>
      </c>
      <c r="BP176" s="4">
        <v>0</v>
      </c>
      <c r="BQ176" s="4">
        <v>1426</v>
      </c>
      <c r="BR176" s="4">
        <v>249123</v>
      </c>
      <c r="BS176" s="4">
        <v>245740</v>
      </c>
      <c r="BT176" s="4">
        <v>3383</v>
      </c>
      <c r="BU176" s="4">
        <v>665405</v>
      </c>
      <c r="BV176" s="4">
        <v>0</v>
      </c>
      <c r="BW176" s="4">
        <v>2</v>
      </c>
    </row>
    <row r="177" spans="1:75" s="1" customFormat="1">
      <c r="A177" s="4" t="s">
        <v>133</v>
      </c>
      <c r="B177" s="18">
        <v>45699</v>
      </c>
      <c r="C177" s="4" t="s">
        <v>99</v>
      </c>
      <c r="D177" s="5">
        <v>2025</v>
      </c>
      <c r="E177" s="4" t="s">
        <v>317</v>
      </c>
      <c r="F177" s="4">
        <v>55888</v>
      </c>
      <c r="G177" s="4">
        <v>3452</v>
      </c>
      <c r="H177" s="4">
        <v>20072</v>
      </c>
      <c r="I177" s="4">
        <v>1</v>
      </c>
      <c r="J177" s="4">
        <v>1</v>
      </c>
      <c r="K177" s="4">
        <v>20072</v>
      </c>
      <c r="L177" s="8">
        <f t="shared" si="14"/>
        <v>0</v>
      </c>
      <c r="M177" s="4">
        <v>56943</v>
      </c>
      <c r="N177" s="4">
        <v>20255</v>
      </c>
      <c r="O177" s="4">
        <v>20072</v>
      </c>
      <c r="P177" s="4">
        <v>3</v>
      </c>
      <c r="Q177" s="4">
        <v>0</v>
      </c>
      <c r="R177" s="4">
        <v>180</v>
      </c>
      <c r="S177" s="4">
        <v>102</v>
      </c>
      <c r="T177" s="4">
        <v>65</v>
      </c>
      <c r="U177" s="4">
        <v>0</v>
      </c>
      <c r="V177" s="4">
        <v>0</v>
      </c>
      <c r="W177" s="4">
        <v>13</v>
      </c>
      <c r="X177" s="4">
        <v>0</v>
      </c>
      <c r="Y177" s="2">
        <v>0</v>
      </c>
      <c r="Z177" s="4">
        <v>2764</v>
      </c>
      <c r="AA177" s="4">
        <v>272</v>
      </c>
      <c r="AB177" s="4">
        <v>268</v>
      </c>
      <c r="AC177" s="4">
        <v>4</v>
      </c>
      <c r="AD177" s="4">
        <v>2</v>
      </c>
      <c r="AE177" s="4">
        <v>1</v>
      </c>
      <c r="AF177" s="4">
        <v>0</v>
      </c>
      <c r="AG177" s="4">
        <v>1</v>
      </c>
      <c r="AH177" s="4">
        <v>0</v>
      </c>
      <c r="AI177" s="4">
        <v>0</v>
      </c>
      <c r="AJ177" s="4">
        <v>0</v>
      </c>
      <c r="AK177" s="4">
        <v>0</v>
      </c>
      <c r="AL177" s="4">
        <v>0</v>
      </c>
      <c r="AM177" s="4">
        <v>0</v>
      </c>
      <c r="AN177" s="4">
        <v>0</v>
      </c>
      <c r="AO177" s="4">
        <v>0</v>
      </c>
      <c r="AP177" s="4">
        <v>0</v>
      </c>
      <c r="AQ177" s="4">
        <v>0</v>
      </c>
      <c r="AR177" s="4">
        <v>0</v>
      </c>
      <c r="AS177" s="4">
        <v>0</v>
      </c>
      <c r="AT177" s="4">
        <v>0</v>
      </c>
      <c r="AU177" s="4">
        <v>0</v>
      </c>
      <c r="AV177" s="4">
        <v>0</v>
      </c>
      <c r="AW177" s="4">
        <v>272</v>
      </c>
      <c r="AX177" s="4">
        <v>268</v>
      </c>
      <c r="AY177" s="4">
        <v>0</v>
      </c>
      <c r="AZ177" s="4">
        <v>0</v>
      </c>
      <c r="BA177" s="4">
        <v>0</v>
      </c>
      <c r="BB177" s="4">
        <v>309</v>
      </c>
      <c r="BC177" s="4">
        <v>309</v>
      </c>
      <c r="BD177" s="4">
        <v>87</v>
      </c>
      <c r="BE177" s="4">
        <v>82</v>
      </c>
      <c r="BF177" s="4">
        <v>5</v>
      </c>
      <c r="BG177" s="8">
        <v>26</v>
      </c>
      <c r="BH177" s="4">
        <v>26</v>
      </c>
      <c r="BI177" s="4">
        <v>0</v>
      </c>
      <c r="BJ177" s="4">
        <v>0</v>
      </c>
      <c r="BK177" s="4">
        <v>10965</v>
      </c>
      <c r="BL177" s="4">
        <v>9264</v>
      </c>
      <c r="BM177" s="4">
        <v>112</v>
      </c>
      <c r="BN177" s="4">
        <v>112</v>
      </c>
      <c r="BO177" s="4">
        <v>0</v>
      </c>
      <c r="BP177" s="4">
        <v>0</v>
      </c>
      <c r="BQ177" s="4">
        <v>16</v>
      </c>
      <c r="BR177" s="4">
        <v>19983</v>
      </c>
      <c r="BS177" s="4">
        <v>19804</v>
      </c>
      <c r="BT177" s="4">
        <v>176</v>
      </c>
      <c r="BU177" s="4">
        <v>54179</v>
      </c>
      <c r="BV177" s="4">
        <v>0</v>
      </c>
      <c r="BW177" s="4">
        <v>0</v>
      </c>
    </row>
    <row r="178" spans="1:75" s="1" customFormat="1">
      <c r="A178" s="4" t="s">
        <v>135</v>
      </c>
      <c r="B178" s="18">
        <v>45699</v>
      </c>
      <c r="C178" s="4" t="s">
        <v>99</v>
      </c>
      <c r="D178" s="5">
        <v>2025</v>
      </c>
      <c r="E178" s="4" t="s">
        <v>318</v>
      </c>
      <c r="F178" s="4">
        <v>9863</v>
      </c>
      <c r="G178" s="4">
        <v>422</v>
      </c>
      <c r="H178" s="4">
        <v>3629</v>
      </c>
      <c r="I178" s="4">
        <v>0</v>
      </c>
      <c r="J178" s="4">
        <v>0</v>
      </c>
      <c r="K178" s="4">
        <v>3629</v>
      </c>
      <c r="L178" s="8">
        <f t="shared" si="14"/>
        <v>0</v>
      </c>
      <c r="M178" s="4">
        <v>9943</v>
      </c>
      <c r="N178" s="4">
        <v>3753</v>
      </c>
      <c r="O178" s="4">
        <v>3629</v>
      </c>
      <c r="P178" s="4">
        <v>0</v>
      </c>
      <c r="Q178" s="4">
        <v>0</v>
      </c>
      <c r="R178" s="4">
        <v>124</v>
      </c>
      <c r="S178" s="4">
        <v>20</v>
      </c>
      <c r="T178" s="4">
        <v>17</v>
      </c>
      <c r="U178" s="4">
        <v>87</v>
      </c>
      <c r="V178" s="4">
        <v>0</v>
      </c>
      <c r="W178" s="4">
        <v>0</v>
      </c>
      <c r="X178" s="4">
        <v>0</v>
      </c>
      <c r="Y178" s="2">
        <v>0</v>
      </c>
      <c r="Z178" s="4">
        <v>73</v>
      </c>
      <c r="AA178" s="4">
        <v>6</v>
      </c>
      <c r="AB178" s="4">
        <v>6</v>
      </c>
      <c r="AC178" s="4">
        <v>0</v>
      </c>
      <c r="AD178" s="4">
        <v>0</v>
      </c>
      <c r="AE178" s="4">
        <v>0</v>
      </c>
      <c r="AF178" s="4">
        <v>0</v>
      </c>
      <c r="AG178" s="4">
        <v>0</v>
      </c>
      <c r="AH178" s="4">
        <v>0</v>
      </c>
      <c r="AI178" s="4">
        <v>0</v>
      </c>
      <c r="AJ178" s="4">
        <v>0</v>
      </c>
      <c r="AK178" s="4">
        <v>0</v>
      </c>
      <c r="AL178" s="4">
        <v>0</v>
      </c>
      <c r="AM178" s="4">
        <v>0</v>
      </c>
      <c r="AN178" s="4">
        <v>0</v>
      </c>
      <c r="AO178" s="4">
        <v>0</v>
      </c>
      <c r="AP178" s="4">
        <v>0</v>
      </c>
      <c r="AQ178" s="4">
        <v>0</v>
      </c>
      <c r="AR178" s="4">
        <v>0</v>
      </c>
      <c r="AS178" s="4">
        <v>0</v>
      </c>
      <c r="AT178" s="4">
        <v>0</v>
      </c>
      <c r="AU178" s="4">
        <v>0</v>
      </c>
      <c r="AV178" s="4">
        <v>0</v>
      </c>
      <c r="AW178" s="4">
        <v>6</v>
      </c>
      <c r="AX178" s="4">
        <v>6</v>
      </c>
      <c r="AY178" s="4">
        <v>0</v>
      </c>
      <c r="AZ178" s="4">
        <v>0</v>
      </c>
      <c r="BA178" s="4">
        <v>0</v>
      </c>
      <c r="BB178" s="4">
        <v>44</v>
      </c>
      <c r="BC178" s="4">
        <v>44</v>
      </c>
      <c r="BD178" s="4">
        <v>13</v>
      </c>
      <c r="BE178" s="4">
        <v>11</v>
      </c>
      <c r="BF178" s="4">
        <v>2</v>
      </c>
      <c r="BG178" s="8">
        <v>1</v>
      </c>
      <c r="BH178" s="4">
        <v>1</v>
      </c>
      <c r="BI178" s="4">
        <v>0</v>
      </c>
      <c r="BJ178" s="4">
        <v>0</v>
      </c>
      <c r="BK178" s="4">
        <v>2058</v>
      </c>
      <c r="BL178" s="4">
        <v>1694</v>
      </c>
      <c r="BM178" s="4">
        <v>59</v>
      </c>
      <c r="BN178" s="4">
        <v>59</v>
      </c>
      <c r="BO178" s="4">
        <v>0</v>
      </c>
      <c r="BP178" s="4">
        <v>0</v>
      </c>
      <c r="BQ178" s="4">
        <v>0</v>
      </c>
      <c r="BR178" s="4">
        <v>3747</v>
      </c>
      <c r="BS178" s="4">
        <v>3623</v>
      </c>
      <c r="BT178" s="4">
        <v>124</v>
      </c>
      <c r="BU178" s="4">
        <v>9870</v>
      </c>
      <c r="BV178" s="4">
        <v>0</v>
      </c>
      <c r="BW178" s="4">
        <v>0</v>
      </c>
    </row>
    <row r="179" spans="1:75" s="1" customFormat="1">
      <c r="A179" s="4" t="s">
        <v>137</v>
      </c>
      <c r="B179" s="18">
        <v>45699</v>
      </c>
      <c r="C179" s="4" t="s">
        <v>99</v>
      </c>
      <c r="D179" s="5">
        <v>2025</v>
      </c>
      <c r="E179" s="4" t="s">
        <v>319</v>
      </c>
      <c r="F179" s="4">
        <v>0</v>
      </c>
      <c r="G179" s="4">
        <v>0</v>
      </c>
      <c r="H179" s="4">
        <v>0</v>
      </c>
      <c r="I179" s="4">
        <v>0</v>
      </c>
      <c r="J179" s="4">
        <v>0</v>
      </c>
      <c r="K179" s="4">
        <v>0</v>
      </c>
      <c r="L179" s="8">
        <f t="shared" si="14"/>
        <v>0</v>
      </c>
      <c r="M179" s="4">
        <v>0</v>
      </c>
      <c r="N179" s="4">
        <v>0</v>
      </c>
      <c r="O179" s="4">
        <v>0</v>
      </c>
      <c r="P179" s="4">
        <v>0</v>
      </c>
      <c r="Q179" s="4">
        <v>0</v>
      </c>
      <c r="R179" s="4">
        <v>0</v>
      </c>
      <c r="S179" s="4">
        <v>0</v>
      </c>
      <c r="T179" s="4">
        <v>0</v>
      </c>
      <c r="U179" s="4">
        <v>0</v>
      </c>
      <c r="V179" s="4">
        <v>0</v>
      </c>
      <c r="W179" s="4">
        <v>0</v>
      </c>
      <c r="X179" s="4">
        <v>0</v>
      </c>
      <c r="Y179" s="2">
        <v>0</v>
      </c>
      <c r="Z179" s="4">
        <v>0</v>
      </c>
      <c r="AA179" s="4">
        <v>0</v>
      </c>
      <c r="AB179" s="4">
        <v>0</v>
      </c>
      <c r="AC179" s="4">
        <v>0</v>
      </c>
      <c r="AD179" s="4">
        <v>0</v>
      </c>
      <c r="AE179" s="4">
        <v>0</v>
      </c>
      <c r="AF179" s="4">
        <v>0</v>
      </c>
      <c r="AG179" s="4">
        <v>0</v>
      </c>
      <c r="AH179" s="4">
        <v>0</v>
      </c>
      <c r="AI179" s="4">
        <v>0</v>
      </c>
      <c r="AJ179" s="4">
        <v>0</v>
      </c>
      <c r="AK179" s="4">
        <v>0</v>
      </c>
      <c r="AL179" s="4">
        <v>0</v>
      </c>
      <c r="AM179" s="4">
        <v>0</v>
      </c>
      <c r="AN179" s="4">
        <v>0</v>
      </c>
      <c r="AO179" s="4">
        <v>0</v>
      </c>
      <c r="AP179" s="4">
        <v>0</v>
      </c>
      <c r="AQ179" s="4">
        <v>0</v>
      </c>
      <c r="AR179" s="4">
        <v>0</v>
      </c>
      <c r="AS179" s="4">
        <v>0</v>
      </c>
      <c r="AT179" s="4">
        <v>0</v>
      </c>
      <c r="AU179" s="4">
        <v>0</v>
      </c>
      <c r="AV179" s="4">
        <v>0</v>
      </c>
      <c r="AW179" s="4">
        <v>0</v>
      </c>
      <c r="AX179" s="4">
        <v>0</v>
      </c>
      <c r="AY179" s="4">
        <v>0</v>
      </c>
      <c r="AZ179" s="4">
        <v>0</v>
      </c>
      <c r="BA179" s="4">
        <v>0</v>
      </c>
      <c r="BB179" s="4">
        <v>0</v>
      </c>
      <c r="BC179" s="4">
        <v>0</v>
      </c>
      <c r="BD179" s="4">
        <v>0</v>
      </c>
      <c r="BE179" s="4">
        <v>0</v>
      </c>
      <c r="BF179" s="4">
        <v>0</v>
      </c>
      <c r="BG179" s="8">
        <v>0</v>
      </c>
      <c r="BH179" s="4">
        <v>0</v>
      </c>
      <c r="BI179" s="4">
        <v>0</v>
      </c>
      <c r="BJ179" s="4">
        <v>0</v>
      </c>
      <c r="BK179" s="4">
        <v>0</v>
      </c>
      <c r="BL179" s="4">
        <v>0</v>
      </c>
      <c r="BM179" s="4">
        <v>0</v>
      </c>
      <c r="BN179" s="4">
        <v>0</v>
      </c>
      <c r="BO179" s="4">
        <v>0</v>
      </c>
      <c r="BP179" s="4">
        <v>0</v>
      </c>
      <c r="BQ179" s="4">
        <v>0</v>
      </c>
      <c r="BR179" s="4">
        <v>0</v>
      </c>
      <c r="BS179" s="4">
        <v>0</v>
      </c>
      <c r="BT179" s="4">
        <v>0</v>
      </c>
      <c r="BU179" s="4">
        <v>0</v>
      </c>
      <c r="BV179" s="4">
        <v>0</v>
      </c>
      <c r="BW179" s="4">
        <v>0</v>
      </c>
    </row>
    <row r="180" spans="1:75" s="1" customFormat="1">
      <c r="A180" s="4" t="s">
        <v>139</v>
      </c>
      <c r="B180" s="18">
        <v>45699</v>
      </c>
      <c r="C180" s="4" t="s">
        <v>99</v>
      </c>
      <c r="D180" s="5">
        <v>2025</v>
      </c>
      <c r="E180" s="4" t="s">
        <v>320</v>
      </c>
      <c r="F180" s="4">
        <v>17958</v>
      </c>
      <c r="G180" s="4">
        <v>968</v>
      </c>
      <c r="H180" s="4">
        <v>6073</v>
      </c>
      <c r="I180" s="4">
        <v>2</v>
      </c>
      <c r="J180" s="4">
        <v>2</v>
      </c>
      <c r="K180" s="4">
        <v>6073</v>
      </c>
      <c r="L180" s="8">
        <f t="shared" si="14"/>
        <v>0</v>
      </c>
      <c r="M180" s="4">
        <v>19143</v>
      </c>
      <c r="N180" s="4">
        <v>6206</v>
      </c>
      <c r="O180" s="4">
        <v>6073</v>
      </c>
      <c r="P180" s="4">
        <v>0</v>
      </c>
      <c r="Q180" s="4">
        <v>0</v>
      </c>
      <c r="R180" s="4">
        <v>133</v>
      </c>
      <c r="S180" s="4">
        <v>19</v>
      </c>
      <c r="T180" s="4">
        <v>42</v>
      </c>
      <c r="U180" s="4">
        <v>71</v>
      </c>
      <c r="V180" s="4">
        <v>0</v>
      </c>
      <c r="W180" s="4">
        <v>1</v>
      </c>
      <c r="X180" s="4">
        <v>0</v>
      </c>
      <c r="Y180" s="2">
        <v>0</v>
      </c>
      <c r="Z180" s="4">
        <v>210</v>
      </c>
      <c r="AA180" s="4">
        <v>15</v>
      </c>
      <c r="AB180" s="4">
        <v>15</v>
      </c>
      <c r="AC180" s="4">
        <v>0</v>
      </c>
      <c r="AD180" s="4">
        <v>0</v>
      </c>
      <c r="AE180" s="4">
        <v>0</v>
      </c>
      <c r="AF180" s="4">
        <v>0</v>
      </c>
      <c r="AG180" s="4">
        <v>0</v>
      </c>
      <c r="AH180" s="4">
        <v>0</v>
      </c>
      <c r="AI180" s="4">
        <v>0</v>
      </c>
      <c r="AJ180" s="4">
        <v>0</v>
      </c>
      <c r="AK180" s="4">
        <v>0</v>
      </c>
      <c r="AL180" s="4">
        <v>0</v>
      </c>
      <c r="AM180" s="4">
        <v>0</v>
      </c>
      <c r="AN180" s="4">
        <v>0</v>
      </c>
      <c r="AO180" s="4">
        <v>0</v>
      </c>
      <c r="AP180" s="4">
        <v>0</v>
      </c>
      <c r="AQ180" s="4">
        <v>0</v>
      </c>
      <c r="AR180" s="4">
        <v>0</v>
      </c>
      <c r="AS180" s="4">
        <v>0</v>
      </c>
      <c r="AT180" s="4">
        <v>0</v>
      </c>
      <c r="AU180" s="4">
        <v>0</v>
      </c>
      <c r="AV180" s="4">
        <v>0</v>
      </c>
      <c r="AW180" s="4">
        <v>15</v>
      </c>
      <c r="AX180" s="4">
        <v>15</v>
      </c>
      <c r="AY180" s="4">
        <v>0</v>
      </c>
      <c r="AZ180" s="4">
        <v>0</v>
      </c>
      <c r="BA180" s="4">
        <v>0</v>
      </c>
      <c r="BB180" s="4">
        <v>658</v>
      </c>
      <c r="BC180" s="4">
        <v>658</v>
      </c>
      <c r="BD180" s="4">
        <v>29</v>
      </c>
      <c r="BE180" s="4">
        <v>29</v>
      </c>
      <c r="BF180" s="4">
        <v>0</v>
      </c>
      <c r="BG180" s="8">
        <v>2</v>
      </c>
      <c r="BH180" s="4">
        <v>2</v>
      </c>
      <c r="BI180" s="4">
        <v>0</v>
      </c>
      <c r="BJ180" s="4">
        <v>0</v>
      </c>
      <c r="BK180" s="4">
        <v>2058</v>
      </c>
      <c r="BL180" s="4">
        <v>4146</v>
      </c>
      <c r="BM180" s="4">
        <v>6</v>
      </c>
      <c r="BN180" s="4">
        <v>6</v>
      </c>
      <c r="BO180" s="4">
        <v>0</v>
      </c>
      <c r="BP180" s="4">
        <v>0</v>
      </c>
      <c r="BQ180" s="4">
        <v>1</v>
      </c>
      <c r="BR180" s="4">
        <v>6191</v>
      </c>
      <c r="BS180" s="4">
        <v>6058</v>
      </c>
      <c r="BT180" s="4">
        <v>133</v>
      </c>
      <c r="BU180" s="4">
        <v>18933</v>
      </c>
      <c r="BV180" s="4">
        <v>0</v>
      </c>
      <c r="BW180" s="4">
        <v>0</v>
      </c>
    </row>
    <row r="181" spans="1:75" s="1" customFormat="1">
      <c r="A181" s="4" t="s">
        <v>141</v>
      </c>
      <c r="B181" s="18">
        <v>45699</v>
      </c>
      <c r="C181" s="4" t="s">
        <v>99</v>
      </c>
      <c r="D181" s="5">
        <v>2025</v>
      </c>
      <c r="E181" s="4" t="s">
        <v>321</v>
      </c>
      <c r="F181" s="4">
        <v>1596</v>
      </c>
      <c r="G181" s="4">
        <v>72</v>
      </c>
      <c r="H181" s="4">
        <v>683</v>
      </c>
      <c r="I181" s="4">
        <v>0</v>
      </c>
      <c r="J181" s="4">
        <v>1</v>
      </c>
      <c r="K181" s="4">
        <v>682</v>
      </c>
      <c r="L181" s="8">
        <f t="shared" si="14"/>
        <v>0</v>
      </c>
      <c r="M181" s="4">
        <v>1620</v>
      </c>
      <c r="N181" s="4">
        <v>694</v>
      </c>
      <c r="O181" s="4">
        <v>682</v>
      </c>
      <c r="P181" s="4">
        <v>0</v>
      </c>
      <c r="Q181" s="4">
        <v>0</v>
      </c>
      <c r="R181" s="4">
        <v>12</v>
      </c>
      <c r="S181" s="4">
        <v>0</v>
      </c>
      <c r="T181" s="4">
        <v>1</v>
      </c>
      <c r="U181" s="4">
        <v>1</v>
      </c>
      <c r="V181" s="4">
        <v>0</v>
      </c>
      <c r="W181" s="4">
        <v>10</v>
      </c>
      <c r="X181" s="4">
        <v>0</v>
      </c>
      <c r="Y181" s="2">
        <v>0</v>
      </c>
      <c r="Z181" s="4">
        <v>15</v>
      </c>
      <c r="AA181" s="4">
        <v>0</v>
      </c>
      <c r="AB181" s="4">
        <v>0</v>
      </c>
      <c r="AC181" s="4">
        <v>0</v>
      </c>
      <c r="AD181" s="4">
        <v>0</v>
      </c>
      <c r="AE181" s="4">
        <v>0</v>
      </c>
      <c r="AF181" s="4">
        <v>0</v>
      </c>
      <c r="AG181" s="4">
        <v>0</v>
      </c>
      <c r="AH181" s="4">
        <v>0</v>
      </c>
      <c r="AI181" s="4">
        <v>0</v>
      </c>
      <c r="AJ181" s="4">
        <v>0</v>
      </c>
      <c r="AK181" s="4">
        <v>0</v>
      </c>
      <c r="AL181" s="4">
        <v>0</v>
      </c>
      <c r="AM181" s="4">
        <v>0</v>
      </c>
      <c r="AN181" s="4">
        <v>0</v>
      </c>
      <c r="AO181" s="4">
        <v>0</v>
      </c>
      <c r="AP181" s="4">
        <v>0</v>
      </c>
      <c r="AQ181" s="4">
        <v>0</v>
      </c>
      <c r="AR181" s="4">
        <v>0</v>
      </c>
      <c r="AS181" s="4">
        <v>0</v>
      </c>
      <c r="AT181" s="4">
        <v>0</v>
      </c>
      <c r="AU181" s="4">
        <v>0</v>
      </c>
      <c r="AV181" s="4">
        <v>0</v>
      </c>
      <c r="AW181" s="4">
        <v>0</v>
      </c>
      <c r="AX181" s="4">
        <v>0</v>
      </c>
      <c r="AY181" s="4">
        <v>0</v>
      </c>
      <c r="AZ181" s="4">
        <v>0</v>
      </c>
      <c r="BA181" s="4">
        <v>0</v>
      </c>
      <c r="BB181" s="4">
        <v>5</v>
      </c>
      <c r="BC181" s="4">
        <v>5</v>
      </c>
      <c r="BD181" s="4">
        <v>3</v>
      </c>
      <c r="BE181" s="4">
        <v>3</v>
      </c>
      <c r="BF181" s="4">
        <v>0</v>
      </c>
      <c r="BG181" s="8">
        <v>0</v>
      </c>
      <c r="BH181" s="4">
        <v>0</v>
      </c>
      <c r="BI181" s="4">
        <v>0</v>
      </c>
      <c r="BJ181" s="4">
        <v>0</v>
      </c>
      <c r="BK181" s="4">
        <v>24</v>
      </c>
      <c r="BL181" s="4">
        <v>670</v>
      </c>
      <c r="BM181" s="4">
        <v>0</v>
      </c>
      <c r="BN181" s="4">
        <v>0</v>
      </c>
      <c r="BO181" s="4">
        <v>0</v>
      </c>
      <c r="BP181" s="4">
        <v>0</v>
      </c>
      <c r="BQ181" s="4">
        <v>0</v>
      </c>
      <c r="BR181" s="4">
        <v>694</v>
      </c>
      <c r="BS181" s="4">
        <v>682</v>
      </c>
      <c r="BT181" s="4">
        <v>12</v>
      </c>
      <c r="BU181" s="4">
        <v>1605</v>
      </c>
      <c r="BV181" s="4">
        <v>0</v>
      </c>
      <c r="BW181" s="4">
        <v>0</v>
      </c>
    </row>
    <row r="182" spans="1:75" s="1" customFormat="1">
      <c r="A182" s="4" t="s">
        <v>143</v>
      </c>
      <c r="B182" s="18">
        <v>45699</v>
      </c>
      <c r="C182" s="4" t="s">
        <v>99</v>
      </c>
      <c r="D182" s="5">
        <v>2025</v>
      </c>
      <c r="E182" s="4" t="s">
        <v>322</v>
      </c>
      <c r="F182" s="4">
        <v>17214</v>
      </c>
      <c r="G182" s="4">
        <v>868</v>
      </c>
      <c r="H182" s="4">
        <v>6496</v>
      </c>
      <c r="I182" s="4">
        <v>1</v>
      </c>
      <c r="J182" s="4">
        <v>0</v>
      </c>
      <c r="K182" s="4">
        <v>6497</v>
      </c>
      <c r="L182" s="8">
        <f t="shared" si="14"/>
        <v>0</v>
      </c>
      <c r="M182" s="4">
        <v>17313</v>
      </c>
      <c r="N182" s="4">
        <v>6589</v>
      </c>
      <c r="O182" s="4">
        <v>6497</v>
      </c>
      <c r="P182" s="4">
        <v>10</v>
      </c>
      <c r="Q182" s="4">
        <v>0</v>
      </c>
      <c r="R182" s="4">
        <v>82</v>
      </c>
      <c r="S182" s="4">
        <v>4</v>
      </c>
      <c r="T182" s="4">
        <v>23</v>
      </c>
      <c r="U182" s="4">
        <v>55</v>
      </c>
      <c r="V182" s="4">
        <v>0</v>
      </c>
      <c r="W182" s="4">
        <v>0</v>
      </c>
      <c r="X182" s="4">
        <v>0</v>
      </c>
      <c r="Y182" s="2">
        <v>0</v>
      </c>
      <c r="Z182" s="4">
        <v>385</v>
      </c>
      <c r="AA182" s="4">
        <v>42</v>
      </c>
      <c r="AB182" s="4">
        <v>42</v>
      </c>
      <c r="AC182" s="4">
        <v>0</v>
      </c>
      <c r="AD182" s="4">
        <v>0</v>
      </c>
      <c r="AE182" s="4">
        <v>0</v>
      </c>
      <c r="AF182" s="4">
        <v>0</v>
      </c>
      <c r="AG182" s="4">
        <v>0</v>
      </c>
      <c r="AH182" s="4">
        <v>0</v>
      </c>
      <c r="AI182" s="4">
        <v>0</v>
      </c>
      <c r="AJ182" s="4">
        <v>0</v>
      </c>
      <c r="AK182" s="4">
        <v>0</v>
      </c>
      <c r="AL182" s="4">
        <v>0</v>
      </c>
      <c r="AM182" s="4">
        <v>0</v>
      </c>
      <c r="AN182" s="4">
        <v>0</v>
      </c>
      <c r="AO182" s="4">
        <v>0</v>
      </c>
      <c r="AP182" s="4">
        <v>0</v>
      </c>
      <c r="AQ182" s="4">
        <v>0</v>
      </c>
      <c r="AR182" s="4">
        <v>0</v>
      </c>
      <c r="AS182" s="4">
        <v>0</v>
      </c>
      <c r="AT182" s="4">
        <v>0</v>
      </c>
      <c r="AU182" s="4">
        <v>0</v>
      </c>
      <c r="AV182" s="4">
        <v>0</v>
      </c>
      <c r="AW182" s="4">
        <v>42</v>
      </c>
      <c r="AX182" s="4">
        <v>42</v>
      </c>
      <c r="AY182" s="4">
        <v>0</v>
      </c>
      <c r="AZ182" s="4">
        <v>0</v>
      </c>
      <c r="BA182" s="4">
        <v>0</v>
      </c>
      <c r="BB182" s="4">
        <v>63</v>
      </c>
      <c r="BC182" s="4">
        <v>63</v>
      </c>
      <c r="BD182" s="4">
        <v>22</v>
      </c>
      <c r="BE182" s="4">
        <v>22</v>
      </c>
      <c r="BF182" s="4">
        <v>0</v>
      </c>
      <c r="BG182" s="8">
        <v>2</v>
      </c>
      <c r="BH182" s="4">
        <v>2</v>
      </c>
      <c r="BI182" s="4">
        <v>0</v>
      </c>
      <c r="BJ182" s="4">
        <v>0</v>
      </c>
      <c r="BK182" s="4">
        <v>2703</v>
      </c>
      <c r="BL182" s="4">
        <v>3884</v>
      </c>
      <c r="BM182" s="4">
        <v>26</v>
      </c>
      <c r="BN182" s="4">
        <v>26</v>
      </c>
      <c r="BO182" s="4">
        <v>0</v>
      </c>
      <c r="BP182" s="4">
        <v>0</v>
      </c>
      <c r="BQ182" s="4">
        <v>5</v>
      </c>
      <c r="BR182" s="4">
        <v>6547</v>
      </c>
      <c r="BS182" s="4">
        <v>6455</v>
      </c>
      <c r="BT182" s="4">
        <v>82</v>
      </c>
      <c r="BU182" s="4">
        <v>16928</v>
      </c>
      <c r="BV182" s="4">
        <v>0</v>
      </c>
      <c r="BW182" s="4">
        <v>0</v>
      </c>
    </row>
    <row r="183" spans="1:75" s="1" customFormat="1">
      <c r="A183" s="4" t="s">
        <v>145</v>
      </c>
      <c r="B183" s="18">
        <v>45699</v>
      </c>
      <c r="C183" s="4" t="s">
        <v>99</v>
      </c>
      <c r="D183" s="5">
        <v>2025</v>
      </c>
      <c r="E183" s="4" t="s">
        <v>323</v>
      </c>
      <c r="F183" s="4">
        <v>981</v>
      </c>
      <c r="G183" s="4">
        <v>59</v>
      </c>
      <c r="H183" s="4">
        <v>304</v>
      </c>
      <c r="I183" s="4">
        <v>0</v>
      </c>
      <c r="J183" s="4">
        <v>0</v>
      </c>
      <c r="K183" s="4">
        <v>304</v>
      </c>
      <c r="L183" s="8">
        <f t="shared" si="14"/>
        <v>0</v>
      </c>
      <c r="M183" s="4">
        <v>990</v>
      </c>
      <c r="N183" s="4">
        <v>311</v>
      </c>
      <c r="O183" s="4">
        <v>304</v>
      </c>
      <c r="P183" s="4">
        <v>3</v>
      </c>
      <c r="Q183" s="4">
        <v>0</v>
      </c>
      <c r="R183" s="4">
        <v>4</v>
      </c>
      <c r="S183" s="4">
        <v>0</v>
      </c>
      <c r="T183" s="4">
        <v>0</v>
      </c>
      <c r="U183" s="4">
        <v>4</v>
      </c>
      <c r="V183" s="4">
        <v>0</v>
      </c>
      <c r="W183" s="4">
        <v>0</v>
      </c>
      <c r="X183" s="4">
        <v>0</v>
      </c>
      <c r="Y183" s="2">
        <v>0</v>
      </c>
      <c r="Z183" s="4">
        <v>12</v>
      </c>
      <c r="AA183" s="4">
        <v>0</v>
      </c>
      <c r="AB183" s="4">
        <v>0</v>
      </c>
      <c r="AC183" s="4">
        <v>0</v>
      </c>
      <c r="AD183" s="4">
        <v>0</v>
      </c>
      <c r="AE183" s="4">
        <v>0</v>
      </c>
      <c r="AF183" s="4">
        <v>0</v>
      </c>
      <c r="AG183" s="4">
        <v>0</v>
      </c>
      <c r="AH183" s="4">
        <v>0</v>
      </c>
      <c r="AI183" s="4">
        <v>0</v>
      </c>
      <c r="AJ183" s="4">
        <v>0</v>
      </c>
      <c r="AK183" s="4">
        <v>0</v>
      </c>
      <c r="AL183" s="4">
        <v>0</v>
      </c>
      <c r="AM183" s="4">
        <v>0</v>
      </c>
      <c r="AN183" s="4">
        <v>0</v>
      </c>
      <c r="AO183" s="4">
        <v>0</v>
      </c>
      <c r="AP183" s="4">
        <v>0</v>
      </c>
      <c r="AQ183" s="4">
        <v>0</v>
      </c>
      <c r="AR183" s="4">
        <v>0</v>
      </c>
      <c r="AS183" s="4">
        <v>0</v>
      </c>
      <c r="AT183" s="4">
        <v>0</v>
      </c>
      <c r="AU183" s="4">
        <v>0</v>
      </c>
      <c r="AV183" s="4">
        <v>0</v>
      </c>
      <c r="AW183" s="4">
        <v>0</v>
      </c>
      <c r="AX183" s="4">
        <v>0</v>
      </c>
      <c r="AY183" s="4">
        <v>0</v>
      </c>
      <c r="AZ183" s="4">
        <v>0</v>
      </c>
      <c r="BA183" s="4">
        <v>0</v>
      </c>
      <c r="BB183" s="4">
        <v>9</v>
      </c>
      <c r="BC183" s="4">
        <v>9</v>
      </c>
      <c r="BD183" s="4">
        <v>4</v>
      </c>
      <c r="BE183" s="4">
        <v>4</v>
      </c>
      <c r="BF183" s="4">
        <v>0</v>
      </c>
      <c r="BG183" s="8">
        <v>0</v>
      </c>
      <c r="BH183" s="4">
        <v>0</v>
      </c>
      <c r="BI183" s="4">
        <v>0</v>
      </c>
      <c r="BJ183" s="4">
        <v>0</v>
      </c>
      <c r="BK183" s="4">
        <v>84</v>
      </c>
      <c r="BL183" s="4">
        <v>227</v>
      </c>
      <c r="BM183" s="4">
        <v>1</v>
      </c>
      <c r="BN183" s="4">
        <v>1</v>
      </c>
      <c r="BO183" s="4">
        <v>0</v>
      </c>
      <c r="BP183" s="4">
        <v>0</v>
      </c>
      <c r="BQ183" s="4">
        <v>0</v>
      </c>
      <c r="BR183" s="4">
        <v>311</v>
      </c>
      <c r="BS183" s="4">
        <v>304</v>
      </c>
      <c r="BT183" s="4">
        <v>4</v>
      </c>
      <c r="BU183" s="4">
        <v>978</v>
      </c>
      <c r="BV183" s="4">
        <v>0</v>
      </c>
      <c r="BW183" s="4">
        <v>0</v>
      </c>
    </row>
    <row r="184" spans="1:75" s="1" customFormat="1">
      <c r="A184" s="4" t="s">
        <v>147</v>
      </c>
      <c r="B184" s="18">
        <v>45699</v>
      </c>
      <c r="C184" s="4" t="s">
        <v>99</v>
      </c>
      <c r="D184" s="5">
        <v>2025</v>
      </c>
      <c r="E184" s="4" t="s">
        <v>324</v>
      </c>
      <c r="F184" s="4">
        <v>0</v>
      </c>
      <c r="G184" s="4">
        <v>0</v>
      </c>
      <c r="H184" s="4">
        <v>0</v>
      </c>
      <c r="I184" s="4">
        <v>0</v>
      </c>
      <c r="J184" s="4">
        <v>0</v>
      </c>
      <c r="K184" s="4">
        <v>0</v>
      </c>
      <c r="L184" s="8">
        <f t="shared" si="14"/>
        <v>0</v>
      </c>
      <c r="M184" s="4">
        <v>0</v>
      </c>
      <c r="N184" s="4">
        <v>0</v>
      </c>
      <c r="O184" s="4">
        <v>0</v>
      </c>
      <c r="P184" s="4">
        <v>0</v>
      </c>
      <c r="Q184" s="4">
        <v>0</v>
      </c>
      <c r="R184" s="4">
        <v>0</v>
      </c>
      <c r="S184" s="4">
        <v>0</v>
      </c>
      <c r="T184" s="4">
        <v>0</v>
      </c>
      <c r="U184" s="4">
        <v>0</v>
      </c>
      <c r="V184" s="4">
        <v>0</v>
      </c>
      <c r="W184" s="4">
        <v>0</v>
      </c>
      <c r="X184" s="4">
        <v>0</v>
      </c>
      <c r="Y184" s="2">
        <v>0</v>
      </c>
      <c r="Z184" s="4">
        <v>0</v>
      </c>
      <c r="AA184" s="4">
        <v>0</v>
      </c>
      <c r="AB184" s="4">
        <v>0</v>
      </c>
      <c r="AC184" s="4">
        <v>0</v>
      </c>
      <c r="AD184" s="4">
        <v>0</v>
      </c>
      <c r="AE184" s="4">
        <v>0</v>
      </c>
      <c r="AF184" s="4">
        <v>0</v>
      </c>
      <c r="AG184" s="4">
        <v>0</v>
      </c>
      <c r="AH184" s="4">
        <v>0</v>
      </c>
      <c r="AI184" s="4">
        <v>0</v>
      </c>
      <c r="AJ184" s="4">
        <v>0</v>
      </c>
      <c r="AK184" s="4">
        <v>0</v>
      </c>
      <c r="AL184" s="4">
        <v>0</v>
      </c>
      <c r="AM184" s="4">
        <v>0</v>
      </c>
      <c r="AN184" s="4">
        <v>0</v>
      </c>
      <c r="AO184" s="4">
        <v>0</v>
      </c>
      <c r="AP184" s="4">
        <v>0</v>
      </c>
      <c r="AQ184" s="4">
        <v>0</v>
      </c>
      <c r="AR184" s="4">
        <v>0</v>
      </c>
      <c r="AS184" s="4">
        <v>0</v>
      </c>
      <c r="AT184" s="4">
        <v>0</v>
      </c>
      <c r="AU184" s="4">
        <v>0</v>
      </c>
      <c r="AV184" s="4">
        <v>0</v>
      </c>
      <c r="AW184" s="4">
        <v>0</v>
      </c>
      <c r="AX184" s="4">
        <v>0</v>
      </c>
      <c r="AY184" s="4">
        <v>0</v>
      </c>
      <c r="AZ184" s="4">
        <v>0</v>
      </c>
      <c r="BA184" s="4">
        <v>0</v>
      </c>
      <c r="BB184" s="4">
        <v>0</v>
      </c>
      <c r="BC184" s="4">
        <v>0</v>
      </c>
      <c r="BD184" s="4">
        <v>0</v>
      </c>
      <c r="BE184" s="4">
        <v>0</v>
      </c>
      <c r="BF184" s="4">
        <v>0</v>
      </c>
      <c r="BG184" s="8">
        <v>0</v>
      </c>
      <c r="BH184" s="4">
        <v>0</v>
      </c>
      <c r="BI184" s="4">
        <v>0</v>
      </c>
      <c r="BJ184" s="4">
        <v>0</v>
      </c>
      <c r="BK184" s="4">
        <v>0</v>
      </c>
      <c r="BL184" s="4">
        <v>0</v>
      </c>
      <c r="BM184" s="4">
        <v>0</v>
      </c>
      <c r="BN184" s="4">
        <v>0</v>
      </c>
      <c r="BO184" s="4">
        <v>0</v>
      </c>
      <c r="BP184" s="4">
        <v>0</v>
      </c>
      <c r="BQ184" s="4">
        <v>0</v>
      </c>
      <c r="BR184" s="4">
        <v>0</v>
      </c>
      <c r="BS184" s="4">
        <v>0</v>
      </c>
      <c r="BT184" s="4">
        <v>0</v>
      </c>
      <c r="BU184" s="4">
        <v>0</v>
      </c>
      <c r="BV184" s="4">
        <v>0</v>
      </c>
      <c r="BW184" s="4">
        <v>0</v>
      </c>
    </row>
    <row r="185" spans="1:75" s="1" customFormat="1">
      <c r="A185" s="4" t="s">
        <v>149</v>
      </c>
      <c r="B185" s="18">
        <v>45699</v>
      </c>
      <c r="C185" s="4" t="s">
        <v>99</v>
      </c>
      <c r="D185" s="5">
        <v>2025</v>
      </c>
      <c r="E185" s="4" t="s">
        <v>325</v>
      </c>
      <c r="F185" s="4">
        <v>0</v>
      </c>
      <c r="G185" s="4">
        <v>0</v>
      </c>
      <c r="H185" s="4">
        <v>0</v>
      </c>
      <c r="I185" s="4">
        <v>0</v>
      </c>
      <c r="J185" s="4">
        <v>0</v>
      </c>
      <c r="K185" s="4">
        <v>0</v>
      </c>
      <c r="L185" s="8">
        <f t="shared" si="14"/>
        <v>0</v>
      </c>
      <c r="M185" s="4">
        <v>0</v>
      </c>
      <c r="N185" s="4">
        <v>0</v>
      </c>
      <c r="O185" s="4">
        <v>0</v>
      </c>
      <c r="P185" s="4">
        <v>0</v>
      </c>
      <c r="Q185" s="4">
        <v>0</v>
      </c>
      <c r="R185" s="4">
        <v>0</v>
      </c>
      <c r="S185" s="4">
        <v>0</v>
      </c>
      <c r="T185" s="4">
        <v>0</v>
      </c>
      <c r="U185" s="4">
        <v>0</v>
      </c>
      <c r="V185" s="4">
        <v>0</v>
      </c>
      <c r="W185" s="4">
        <v>0</v>
      </c>
      <c r="X185" s="4">
        <v>0</v>
      </c>
      <c r="Y185" s="2">
        <v>0</v>
      </c>
      <c r="Z185" s="4">
        <v>0</v>
      </c>
      <c r="AA185" s="4">
        <v>0</v>
      </c>
      <c r="AB185" s="4">
        <v>0</v>
      </c>
      <c r="AC185" s="4">
        <v>0</v>
      </c>
      <c r="AD185" s="4">
        <v>0</v>
      </c>
      <c r="AE185" s="4">
        <v>0</v>
      </c>
      <c r="AF185" s="4">
        <v>0</v>
      </c>
      <c r="AG185" s="4">
        <v>0</v>
      </c>
      <c r="AH185" s="4">
        <v>0</v>
      </c>
      <c r="AI185" s="4">
        <v>0</v>
      </c>
      <c r="AJ185" s="4">
        <v>0</v>
      </c>
      <c r="AK185" s="4">
        <v>0</v>
      </c>
      <c r="AL185" s="4">
        <v>0</v>
      </c>
      <c r="AM185" s="4">
        <v>0</v>
      </c>
      <c r="AN185" s="4">
        <v>0</v>
      </c>
      <c r="AO185" s="4">
        <v>0</v>
      </c>
      <c r="AP185" s="4">
        <v>0</v>
      </c>
      <c r="AQ185" s="4">
        <v>0</v>
      </c>
      <c r="AR185" s="4">
        <v>0</v>
      </c>
      <c r="AS185" s="4">
        <v>0</v>
      </c>
      <c r="AT185" s="4">
        <v>0</v>
      </c>
      <c r="AU185" s="4">
        <v>0</v>
      </c>
      <c r="AV185" s="4">
        <v>0</v>
      </c>
      <c r="AW185" s="4">
        <v>0</v>
      </c>
      <c r="AX185" s="4">
        <v>0</v>
      </c>
      <c r="AY185" s="4">
        <v>0</v>
      </c>
      <c r="AZ185" s="4">
        <v>0</v>
      </c>
      <c r="BA185" s="4">
        <v>0</v>
      </c>
      <c r="BB185" s="4">
        <v>0</v>
      </c>
      <c r="BC185" s="4">
        <v>0</v>
      </c>
      <c r="BD185" s="4">
        <v>0</v>
      </c>
      <c r="BE185" s="4">
        <v>0</v>
      </c>
      <c r="BF185" s="4">
        <v>0</v>
      </c>
      <c r="BG185" s="8">
        <v>0</v>
      </c>
      <c r="BH185" s="4">
        <v>0</v>
      </c>
      <c r="BI185" s="4">
        <v>0</v>
      </c>
      <c r="BJ185" s="4">
        <v>0</v>
      </c>
      <c r="BK185" s="4">
        <v>0</v>
      </c>
      <c r="BL185" s="4">
        <v>0</v>
      </c>
      <c r="BM185" s="4">
        <v>0</v>
      </c>
      <c r="BN185" s="4">
        <v>0</v>
      </c>
      <c r="BO185" s="4">
        <v>0</v>
      </c>
      <c r="BP185" s="4">
        <v>0</v>
      </c>
      <c r="BQ185" s="4">
        <v>0</v>
      </c>
      <c r="BR185" s="4">
        <v>0</v>
      </c>
      <c r="BS185" s="4">
        <v>0</v>
      </c>
      <c r="BT185" s="4">
        <v>0</v>
      </c>
      <c r="BU185" s="4">
        <v>0</v>
      </c>
      <c r="BV185" s="4">
        <v>0</v>
      </c>
      <c r="BW185" s="4">
        <v>0</v>
      </c>
    </row>
    <row r="186" spans="1:75" s="1" customFormat="1">
      <c r="A186" s="4" t="s">
        <v>151</v>
      </c>
      <c r="B186" s="18">
        <v>45699</v>
      </c>
      <c r="C186" s="4" t="s">
        <v>99</v>
      </c>
      <c r="D186" s="5">
        <v>2025</v>
      </c>
      <c r="E186" s="4" t="s">
        <v>326</v>
      </c>
      <c r="F186" s="4">
        <v>115294</v>
      </c>
      <c r="G186" s="4">
        <v>7764</v>
      </c>
      <c r="H186" s="4">
        <v>34364</v>
      </c>
      <c r="I186" s="4">
        <v>4</v>
      </c>
      <c r="J186" s="4">
        <v>7</v>
      </c>
      <c r="K186" s="4">
        <v>34361</v>
      </c>
      <c r="L186" s="8">
        <f>(H186-J186+I186)-O186</f>
        <v>0</v>
      </c>
      <c r="M186" s="4">
        <v>117422</v>
      </c>
      <c r="N186" s="4">
        <v>34922</v>
      </c>
      <c r="O186" s="4">
        <v>34361</v>
      </c>
      <c r="P186" s="4">
        <v>3</v>
      </c>
      <c r="Q186" s="4">
        <v>0</v>
      </c>
      <c r="R186" s="4">
        <v>558</v>
      </c>
      <c r="S186" s="4">
        <v>41</v>
      </c>
      <c r="T186" s="4">
        <v>123</v>
      </c>
      <c r="U186" s="4">
        <v>387</v>
      </c>
      <c r="V186" s="4">
        <v>0</v>
      </c>
      <c r="W186" s="4">
        <v>7</v>
      </c>
      <c r="X186" s="4">
        <v>0</v>
      </c>
      <c r="Y186" s="2">
        <v>0</v>
      </c>
      <c r="Z186" s="4">
        <v>4067</v>
      </c>
      <c r="AA186" s="4">
        <v>459</v>
      </c>
      <c r="AB186" s="4">
        <v>451</v>
      </c>
      <c r="AC186" s="4">
        <v>8</v>
      </c>
      <c r="AD186" s="4">
        <v>0</v>
      </c>
      <c r="AE186" s="4">
        <v>6</v>
      </c>
      <c r="AF186" s="4">
        <v>0</v>
      </c>
      <c r="AG186" s="4">
        <v>2</v>
      </c>
      <c r="AH186" s="4">
        <v>0</v>
      </c>
      <c r="AI186" s="4">
        <v>0</v>
      </c>
      <c r="AJ186" s="4">
        <v>0</v>
      </c>
      <c r="AK186" s="4">
        <v>0</v>
      </c>
      <c r="AL186" s="4">
        <v>0</v>
      </c>
      <c r="AM186" s="4">
        <v>0</v>
      </c>
      <c r="AN186" s="4">
        <v>0</v>
      </c>
      <c r="AO186" s="4">
        <v>0</v>
      </c>
      <c r="AP186" s="4">
        <v>0</v>
      </c>
      <c r="AQ186" s="4">
        <v>0</v>
      </c>
      <c r="AR186" s="4">
        <v>0</v>
      </c>
      <c r="AS186" s="4">
        <v>0</v>
      </c>
      <c r="AT186" s="4">
        <v>0</v>
      </c>
      <c r="AU186" s="4">
        <v>0</v>
      </c>
      <c r="AV186" s="4">
        <v>0</v>
      </c>
      <c r="AW186" s="4">
        <v>459</v>
      </c>
      <c r="AX186" s="4">
        <v>451</v>
      </c>
      <c r="AY186" s="4">
        <v>0</v>
      </c>
      <c r="AZ186" s="4">
        <v>0</v>
      </c>
      <c r="BA186" s="4">
        <v>0</v>
      </c>
      <c r="BB186" s="4">
        <v>644</v>
      </c>
      <c r="BC186" s="4">
        <v>644</v>
      </c>
      <c r="BD186" s="4">
        <v>195</v>
      </c>
      <c r="BE186" s="4">
        <v>187</v>
      </c>
      <c r="BF186" s="4">
        <v>8</v>
      </c>
      <c r="BG186" s="8">
        <v>41</v>
      </c>
      <c r="BH186" s="4">
        <v>41</v>
      </c>
      <c r="BI186" s="4">
        <v>0</v>
      </c>
      <c r="BJ186" s="4">
        <v>0</v>
      </c>
      <c r="BK186" s="4">
        <v>17001</v>
      </c>
      <c r="BL186" s="4">
        <v>17880</v>
      </c>
      <c r="BM186" s="4">
        <v>246</v>
      </c>
      <c r="BN186" s="4">
        <v>246</v>
      </c>
      <c r="BO186" s="4">
        <v>0</v>
      </c>
      <c r="BP186" s="4">
        <v>0</v>
      </c>
      <c r="BQ186" s="4">
        <v>64</v>
      </c>
      <c r="BR186" s="4">
        <v>34463</v>
      </c>
      <c r="BS186" s="4">
        <v>33910</v>
      </c>
      <c r="BT186" s="4">
        <v>550</v>
      </c>
      <c r="BU186" s="4">
        <v>113355</v>
      </c>
      <c r="BV186" s="4">
        <v>0</v>
      </c>
      <c r="BW186" s="4">
        <v>0</v>
      </c>
    </row>
    <row r="187" spans="1:75" s="1" customFormat="1">
      <c r="A187" s="4" t="s">
        <v>153</v>
      </c>
      <c r="B187" s="18">
        <v>45699</v>
      </c>
      <c r="C187" s="4" t="s">
        <v>99</v>
      </c>
      <c r="D187" s="5">
        <v>2025</v>
      </c>
      <c r="E187" s="4" t="s">
        <v>327</v>
      </c>
      <c r="F187" s="4">
        <v>0</v>
      </c>
      <c r="G187" s="4">
        <v>0</v>
      </c>
      <c r="H187" s="4">
        <v>0</v>
      </c>
      <c r="I187" s="4">
        <v>0</v>
      </c>
      <c r="J187" s="4">
        <v>0</v>
      </c>
      <c r="K187" s="4">
        <v>0</v>
      </c>
      <c r="L187" s="8">
        <f t="shared" si="14"/>
        <v>0</v>
      </c>
      <c r="M187" s="4">
        <v>0</v>
      </c>
      <c r="N187" s="4">
        <v>0</v>
      </c>
      <c r="O187" s="4">
        <v>0</v>
      </c>
      <c r="P187" s="4">
        <v>0</v>
      </c>
      <c r="Q187" s="4">
        <v>0</v>
      </c>
      <c r="R187" s="4">
        <v>0</v>
      </c>
      <c r="S187" s="4">
        <v>0</v>
      </c>
      <c r="T187" s="4">
        <v>0</v>
      </c>
      <c r="U187" s="4">
        <v>0</v>
      </c>
      <c r="V187" s="4">
        <v>0</v>
      </c>
      <c r="W187" s="4">
        <v>0</v>
      </c>
      <c r="X187" s="4">
        <v>0</v>
      </c>
      <c r="Y187" s="2">
        <v>0</v>
      </c>
      <c r="Z187" s="4">
        <v>0</v>
      </c>
      <c r="AA187" s="4">
        <v>0</v>
      </c>
      <c r="AB187" s="4">
        <v>0</v>
      </c>
      <c r="AC187" s="4">
        <v>0</v>
      </c>
      <c r="AD187" s="4">
        <v>0</v>
      </c>
      <c r="AE187" s="4">
        <v>0</v>
      </c>
      <c r="AF187" s="4">
        <v>0</v>
      </c>
      <c r="AG187" s="4">
        <v>0</v>
      </c>
      <c r="AH187" s="4">
        <v>0</v>
      </c>
      <c r="AI187" s="4">
        <v>0</v>
      </c>
      <c r="AJ187" s="4">
        <v>0</v>
      </c>
      <c r="AK187" s="4">
        <v>0</v>
      </c>
      <c r="AL187" s="4">
        <v>0</v>
      </c>
      <c r="AM187" s="4">
        <v>0</v>
      </c>
      <c r="AN187" s="4">
        <v>0</v>
      </c>
      <c r="AO187" s="4">
        <v>0</v>
      </c>
      <c r="AP187" s="4">
        <v>0</v>
      </c>
      <c r="AQ187" s="4">
        <v>0</v>
      </c>
      <c r="AR187" s="4">
        <v>0</v>
      </c>
      <c r="AS187" s="4">
        <v>0</v>
      </c>
      <c r="AT187" s="4">
        <v>0</v>
      </c>
      <c r="AU187" s="4">
        <v>0</v>
      </c>
      <c r="AV187" s="4">
        <v>0</v>
      </c>
      <c r="AW187" s="4">
        <v>0</v>
      </c>
      <c r="AX187" s="4">
        <v>0</v>
      </c>
      <c r="AY187" s="4">
        <v>0</v>
      </c>
      <c r="AZ187" s="4">
        <v>0</v>
      </c>
      <c r="BA187" s="4">
        <v>0</v>
      </c>
      <c r="BB187" s="4">
        <v>0</v>
      </c>
      <c r="BC187" s="4">
        <v>0</v>
      </c>
      <c r="BD187" s="4">
        <v>0</v>
      </c>
      <c r="BE187" s="4">
        <v>0</v>
      </c>
      <c r="BF187" s="4">
        <v>0</v>
      </c>
      <c r="BG187" s="8">
        <v>0</v>
      </c>
      <c r="BH187" s="4">
        <v>0</v>
      </c>
      <c r="BI187" s="4">
        <v>0</v>
      </c>
      <c r="BJ187" s="4">
        <v>0</v>
      </c>
      <c r="BK187" s="4">
        <v>0</v>
      </c>
      <c r="BL187" s="4">
        <v>0</v>
      </c>
      <c r="BM187" s="4">
        <v>0</v>
      </c>
      <c r="BN187" s="4">
        <v>0</v>
      </c>
      <c r="BO187" s="4">
        <v>0</v>
      </c>
      <c r="BP187" s="4">
        <v>0</v>
      </c>
      <c r="BQ187" s="4">
        <v>0</v>
      </c>
      <c r="BR187" s="4">
        <v>0</v>
      </c>
      <c r="BS187" s="4">
        <v>0</v>
      </c>
      <c r="BT187" s="4">
        <v>0</v>
      </c>
      <c r="BU187" s="4">
        <v>0</v>
      </c>
      <c r="BV187" s="4">
        <v>0</v>
      </c>
      <c r="BW187" s="4">
        <v>0</v>
      </c>
    </row>
    <row r="188" spans="1:75" s="1" customFormat="1">
      <c r="A188" s="4" t="s">
        <v>155</v>
      </c>
      <c r="B188" s="18">
        <v>45699</v>
      </c>
      <c r="C188" s="4" t="s">
        <v>99</v>
      </c>
      <c r="D188" s="5">
        <v>2025</v>
      </c>
      <c r="E188" s="4" t="s">
        <v>328</v>
      </c>
      <c r="F188" s="4">
        <v>4091</v>
      </c>
      <c r="G188" s="4">
        <v>193</v>
      </c>
      <c r="H188" s="4">
        <v>1682</v>
      </c>
      <c r="I188" s="4">
        <v>0</v>
      </c>
      <c r="J188" s="4">
        <v>4</v>
      </c>
      <c r="K188" s="4">
        <v>1678</v>
      </c>
      <c r="L188" s="8">
        <f t="shared" si="14"/>
        <v>0</v>
      </c>
      <c r="M188" s="4">
        <v>4138</v>
      </c>
      <c r="N188" s="4">
        <v>1690</v>
      </c>
      <c r="O188" s="4">
        <v>1678</v>
      </c>
      <c r="P188" s="4">
        <v>0</v>
      </c>
      <c r="Q188" s="4">
        <v>0</v>
      </c>
      <c r="R188" s="4">
        <v>12</v>
      </c>
      <c r="S188" s="4">
        <v>5</v>
      </c>
      <c r="T188" s="4">
        <v>5</v>
      </c>
      <c r="U188" s="4">
        <v>2</v>
      </c>
      <c r="V188" s="4">
        <v>0</v>
      </c>
      <c r="W188" s="4">
        <v>0</v>
      </c>
      <c r="X188" s="4">
        <v>0</v>
      </c>
      <c r="Y188" s="2">
        <v>0</v>
      </c>
      <c r="Z188" s="4">
        <v>89</v>
      </c>
      <c r="AA188" s="4">
        <v>3</v>
      </c>
      <c r="AB188" s="4">
        <v>3</v>
      </c>
      <c r="AC188" s="4">
        <v>0</v>
      </c>
      <c r="AD188" s="4">
        <v>0</v>
      </c>
      <c r="AE188" s="4">
        <v>0</v>
      </c>
      <c r="AF188" s="4">
        <v>0</v>
      </c>
      <c r="AG188" s="4">
        <v>0</v>
      </c>
      <c r="AH188" s="4">
        <v>0</v>
      </c>
      <c r="AI188" s="4">
        <v>0</v>
      </c>
      <c r="AJ188" s="4">
        <v>0</v>
      </c>
      <c r="AK188" s="4">
        <v>0</v>
      </c>
      <c r="AL188" s="4">
        <v>0</v>
      </c>
      <c r="AM188" s="4">
        <v>0</v>
      </c>
      <c r="AN188" s="4">
        <v>0</v>
      </c>
      <c r="AO188" s="4">
        <v>0</v>
      </c>
      <c r="AP188" s="4">
        <v>0</v>
      </c>
      <c r="AQ188" s="4">
        <v>0</v>
      </c>
      <c r="AR188" s="4">
        <v>0</v>
      </c>
      <c r="AS188" s="4">
        <v>0</v>
      </c>
      <c r="AT188" s="4">
        <v>0</v>
      </c>
      <c r="AU188" s="4">
        <v>0</v>
      </c>
      <c r="AV188" s="4">
        <v>0</v>
      </c>
      <c r="AW188" s="4">
        <v>3</v>
      </c>
      <c r="AX188" s="4">
        <v>3</v>
      </c>
      <c r="AY188" s="4">
        <v>0</v>
      </c>
      <c r="AZ188" s="4">
        <v>0</v>
      </c>
      <c r="BA188" s="4">
        <v>0</v>
      </c>
      <c r="BB188" s="4">
        <v>18</v>
      </c>
      <c r="BC188" s="4">
        <v>18</v>
      </c>
      <c r="BD188" s="4">
        <v>3</v>
      </c>
      <c r="BE188" s="4">
        <v>3</v>
      </c>
      <c r="BF188" s="4">
        <v>0</v>
      </c>
      <c r="BG188" s="8">
        <v>1</v>
      </c>
      <c r="BH188" s="4">
        <v>1</v>
      </c>
      <c r="BI188" s="4">
        <v>0</v>
      </c>
      <c r="BJ188" s="4">
        <v>0</v>
      </c>
      <c r="BK188" s="4">
        <v>897</v>
      </c>
      <c r="BL188" s="4">
        <v>792</v>
      </c>
      <c r="BM188" s="4">
        <v>7</v>
      </c>
      <c r="BN188" s="4">
        <v>7</v>
      </c>
      <c r="BO188" s="4">
        <v>0</v>
      </c>
      <c r="BP188" s="4">
        <v>0</v>
      </c>
      <c r="BQ188" s="4">
        <v>0</v>
      </c>
      <c r="BR188" s="4">
        <v>1687</v>
      </c>
      <c r="BS188" s="4">
        <v>1675</v>
      </c>
      <c r="BT188" s="4">
        <v>12</v>
      </c>
      <c r="BU188" s="4">
        <v>4049</v>
      </c>
      <c r="BV188" s="4">
        <v>0</v>
      </c>
      <c r="BW188" s="4">
        <v>0</v>
      </c>
    </row>
    <row r="189" spans="1:75" s="1" customFormat="1">
      <c r="A189" s="4" t="s">
        <v>157</v>
      </c>
      <c r="B189" s="18">
        <v>45699</v>
      </c>
      <c r="C189" s="4" t="s">
        <v>99</v>
      </c>
      <c r="D189" s="5">
        <v>2025</v>
      </c>
      <c r="E189" s="4" t="s">
        <v>329</v>
      </c>
      <c r="F189" s="4">
        <v>1559</v>
      </c>
      <c r="G189" s="4">
        <v>37</v>
      </c>
      <c r="H189" s="4">
        <v>600</v>
      </c>
      <c r="I189" s="4">
        <v>0</v>
      </c>
      <c r="J189" s="4">
        <v>0</v>
      </c>
      <c r="K189" s="4">
        <v>600</v>
      </c>
      <c r="L189" s="8">
        <f t="shared" si="14"/>
        <v>0</v>
      </c>
      <c r="M189" s="4">
        <v>1570</v>
      </c>
      <c r="N189" s="4">
        <v>606</v>
      </c>
      <c r="O189" s="4">
        <v>600</v>
      </c>
      <c r="P189" s="4">
        <v>0</v>
      </c>
      <c r="Q189" s="4">
        <v>0</v>
      </c>
      <c r="R189" s="4">
        <v>6</v>
      </c>
      <c r="S189" s="4">
        <v>2</v>
      </c>
      <c r="T189" s="4">
        <v>2</v>
      </c>
      <c r="U189" s="4">
        <v>2</v>
      </c>
      <c r="V189" s="4">
        <v>0</v>
      </c>
      <c r="W189" s="4">
        <v>0</v>
      </c>
      <c r="X189" s="4">
        <v>0</v>
      </c>
      <c r="Y189" s="2">
        <v>0</v>
      </c>
      <c r="Z189" s="4">
        <v>28</v>
      </c>
      <c r="AA189" s="4">
        <v>4</v>
      </c>
      <c r="AB189" s="4">
        <v>4</v>
      </c>
      <c r="AC189" s="4">
        <v>0</v>
      </c>
      <c r="AD189" s="4">
        <v>0</v>
      </c>
      <c r="AE189" s="4">
        <v>0</v>
      </c>
      <c r="AF189" s="4">
        <v>0</v>
      </c>
      <c r="AG189" s="4">
        <v>0</v>
      </c>
      <c r="AH189" s="4">
        <v>0</v>
      </c>
      <c r="AI189" s="4">
        <v>0</v>
      </c>
      <c r="AJ189" s="4">
        <v>0</v>
      </c>
      <c r="AK189" s="4">
        <v>0</v>
      </c>
      <c r="AL189" s="4">
        <v>0</v>
      </c>
      <c r="AM189" s="4">
        <v>0</v>
      </c>
      <c r="AN189" s="4">
        <v>0</v>
      </c>
      <c r="AO189" s="4">
        <v>0</v>
      </c>
      <c r="AP189" s="4">
        <v>0</v>
      </c>
      <c r="AQ189" s="4">
        <v>0</v>
      </c>
      <c r="AR189" s="4">
        <v>0</v>
      </c>
      <c r="AS189" s="4">
        <v>0</v>
      </c>
      <c r="AT189" s="4">
        <v>0</v>
      </c>
      <c r="AU189" s="4">
        <v>0</v>
      </c>
      <c r="AV189" s="4">
        <v>0</v>
      </c>
      <c r="AW189" s="4">
        <v>4</v>
      </c>
      <c r="AX189" s="4">
        <v>4</v>
      </c>
      <c r="AY189" s="4">
        <v>0</v>
      </c>
      <c r="AZ189" s="4">
        <v>0</v>
      </c>
      <c r="BA189" s="4">
        <v>0</v>
      </c>
      <c r="BB189" s="4">
        <v>5</v>
      </c>
      <c r="BC189" s="4">
        <v>5</v>
      </c>
      <c r="BD189" s="4">
        <v>3</v>
      </c>
      <c r="BE189" s="4">
        <v>3</v>
      </c>
      <c r="BF189" s="4">
        <v>0</v>
      </c>
      <c r="BG189" s="8">
        <v>2</v>
      </c>
      <c r="BH189" s="4">
        <v>2</v>
      </c>
      <c r="BI189" s="4">
        <v>0</v>
      </c>
      <c r="BJ189" s="4">
        <v>0</v>
      </c>
      <c r="BK189" s="4">
        <v>347</v>
      </c>
      <c r="BL189" s="4">
        <v>257</v>
      </c>
      <c r="BM189" s="4">
        <v>4</v>
      </c>
      <c r="BN189" s="4">
        <v>4</v>
      </c>
      <c r="BO189" s="4">
        <v>0</v>
      </c>
      <c r="BP189" s="4">
        <v>0</v>
      </c>
      <c r="BQ189" s="4">
        <v>0</v>
      </c>
      <c r="BR189" s="4">
        <v>602</v>
      </c>
      <c r="BS189" s="4">
        <v>596</v>
      </c>
      <c r="BT189" s="4">
        <v>6</v>
      </c>
      <c r="BU189" s="4">
        <v>1542</v>
      </c>
      <c r="BV189" s="4">
        <v>0</v>
      </c>
      <c r="BW189" s="4">
        <v>0</v>
      </c>
    </row>
    <row r="190" spans="1:75" s="1" customFormat="1">
      <c r="A190" s="4" t="s">
        <v>159</v>
      </c>
      <c r="B190" s="18">
        <v>45699</v>
      </c>
      <c r="C190" s="4" t="s">
        <v>99</v>
      </c>
      <c r="D190" s="5">
        <v>2025</v>
      </c>
      <c r="E190" s="4" t="s">
        <v>330</v>
      </c>
      <c r="F190" s="4">
        <v>59998</v>
      </c>
      <c r="G190" s="4">
        <v>3155</v>
      </c>
      <c r="H190" s="4">
        <v>20726</v>
      </c>
      <c r="I190" s="4">
        <v>3</v>
      </c>
      <c r="J190" s="4">
        <v>0</v>
      </c>
      <c r="K190" s="4">
        <v>20729</v>
      </c>
      <c r="L190" s="8">
        <f t="shared" si="14"/>
        <v>0</v>
      </c>
      <c r="M190" s="4">
        <v>61046</v>
      </c>
      <c r="N190" s="4">
        <v>21012</v>
      </c>
      <c r="O190" s="4">
        <v>20729</v>
      </c>
      <c r="P190" s="4">
        <v>0</v>
      </c>
      <c r="Q190" s="4">
        <v>0</v>
      </c>
      <c r="R190" s="4">
        <v>283</v>
      </c>
      <c r="S190" s="4">
        <v>10</v>
      </c>
      <c r="T190" s="4">
        <v>60</v>
      </c>
      <c r="U190" s="4">
        <v>202</v>
      </c>
      <c r="V190" s="4">
        <v>0</v>
      </c>
      <c r="W190" s="4">
        <v>11</v>
      </c>
      <c r="X190" s="4">
        <v>0</v>
      </c>
      <c r="Y190" s="2">
        <v>0</v>
      </c>
      <c r="Z190" s="4">
        <v>1251</v>
      </c>
      <c r="AA190" s="4">
        <v>105</v>
      </c>
      <c r="AB190" s="4">
        <v>103</v>
      </c>
      <c r="AC190" s="4">
        <v>2</v>
      </c>
      <c r="AD190" s="4">
        <v>0</v>
      </c>
      <c r="AE190" s="4">
        <v>1</v>
      </c>
      <c r="AF190" s="4">
        <v>0</v>
      </c>
      <c r="AG190" s="4">
        <v>1</v>
      </c>
      <c r="AH190" s="4">
        <v>0</v>
      </c>
      <c r="AI190" s="4">
        <v>0</v>
      </c>
      <c r="AJ190" s="4">
        <v>0</v>
      </c>
      <c r="AK190" s="4">
        <v>0</v>
      </c>
      <c r="AL190" s="4">
        <v>0</v>
      </c>
      <c r="AM190" s="4">
        <v>0</v>
      </c>
      <c r="AN190" s="4">
        <v>0</v>
      </c>
      <c r="AO190" s="4">
        <v>0</v>
      </c>
      <c r="AP190" s="4">
        <v>0</v>
      </c>
      <c r="AQ190" s="4">
        <v>0</v>
      </c>
      <c r="AR190" s="4">
        <v>0</v>
      </c>
      <c r="AS190" s="4">
        <v>0</v>
      </c>
      <c r="AT190" s="4">
        <v>0</v>
      </c>
      <c r="AU190" s="4">
        <v>0</v>
      </c>
      <c r="AV190" s="4">
        <v>0</v>
      </c>
      <c r="AW190" s="4">
        <v>105</v>
      </c>
      <c r="AX190" s="4">
        <v>103</v>
      </c>
      <c r="AY190" s="4">
        <v>0</v>
      </c>
      <c r="AZ190" s="4">
        <v>0</v>
      </c>
      <c r="BA190" s="4">
        <v>0</v>
      </c>
      <c r="BB190" s="4">
        <v>246</v>
      </c>
      <c r="BC190" s="4">
        <v>246</v>
      </c>
      <c r="BD190" s="4">
        <v>85</v>
      </c>
      <c r="BE190" s="4">
        <v>84</v>
      </c>
      <c r="BF190" s="4">
        <v>1</v>
      </c>
      <c r="BG190" s="8">
        <v>10</v>
      </c>
      <c r="BH190" s="4">
        <v>10</v>
      </c>
      <c r="BI190" s="4">
        <v>0</v>
      </c>
      <c r="BJ190" s="4">
        <v>0</v>
      </c>
      <c r="BK190" s="4">
        <v>10087</v>
      </c>
      <c r="BL190" s="4">
        <v>10915</v>
      </c>
      <c r="BM190" s="4">
        <v>65</v>
      </c>
      <c r="BN190" s="4">
        <v>65</v>
      </c>
      <c r="BO190" s="4">
        <v>0</v>
      </c>
      <c r="BP190" s="4">
        <v>0</v>
      </c>
      <c r="BQ190" s="4">
        <v>28</v>
      </c>
      <c r="BR190" s="4">
        <v>20907</v>
      </c>
      <c r="BS190" s="4">
        <v>20626</v>
      </c>
      <c r="BT190" s="4">
        <v>281</v>
      </c>
      <c r="BU190" s="4">
        <v>59795</v>
      </c>
      <c r="BV190" s="4">
        <v>0</v>
      </c>
      <c r="BW190" s="4">
        <v>0</v>
      </c>
    </row>
    <row r="191" spans="1:75" s="1" customFormat="1">
      <c r="A191" s="4" t="s">
        <v>161</v>
      </c>
      <c r="B191" s="18">
        <v>45699</v>
      </c>
      <c r="C191" s="4" t="s">
        <v>99</v>
      </c>
      <c r="D191" s="5">
        <v>2025</v>
      </c>
      <c r="E191" s="4" t="s">
        <v>331</v>
      </c>
      <c r="F191" s="4">
        <v>4192</v>
      </c>
      <c r="G191" s="4">
        <v>159</v>
      </c>
      <c r="H191" s="4">
        <v>2015</v>
      </c>
      <c r="I191" s="4">
        <v>0</v>
      </c>
      <c r="J191" s="4">
        <v>0</v>
      </c>
      <c r="K191" s="4">
        <v>2015</v>
      </c>
      <c r="L191" s="8">
        <f t="shared" si="14"/>
        <v>0</v>
      </c>
      <c r="M191" s="4">
        <v>4230</v>
      </c>
      <c r="N191" s="4">
        <v>2037</v>
      </c>
      <c r="O191" s="4">
        <v>2015</v>
      </c>
      <c r="P191" s="4">
        <v>0</v>
      </c>
      <c r="Q191" s="4">
        <v>0</v>
      </c>
      <c r="R191" s="4">
        <v>22</v>
      </c>
      <c r="S191" s="4">
        <v>0</v>
      </c>
      <c r="T191" s="4">
        <v>2</v>
      </c>
      <c r="U191" s="4">
        <v>20</v>
      </c>
      <c r="V191" s="4">
        <v>0</v>
      </c>
      <c r="W191" s="4">
        <v>0</v>
      </c>
      <c r="X191" s="4">
        <v>0</v>
      </c>
      <c r="Y191" s="2">
        <v>0</v>
      </c>
      <c r="Z191" s="4">
        <v>80</v>
      </c>
      <c r="AA191" s="4">
        <v>17</v>
      </c>
      <c r="AB191" s="4">
        <v>17</v>
      </c>
      <c r="AC191" s="4">
        <v>0</v>
      </c>
      <c r="AD191" s="4">
        <v>0</v>
      </c>
      <c r="AE191" s="4">
        <v>0</v>
      </c>
      <c r="AF191" s="4">
        <v>0</v>
      </c>
      <c r="AG191" s="4">
        <v>0</v>
      </c>
      <c r="AH191" s="4">
        <v>0</v>
      </c>
      <c r="AI191" s="4">
        <v>0</v>
      </c>
      <c r="AJ191" s="4">
        <v>0</v>
      </c>
      <c r="AK191" s="4">
        <v>0</v>
      </c>
      <c r="AL191" s="4">
        <v>0</v>
      </c>
      <c r="AM191" s="4">
        <v>0</v>
      </c>
      <c r="AN191" s="4">
        <v>0</v>
      </c>
      <c r="AO191" s="4">
        <v>0</v>
      </c>
      <c r="AP191" s="4">
        <v>0</v>
      </c>
      <c r="AQ191" s="4">
        <v>0</v>
      </c>
      <c r="AR191" s="4">
        <v>0</v>
      </c>
      <c r="AS191" s="4">
        <v>0</v>
      </c>
      <c r="AT191" s="4">
        <v>0</v>
      </c>
      <c r="AU191" s="4">
        <v>0</v>
      </c>
      <c r="AV191" s="4">
        <v>0</v>
      </c>
      <c r="AW191" s="4">
        <v>17</v>
      </c>
      <c r="AX191" s="4">
        <v>17</v>
      </c>
      <c r="AY191" s="4">
        <v>0</v>
      </c>
      <c r="AZ191" s="4">
        <v>0</v>
      </c>
      <c r="BA191" s="4">
        <v>0</v>
      </c>
      <c r="BB191" s="4">
        <v>26</v>
      </c>
      <c r="BC191" s="4">
        <v>26</v>
      </c>
      <c r="BD191" s="4">
        <v>18</v>
      </c>
      <c r="BE191" s="4">
        <v>18</v>
      </c>
      <c r="BF191" s="4">
        <v>0</v>
      </c>
      <c r="BG191" s="8">
        <v>1</v>
      </c>
      <c r="BH191" s="4">
        <v>1</v>
      </c>
      <c r="BI191" s="4">
        <v>0</v>
      </c>
      <c r="BJ191" s="4">
        <v>0</v>
      </c>
      <c r="BK191" s="4">
        <v>506</v>
      </c>
      <c r="BL191" s="4">
        <v>1530</v>
      </c>
      <c r="BM191" s="4">
        <v>5</v>
      </c>
      <c r="BN191" s="4">
        <v>5</v>
      </c>
      <c r="BO191" s="4">
        <v>0</v>
      </c>
      <c r="BP191" s="4">
        <v>0</v>
      </c>
      <c r="BQ191" s="4">
        <v>3</v>
      </c>
      <c r="BR191" s="4">
        <v>2020</v>
      </c>
      <c r="BS191" s="4">
        <v>1998</v>
      </c>
      <c r="BT191" s="4">
        <v>22</v>
      </c>
      <c r="BU191" s="4">
        <v>4150</v>
      </c>
      <c r="BV191" s="4">
        <v>0</v>
      </c>
      <c r="BW191" s="4">
        <v>0</v>
      </c>
    </row>
    <row r="192" spans="1:75" s="1" customFormat="1">
      <c r="A192" s="4" t="s">
        <v>163</v>
      </c>
      <c r="B192" s="18">
        <v>45699</v>
      </c>
      <c r="C192" s="4" t="s">
        <v>99</v>
      </c>
      <c r="D192" s="5">
        <v>2025</v>
      </c>
      <c r="E192" s="4" t="s">
        <v>332</v>
      </c>
      <c r="F192" s="4">
        <v>4206</v>
      </c>
      <c r="G192" s="4">
        <v>229</v>
      </c>
      <c r="H192" s="4">
        <v>1500</v>
      </c>
      <c r="I192" s="4">
        <v>0</v>
      </c>
      <c r="J192" s="4">
        <v>0</v>
      </c>
      <c r="K192" s="4">
        <v>1500</v>
      </c>
      <c r="L192" s="8">
        <f t="shared" si="14"/>
        <v>0</v>
      </c>
      <c r="M192" s="4">
        <v>4251</v>
      </c>
      <c r="N192" s="4">
        <v>1525</v>
      </c>
      <c r="O192" s="4">
        <v>1500</v>
      </c>
      <c r="P192" s="4">
        <v>0</v>
      </c>
      <c r="Q192" s="4">
        <v>0</v>
      </c>
      <c r="R192" s="4">
        <v>25</v>
      </c>
      <c r="S192" s="4">
        <v>4</v>
      </c>
      <c r="T192" s="4">
        <v>5</v>
      </c>
      <c r="U192" s="4">
        <v>16</v>
      </c>
      <c r="V192" s="4">
        <v>0</v>
      </c>
      <c r="W192" s="4">
        <v>0</v>
      </c>
      <c r="X192" s="4">
        <v>0</v>
      </c>
      <c r="Y192" s="2">
        <v>0</v>
      </c>
      <c r="Z192" s="4">
        <v>49</v>
      </c>
      <c r="AA192" s="4">
        <v>3</v>
      </c>
      <c r="AB192" s="4">
        <v>3</v>
      </c>
      <c r="AC192" s="4">
        <v>0</v>
      </c>
      <c r="AD192" s="4">
        <v>0</v>
      </c>
      <c r="AE192" s="4">
        <v>0</v>
      </c>
      <c r="AF192" s="4">
        <v>0</v>
      </c>
      <c r="AG192" s="4">
        <v>0</v>
      </c>
      <c r="AH192" s="4">
        <v>0</v>
      </c>
      <c r="AI192" s="4">
        <v>0</v>
      </c>
      <c r="AJ192" s="4">
        <v>0</v>
      </c>
      <c r="AK192" s="4">
        <v>0</v>
      </c>
      <c r="AL192" s="4">
        <v>0</v>
      </c>
      <c r="AM192" s="4">
        <v>0</v>
      </c>
      <c r="AN192" s="4">
        <v>0</v>
      </c>
      <c r="AO192" s="4">
        <v>0</v>
      </c>
      <c r="AP192" s="4">
        <v>0</v>
      </c>
      <c r="AQ192" s="4">
        <v>0</v>
      </c>
      <c r="AR192" s="4">
        <v>0</v>
      </c>
      <c r="AS192" s="4">
        <v>0</v>
      </c>
      <c r="AT192" s="4">
        <v>0</v>
      </c>
      <c r="AU192" s="4">
        <v>0</v>
      </c>
      <c r="AV192" s="4">
        <v>0</v>
      </c>
      <c r="AW192" s="4">
        <v>3</v>
      </c>
      <c r="AX192" s="4">
        <v>3</v>
      </c>
      <c r="AY192" s="4">
        <v>0</v>
      </c>
      <c r="AZ192" s="4">
        <v>0</v>
      </c>
      <c r="BA192" s="4">
        <v>0</v>
      </c>
      <c r="BB192" s="4">
        <v>23</v>
      </c>
      <c r="BC192" s="4">
        <v>23</v>
      </c>
      <c r="BD192" s="4">
        <v>3</v>
      </c>
      <c r="BE192" s="4">
        <v>3</v>
      </c>
      <c r="BF192" s="4">
        <v>0</v>
      </c>
      <c r="BG192" s="8">
        <v>0</v>
      </c>
      <c r="BH192" s="4">
        <v>0</v>
      </c>
      <c r="BI192" s="4">
        <v>0</v>
      </c>
      <c r="BJ192" s="4">
        <v>0</v>
      </c>
      <c r="BK192" s="4">
        <v>290</v>
      </c>
      <c r="BL192" s="4">
        <v>1235</v>
      </c>
      <c r="BM192" s="4">
        <v>5</v>
      </c>
      <c r="BN192" s="4">
        <v>5</v>
      </c>
      <c r="BO192" s="4">
        <v>0</v>
      </c>
      <c r="BP192" s="4">
        <v>0</v>
      </c>
      <c r="BQ192" s="4">
        <v>5</v>
      </c>
      <c r="BR192" s="4">
        <v>1522</v>
      </c>
      <c r="BS192" s="4">
        <v>1497</v>
      </c>
      <c r="BT192" s="4">
        <v>25</v>
      </c>
      <c r="BU192" s="4">
        <v>4202</v>
      </c>
      <c r="BV192" s="4">
        <v>0</v>
      </c>
      <c r="BW192" s="4">
        <v>0</v>
      </c>
    </row>
    <row r="193" spans="1:75" s="1" customFormat="1">
      <c r="A193" s="4" t="s">
        <v>166</v>
      </c>
      <c r="B193" s="18">
        <v>45699</v>
      </c>
      <c r="C193" s="4" t="s">
        <v>99</v>
      </c>
      <c r="D193" s="5">
        <v>2025</v>
      </c>
      <c r="E193" s="4" t="s">
        <v>333</v>
      </c>
      <c r="F193" s="4">
        <v>0</v>
      </c>
      <c r="G193" s="4">
        <v>0</v>
      </c>
      <c r="H193" s="4">
        <v>0</v>
      </c>
      <c r="I193" s="4">
        <v>0</v>
      </c>
      <c r="J193" s="4">
        <v>0</v>
      </c>
      <c r="K193" s="4">
        <v>0</v>
      </c>
      <c r="L193" s="8">
        <f t="shared" si="14"/>
        <v>0</v>
      </c>
      <c r="M193" s="4">
        <v>0</v>
      </c>
      <c r="N193" s="4">
        <v>0</v>
      </c>
      <c r="O193" s="4">
        <v>0</v>
      </c>
      <c r="P193" s="4">
        <v>0</v>
      </c>
      <c r="Q193" s="4">
        <v>0</v>
      </c>
      <c r="R193" s="4">
        <v>0</v>
      </c>
      <c r="S193" s="4">
        <v>0</v>
      </c>
      <c r="T193" s="4">
        <v>0</v>
      </c>
      <c r="U193" s="4">
        <v>0</v>
      </c>
      <c r="V193" s="4">
        <v>0</v>
      </c>
      <c r="W193" s="4">
        <v>0</v>
      </c>
      <c r="X193" s="4">
        <v>0</v>
      </c>
      <c r="Y193" s="2">
        <v>0</v>
      </c>
      <c r="Z193" s="4">
        <v>0</v>
      </c>
      <c r="AA193" s="4">
        <v>0</v>
      </c>
      <c r="AB193" s="4">
        <v>0</v>
      </c>
      <c r="AC193" s="4">
        <v>0</v>
      </c>
      <c r="AD193" s="4">
        <v>0</v>
      </c>
      <c r="AE193" s="4">
        <v>0</v>
      </c>
      <c r="AF193" s="4">
        <v>0</v>
      </c>
      <c r="AG193" s="4">
        <v>0</v>
      </c>
      <c r="AH193" s="4">
        <v>0</v>
      </c>
      <c r="AI193" s="4">
        <v>0</v>
      </c>
      <c r="AJ193" s="4">
        <v>0</v>
      </c>
      <c r="AK193" s="4">
        <v>0</v>
      </c>
      <c r="AL193" s="4">
        <v>0</v>
      </c>
      <c r="AM193" s="4">
        <v>0</v>
      </c>
      <c r="AN193" s="4">
        <v>0</v>
      </c>
      <c r="AO193" s="4">
        <v>0</v>
      </c>
      <c r="AP193" s="4">
        <v>0</v>
      </c>
      <c r="AQ193" s="4">
        <v>0</v>
      </c>
      <c r="AR193" s="4">
        <v>0</v>
      </c>
      <c r="AS193" s="4">
        <v>0</v>
      </c>
      <c r="AT193" s="4">
        <v>0</v>
      </c>
      <c r="AU193" s="4">
        <v>0</v>
      </c>
      <c r="AV193" s="4">
        <v>0</v>
      </c>
      <c r="AW193" s="4">
        <v>0</v>
      </c>
      <c r="AX193" s="4">
        <v>0</v>
      </c>
      <c r="AY193" s="4">
        <v>0</v>
      </c>
      <c r="AZ193" s="4">
        <v>0</v>
      </c>
      <c r="BA193" s="4">
        <v>0</v>
      </c>
      <c r="BB193" s="4">
        <v>0</v>
      </c>
      <c r="BC193" s="4">
        <v>0</v>
      </c>
      <c r="BD193" s="4">
        <v>0</v>
      </c>
      <c r="BE193" s="4">
        <v>0</v>
      </c>
      <c r="BF193" s="4">
        <v>0</v>
      </c>
      <c r="BG193" s="8">
        <v>0</v>
      </c>
      <c r="BH193" s="4">
        <v>0</v>
      </c>
      <c r="BI193" s="4">
        <v>0</v>
      </c>
      <c r="BJ193" s="4">
        <v>0</v>
      </c>
      <c r="BK193" s="4">
        <v>0</v>
      </c>
      <c r="BL193" s="4">
        <v>0</v>
      </c>
      <c r="BM193" s="4">
        <v>0</v>
      </c>
      <c r="BN193" s="4">
        <v>0</v>
      </c>
      <c r="BO193" s="4">
        <v>0</v>
      </c>
      <c r="BP193" s="4">
        <v>0</v>
      </c>
      <c r="BQ193" s="4">
        <v>0</v>
      </c>
      <c r="BR193" s="4">
        <v>0</v>
      </c>
      <c r="BS193" s="4">
        <v>0</v>
      </c>
      <c r="BT193" s="4">
        <v>0</v>
      </c>
      <c r="BU193" s="4">
        <v>0</v>
      </c>
      <c r="BV193" s="4">
        <v>0</v>
      </c>
      <c r="BW193" s="4">
        <v>0</v>
      </c>
    </row>
    <row r="194" spans="1:75" s="1" customFormat="1">
      <c r="A194" s="4" t="s">
        <v>168</v>
      </c>
      <c r="B194" s="18">
        <v>45699</v>
      </c>
      <c r="C194" s="4" t="s">
        <v>99</v>
      </c>
      <c r="D194" s="5">
        <v>2025</v>
      </c>
      <c r="E194" s="4" t="s">
        <v>334</v>
      </c>
      <c r="F194" s="4">
        <v>0</v>
      </c>
      <c r="G194" s="4">
        <v>0</v>
      </c>
      <c r="H194" s="4">
        <v>0</v>
      </c>
      <c r="I194" s="4">
        <v>0</v>
      </c>
      <c r="J194" s="4">
        <v>0</v>
      </c>
      <c r="K194" s="4">
        <v>0</v>
      </c>
      <c r="L194" s="8">
        <f t="shared" si="14"/>
        <v>0</v>
      </c>
      <c r="M194" s="4">
        <v>0</v>
      </c>
      <c r="N194" s="4">
        <v>0</v>
      </c>
      <c r="O194" s="4">
        <v>0</v>
      </c>
      <c r="P194" s="4">
        <v>0</v>
      </c>
      <c r="Q194" s="4">
        <v>0</v>
      </c>
      <c r="R194" s="4">
        <v>0</v>
      </c>
      <c r="S194" s="4">
        <v>0</v>
      </c>
      <c r="T194" s="4">
        <v>0</v>
      </c>
      <c r="U194" s="4">
        <v>0</v>
      </c>
      <c r="V194" s="4">
        <v>0</v>
      </c>
      <c r="W194" s="4">
        <v>0</v>
      </c>
      <c r="X194" s="4">
        <v>0</v>
      </c>
      <c r="Y194" s="2">
        <v>0</v>
      </c>
      <c r="Z194" s="4">
        <v>0</v>
      </c>
      <c r="AA194" s="4">
        <v>0</v>
      </c>
      <c r="AB194" s="4">
        <v>0</v>
      </c>
      <c r="AC194" s="4">
        <v>0</v>
      </c>
      <c r="AD194" s="4">
        <v>0</v>
      </c>
      <c r="AE194" s="4">
        <v>0</v>
      </c>
      <c r="AF194" s="4">
        <v>0</v>
      </c>
      <c r="AG194" s="4">
        <v>0</v>
      </c>
      <c r="AH194" s="4">
        <v>0</v>
      </c>
      <c r="AI194" s="4">
        <v>0</v>
      </c>
      <c r="AJ194" s="4">
        <v>0</v>
      </c>
      <c r="AK194" s="4">
        <v>0</v>
      </c>
      <c r="AL194" s="4">
        <v>0</v>
      </c>
      <c r="AM194" s="4">
        <v>0</v>
      </c>
      <c r="AN194" s="4">
        <v>0</v>
      </c>
      <c r="AO194" s="4">
        <v>0</v>
      </c>
      <c r="AP194" s="4">
        <v>0</v>
      </c>
      <c r="AQ194" s="4">
        <v>0</v>
      </c>
      <c r="AR194" s="4">
        <v>0</v>
      </c>
      <c r="AS194" s="4">
        <v>0</v>
      </c>
      <c r="AT194" s="4">
        <v>0</v>
      </c>
      <c r="AU194" s="4">
        <v>0</v>
      </c>
      <c r="AV194" s="4">
        <v>0</v>
      </c>
      <c r="AW194" s="4">
        <v>0</v>
      </c>
      <c r="AX194" s="4">
        <v>0</v>
      </c>
      <c r="AY194" s="4">
        <v>0</v>
      </c>
      <c r="AZ194" s="4">
        <v>0</v>
      </c>
      <c r="BA194" s="4">
        <v>0</v>
      </c>
      <c r="BB194" s="4">
        <v>0</v>
      </c>
      <c r="BC194" s="4">
        <v>0</v>
      </c>
      <c r="BD194" s="4">
        <v>0</v>
      </c>
      <c r="BE194" s="4">
        <v>0</v>
      </c>
      <c r="BF194" s="4">
        <v>0</v>
      </c>
      <c r="BG194" s="8">
        <v>0</v>
      </c>
      <c r="BH194" s="4">
        <v>0</v>
      </c>
      <c r="BI194" s="4">
        <v>0</v>
      </c>
      <c r="BJ194" s="4">
        <v>0</v>
      </c>
      <c r="BK194" s="4">
        <v>0</v>
      </c>
      <c r="BL194" s="4">
        <v>0</v>
      </c>
      <c r="BM194" s="4">
        <v>0</v>
      </c>
      <c r="BN194" s="4">
        <v>0</v>
      </c>
      <c r="BO194" s="4">
        <v>0</v>
      </c>
      <c r="BP194" s="4">
        <v>0</v>
      </c>
      <c r="BQ194" s="4">
        <v>0</v>
      </c>
      <c r="BR194" s="4">
        <v>0</v>
      </c>
      <c r="BS194" s="4">
        <v>0</v>
      </c>
      <c r="BT194" s="4">
        <v>0</v>
      </c>
      <c r="BU194" s="4">
        <v>0</v>
      </c>
      <c r="BV194" s="4">
        <v>0</v>
      </c>
      <c r="BW194" s="4">
        <v>0</v>
      </c>
    </row>
    <row r="195" spans="1:75" s="1" customFormat="1">
      <c r="A195" s="4" t="s">
        <v>170</v>
      </c>
      <c r="B195" s="18">
        <v>45699</v>
      </c>
      <c r="C195" s="4" t="s">
        <v>99</v>
      </c>
      <c r="D195" s="5">
        <v>2025</v>
      </c>
      <c r="E195" s="4" t="s">
        <v>335</v>
      </c>
      <c r="F195" s="4">
        <v>1300</v>
      </c>
      <c r="G195" s="4">
        <v>53</v>
      </c>
      <c r="H195" s="4">
        <v>401</v>
      </c>
      <c r="I195" s="4">
        <v>0</v>
      </c>
      <c r="J195" s="4">
        <v>0</v>
      </c>
      <c r="K195" s="4">
        <v>401</v>
      </c>
      <c r="L195" s="8">
        <f t="shared" si="14"/>
        <v>0</v>
      </c>
      <c r="M195" s="4">
        <v>1321</v>
      </c>
      <c r="N195" s="4">
        <v>415</v>
      </c>
      <c r="O195" s="4">
        <v>401</v>
      </c>
      <c r="P195" s="4">
        <v>0</v>
      </c>
      <c r="Q195" s="4">
        <v>0</v>
      </c>
      <c r="R195" s="4">
        <v>14</v>
      </c>
      <c r="S195" s="4">
        <v>3</v>
      </c>
      <c r="T195" s="4">
        <v>4</v>
      </c>
      <c r="U195" s="4">
        <v>7</v>
      </c>
      <c r="V195" s="4">
        <v>0</v>
      </c>
      <c r="W195" s="4">
        <v>0</v>
      </c>
      <c r="X195" s="4">
        <v>0</v>
      </c>
      <c r="Y195" s="2">
        <v>0</v>
      </c>
      <c r="Z195" s="4">
        <v>21</v>
      </c>
      <c r="AA195" s="4">
        <v>1</v>
      </c>
      <c r="AB195" s="4">
        <v>1</v>
      </c>
      <c r="AC195" s="4">
        <v>0</v>
      </c>
      <c r="AD195" s="4">
        <v>0</v>
      </c>
      <c r="AE195" s="4">
        <v>0</v>
      </c>
      <c r="AF195" s="4">
        <v>0</v>
      </c>
      <c r="AG195" s="4">
        <v>0</v>
      </c>
      <c r="AH195" s="4">
        <v>0</v>
      </c>
      <c r="AI195" s="4">
        <v>0</v>
      </c>
      <c r="AJ195" s="4">
        <v>0</v>
      </c>
      <c r="AK195" s="4">
        <v>0</v>
      </c>
      <c r="AL195" s="4">
        <v>0</v>
      </c>
      <c r="AM195" s="4">
        <v>0</v>
      </c>
      <c r="AN195" s="4">
        <v>0</v>
      </c>
      <c r="AO195" s="4">
        <v>0</v>
      </c>
      <c r="AP195" s="4">
        <v>0</v>
      </c>
      <c r="AQ195" s="4">
        <v>0</v>
      </c>
      <c r="AR195" s="4">
        <v>0</v>
      </c>
      <c r="AS195" s="4">
        <v>0</v>
      </c>
      <c r="AT195" s="4">
        <v>0</v>
      </c>
      <c r="AU195" s="4">
        <v>0</v>
      </c>
      <c r="AV195" s="4">
        <v>0</v>
      </c>
      <c r="AW195" s="4">
        <v>1</v>
      </c>
      <c r="AX195" s="4">
        <v>1</v>
      </c>
      <c r="AY195" s="4">
        <v>0</v>
      </c>
      <c r="AZ195" s="4">
        <v>0</v>
      </c>
      <c r="BA195" s="4">
        <v>0</v>
      </c>
      <c r="BB195" s="4">
        <v>8</v>
      </c>
      <c r="BC195" s="4">
        <v>8</v>
      </c>
      <c r="BD195" s="4">
        <v>2</v>
      </c>
      <c r="BE195" s="4">
        <v>2</v>
      </c>
      <c r="BF195" s="4">
        <v>0</v>
      </c>
      <c r="BG195" s="8">
        <v>1</v>
      </c>
      <c r="BH195" s="4">
        <v>1</v>
      </c>
      <c r="BI195" s="4">
        <v>0</v>
      </c>
      <c r="BJ195" s="4">
        <v>0</v>
      </c>
      <c r="BK195" s="4">
        <v>217</v>
      </c>
      <c r="BL195" s="4">
        <v>197</v>
      </c>
      <c r="BM195" s="4">
        <v>4</v>
      </c>
      <c r="BN195" s="4">
        <v>4</v>
      </c>
      <c r="BO195" s="4">
        <v>0</v>
      </c>
      <c r="BP195" s="4">
        <v>0</v>
      </c>
      <c r="BQ195" s="4">
        <v>0</v>
      </c>
      <c r="BR195" s="4">
        <v>414</v>
      </c>
      <c r="BS195" s="4">
        <v>400</v>
      </c>
      <c r="BT195" s="4">
        <v>14</v>
      </c>
      <c r="BU195" s="4">
        <v>1300</v>
      </c>
      <c r="BV195" s="4">
        <v>0</v>
      </c>
      <c r="BW195" s="4">
        <v>0</v>
      </c>
    </row>
    <row r="196" spans="1:75" s="1" customFormat="1">
      <c r="A196" s="4" t="s">
        <v>172</v>
      </c>
      <c r="B196" s="18">
        <v>45699</v>
      </c>
      <c r="C196" s="4" t="s">
        <v>99</v>
      </c>
      <c r="D196" s="5">
        <v>2025</v>
      </c>
      <c r="E196" s="4" t="s">
        <v>336</v>
      </c>
      <c r="F196" s="4">
        <v>0</v>
      </c>
      <c r="G196" s="4">
        <v>0</v>
      </c>
      <c r="H196" s="4">
        <v>0</v>
      </c>
      <c r="I196" s="4">
        <v>0</v>
      </c>
      <c r="J196" s="4">
        <v>0</v>
      </c>
      <c r="K196" s="4">
        <v>0</v>
      </c>
      <c r="L196" s="8">
        <f t="shared" si="14"/>
        <v>0</v>
      </c>
      <c r="M196" s="4">
        <v>0</v>
      </c>
      <c r="N196" s="4">
        <v>0</v>
      </c>
      <c r="O196" s="4">
        <v>0</v>
      </c>
      <c r="P196" s="4">
        <v>0</v>
      </c>
      <c r="Q196" s="4">
        <v>0</v>
      </c>
      <c r="R196" s="4">
        <v>0</v>
      </c>
      <c r="S196" s="4">
        <v>0</v>
      </c>
      <c r="T196" s="4">
        <v>0</v>
      </c>
      <c r="U196" s="4">
        <v>0</v>
      </c>
      <c r="V196" s="4">
        <v>0</v>
      </c>
      <c r="W196" s="4">
        <v>0</v>
      </c>
      <c r="X196" s="4">
        <v>0</v>
      </c>
      <c r="Y196" s="2">
        <v>0</v>
      </c>
      <c r="Z196" s="4">
        <v>0</v>
      </c>
      <c r="AA196" s="4">
        <v>0</v>
      </c>
      <c r="AB196" s="4">
        <v>0</v>
      </c>
      <c r="AC196" s="4">
        <v>0</v>
      </c>
      <c r="AD196" s="4">
        <v>0</v>
      </c>
      <c r="AE196" s="4">
        <v>0</v>
      </c>
      <c r="AF196" s="4">
        <v>0</v>
      </c>
      <c r="AG196" s="4">
        <v>0</v>
      </c>
      <c r="AH196" s="4">
        <v>0</v>
      </c>
      <c r="AI196" s="4">
        <v>0</v>
      </c>
      <c r="AJ196" s="4">
        <v>0</v>
      </c>
      <c r="AK196" s="4">
        <v>0</v>
      </c>
      <c r="AL196" s="4">
        <v>0</v>
      </c>
      <c r="AM196" s="4">
        <v>0</v>
      </c>
      <c r="AN196" s="4">
        <v>0</v>
      </c>
      <c r="AO196" s="4">
        <v>0</v>
      </c>
      <c r="AP196" s="4">
        <v>0</v>
      </c>
      <c r="AQ196" s="4">
        <v>0</v>
      </c>
      <c r="AR196" s="4">
        <v>0</v>
      </c>
      <c r="AS196" s="4">
        <v>0</v>
      </c>
      <c r="AT196" s="4">
        <v>0</v>
      </c>
      <c r="AU196" s="4">
        <v>0</v>
      </c>
      <c r="AV196" s="4">
        <v>0</v>
      </c>
      <c r="AW196" s="4">
        <v>0</v>
      </c>
      <c r="AX196" s="4">
        <v>0</v>
      </c>
      <c r="AY196" s="4">
        <v>0</v>
      </c>
      <c r="AZ196" s="4">
        <v>0</v>
      </c>
      <c r="BA196" s="4">
        <v>0</v>
      </c>
      <c r="BB196" s="4">
        <v>0</v>
      </c>
      <c r="BC196" s="4">
        <v>0</v>
      </c>
      <c r="BD196" s="4">
        <v>0</v>
      </c>
      <c r="BE196" s="4">
        <v>0</v>
      </c>
      <c r="BF196" s="4">
        <v>0</v>
      </c>
      <c r="BG196" s="8">
        <v>0</v>
      </c>
      <c r="BH196" s="4">
        <v>0</v>
      </c>
      <c r="BI196" s="4">
        <v>0</v>
      </c>
      <c r="BJ196" s="4">
        <v>0</v>
      </c>
      <c r="BK196" s="4">
        <v>0</v>
      </c>
      <c r="BL196" s="4">
        <v>0</v>
      </c>
      <c r="BM196" s="4">
        <v>0</v>
      </c>
      <c r="BN196" s="4">
        <v>0</v>
      </c>
      <c r="BO196" s="4">
        <v>0</v>
      </c>
      <c r="BP196" s="4">
        <v>0</v>
      </c>
      <c r="BQ196" s="4">
        <v>0</v>
      </c>
      <c r="BR196" s="4">
        <v>0</v>
      </c>
      <c r="BS196" s="4">
        <v>0</v>
      </c>
      <c r="BT196" s="4">
        <v>0</v>
      </c>
      <c r="BU196" s="4">
        <v>0</v>
      </c>
      <c r="BV196" s="4">
        <v>0</v>
      </c>
      <c r="BW196" s="4">
        <v>0</v>
      </c>
    </row>
    <row r="197" spans="1:75" s="1" customFormat="1">
      <c r="A197" s="4" t="s">
        <v>174</v>
      </c>
      <c r="B197" s="18">
        <v>45699</v>
      </c>
      <c r="C197" s="4" t="s">
        <v>99</v>
      </c>
      <c r="D197" s="5">
        <v>2025</v>
      </c>
      <c r="E197" s="4" t="s">
        <v>337</v>
      </c>
      <c r="F197" s="4">
        <v>3416</v>
      </c>
      <c r="G197" s="4">
        <v>174</v>
      </c>
      <c r="H197" s="4">
        <v>1336</v>
      </c>
      <c r="I197" s="4">
        <v>2</v>
      </c>
      <c r="J197" s="4">
        <v>0</v>
      </c>
      <c r="K197" s="4">
        <v>1338</v>
      </c>
      <c r="L197" s="8">
        <f t="shared" si="14"/>
        <v>0</v>
      </c>
      <c r="M197" s="4">
        <v>3467</v>
      </c>
      <c r="N197" s="4">
        <v>1347</v>
      </c>
      <c r="O197" s="4">
        <v>1338</v>
      </c>
      <c r="P197" s="4">
        <v>0</v>
      </c>
      <c r="Q197" s="4">
        <v>0</v>
      </c>
      <c r="R197" s="4">
        <v>9</v>
      </c>
      <c r="S197" s="4">
        <v>1</v>
      </c>
      <c r="T197" s="4">
        <v>0</v>
      </c>
      <c r="U197" s="4">
        <v>6</v>
      </c>
      <c r="V197" s="4">
        <v>0</v>
      </c>
      <c r="W197" s="4">
        <v>2</v>
      </c>
      <c r="X197" s="4">
        <v>0</v>
      </c>
      <c r="Y197" s="2">
        <v>0</v>
      </c>
      <c r="Z197" s="4">
        <v>41</v>
      </c>
      <c r="AA197" s="4">
        <v>1</v>
      </c>
      <c r="AB197" s="4">
        <v>1</v>
      </c>
      <c r="AC197" s="4">
        <v>0</v>
      </c>
      <c r="AD197" s="4">
        <v>0</v>
      </c>
      <c r="AE197" s="4">
        <v>0</v>
      </c>
      <c r="AF197" s="4">
        <v>0</v>
      </c>
      <c r="AG197" s="4">
        <v>0</v>
      </c>
      <c r="AH197" s="4">
        <v>0</v>
      </c>
      <c r="AI197" s="4">
        <v>0</v>
      </c>
      <c r="AJ197" s="4">
        <v>0</v>
      </c>
      <c r="AK197" s="4">
        <v>0</v>
      </c>
      <c r="AL197" s="4">
        <v>0</v>
      </c>
      <c r="AM197" s="4">
        <v>0</v>
      </c>
      <c r="AN197" s="4">
        <v>0</v>
      </c>
      <c r="AO197" s="4">
        <v>0</v>
      </c>
      <c r="AP197" s="4">
        <v>0</v>
      </c>
      <c r="AQ197" s="4">
        <v>0</v>
      </c>
      <c r="AR197" s="4">
        <v>0</v>
      </c>
      <c r="AS197" s="4">
        <v>0</v>
      </c>
      <c r="AT197" s="4">
        <v>0</v>
      </c>
      <c r="AU197" s="4">
        <v>0</v>
      </c>
      <c r="AV197" s="4">
        <v>0</v>
      </c>
      <c r="AW197" s="4">
        <v>1</v>
      </c>
      <c r="AX197" s="4">
        <v>1</v>
      </c>
      <c r="AY197" s="4">
        <v>0</v>
      </c>
      <c r="AZ197" s="4">
        <v>0</v>
      </c>
      <c r="BA197" s="4">
        <v>0</v>
      </c>
      <c r="BB197" s="4">
        <v>9</v>
      </c>
      <c r="BC197" s="4">
        <v>9</v>
      </c>
      <c r="BD197" s="4">
        <v>3</v>
      </c>
      <c r="BE197" s="4">
        <v>3</v>
      </c>
      <c r="BF197" s="4">
        <v>0</v>
      </c>
      <c r="BG197" s="8">
        <v>0</v>
      </c>
      <c r="BH197" s="4">
        <v>0</v>
      </c>
      <c r="BI197" s="4">
        <v>0</v>
      </c>
      <c r="BJ197" s="4">
        <v>0</v>
      </c>
      <c r="BK197" s="4">
        <v>67</v>
      </c>
      <c r="BL197" s="4">
        <v>1280</v>
      </c>
      <c r="BM197" s="4">
        <v>1</v>
      </c>
      <c r="BN197" s="4">
        <v>1</v>
      </c>
      <c r="BO197" s="4">
        <v>0</v>
      </c>
      <c r="BP197" s="4">
        <v>0</v>
      </c>
      <c r="BQ197" s="4">
        <v>0</v>
      </c>
      <c r="BR197" s="4">
        <v>1346</v>
      </c>
      <c r="BS197" s="4">
        <v>1337</v>
      </c>
      <c r="BT197" s="4">
        <v>9</v>
      </c>
      <c r="BU197" s="4">
        <v>3426</v>
      </c>
      <c r="BV197" s="4">
        <v>0</v>
      </c>
      <c r="BW197" s="4">
        <v>0</v>
      </c>
    </row>
    <row r="198" spans="1:75" s="1" customFormat="1">
      <c r="A198" s="4" t="s">
        <v>176</v>
      </c>
      <c r="B198" s="18">
        <v>45699</v>
      </c>
      <c r="C198" s="4" t="s">
        <v>99</v>
      </c>
      <c r="D198" s="5">
        <v>2025</v>
      </c>
      <c r="E198" s="4" t="s">
        <v>338</v>
      </c>
      <c r="F198" s="4">
        <v>5873</v>
      </c>
      <c r="G198" s="4">
        <v>276</v>
      </c>
      <c r="H198" s="4">
        <v>1154</v>
      </c>
      <c r="I198" s="4">
        <v>0</v>
      </c>
      <c r="J198" s="4">
        <v>0</v>
      </c>
      <c r="K198" s="4">
        <v>1154</v>
      </c>
      <c r="L198" s="8">
        <f>(H198-J198+I198)-O198</f>
        <v>0</v>
      </c>
      <c r="M198" s="4">
        <v>5927</v>
      </c>
      <c r="N198" s="4">
        <v>1225</v>
      </c>
      <c r="O198" s="4">
        <v>1154</v>
      </c>
      <c r="P198" s="4">
        <v>0</v>
      </c>
      <c r="Q198" s="4">
        <v>0</v>
      </c>
      <c r="R198" s="4">
        <v>71</v>
      </c>
      <c r="S198" s="4">
        <v>2</v>
      </c>
      <c r="T198" s="4">
        <v>2</v>
      </c>
      <c r="U198" s="4">
        <v>65</v>
      </c>
      <c r="V198" s="4">
        <v>0</v>
      </c>
      <c r="W198" s="4">
        <v>2</v>
      </c>
      <c r="X198" s="4">
        <v>0</v>
      </c>
      <c r="Y198" s="2">
        <v>0</v>
      </c>
      <c r="Z198" s="4">
        <v>44</v>
      </c>
      <c r="AA198" s="4">
        <v>1</v>
      </c>
      <c r="AB198" s="4">
        <v>1</v>
      </c>
      <c r="AC198" s="4">
        <v>0</v>
      </c>
      <c r="AD198" s="4">
        <v>0</v>
      </c>
      <c r="AE198" s="4">
        <v>0</v>
      </c>
      <c r="AF198" s="4">
        <v>0</v>
      </c>
      <c r="AG198" s="4">
        <v>0</v>
      </c>
      <c r="AH198" s="4">
        <v>0</v>
      </c>
      <c r="AI198" s="4">
        <v>0</v>
      </c>
      <c r="AJ198" s="4">
        <v>0</v>
      </c>
      <c r="AK198" s="4">
        <v>0</v>
      </c>
      <c r="AL198" s="4">
        <v>0</v>
      </c>
      <c r="AM198" s="4">
        <v>0</v>
      </c>
      <c r="AN198" s="4">
        <v>0</v>
      </c>
      <c r="AO198" s="4">
        <v>0</v>
      </c>
      <c r="AP198" s="4">
        <v>0</v>
      </c>
      <c r="AQ198" s="4">
        <v>0</v>
      </c>
      <c r="AR198" s="4">
        <v>0</v>
      </c>
      <c r="AS198" s="4">
        <v>0</v>
      </c>
      <c r="AT198" s="4">
        <v>0</v>
      </c>
      <c r="AU198" s="4">
        <v>0</v>
      </c>
      <c r="AV198" s="4">
        <v>0</v>
      </c>
      <c r="AW198" s="4">
        <v>1</v>
      </c>
      <c r="AX198" s="4">
        <v>1</v>
      </c>
      <c r="AY198" s="4">
        <v>0</v>
      </c>
      <c r="AZ198" s="4">
        <v>0</v>
      </c>
      <c r="BA198" s="4">
        <v>0</v>
      </c>
      <c r="BB198" s="4">
        <v>25</v>
      </c>
      <c r="BC198" s="4">
        <v>25</v>
      </c>
      <c r="BD198" s="4">
        <v>13</v>
      </c>
      <c r="BE198" s="4">
        <v>13</v>
      </c>
      <c r="BF198" s="4">
        <v>0</v>
      </c>
      <c r="BG198" s="8">
        <v>0</v>
      </c>
      <c r="BH198" s="4">
        <v>0</v>
      </c>
      <c r="BI198" s="4">
        <v>0</v>
      </c>
      <c r="BJ198" s="4">
        <v>0</v>
      </c>
      <c r="BK198" s="4">
        <v>333</v>
      </c>
      <c r="BL198" s="4">
        <v>892</v>
      </c>
      <c r="BM198" s="4">
        <v>27</v>
      </c>
      <c r="BN198" s="4">
        <v>27</v>
      </c>
      <c r="BO198" s="4">
        <v>0</v>
      </c>
      <c r="BP198" s="4">
        <v>0</v>
      </c>
      <c r="BQ198" s="4">
        <v>1</v>
      </c>
      <c r="BR198" s="4">
        <v>1224</v>
      </c>
      <c r="BS198" s="4">
        <v>1153</v>
      </c>
      <c r="BT198" s="4">
        <v>71</v>
      </c>
      <c r="BU198" s="4">
        <v>5883</v>
      </c>
      <c r="BV198" s="4">
        <v>0</v>
      </c>
      <c r="BW198" s="4">
        <v>0</v>
      </c>
    </row>
    <row r="199" spans="1:75" s="1" customFormat="1">
      <c r="A199" s="21" t="s">
        <v>178</v>
      </c>
      <c r="B199" s="22">
        <v>45699</v>
      </c>
      <c r="C199" s="21" t="s">
        <v>99</v>
      </c>
      <c r="D199" s="23">
        <v>2025</v>
      </c>
      <c r="E199" s="21" t="str">
        <f>CONCATENATE(A199,C199,D199)</f>
        <v>z-TotalsFebruary2025</v>
      </c>
      <c r="F199" s="21">
        <f>SUM(F160:F198)</f>
        <v>1527175</v>
      </c>
      <c r="G199" s="21">
        <f>SUM(G160:G198)</f>
        <v>100143</v>
      </c>
      <c r="H199" s="21">
        <f>SUM(H160:H198)</f>
        <v>536474</v>
      </c>
      <c r="I199" s="21">
        <f>SUM(I160:I198)</f>
        <v>170</v>
      </c>
      <c r="J199" s="21">
        <f>SUM(J160:J198)</f>
        <v>66</v>
      </c>
      <c r="K199" s="21">
        <f>H199+I199-J199</f>
        <v>536578</v>
      </c>
      <c r="L199" s="21">
        <f>(H199-J199+I199)-O199</f>
        <v>0</v>
      </c>
      <c r="M199" s="21">
        <f t="shared" ref="M199:W199" si="15">SUM(M160:M198)</f>
        <v>1550961</v>
      </c>
      <c r="N199" s="21">
        <f t="shared" si="15"/>
        <v>544222</v>
      </c>
      <c r="O199" s="21">
        <f t="shared" si="15"/>
        <v>536578</v>
      </c>
      <c r="P199" s="21">
        <f t="shared" si="15"/>
        <v>41</v>
      </c>
      <c r="Q199" s="21">
        <f t="shared" si="15"/>
        <v>8</v>
      </c>
      <c r="R199" s="21">
        <f t="shared" si="15"/>
        <v>7603</v>
      </c>
      <c r="S199" s="21">
        <f t="shared" si="15"/>
        <v>1467</v>
      </c>
      <c r="T199" s="21">
        <f t="shared" si="15"/>
        <v>1624</v>
      </c>
      <c r="U199" s="21">
        <f t="shared" si="15"/>
        <v>4379</v>
      </c>
      <c r="V199" s="21">
        <f t="shared" si="15"/>
        <v>0</v>
      </c>
      <c r="W199" s="21">
        <f t="shared" si="15"/>
        <v>133</v>
      </c>
      <c r="X199" s="21">
        <f>(N199)-(O199+P199+R199)</f>
        <v>0</v>
      </c>
      <c r="Y199" s="38"/>
      <c r="Z199" s="21">
        <f t="shared" ref="Z199:AV199" si="16">SUM(Z160:Z198)</f>
        <v>40883</v>
      </c>
      <c r="AA199" s="21">
        <f t="shared" si="16"/>
        <v>4185</v>
      </c>
      <c r="AB199" s="21">
        <f t="shared" si="16"/>
        <v>4140</v>
      </c>
      <c r="AC199" s="21">
        <f t="shared" si="16"/>
        <v>45</v>
      </c>
      <c r="AD199" s="21">
        <f t="shared" si="16"/>
        <v>16</v>
      </c>
      <c r="AE199" s="21">
        <f t="shared" si="16"/>
        <v>19</v>
      </c>
      <c r="AF199" s="21">
        <f t="shared" si="16"/>
        <v>3</v>
      </c>
      <c r="AG199" s="21">
        <f t="shared" si="16"/>
        <v>7</v>
      </c>
      <c r="AH199" s="21">
        <f t="shared" si="16"/>
        <v>0</v>
      </c>
      <c r="AI199" s="21">
        <f t="shared" si="16"/>
        <v>0</v>
      </c>
      <c r="AJ199" s="21">
        <f t="shared" si="16"/>
        <v>0</v>
      </c>
      <c r="AK199" s="21">
        <f t="shared" si="16"/>
        <v>0</v>
      </c>
      <c r="AL199" s="21">
        <f t="shared" si="16"/>
        <v>0</v>
      </c>
      <c r="AM199" s="21">
        <f t="shared" si="16"/>
        <v>0</v>
      </c>
      <c r="AN199" s="21">
        <f t="shared" si="16"/>
        <v>0</v>
      </c>
      <c r="AO199" s="21">
        <f t="shared" si="16"/>
        <v>0</v>
      </c>
      <c r="AP199" s="21">
        <f t="shared" si="16"/>
        <v>0</v>
      </c>
      <c r="AQ199" s="21">
        <f t="shared" si="16"/>
        <v>0</v>
      </c>
      <c r="AR199" s="21">
        <f t="shared" si="16"/>
        <v>0</v>
      </c>
      <c r="AS199" s="21">
        <f t="shared" si="16"/>
        <v>0</v>
      </c>
      <c r="AT199" s="21">
        <f t="shared" si="16"/>
        <v>0</v>
      </c>
      <c r="AU199" s="21">
        <f t="shared" si="16"/>
        <v>0</v>
      </c>
      <c r="AV199" s="21">
        <f t="shared" si="16"/>
        <v>0</v>
      </c>
      <c r="AW199" s="21">
        <f>AA199+AH199</f>
        <v>4185</v>
      </c>
      <c r="AX199" s="21">
        <f>AB199+AI199</f>
        <v>4140</v>
      </c>
      <c r="AY199" s="21">
        <f t="shared" ref="AY199:BF199" si="17">SUM(AY160:AY198)</f>
        <v>0</v>
      </c>
      <c r="AZ199" s="21">
        <f t="shared" si="17"/>
        <v>0</v>
      </c>
      <c r="BA199" s="21">
        <f t="shared" si="17"/>
        <v>0</v>
      </c>
      <c r="BB199" s="21">
        <f t="shared" si="17"/>
        <v>7471</v>
      </c>
      <c r="BC199" s="21">
        <f t="shared" si="17"/>
        <v>7469</v>
      </c>
      <c r="BD199" s="21">
        <f t="shared" si="17"/>
        <v>2823</v>
      </c>
      <c r="BE199" s="21">
        <f t="shared" si="17"/>
        <v>2754</v>
      </c>
      <c r="BF199" s="21">
        <f t="shared" si="17"/>
        <v>69</v>
      </c>
      <c r="BG199" s="21">
        <f>SUM(BH199, BI199)</f>
        <v>1259</v>
      </c>
      <c r="BH199" s="21">
        <f>SUM(BH160:BH198)</f>
        <v>1252</v>
      </c>
      <c r="BI199" s="21">
        <f>SUM(BI160:BI198)</f>
        <v>7</v>
      </c>
      <c r="BJ199" s="21">
        <f>SUM(BJ160:BJ198)</f>
        <v>0</v>
      </c>
      <c r="BK199" s="21">
        <f>SUM(BK160:BK198)</f>
        <v>268335</v>
      </c>
      <c r="BL199" s="21">
        <f>N199-AY199-BG199-BK199</f>
        <v>274628</v>
      </c>
      <c r="BM199" s="21">
        <f>BN199+BO199</f>
        <v>4393</v>
      </c>
      <c r="BN199" s="21">
        <f>SUM(BN160:BN198)</f>
        <v>1431</v>
      </c>
      <c r="BO199" s="21">
        <f>SUM(BO160:BO198)</f>
        <v>2962</v>
      </c>
      <c r="BP199" s="21">
        <f>SUM(BP160:BP198)</f>
        <v>0</v>
      </c>
      <c r="BQ199" s="21">
        <f>SUM(BQ160:BQ198)</f>
        <v>1660</v>
      </c>
      <c r="BR199" s="21">
        <f>N199-AA199-AO199-AH199-AZ199</f>
        <v>540037</v>
      </c>
      <c r="BS199" s="21">
        <f>O199-AB199-AQ199-AI199-AZ199</f>
        <v>532438</v>
      </c>
      <c r="BT199" s="21">
        <f>R199-AC199-AR199-AJ199-AK199-AL199-AM199-BA199</f>
        <v>7558</v>
      </c>
      <c r="BU199" s="21">
        <f>M199-Z199-AN199-AY199</f>
        <v>1510078</v>
      </c>
      <c r="BV199" s="21"/>
      <c r="BW199" s="21">
        <f>SUM(BW160:BW198)</f>
        <v>3</v>
      </c>
    </row>
    <row r="200" spans="1:75" s="1" customFormat="1">
      <c r="A200" s="4" t="s">
        <v>98</v>
      </c>
      <c r="B200" s="18">
        <v>45601</v>
      </c>
      <c r="C200" s="4" t="s">
        <v>179</v>
      </c>
      <c r="D200" s="5">
        <v>2024</v>
      </c>
      <c r="E200" s="4" t="s">
        <v>339</v>
      </c>
      <c r="F200" s="4">
        <v>8335</v>
      </c>
      <c r="G200" s="4">
        <v>638</v>
      </c>
      <c r="H200" s="4">
        <v>5418</v>
      </c>
      <c r="I200" s="4">
        <v>0</v>
      </c>
      <c r="J200" s="4">
        <v>1</v>
      </c>
      <c r="K200" s="4">
        <v>5417</v>
      </c>
      <c r="L200" s="8">
        <f t="shared" ref="L200:L237" si="18">(H200-J200+I200)-O200</f>
        <v>0</v>
      </c>
      <c r="M200" s="4">
        <v>8635</v>
      </c>
      <c r="N200" s="4">
        <v>5564</v>
      </c>
      <c r="O200" s="4">
        <v>5417</v>
      </c>
      <c r="P200" s="4">
        <v>0</v>
      </c>
      <c r="Q200" s="4">
        <v>0</v>
      </c>
      <c r="R200" s="4">
        <v>147</v>
      </c>
      <c r="S200" s="4">
        <v>18</v>
      </c>
      <c r="T200" s="4">
        <v>121</v>
      </c>
      <c r="U200" s="4">
        <v>6</v>
      </c>
      <c r="V200" s="4">
        <v>0</v>
      </c>
      <c r="W200" s="4">
        <v>2</v>
      </c>
      <c r="X200" s="4">
        <v>0</v>
      </c>
      <c r="Y200" s="2"/>
      <c r="Z200" s="4">
        <v>72</v>
      </c>
      <c r="AA200" s="4">
        <v>21</v>
      </c>
      <c r="AB200" s="4">
        <v>19</v>
      </c>
      <c r="AC200" s="4">
        <v>2</v>
      </c>
      <c r="AD200" s="4">
        <v>0</v>
      </c>
      <c r="AE200" s="4">
        <v>0</v>
      </c>
      <c r="AF200" s="4">
        <v>0</v>
      </c>
      <c r="AG200" s="4">
        <v>2</v>
      </c>
      <c r="AH200" s="4">
        <v>0</v>
      </c>
      <c r="AI200" s="4">
        <v>0</v>
      </c>
      <c r="AJ200" s="4">
        <v>0</v>
      </c>
      <c r="AK200" s="4">
        <v>0</v>
      </c>
      <c r="AL200" s="4">
        <v>0</v>
      </c>
      <c r="AM200" s="4">
        <v>0</v>
      </c>
      <c r="AN200" s="4">
        <v>0</v>
      </c>
      <c r="AO200" s="4">
        <v>0</v>
      </c>
      <c r="AP200" s="4">
        <v>0</v>
      </c>
      <c r="AQ200" s="4">
        <v>0</v>
      </c>
      <c r="AR200" s="4">
        <v>0</v>
      </c>
      <c r="AS200" s="4">
        <v>0</v>
      </c>
      <c r="AT200" s="4">
        <v>0</v>
      </c>
      <c r="AU200" s="4">
        <v>0</v>
      </c>
      <c r="AV200" s="4">
        <v>0</v>
      </c>
      <c r="AW200" s="4">
        <v>21</v>
      </c>
      <c r="AX200" s="4">
        <v>19</v>
      </c>
      <c r="AY200" s="4">
        <v>0</v>
      </c>
      <c r="AZ200" s="4">
        <v>0</v>
      </c>
      <c r="BA200" s="4">
        <v>0</v>
      </c>
      <c r="BB200" s="4">
        <v>176</v>
      </c>
      <c r="BC200" s="4">
        <v>176</v>
      </c>
      <c r="BD200" s="4">
        <v>105</v>
      </c>
      <c r="BE200" s="4">
        <v>97</v>
      </c>
      <c r="BF200" s="4">
        <v>8</v>
      </c>
      <c r="BG200" s="8">
        <v>9</v>
      </c>
      <c r="BH200" s="4">
        <v>9</v>
      </c>
      <c r="BI200" s="4">
        <v>0</v>
      </c>
      <c r="BJ200" s="4">
        <v>0</v>
      </c>
      <c r="BK200" s="4">
        <v>3684</v>
      </c>
      <c r="BL200" s="4">
        <v>1871</v>
      </c>
      <c r="BM200" s="4">
        <v>98</v>
      </c>
      <c r="BN200" s="4">
        <v>98</v>
      </c>
      <c r="BO200" s="4">
        <v>0</v>
      </c>
      <c r="BP200" s="4">
        <v>0</v>
      </c>
      <c r="BQ200" s="4">
        <v>66</v>
      </c>
      <c r="BR200" s="4">
        <v>5543</v>
      </c>
      <c r="BS200" s="4">
        <v>5398</v>
      </c>
      <c r="BT200" s="4">
        <v>145</v>
      </c>
      <c r="BU200" s="4">
        <v>8563</v>
      </c>
      <c r="BV200" s="4">
        <v>0</v>
      </c>
      <c r="BW200" s="4">
        <v>1</v>
      </c>
    </row>
    <row r="201" spans="1:75" s="1" customFormat="1">
      <c r="A201" s="4" t="s">
        <v>101</v>
      </c>
      <c r="B201" s="18">
        <v>45601</v>
      </c>
      <c r="C201" s="4" t="s">
        <v>179</v>
      </c>
      <c r="D201" s="5">
        <v>2024</v>
      </c>
      <c r="E201" s="4" t="s">
        <v>340</v>
      </c>
      <c r="F201" s="4">
        <v>14951</v>
      </c>
      <c r="G201" s="4">
        <v>1878</v>
      </c>
      <c r="H201" s="4">
        <v>11584</v>
      </c>
      <c r="I201" s="4">
        <v>1</v>
      </c>
      <c r="J201" s="4">
        <v>1</v>
      </c>
      <c r="K201" s="4">
        <v>11584</v>
      </c>
      <c r="L201" s="8">
        <f t="shared" si="18"/>
        <v>0</v>
      </c>
      <c r="M201" s="4">
        <v>15584</v>
      </c>
      <c r="N201" s="4">
        <v>11696</v>
      </c>
      <c r="O201" s="4">
        <v>11584</v>
      </c>
      <c r="P201" s="4">
        <v>0</v>
      </c>
      <c r="Q201" s="4">
        <v>0</v>
      </c>
      <c r="R201" s="4">
        <v>112</v>
      </c>
      <c r="S201" s="4">
        <v>9</v>
      </c>
      <c r="T201" s="4">
        <v>86</v>
      </c>
      <c r="U201" s="4">
        <v>12</v>
      </c>
      <c r="V201" s="4">
        <v>0</v>
      </c>
      <c r="W201" s="4">
        <v>5</v>
      </c>
      <c r="X201" s="4">
        <v>0</v>
      </c>
      <c r="Y201" s="2"/>
      <c r="Z201" s="4">
        <v>199</v>
      </c>
      <c r="AA201" s="4">
        <v>46</v>
      </c>
      <c r="AB201" s="4">
        <v>46</v>
      </c>
      <c r="AC201" s="4">
        <v>0</v>
      </c>
      <c r="AD201" s="4">
        <v>0</v>
      </c>
      <c r="AE201" s="4">
        <v>0</v>
      </c>
      <c r="AF201" s="4">
        <v>0</v>
      </c>
      <c r="AG201" s="4">
        <v>0</v>
      </c>
      <c r="AH201" s="4">
        <v>3</v>
      </c>
      <c r="AI201" s="4">
        <v>3</v>
      </c>
      <c r="AJ201" s="4">
        <v>0</v>
      </c>
      <c r="AK201" s="4">
        <v>0</v>
      </c>
      <c r="AL201" s="4">
        <v>0</v>
      </c>
      <c r="AM201" s="4">
        <v>0</v>
      </c>
      <c r="AN201" s="4">
        <v>0</v>
      </c>
      <c r="AO201" s="4">
        <v>0</v>
      </c>
      <c r="AP201" s="4">
        <v>0</v>
      </c>
      <c r="AQ201" s="4">
        <v>0</v>
      </c>
      <c r="AR201" s="4">
        <v>0</v>
      </c>
      <c r="AS201" s="4">
        <v>0</v>
      </c>
      <c r="AT201" s="4">
        <v>0</v>
      </c>
      <c r="AU201" s="4">
        <v>0</v>
      </c>
      <c r="AV201" s="4">
        <v>0</v>
      </c>
      <c r="AW201" s="4">
        <v>49</v>
      </c>
      <c r="AX201" s="4">
        <v>49</v>
      </c>
      <c r="AY201" s="4">
        <v>0</v>
      </c>
      <c r="AZ201" s="4">
        <v>0</v>
      </c>
      <c r="BA201" s="4">
        <v>0</v>
      </c>
      <c r="BB201" s="4">
        <v>480</v>
      </c>
      <c r="BC201" s="4">
        <v>480</v>
      </c>
      <c r="BD201" s="4">
        <v>345</v>
      </c>
      <c r="BE201" s="4">
        <v>337</v>
      </c>
      <c r="BF201" s="4">
        <v>8</v>
      </c>
      <c r="BG201" s="8">
        <v>29</v>
      </c>
      <c r="BH201" s="4">
        <v>29</v>
      </c>
      <c r="BI201" s="4">
        <v>0</v>
      </c>
      <c r="BJ201" s="4">
        <v>0</v>
      </c>
      <c r="BK201" s="4">
        <v>8385</v>
      </c>
      <c r="BL201" s="4">
        <v>3282</v>
      </c>
      <c r="BM201" s="4">
        <v>157</v>
      </c>
      <c r="BN201" s="4">
        <v>157</v>
      </c>
      <c r="BO201" s="4">
        <v>0</v>
      </c>
      <c r="BP201" s="4">
        <v>0</v>
      </c>
      <c r="BQ201" s="4">
        <v>53</v>
      </c>
      <c r="BR201" s="4">
        <v>11647</v>
      </c>
      <c r="BS201" s="4">
        <v>11535</v>
      </c>
      <c r="BT201" s="4">
        <v>112</v>
      </c>
      <c r="BU201" s="4">
        <v>15385</v>
      </c>
      <c r="BV201" s="4">
        <v>0</v>
      </c>
      <c r="BW201" s="4">
        <v>0</v>
      </c>
    </row>
    <row r="202" spans="1:75" s="1" customFormat="1">
      <c r="A202" s="4" t="s">
        <v>103</v>
      </c>
      <c r="B202" s="18">
        <v>45601</v>
      </c>
      <c r="C202" s="4" t="s">
        <v>179</v>
      </c>
      <c r="D202" s="5">
        <v>2024</v>
      </c>
      <c r="E202" s="4" t="s">
        <v>341</v>
      </c>
      <c r="F202" s="4">
        <v>132022</v>
      </c>
      <c r="G202" s="4">
        <v>13746</v>
      </c>
      <c r="H202" s="4">
        <v>101652</v>
      </c>
      <c r="I202" s="4">
        <v>16</v>
      </c>
      <c r="J202" s="4">
        <v>16</v>
      </c>
      <c r="K202" s="4">
        <v>101652</v>
      </c>
      <c r="L202" s="8">
        <f t="shared" si="18"/>
        <v>0</v>
      </c>
      <c r="M202" s="4">
        <v>137501</v>
      </c>
      <c r="N202" s="4">
        <v>102506</v>
      </c>
      <c r="O202" s="4">
        <v>101652</v>
      </c>
      <c r="P202" s="4">
        <v>0</v>
      </c>
      <c r="Q202" s="4">
        <v>0</v>
      </c>
      <c r="R202" s="4">
        <v>854</v>
      </c>
      <c r="S202" s="4">
        <v>174</v>
      </c>
      <c r="T202" s="4">
        <v>508</v>
      </c>
      <c r="U202" s="4">
        <v>119</v>
      </c>
      <c r="V202" s="4">
        <v>0</v>
      </c>
      <c r="W202" s="4">
        <v>53</v>
      </c>
      <c r="X202" s="4">
        <v>0</v>
      </c>
      <c r="Y202" s="2"/>
      <c r="Z202" s="4">
        <v>2337</v>
      </c>
      <c r="AA202" s="4">
        <v>787</v>
      </c>
      <c r="AB202" s="4">
        <v>763</v>
      </c>
      <c r="AC202" s="4">
        <v>24</v>
      </c>
      <c r="AD202" s="4">
        <v>4</v>
      </c>
      <c r="AE202" s="4">
        <v>7</v>
      </c>
      <c r="AF202" s="4">
        <v>5</v>
      </c>
      <c r="AG202" s="4">
        <v>8</v>
      </c>
      <c r="AH202" s="4">
        <v>3</v>
      </c>
      <c r="AI202" s="4">
        <v>3</v>
      </c>
      <c r="AJ202" s="4">
        <v>0</v>
      </c>
      <c r="AK202" s="4">
        <v>0</v>
      </c>
      <c r="AL202" s="4">
        <v>0</v>
      </c>
      <c r="AM202" s="4">
        <v>0</v>
      </c>
      <c r="AN202" s="4">
        <v>3</v>
      </c>
      <c r="AO202" s="4">
        <v>3</v>
      </c>
      <c r="AP202" s="4">
        <v>0</v>
      </c>
      <c r="AQ202" s="4">
        <v>2</v>
      </c>
      <c r="AR202" s="4">
        <v>1</v>
      </c>
      <c r="AS202" s="4">
        <v>0</v>
      </c>
      <c r="AT202" s="4">
        <v>0</v>
      </c>
      <c r="AU202" s="4">
        <v>0</v>
      </c>
      <c r="AV202" s="4">
        <v>1</v>
      </c>
      <c r="AW202" s="4">
        <v>790</v>
      </c>
      <c r="AX202" s="4">
        <v>766</v>
      </c>
      <c r="AY202" s="4">
        <v>0</v>
      </c>
      <c r="AZ202" s="4">
        <v>0</v>
      </c>
      <c r="BA202" s="4">
        <v>0</v>
      </c>
      <c r="BB202" s="4">
        <v>4035</v>
      </c>
      <c r="BC202" s="4">
        <v>4035</v>
      </c>
      <c r="BD202" s="4">
        <v>2757</v>
      </c>
      <c r="BE202" s="4">
        <v>2657</v>
      </c>
      <c r="BF202" s="4">
        <v>100</v>
      </c>
      <c r="BG202" s="8">
        <v>324</v>
      </c>
      <c r="BH202" s="4">
        <v>324</v>
      </c>
      <c r="BI202" s="4">
        <v>0</v>
      </c>
      <c r="BJ202" s="4">
        <v>0</v>
      </c>
      <c r="BK202" s="4">
        <v>74273</v>
      </c>
      <c r="BL202" s="4">
        <v>27909</v>
      </c>
      <c r="BM202" s="4">
        <v>1960</v>
      </c>
      <c r="BN202" s="4">
        <v>1960</v>
      </c>
      <c r="BO202" s="4">
        <v>0</v>
      </c>
      <c r="BP202" s="4">
        <v>0</v>
      </c>
      <c r="BQ202" s="4">
        <v>1038</v>
      </c>
      <c r="BR202" s="4">
        <v>101713</v>
      </c>
      <c r="BS202" s="4">
        <v>100884</v>
      </c>
      <c r="BT202" s="4">
        <v>829</v>
      </c>
      <c r="BU202" s="4">
        <v>135161</v>
      </c>
      <c r="BV202" s="4">
        <v>0</v>
      </c>
      <c r="BW202" s="4">
        <v>0</v>
      </c>
    </row>
    <row r="203" spans="1:75" s="1" customFormat="1" ht="43.5">
      <c r="A203" s="4" t="s">
        <v>105</v>
      </c>
      <c r="B203" s="18">
        <v>45601</v>
      </c>
      <c r="C203" s="4" t="s">
        <v>179</v>
      </c>
      <c r="D203" s="5">
        <v>2024</v>
      </c>
      <c r="E203" s="4" t="s">
        <v>342</v>
      </c>
      <c r="F203" s="4">
        <v>53541</v>
      </c>
      <c r="G203" s="4">
        <v>3409</v>
      </c>
      <c r="H203" s="4">
        <v>42599</v>
      </c>
      <c r="I203" s="4">
        <v>6</v>
      </c>
      <c r="J203" s="4">
        <v>1</v>
      </c>
      <c r="K203" s="4">
        <v>42604</v>
      </c>
      <c r="L203" s="8">
        <f>(H203-J203+I203)-O203</f>
        <v>-2</v>
      </c>
      <c r="M203" s="4">
        <v>56804</v>
      </c>
      <c r="N203" s="4">
        <v>43177</v>
      </c>
      <c r="O203" s="4">
        <v>42606</v>
      </c>
      <c r="P203" s="4">
        <v>17</v>
      </c>
      <c r="Q203" s="4">
        <v>17</v>
      </c>
      <c r="R203" s="4">
        <v>554</v>
      </c>
      <c r="S203" s="4">
        <v>157</v>
      </c>
      <c r="T203" s="4">
        <v>325</v>
      </c>
      <c r="U203" s="4">
        <v>56</v>
      </c>
      <c r="V203" s="4">
        <v>0</v>
      </c>
      <c r="W203" s="4">
        <v>16</v>
      </c>
      <c r="X203" s="4">
        <v>0</v>
      </c>
      <c r="Y203" s="2" t="s">
        <v>343</v>
      </c>
      <c r="Z203" s="4">
        <v>1240</v>
      </c>
      <c r="AA203" s="4">
        <v>344</v>
      </c>
      <c r="AB203" s="4">
        <v>337</v>
      </c>
      <c r="AC203" s="4">
        <v>7</v>
      </c>
      <c r="AD203" s="4">
        <v>4</v>
      </c>
      <c r="AE203" s="4">
        <v>0</v>
      </c>
      <c r="AF203" s="4">
        <v>0</v>
      </c>
      <c r="AG203" s="4">
        <v>3</v>
      </c>
      <c r="AH203" s="4">
        <v>4</v>
      </c>
      <c r="AI203" s="4">
        <v>4</v>
      </c>
      <c r="AJ203" s="4">
        <v>0</v>
      </c>
      <c r="AK203" s="4">
        <v>0</v>
      </c>
      <c r="AL203" s="4">
        <v>0</v>
      </c>
      <c r="AM203" s="4">
        <v>0</v>
      </c>
      <c r="AN203" s="4">
        <v>1</v>
      </c>
      <c r="AO203" s="4">
        <v>2</v>
      </c>
      <c r="AP203" s="4">
        <v>0</v>
      </c>
      <c r="AQ203" s="4">
        <v>2</v>
      </c>
      <c r="AR203" s="4">
        <v>0</v>
      </c>
      <c r="AS203" s="4">
        <v>0</v>
      </c>
      <c r="AT203" s="4">
        <v>0</v>
      </c>
      <c r="AU203" s="4">
        <v>0</v>
      </c>
      <c r="AV203" s="4">
        <v>0</v>
      </c>
      <c r="AW203" s="4">
        <v>348</v>
      </c>
      <c r="AX203" s="4">
        <v>341</v>
      </c>
      <c r="AY203" s="4">
        <v>0</v>
      </c>
      <c r="AZ203" s="4">
        <v>0</v>
      </c>
      <c r="BA203" s="4">
        <v>0</v>
      </c>
      <c r="BB203" s="4">
        <v>2029</v>
      </c>
      <c r="BC203" s="4">
        <v>2029</v>
      </c>
      <c r="BD203" s="4">
        <v>1259</v>
      </c>
      <c r="BE203" s="4">
        <v>1193</v>
      </c>
      <c r="BF203" s="4">
        <v>66</v>
      </c>
      <c r="BG203" s="8">
        <v>212</v>
      </c>
      <c r="BH203" s="4">
        <v>209</v>
      </c>
      <c r="BI203" s="4">
        <v>3</v>
      </c>
      <c r="BJ203" s="4">
        <v>0</v>
      </c>
      <c r="BK203" s="4">
        <v>30348</v>
      </c>
      <c r="BL203" s="4">
        <v>12617</v>
      </c>
      <c r="BM203" s="4">
        <v>971</v>
      </c>
      <c r="BN203" s="4">
        <v>971</v>
      </c>
      <c r="BO203" s="4">
        <v>0</v>
      </c>
      <c r="BP203" s="4">
        <v>0</v>
      </c>
      <c r="BQ203" s="4">
        <v>327</v>
      </c>
      <c r="BR203" s="4">
        <v>42827</v>
      </c>
      <c r="BS203" s="4">
        <v>42263</v>
      </c>
      <c r="BT203" s="4">
        <v>547</v>
      </c>
      <c r="BU203" s="4">
        <v>55563</v>
      </c>
      <c r="BV203" s="4">
        <v>0</v>
      </c>
      <c r="BW203" s="4">
        <v>0</v>
      </c>
    </row>
    <row r="204" spans="1:75" s="1" customFormat="1" ht="130.5">
      <c r="A204" s="4" t="s">
        <v>107</v>
      </c>
      <c r="B204" s="18">
        <v>45601</v>
      </c>
      <c r="C204" s="4" t="s">
        <v>179</v>
      </c>
      <c r="D204" s="5">
        <v>2024</v>
      </c>
      <c r="E204" s="4" t="s">
        <v>344</v>
      </c>
      <c r="F204" s="4">
        <v>58988</v>
      </c>
      <c r="G204" s="4">
        <v>4480</v>
      </c>
      <c r="H204" s="4">
        <v>49006</v>
      </c>
      <c r="I204" s="4">
        <v>20</v>
      </c>
      <c r="J204" s="4">
        <v>4</v>
      </c>
      <c r="K204" s="4">
        <v>49022</v>
      </c>
      <c r="L204" s="8">
        <f t="shared" si="18"/>
        <v>-1</v>
      </c>
      <c r="M204" s="4">
        <v>62699</v>
      </c>
      <c r="N204" s="4">
        <v>49499</v>
      </c>
      <c r="O204" s="4">
        <v>49023</v>
      </c>
      <c r="P204" s="4">
        <v>125</v>
      </c>
      <c r="Q204" s="4">
        <v>8</v>
      </c>
      <c r="R204" s="4">
        <v>351</v>
      </c>
      <c r="S204" s="4">
        <v>87</v>
      </c>
      <c r="T204" s="4">
        <v>228</v>
      </c>
      <c r="U204" s="4">
        <v>20</v>
      </c>
      <c r="V204" s="4">
        <v>0</v>
      </c>
      <c r="W204" s="4">
        <v>16</v>
      </c>
      <c r="X204" s="4">
        <v>0</v>
      </c>
      <c r="Y204" s="2" t="s">
        <v>345</v>
      </c>
      <c r="Z204" s="4">
        <v>1098</v>
      </c>
      <c r="AA204" s="4">
        <v>648</v>
      </c>
      <c r="AB204" s="4">
        <v>632</v>
      </c>
      <c r="AC204" s="4">
        <v>16</v>
      </c>
      <c r="AD204" s="4">
        <v>1</v>
      </c>
      <c r="AE204" s="4">
        <v>5</v>
      </c>
      <c r="AF204" s="4">
        <v>0</v>
      </c>
      <c r="AG204" s="4">
        <v>10</v>
      </c>
      <c r="AH204" s="4">
        <v>4</v>
      </c>
      <c r="AI204" s="4">
        <v>4</v>
      </c>
      <c r="AJ204" s="4">
        <v>0</v>
      </c>
      <c r="AK204" s="4">
        <v>0</v>
      </c>
      <c r="AL204" s="4">
        <v>0</v>
      </c>
      <c r="AM204" s="4">
        <v>0</v>
      </c>
      <c r="AN204" s="4">
        <v>0</v>
      </c>
      <c r="AO204" s="4">
        <v>0</v>
      </c>
      <c r="AP204" s="4">
        <v>0</v>
      </c>
      <c r="AQ204" s="4">
        <v>0</v>
      </c>
      <c r="AR204" s="4">
        <v>0</v>
      </c>
      <c r="AS204" s="4">
        <v>0</v>
      </c>
      <c r="AT204" s="4">
        <v>0</v>
      </c>
      <c r="AU204" s="4">
        <v>0</v>
      </c>
      <c r="AV204" s="4">
        <v>0</v>
      </c>
      <c r="AW204" s="4">
        <v>652</v>
      </c>
      <c r="AX204" s="4">
        <v>636</v>
      </c>
      <c r="AY204" s="4">
        <v>0</v>
      </c>
      <c r="AZ204" s="4">
        <v>0</v>
      </c>
      <c r="BA204" s="4">
        <v>0</v>
      </c>
      <c r="BB204" s="4">
        <v>3262</v>
      </c>
      <c r="BC204" s="4">
        <v>3262</v>
      </c>
      <c r="BD204" s="4">
        <v>770</v>
      </c>
      <c r="BE204" s="4">
        <v>765</v>
      </c>
      <c r="BF204" s="4">
        <v>7</v>
      </c>
      <c r="BG204" s="8">
        <v>334</v>
      </c>
      <c r="BH204" s="4">
        <v>332</v>
      </c>
      <c r="BI204" s="4">
        <v>2</v>
      </c>
      <c r="BJ204" s="4">
        <v>0</v>
      </c>
      <c r="BK204" s="4">
        <v>38805</v>
      </c>
      <c r="BL204" s="4">
        <v>10360</v>
      </c>
      <c r="BM204" s="4">
        <v>1160</v>
      </c>
      <c r="BN204" s="4">
        <v>1160</v>
      </c>
      <c r="BO204" s="4">
        <v>0</v>
      </c>
      <c r="BP204" s="4">
        <v>0</v>
      </c>
      <c r="BQ204" s="4">
        <v>211</v>
      </c>
      <c r="BR204" s="4">
        <v>48847</v>
      </c>
      <c r="BS204" s="4">
        <v>48387</v>
      </c>
      <c r="BT204" s="4">
        <v>335</v>
      </c>
      <c r="BU204" s="4">
        <v>61601</v>
      </c>
      <c r="BV204" s="4">
        <v>0</v>
      </c>
      <c r="BW204" s="4">
        <v>0</v>
      </c>
    </row>
    <row r="205" spans="1:75" s="1" customFormat="1" ht="159.6">
      <c r="A205" s="4" t="s">
        <v>109</v>
      </c>
      <c r="B205" s="18">
        <v>45601</v>
      </c>
      <c r="C205" s="4" t="s">
        <v>179</v>
      </c>
      <c r="D205" s="5">
        <v>2024</v>
      </c>
      <c r="E205" s="4" t="s">
        <v>346</v>
      </c>
      <c r="F205" s="4">
        <v>345622</v>
      </c>
      <c r="G205" s="4">
        <v>39204</v>
      </c>
      <c r="H205" s="4">
        <v>278803</v>
      </c>
      <c r="I205" s="4">
        <v>73</v>
      </c>
      <c r="J205" s="4">
        <v>28</v>
      </c>
      <c r="K205" s="4">
        <v>278848</v>
      </c>
      <c r="L205" s="8">
        <f>(H205-J205+I205)-O205</f>
        <v>-3</v>
      </c>
      <c r="M205" s="4">
        <v>371082</v>
      </c>
      <c r="N205" s="4">
        <v>281483</v>
      </c>
      <c r="O205" s="4">
        <v>278851</v>
      </c>
      <c r="P205" s="4">
        <v>45</v>
      </c>
      <c r="Q205" s="4">
        <v>0</v>
      </c>
      <c r="R205" s="4">
        <v>2587</v>
      </c>
      <c r="S205" s="4">
        <v>341</v>
      </c>
      <c r="T205" s="4">
        <v>1871</v>
      </c>
      <c r="U205" s="4">
        <v>265</v>
      </c>
      <c r="V205" s="4">
        <v>0</v>
      </c>
      <c r="W205" s="4">
        <v>110</v>
      </c>
      <c r="X205" s="4">
        <v>0</v>
      </c>
      <c r="Y205" s="2" t="s">
        <v>347</v>
      </c>
      <c r="Z205" s="4">
        <v>10793</v>
      </c>
      <c r="AA205" s="4">
        <v>3059</v>
      </c>
      <c r="AB205" s="4">
        <v>3009</v>
      </c>
      <c r="AC205" s="4">
        <v>50</v>
      </c>
      <c r="AD205" s="4">
        <v>15</v>
      </c>
      <c r="AE205" s="4">
        <v>19</v>
      </c>
      <c r="AF205" s="4">
        <v>1</v>
      </c>
      <c r="AG205" s="4">
        <v>15</v>
      </c>
      <c r="AH205" s="4">
        <v>59</v>
      </c>
      <c r="AI205" s="4">
        <v>58</v>
      </c>
      <c r="AJ205" s="4">
        <v>1</v>
      </c>
      <c r="AK205" s="4">
        <v>0</v>
      </c>
      <c r="AL205" s="4">
        <v>0</v>
      </c>
      <c r="AM205" s="4">
        <v>0</v>
      </c>
      <c r="AN205" s="4">
        <v>2</v>
      </c>
      <c r="AO205" s="4">
        <v>0</v>
      </c>
      <c r="AP205" s="4">
        <v>0</v>
      </c>
      <c r="AQ205" s="4">
        <v>0</v>
      </c>
      <c r="AR205" s="4">
        <v>0</v>
      </c>
      <c r="AS205" s="4">
        <v>0</v>
      </c>
      <c r="AT205" s="4">
        <v>0</v>
      </c>
      <c r="AU205" s="4">
        <v>0</v>
      </c>
      <c r="AV205" s="4">
        <v>0</v>
      </c>
      <c r="AW205" s="4">
        <v>3118</v>
      </c>
      <c r="AX205" s="4">
        <v>3067</v>
      </c>
      <c r="AY205" s="4">
        <v>0</v>
      </c>
      <c r="AZ205" s="4">
        <v>0</v>
      </c>
      <c r="BA205" s="4">
        <v>0</v>
      </c>
      <c r="BB205" s="4">
        <v>16606</v>
      </c>
      <c r="BC205" s="4">
        <v>16606</v>
      </c>
      <c r="BD205" s="4">
        <v>8275</v>
      </c>
      <c r="BE205" s="4">
        <v>8089</v>
      </c>
      <c r="BF205" s="4">
        <v>186</v>
      </c>
      <c r="BG205" s="8">
        <v>1445</v>
      </c>
      <c r="BH205" s="4">
        <v>1430</v>
      </c>
      <c r="BI205" s="4">
        <v>15</v>
      </c>
      <c r="BJ205" s="4">
        <v>0</v>
      </c>
      <c r="BK205" s="4">
        <v>194959</v>
      </c>
      <c r="BL205" s="4">
        <v>85079</v>
      </c>
      <c r="BM205" s="4">
        <v>13398</v>
      </c>
      <c r="BN205" s="4">
        <v>13398</v>
      </c>
      <c r="BO205" s="4">
        <v>0</v>
      </c>
      <c r="BP205" s="4">
        <v>0</v>
      </c>
      <c r="BQ205" s="4">
        <v>5099</v>
      </c>
      <c r="BR205" s="4">
        <v>278365</v>
      </c>
      <c r="BS205" s="4">
        <v>275784</v>
      </c>
      <c r="BT205" s="4">
        <v>2536</v>
      </c>
      <c r="BU205" s="4">
        <v>360287</v>
      </c>
      <c r="BV205" s="4">
        <v>0</v>
      </c>
      <c r="BW205" s="4">
        <v>15</v>
      </c>
    </row>
    <row r="206" spans="1:75" s="1" customFormat="1">
      <c r="A206" s="4" t="s">
        <v>111</v>
      </c>
      <c r="B206" s="18">
        <v>45601</v>
      </c>
      <c r="C206" s="4" t="s">
        <v>179</v>
      </c>
      <c r="D206" s="5">
        <v>2024</v>
      </c>
      <c r="E206" s="4" t="s">
        <v>348</v>
      </c>
      <c r="F206" s="4">
        <v>2983</v>
      </c>
      <c r="G206" s="4">
        <v>222</v>
      </c>
      <c r="H206" s="4">
        <v>2502</v>
      </c>
      <c r="I206" s="4">
        <v>0</v>
      </c>
      <c r="J206" s="4">
        <v>1</v>
      </c>
      <c r="K206" s="4">
        <v>2501</v>
      </c>
      <c r="L206" s="8">
        <f t="shared" si="18"/>
        <v>0</v>
      </c>
      <c r="M206" s="4">
        <v>3057</v>
      </c>
      <c r="N206" s="4">
        <v>2511</v>
      </c>
      <c r="O206" s="4">
        <v>2501</v>
      </c>
      <c r="P206" s="4">
        <v>0</v>
      </c>
      <c r="Q206" s="4">
        <v>0</v>
      </c>
      <c r="R206" s="4">
        <v>10</v>
      </c>
      <c r="S206" s="4">
        <v>1</v>
      </c>
      <c r="T206" s="4">
        <v>8</v>
      </c>
      <c r="U206" s="4">
        <v>1</v>
      </c>
      <c r="V206" s="4">
        <v>0</v>
      </c>
      <c r="W206" s="4">
        <v>0</v>
      </c>
      <c r="X206" s="4">
        <v>0</v>
      </c>
      <c r="Y206" s="2"/>
      <c r="Z206" s="4">
        <v>44</v>
      </c>
      <c r="AA206" s="4">
        <v>22</v>
      </c>
      <c r="AB206" s="4">
        <v>22</v>
      </c>
      <c r="AC206" s="4">
        <v>0</v>
      </c>
      <c r="AD206" s="4">
        <v>0</v>
      </c>
      <c r="AE206" s="4">
        <v>0</v>
      </c>
      <c r="AF206" s="4">
        <v>0</v>
      </c>
      <c r="AG206" s="4">
        <v>0</v>
      </c>
      <c r="AH206" s="4">
        <v>1</v>
      </c>
      <c r="AI206" s="4">
        <v>1</v>
      </c>
      <c r="AJ206" s="4">
        <v>0</v>
      </c>
      <c r="AK206" s="4">
        <v>0</v>
      </c>
      <c r="AL206" s="4">
        <v>0</v>
      </c>
      <c r="AM206" s="4">
        <v>0</v>
      </c>
      <c r="AN206" s="4">
        <v>0</v>
      </c>
      <c r="AO206" s="4">
        <v>0</v>
      </c>
      <c r="AP206" s="4">
        <v>0</v>
      </c>
      <c r="AQ206" s="4">
        <v>0</v>
      </c>
      <c r="AR206" s="4">
        <v>0</v>
      </c>
      <c r="AS206" s="4">
        <v>0</v>
      </c>
      <c r="AT206" s="4">
        <v>0</v>
      </c>
      <c r="AU206" s="4">
        <v>0</v>
      </c>
      <c r="AV206" s="4">
        <v>0</v>
      </c>
      <c r="AW206" s="4">
        <v>23</v>
      </c>
      <c r="AX206" s="4">
        <v>23</v>
      </c>
      <c r="AY206" s="4">
        <v>0</v>
      </c>
      <c r="AZ206" s="4">
        <v>0</v>
      </c>
      <c r="BA206" s="4">
        <v>0</v>
      </c>
      <c r="BB206" s="4">
        <v>43</v>
      </c>
      <c r="BC206" s="4">
        <v>43</v>
      </c>
      <c r="BD206" s="4">
        <v>33</v>
      </c>
      <c r="BE206" s="4">
        <v>33</v>
      </c>
      <c r="BF206" s="4">
        <v>0</v>
      </c>
      <c r="BG206" s="8">
        <v>5</v>
      </c>
      <c r="BH206" s="4">
        <v>5</v>
      </c>
      <c r="BI206" s="4">
        <v>0</v>
      </c>
      <c r="BJ206" s="4">
        <v>0</v>
      </c>
      <c r="BK206" s="4">
        <v>1689</v>
      </c>
      <c r="BL206" s="4">
        <v>817</v>
      </c>
      <c r="BM206" s="4">
        <v>18</v>
      </c>
      <c r="BN206" s="4">
        <v>18</v>
      </c>
      <c r="BO206" s="4">
        <v>0</v>
      </c>
      <c r="BP206" s="4">
        <v>0</v>
      </c>
      <c r="BQ206" s="4">
        <v>5</v>
      </c>
      <c r="BR206" s="4">
        <v>2488</v>
      </c>
      <c r="BS206" s="4">
        <v>2478</v>
      </c>
      <c r="BT206" s="4">
        <v>10</v>
      </c>
      <c r="BU206" s="4">
        <v>3013</v>
      </c>
      <c r="BV206" s="4">
        <v>0</v>
      </c>
      <c r="BW206" s="4">
        <v>0</v>
      </c>
    </row>
    <row r="207" spans="1:75" s="1" customFormat="1" ht="144.94999999999999">
      <c r="A207" s="4" t="s">
        <v>113</v>
      </c>
      <c r="B207" s="18">
        <v>45601</v>
      </c>
      <c r="C207" s="4" t="s">
        <v>179</v>
      </c>
      <c r="D207" s="5">
        <v>2024</v>
      </c>
      <c r="E207" s="4" t="s">
        <v>349</v>
      </c>
      <c r="F207" s="4">
        <v>75812</v>
      </c>
      <c r="G207" s="4">
        <v>7076</v>
      </c>
      <c r="H207" s="4">
        <v>59814</v>
      </c>
      <c r="I207" s="4">
        <v>7</v>
      </c>
      <c r="J207" s="4">
        <v>0</v>
      </c>
      <c r="K207" s="4">
        <v>59821</v>
      </c>
      <c r="L207" s="8">
        <f t="shared" si="18"/>
        <v>-1</v>
      </c>
      <c r="M207" s="4">
        <v>78861</v>
      </c>
      <c r="N207" s="4">
        <v>60329</v>
      </c>
      <c r="O207" s="4">
        <v>59822</v>
      </c>
      <c r="P207" s="4">
        <v>0</v>
      </c>
      <c r="Q207" s="4">
        <v>0</v>
      </c>
      <c r="R207" s="4">
        <v>507</v>
      </c>
      <c r="S207" s="4">
        <v>104</v>
      </c>
      <c r="T207" s="4">
        <v>354</v>
      </c>
      <c r="U207" s="4">
        <v>41</v>
      </c>
      <c r="V207" s="4">
        <v>0</v>
      </c>
      <c r="W207" s="4">
        <v>8</v>
      </c>
      <c r="X207" s="4">
        <v>0</v>
      </c>
      <c r="Y207" s="2" t="s">
        <v>350</v>
      </c>
      <c r="Z207" s="4">
        <v>1401</v>
      </c>
      <c r="AA207" s="4">
        <v>423</v>
      </c>
      <c r="AB207" s="4">
        <v>418</v>
      </c>
      <c r="AC207" s="4">
        <v>5</v>
      </c>
      <c r="AD207" s="4">
        <v>1</v>
      </c>
      <c r="AE207" s="4">
        <v>4</v>
      </c>
      <c r="AF207" s="4">
        <v>0</v>
      </c>
      <c r="AG207" s="4">
        <v>0</v>
      </c>
      <c r="AH207" s="4">
        <v>8</v>
      </c>
      <c r="AI207" s="4">
        <v>8</v>
      </c>
      <c r="AJ207" s="4">
        <v>0</v>
      </c>
      <c r="AK207" s="4">
        <v>0</v>
      </c>
      <c r="AL207" s="4">
        <v>0</v>
      </c>
      <c r="AM207" s="4">
        <v>0</v>
      </c>
      <c r="AN207" s="4">
        <v>1</v>
      </c>
      <c r="AO207" s="4">
        <v>1</v>
      </c>
      <c r="AP207" s="4">
        <v>0</v>
      </c>
      <c r="AQ207" s="4">
        <v>0</v>
      </c>
      <c r="AR207" s="4">
        <v>1</v>
      </c>
      <c r="AS207" s="4">
        <v>0</v>
      </c>
      <c r="AT207" s="4">
        <v>0</v>
      </c>
      <c r="AU207" s="4">
        <v>0</v>
      </c>
      <c r="AV207" s="4">
        <v>1</v>
      </c>
      <c r="AW207" s="4">
        <v>431</v>
      </c>
      <c r="AX207" s="4">
        <v>426</v>
      </c>
      <c r="AY207" s="4">
        <v>0</v>
      </c>
      <c r="AZ207" s="4">
        <v>0</v>
      </c>
      <c r="BA207" s="4">
        <v>0</v>
      </c>
      <c r="BB207" s="4">
        <v>2136</v>
      </c>
      <c r="BC207" s="4">
        <v>2136</v>
      </c>
      <c r="BD207" s="4">
        <v>1478</v>
      </c>
      <c r="BE207" s="4">
        <v>1440</v>
      </c>
      <c r="BF207" s="4">
        <v>38</v>
      </c>
      <c r="BG207" s="8">
        <v>187</v>
      </c>
      <c r="BH207" s="4">
        <v>180</v>
      </c>
      <c r="BI207" s="4">
        <v>7</v>
      </c>
      <c r="BJ207" s="4">
        <v>0</v>
      </c>
      <c r="BK207" s="4">
        <v>43300</v>
      </c>
      <c r="BL207" s="4">
        <v>16842</v>
      </c>
      <c r="BM207" s="4">
        <v>830</v>
      </c>
      <c r="BN207" s="4">
        <v>830</v>
      </c>
      <c r="BO207" s="4">
        <v>0</v>
      </c>
      <c r="BP207" s="4">
        <v>0</v>
      </c>
      <c r="BQ207" s="4">
        <v>310</v>
      </c>
      <c r="BR207" s="4">
        <v>59897</v>
      </c>
      <c r="BS207" s="4">
        <v>59396</v>
      </c>
      <c r="BT207" s="4">
        <v>501</v>
      </c>
      <c r="BU207" s="4">
        <v>77459</v>
      </c>
      <c r="BV207" s="4">
        <v>0</v>
      </c>
      <c r="BW207" s="4">
        <v>1</v>
      </c>
    </row>
    <row r="208" spans="1:75" s="1" customFormat="1" ht="72.599999999999994">
      <c r="A208" s="4" t="s">
        <v>115</v>
      </c>
      <c r="B208" s="18">
        <v>45601</v>
      </c>
      <c r="C208" s="4" t="s">
        <v>179</v>
      </c>
      <c r="D208" s="5">
        <v>2024</v>
      </c>
      <c r="E208" s="4" t="s">
        <v>351</v>
      </c>
      <c r="F208" s="4">
        <v>27542</v>
      </c>
      <c r="G208" s="4">
        <v>2049</v>
      </c>
      <c r="H208" s="4">
        <v>21389</v>
      </c>
      <c r="I208" s="4">
        <v>0</v>
      </c>
      <c r="J208" s="4">
        <v>3</v>
      </c>
      <c r="K208" s="4">
        <v>21386</v>
      </c>
      <c r="L208" s="8">
        <f t="shared" si="18"/>
        <v>-1</v>
      </c>
      <c r="M208" s="4">
        <v>29178</v>
      </c>
      <c r="N208" s="4">
        <v>21478</v>
      </c>
      <c r="O208" s="4">
        <v>21387</v>
      </c>
      <c r="P208" s="4">
        <v>0</v>
      </c>
      <c r="Q208" s="4">
        <v>0</v>
      </c>
      <c r="R208" s="4">
        <v>91</v>
      </c>
      <c r="S208" s="4">
        <v>25</v>
      </c>
      <c r="T208" s="4">
        <v>32</v>
      </c>
      <c r="U208" s="4">
        <v>29</v>
      </c>
      <c r="V208" s="4">
        <v>0</v>
      </c>
      <c r="W208" s="4">
        <v>5</v>
      </c>
      <c r="X208" s="4">
        <v>0</v>
      </c>
      <c r="Y208" s="2" t="s">
        <v>352</v>
      </c>
      <c r="Z208" s="4">
        <v>388</v>
      </c>
      <c r="AA208" s="4">
        <v>119</v>
      </c>
      <c r="AB208" s="4">
        <v>118</v>
      </c>
      <c r="AC208" s="4">
        <v>1</v>
      </c>
      <c r="AD208" s="4">
        <v>1</v>
      </c>
      <c r="AE208" s="4">
        <v>0</v>
      </c>
      <c r="AF208" s="4">
        <v>0</v>
      </c>
      <c r="AG208" s="4">
        <v>0</v>
      </c>
      <c r="AH208" s="4">
        <v>0</v>
      </c>
      <c r="AI208" s="4">
        <v>0</v>
      </c>
      <c r="AJ208" s="4">
        <v>0</v>
      </c>
      <c r="AK208" s="4">
        <v>0</v>
      </c>
      <c r="AL208" s="4">
        <v>0</v>
      </c>
      <c r="AM208" s="4">
        <v>0</v>
      </c>
      <c r="AN208" s="4">
        <v>0</v>
      </c>
      <c r="AO208" s="4">
        <v>0</v>
      </c>
      <c r="AP208" s="4">
        <v>0</v>
      </c>
      <c r="AQ208" s="4">
        <v>0</v>
      </c>
      <c r="AR208" s="4">
        <v>0</v>
      </c>
      <c r="AS208" s="4">
        <v>0</v>
      </c>
      <c r="AT208" s="4">
        <v>0</v>
      </c>
      <c r="AU208" s="4">
        <v>0</v>
      </c>
      <c r="AV208" s="4">
        <v>0</v>
      </c>
      <c r="AW208" s="4">
        <v>119</v>
      </c>
      <c r="AX208" s="4">
        <v>118</v>
      </c>
      <c r="AY208" s="4">
        <v>0</v>
      </c>
      <c r="AZ208" s="4">
        <v>0</v>
      </c>
      <c r="BA208" s="4">
        <v>0</v>
      </c>
      <c r="BB208" s="4">
        <v>921</v>
      </c>
      <c r="BC208" s="4">
        <v>915</v>
      </c>
      <c r="BD208" s="4">
        <v>686</v>
      </c>
      <c r="BE208" s="4">
        <v>677</v>
      </c>
      <c r="BF208" s="4">
        <v>9</v>
      </c>
      <c r="BG208" s="8">
        <v>54</v>
      </c>
      <c r="BH208" s="4">
        <v>49</v>
      </c>
      <c r="BI208" s="4">
        <v>5</v>
      </c>
      <c r="BJ208" s="4">
        <v>0</v>
      </c>
      <c r="BK208" s="4">
        <v>15454</v>
      </c>
      <c r="BL208" s="4">
        <v>5970</v>
      </c>
      <c r="BM208" s="4">
        <v>298</v>
      </c>
      <c r="BN208" s="4">
        <v>298</v>
      </c>
      <c r="BO208" s="4">
        <v>0</v>
      </c>
      <c r="BP208" s="4">
        <v>0</v>
      </c>
      <c r="BQ208" s="4">
        <v>144</v>
      </c>
      <c r="BR208" s="4">
        <v>21359</v>
      </c>
      <c r="BS208" s="4">
        <v>21269</v>
      </c>
      <c r="BT208" s="4">
        <v>90</v>
      </c>
      <c r="BU208" s="4">
        <v>28790</v>
      </c>
      <c r="BV208" s="4">
        <v>0</v>
      </c>
      <c r="BW208" s="4">
        <v>0</v>
      </c>
    </row>
    <row r="209" spans="1:75" s="1" customFormat="1">
      <c r="A209" s="4" t="s">
        <v>117</v>
      </c>
      <c r="B209" s="18">
        <v>45601</v>
      </c>
      <c r="C209" s="4" t="s">
        <v>179</v>
      </c>
      <c r="D209" s="5">
        <v>2024</v>
      </c>
      <c r="E209" s="4" t="s">
        <v>353</v>
      </c>
      <c r="F209" s="4">
        <v>5247</v>
      </c>
      <c r="G209" s="4">
        <v>470</v>
      </c>
      <c r="H209" s="4">
        <v>4165</v>
      </c>
      <c r="I209" s="4">
        <v>0</v>
      </c>
      <c r="J209" s="4">
        <v>0</v>
      </c>
      <c r="K209" s="4">
        <v>4165</v>
      </c>
      <c r="L209" s="8">
        <f t="shared" si="18"/>
        <v>0</v>
      </c>
      <c r="M209" s="4">
        <v>5379</v>
      </c>
      <c r="N209" s="4">
        <v>4191</v>
      </c>
      <c r="O209" s="4">
        <v>4165</v>
      </c>
      <c r="P209" s="4">
        <v>0</v>
      </c>
      <c r="Q209" s="4">
        <v>0</v>
      </c>
      <c r="R209" s="4">
        <v>26</v>
      </c>
      <c r="S209" s="4">
        <v>8</v>
      </c>
      <c r="T209" s="4">
        <v>18</v>
      </c>
      <c r="U209" s="4">
        <v>0</v>
      </c>
      <c r="V209" s="4">
        <v>0</v>
      </c>
      <c r="W209" s="4">
        <v>0</v>
      </c>
      <c r="X209" s="4">
        <v>0</v>
      </c>
      <c r="Y209" s="2"/>
      <c r="Z209" s="4">
        <v>71</v>
      </c>
      <c r="AA209" s="4">
        <v>21</v>
      </c>
      <c r="AB209" s="4">
        <v>21</v>
      </c>
      <c r="AC209" s="4">
        <v>0</v>
      </c>
      <c r="AD209" s="4">
        <v>0</v>
      </c>
      <c r="AE209" s="4">
        <v>0</v>
      </c>
      <c r="AF209" s="4">
        <v>0</v>
      </c>
      <c r="AG209" s="4">
        <v>0</v>
      </c>
      <c r="AH209" s="4">
        <v>0</v>
      </c>
      <c r="AI209" s="4">
        <v>0</v>
      </c>
      <c r="AJ209" s="4">
        <v>0</v>
      </c>
      <c r="AK209" s="4">
        <v>0</v>
      </c>
      <c r="AL209" s="4">
        <v>0</v>
      </c>
      <c r="AM209" s="4">
        <v>0</v>
      </c>
      <c r="AN209" s="4">
        <v>0</v>
      </c>
      <c r="AO209" s="4">
        <v>0</v>
      </c>
      <c r="AP209" s="4">
        <v>0</v>
      </c>
      <c r="AQ209" s="4">
        <v>0</v>
      </c>
      <c r="AR209" s="4">
        <v>0</v>
      </c>
      <c r="AS209" s="4">
        <v>0</v>
      </c>
      <c r="AT209" s="4">
        <v>0</v>
      </c>
      <c r="AU209" s="4">
        <v>0</v>
      </c>
      <c r="AV209" s="4">
        <v>0</v>
      </c>
      <c r="AW209" s="4">
        <v>21</v>
      </c>
      <c r="AX209" s="4">
        <v>21</v>
      </c>
      <c r="AY209" s="4">
        <v>0</v>
      </c>
      <c r="AZ209" s="4">
        <v>0</v>
      </c>
      <c r="BA209" s="4">
        <v>0</v>
      </c>
      <c r="BB209" s="4">
        <v>89</v>
      </c>
      <c r="BC209" s="4">
        <v>89</v>
      </c>
      <c r="BD209" s="4">
        <v>50</v>
      </c>
      <c r="BE209" s="4">
        <v>50</v>
      </c>
      <c r="BF209" s="4">
        <v>0</v>
      </c>
      <c r="BG209" s="8">
        <v>2</v>
      </c>
      <c r="BH209" s="4">
        <v>2</v>
      </c>
      <c r="BI209" s="4">
        <v>0</v>
      </c>
      <c r="BJ209" s="4">
        <v>0</v>
      </c>
      <c r="BK209" s="4">
        <v>1904</v>
      </c>
      <c r="BL209" s="4">
        <v>2285</v>
      </c>
      <c r="BM209" s="4">
        <v>54</v>
      </c>
      <c r="BN209" s="4">
        <v>54</v>
      </c>
      <c r="BO209" s="4">
        <v>0</v>
      </c>
      <c r="BP209" s="4">
        <v>0</v>
      </c>
      <c r="BQ209" s="4">
        <v>25</v>
      </c>
      <c r="BR209" s="4">
        <v>4170</v>
      </c>
      <c r="BS209" s="4">
        <v>4144</v>
      </c>
      <c r="BT209" s="4">
        <v>26</v>
      </c>
      <c r="BU209" s="4">
        <v>5308</v>
      </c>
      <c r="BV209" s="4">
        <v>0</v>
      </c>
      <c r="BW209" s="4">
        <v>0</v>
      </c>
    </row>
    <row r="210" spans="1:75" s="1" customFormat="1" ht="43.5">
      <c r="A210" s="4" t="s">
        <v>119</v>
      </c>
      <c r="B210" s="18">
        <v>45601</v>
      </c>
      <c r="C210" s="4" t="s">
        <v>179</v>
      </c>
      <c r="D210" s="5">
        <v>2024</v>
      </c>
      <c r="E210" s="4" t="s">
        <v>354</v>
      </c>
      <c r="F210" s="4">
        <v>46375</v>
      </c>
      <c r="G210" s="4">
        <v>4154</v>
      </c>
      <c r="H210" s="4">
        <v>32230</v>
      </c>
      <c r="I210" s="4">
        <v>6</v>
      </c>
      <c r="J210" s="4">
        <v>2</v>
      </c>
      <c r="K210" s="4">
        <v>32234</v>
      </c>
      <c r="L210" s="8">
        <f t="shared" si="18"/>
        <v>0</v>
      </c>
      <c r="M210" s="4">
        <v>48903</v>
      </c>
      <c r="N210" s="4">
        <v>32817</v>
      </c>
      <c r="O210" s="4">
        <v>32234</v>
      </c>
      <c r="P210" s="4">
        <v>24</v>
      </c>
      <c r="Q210" s="4">
        <v>0</v>
      </c>
      <c r="R210" s="4">
        <v>559</v>
      </c>
      <c r="S210" s="4">
        <v>154</v>
      </c>
      <c r="T210" s="4">
        <v>263</v>
      </c>
      <c r="U210" s="4">
        <v>49</v>
      </c>
      <c r="V210" s="4">
        <v>0</v>
      </c>
      <c r="W210" s="4">
        <v>93</v>
      </c>
      <c r="X210" s="4">
        <v>0</v>
      </c>
      <c r="Y210" s="2" t="s">
        <v>355</v>
      </c>
      <c r="Z210" s="4">
        <v>798</v>
      </c>
      <c r="AA210" s="4">
        <v>251</v>
      </c>
      <c r="AB210" s="4">
        <v>243</v>
      </c>
      <c r="AC210" s="4">
        <v>8</v>
      </c>
      <c r="AD210" s="4">
        <v>1</v>
      </c>
      <c r="AE210" s="4">
        <v>1</v>
      </c>
      <c r="AF210" s="4">
        <v>1</v>
      </c>
      <c r="AG210" s="4">
        <v>5</v>
      </c>
      <c r="AH210" s="4">
        <v>2</v>
      </c>
      <c r="AI210" s="4">
        <v>2</v>
      </c>
      <c r="AJ210" s="4">
        <v>0</v>
      </c>
      <c r="AK210" s="4">
        <v>0</v>
      </c>
      <c r="AL210" s="4">
        <v>0</v>
      </c>
      <c r="AM210" s="4">
        <v>0</v>
      </c>
      <c r="AN210" s="4">
        <v>0</v>
      </c>
      <c r="AO210" s="4">
        <v>0</v>
      </c>
      <c r="AP210" s="4">
        <v>0</v>
      </c>
      <c r="AQ210" s="4">
        <v>0</v>
      </c>
      <c r="AR210" s="4">
        <v>0</v>
      </c>
      <c r="AS210" s="4">
        <v>0</v>
      </c>
      <c r="AT210" s="4">
        <v>0</v>
      </c>
      <c r="AU210" s="4">
        <v>0</v>
      </c>
      <c r="AV210" s="4">
        <v>0</v>
      </c>
      <c r="AW210" s="4">
        <v>253</v>
      </c>
      <c r="AX210" s="4">
        <v>245</v>
      </c>
      <c r="AY210" s="4">
        <v>0</v>
      </c>
      <c r="AZ210" s="4">
        <v>0</v>
      </c>
      <c r="BA210" s="4">
        <v>0</v>
      </c>
      <c r="BB210" s="4">
        <v>1504</v>
      </c>
      <c r="BC210" s="4">
        <v>1503</v>
      </c>
      <c r="BD210" s="4">
        <v>955</v>
      </c>
      <c r="BE210" s="4">
        <v>926</v>
      </c>
      <c r="BF210" s="4">
        <v>29</v>
      </c>
      <c r="BG210" s="8">
        <v>89</v>
      </c>
      <c r="BH210" s="4">
        <v>78</v>
      </c>
      <c r="BI210" s="4">
        <v>11</v>
      </c>
      <c r="BJ210" s="4">
        <v>0</v>
      </c>
      <c r="BK210" s="4">
        <v>23226</v>
      </c>
      <c r="BL210" s="4">
        <v>9502</v>
      </c>
      <c r="BM210" s="4">
        <v>936</v>
      </c>
      <c r="BN210" s="4">
        <v>936</v>
      </c>
      <c r="BO210" s="4">
        <v>0</v>
      </c>
      <c r="BP210" s="4">
        <v>0</v>
      </c>
      <c r="BQ210" s="4">
        <v>623</v>
      </c>
      <c r="BR210" s="4">
        <v>32564</v>
      </c>
      <c r="BS210" s="4">
        <v>31989</v>
      </c>
      <c r="BT210" s="4">
        <v>551</v>
      </c>
      <c r="BU210" s="4">
        <v>48105</v>
      </c>
      <c r="BV210" s="4">
        <v>0</v>
      </c>
      <c r="BW210" s="4">
        <v>0</v>
      </c>
    </row>
    <row r="211" spans="1:75" s="1" customFormat="1">
      <c r="A211" s="4" t="s">
        <v>121</v>
      </c>
      <c r="B211" s="18">
        <v>45601</v>
      </c>
      <c r="C211" s="4" t="s">
        <v>179</v>
      </c>
      <c r="D211" s="5">
        <v>2024</v>
      </c>
      <c r="E211" s="4" t="s">
        <v>356</v>
      </c>
      <c r="F211" s="4">
        <v>1673</v>
      </c>
      <c r="G211" s="4">
        <v>122</v>
      </c>
      <c r="H211" s="4">
        <v>1393</v>
      </c>
      <c r="I211" s="4">
        <v>0</v>
      </c>
      <c r="J211" s="4">
        <v>1</v>
      </c>
      <c r="K211" s="4">
        <v>1392</v>
      </c>
      <c r="L211" s="8">
        <f t="shared" si="18"/>
        <v>0</v>
      </c>
      <c r="M211" s="4">
        <v>1720</v>
      </c>
      <c r="N211" s="4">
        <v>1405</v>
      </c>
      <c r="O211" s="4">
        <v>1392</v>
      </c>
      <c r="P211" s="4">
        <v>0</v>
      </c>
      <c r="Q211" s="4">
        <v>0</v>
      </c>
      <c r="R211" s="4">
        <v>13</v>
      </c>
      <c r="S211" s="4">
        <v>3</v>
      </c>
      <c r="T211" s="4">
        <v>7</v>
      </c>
      <c r="U211" s="4">
        <v>2</v>
      </c>
      <c r="V211" s="4">
        <v>0</v>
      </c>
      <c r="W211" s="4">
        <v>1</v>
      </c>
      <c r="X211" s="4">
        <v>0</v>
      </c>
      <c r="Y211" s="2"/>
      <c r="Z211" s="4">
        <v>24</v>
      </c>
      <c r="AA211" s="4">
        <v>8</v>
      </c>
      <c r="AB211" s="4">
        <v>8</v>
      </c>
      <c r="AC211" s="4">
        <v>0</v>
      </c>
      <c r="AD211" s="4">
        <v>0</v>
      </c>
      <c r="AE211" s="4">
        <v>0</v>
      </c>
      <c r="AF211" s="4">
        <v>0</v>
      </c>
      <c r="AG211" s="4">
        <v>0</v>
      </c>
      <c r="AH211" s="4">
        <v>0</v>
      </c>
      <c r="AI211" s="4">
        <v>0</v>
      </c>
      <c r="AJ211" s="4">
        <v>0</v>
      </c>
      <c r="AK211" s="4">
        <v>0</v>
      </c>
      <c r="AL211" s="4">
        <v>0</v>
      </c>
      <c r="AM211" s="4">
        <v>0</v>
      </c>
      <c r="AN211" s="4">
        <v>0</v>
      </c>
      <c r="AO211" s="4">
        <v>0</v>
      </c>
      <c r="AP211" s="4">
        <v>0</v>
      </c>
      <c r="AQ211" s="4">
        <v>0</v>
      </c>
      <c r="AR211" s="4">
        <v>0</v>
      </c>
      <c r="AS211" s="4">
        <v>0</v>
      </c>
      <c r="AT211" s="4">
        <v>0</v>
      </c>
      <c r="AU211" s="4">
        <v>0</v>
      </c>
      <c r="AV211" s="4">
        <v>0</v>
      </c>
      <c r="AW211" s="4">
        <v>8</v>
      </c>
      <c r="AX211" s="4">
        <v>8</v>
      </c>
      <c r="AY211" s="4">
        <v>0</v>
      </c>
      <c r="AZ211" s="4">
        <v>0</v>
      </c>
      <c r="BA211" s="4">
        <v>0</v>
      </c>
      <c r="BB211" s="4">
        <v>39</v>
      </c>
      <c r="BC211" s="4">
        <v>39</v>
      </c>
      <c r="BD211" s="4">
        <v>27</v>
      </c>
      <c r="BE211" s="4">
        <v>27</v>
      </c>
      <c r="BF211" s="4">
        <v>0</v>
      </c>
      <c r="BG211" s="8">
        <v>2</v>
      </c>
      <c r="BH211" s="4">
        <v>2</v>
      </c>
      <c r="BI211" s="4">
        <v>0</v>
      </c>
      <c r="BJ211" s="4">
        <v>0</v>
      </c>
      <c r="BK211" s="4">
        <v>1017</v>
      </c>
      <c r="BL211" s="4">
        <v>386</v>
      </c>
      <c r="BM211" s="4">
        <v>18</v>
      </c>
      <c r="BN211" s="4">
        <v>18</v>
      </c>
      <c r="BO211" s="4">
        <v>0</v>
      </c>
      <c r="BP211" s="4">
        <v>0</v>
      </c>
      <c r="BQ211" s="4">
        <v>9</v>
      </c>
      <c r="BR211" s="4">
        <v>1397</v>
      </c>
      <c r="BS211" s="4">
        <v>1384</v>
      </c>
      <c r="BT211" s="4">
        <v>13</v>
      </c>
      <c r="BU211" s="4">
        <v>1696</v>
      </c>
      <c r="BV211" s="4">
        <v>0</v>
      </c>
      <c r="BW211" s="4">
        <v>0</v>
      </c>
    </row>
    <row r="212" spans="1:75" s="1" customFormat="1">
      <c r="A212" s="4" t="s">
        <v>123</v>
      </c>
      <c r="B212" s="18">
        <v>45601</v>
      </c>
      <c r="C212" s="4" t="s">
        <v>179</v>
      </c>
      <c r="D212" s="5">
        <v>2024</v>
      </c>
      <c r="E212" s="4" t="s">
        <v>357</v>
      </c>
      <c r="F212" s="4">
        <v>50439</v>
      </c>
      <c r="G212" s="4">
        <v>5178</v>
      </c>
      <c r="H212" s="4">
        <v>36598</v>
      </c>
      <c r="I212" s="4">
        <v>4</v>
      </c>
      <c r="J212" s="4">
        <v>2</v>
      </c>
      <c r="K212" s="4">
        <v>36600</v>
      </c>
      <c r="L212" s="8">
        <f t="shared" si="18"/>
        <v>0</v>
      </c>
      <c r="M212" s="4">
        <v>52290</v>
      </c>
      <c r="N212" s="4">
        <v>37482</v>
      </c>
      <c r="O212" s="4">
        <v>36600</v>
      </c>
      <c r="P212" s="4">
        <v>187</v>
      </c>
      <c r="Q212" s="4">
        <v>0</v>
      </c>
      <c r="R212" s="4">
        <v>695</v>
      </c>
      <c r="S212" s="4">
        <v>142</v>
      </c>
      <c r="T212" s="4">
        <v>476</v>
      </c>
      <c r="U212" s="4">
        <v>77</v>
      </c>
      <c r="V212" s="4">
        <v>0</v>
      </c>
      <c r="W212" s="4">
        <v>0</v>
      </c>
      <c r="X212" s="4">
        <v>0</v>
      </c>
      <c r="Y212" s="2"/>
      <c r="Z212" s="4">
        <v>465</v>
      </c>
      <c r="AA212" s="4">
        <v>156</v>
      </c>
      <c r="AB212" s="4">
        <v>156</v>
      </c>
      <c r="AC212" s="4">
        <v>0</v>
      </c>
      <c r="AD212" s="4">
        <v>0</v>
      </c>
      <c r="AE212" s="4">
        <v>0</v>
      </c>
      <c r="AF212" s="4">
        <v>0</v>
      </c>
      <c r="AG212" s="4">
        <v>0</v>
      </c>
      <c r="AH212" s="4">
        <v>1</v>
      </c>
      <c r="AI212" s="4">
        <v>1</v>
      </c>
      <c r="AJ212" s="4">
        <v>0</v>
      </c>
      <c r="AK212" s="4">
        <v>0</v>
      </c>
      <c r="AL212" s="4">
        <v>0</v>
      </c>
      <c r="AM212" s="4">
        <v>0</v>
      </c>
      <c r="AN212" s="4">
        <v>0</v>
      </c>
      <c r="AO212" s="4">
        <v>0</v>
      </c>
      <c r="AP212" s="4">
        <v>0</v>
      </c>
      <c r="AQ212" s="4">
        <v>0</v>
      </c>
      <c r="AR212" s="4">
        <v>0</v>
      </c>
      <c r="AS212" s="4">
        <v>0</v>
      </c>
      <c r="AT212" s="4">
        <v>0</v>
      </c>
      <c r="AU212" s="4">
        <v>0</v>
      </c>
      <c r="AV212" s="4">
        <v>0</v>
      </c>
      <c r="AW212" s="4">
        <v>157</v>
      </c>
      <c r="AX212" s="4">
        <v>157</v>
      </c>
      <c r="AY212" s="4">
        <v>0</v>
      </c>
      <c r="AZ212" s="4">
        <v>0</v>
      </c>
      <c r="BA212" s="4">
        <v>0</v>
      </c>
      <c r="BB212" s="4">
        <v>1559</v>
      </c>
      <c r="BC212" s="4">
        <v>1559</v>
      </c>
      <c r="BD212" s="4">
        <v>1070</v>
      </c>
      <c r="BE212" s="4">
        <v>1035</v>
      </c>
      <c r="BF212" s="4">
        <v>35</v>
      </c>
      <c r="BG212" s="8">
        <v>89</v>
      </c>
      <c r="BH212" s="4">
        <v>89</v>
      </c>
      <c r="BI212" s="4">
        <v>0</v>
      </c>
      <c r="BJ212" s="4">
        <v>0</v>
      </c>
      <c r="BK212" s="4">
        <v>21388</v>
      </c>
      <c r="BL212" s="4">
        <v>16005</v>
      </c>
      <c r="BM212" s="4">
        <v>828</v>
      </c>
      <c r="BN212" s="4">
        <v>828</v>
      </c>
      <c r="BO212" s="4">
        <v>0</v>
      </c>
      <c r="BP212" s="4">
        <v>0</v>
      </c>
      <c r="BQ212" s="4">
        <v>286</v>
      </c>
      <c r="BR212" s="4">
        <v>37325</v>
      </c>
      <c r="BS212" s="4">
        <v>36443</v>
      </c>
      <c r="BT212" s="4">
        <v>695</v>
      </c>
      <c r="BU212" s="4">
        <v>51825</v>
      </c>
      <c r="BV212" s="4">
        <v>0</v>
      </c>
      <c r="BW212" s="4">
        <v>0</v>
      </c>
    </row>
    <row r="213" spans="1:75" s="1" customFormat="1">
      <c r="A213" s="4" t="s">
        <v>125</v>
      </c>
      <c r="B213" s="18">
        <v>45601</v>
      </c>
      <c r="C213" s="4" t="s">
        <v>179</v>
      </c>
      <c r="D213" s="5">
        <v>2024</v>
      </c>
      <c r="E213" s="4" t="s">
        <v>358</v>
      </c>
      <c r="F213" s="4">
        <v>50713</v>
      </c>
      <c r="G213" s="4">
        <v>4405</v>
      </c>
      <c r="H213" s="4">
        <v>38090</v>
      </c>
      <c r="I213" s="4">
        <v>12</v>
      </c>
      <c r="J213" s="4">
        <v>0</v>
      </c>
      <c r="K213" s="4">
        <v>38102</v>
      </c>
      <c r="L213" s="8">
        <f t="shared" si="18"/>
        <v>0</v>
      </c>
      <c r="M213" s="4">
        <v>53037</v>
      </c>
      <c r="N213" s="4">
        <v>38579</v>
      </c>
      <c r="O213" s="4">
        <v>38102</v>
      </c>
      <c r="P213" s="4">
        <v>220</v>
      </c>
      <c r="Q213" s="4">
        <v>0</v>
      </c>
      <c r="R213" s="4">
        <v>257</v>
      </c>
      <c r="S213" s="4">
        <v>84</v>
      </c>
      <c r="T213" s="4">
        <v>94</v>
      </c>
      <c r="U213" s="4">
        <v>37</v>
      </c>
      <c r="V213" s="4">
        <v>0</v>
      </c>
      <c r="W213" s="4">
        <v>42</v>
      </c>
      <c r="X213" s="4">
        <v>0</v>
      </c>
      <c r="Y213" s="2"/>
      <c r="Z213" s="4">
        <v>506</v>
      </c>
      <c r="AA213" s="4">
        <v>144</v>
      </c>
      <c r="AB213" s="4">
        <v>144</v>
      </c>
      <c r="AC213" s="4">
        <v>0</v>
      </c>
      <c r="AD213" s="4">
        <v>0</v>
      </c>
      <c r="AE213" s="4">
        <v>0</v>
      </c>
      <c r="AF213" s="4">
        <v>0</v>
      </c>
      <c r="AG213" s="4">
        <v>0</v>
      </c>
      <c r="AH213" s="4">
        <v>0</v>
      </c>
      <c r="AI213" s="4">
        <v>0</v>
      </c>
      <c r="AJ213" s="4">
        <v>0</v>
      </c>
      <c r="AK213" s="4">
        <v>0</v>
      </c>
      <c r="AL213" s="4">
        <v>0</v>
      </c>
      <c r="AM213" s="4">
        <v>0</v>
      </c>
      <c r="AN213" s="4">
        <v>0</v>
      </c>
      <c r="AO213" s="4">
        <v>0</v>
      </c>
      <c r="AP213" s="4">
        <v>0</v>
      </c>
      <c r="AQ213" s="4">
        <v>0</v>
      </c>
      <c r="AR213" s="4">
        <v>0</v>
      </c>
      <c r="AS213" s="4">
        <v>0</v>
      </c>
      <c r="AT213" s="4">
        <v>0</v>
      </c>
      <c r="AU213" s="4">
        <v>0</v>
      </c>
      <c r="AV213" s="4">
        <v>0</v>
      </c>
      <c r="AW213" s="4">
        <v>144</v>
      </c>
      <c r="AX213" s="4">
        <v>144</v>
      </c>
      <c r="AY213" s="4">
        <v>0</v>
      </c>
      <c r="AZ213" s="4">
        <v>0</v>
      </c>
      <c r="BA213" s="4">
        <v>0</v>
      </c>
      <c r="BB213" s="4">
        <v>1535</v>
      </c>
      <c r="BC213" s="4">
        <v>1535</v>
      </c>
      <c r="BD213" s="4">
        <v>1085</v>
      </c>
      <c r="BE213" s="4">
        <v>1073</v>
      </c>
      <c r="BF213" s="4">
        <v>12</v>
      </c>
      <c r="BG213" s="8">
        <v>96</v>
      </c>
      <c r="BH213" s="4">
        <v>94</v>
      </c>
      <c r="BI213" s="4">
        <v>2</v>
      </c>
      <c r="BJ213" s="4">
        <v>0</v>
      </c>
      <c r="BK213" s="4">
        <v>23112</v>
      </c>
      <c r="BL213" s="4">
        <v>15371</v>
      </c>
      <c r="BM213" s="4">
        <v>528</v>
      </c>
      <c r="BN213" s="4">
        <v>528</v>
      </c>
      <c r="BO213" s="4">
        <v>0</v>
      </c>
      <c r="BP213" s="4">
        <v>0</v>
      </c>
      <c r="BQ213" s="4">
        <v>275</v>
      </c>
      <c r="BR213" s="4">
        <v>38435</v>
      </c>
      <c r="BS213" s="4">
        <v>37958</v>
      </c>
      <c r="BT213" s="4">
        <v>257</v>
      </c>
      <c r="BU213" s="4">
        <v>52531</v>
      </c>
      <c r="BV213" s="4">
        <v>0</v>
      </c>
      <c r="BW213" s="4">
        <v>0</v>
      </c>
    </row>
    <row r="214" spans="1:75" s="1" customFormat="1">
      <c r="A214" s="4" t="s">
        <v>127</v>
      </c>
      <c r="B214" s="18">
        <v>45601</v>
      </c>
      <c r="C214" s="4" t="s">
        <v>179</v>
      </c>
      <c r="D214" s="5">
        <v>2024</v>
      </c>
      <c r="E214" s="4" t="s">
        <v>359</v>
      </c>
      <c r="F214" s="4">
        <v>64127</v>
      </c>
      <c r="G214" s="4">
        <v>7949</v>
      </c>
      <c r="H214" s="4">
        <v>52936</v>
      </c>
      <c r="I214" s="4">
        <v>23</v>
      </c>
      <c r="J214" s="4">
        <v>0</v>
      </c>
      <c r="K214" s="4">
        <v>52959</v>
      </c>
      <c r="L214" s="8">
        <f t="shared" si="18"/>
        <v>0</v>
      </c>
      <c r="M214" s="4">
        <v>68387</v>
      </c>
      <c r="N214" s="4">
        <v>53431</v>
      </c>
      <c r="O214" s="4">
        <v>52959</v>
      </c>
      <c r="P214" s="4">
        <v>87</v>
      </c>
      <c r="Q214" s="4">
        <v>0</v>
      </c>
      <c r="R214" s="4">
        <v>385</v>
      </c>
      <c r="S214" s="4">
        <v>136</v>
      </c>
      <c r="T214" s="4">
        <v>179</v>
      </c>
      <c r="U214" s="4">
        <v>24</v>
      </c>
      <c r="V214" s="4">
        <v>0</v>
      </c>
      <c r="W214" s="4">
        <v>46</v>
      </c>
      <c r="X214" s="4">
        <v>0</v>
      </c>
      <c r="Y214" s="2"/>
      <c r="Z214" s="4">
        <v>5890</v>
      </c>
      <c r="AA214" s="4">
        <v>2493</v>
      </c>
      <c r="AB214" s="4">
        <v>2451</v>
      </c>
      <c r="AC214" s="4">
        <v>42</v>
      </c>
      <c r="AD214" s="4">
        <v>17</v>
      </c>
      <c r="AE214" s="4">
        <v>16</v>
      </c>
      <c r="AF214" s="4">
        <v>0</v>
      </c>
      <c r="AG214" s="4">
        <v>9</v>
      </c>
      <c r="AH214" s="4">
        <v>0</v>
      </c>
      <c r="AI214" s="4">
        <v>0</v>
      </c>
      <c r="AJ214" s="4">
        <v>0</v>
      </c>
      <c r="AK214" s="4">
        <v>0</v>
      </c>
      <c r="AL214" s="4">
        <v>0</v>
      </c>
      <c r="AM214" s="4">
        <v>0</v>
      </c>
      <c r="AN214" s="4">
        <v>0</v>
      </c>
      <c r="AO214" s="4">
        <v>0</v>
      </c>
      <c r="AP214" s="4">
        <v>0</v>
      </c>
      <c r="AQ214" s="4">
        <v>0</v>
      </c>
      <c r="AR214" s="4">
        <v>0</v>
      </c>
      <c r="AS214" s="4">
        <v>0</v>
      </c>
      <c r="AT214" s="4">
        <v>0</v>
      </c>
      <c r="AU214" s="4">
        <v>0</v>
      </c>
      <c r="AV214" s="4">
        <v>0</v>
      </c>
      <c r="AW214" s="4">
        <v>2493</v>
      </c>
      <c r="AX214" s="4">
        <v>2451</v>
      </c>
      <c r="AY214" s="4">
        <v>0</v>
      </c>
      <c r="AZ214" s="4">
        <v>0</v>
      </c>
      <c r="BA214" s="4">
        <v>0</v>
      </c>
      <c r="BB214" s="4">
        <v>3951</v>
      </c>
      <c r="BC214" s="4">
        <v>3951</v>
      </c>
      <c r="BD214" s="4">
        <v>1108</v>
      </c>
      <c r="BE214" s="4">
        <v>1097</v>
      </c>
      <c r="BF214" s="4">
        <v>11</v>
      </c>
      <c r="BG214" s="8">
        <v>697</v>
      </c>
      <c r="BH214" s="4">
        <v>697</v>
      </c>
      <c r="BI214" s="4">
        <v>0</v>
      </c>
      <c r="BJ214" s="4">
        <v>19</v>
      </c>
      <c r="BK214" s="4">
        <v>37216</v>
      </c>
      <c r="BL214" s="4">
        <v>15518</v>
      </c>
      <c r="BM214" s="4">
        <v>2857</v>
      </c>
      <c r="BN214" s="4">
        <v>2857</v>
      </c>
      <c r="BO214" s="4">
        <v>0</v>
      </c>
      <c r="BP214" s="4">
        <v>0</v>
      </c>
      <c r="BQ214" s="4">
        <v>573</v>
      </c>
      <c r="BR214" s="4">
        <v>50938</v>
      </c>
      <c r="BS214" s="4">
        <v>50508</v>
      </c>
      <c r="BT214" s="4">
        <v>343</v>
      </c>
      <c r="BU214" s="4">
        <v>62497</v>
      </c>
      <c r="BV214" s="4">
        <v>0</v>
      </c>
      <c r="BW214" s="4">
        <v>2</v>
      </c>
    </row>
    <row r="215" spans="1:75" s="1" customFormat="1">
      <c r="A215" s="4" t="s">
        <v>129</v>
      </c>
      <c r="B215" s="18">
        <v>45601</v>
      </c>
      <c r="C215" s="4" t="s">
        <v>179</v>
      </c>
      <c r="D215" s="5">
        <v>2024</v>
      </c>
      <c r="E215" s="4" t="s">
        <v>360</v>
      </c>
      <c r="F215" s="4">
        <v>28417</v>
      </c>
      <c r="G215" s="4">
        <v>2044</v>
      </c>
      <c r="H215" s="4">
        <v>24908</v>
      </c>
      <c r="I215" s="4">
        <v>12</v>
      </c>
      <c r="J215" s="4">
        <v>0</v>
      </c>
      <c r="K215" s="4">
        <v>24920</v>
      </c>
      <c r="L215" s="8">
        <f t="shared" si="18"/>
        <v>0</v>
      </c>
      <c r="M215" s="4">
        <v>30000</v>
      </c>
      <c r="N215" s="4">
        <v>25063</v>
      </c>
      <c r="O215" s="4">
        <v>24920</v>
      </c>
      <c r="P215" s="4">
        <v>3</v>
      </c>
      <c r="Q215" s="4">
        <v>3</v>
      </c>
      <c r="R215" s="4">
        <v>140</v>
      </c>
      <c r="S215" s="4">
        <v>34</v>
      </c>
      <c r="T215" s="4">
        <v>84</v>
      </c>
      <c r="U215" s="4">
        <v>10</v>
      </c>
      <c r="V215" s="4">
        <v>0</v>
      </c>
      <c r="W215" s="4">
        <v>12</v>
      </c>
      <c r="X215" s="4">
        <v>0</v>
      </c>
      <c r="Y215" s="2"/>
      <c r="Z215" s="4">
        <v>644</v>
      </c>
      <c r="AA215" s="4">
        <v>425</v>
      </c>
      <c r="AB215" s="4">
        <v>421</v>
      </c>
      <c r="AC215" s="4">
        <v>4</v>
      </c>
      <c r="AD215" s="4">
        <v>3</v>
      </c>
      <c r="AE215" s="4">
        <v>0</v>
      </c>
      <c r="AF215" s="4">
        <v>0</v>
      </c>
      <c r="AG215" s="4">
        <v>1</v>
      </c>
      <c r="AH215" s="4">
        <v>0</v>
      </c>
      <c r="AI215" s="4">
        <v>0</v>
      </c>
      <c r="AJ215" s="4">
        <v>0</v>
      </c>
      <c r="AK215" s="4">
        <v>0</v>
      </c>
      <c r="AL215" s="4">
        <v>0</v>
      </c>
      <c r="AM215" s="4">
        <v>0</v>
      </c>
      <c r="AN215" s="4">
        <v>3</v>
      </c>
      <c r="AO215" s="4">
        <v>3</v>
      </c>
      <c r="AP215" s="4">
        <v>0</v>
      </c>
      <c r="AQ215" s="4">
        <v>1</v>
      </c>
      <c r="AR215" s="4">
        <v>2</v>
      </c>
      <c r="AS215" s="4">
        <v>0</v>
      </c>
      <c r="AT215" s="4">
        <v>0</v>
      </c>
      <c r="AU215" s="4">
        <v>0</v>
      </c>
      <c r="AV215" s="4">
        <v>2</v>
      </c>
      <c r="AW215" s="4">
        <v>425</v>
      </c>
      <c r="AX215" s="4">
        <v>421</v>
      </c>
      <c r="AY215" s="4">
        <v>0</v>
      </c>
      <c r="AZ215" s="4">
        <v>0</v>
      </c>
      <c r="BA215" s="4">
        <v>0</v>
      </c>
      <c r="BB215" s="4">
        <v>1310</v>
      </c>
      <c r="BC215" s="4">
        <v>1310</v>
      </c>
      <c r="BD215" s="4">
        <v>788</v>
      </c>
      <c r="BE215" s="4">
        <v>777</v>
      </c>
      <c r="BF215" s="4">
        <v>11</v>
      </c>
      <c r="BG215" s="8">
        <v>257</v>
      </c>
      <c r="BH215" s="4">
        <v>257</v>
      </c>
      <c r="BI215" s="4">
        <v>0</v>
      </c>
      <c r="BJ215" s="4">
        <v>0</v>
      </c>
      <c r="BK215" s="4">
        <v>15115</v>
      </c>
      <c r="BL215" s="4">
        <v>9691</v>
      </c>
      <c r="BM215" s="4">
        <v>811</v>
      </c>
      <c r="BN215" s="4">
        <v>811</v>
      </c>
      <c r="BO215" s="4">
        <v>0</v>
      </c>
      <c r="BP215" s="4">
        <v>0</v>
      </c>
      <c r="BQ215" s="4">
        <v>91</v>
      </c>
      <c r="BR215" s="4">
        <v>24635</v>
      </c>
      <c r="BS215" s="4">
        <v>24498</v>
      </c>
      <c r="BT215" s="4">
        <v>134</v>
      </c>
      <c r="BU215" s="4">
        <v>29353</v>
      </c>
      <c r="BV215" s="4">
        <v>0</v>
      </c>
      <c r="BW215" s="4">
        <v>0</v>
      </c>
    </row>
    <row r="216" spans="1:75" s="1" customFormat="1">
      <c r="A216" s="4" t="s">
        <v>131</v>
      </c>
      <c r="B216" s="18">
        <v>45601</v>
      </c>
      <c r="C216" s="4" t="s">
        <v>179</v>
      </c>
      <c r="D216" s="5">
        <v>2024</v>
      </c>
      <c r="E216" s="4" t="s">
        <v>361</v>
      </c>
      <c r="F216" s="4">
        <v>1425313</v>
      </c>
      <c r="G216" s="4">
        <v>155117</v>
      </c>
      <c r="H216" s="4">
        <v>1142101</v>
      </c>
      <c r="I216" s="4">
        <v>443</v>
      </c>
      <c r="J216" s="4">
        <v>100</v>
      </c>
      <c r="K216" s="4">
        <v>1142444</v>
      </c>
      <c r="L216" s="8">
        <f t="shared" si="18"/>
        <v>0</v>
      </c>
      <c r="M216" s="4">
        <v>1503561</v>
      </c>
      <c r="N216" s="4">
        <v>1155819</v>
      </c>
      <c r="O216" s="4">
        <v>1142444</v>
      </c>
      <c r="P216" s="4">
        <v>0</v>
      </c>
      <c r="Q216" s="4">
        <v>0</v>
      </c>
      <c r="R216" s="4">
        <v>13375</v>
      </c>
      <c r="S216" s="4">
        <v>2837</v>
      </c>
      <c r="T216" s="4">
        <v>8731</v>
      </c>
      <c r="U216" s="4">
        <v>1445</v>
      </c>
      <c r="V216" s="4">
        <v>0</v>
      </c>
      <c r="W216" s="4">
        <v>362</v>
      </c>
      <c r="X216" s="4">
        <v>0</v>
      </c>
      <c r="Y216" s="2"/>
      <c r="Z216" s="4">
        <v>40731</v>
      </c>
      <c r="AA216" s="4">
        <v>23550</v>
      </c>
      <c r="AB216" s="4">
        <v>23101</v>
      </c>
      <c r="AC216" s="4">
        <v>449</v>
      </c>
      <c r="AD216" s="4">
        <v>157</v>
      </c>
      <c r="AE216" s="4">
        <v>274</v>
      </c>
      <c r="AF216" s="4">
        <v>15</v>
      </c>
      <c r="AG216" s="4">
        <v>3</v>
      </c>
      <c r="AH216" s="4">
        <v>376</v>
      </c>
      <c r="AI216" s="4">
        <v>339</v>
      </c>
      <c r="AJ216" s="4">
        <v>17</v>
      </c>
      <c r="AK216" s="4">
        <v>20</v>
      </c>
      <c r="AL216" s="4">
        <v>0</v>
      </c>
      <c r="AM216" s="4">
        <v>0</v>
      </c>
      <c r="AN216" s="4">
        <v>12</v>
      </c>
      <c r="AO216" s="4">
        <v>100</v>
      </c>
      <c r="AP216" s="4">
        <v>0</v>
      </c>
      <c r="AQ216" s="4">
        <v>0</v>
      </c>
      <c r="AR216" s="4">
        <v>100</v>
      </c>
      <c r="AS216" s="4">
        <v>0</v>
      </c>
      <c r="AT216" s="4">
        <v>0</v>
      </c>
      <c r="AU216" s="4">
        <v>0</v>
      </c>
      <c r="AV216" s="4">
        <v>100</v>
      </c>
      <c r="AW216" s="4">
        <v>23926</v>
      </c>
      <c r="AX216" s="4">
        <v>23440</v>
      </c>
      <c r="AY216" s="4">
        <v>0</v>
      </c>
      <c r="AZ216" s="4">
        <v>0</v>
      </c>
      <c r="BA216" s="4">
        <v>0</v>
      </c>
      <c r="BB216" s="4">
        <v>38883</v>
      </c>
      <c r="BC216" s="4">
        <v>38883</v>
      </c>
      <c r="BD216" s="4">
        <v>33651</v>
      </c>
      <c r="BE216" s="4">
        <v>32507</v>
      </c>
      <c r="BF216" s="4">
        <v>1144</v>
      </c>
      <c r="BG216" s="8">
        <v>14842</v>
      </c>
      <c r="BH216" s="4">
        <v>14703</v>
      </c>
      <c r="BI216" s="4">
        <v>139</v>
      </c>
      <c r="BJ216" s="4">
        <v>0</v>
      </c>
      <c r="BK216" s="4">
        <v>770985</v>
      </c>
      <c r="BL216" s="4">
        <v>369992</v>
      </c>
      <c r="BM216" s="4">
        <v>39511</v>
      </c>
      <c r="BN216" s="4">
        <v>32</v>
      </c>
      <c r="BO216" s="4">
        <v>39479</v>
      </c>
      <c r="BP216" s="4">
        <v>0</v>
      </c>
      <c r="BQ216" s="4">
        <v>17487</v>
      </c>
      <c r="BR216" s="4">
        <v>1131793</v>
      </c>
      <c r="BS216" s="4">
        <v>1119004</v>
      </c>
      <c r="BT216" s="4">
        <v>12789</v>
      </c>
      <c r="BU216" s="4">
        <v>1462818</v>
      </c>
      <c r="BV216" s="4">
        <v>0</v>
      </c>
      <c r="BW216" s="4">
        <v>54</v>
      </c>
    </row>
    <row r="217" spans="1:75" s="1" customFormat="1">
      <c r="A217" s="4" t="s">
        <v>133</v>
      </c>
      <c r="B217" s="18">
        <v>45601</v>
      </c>
      <c r="C217" s="4" t="s">
        <v>179</v>
      </c>
      <c r="D217" s="5">
        <v>2024</v>
      </c>
      <c r="E217" s="4" t="s">
        <v>362</v>
      </c>
      <c r="F217" s="4">
        <v>197551</v>
      </c>
      <c r="G217" s="4">
        <v>20270</v>
      </c>
      <c r="H217" s="4">
        <v>158158</v>
      </c>
      <c r="I217" s="4">
        <v>47</v>
      </c>
      <c r="J217" s="4">
        <v>4</v>
      </c>
      <c r="K217" s="4">
        <v>158201</v>
      </c>
      <c r="L217" s="8">
        <f t="shared" si="18"/>
        <v>0</v>
      </c>
      <c r="M217" s="4">
        <v>212419</v>
      </c>
      <c r="N217" s="4">
        <v>161682</v>
      </c>
      <c r="O217" s="4">
        <v>158201</v>
      </c>
      <c r="P217" s="4">
        <v>1244</v>
      </c>
      <c r="Q217" s="4">
        <v>0</v>
      </c>
      <c r="R217" s="4">
        <v>2237</v>
      </c>
      <c r="S217" s="4">
        <v>389</v>
      </c>
      <c r="T217" s="4">
        <v>1599</v>
      </c>
      <c r="U217" s="4">
        <v>89</v>
      </c>
      <c r="V217" s="4">
        <v>0</v>
      </c>
      <c r="W217" s="4">
        <v>160</v>
      </c>
      <c r="X217" s="4">
        <v>0</v>
      </c>
      <c r="Y217" s="2"/>
      <c r="Z217" s="4">
        <v>18778</v>
      </c>
      <c r="AA217" s="4">
        <v>6054</v>
      </c>
      <c r="AB217" s="4">
        <v>5915</v>
      </c>
      <c r="AC217" s="4">
        <v>139</v>
      </c>
      <c r="AD217" s="4">
        <v>20</v>
      </c>
      <c r="AE217" s="4">
        <v>78</v>
      </c>
      <c r="AF217" s="4">
        <v>2</v>
      </c>
      <c r="AG217" s="4">
        <v>39</v>
      </c>
      <c r="AH217" s="4">
        <v>32</v>
      </c>
      <c r="AI217" s="4">
        <v>30</v>
      </c>
      <c r="AJ217" s="4">
        <v>2</v>
      </c>
      <c r="AK217" s="4">
        <v>0</v>
      </c>
      <c r="AL217" s="4">
        <v>0</v>
      </c>
      <c r="AM217" s="4">
        <v>0</v>
      </c>
      <c r="AN217" s="4">
        <v>1</v>
      </c>
      <c r="AO217" s="4">
        <v>1</v>
      </c>
      <c r="AP217" s="4">
        <v>0</v>
      </c>
      <c r="AQ217" s="4">
        <v>1</v>
      </c>
      <c r="AR217" s="4">
        <v>0</v>
      </c>
      <c r="AS217" s="4">
        <v>0</v>
      </c>
      <c r="AT217" s="4">
        <v>0</v>
      </c>
      <c r="AU217" s="4">
        <v>0</v>
      </c>
      <c r="AV217" s="4">
        <v>0</v>
      </c>
      <c r="AW217" s="4">
        <v>6086</v>
      </c>
      <c r="AX217" s="4">
        <v>5945</v>
      </c>
      <c r="AY217" s="4">
        <v>0</v>
      </c>
      <c r="AZ217" s="4">
        <v>0</v>
      </c>
      <c r="BA217" s="4">
        <v>0</v>
      </c>
      <c r="BB217" s="4">
        <v>10616</v>
      </c>
      <c r="BC217" s="4">
        <v>10616</v>
      </c>
      <c r="BD217" s="4">
        <v>5732</v>
      </c>
      <c r="BE217" s="4">
        <v>5531</v>
      </c>
      <c r="BF217" s="4">
        <v>201</v>
      </c>
      <c r="BG217" s="8">
        <v>1868</v>
      </c>
      <c r="BH217" s="4">
        <v>1836</v>
      </c>
      <c r="BI217" s="4">
        <v>32</v>
      </c>
      <c r="BJ217" s="4">
        <v>0</v>
      </c>
      <c r="BK217" s="4">
        <v>119227</v>
      </c>
      <c r="BL217" s="4">
        <v>40587</v>
      </c>
      <c r="BM217" s="4">
        <v>6668</v>
      </c>
      <c r="BN217" s="4">
        <v>6668</v>
      </c>
      <c r="BO217" s="4">
        <v>0</v>
      </c>
      <c r="BP217" s="4">
        <v>0</v>
      </c>
      <c r="BQ217" s="4">
        <v>1184</v>
      </c>
      <c r="BR217" s="4">
        <v>155595</v>
      </c>
      <c r="BS217" s="4">
        <v>152255</v>
      </c>
      <c r="BT217" s="4">
        <v>2096</v>
      </c>
      <c r="BU217" s="4">
        <v>193640</v>
      </c>
      <c r="BV217" s="4">
        <v>0</v>
      </c>
      <c r="BW217" s="4">
        <v>0</v>
      </c>
    </row>
    <row r="218" spans="1:75" s="1" customFormat="1">
      <c r="A218" s="4" t="s">
        <v>135</v>
      </c>
      <c r="B218" s="18">
        <v>45601</v>
      </c>
      <c r="C218" s="4" t="s">
        <v>179</v>
      </c>
      <c r="D218" s="5">
        <v>2024</v>
      </c>
      <c r="E218" s="4" t="s">
        <v>363</v>
      </c>
      <c r="F218" s="4">
        <v>31647</v>
      </c>
      <c r="G218" s="4">
        <v>2969</v>
      </c>
      <c r="H218" s="4">
        <v>26729</v>
      </c>
      <c r="I218" s="4">
        <v>9</v>
      </c>
      <c r="J218" s="4">
        <v>1</v>
      </c>
      <c r="K218" s="4">
        <v>26737</v>
      </c>
      <c r="L218" s="8">
        <f t="shared" si="18"/>
        <v>0</v>
      </c>
      <c r="M218" s="4">
        <v>33167</v>
      </c>
      <c r="N218" s="4">
        <v>26959</v>
      </c>
      <c r="O218" s="4">
        <v>26737</v>
      </c>
      <c r="P218" s="4">
        <v>12</v>
      </c>
      <c r="Q218" s="4">
        <v>12</v>
      </c>
      <c r="R218" s="4">
        <v>210</v>
      </c>
      <c r="S218" s="4">
        <v>44</v>
      </c>
      <c r="T218" s="4">
        <v>137</v>
      </c>
      <c r="U218" s="4">
        <v>25</v>
      </c>
      <c r="V218" s="4">
        <v>0</v>
      </c>
      <c r="W218" s="4">
        <v>4</v>
      </c>
      <c r="X218" s="4">
        <v>0</v>
      </c>
      <c r="Y218" s="2"/>
      <c r="Z218" s="4">
        <v>686</v>
      </c>
      <c r="AA218" s="4">
        <v>187</v>
      </c>
      <c r="AB218" s="4">
        <v>183</v>
      </c>
      <c r="AC218" s="4">
        <v>4</v>
      </c>
      <c r="AD218" s="4">
        <v>2</v>
      </c>
      <c r="AE218" s="4">
        <v>0</v>
      </c>
      <c r="AF218" s="4">
        <v>0</v>
      </c>
      <c r="AG218" s="4">
        <v>2</v>
      </c>
      <c r="AH218" s="4">
        <v>4</v>
      </c>
      <c r="AI218" s="4">
        <v>4</v>
      </c>
      <c r="AJ218" s="4">
        <v>0</v>
      </c>
      <c r="AK218" s="4">
        <v>0</v>
      </c>
      <c r="AL218" s="4">
        <v>0</v>
      </c>
      <c r="AM218" s="4">
        <v>0</v>
      </c>
      <c r="AN218" s="4">
        <v>0</v>
      </c>
      <c r="AO218" s="4">
        <v>0</v>
      </c>
      <c r="AP218" s="4">
        <v>0</v>
      </c>
      <c r="AQ218" s="4">
        <v>0</v>
      </c>
      <c r="AR218" s="4">
        <v>0</v>
      </c>
      <c r="AS218" s="4">
        <v>0</v>
      </c>
      <c r="AT218" s="4">
        <v>0</v>
      </c>
      <c r="AU218" s="4">
        <v>0</v>
      </c>
      <c r="AV218" s="4">
        <v>0</v>
      </c>
      <c r="AW218" s="4">
        <v>191</v>
      </c>
      <c r="AX218" s="4">
        <v>187</v>
      </c>
      <c r="AY218" s="4">
        <v>0</v>
      </c>
      <c r="AZ218" s="4">
        <v>0</v>
      </c>
      <c r="BA218" s="4">
        <v>0</v>
      </c>
      <c r="BB218" s="4">
        <v>1146</v>
      </c>
      <c r="BC218" s="4">
        <v>1146</v>
      </c>
      <c r="BD218" s="4">
        <v>748</v>
      </c>
      <c r="BE218" s="4">
        <v>738</v>
      </c>
      <c r="BF218" s="4">
        <v>10</v>
      </c>
      <c r="BG218" s="8">
        <v>112</v>
      </c>
      <c r="BH218" s="4">
        <v>112</v>
      </c>
      <c r="BI218" s="4">
        <v>0</v>
      </c>
      <c r="BJ218" s="4">
        <v>0</v>
      </c>
      <c r="BK218" s="4">
        <v>21003</v>
      </c>
      <c r="BL218" s="4">
        <v>5844</v>
      </c>
      <c r="BM218" s="4">
        <v>895</v>
      </c>
      <c r="BN218" s="4">
        <v>895</v>
      </c>
      <c r="BO218" s="4">
        <v>0</v>
      </c>
      <c r="BP218" s="4">
        <v>0</v>
      </c>
      <c r="BQ218" s="4">
        <v>0</v>
      </c>
      <c r="BR218" s="4">
        <v>26768</v>
      </c>
      <c r="BS218" s="4">
        <v>26550</v>
      </c>
      <c r="BT218" s="4">
        <v>206</v>
      </c>
      <c r="BU218" s="4">
        <v>32481</v>
      </c>
      <c r="BV218" s="4">
        <v>0</v>
      </c>
      <c r="BW218" s="4">
        <v>0</v>
      </c>
    </row>
    <row r="219" spans="1:75" s="1" customFormat="1">
      <c r="A219" s="4" t="s">
        <v>137</v>
      </c>
      <c r="B219" s="18">
        <v>45601</v>
      </c>
      <c r="C219" s="4" t="s">
        <v>179</v>
      </c>
      <c r="D219" s="5">
        <v>2024</v>
      </c>
      <c r="E219" s="4" t="s">
        <v>364</v>
      </c>
      <c r="F219" s="4">
        <v>16531</v>
      </c>
      <c r="G219" s="4">
        <v>1843</v>
      </c>
      <c r="H219" s="4">
        <v>13723</v>
      </c>
      <c r="I219" s="4">
        <v>1</v>
      </c>
      <c r="J219" s="4">
        <v>1</v>
      </c>
      <c r="K219" s="4">
        <v>13723</v>
      </c>
      <c r="L219" s="8">
        <f t="shared" si="18"/>
        <v>0</v>
      </c>
      <c r="M219" s="4">
        <v>17451</v>
      </c>
      <c r="N219" s="4">
        <v>13866</v>
      </c>
      <c r="O219" s="4">
        <v>13723</v>
      </c>
      <c r="P219" s="4">
        <v>57</v>
      </c>
      <c r="Q219" s="4">
        <v>2</v>
      </c>
      <c r="R219" s="4">
        <v>86</v>
      </c>
      <c r="S219" s="4">
        <v>10</v>
      </c>
      <c r="T219" s="4">
        <v>46</v>
      </c>
      <c r="U219" s="4">
        <v>15</v>
      </c>
      <c r="V219" s="4">
        <v>0</v>
      </c>
      <c r="W219" s="4">
        <v>15</v>
      </c>
      <c r="X219" s="4">
        <v>0</v>
      </c>
      <c r="Y219" s="2"/>
      <c r="Z219" s="4">
        <v>458</v>
      </c>
      <c r="AA219" s="4">
        <v>115</v>
      </c>
      <c r="AB219" s="4">
        <v>112</v>
      </c>
      <c r="AC219" s="4">
        <v>3</v>
      </c>
      <c r="AD219" s="4">
        <v>1</v>
      </c>
      <c r="AE219" s="4">
        <v>1</v>
      </c>
      <c r="AF219" s="4">
        <v>0</v>
      </c>
      <c r="AG219" s="4">
        <v>1</v>
      </c>
      <c r="AH219" s="4">
        <v>1</v>
      </c>
      <c r="AI219" s="4">
        <v>1</v>
      </c>
      <c r="AJ219" s="4">
        <v>0</v>
      </c>
      <c r="AK219" s="4">
        <v>0</v>
      </c>
      <c r="AL219" s="4">
        <v>0</v>
      </c>
      <c r="AM219" s="4">
        <v>0</v>
      </c>
      <c r="AN219" s="4">
        <v>0</v>
      </c>
      <c r="AO219" s="4">
        <v>0</v>
      </c>
      <c r="AP219" s="4">
        <v>0</v>
      </c>
      <c r="AQ219" s="4">
        <v>0</v>
      </c>
      <c r="AR219" s="4">
        <v>0</v>
      </c>
      <c r="AS219" s="4">
        <v>0</v>
      </c>
      <c r="AT219" s="4">
        <v>0</v>
      </c>
      <c r="AU219" s="4">
        <v>0</v>
      </c>
      <c r="AV219" s="4">
        <v>0</v>
      </c>
      <c r="AW219" s="4">
        <v>116</v>
      </c>
      <c r="AX219" s="4">
        <v>113</v>
      </c>
      <c r="AY219" s="4">
        <v>0</v>
      </c>
      <c r="AZ219" s="4">
        <v>0</v>
      </c>
      <c r="BA219" s="4">
        <v>0</v>
      </c>
      <c r="BB219" s="4">
        <v>646</v>
      </c>
      <c r="BC219" s="4">
        <v>646</v>
      </c>
      <c r="BD219" s="4">
        <v>400</v>
      </c>
      <c r="BE219" s="4">
        <v>395</v>
      </c>
      <c r="BF219" s="4">
        <v>5</v>
      </c>
      <c r="BG219" s="8">
        <v>72</v>
      </c>
      <c r="BH219" s="4">
        <v>72</v>
      </c>
      <c r="BI219" s="4">
        <v>0</v>
      </c>
      <c r="BJ219" s="4">
        <v>0</v>
      </c>
      <c r="BK219" s="4">
        <v>10344</v>
      </c>
      <c r="BL219" s="4">
        <v>3450</v>
      </c>
      <c r="BM219" s="4">
        <v>323</v>
      </c>
      <c r="BN219" s="4">
        <v>323</v>
      </c>
      <c r="BO219" s="4">
        <v>0</v>
      </c>
      <c r="BP219" s="4">
        <v>0</v>
      </c>
      <c r="BQ219" s="4">
        <v>88</v>
      </c>
      <c r="BR219" s="4">
        <v>13750</v>
      </c>
      <c r="BS219" s="4">
        <v>13610</v>
      </c>
      <c r="BT219" s="4">
        <v>83</v>
      </c>
      <c r="BU219" s="4">
        <v>16993</v>
      </c>
      <c r="BV219" s="4">
        <v>0</v>
      </c>
      <c r="BW219" s="4">
        <v>0</v>
      </c>
    </row>
    <row r="220" spans="1:75" s="1" customFormat="1">
      <c r="A220" s="4" t="s">
        <v>139</v>
      </c>
      <c r="B220" s="18">
        <v>45601</v>
      </c>
      <c r="C220" s="4" t="s">
        <v>179</v>
      </c>
      <c r="D220" s="5">
        <v>2024</v>
      </c>
      <c r="E220" s="4" t="s">
        <v>365</v>
      </c>
      <c r="F220" s="4">
        <v>57421</v>
      </c>
      <c r="G220" s="4">
        <v>4981</v>
      </c>
      <c r="H220" s="4">
        <v>45757</v>
      </c>
      <c r="I220" s="4">
        <v>7</v>
      </c>
      <c r="J220" s="4">
        <v>6</v>
      </c>
      <c r="K220" s="4">
        <v>45758</v>
      </c>
      <c r="L220" s="8">
        <f t="shared" si="18"/>
        <v>0</v>
      </c>
      <c r="M220" s="4">
        <v>59337</v>
      </c>
      <c r="N220" s="4">
        <v>46230</v>
      </c>
      <c r="O220" s="4">
        <v>45758</v>
      </c>
      <c r="P220" s="4">
        <v>0</v>
      </c>
      <c r="Q220" s="4">
        <v>0</v>
      </c>
      <c r="R220" s="4">
        <v>472</v>
      </c>
      <c r="S220" s="4">
        <v>86</v>
      </c>
      <c r="T220" s="4">
        <v>350</v>
      </c>
      <c r="U220" s="4">
        <v>36</v>
      </c>
      <c r="V220" s="4">
        <v>0</v>
      </c>
      <c r="W220" s="4">
        <v>0</v>
      </c>
      <c r="X220" s="4">
        <v>0</v>
      </c>
      <c r="Y220" s="2"/>
      <c r="Z220" s="4">
        <v>1142</v>
      </c>
      <c r="AA220" s="4">
        <v>362</v>
      </c>
      <c r="AB220" s="4">
        <v>360</v>
      </c>
      <c r="AC220" s="4">
        <v>2</v>
      </c>
      <c r="AD220" s="4">
        <v>1</v>
      </c>
      <c r="AE220" s="4">
        <v>1</v>
      </c>
      <c r="AF220" s="4">
        <v>0</v>
      </c>
      <c r="AG220" s="4">
        <v>0</v>
      </c>
      <c r="AH220" s="4">
        <v>0</v>
      </c>
      <c r="AI220" s="4">
        <v>0</v>
      </c>
      <c r="AJ220" s="4">
        <v>0</v>
      </c>
      <c r="AK220" s="4">
        <v>0</v>
      </c>
      <c r="AL220" s="4">
        <v>0</v>
      </c>
      <c r="AM220" s="4">
        <v>0</v>
      </c>
      <c r="AN220" s="4">
        <v>0</v>
      </c>
      <c r="AO220" s="4">
        <v>0</v>
      </c>
      <c r="AP220" s="4">
        <v>0</v>
      </c>
      <c r="AQ220" s="4">
        <v>0</v>
      </c>
      <c r="AR220" s="4">
        <v>0</v>
      </c>
      <c r="AS220" s="4">
        <v>0</v>
      </c>
      <c r="AT220" s="4">
        <v>0</v>
      </c>
      <c r="AU220" s="4">
        <v>0</v>
      </c>
      <c r="AV220" s="4">
        <v>0</v>
      </c>
      <c r="AW220" s="4">
        <v>362</v>
      </c>
      <c r="AX220" s="4">
        <v>360</v>
      </c>
      <c r="AY220" s="4">
        <v>0</v>
      </c>
      <c r="AZ220" s="4">
        <v>0</v>
      </c>
      <c r="BA220" s="4">
        <v>0</v>
      </c>
      <c r="BB220" s="4">
        <v>1508</v>
      </c>
      <c r="BC220" s="4">
        <v>1508</v>
      </c>
      <c r="BD220" s="4">
        <v>954</v>
      </c>
      <c r="BE220" s="4">
        <v>930</v>
      </c>
      <c r="BF220" s="4">
        <v>24</v>
      </c>
      <c r="BG220" s="8">
        <v>139</v>
      </c>
      <c r="BH220" s="4">
        <v>139</v>
      </c>
      <c r="BI220" s="4">
        <v>0</v>
      </c>
      <c r="BJ220" s="4">
        <v>0</v>
      </c>
      <c r="BK220" s="4">
        <v>28768</v>
      </c>
      <c r="BL220" s="4">
        <v>17323</v>
      </c>
      <c r="BM220" s="4">
        <v>689</v>
      </c>
      <c r="BN220" s="4">
        <v>689</v>
      </c>
      <c r="BO220" s="4">
        <v>0</v>
      </c>
      <c r="BP220" s="4">
        <v>0</v>
      </c>
      <c r="BQ220" s="4">
        <v>246</v>
      </c>
      <c r="BR220" s="4">
        <v>45868</v>
      </c>
      <c r="BS220" s="4">
        <v>45398</v>
      </c>
      <c r="BT220" s="4">
        <v>470</v>
      </c>
      <c r="BU220" s="4">
        <v>58195</v>
      </c>
      <c r="BV220" s="4">
        <v>0</v>
      </c>
      <c r="BW220" s="4">
        <v>0</v>
      </c>
    </row>
    <row r="221" spans="1:75" s="1" customFormat="1">
      <c r="A221" s="4" t="s">
        <v>141</v>
      </c>
      <c r="B221" s="18">
        <v>45601</v>
      </c>
      <c r="C221" s="4" t="s">
        <v>179</v>
      </c>
      <c r="D221" s="5">
        <v>2024</v>
      </c>
      <c r="E221" s="4" t="s">
        <v>366</v>
      </c>
      <c r="F221" s="4">
        <v>8641</v>
      </c>
      <c r="G221" s="4">
        <v>625</v>
      </c>
      <c r="H221" s="4">
        <v>7217</v>
      </c>
      <c r="I221" s="4">
        <v>0</v>
      </c>
      <c r="J221" s="4">
        <v>0</v>
      </c>
      <c r="K221" s="4">
        <v>7217</v>
      </c>
      <c r="L221" s="8">
        <f t="shared" si="18"/>
        <v>0</v>
      </c>
      <c r="M221" s="4">
        <v>8879</v>
      </c>
      <c r="N221" s="4">
        <v>7385</v>
      </c>
      <c r="O221" s="4">
        <v>7217</v>
      </c>
      <c r="P221" s="4">
        <v>35</v>
      </c>
      <c r="Q221" s="4">
        <v>0</v>
      </c>
      <c r="R221" s="4">
        <v>133</v>
      </c>
      <c r="S221" s="4">
        <v>3</v>
      </c>
      <c r="T221" s="4">
        <v>36</v>
      </c>
      <c r="U221" s="4">
        <v>5</v>
      </c>
      <c r="V221" s="4">
        <v>0</v>
      </c>
      <c r="W221" s="4">
        <v>89</v>
      </c>
      <c r="X221" s="4">
        <v>0</v>
      </c>
      <c r="Y221" s="2"/>
      <c r="Z221" s="4">
        <v>185</v>
      </c>
      <c r="AA221" s="4">
        <v>72</v>
      </c>
      <c r="AB221" s="4">
        <v>71</v>
      </c>
      <c r="AC221" s="4">
        <v>1</v>
      </c>
      <c r="AD221" s="4">
        <v>0</v>
      </c>
      <c r="AE221" s="4">
        <v>0</v>
      </c>
      <c r="AF221" s="4">
        <v>0</v>
      </c>
      <c r="AG221" s="4">
        <v>1</v>
      </c>
      <c r="AH221" s="4">
        <v>0</v>
      </c>
      <c r="AI221" s="4">
        <v>0</v>
      </c>
      <c r="AJ221" s="4">
        <v>0</v>
      </c>
      <c r="AK221" s="4">
        <v>0</v>
      </c>
      <c r="AL221" s="4">
        <v>0</v>
      </c>
      <c r="AM221" s="4">
        <v>0</v>
      </c>
      <c r="AN221" s="4">
        <v>0</v>
      </c>
      <c r="AO221" s="4">
        <v>0</v>
      </c>
      <c r="AP221" s="4">
        <v>0</v>
      </c>
      <c r="AQ221" s="4">
        <v>0</v>
      </c>
      <c r="AR221" s="4">
        <v>0</v>
      </c>
      <c r="AS221" s="4">
        <v>0</v>
      </c>
      <c r="AT221" s="4">
        <v>0</v>
      </c>
      <c r="AU221" s="4">
        <v>0</v>
      </c>
      <c r="AV221" s="4">
        <v>0</v>
      </c>
      <c r="AW221" s="4">
        <v>72</v>
      </c>
      <c r="AX221" s="4">
        <v>71</v>
      </c>
      <c r="AY221" s="4">
        <v>0</v>
      </c>
      <c r="AZ221" s="4">
        <v>0</v>
      </c>
      <c r="BA221" s="4">
        <v>0</v>
      </c>
      <c r="BB221" s="4">
        <v>170</v>
      </c>
      <c r="BC221" s="4">
        <v>170</v>
      </c>
      <c r="BD221" s="4">
        <v>114</v>
      </c>
      <c r="BE221" s="4">
        <v>111</v>
      </c>
      <c r="BF221" s="4">
        <v>3</v>
      </c>
      <c r="BG221" s="8">
        <v>26</v>
      </c>
      <c r="BH221" s="4">
        <v>26</v>
      </c>
      <c r="BI221" s="4">
        <v>0</v>
      </c>
      <c r="BJ221" s="4">
        <v>0</v>
      </c>
      <c r="BK221" s="4">
        <v>2723</v>
      </c>
      <c r="BL221" s="4">
        <v>4636</v>
      </c>
      <c r="BM221" s="4">
        <v>93</v>
      </c>
      <c r="BN221" s="4">
        <v>93</v>
      </c>
      <c r="BO221" s="4">
        <v>0</v>
      </c>
      <c r="BP221" s="4">
        <v>0</v>
      </c>
      <c r="BQ221" s="4">
        <v>25</v>
      </c>
      <c r="BR221" s="4">
        <v>7313</v>
      </c>
      <c r="BS221" s="4">
        <v>7146</v>
      </c>
      <c r="BT221" s="4">
        <v>132</v>
      </c>
      <c r="BU221" s="4">
        <v>8694</v>
      </c>
      <c r="BV221" s="4">
        <v>0</v>
      </c>
      <c r="BW221" s="4">
        <v>4</v>
      </c>
    </row>
    <row r="222" spans="1:75" s="1" customFormat="1">
      <c r="A222" s="4" t="s">
        <v>143</v>
      </c>
      <c r="B222" s="18">
        <v>45601</v>
      </c>
      <c r="C222" s="4" t="s">
        <v>179</v>
      </c>
      <c r="D222" s="5">
        <v>2024</v>
      </c>
      <c r="E222" s="4" t="s">
        <v>367</v>
      </c>
      <c r="F222" s="4">
        <v>46645</v>
      </c>
      <c r="G222" s="4">
        <v>3815</v>
      </c>
      <c r="H222" s="4">
        <v>36987</v>
      </c>
      <c r="I222" s="4">
        <v>4</v>
      </c>
      <c r="J222" s="4">
        <v>0</v>
      </c>
      <c r="K222" s="4">
        <v>36991</v>
      </c>
      <c r="L222" s="8">
        <f t="shared" si="18"/>
        <v>0</v>
      </c>
      <c r="M222" s="4">
        <v>48944</v>
      </c>
      <c r="N222" s="4">
        <v>37632</v>
      </c>
      <c r="O222" s="4">
        <v>36991</v>
      </c>
      <c r="P222" s="4">
        <v>370</v>
      </c>
      <c r="Q222" s="4">
        <v>0</v>
      </c>
      <c r="R222" s="4">
        <v>271</v>
      </c>
      <c r="S222" s="4">
        <v>41</v>
      </c>
      <c r="T222" s="4">
        <v>176</v>
      </c>
      <c r="U222" s="4">
        <v>21</v>
      </c>
      <c r="V222" s="4">
        <v>0</v>
      </c>
      <c r="W222" s="4">
        <v>33</v>
      </c>
      <c r="X222" s="4">
        <v>0</v>
      </c>
      <c r="Y222" s="2"/>
      <c r="Z222" s="4">
        <v>824</v>
      </c>
      <c r="AA222" s="4">
        <v>342</v>
      </c>
      <c r="AB222" s="4">
        <v>336</v>
      </c>
      <c r="AC222" s="4">
        <v>6</v>
      </c>
      <c r="AD222" s="4">
        <v>2</v>
      </c>
      <c r="AE222" s="4">
        <v>1</v>
      </c>
      <c r="AF222" s="4">
        <v>0</v>
      </c>
      <c r="AG222" s="4">
        <v>3</v>
      </c>
      <c r="AH222" s="4">
        <v>0</v>
      </c>
      <c r="AI222" s="4">
        <v>0</v>
      </c>
      <c r="AJ222" s="4">
        <v>0</v>
      </c>
      <c r="AK222" s="4">
        <v>0</v>
      </c>
      <c r="AL222" s="4">
        <v>0</v>
      </c>
      <c r="AM222" s="4">
        <v>0</v>
      </c>
      <c r="AN222" s="4">
        <v>0</v>
      </c>
      <c r="AO222" s="4">
        <v>0</v>
      </c>
      <c r="AP222" s="4">
        <v>0</v>
      </c>
      <c r="AQ222" s="4">
        <v>0</v>
      </c>
      <c r="AR222" s="4">
        <v>0</v>
      </c>
      <c r="AS222" s="4">
        <v>0</v>
      </c>
      <c r="AT222" s="4">
        <v>0</v>
      </c>
      <c r="AU222" s="4">
        <v>0</v>
      </c>
      <c r="AV222" s="4">
        <v>0</v>
      </c>
      <c r="AW222" s="4">
        <v>342</v>
      </c>
      <c r="AX222" s="4">
        <v>336</v>
      </c>
      <c r="AY222" s="4">
        <v>0</v>
      </c>
      <c r="AZ222" s="4">
        <v>0</v>
      </c>
      <c r="BA222" s="4">
        <v>0</v>
      </c>
      <c r="BB222" s="4">
        <v>2032</v>
      </c>
      <c r="BC222" s="4">
        <v>2032</v>
      </c>
      <c r="BD222" s="4">
        <v>355</v>
      </c>
      <c r="BE222" s="4">
        <v>353</v>
      </c>
      <c r="BF222" s="4">
        <v>2</v>
      </c>
      <c r="BG222" s="8">
        <v>148</v>
      </c>
      <c r="BH222" s="4">
        <v>147</v>
      </c>
      <c r="BI222" s="4">
        <v>1</v>
      </c>
      <c r="BJ222" s="4">
        <v>0</v>
      </c>
      <c r="BK222" s="4">
        <v>25096</v>
      </c>
      <c r="BL222" s="4">
        <v>12388</v>
      </c>
      <c r="BM222" s="4">
        <v>717</v>
      </c>
      <c r="BN222" s="4">
        <v>717</v>
      </c>
      <c r="BO222" s="4">
        <v>0</v>
      </c>
      <c r="BP222" s="4">
        <v>2</v>
      </c>
      <c r="BQ222" s="4">
        <v>0</v>
      </c>
      <c r="BR222" s="4">
        <v>37290</v>
      </c>
      <c r="BS222" s="4">
        <v>36655</v>
      </c>
      <c r="BT222" s="4">
        <v>265</v>
      </c>
      <c r="BU222" s="4">
        <v>48120</v>
      </c>
      <c r="BV222" s="4">
        <v>0</v>
      </c>
      <c r="BW222" s="4">
        <v>3</v>
      </c>
    </row>
    <row r="223" spans="1:75" s="1" customFormat="1" ht="72.599999999999994">
      <c r="A223" s="4" t="s">
        <v>145</v>
      </c>
      <c r="B223" s="18">
        <v>45601</v>
      </c>
      <c r="C223" s="4" t="s">
        <v>179</v>
      </c>
      <c r="D223" s="5">
        <v>2024</v>
      </c>
      <c r="E223" s="4" t="s">
        <v>368</v>
      </c>
      <c r="F223" s="4">
        <v>26651</v>
      </c>
      <c r="G223" s="4">
        <v>1954</v>
      </c>
      <c r="H223" s="4">
        <v>20897</v>
      </c>
      <c r="I223" s="4">
        <v>5</v>
      </c>
      <c r="J223" s="4">
        <v>2</v>
      </c>
      <c r="K223" s="4">
        <v>20900</v>
      </c>
      <c r="L223" s="8">
        <f t="shared" si="18"/>
        <v>-4</v>
      </c>
      <c r="M223" s="4">
        <v>28151</v>
      </c>
      <c r="N223" s="4">
        <v>21229</v>
      </c>
      <c r="O223" s="4">
        <v>20904</v>
      </c>
      <c r="P223" s="4">
        <v>139</v>
      </c>
      <c r="Q223" s="4">
        <v>0</v>
      </c>
      <c r="R223" s="4">
        <v>186</v>
      </c>
      <c r="S223" s="4">
        <v>20</v>
      </c>
      <c r="T223" s="4">
        <v>80</v>
      </c>
      <c r="U223" s="4">
        <v>15</v>
      </c>
      <c r="V223" s="4">
        <v>0</v>
      </c>
      <c r="W223" s="4">
        <v>71</v>
      </c>
      <c r="X223" s="4">
        <v>0</v>
      </c>
      <c r="Y223" s="2" t="s">
        <v>369</v>
      </c>
      <c r="Z223" s="4">
        <v>624</v>
      </c>
      <c r="AA223" s="4">
        <v>188</v>
      </c>
      <c r="AB223" s="4">
        <v>186</v>
      </c>
      <c r="AC223" s="4">
        <v>2</v>
      </c>
      <c r="AD223" s="4">
        <v>0</v>
      </c>
      <c r="AE223" s="4">
        <v>1</v>
      </c>
      <c r="AF223" s="4">
        <v>0</v>
      </c>
      <c r="AG223" s="4">
        <v>1</v>
      </c>
      <c r="AH223" s="4">
        <v>2</v>
      </c>
      <c r="AI223" s="4">
        <v>2</v>
      </c>
      <c r="AJ223" s="4">
        <v>0</v>
      </c>
      <c r="AK223" s="4">
        <v>0</v>
      </c>
      <c r="AL223" s="4">
        <v>0</v>
      </c>
      <c r="AM223" s="4">
        <v>0</v>
      </c>
      <c r="AN223" s="4">
        <v>0</v>
      </c>
      <c r="AO223" s="4">
        <v>0</v>
      </c>
      <c r="AP223" s="4">
        <v>0</v>
      </c>
      <c r="AQ223" s="4">
        <v>0</v>
      </c>
      <c r="AR223" s="4">
        <v>0</v>
      </c>
      <c r="AS223" s="4">
        <v>0</v>
      </c>
      <c r="AT223" s="4">
        <v>0</v>
      </c>
      <c r="AU223" s="4">
        <v>0</v>
      </c>
      <c r="AV223" s="4">
        <v>0</v>
      </c>
      <c r="AW223" s="4">
        <v>190</v>
      </c>
      <c r="AX223" s="4">
        <v>188</v>
      </c>
      <c r="AY223" s="4">
        <v>0</v>
      </c>
      <c r="AZ223" s="4">
        <v>0</v>
      </c>
      <c r="BA223" s="4">
        <v>0</v>
      </c>
      <c r="BB223" s="4">
        <v>922</v>
      </c>
      <c r="BC223" s="4">
        <v>922</v>
      </c>
      <c r="BD223" s="4">
        <v>585</v>
      </c>
      <c r="BE223" s="4">
        <v>579</v>
      </c>
      <c r="BF223" s="4">
        <v>6</v>
      </c>
      <c r="BG223" s="8">
        <v>27</v>
      </c>
      <c r="BH223" s="4">
        <v>25</v>
      </c>
      <c r="BI223" s="4">
        <v>2</v>
      </c>
      <c r="BJ223" s="4">
        <v>25</v>
      </c>
      <c r="BK223" s="4">
        <v>11776</v>
      </c>
      <c r="BL223" s="4">
        <v>9426</v>
      </c>
      <c r="BM223" s="4">
        <v>454</v>
      </c>
      <c r="BN223" s="4">
        <v>454</v>
      </c>
      <c r="BO223" s="4">
        <v>0</v>
      </c>
      <c r="BP223" s="4">
        <v>0</v>
      </c>
      <c r="BQ223" s="4">
        <v>157</v>
      </c>
      <c r="BR223" s="4">
        <v>21039</v>
      </c>
      <c r="BS223" s="4">
        <v>20716</v>
      </c>
      <c r="BT223" s="4">
        <v>184</v>
      </c>
      <c r="BU223" s="4">
        <v>27527</v>
      </c>
      <c r="BV223" s="4">
        <v>0</v>
      </c>
      <c r="BW223" s="4">
        <v>0</v>
      </c>
    </row>
    <row r="224" spans="1:75" s="1" customFormat="1">
      <c r="A224" s="4" t="s">
        <v>147</v>
      </c>
      <c r="B224" s="18">
        <v>45601</v>
      </c>
      <c r="C224" s="4" t="s">
        <v>179</v>
      </c>
      <c r="D224" s="5">
        <v>2024</v>
      </c>
      <c r="E224" s="4" t="s">
        <v>370</v>
      </c>
      <c r="F224" s="4">
        <v>17592</v>
      </c>
      <c r="G224" s="4">
        <v>1719</v>
      </c>
      <c r="H224" s="4">
        <v>14355</v>
      </c>
      <c r="I224" s="4">
        <v>4</v>
      </c>
      <c r="J224" s="4">
        <v>2</v>
      </c>
      <c r="K224" s="4">
        <v>14357</v>
      </c>
      <c r="L224" s="8">
        <f t="shared" si="18"/>
        <v>0</v>
      </c>
      <c r="M224" s="4">
        <v>18355</v>
      </c>
      <c r="N224" s="4">
        <v>14444</v>
      </c>
      <c r="O224" s="4">
        <v>14357</v>
      </c>
      <c r="P224" s="4">
        <v>0</v>
      </c>
      <c r="Q224" s="4">
        <v>0</v>
      </c>
      <c r="R224" s="4">
        <v>87</v>
      </c>
      <c r="S224" s="4">
        <v>14</v>
      </c>
      <c r="T224" s="4">
        <v>57</v>
      </c>
      <c r="U224" s="4">
        <v>14</v>
      </c>
      <c r="V224" s="4">
        <v>0</v>
      </c>
      <c r="W224" s="4">
        <v>2</v>
      </c>
      <c r="X224" s="4">
        <v>0</v>
      </c>
      <c r="Y224" s="2"/>
      <c r="Z224" s="4">
        <v>410</v>
      </c>
      <c r="AA224" s="4">
        <v>136</v>
      </c>
      <c r="AB224" s="4">
        <v>136</v>
      </c>
      <c r="AC224" s="4">
        <v>0</v>
      </c>
      <c r="AD224" s="4">
        <v>0</v>
      </c>
      <c r="AE224" s="4">
        <v>0</v>
      </c>
      <c r="AF224" s="4">
        <v>0</v>
      </c>
      <c r="AG224" s="4">
        <v>0</v>
      </c>
      <c r="AH224" s="4">
        <v>0</v>
      </c>
      <c r="AI224" s="4">
        <v>0</v>
      </c>
      <c r="AJ224" s="4">
        <v>0</v>
      </c>
      <c r="AK224" s="4">
        <v>0</v>
      </c>
      <c r="AL224" s="4">
        <v>0</v>
      </c>
      <c r="AM224" s="4">
        <v>0</v>
      </c>
      <c r="AN224" s="4">
        <v>0</v>
      </c>
      <c r="AO224" s="4">
        <v>0</v>
      </c>
      <c r="AP224" s="4">
        <v>0</v>
      </c>
      <c r="AQ224" s="4">
        <v>0</v>
      </c>
      <c r="AR224" s="4">
        <v>0</v>
      </c>
      <c r="AS224" s="4">
        <v>0</v>
      </c>
      <c r="AT224" s="4">
        <v>0</v>
      </c>
      <c r="AU224" s="4">
        <v>0</v>
      </c>
      <c r="AV224" s="4">
        <v>0</v>
      </c>
      <c r="AW224" s="4">
        <v>136</v>
      </c>
      <c r="AX224" s="4">
        <v>136</v>
      </c>
      <c r="AY224" s="4">
        <v>0</v>
      </c>
      <c r="AZ224" s="4">
        <v>0</v>
      </c>
      <c r="BA224" s="4">
        <v>0</v>
      </c>
      <c r="BB224" s="4">
        <v>597</v>
      </c>
      <c r="BC224" s="4">
        <v>597</v>
      </c>
      <c r="BD224" s="4">
        <v>289</v>
      </c>
      <c r="BE224" s="4">
        <v>285</v>
      </c>
      <c r="BF224" s="4">
        <v>4</v>
      </c>
      <c r="BG224" s="8">
        <v>37</v>
      </c>
      <c r="BH224" s="4">
        <v>37</v>
      </c>
      <c r="BI224" s="4">
        <v>0</v>
      </c>
      <c r="BJ224" s="4">
        <v>0</v>
      </c>
      <c r="BK224" s="4">
        <v>8141</v>
      </c>
      <c r="BL224" s="4">
        <v>6266</v>
      </c>
      <c r="BM224" s="4">
        <v>478</v>
      </c>
      <c r="BN224" s="4">
        <v>478</v>
      </c>
      <c r="BO224" s="4">
        <v>0</v>
      </c>
      <c r="BP224" s="4">
        <v>0</v>
      </c>
      <c r="BQ224" s="4">
        <v>344</v>
      </c>
      <c r="BR224" s="4">
        <v>14308</v>
      </c>
      <c r="BS224" s="4">
        <v>14221</v>
      </c>
      <c r="BT224" s="4">
        <v>87</v>
      </c>
      <c r="BU224" s="4">
        <v>17945</v>
      </c>
      <c r="BV224" s="4">
        <v>0</v>
      </c>
      <c r="BW224" s="4">
        <v>1</v>
      </c>
    </row>
    <row r="225" spans="1:75" s="1" customFormat="1">
      <c r="A225" s="4" t="s">
        <v>149</v>
      </c>
      <c r="B225" s="18">
        <v>45601</v>
      </c>
      <c r="C225" s="4" t="s">
        <v>179</v>
      </c>
      <c r="D225" s="5">
        <v>2024</v>
      </c>
      <c r="E225" s="4" t="s">
        <v>371</v>
      </c>
      <c r="F225" s="4">
        <v>10904</v>
      </c>
      <c r="G225" s="4">
        <v>894</v>
      </c>
      <c r="H225" s="4">
        <v>8617</v>
      </c>
      <c r="I225" s="4">
        <v>0</v>
      </c>
      <c r="J225" s="4">
        <v>0</v>
      </c>
      <c r="K225" s="4">
        <v>8617</v>
      </c>
      <c r="L225" s="8">
        <f t="shared" si="18"/>
        <v>0</v>
      </c>
      <c r="M225" s="4">
        <v>11712</v>
      </c>
      <c r="N225" s="4">
        <v>8714</v>
      </c>
      <c r="O225" s="4">
        <v>8617</v>
      </c>
      <c r="P225" s="4">
        <v>73</v>
      </c>
      <c r="Q225" s="4">
        <v>0</v>
      </c>
      <c r="R225" s="4">
        <v>24</v>
      </c>
      <c r="S225" s="4">
        <v>11</v>
      </c>
      <c r="T225" s="4">
        <v>7</v>
      </c>
      <c r="U225" s="4">
        <v>5</v>
      </c>
      <c r="V225" s="4">
        <v>0</v>
      </c>
      <c r="W225" s="4">
        <v>1</v>
      </c>
      <c r="X225" s="4">
        <v>0</v>
      </c>
      <c r="Y225" s="2"/>
      <c r="Z225" s="4">
        <v>268</v>
      </c>
      <c r="AA225" s="4">
        <v>90</v>
      </c>
      <c r="AB225" s="4">
        <v>89</v>
      </c>
      <c r="AC225" s="4">
        <v>1</v>
      </c>
      <c r="AD225" s="4">
        <v>1</v>
      </c>
      <c r="AE225" s="4">
        <v>0</v>
      </c>
      <c r="AF225" s="4">
        <v>0</v>
      </c>
      <c r="AG225" s="4">
        <v>0</v>
      </c>
      <c r="AH225" s="4">
        <v>0</v>
      </c>
      <c r="AI225" s="4">
        <v>0</v>
      </c>
      <c r="AJ225" s="4">
        <v>0</v>
      </c>
      <c r="AK225" s="4">
        <v>0</v>
      </c>
      <c r="AL225" s="4">
        <v>0</v>
      </c>
      <c r="AM225" s="4">
        <v>0</v>
      </c>
      <c r="AN225" s="4">
        <v>0</v>
      </c>
      <c r="AO225" s="4">
        <v>1</v>
      </c>
      <c r="AP225" s="4">
        <v>0</v>
      </c>
      <c r="AQ225" s="4">
        <v>0</v>
      </c>
      <c r="AR225" s="4">
        <v>1</v>
      </c>
      <c r="AS225" s="4">
        <v>0</v>
      </c>
      <c r="AT225" s="4">
        <v>0</v>
      </c>
      <c r="AU225" s="4">
        <v>0</v>
      </c>
      <c r="AV225" s="4">
        <v>1</v>
      </c>
      <c r="AW225" s="4">
        <v>90</v>
      </c>
      <c r="AX225" s="4">
        <v>89</v>
      </c>
      <c r="AY225" s="4">
        <v>0</v>
      </c>
      <c r="AZ225" s="4">
        <v>0</v>
      </c>
      <c r="BA225" s="4">
        <v>0</v>
      </c>
      <c r="BB225" s="4">
        <v>449</v>
      </c>
      <c r="BC225" s="4">
        <v>449</v>
      </c>
      <c r="BD225" s="4">
        <v>318</v>
      </c>
      <c r="BE225" s="4">
        <v>316</v>
      </c>
      <c r="BF225" s="4">
        <v>2</v>
      </c>
      <c r="BG225" s="8">
        <v>25</v>
      </c>
      <c r="BH225" s="4">
        <v>25</v>
      </c>
      <c r="BI225" s="4">
        <v>0</v>
      </c>
      <c r="BJ225" s="4">
        <v>0</v>
      </c>
      <c r="BK225" s="4">
        <v>4357</v>
      </c>
      <c r="BL225" s="4">
        <v>4332</v>
      </c>
      <c r="BM225" s="4">
        <v>139</v>
      </c>
      <c r="BN225" s="4">
        <v>139</v>
      </c>
      <c r="BO225" s="4">
        <v>0</v>
      </c>
      <c r="BP225" s="4">
        <v>0</v>
      </c>
      <c r="BQ225" s="4">
        <v>48</v>
      </c>
      <c r="BR225" s="4">
        <v>8623</v>
      </c>
      <c r="BS225" s="4">
        <v>8528</v>
      </c>
      <c r="BT225" s="4">
        <v>22</v>
      </c>
      <c r="BU225" s="4">
        <v>11444</v>
      </c>
      <c r="BV225" s="4">
        <v>0</v>
      </c>
      <c r="BW225" s="4">
        <v>0</v>
      </c>
    </row>
    <row r="226" spans="1:75" s="1" customFormat="1">
      <c r="A226" s="4" t="s">
        <v>151</v>
      </c>
      <c r="B226" s="18">
        <v>45601</v>
      </c>
      <c r="C226" s="4" t="s">
        <v>179</v>
      </c>
      <c r="D226" s="5">
        <v>2024</v>
      </c>
      <c r="E226" s="4" t="s">
        <v>372</v>
      </c>
      <c r="F226" s="4">
        <v>577948</v>
      </c>
      <c r="G226" s="4">
        <v>70389</v>
      </c>
      <c r="H226" s="4">
        <v>443326</v>
      </c>
      <c r="I226" s="4">
        <v>150</v>
      </c>
      <c r="J226" s="4">
        <v>29</v>
      </c>
      <c r="K226" s="4">
        <v>443447</v>
      </c>
      <c r="L226" s="8">
        <f t="shared" si="18"/>
        <v>0</v>
      </c>
      <c r="M226" s="4">
        <v>620039</v>
      </c>
      <c r="N226" s="4">
        <v>451313</v>
      </c>
      <c r="O226" s="4">
        <v>443447</v>
      </c>
      <c r="P226" s="4">
        <v>4545</v>
      </c>
      <c r="Q226" s="4">
        <v>0</v>
      </c>
      <c r="R226" s="4">
        <v>3321</v>
      </c>
      <c r="S226" s="4">
        <v>390</v>
      </c>
      <c r="T226" s="4">
        <v>2029</v>
      </c>
      <c r="U226" s="4">
        <v>653</v>
      </c>
      <c r="V226" s="4">
        <v>0</v>
      </c>
      <c r="W226" s="4">
        <v>249</v>
      </c>
      <c r="X226" s="4">
        <v>0</v>
      </c>
      <c r="Y226" s="2"/>
      <c r="Z226" s="4">
        <v>29592</v>
      </c>
      <c r="AA226" s="4">
        <v>9930</v>
      </c>
      <c r="AB226" s="4">
        <v>9627</v>
      </c>
      <c r="AC226" s="4">
        <v>303</v>
      </c>
      <c r="AD226" s="4">
        <v>85</v>
      </c>
      <c r="AE226" s="4">
        <v>86</v>
      </c>
      <c r="AF226" s="4">
        <v>5</v>
      </c>
      <c r="AG226" s="4">
        <v>127</v>
      </c>
      <c r="AH226" s="4">
        <v>0</v>
      </c>
      <c r="AI226" s="4">
        <v>0</v>
      </c>
      <c r="AJ226" s="4">
        <v>0</v>
      </c>
      <c r="AK226" s="4">
        <v>0</v>
      </c>
      <c r="AL226" s="4">
        <v>0</v>
      </c>
      <c r="AM226" s="4">
        <v>0</v>
      </c>
      <c r="AN226" s="4">
        <v>0</v>
      </c>
      <c r="AO226" s="4">
        <v>0</v>
      </c>
      <c r="AP226" s="4">
        <v>0</v>
      </c>
      <c r="AQ226" s="4">
        <v>0</v>
      </c>
      <c r="AR226" s="4">
        <v>0</v>
      </c>
      <c r="AS226" s="4">
        <v>0</v>
      </c>
      <c r="AT226" s="4">
        <v>0</v>
      </c>
      <c r="AU226" s="4">
        <v>0</v>
      </c>
      <c r="AV226" s="4">
        <v>0</v>
      </c>
      <c r="AW226" s="4">
        <v>9930</v>
      </c>
      <c r="AX226" s="4">
        <v>9627</v>
      </c>
      <c r="AY226" s="4">
        <v>0</v>
      </c>
      <c r="AZ226" s="4">
        <v>0</v>
      </c>
      <c r="BA226" s="4">
        <v>0</v>
      </c>
      <c r="BB226" s="4">
        <v>27709</v>
      </c>
      <c r="BC226" s="4">
        <v>27709</v>
      </c>
      <c r="BD226" s="4">
        <v>15144</v>
      </c>
      <c r="BE226" s="4">
        <v>14685</v>
      </c>
      <c r="BF226" s="4">
        <v>459</v>
      </c>
      <c r="BG226" s="8">
        <v>2673</v>
      </c>
      <c r="BH226" s="4">
        <v>2673</v>
      </c>
      <c r="BI226" s="4">
        <v>0</v>
      </c>
      <c r="BJ226" s="4">
        <v>0</v>
      </c>
      <c r="BK226" s="4">
        <v>304647</v>
      </c>
      <c r="BL226" s="4">
        <v>143993</v>
      </c>
      <c r="BM226" s="4">
        <v>16499</v>
      </c>
      <c r="BN226" s="4">
        <v>16499</v>
      </c>
      <c r="BO226" s="4">
        <v>0</v>
      </c>
      <c r="BP226" s="4">
        <v>0</v>
      </c>
      <c r="BQ226" s="4">
        <v>5794</v>
      </c>
      <c r="BR226" s="4">
        <v>441383</v>
      </c>
      <c r="BS226" s="4">
        <v>433820</v>
      </c>
      <c r="BT226" s="4">
        <v>3018</v>
      </c>
      <c r="BU226" s="4">
        <v>590447</v>
      </c>
      <c r="BV226" s="4">
        <v>0</v>
      </c>
      <c r="BW226" s="4">
        <v>15</v>
      </c>
    </row>
    <row r="227" spans="1:75" s="1" customFormat="1">
      <c r="A227" s="4" t="s">
        <v>153</v>
      </c>
      <c r="B227" s="18">
        <v>45601</v>
      </c>
      <c r="C227" s="4" t="s">
        <v>179</v>
      </c>
      <c r="D227" s="5">
        <v>2024</v>
      </c>
      <c r="E227" s="4" t="s">
        <v>373</v>
      </c>
      <c r="F227" s="4">
        <v>15123</v>
      </c>
      <c r="G227" s="4">
        <v>963</v>
      </c>
      <c r="H227" s="4">
        <v>13141</v>
      </c>
      <c r="I227" s="4">
        <v>0</v>
      </c>
      <c r="J227" s="4">
        <v>0</v>
      </c>
      <c r="K227" s="4">
        <v>13141</v>
      </c>
      <c r="L227" s="8">
        <f t="shared" si="18"/>
        <v>0</v>
      </c>
      <c r="M227" s="4">
        <v>16282</v>
      </c>
      <c r="N227" s="4">
        <v>13217</v>
      </c>
      <c r="O227" s="4">
        <v>13141</v>
      </c>
      <c r="P227" s="4">
        <v>0</v>
      </c>
      <c r="Q227" s="4">
        <v>0</v>
      </c>
      <c r="R227" s="4">
        <v>76</v>
      </c>
      <c r="S227" s="4">
        <v>12</v>
      </c>
      <c r="T227" s="4">
        <v>40</v>
      </c>
      <c r="U227" s="4">
        <v>17</v>
      </c>
      <c r="V227" s="4">
        <v>0</v>
      </c>
      <c r="W227" s="4">
        <v>7</v>
      </c>
      <c r="X227" s="4">
        <v>0</v>
      </c>
      <c r="Y227" s="2"/>
      <c r="Z227" s="4">
        <v>1030</v>
      </c>
      <c r="AA227" s="4">
        <v>335</v>
      </c>
      <c r="AB227" s="4">
        <v>330</v>
      </c>
      <c r="AC227" s="4">
        <v>5</v>
      </c>
      <c r="AD227" s="4">
        <v>1</v>
      </c>
      <c r="AE227" s="4">
        <v>1</v>
      </c>
      <c r="AF227" s="4">
        <v>0</v>
      </c>
      <c r="AG227" s="4">
        <v>3</v>
      </c>
      <c r="AH227" s="4">
        <v>1</v>
      </c>
      <c r="AI227" s="4">
        <v>1</v>
      </c>
      <c r="AJ227" s="4">
        <v>0</v>
      </c>
      <c r="AK227" s="4">
        <v>0</v>
      </c>
      <c r="AL227" s="4">
        <v>0</v>
      </c>
      <c r="AM227" s="4">
        <v>0</v>
      </c>
      <c r="AN227" s="4">
        <v>0</v>
      </c>
      <c r="AO227" s="4">
        <v>0</v>
      </c>
      <c r="AP227" s="4">
        <v>0</v>
      </c>
      <c r="AQ227" s="4">
        <v>0</v>
      </c>
      <c r="AR227" s="4">
        <v>0</v>
      </c>
      <c r="AS227" s="4">
        <v>0</v>
      </c>
      <c r="AT227" s="4">
        <v>0</v>
      </c>
      <c r="AU227" s="4">
        <v>0</v>
      </c>
      <c r="AV227" s="4">
        <v>0</v>
      </c>
      <c r="AW227" s="4">
        <v>336</v>
      </c>
      <c r="AX227" s="4">
        <v>331</v>
      </c>
      <c r="AY227" s="4">
        <v>0</v>
      </c>
      <c r="AZ227" s="4">
        <v>0</v>
      </c>
      <c r="BA227" s="4">
        <v>0</v>
      </c>
      <c r="BB227" s="4">
        <v>1231</v>
      </c>
      <c r="BC227" s="4">
        <v>1231</v>
      </c>
      <c r="BD227" s="4">
        <v>723</v>
      </c>
      <c r="BE227" s="4">
        <v>712</v>
      </c>
      <c r="BF227" s="4">
        <v>11</v>
      </c>
      <c r="BG227" s="8">
        <v>244</v>
      </c>
      <c r="BH227" s="4">
        <v>244</v>
      </c>
      <c r="BI227" s="4">
        <v>0</v>
      </c>
      <c r="BJ227" s="4">
        <v>0</v>
      </c>
      <c r="BK227" s="4">
        <v>8927</v>
      </c>
      <c r="BL227" s="4">
        <v>4046</v>
      </c>
      <c r="BM227" s="4">
        <v>687</v>
      </c>
      <c r="BN227" s="4">
        <v>687</v>
      </c>
      <c r="BO227" s="4">
        <v>0</v>
      </c>
      <c r="BP227" s="4">
        <v>0</v>
      </c>
      <c r="BQ227" s="4">
        <v>126</v>
      </c>
      <c r="BR227" s="4">
        <v>12881</v>
      </c>
      <c r="BS227" s="4">
        <v>12810</v>
      </c>
      <c r="BT227" s="4">
        <v>71</v>
      </c>
      <c r="BU227" s="4">
        <v>15252</v>
      </c>
      <c r="BV227" s="4">
        <v>0</v>
      </c>
      <c r="BW227" s="4">
        <v>0</v>
      </c>
    </row>
    <row r="228" spans="1:75" s="1" customFormat="1" ht="29.1">
      <c r="A228" s="4" t="s">
        <v>155</v>
      </c>
      <c r="B228" s="18">
        <v>45601</v>
      </c>
      <c r="C228" s="4" t="s">
        <v>179</v>
      </c>
      <c r="D228" s="5">
        <v>2024</v>
      </c>
      <c r="E228" s="4" t="s">
        <v>374</v>
      </c>
      <c r="F228" s="4">
        <v>88818</v>
      </c>
      <c r="G228" s="4">
        <v>7224</v>
      </c>
      <c r="H228" s="4">
        <v>71000</v>
      </c>
      <c r="I228" s="4">
        <v>26</v>
      </c>
      <c r="J228" s="4">
        <v>24</v>
      </c>
      <c r="K228" s="4">
        <v>71002</v>
      </c>
      <c r="L228" s="8">
        <f t="shared" si="18"/>
        <v>-7</v>
      </c>
      <c r="M228" s="4">
        <v>93616</v>
      </c>
      <c r="N228" s="4">
        <v>72063</v>
      </c>
      <c r="O228" s="4">
        <v>71009</v>
      </c>
      <c r="P228" s="4">
        <v>0</v>
      </c>
      <c r="Q228" s="4">
        <v>0</v>
      </c>
      <c r="R228" s="4">
        <v>1054</v>
      </c>
      <c r="S228" s="4">
        <v>150</v>
      </c>
      <c r="T228" s="4">
        <v>811</v>
      </c>
      <c r="U228" s="4">
        <v>59</v>
      </c>
      <c r="V228" s="4">
        <v>0</v>
      </c>
      <c r="W228" s="4">
        <v>34</v>
      </c>
      <c r="X228" s="4">
        <v>0</v>
      </c>
      <c r="Y228" s="2" t="s">
        <v>375</v>
      </c>
      <c r="Z228" s="4">
        <v>3604</v>
      </c>
      <c r="AA228" s="4">
        <v>1315</v>
      </c>
      <c r="AB228" s="4">
        <v>1287</v>
      </c>
      <c r="AC228" s="4">
        <v>28</v>
      </c>
      <c r="AD228" s="4">
        <v>4</v>
      </c>
      <c r="AE228" s="4">
        <v>18</v>
      </c>
      <c r="AF228" s="4">
        <v>1</v>
      </c>
      <c r="AG228" s="4">
        <v>5</v>
      </c>
      <c r="AH228" s="4">
        <v>0</v>
      </c>
      <c r="AI228" s="4">
        <v>0</v>
      </c>
      <c r="AJ228" s="4">
        <v>0</v>
      </c>
      <c r="AK228" s="4">
        <v>0</v>
      </c>
      <c r="AL228" s="4">
        <v>0</v>
      </c>
      <c r="AM228" s="4">
        <v>0</v>
      </c>
      <c r="AN228" s="4">
        <v>0</v>
      </c>
      <c r="AO228" s="4">
        <v>0</v>
      </c>
      <c r="AP228" s="4">
        <v>0</v>
      </c>
      <c r="AQ228" s="4">
        <v>0</v>
      </c>
      <c r="AR228" s="4">
        <v>0</v>
      </c>
      <c r="AS228" s="4">
        <v>0</v>
      </c>
      <c r="AT228" s="4">
        <v>0</v>
      </c>
      <c r="AU228" s="4">
        <v>0</v>
      </c>
      <c r="AV228" s="4">
        <v>0</v>
      </c>
      <c r="AW228" s="4">
        <v>1315</v>
      </c>
      <c r="AX228" s="4">
        <v>1287</v>
      </c>
      <c r="AY228" s="4">
        <v>0</v>
      </c>
      <c r="AZ228" s="4">
        <v>0</v>
      </c>
      <c r="BA228" s="4">
        <v>0</v>
      </c>
      <c r="BB228" s="4">
        <v>3227</v>
      </c>
      <c r="BC228" s="4">
        <v>3226</v>
      </c>
      <c r="BD228" s="4">
        <v>2005</v>
      </c>
      <c r="BE228" s="4">
        <v>1952</v>
      </c>
      <c r="BF228" s="4">
        <v>53</v>
      </c>
      <c r="BG228" s="8">
        <v>482</v>
      </c>
      <c r="BH228" s="4">
        <v>474</v>
      </c>
      <c r="BI228" s="4">
        <v>8</v>
      </c>
      <c r="BJ228" s="4">
        <v>0</v>
      </c>
      <c r="BK228" s="4">
        <v>22637</v>
      </c>
      <c r="BL228" s="4">
        <v>48944</v>
      </c>
      <c r="BM228" s="4">
        <v>1798</v>
      </c>
      <c r="BN228" s="4">
        <v>1798</v>
      </c>
      <c r="BO228" s="4">
        <v>0</v>
      </c>
      <c r="BP228" s="4">
        <v>0</v>
      </c>
      <c r="BQ228" s="4">
        <v>512</v>
      </c>
      <c r="BR228" s="4">
        <v>70748</v>
      </c>
      <c r="BS228" s="4">
        <v>69722</v>
      </c>
      <c r="BT228" s="4">
        <v>1026</v>
      </c>
      <c r="BU228" s="4">
        <v>90012</v>
      </c>
      <c r="BV228" s="4">
        <v>0</v>
      </c>
      <c r="BW228" s="4">
        <v>3</v>
      </c>
    </row>
    <row r="229" spans="1:75" s="1" customFormat="1">
      <c r="A229" s="4" t="s">
        <v>157</v>
      </c>
      <c r="B229" s="18">
        <v>45601</v>
      </c>
      <c r="C229" s="4" t="s">
        <v>179</v>
      </c>
      <c r="D229" s="5">
        <v>2024</v>
      </c>
      <c r="E229" s="4" t="s">
        <v>376</v>
      </c>
      <c r="F229" s="4">
        <v>9440</v>
      </c>
      <c r="G229" s="4">
        <v>708</v>
      </c>
      <c r="H229" s="4">
        <v>7415</v>
      </c>
      <c r="I229" s="4">
        <v>0</v>
      </c>
      <c r="J229" s="4">
        <v>1</v>
      </c>
      <c r="K229" s="4">
        <v>7414</v>
      </c>
      <c r="L229" s="8">
        <f t="shared" si="18"/>
        <v>0</v>
      </c>
      <c r="M229" s="4">
        <v>9983</v>
      </c>
      <c r="N229" s="4">
        <v>7529</v>
      </c>
      <c r="O229" s="4">
        <v>7414</v>
      </c>
      <c r="P229" s="4">
        <v>51</v>
      </c>
      <c r="Q229" s="4">
        <v>1</v>
      </c>
      <c r="R229" s="4">
        <v>64</v>
      </c>
      <c r="S229" s="4">
        <v>3</v>
      </c>
      <c r="T229" s="4">
        <v>42</v>
      </c>
      <c r="U229" s="4">
        <v>3</v>
      </c>
      <c r="V229" s="4">
        <v>0</v>
      </c>
      <c r="W229" s="4">
        <v>16</v>
      </c>
      <c r="X229" s="4">
        <v>0</v>
      </c>
      <c r="Y229" s="2"/>
      <c r="Z229" s="4">
        <v>366</v>
      </c>
      <c r="AA229" s="4">
        <v>107</v>
      </c>
      <c r="AB229" s="4">
        <v>105</v>
      </c>
      <c r="AC229" s="4">
        <v>2</v>
      </c>
      <c r="AD229" s="4">
        <v>0</v>
      </c>
      <c r="AE229" s="4">
        <v>2</v>
      </c>
      <c r="AF229" s="4">
        <v>0</v>
      </c>
      <c r="AG229" s="4">
        <v>0</v>
      </c>
      <c r="AH229" s="4">
        <v>1</v>
      </c>
      <c r="AI229" s="4">
        <v>1</v>
      </c>
      <c r="AJ229" s="4">
        <v>0</v>
      </c>
      <c r="AK229" s="4">
        <v>0</v>
      </c>
      <c r="AL229" s="4">
        <v>0</v>
      </c>
      <c r="AM229" s="4">
        <v>0</v>
      </c>
      <c r="AN229" s="4">
        <v>0</v>
      </c>
      <c r="AO229" s="4">
        <v>0</v>
      </c>
      <c r="AP229" s="4">
        <v>0</v>
      </c>
      <c r="AQ229" s="4">
        <v>0</v>
      </c>
      <c r="AR229" s="4">
        <v>0</v>
      </c>
      <c r="AS229" s="4">
        <v>0</v>
      </c>
      <c r="AT229" s="4">
        <v>0</v>
      </c>
      <c r="AU229" s="4">
        <v>0</v>
      </c>
      <c r="AV229" s="4">
        <v>0</v>
      </c>
      <c r="AW229" s="4">
        <v>108</v>
      </c>
      <c r="AX229" s="4">
        <v>106</v>
      </c>
      <c r="AY229" s="4">
        <v>0</v>
      </c>
      <c r="AZ229" s="4">
        <v>0</v>
      </c>
      <c r="BA229" s="4">
        <v>0</v>
      </c>
      <c r="BB229" s="4">
        <v>409</v>
      </c>
      <c r="BC229" s="4">
        <v>409</v>
      </c>
      <c r="BD229" s="4">
        <v>218</v>
      </c>
      <c r="BE229" s="4">
        <v>214</v>
      </c>
      <c r="BF229" s="4">
        <v>4</v>
      </c>
      <c r="BG229" s="8">
        <v>46</v>
      </c>
      <c r="BH229" s="4">
        <v>46</v>
      </c>
      <c r="BI229" s="4">
        <v>0</v>
      </c>
      <c r="BJ229" s="4">
        <v>0</v>
      </c>
      <c r="BK229" s="4">
        <v>5506</v>
      </c>
      <c r="BL229" s="4">
        <v>1977</v>
      </c>
      <c r="BM229" s="4">
        <v>262</v>
      </c>
      <c r="BN229" s="4">
        <v>262</v>
      </c>
      <c r="BO229" s="4">
        <v>0</v>
      </c>
      <c r="BP229" s="4">
        <v>0</v>
      </c>
      <c r="BQ229" s="4">
        <v>86</v>
      </c>
      <c r="BR229" s="4">
        <v>7421</v>
      </c>
      <c r="BS229" s="4">
        <v>7308</v>
      </c>
      <c r="BT229" s="4">
        <v>62</v>
      </c>
      <c r="BU229" s="4">
        <v>9617</v>
      </c>
      <c r="BV229" s="4">
        <v>0</v>
      </c>
      <c r="BW229" s="4">
        <v>0</v>
      </c>
    </row>
    <row r="230" spans="1:75" s="1" customFormat="1">
      <c r="A230" s="4" t="s">
        <v>159</v>
      </c>
      <c r="B230" s="18">
        <v>45601</v>
      </c>
      <c r="C230" s="4" t="s">
        <v>179</v>
      </c>
      <c r="D230" s="5">
        <v>2024</v>
      </c>
      <c r="E230" s="4" t="s">
        <v>377</v>
      </c>
      <c r="F230" s="4">
        <v>530489</v>
      </c>
      <c r="G230" s="4">
        <v>51296</v>
      </c>
      <c r="H230" s="4">
        <v>422094</v>
      </c>
      <c r="I230" s="4">
        <v>148</v>
      </c>
      <c r="J230" s="4">
        <v>9</v>
      </c>
      <c r="K230" s="4">
        <v>422233</v>
      </c>
      <c r="L230" s="8">
        <f t="shared" si="18"/>
        <v>0</v>
      </c>
      <c r="M230" s="4">
        <v>566147</v>
      </c>
      <c r="N230" s="4">
        <v>425586</v>
      </c>
      <c r="O230" s="4">
        <v>422233</v>
      </c>
      <c r="P230" s="4">
        <v>10</v>
      </c>
      <c r="Q230" s="4">
        <v>0</v>
      </c>
      <c r="R230" s="4">
        <v>3343</v>
      </c>
      <c r="S230" s="4">
        <v>239</v>
      </c>
      <c r="T230" s="4">
        <v>2158</v>
      </c>
      <c r="U230" s="4">
        <v>533</v>
      </c>
      <c r="V230" s="4">
        <v>0</v>
      </c>
      <c r="W230" s="4">
        <v>413</v>
      </c>
      <c r="X230" s="4">
        <v>0</v>
      </c>
      <c r="Y230" s="2"/>
      <c r="Z230" s="4">
        <v>16304</v>
      </c>
      <c r="AA230" s="4">
        <v>4809</v>
      </c>
      <c r="AB230" s="4">
        <v>4635</v>
      </c>
      <c r="AC230" s="4">
        <v>174</v>
      </c>
      <c r="AD230" s="4">
        <v>23</v>
      </c>
      <c r="AE230" s="4">
        <v>22</v>
      </c>
      <c r="AF230" s="4">
        <v>0</v>
      </c>
      <c r="AG230" s="4">
        <v>129</v>
      </c>
      <c r="AH230" s="4">
        <v>95</v>
      </c>
      <c r="AI230" s="4">
        <v>95</v>
      </c>
      <c r="AJ230" s="4">
        <v>0</v>
      </c>
      <c r="AK230" s="4">
        <v>0</v>
      </c>
      <c r="AL230" s="4">
        <v>0</v>
      </c>
      <c r="AM230" s="4">
        <v>0</v>
      </c>
      <c r="AN230" s="4">
        <v>10</v>
      </c>
      <c r="AO230" s="4">
        <v>10</v>
      </c>
      <c r="AP230" s="4">
        <v>10</v>
      </c>
      <c r="AQ230" s="4">
        <v>0</v>
      </c>
      <c r="AR230" s="4">
        <v>0</v>
      </c>
      <c r="AS230" s="4">
        <v>0</v>
      </c>
      <c r="AT230" s="4">
        <v>0</v>
      </c>
      <c r="AU230" s="4">
        <v>0</v>
      </c>
      <c r="AV230" s="4">
        <v>0</v>
      </c>
      <c r="AW230" s="4">
        <v>4904</v>
      </c>
      <c r="AX230" s="4">
        <v>4730</v>
      </c>
      <c r="AY230" s="4">
        <v>0</v>
      </c>
      <c r="AZ230" s="4">
        <v>0</v>
      </c>
      <c r="BA230" s="4">
        <v>0</v>
      </c>
      <c r="BB230" s="4">
        <v>21925</v>
      </c>
      <c r="BC230" s="4">
        <v>21925</v>
      </c>
      <c r="BD230" s="4">
        <v>12721</v>
      </c>
      <c r="BE230" s="4">
        <v>12376</v>
      </c>
      <c r="BF230" s="4">
        <v>345</v>
      </c>
      <c r="BG230" s="8">
        <v>2369</v>
      </c>
      <c r="BH230" s="4">
        <v>2369</v>
      </c>
      <c r="BI230" s="4">
        <v>0</v>
      </c>
      <c r="BJ230" s="4">
        <v>0</v>
      </c>
      <c r="BK230" s="4">
        <v>290687</v>
      </c>
      <c r="BL230" s="4">
        <v>132530</v>
      </c>
      <c r="BM230" s="4">
        <v>10780</v>
      </c>
      <c r="BN230" s="4">
        <v>10780</v>
      </c>
      <c r="BO230" s="4">
        <v>0</v>
      </c>
      <c r="BP230" s="4">
        <v>0</v>
      </c>
      <c r="BQ230" s="4">
        <v>5726</v>
      </c>
      <c r="BR230" s="4">
        <v>420672</v>
      </c>
      <c r="BS230" s="4">
        <v>417503</v>
      </c>
      <c r="BT230" s="4">
        <v>3169</v>
      </c>
      <c r="BU230" s="4">
        <v>549833</v>
      </c>
      <c r="BV230" s="4">
        <v>0</v>
      </c>
      <c r="BW230" s="4">
        <v>21</v>
      </c>
    </row>
    <row r="231" spans="1:75" s="1" customFormat="1" ht="43.5">
      <c r="A231" s="4" t="s">
        <v>161</v>
      </c>
      <c r="B231" s="18">
        <v>45601</v>
      </c>
      <c r="C231" s="4" t="s">
        <v>179</v>
      </c>
      <c r="D231" s="5">
        <v>2024</v>
      </c>
      <c r="E231" s="4" t="s">
        <v>378</v>
      </c>
      <c r="F231" s="4">
        <v>375467</v>
      </c>
      <c r="G231" s="4">
        <v>40209</v>
      </c>
      <c r="H231" s="4">
        <v>289448</v>
      </c>
      <c r="I231" s="4">
        <v>85</v>
      </c>
      <c r="J231" s="4">
        <v>9</v>
      </c>
      <c r="K231" s="4">
        <v>289524</v>
      </c>
      <c r="L231" s="8">
        <f t="shared" si="18"/>
        <v>-12</v>
      </c>
      <c r="M231" s="4">
        <v>392646</v>
      </c>
      <c r="N231" s="4">
        <v>291523</v>
      </c>
      <c r="O231" s="4">
        <v>289536</v>
      </c>
      <c r="P231" s="4">
        <v>0</v>
      </c>
      <c r="Q231" s="4">
        <v>0</v>
      </c>
      <c r="R231" s="4">
        <v>1999</v>
      </c>
      <c r="S231" s="4">
        <v>394</v>
      </c>
      <c r="T231" s="4">
        <v>1172</v>
      </c>
      <c r="U231" s="4">
        <v>391</v>
      </c>
      <c r="V231" s="4">
        <v>0</v>
      </c>
      <c r="W231" s="4">
        <v>42</v>
      </c>
      <c r="X231" s="4">
        <v>-12</v>
      </c>
      <c r="Y231" s="2" t="s">
        <v>379</v>
      </c>
      <c r="Z231" s="4">
        <v>8768</v>
      </c>
      <c r="AA231" s="4">
        <v>4889</v>
      </c>
      <c r="AB231" s="4">
        <v>4850</v>
      </c>
      <c r="AC231" s="4">
        <v>39</v>
      </c>
      <c r="AD231" s="4">
        <v>17</v>
      </c>
      <c r="AE231" s="4">
        <v>22</v>
      </c>
      <c r="AF231" s="4">
        <v>0</v>
      </c>
      <c r="AG231" s="4">
        <v>0</v>
      </c>
      <c r="AH231" s="4">
        <v>57</v>
      </c>
      <c r="AI231" s="4">
        <v>57</v>
      </c>
      <c r="AJ231" s="4">
        <v>0</v>
      </c>
      <c r="AK231" s="4">
        <v>0</v>
      </c>
      <c r="AL231" s="4">
        <v>0</v>
      </c>
      <c r="AM231" s="4">
        <v>0</v>
      </c>
      <c r="AN231" s="4">
        <v>0</v>
      </c>
      <c r="AO231" s="4">
        <v>0</v>
      </c>
      <c r="AP231" s="4">
        <v>0</v>
      </c>
      <c r="AQ231" s="4">
        <v>0</v>
      </c>
      <c r="AR231" s="4">
        <v>0</v>
      </c>
      <c r="AS231" s="4">
        <v>0</v>
      </c>
      <c r="AT231" s="4">
        <v>0</v>
      </c>
      <c r="AU231" s="4">
        <v>0</v>
      </c>
      <c r="AV231" s="4">
        <v>0</v>
      </c>
      <c r="AW231" s="4">
        <v>4946</v>
      </c>
      <c r="AX231" s="4">
        <v>4907</v>
      </c>
      <c r="AY231" s="4">
        <v>0</v>
      </c>
      <c r="AZ231" s="4">
        <v>0</v>
      </c>
      <c r="BA231" s="4">
        <v>0</v>
      </c>
      <c r="BB231" s="4">
        <v>12864</v>
      </c>
      <c r="BC231" s="4">
        <v>12864</v>
      </c>
      <c r="BD231" s="4">
        <v>10038</v>
      </c>
      <c r="BE231" s="4">
        <v>9917</v>
      </c>
      <c r="BF231" s="4">
        <v>121</v>
      </c>
      <c r="BG231" s="8">
        <v>1108</v>
      </c>
      <c r="BH231" s="4">
        <v>1106</v>
      </c>
      <c r="BI231" s="4">
        <v>2</v>
      </c>
      <c r="BJ231" s="4">
        <v>0</v>
      </c>
      <c r="BK231" s="4">
        <v>162667</v>
      </c>
      <c r="BL231" s="4">
        <v>127748</v>
      </c>
      <c r="BM231" s="4">
        <v>4449</v>
      </c>
      <c r="BN231" s="4">
        <v>2226</v>
      </c>
      <c r="BO231" s="4">
        <v>2223</v>
      </c>
      <c r="BP231" s="4">
        <v>0</v>
      </c>
      <c r="BQ231" s="4">
        <v>1585</v>
      </c>
      <c r="BR231" s="4">
        <v>286577</v>
      </c>
      <c r="BS231" s="4">
        <v>284629</v>
      </c>
      <c r="BT231" s="4">
        <v>1960</v>
      </c>
      <c r="BU231" s="4">
        <v>383878</v>
      </c>
      <c r="BV231" s="4">
        <v>0</v>
      </c>
      <c r="BW231" s="4">
        <v>27</v>
      </c>
    </row>
    <row r="232" spans="1:75" s="1" customFormat="1">
      <c r="A232" s="4" t="s">
        <v>163</v>
      </c>
      <c r="B232" s="18">
        <v>45601</v>
      </c>
      <c r="C232" s="4" t="s">
        <v>179</v>
      </c>
      <c r="D232" s="5">
        <v>2024</v>
      </c>
      <c r="E232" s="4" t="s">
        <v>380</v>
      </c>
      <c r="F232" s="4">
        <v>35552</v>
      </c>
      <c r="G232" s="4">
        <v>2759</v>
      </c>
      <c r="H232" s="4">
        <v>28564</v>
      </c>
      <c r="I232" s="4">
        <v>2</v>
      </c>
      <c r="J232" s="4">
        <v>3</v>
      </c>
      <c r="K232" s="4">
        <v>28563</v>
      </c>
      <c r="L232" s="8">
        <f t="shared" si="18"/>
        <v>0</v>
      </c>
      <c r="M232" s="4">
        <v>36727</v>
      </c>
      <c r="N232" s="4">
        <v>28770</v>
      </c>
      <c r="O232" s="4">
        <v>28563</v>
      </c>
      <c r="P232" s="4">
        <v>0</v>
      </c>
      <c r="Q232" s="4">
        <v>0</v>
      </c>
      <c r="R232" s="4">
        <v>207</v>
      </c>
      <c r="S232" s="4">
        <v>40</v>
      </c>
      <c r="T232" s="4">
        <v>131</v>
      </c>
      <c r="U232" s="4">
        <v>28</v>
      </c>
      <c r="V232" s="4">
        <v>0</v>
      </c>
      <c r="W232" s="4">
        <v>8</v>
      </c>
      <c r="X232" s="4">
        <v>0</v>
      </c>
      <c r="Y232" s="2"/>
      <c r="Z232" s="4">
        <v>748</v>
      </c>
      <c r="AA232" s="4">
        <v>262</v>
      </c>
      <c r="AB232" s="4">
        <v>262</v>
      </c>
      <c r="AC232" s="4">
        <v>0</v>
      </c>
      <c r="AD232" s="4">
        <v>0</v>
      </c>
      <c r="AE232" s="4">
        <v>0</v>
      </c>
      <c r="AF232" s="4">
        <v>0</v>
      </c>
      <c r="AG232" s="4">
        <v>0</v>
      </c>
      <c r="AH232" s="4">
        <v>2</v>
      </c>
      <c r="AI232" s="4">
        <v>2</v>
      </c>
      <c r="AJ232" s="4">
        <v>0</v>
      </c>
      <c r="AK232" s="4">
        <v>0</v>
      </c>
      <c r="AL232" s="4">
        <v>0</v>
      </c>
      <c r="AM232" s="4">
        <v>0</v>
      </c>
      <c r="AN232" s="4">
        <v>0</v>
      </c>
      <c r="AO232" s="4">
        <v>0</v>
      </c>
      <c r="AP232" s="4">
        <v>0</v>
      </c>
      <c r="AQ232" s="4">
        <v>0</v>
      </c>
      <c r="AR232" s="4">
        <v>0</v>
      </c>
      <c r="AS232" s="4">
        <v>0</v>
      </c>
      <c r="AT232" s="4">
        <v>0</v>
      </c>
      <c r="AU232" s="4">
        <v>0</v>
      </c>
      <c r="AV232" s="4">
        <v>0</v>
      </c>
      <c r="AW232" s="4">
        <v>264</v>
      </c>
      <c r="AX232" s="4">
        <v>264</v>
      </c>
      <c r="AY232" s="4">
        <v>0</v>
      </c>
      <c r="AZ232" s="4">
        <v>0</v>
      </c>
      <c r="BA232" s="4">
        <v>0</v>
      </c>
      <c r="BB232" s="4">
        <v>1006</v>
      </c>
      <c r="BC232" s="4">
        <v>1006</v>
      </c>
      <c r="BD232" s="4">
        <v>642</v>
      </c>
      <c r="BE232" s="4">
        <v>632</v>
      </c>
      <c r="BF232" s="4">
        <v>10</v>
      </c>
      <c r="BG232" s="8">
        <v>119</v>
      </c>
      <c r="BH232" s="4">
        <v>118</v>
      </c>
      <c r="BI232" s="4">
        <v>1</v>
      </c>
      <c r="BJ232" s="4">
        <v>0</v>
      </c>
      <c r="BK232" s="4">
        <v>14266</v>
      </c>
      <c r="BL232" s="4">
        <v>14385</v>
      </c>
      <c r="BM232" s="4">
        <v>433</v>
      </c>
      <c r="BN232" s="4">
        <v>433</v>
      </c>
      <c r="BO232" s="4">
        <v>0</v>
      </c>
      <c r="BP232" s="4">
        <v>0</v>
      </c>
      <c r="BQ232" s="4">
        <v>118</v>
      </c>
      <c r="BR232" s="4">
        <v>28506</v>
      </c>
      <c r="BS232" s="4">
        <v>28299</v>
      </c>
      <c r="BT232" s="4">
        <v>207</v>
      </c>
      <c r="BU232" s="4">
        <v>35979</v>
      </c>
      <c r="BV232" s="4">
        <v>0</v>
      </c>
      <c r="BW232" s="4">
        <v>0</v>
      </c>
    </row>
    <row r="233" spans="1:75" s="1" customFormat="1" ht="43.5">
      <c r="A233" s="4" t="s">
        <v>166</v>
      </c>
      <c r="B233" s="18">
        <v>45601</v>
      </c>
      <c r="C233" s="4" t="s">
        <v>179</v>
      </c>
      <c r="D233" s="5">
        <v>2024</v>
      </c>
      <c r="E233" s="4" t="s">
        <v>381</v>
      </c>
      <c r="F233" s="4">
        <v>207296</v>
      </c>
      <c r="G233" s="4">
        <v>24465</v>
      </c>
      <c r="H233" s="4">
        <v>165927</v>
      </c>
      <c r="I233" s="4">
        <v>113</v>
      </c>
      <c r="J233" s="4">
        <v>2</v>
      </c>
      <c r="K233" s="4">
        <v>166038</v>
      </c>
      <c r="L233" s="8">
        <f t="shared" si="18"/>
        <v>-1</v>
      </c>
      <c r="M233" s="4">
        <v>222923</v>
      </c>
      <c r="N233" s="4">
        <v>167046</v>
      </c>
      <c r="O233" s="4">
        <v>166039</v>
      </c>
      <c r="P233" s="4">
        <v>47</v>
      </c>
      <c r="Q233" s="4">
        <v>47</v>
      </c>
      <c r="R233" s="4">
        <v>960</v>
      </c>
      <c r="S233" s="4">
        <v>260</v>
      </c>
      <c r="T233" s="4">
        <v>426</v>
      </c>
      <c r="U233" s="4">
        <v>172</v>
      </c>
      <c r="V233" s="4">
        <v>0</v>
      </c>
      <c r="W233" s="4">
        <v>102</v>
      </c>
      <c r="X233" s="4">
        <v>0</v>
      </c>
      <c r="Y233" s="2" t="s">
        <v>382</v>
      </c>
      <c r="Z233" s="4">
        <v>12804</v>
      </c>
      <c r="AA233" s="4">
        <v>5975</v>
      </c>
      <c r="AB233" s="4">
        <v>5877</v>
      </c>
      <c r="AC233" s="4">
        <v>98</v>
      </c>
      <c r="AD233" s="4">
        <v>32</v>
      </c>
      <c r="AE233" s="4">
        <v>38</v>
      </c>
      <c r="AF233" s="4">
        <v>1</v>
      </c>
      <c r="AG233" s="4">
        <v>27</v>
      </c>
      <c r="AH233" s="4">
        <v>14</v>
      </c>
      <c r="AI233" s="4">
        <v>12</v>
      </c>
      <c r="AJ233" s="4">
        <v>2</v>
      </c>
      <c r="AK233" s="4">
        <v>0</v>
      </c>
      <c r="AL233" s="4">
        <v>0</v>
      </c>
      <c r="AM233" s="4">
        <v>0</v>
      </c>
      <c r="AN233" s="4">
        <v>6</v>
      </c>
      <c r="AO233" s="4">
        <v>6</v>
      </c>
      <c r="AP233" s="4">
        <v>0</v>
      </c>
      <c r="AQ233" s="4">
        <v>4</v>
      </c>
      <c r="AR233" s="4">
        <v>2</v>
      </c>
      <c r="AS233" s="4">
        <v>0</v>
      </c>
      <c r="AT233" s="4">
        <v>0</v>
      </c>
      <c r="AU233" s="4">
        <v>0</v>
      </c>
      <c r="AV233" s="4">
        <v>2</v>
      </c>
      <c r="AW233" s="4">
        <v>5989</v>
      </c>
      <c r="AX233" s="4">
        <v>5889</v>
      </c>
      <c r="AY233" s="4">
        <v>0</v>
      </c>
      <c r="AZ233" s="4">
        <v>0</v>
      </c>
      <c r="BA233" s="4">
        <v>0</v>
      </c>
      <c r="BB233" s="4">
        <v>10204</v>
      </c>
      <c r="BC233" s="4">
        <v>10204</v>
      </c>
      <c r="BD233" s="4">
        <v>5617</v>
      </c>
      <c r="BE233" s="4">
        <v>5494</v>
      </c>
      <c r="BF233" s="4">
        <v>123</v>
      </c>
      <c r="BG233" s="8">
        <v>866</v>
      </c>
      <c r="BH233" s="4">
        <v>856</v>
      </c>
      <c r="BI233" s="4">
        <v>10</v>
      </c>
      <c r="BJ233" s="4">
        <v>0</v>
      </c>
      <c r="BK233" s="4">
        <v>121182</v>
      </c>
      <c r="BL233" s="4">
        <v>44998</v>
      </c>
      <c r="BM233" s="4">
        <v>5567</v>
      </c>
      <c r="BN233" s="4">
        <v>5567</v>
      </c>
      <c r="BO233" s="4">
        <v>0</v>
      </c>
      <c r="BP233" s="4">
        <v>0</v>
      </c>
      <c r="BQ233" s="4">
        <v>2267</v>
      </c>
      <c r="BR233" s="4">
        <v>161051</v>
      </c>
      <c r="BS233" s="4">
        <v>160146</v>
      </c>
      <c r="BT233" s="4">
        <v>858</v>
      </c>
      <c r="BU233" s="4">
        <v>210113</v>
      </c>
      <c r="BV233" s="4">
        <v>0</v>
      </c>
      <c r="BW233" s="4">
        <v>16</v>
      </c>
    </row>
    <row r="234" spans="1:75" s="1" customFormat="1">
      <c r="A234" s="4" t="s">
        <v>168</v>
      </c>
      <c r="B234" s="18">
        <v>45601</v>
      </c>
      <c r="C234" s="4" t="s">
        <v>179</v>
      </c>
      <c r="D234" s="5">
        <v>2024</v>
      </c>
      <c r="E234" s="4" t="s">
        <v>383</v>
      </c>
      <c r="F234" s="4">
        <v>3472</v>
      </c>
      <c r="G234" s="4">
        <v>362</v>
      </c>
      <c r="H234" s="4">
        <v>3098</v>
      </c>
      <c r="I234" s="4">
        <v>1</v>
      </c>
      <c r="J234" s="4">
        <v>0</v>
      </c>
      <c r="K234" s="4">
        <v>3099</v>
      </c>
      <c r="L234" s="8">
        <f t="shared" si="18"/>
        <v>0</v>
      </c>
      <c r="M234" s="4">
        <v>3790</v>
      </c>
      <c r="N234" s="4">
        <v>3124</v>
      </c>
      <c r="O234" s="4">
        <v>3099</v>
      </c>
      <c r="P234" s="4">
        <v>4</v>
      </c>
      <c r="Q234" s="4">
        <v>0</v>
      </c>
      <c r="R234" s="4">
        <v>21</v>
      </c>
      <c r="S234" s="4">
        <v>5</v>
      </c>
      <c r="T234" s="4">
        <v>10</v>
      </c>
      <c r="U234" s="4">
        <v>3</v>
      </c>
      <c r="V234" s="4">
        <v>0</v>
      </c>
      <c r="W234" s="4">
        <v>3</v>
      </c>
      <c r="X234" s="4">
        <v>0</v>
      </c>
      <c r="Y234" s="2"/>
      <c r="Z234" s="4">
        <v>82</v>
      </c>
      <c r="AA234" s="4">
        <v>27</v>
      </c>
      <c r="AB234" s="4">
        <v>27</v>
      </c>
      <c r="AC234" s="4">
        <v>0</v>
      </c>
      <c r="AD234" s="4">
        <v>0</v>
      </c>
      <c r="AE234" s="4">
        <v>0</v>
      </c>
      <c r="AF234" s="4">
        <v>0</v>
      </c>
      <c r="AG234" s="4">
        <v>0</v>
      </c>
      <c r="AH234" s="4">
        <v>0</v>
      </c>
      <c r="AI234" s="4">
        <v>0</v>
      </c>
      <c r="AJ234" s="4">
        <v>0</v>
      </c>
      <c r="AK234" s="4">
        <v>0</v>
      </c>
      <c r="AL234" s="4">
        <v>0</v>
      </c>
      <c r="AM234" s="4">
        <v>0</v>
      </c>
      <c r="AN234" s="4">
        <v>0</v>
      </c>
      <c r="AO234" s="4">
        <v>0</v>
      </c>
      <c r="AP234" s="4">
        <v>0</v>
      </c>
      <c r="AQ234" s="4">
        <v>0</v>
      </c>
      <c r="AR234" s="4">
        <v>0</v>
      </c>
      <c r="AS234" s="4">
        <v>0</v>
      </c>
      <c r="AT234" s="4">
        <v>0</v>
      </c>
      <c r="AU234" s="4">
        <v>0</v>
      </c>
      <c r="AV234" s="4">
        <v>0</v>
      </c>
      <c r="AW234" s="4">
        <v>27</v>
      </c>
      <c r="AX234" s="4">
        <v>27</v>
      </c>
      <c r="AY234" s="4">
        <v>0</v>
      </c>
      <c r="AZ234" s="4">
        <v>0</v>
      </c>
      <c r="BA234" s="4">
        <v>0</v>
      </c>
      <c r="BB234" s="4">
        <v>112</v>
      </c>
      <c r="BC234" s="4">
        <v>112</v>
      </c>
      <c r="BD234" s="4">
        <v>69</v>
      </c>
      <c r="BE234" s="4">
        <v>69</v>
      </c>
      <c r="BF234" s="4">
        <v>0</v>
      </c>
      <c r="BG234" s="8">
        <v>10</v>
      </c>
      <c r="BH234" s="4">
        <v>10</v>
      </c>
      <c r="BI234" s="4">
        <v>0</v>
      </c>
      <c r="BJ234" s="4">
        <v>0</v>
      </c>
      <c r="BK234" s="4">
        <v>2106</v>
      </c>
      <c r="BL234" s="4">
        <v>1008</v>
      </c>
      <c r="BM234" s="4">
        <v>47</v>
      </c>
      <c r="BN234" s="4">
        <v>47</v>
      </c>
      <c r="BO234" s="4">
        <v>0</v>
      </c>
      <c r="BP234" s="4">
        <v>0</v>
      </c>
      <c r="BQ234" s="4">
        <v>13</v>
      </c>
      <c r="BR234" s="4">
        <v>3097</v>
      </c>
      <c r="BS234" s="4">
        <v>3072</v>
      </c>
      <c r="BT234" s="4">
        <v>21</v>
      </c>
      <c r="BU234" s="4">
        <v>3708</v>
      </c>
      <c r="BV234" s="4">
        <v>0</v>
      </c>
      <c r="BW234" s="4">
        <v>0</v>
      </c>
    </row>
    <row r="235" spans="1:75" s="1" customFormat="1">
      <c r="A235" s="4" t="s">
        <v>170</v>
      </c>
      <c r="B235" s="18">
        <v>45601</v>
      </c>
      <c r="C235" s="4" t="s">
        <v>179</v>
      </c>
      <c r="D235" s="5">
        <v>2024</v>
      </c>
      <c r="E235" s="4" t="s">
        <v>384</v>
      </c>
      <c r="F235" s="4">
        <v>38275</v>
      </c>
      <c r="G235" s="4">
        <v>3223</v>
      </c>
      <c r="H235" s="4">
        <v>30016</v>
      </c>
      <c r="I235" s="4">
        <v>7</v>
      </c>
      <c r="J235" s="4">
        <v>9</v>
      </c>
      <c r="K235" s="4">
        <v>30014</v>
      </c>
      <c r="L235" s="8">
        <f t="shared" si="18"/>
        <v>0</v>
      </c>
      <c r="M235" s="4">
        <v>40313</v>
      </c>
      <c r="N235" s="4">
        <v>30351</v>
      </c>
      <c r="O235" s="4">
        <v>30014</v>
      </c>
      <c r="P235" s="4">
        <v>2</v>
      </c>
      <c r="Q235" s="4">
        <v>2</v>
      </c>
      <c r="R235" s="4">
        <v>335</v>
      </c>
      <c r="S235" s="4">
        <v>90</v>
      </c>
      <c r="T235" s="4">
        <v>174</v>
      </c>
      <c r="U235" s="4">
        <v>26</v>
      </c>
      <c r="V235" s="4">
        <v>0</v>
      </c>
      <c r="W235" s="4">
        <v>45</v>
      </c>
      <c r="X235" s="4">
        <v>0</v>
      </c>
      <c r="Y235" s="2"/>
      <c r="Z235" s="4">
        <v>797</v>
      </c>
      <c r="AA235" s="4">
        <v>327</v>
      </c>
      <c r="AB235" s="4">
        <v>324</v>
      </c>
      <c r="AC235" s="4">
        <v>3</v>
      </c>
      <c r="AD235" s="4">
        <v>0</v>
      </c>
      <c r="AE235" s="4">
        <v>3</v>
      </c>
      <c r="AF235" s="4">
        <v>0</v>
      </c>
      <c r="AG235" s="4">
        <v>0</v>
      </c>
      <c r="AH235" s="4">
        <v>7</v>
      </c>
      <c r="AI235" s="4">
        <v>6</v>
      </c>
      <c r="AJ235" s="4">
        <v>1</v>
      </c>
      <c r="AK235" s="4">
        <v>0</v>
      </c>
      <c r="AL235" s="4">
        <v>0</v>
      </c>
      <c r="AM235" s="4">
        <v>0</v>
      </c>
      <c r="AN235" s="4">
        <v>1</v>
      </c>
      <c r="AO235" s="4">
        <v>1</v>
      </c>
      <c r="AP235" s="4">
        <v>0</v>
      </c>
      <c r="AQ235" s="4">
        <v>1</v>
      </c>
      <c r="AR235" s="4">
        <v>0</v>
      </c>
      <c r="AS235" s="4">
        <v>0</v>
      </c>
      <c r="AT235" s="4">
        <v>0</v>
      </c>
      <c r="AU235" s="4">
        <v>0</v>
      </c>
      <c r="AV235" s="4">
        <v>0</v>
      </c>
      <c r="AW235" s="4">
        <v>334</v>
      </c>
      <c r="AX235" s="4">
        <v>330</v>
      </c>
      <c r="AY235" s="4">
        <v>0</v>
      </c>
      <c r="AZ235" s="4">
        <v>0</v>
      </c>
      <c r="BA235" s="4">
        <v>0</v>
      </c>
      <c r="BB235" s="4">
        <v>1242</v>
      </c>
      <c r="BC235" s="4">
        <v>1242</v>
      </c>
      <c r="BD235" s="4">
        <v>810</v>
      </c>
      <c r="BE235" s="4">
        <v>788</v>
      </c>
      <c r="BF235" s="4">
        <v>22</v>
      </c>
      <c r="BG235" s="8">
        <v>103</v>
      </c>
      <c r="BH235" s="4">
        <v>103</v>
      </c>
      <c r="BI235" s="4">
        <v>0</v>
      </c>
      <c r="BJ235" s="4">
        <v>0</v>
      </c>
      <c r="BK235" s="4">
        <v>21655</v>
      </c>
      <c r="BL235" s="4">
        <v>8593</v>
      </c>
      <c r="BM235" s="4">
        <v>444</v>
      </c>
      <c r="BN235" s="4">
        <v>444</v>
      </c>
      <c r="BO235" s="4">
        <v>0</v>
      </c>
      <c r="BP235" s="4">
        <v>0</v>
      </c>
      <c r="BQ235" s="4">
        <v>163</v>
      </c>
      <c r="BR235" s="4">
        <v>30016</v>
      </c>
      <c r="BS235" s="4">
        <v>29683</v>
      </c>
      <c r="BT235" s="4">
        <v>331</v>
      </c>
      <c r="BU235" s="4">
        <v>39515</v>
      </c>
      <c r="BV235" s="4">
        <v>0</v>
      </c>
      <c r="BW235" s="4">
        <v>2</v>
      </c>
    </row>
    <row r="236" spans="1:75" s="1" customFormat="1" ht="30.95" customHeight="1">
      <c r="A236" s="4" t="s">
        <v>172</v>
      </c>
      <c r="B236" s="18">
        <v>45601</v>
      </c>
      <c r="C236" s="4" t="s">
        <v>179</v>
      </c>
      <c r="D236" s="5">
        <v>2024</v>
      </c>
      <c r="E236" s="4" t="s">
        <v>385</v>
      </c>
      <c r="F236" s="4">
        <v>167790</v>
      </c>
      <c r="G236" s="4">
        <v>13565</v>
      </c>
      <c r="H236" s="4">
        <v>139025</v>
      </c>
      <c r="I236" s="4">
        <v>54</v>
      </c>
      <c r="J236" s="4">
        <v>0</v>
      </c>
      <c r="K236" s="4">
        <v>139079</v>
      </c>
      <c r="L236" s="8">
        <f t="shared" si="18"/>
        <v>-1</v>
      </c>
      <c r="M236" s="4">
        <v>183266</v>
      </c>
      <c r="N236" s="4">
        <v>140305</v>
      </c>
      <c r="O236" s="4">
        <v>139080</v>
      </c>
      <c r="P236" s="4">
        <v>0</v>
      </c>
      <c r="Q236" s="4">
        <v>0</v>
      </c>
      <c r="R236" s="4">
        <v>1225</v>
      </c>
      <c r="S236" s="4">
        <v>204</v>
      </c>
      <c r="T236" s="4">
        <v>770</v>
      </c>
      <c r="U236" s="4">
        <v>155</v>
      </c>
      <c r="V236" s="4">
        <v>0</v>
      </c>
      <c r="W236" s="4">
        <v>96</v>
      </c>
      <c r="X236" s="4">
        <v>0</v>
      </c>
      <c r="Y236" s="2" t="s">
        <v>386</v>
      </c>
      <c r="Z236" s="4">
        <v>8879</v>
      </c>
      <c r="AA236" s="4">
        <v>2826</v>
      </c>
      <c r="AB236" s="4">
        <v>2739</v>
      </c>
      <c r="AC236" s="4">
        <v>87</v>
      </c>
      <c r="AD236" s="4">
        <v>15</v>
      </c>
      <c r="AE236" s="4">
        <v>14</v>
      </c>
      <c r="AF236" s="4">
        <v>1</v>
      </c>
      <c r="AG236" s="4">
        <v>57</v>
      </c>
      <c r="AH236" s="4">
        <v>35</v>
      </c>
      <c r="AI236" s="4">
        <v>33</v>
      </c>
      <c r="AJ236" s="4">
        <v>2</v>
      </c>
      <c r="AK236" s="4">
        <v>0</v>
      </c>
      <c r="AL236" s="4">
        <v>0</v>
      </c>
      <c r="AM236" s="4">
        <v>0</v>
      </c>
      <c r="AN236" s="4">
        <v>1</v>
      </c>
      <c r="AO236" s="4">
        <v>1</v>
      </c>
      <c r="AP236" s="4">
        <v>0</v>
      </c>
      <c r="AQ236" s="4">
        <v>1</v>
      </c>
      <c r="AR236" s="4">
        <v>0</v>
      </c>
      <c r="AS236" s="4">
        <v>0</v>
      </c>
      <c r="AT236" s="4">
        <v>0</v>
      </c>
      <c r="AU236" s="4">
        <v>0</v>
      </c>
      <c r="AV236" s="4">
        <v>0</v>
      </c>
      <c r="AW236" s="4">
        <v>2861</v>
      </c>
      <c r="AX236" s="4">
        <v>2772</v>
      </c>
      <c r="AY236" s="4">
        <v>0</v>
      </c>
      <c r="AZ236" s="4">
        <v>0</v>
      </c>
      <c r="BA236" s="4">
        <v>0</v>
      </c>
      <c r="BB236" s="4">
        <v>10369</v>
      </c>
      <c r="BC236" s="4">
        <v>10369</v>
      </c>
      <c r="BD236" s="4">
        <v>5955</v>
      </c>
      <c r="BE236" s="4">
        <v>5806</v>
      </c>
      <c r="BF236" s="4">
        <v>149</v>
      </c>
      <c r="BG236" s="8">
        <v>1694</v>
      </c>
      <c r="BH236" s="4">
        <v>1652</v>
      </c>
      <c r="BI236" s="4">
        <v>42</v>
      </c>
      <c r="BJ236" s="4">
        <v>0</v>
      </c>
      <c r="BK236" s="4">
        <v>108506</v>
      </c>
      <c r="BL236" s="4">
        <v>30105</v>
      </c>
      <c r="BM236" s="4">
        <v>7305</v>
      </c>
      <c r="BN236" s="4">
        <v>7305</v>
      </c>
      <c r="BO236" s="4">
        <v>0</v>
      </c>
      <c r="BP236" s="4">
        <v>0</v>
      </c>
      <c r="BQ236" s="4">
        <v>2409</v>
      </c>
      <c r="BR236" s="4">
        <v>137443</v>
      </c>
      <c r="BS236" s="4">
        <v>136307</v>
      </c>
      <c r="BT236" s="4">
        <v>1136</v>
      </c>
      <c r="BU236" s="4">
        <v>174386</v>
      </c>
      <c r="BV236" s="4">
        <v>0</v>
      </c>
      <c r="BW236" s="4">
        <v>2</v>
      </c>
    </row>
    <row r="237" spans="1:75" s="1" customFormat="1">
      <c r="A237" s="4" t="s">
        <v>174</v>
      </c>
      <c r="B237" s="18">
        <v>45601</v>
      </c>
      <c r="C237" s="4" t="s">
        <v>179</v>
      </c>
      <c r="D237" s="5">
        <v>2024</v>
      </c>
      <c r="E237" s="4" t="s">
        <v>387</v>
      </c>
      <c r="F237" s="4">
        <v>24588</v>
      </c>
      <c r="G237" s="4">
        <v>4125</v>
      </c>
      <c r="H237" s="4">
        <v>20252</v>
      </c>
      <c r="I237" s="4">
        <v>12</v>
      </c>
      <c r="J237" s="4">
        <v>7</v>
      </c>
      <c r="K237" s="4">
        <v>20257</v>
      </c>
      <c r="L237" s="8">
        <f t="shared" si="18"/>
        <v>0</v>
      </c>
      <c r="M237" s="4">
        <v>26434</v>
      </c>
      <c r="N237" s="4">
        <v>20556</v>
      </c>
      <c r="O237" s="4">
        <v>20257</v>
      </c>
      <c r="P237" s="4">
        <v>7</v>
      </c>
      <c r="Q237" s="4">
        <v>0</v>
      </c>
      <c r="R237" s="4">
        <v>292</v>
      </c>
      <c r="S237" s="4">
        <v>24</v>
      </c>
      <c r="T237" s="4">
        <v>221</v>
      </c>
      <c r="U237" s="4">
        <v>20</v>
      </c>
      <c r="V237" s="4">
        <v>0</v>
      </c>
      <c r="W237" s="4">
        <v>27</v>
      </c>
      <c r="X237" s="4">
        <v>0</v>
      </c>
      <c r="Y237" s="2"/>
      <c r="Z237" s="4">
        <v>884</v>
      </c>
      <c r="AA237" s="4">
        <v>280</v>
      </c>
      <c r="AB237" s="4">
        <v>276</v>
      </c>
      <c r="AC237" s="4">
        <v>4</v>
      </c>
      <c r="AD237" s="4">
        <v>1</v>
      </c>
      <c r="AE237" s="4">
        <v>2</v>
      </c>
      <c r="AF237" s="4">
        <v>0</v>
      </c>
      <c r="AG237" s="4">
        <v>1</v>
      </c>
      <c r="AH237" s="4">
        <v>0</v>
      </c>
      <c r="AI237" s="4">
        <v>0</v>
      </c>
      <c r="AJ237" s="4">
        <v>0</v>
      </c>
      <c r="AK237" s="4">
        <v>0</v>
      </c>
      <c r="AL237" s="4">
        <v>0</v>
      </c>
      <c r="AM237" s="4">
        <v>0</v>
      </c>
      <c r="AN237" s="4">
        <v>0</v>
      </c>
      <c r="AO237" s="4">
        <v>0</v>
      </c>
      <c r="AP237" s="4">
        <v>0</v>
      </c>
      <c r="AQ237" s="4">
        <v>0</v>
      </c>
      <c r="AR237" s="4">
        <v>0</v>
      </c>
      <c r="AS237" s="4">
        <v>0</v>
      </c>
      <c r="AT237" s="4">
        <v>0</v>
      </c>
      <c r="AU237" s="4">
        <v>0</v>
      </c>
      <c r="AV237" s="4">
        <v>0</v>
      </c>
      <c r="AW237" s="4">
        <v>280</v>
      </c>
      <c r="AX237" s="4">
        <v>276</v>
      </c>
      <c r="AY237" s="4">
        <v>0</v>
      </c>
      <c r="AZ237" s="4">
        <v>0</v>
      </c>
      <c r="BA237" s="4">
        <v>0</v>
      </c>
      <c r="BB237" s="4">
        <v>1336</v>
      </c>
      <c r="BC237" s="4">
        <v>1336</v>
      </c>
      <c r="BD237" s="4">
        <v>867</v>
      </c>
      <c r="BE237" s="4">
        <v>844</v>
      </c>
      <c r="BF237" s="4">
        <v>23</v>
      </c>
      <c r="BG237" s="8">
        <v>0</v>
      </c>
      <c r="BH237" s="4">
        <v>0</v>
      </c>
      <c r="BI237" s="4">
        <v>0</v>
      </c>
      <c r="BJ237" s="4">
        <v>0</v>
      </c>
      <c r="BK237" s="4">
        <v>11477</v>
      </c>
      <c r="BL237" s="4">
        <v>9079</v>
      </c>
      <c r="BM237" s="4">
        <v>798</v>
      </c>
      <c r="BN237" s="4">
        <v>798</v>
      </c>
      <c r="BO237" s="4">
        <v>0</v>
      </c>
      <c r="BP237" s="4">
        <v>0</v>
      </c>
      <c r="BQ237" s="4">
        <v>381</v>
      </c>
      <c r="BR237" s="4">
        <v>20276</v>
      </c>
      <c r="BS237" s="4">
        <v>19981</v>
      </c>
      <c r="BT237" s="4">
        <v>288</v>
      </c>
      <c r="BU237" s="4">
        <v>25550</v>
      </c>
      <c r="BV237" s="4">
        <v>0</v>
      </c>
      <c r="BW237" s="4">
        <v>0</v>
      </c>
    </row>
    <row r="238" spans="1:75" s="1" customFormat="1">
      <c r="A238" s="4" t="s">
        <v>176</v>
      </c>
      <c r="B238" s="18">
        <v>45601</v>
      </c>
      <c r="C238" s="4" t="s">
        <v>179</v>
      </c>
      <c r="D238" s="5">
        <v>2024</v>
      </c>
      <c r="E238" s="4" t="s">
        <v>388</v>
      </c>
      <c r="F238" s="4">
        <v>133171</v>
      </c>
      <c r="G238" s="4">
        <v>9501</v>
      </c>
      <c r="H238" s="4">
        <v>89564</v>
      </c>
      <c r="I238" s="4">
        <v>9</v>
      </c>
      <c r="J238" s="4">
        <v>0</v>
      </c>
      <c r="K238" s="4">
        <v>89573</v>
      </c>
      <c r="L238" s="8">
        <f>(H238-J238+I238)-O238</f>
        <v>0</v>
      </c>
      <c r="M238" s="4">
        <v>139943</v>
      </c>
      <c r="N238" s="4">
        <v>90119</v>
      </c>
      <c r="O238" s="4">
        <v>89573</v>
      </c>
      <c r="P238" s="4">
        <v>0</v>
      </c>
      <c r="Q238" s="4">
        <v>0</v>
      </c>
      <c r="R238" s="4">
        <v>546</v>
      </c>
      <c r="S238" s="4">
        <v>204</v>
      </c>
      <c r="T238" s="4">
        <v>201</v>
      </c>
      <c r="U238" s="4">
        <v>122</v>
      </c>
      <c r="V238" s="4">
        <v>0</v>
      </c>
      <c r="W238" s="4">
        <v>19</v>
      </c>
      <c r="X238" s="4">
        <v>0</v>
      </c>
      <c r="Y238" s="2"/>
      <c r="Z238" s="4">
        <v>2483</v>
      </c>
      <c r="AA238" s="4">
        <v>809</v>
      </c>
      <c r="AB238" s="4">
        <v>805</v>
      </c>
      <c r="AC238" s="4">
        <v>4</v>
      </c>
      <c r="AD238" s="4">
        <v>0</v>
      </c>
      <c r="AE238" s="4">
        <v>4</v>
      </c>
      <c r="AF238" s="4">
        <v>0</v>
      </c>
      <c r="AG238" s="4">
        <v>0</v>
      </c>
      <c r="AH238" s="4">
        <v>19</v>
      </c>
      <c r="AI238" s="4">
        <v>19</v>
      </c>
      <c r="AJ238" s="4">
        <v>0</v>
      </c>
      <c r="AK238" s="4">
        <v>0</v>
      </c>
      <c r="AL238" s="4">
        <v>0</v>
      </c>
      <c r="AM238" s="4">
        <v>0</v>
      </c>
      <c r="AN238" s="4">
        <v>0</v>
      </c>
      <c r="AO238" s="4">
        <v>0</v>
      </c>
      <c r="AP238" s="4">
        <v>0</v>
      </c>
      <c r="AQ238" s="4">
        <v>0</v>
      </c>
      <c r="AR238" s="4">
        <v>0</v>
      </c>
      <c r="AS238" s="4">
        <v>0</v>
      </c>
      <c r="AT238" s="4">
        <v>0</v>
      </c>
      <c r="AU238" s="4">
        <v>0</v>
      </c>
      <c r="AV238" s="4">
        <v>0</v>
      </c>
      <c r="AW238" s="4">
        <v>828</v>
      </c>
      <c r="AX238" s="4">
        <v>824</v>
      </c>
      <c r="AY238" s="4">
        <v>0</v>
      </c>
      <c r="AZ238" s="4">
        <v>0</v>
      </c>
      <c r="BA238" s="4">
        <v>0</v>
      </c>
      <c r="BB238" s="4">
        <v>5377</v>
      </c>
      <c r="BC238" s="4">
        <v>5377</v>
      </c>
      <c r="BD238" s="4">
        <v>690</v>
      </c>
      <c r="BE238" s="4">
        <v>680</v>
      </c>
      <c r="BF238" s="4">
        <v>10</v>
      </c>
      <c r="BG238" s="8">
        <v>272</v>
      </c>
      <c r="BH238" s="4">
        <v>268</v>
      </c>
      <c r="BI238" s="4">
        <v>4</v>
      </c>
      <c r="BJ238" s="4">
        <v>0</v>
      </c>
      <c r="BK238" s="4">
        <v>47318</v>
      </c>
      <c r="BL238" s="4">
        <v>42529</v>
      </c>
      <c r="BM238" s="4">
        <v>2693</v>
      </c>
      <c r="BN238" s="4">
        <v>2693</v>
      </c>
      <c r="BO238" s="4">
        <v>0</v>
      </c>
      <c r="BP238" s="4">
        <v>0</v>
      </c>
      <c r="BQ238" s="4">
        <v>1089</v>
      </c>
      <c r="BR238" s="4">
        <v>89291</v>
      </c>
      <c r="BS238" s="4">
        <v>88749</v>
      </c>
      <c r="BT238" s="4">
        <v>542</v>
      </c>
      <c r="BU238" s="4">
        <v>137460</v>
      </c>
      <c r="BV238" s="4">
        <v>0</v>
      </c>
      <c r="BW238" s="4">
        <v>4</v>
      </c>
    </row>
    <row r="239" spans="1:75" s="1" customFormat="1">
      <c r="A239" s="21" t="s">
        <v>178</v>
      </c>
      <c r="B239" s="22">
        <v>45601</v>
      </c>
      <c r="C239" s="21" t="s">
        <v>179</v>
      </c>
      <c r="D239" s="23">
        <v>2024</v>
      </c>
      <c r="E239" s="21" t="str">
        <f t="shared" ref="E239:E302" si="19">CONCATENATE(A239,C239,D239)</f>
        <v>z-TotalsGeneral2024</v>
      </c>
      <c r="F239" s="21">
        <f>SUM(F200:F238)</f>
        <v>5013112</v>
      </c>
      <c r="G239" s="21">
        <f>SUM(G200:G238)</f>
        <v>520000</v>
      </c>
      <c r="H239" s="21">
        <f>SUM(H200:H238)</f>
        <v>3960498</v>
      </c>
      <c r="I239" s="21">
        <f>SUM(I200:I238)</f>
        <v>1307</v>
      </c>
      <c r="J239" s="21">
        <f>SUM(J200:J238)</f>
        <v>269</v>
      </c>
      <c r="K239" s="21">
        <f t="shared" ref="K239:K302" si="20">H239+I239-J239</f>
        <v>3961536</v>
      </c>
      <c r="L239" s="21">
        <f t="shared" ref="L239:L302" si="21">(H239-J239+I239)-O239</f>
        <v>-33</v>
      </c>
      <c r="M239" s="21">
        <f t="shared" ref="M239:W239" si="22">SUM(M200:M238)</f>
        <v>5317202</v>
      </c>
      <c r="N239" s="21">
        <f t="shared" si="22"/>
        <v>4006673</v>
      </c>
      <c r="O239" s="21">
        <f t="shared" si="22"/>
        <v>3961569</v>
      </c>
      <c r="P239" s="21">
        <f t="shared" si="22"/>
        <v>7304</v>
      </c>
      <c r="Q239" s="21">
        <f t="shared" si="22"/>
        <v>92</v>
      </c>
      <c r="R239" s="21">
        <f t="shared" si="22"/>
        <v>37812</v>
      </c>
      <c r="S239" s="21">
        <f t="shared" si="22"/>
        <v>6947</v>
      </c>
      <c r="T239" s="21">
        <f t="shared" si="22"/>
        <v>24058</v>
      </c>
      <c r="U239" s="21">
        <f t="shared" si="22"/>
        <v>4600</v>
      </c>
      <c r="V239" s="21">
        <f t="shared" si="22"/>
        <v>0</v>
      </c>
      <c r="W239" s="21">
        <f t="shared" si="22"/>
        <v>2207</v>
      </c>
      <c r="X239" s="21">
        <f t="shared" ref="X239:X302" si="23">(N239)-(O239+P239+R239)</f>
        <v>-12</v>
      </c>
      <c r="Y239" s="21"/>
      <c r="Z239" s="21">
        <f t="shared" ref="Z239:AV239" si="24">SUM(Z200:Z238)</f>
        <v>176417</v>
      </c>
      <c r="AA239" s="21">
        <f t="shared" si="24"/>
        <v>71954</v>
      </c>
      <c r="AB239" s="21">
        <f t="shared" si="24"/>
        <v>70441</v>
      </c>
      <c r="AC239" s="21">
        <f t="shared" si="24"/>
        <v>1513</v>
      </c>
      <c r="AD239" s="21">
        <f t="shared" si="24"/>
        <v>409</v>
      </c>
      <c r="AE239" s="21">
        <f t="shared" si="24"/>
        <v>620</v>
      </c>
      <c r="AF239" s="21">
        <f t="shared" si="24"/>
        <v>32</v>
      </c>
      <c r="AG239" s="21">
        <f t="shared" si="24"/>
        <v>452</v>
      </c>
      <c r="AH239" s="21">
        <f t="shared" si="24"/>
        <v>731</v>
      </c>
      <c r="AI239" s="21">
        <f t="shared" si="24"/>
        <v>686</v>
      </c>
      <c r="AJ239" s="21">
        <f t="shared" si="24"/>
        <v>25</v>
      </c>
      <c r="AK239" s="21">
        <f t="shared" si="24"/>
        <v>20</v>
      </c>
      <c r="AL239" s="21">
        <f t="shared" si="24"/>
        <v>0</v>
      </c>
      <c r="AM239" s="21">
        <f t="shared" si="24"/>
        <v>0</v>
      </c>
      <c r="AN239" s="21">
        <f t="shared" si="24"/>
        <v>41</v>
      </c>
      <c r="AO239" s="21">
        <f t="shared" si="24"/>
        <v>129</v>
      </c>
      <c r="AP239" s="21">
        <f t="shared" si="24"/>
        <v>10</v>
      </c>
      <c r="AQ239" s="21">
        <f t="shared" si="24"/>
        <v>12</v>
      </c>
      <c r="AR239" s="21">
        <f t="shared" si="24"/>
        <v>107</v>
      </c>
      <c r="AS239" s="21">
        <f t="shared" si="24"/>
        <v>0</v>
      </c>
      <c r="AT239" s="21">
        <f t="shared" si="24"/>
        <v>0</v>
      </c>
      <c r="AU239" s="21">
        <f t="shared" si="24"/>
        <v>0</v>
      </c>
      <c r="AV239" s="21">
        <f t="shared" si="24"/>
        <v>107</v>
      </c>
      <c r="AW239" s="21">
        <f t="shared" ref="AW239:AW302" si="25">AA239+AH239</f>
        <v>72685</v>
      </c>
      <c r="AX239" s="21">
        <f t="shared" ref="AX239:AX302" si="26">AB239+AI239</f>
        <v>71127</v>
      </c>
      <c r="AY239" s="21">
        <f t="shared" ref="AY239:BF239" si="27">SUM(AY200:AY238)</f>
        <v>0</v>
      </c>
      <c r="AZ239" s="21">
        <f t="shared" si="27"/>
        <v>0</v>
      </c>
      <c r="BA239" s="21">
        <f t="shared" si="27"/>
        <v>0</v>
      </c>
      <c r="BB239" s="21">
        <f t="shared" si="27"/>
        <v>193655</v>
      </c>
      <c r="BC239" s="21">
        <f t="shared" si="27"/>
        <v>193647</v>
      </c>
      <c r="BD239" s="21">
        <f t="shared" si="27"/>
        <v>119436</v>
      </c>
      <c r="BE239" s="21">
        <f t="shared" si="27"/>
        <v>116187</v>
      </c>
      <c r="BF239" s="21">
        <f t="shared" si="27"/>
        <v>3251</v>
      </c>
      <c r="BG239" s="21">
        <f t="shared" ref="BG239:BG270" si="28">SUM(BH239, BI239)</f>
        <v>31113</v>
      </c>
      <c r="BH239" s="21">
        <f>SUM(BH200:BH238)</f>
        <v>30827</v>
      </c>
      <c r="BI239" s="21">
        <f>SUM(BI200:BI238)</f>
        <v>286</v>
      </c>
      <c r="BJ239" s="21">
        <f>SUM(BJ200:BJ238)</f>
        <v>44</v>
      </c>
      <c r="BK239" s="21">
        <f>SUM(BK200:BK238)</f>
        <v>2657876</v>
      </c>
      <c r="BL239" s="21">
        <f t="shared" ref="BL239:BL302" si="29">N239-AY239-BG239-BK239</f>
        <v>1317684</v>
      </c>
      <c r="BM239" s="21">
        <f t="shared" ref="BM239:BM302" si="30">BN239+BO239</f>
        <v>126651</v>
      </c>
      <c r="BN239" s="21">
        <f>SUM(BN200:BN238)</f>
        <v>84949</v>
      </c>
      <c r="BO239" s="21">
        <f>SUM(BO200:BO238)</f>
        <v>41702</v>
      </c>
      <c r="BP239" s="21">
        <f>SUM(BP200:BP238)</f>
        <v>2</v>
      </c>
      <c r="BQ239" s="21">
        <f>SUM(BQ200:BQ238)</f>
        <v>48983</v>
      </c>
      <c r="BR239" s="21">
        <f t="shared" ref="BR239:BR302" si="31">N239-AA239-AO239-AH239-AZ239</f>
        <v>3933859</v>
      </c>
      <c r="BS239" s="21">
        <f t="shared" ref="BS239:BS302" si="32">O239-AB239-AQ239-AI239-AZ239</f>
        <v>3890430</v>
      </c>
      <c r="BT239" s="21">
        <f t="shared" ref="BT239:BT302" si="33">R239-AC239-AR239-AJ239-AK239-AL239-AM239-BA239</f>
        <v>36147</v>
      </c>
      <c r="BU239" s="21">
        <f t="shared" ref="BU239:BU302" si="34">M239-Z239-AN239-AY239</f>
        <v>5140744</v>
      </c>
      <c r="BV239" s="21"/>
      <c r="BW239" s="21">
        <f>SUM(BW200:BW238)</f>
        <v>171</v>
      </c>
    </row>
    <row r="240" spans="1:75" s="1" customFormat="1">
      <c r="A240" s="8" t="s">
        <v>98</v>
      </c>
      <c r="B240" s="18">
        <v>45510</v>
      </c>
      <c r="C240" s="4" t="s">
        <v>220</v>
      </c>
      <c r="D240" s="5">
        <v>2024</v>
      </c>
      <c r="E240" s="4" t="str">
        <f t="shared" si="19"/>
        <v>AdamsPrimary2024</v>
      </c>
      <c r="F240" s="4">
        <v>8117</v>
      </c>
      <c r="G240" s="4">
        <v>613</v>
      </c>
      <c r="H240" s="4">
        <v>2560</v>
      </c>
      <c r="I240" s="4">
        <v>0</v>
      </c>
      <c r="J240" s="4">
        <v>0</v>
      </c>
      <c r="K240" s="4">
        <f t="shared" si="20"/>
        <v>2560</v>
      </c>
      <c r="L240" s="4">
        <f t="shared" si="21"/>
        <v>0</v>
      </c>
      <c r="M240" s="4">
        <v>8175</v>
      </c>
      <c r="N240" s="4">
        <v>2611</v>
      </c>
      <c r="O240" s="4">
        <v>2560</v>
      </c>
      <c r="P240" s="4">
        <v>0</v>
      </c>
      <c r="Q240" s="4">
        <v>0</v>
      </c>
      <c r="R240" s="4">
        <v>51</v>
      </c>
      <c r="S240" s="4">
        <v>3</v>
      </c>
      <c r="T240" s="4">
        <v>22</v>
      </c>
      <c r="U240" s="4">
        <v>26</v>
      </c>
      <c r="V240" s="4">
        <v>0</v>
      </c>
      <c r="W240" s="4">
        <v>0</v>
      </c>
      <c r="X240" s="4">
        <f t="shared" si="23"/>
        <v>0</v>
      </c>
      <c r="Y240" s="2"/>
      <c r="Z240" s="4">
        <v>71</v>
      </c>
      <c r="AA240" s="4">
        <v>3</v>
      </c>
      <c r="AB240" s="4">
        <v>3</v>
      </c>
      <c r="AC240" s="4">
        <v>0</v>
      </c>
      <c r="AD240" s="4">
        <v>0</v>
      </c>
      <c r="AE240" s="4">
        <v>0</v>
      </c>
      <c r="AF240" s="4">
        <v>0</v>
      </c>
      <c r="AG240" s="4">
        <v>0</v>
      </c>
      <c r="AH240" s="4">
        <v>0</v>
      </c>
      <c r="AI240" s="4">
        <v>0</v>
      </c>
      <c r="AJ240" s="4">
        <v>0</v>
      </c>
      <c r="AK240" s="4">
        <v>0</v>
      </c>
      <c r="AL240" s="4">
        <v>0</v>
      </c>
      <c r="AM240" s="4">
        <v>0</v>
      </c>
      <c r="AN240" s="4">
        <v>0</v>
      </c>
      <c r="AO240" s="4">
        <v>0</v>
      </c>
      <c r="AP240" s="4">
        <v>0</v>
      </c>
      <c r="AQ240" s="4">
        <v>0</v>
      </c>
      <c r="AR240" s="4">
        <v>0</v>
      </c>
      <c r="AS240" s="4">
        <v>0</v>
      </c>
      <c r="AT240" s="4">
        <v>0</v>
      </c>
      <c r="AU240" s="4">
        <v>0</v>
      </c>
      <c r="AV240" s="4">
        <v>0</v>
      </c>
      <c r="AW240" s="4">
        <f t="shared" si="25"/>
        <v>3</v>
      </c>
      <c r="AX240" s="4">
        <f t="shared" si="26"/>
        <v>3</v>
      </c>
      <c r="AY240" s="4">
        <v>0</v>
      </c>
      <c r="AZ240" s="4">
        <v>0</v>
      </c>
      <c r="BA240" s="4">
        <v>0</v>
      </c>
      <c r="BB240" s="4">
        <v>31</v>
      </c>
      <c r="BC240" s="4">
        <v>31</v>
      </c>
      <c r="BD240" s="4">
        <v>9</v>
      </c>
      <c r="BE240" s="4">
        <v>9</v>
      </c>
      <c r="BF240" s="4">
        <v>0</v>
      </c>
      <c r="BG240" s="4">
        <f t="shared" si="28"/>
        <v>0</v>
      </c>
      <c r="BH240" s="4">
        <v>0</v>
      </c>
      <c r="BI240" s="4">
        <v>0</v>
      </c>
      <c r="BJ240" s="4">
        <v>0</v>
      </c>
      <c r="BK240" s="4">
        <v>1507</v>
      </c>
      <c r="BL240" s="4">
        <f t="shared" si="29"/>
        <v>1104</v>
      </c>
      <c r="BM240" s="4">
        <f t="shared" si="30"/>
        <v>5</v>
      </c>
      <c r="BN240" s="4">
        <v>5</v>
      </c>
      <c r="BO240" s="4">
        <v>0</v>
      </c>
      <c r="BP240" s="4">
        <v>0</v>
      </c>
      <c r="BQ240" s="4">
        <v>0</v>
      </c>
      <c r="BR240" s="4">
        <f t="shared" si="31"/>
        <v>2608</v>
      </c>
      <c r="BS240" s="4">
        <f t="shared" si="32"/>
        <v>2557</v>
      </c>
      <c r="BT240" s="4">
        <f t="shared" si="33"/>
        <v>51</v>
      </c>
      <c r="BU240" s="4">
        <f t="shared" si="34"/>
        <v>8104</v>
      </c>
      <c r="BV240" s="4"/>
      <c r="BW240" s="4">
        <v>1</v>
      </c>
    </row>
    <row r="241" spans="1:75" s="1" customFormat="1">
      <c r="A241" s="8" t="s">
        <v>101</v>
      </c>
      <c r="B241" s="18">
        <v>45510</v>
      </c>
      <c r="C241" s="8" t="s">
        <v>220</v>
      </c>
      <c r="D241" s="5">
        <v>2024</v>
      </c>
      <c r="E241" s="4" t="str">
        <f t="shared" si="19"/>
        <v>AsotinPrimary2024</v>
      </c>
      <c r="F241" s="4">
        <v>14565</v>
      </c>
      <c r="G241" s="4">
        <v>1971</v>
      </c>
      <c r="H241" s="4">
        <v>5822</v>
      </c>
      <c r="I241" s="4">
        <v>0</v>
      </c>
      <c r="J241" s="4">
        <v>0</v>
      </c>
      <c r="K241" s="4">
        <f t="shared" si="20"/>
        <v>5822</v>
      </c>
      <c r="L241" s="4">
        <f t="shared" si="21"/>
        <v>0</v>
      </c>
      <c r="M241" s="4">
        <v>14724</v>
      </c>
      <c r="N241" s="4">
        <v>5871</v>
      </c>
      <c r="O241" s="4">
        <v>5822</v>
      </c>
      <c r="P241" s="4">
        <v>0</v>
      </c>
      <c r="Q241" s="4">
        <v>0</v>
      </c>
      <c r="R241" s="4">
        <v>49</v>
      </c>
      <c r="S241" s="4">
        <v>1</v>
      </c>
      <c r="T241" s="4">
        <v>8</v>
      </c>
      <c r="U241" s="4">
        <v>36</v>
      </c>
      <c r="V241" s="4">
        <v>0</v>
      </c>
      <c r="W241" s="4">
        <v>4</v>
      </c>
      <c r="X241" s="4">
        <f t="shared" si="23"/>
        <v>0</v>
      </c>
      <c r="Y241" s="2"/>
      <c r="Z241" s="4">
        <v>86</v>
      </c>
      <c r="AA241" s="4">
        <v>6</v>
      </c>
      <c r="AB241" s="4">
        <v>6</v>
      </c>
      <c r="AC241" s="4">
        <v>0</v>
      </c>
      <c r="AD241" s="4">
        <v>0</v>
      </c>
      <c r="AE241" s="4">
        <v>0</v>
      </c>
      <c r="AF241" s="4">
        <v>0</v>
      </c>
      <c r="AG241" s="4">
        <v>0</v>
      </c>
      <c r="AH241" s="4">
        <v>0</v>
      </c>
      <c r="AI241" s="4">
        <v>0</v>
      </c>
      <c r="AJ241" s="4">
        <v>0</v>
      </c>
      <c r="AK241" s="4">
        <v>0</v>
      </c>
      <c r="AL241" s="4">
        <v>0</v>
      </c>
      <c r="AM241" s="4">
        <v>0</v>
      </c>
      <c r="AN241" s="4">
        <v>0</v>
      </c>
      <c r="AO241" s="4">
        <v>0</v>
      </c>
      <c r="AP241" s="4">
        <v>0</v>
      </c>
      <c r="AQ241" s="4">
        <v>0</v>
      </c>
      <c r="AR241" s="4">
        <v>0</v>
      </c>
      <c r="AS241" s="4">
        <v>0</v>
      </c>
      <c r="AT241" s="4">
        <v>0</v>
      </c>
      <c r="AU241" s="4">
        <v>0</v>
      </c>
      <c r="AV241" s="4">
        <v>0</v>
      </c>
      <c r="AW241" s="4">
        <f t="shared" si="25"/>
        <v>6</v>
      </c>
      <c r="AX241" s="4">
        <f t="shared" si="26"/>
        <v>6</v>
      </c>
      <c r="AY241" s="4">
        <v>0</v>
      </c>
      <c r="AZ241" s="4">
        <v>0</v>
      </c>
      <c r="BA241" s="4">
        <v>0</v>
      </c>
      <c r="BB241" s="4">
        <v>39</v>
      </c>
      <c r="BC241" s="4">
        <v>39</v>
      </c>
      <c r="BD241" s="4">
        <v>8</v>
      </c>
      <c r="BE241" s="4">
        <v>8</v>
      </c>
      <c r="BF241" s="4">
        <v>0</v>
      </c>
      <c r="BG241" s="4">
        <f t="shared" si="28"/>
        <v>1</v>
      </c>
      <c r="BH241" s="4">
        <v>1</v>
      </c>
      <c r="BI241" s="4">
        <v>0</v>
      </c>
      <c r="BJ241" s="4">
        <v>0</v>
      </c>
      <c r="BK241" s="4">
        <v>3531</v>
      </c>
      <c r="BL241" s="4">
        <f t="shared" si="29"/>
        <v>2339</v>
      </c>
      <c r="BM241" s="4">
        <f t="shared" si="30"/>
        <v>39</v>
      </c>
      <c r="BN241" s="4">
        <v>39</v>
      </c>
      <c r="BO241" s="4">
        <v>0</v>
      </c>
      <c r="BP241" s="4">
        <v>0</v>
      </c>
      <c r="BQ241" s="4">
        <v>1</v>
      </c>
      <c r="BR241" s="4">
        <f t="shared" si="31"/>
        <v>5865</v>
      </c>
      <c r="BS241" s="4">
        <f t="shared" si="32"/>
        <v>5816</v>
      </c>
      <c r="BT241" s="4">
        <f t="shared" si="33"/>
        <v>49</v>
      </c>
      <c r="BU241" s="4">
        <f t="shared" si="34"/>
        <v>14638</v>
      </c>
      <c r="BV241" s="4"/>
      <c r="BW241" s="4">
        <v>0</v>
      </c>
    </row>
    <row r="242" spans="1:75" s="1" customFormat="1">
      <c r="A242" s="8" t="s">
        <v>103</v>
      </c>
      <c r="B242" s="18">
        <v>45510</v>
      </c>
      <c r="C242" s="8" t="s">
        <v>220</v>
      </c>
      <c r="D242" s="5">
        <v>2024</v>
      </c>
      <c r="E242" s="4" t="str">
        <f t="shared" si="19"/>
        <v>BentonPrimary2024</v>
      </c>
      <c r="F242" s="4">
        <v>128708</v>
      </c>
      <c r="G242" s="4">
        <v>14119</v>
      </c>
      <c r="H242" s="4">
        <v>51014</v>
      </c>
      <c r="I242" s="4">
        <v>23</v>
      </c>
      <c r="J242" s="4">
        <v>0</v>
      </c>
      <c r="K242" s="4">
        <f t="shared" si="20"/>
        <v>51037</v>
      </c>
      <c r="L242" s="4">
        <f t="shared" si="21"/>
        <v>0</v>
      </c>
      <c r="M242" s="4">
        <v>129703</v>
      </c>
      <c r="N242" s="4">
        <v>51645</v>
      </c>
      <c r="O242" s="4">
        <v>51037</v>
      </c>
      <c r="P242" s="4">
        <v>0</v>
      </c>
      <c r="Q242" s="4">
        <v>0</v>
      </c>
      <c r="R242" s="4">
        <v>608</v>
      </c>
      <c r="S242" s="4">
        <v>81</v>
      </c>
      <c r="T242" s="4">
        <v>168</v>
      </c>
      <c r="U242" s="4">
        <v>353</v>
      </c>
      <c r="V242" s="4">
        <v>0</v>
      </c>
      <c r="W242" s="4">
        <v>6</v>
      </c>
      <c r="X242" s="4">
        <f t="shared" si="23"/>
        <v>0</v>
      </c>
      <c r="Y242" s="2"/>
      <c r="Z242" s="4">
        <v>1308</v>
      </c>
      <c r="AA242" s="4">
        <v>157</v>
      </c>
      <c r="AB242" s="4">
        <v>154</v>
      </c>
      <c r="AC242" s="4">
        <v>3</v>
      </c>
      <c r="AD242" s="4">
        <v>0</v>
      </c>
      <c r="AE242" s="4">
        <v>1</v>
      </c>
      <c r="AF242" s="4">
        <v>2</v>
      </c>
      <c r="AG242" s="4">
        <v>0</v>
      </c>
      <c r="AH242" s="4">
        <v>0</v>
      </c>
      <c r="AI242" s="4">
        <v>0</v>
      </c>
      <c r="AJ242" s="4">
        <v>0</v>
      </c>
      <c r="AK242" s="4">
        <v>0</v>
      </c>
      <c r="AL242" s="4">
        <v>0</v>
      </c>
      <c r="AM242" s="4">
        <v>0</v>
      </c>
      <c r="AN242" s="4">
        <v>0</v>
      </c>
      <c r="AO242" s="4">
        <v>0</v>
      </c>
      <c r="AP242" s="4">
        <v>0</v>
      </c>
      <c r="AQ242" s="4">
        <v>0</v>
      </c>
      <c r="AR242" s="4">
        <v>0</v>
      </c>
      <c r="AS242" s="4">
        <v>0</v>
      </c>
      <c r="AT242" s="4">
        <v>0</v>
      </c>
      <c r="AU242" s="4">
        <v>0</v>
      </c>
      <c r="AV242" s="4">
        <v>0</v>
      </c>
      <c r="AW242" s="4">
        <f t="shared" si="25"/>
        <v>157</v>
      </c>
      <c r="AX242" s="4">
        <f t="shared" si="26"/>
        <v>154</v>
      </c>
      <c r="AY242" s="4">
        <v>0</v>
      </c>
      <c r="AZ242" s="4">
        <v>0</v>
      </c>
      <c r="BA242" s="4">
        <v>0</v>
      </c>
      <c r="BB242" s="4">
        <v>746</v>
      </c>
      <c r="BC242" s="4">
        <v>746</v>
      </c>
      <c r="BD242" s="4">
        <v>326</v>
      </c>
      <c r="BE242" s="4">
        <v>319</v>
      </c>
      <c r="BF242" s="4">
        <v>7</v>
      </c>
      <c r="BG242" s="4">
        <f t="shared" si="28"/>
        <v>35</v>
      </c>
      <c r="BH242" s="4">
        <v>35</v>
      </c>
      <c r="BI242" s="4">
        <v>0</v>
      </c>
      <c r="BJ242" s="4">
        <v>0</v>
      </c>
      <c r="BK242" s="4">
        <v>25567</v>
      </c>
      <c r="BL242" s="4">
        <f t="shared" si="29"/>
        <v>26043</v>
      </c>
      <c r="BM242" s="4">
        <f t="shared" si="30"/>
        <v>217</v>
      </c>
      <c r="BN242" s="4">
        <v>217</v>
      </c>
      <c r="BO242" s="4">
        <v>0</v>
      </c>
      <c r="BP242" s="4">
        <v>0</v>
      </c>
      <c r="BQ242" s="4">
        <v>45</v>
      </c>
      <c r="BR242" s="4">
        <f t="shared" si="31"/>
        <v>51488</v>
      </c>
      <c r="BS242" s="4">
        <f t="shared" si="32"/>
        <v>50883</v>
      </c>
      <c r="BT242" s="4">
        <f t="shared" si="33"/>
        <v>605</v>
      </c>
      <c r="BU242" s="4">
        <f t="shared" si="34"/>
        <v>128395</v>
      </c>
      <c r="BV242" s="4"/>
      <c r="BW242" s="4">
        <v>0</v>
      </c>
    </row>
    <row r="243" spans="1:75" s="1" customFormat="1">
      <c r="A243" s="8" t="s">
        <v>105</v>
      </c>
      <c r="B243" s="18">
        <v>45510</v>
      </c>
      <c r="C243" s="8" t="s">
        <v>220</v>
      </c>
      <c r="D243" s="5">
        <v>2024</v>
      </c>
      <c r="E243" s="4" t="str">
        <f t="shared" si="19"/>
        <v>ChelanPrimary2024</v>
      </c>
      <c r="F243" s="4">
        <v>52230</v>
      </c>
      <c r="G243" s="4">
        <v>3892</v>
      </c>
      <c r="H243" s="4">
        <v>23069</v>
      </c>
      <c r="I243" s="4">
        <v>2</v>
      </c>
      <c r="J243" s="4">
        <v>0</v>
      </c>
      <c r="K243" s="4">
        <f t="shared" si="20"/>
        <v>23071</v>
      </c>
      <c r="L243" s="4">
        <f t="shared" si="21"/>
        <v>0</v>
      </c>
      <c r="M243" s="4">
        <v>53673</v>
      </c>
      <c r="N243" s="4">
        <v>23418</v>
      </c>
      <c r="O243" s="4">
        <v>23071</v>
      </c>
      <c r="P243" s="4">
        <v>8</v>
      </c>
      <c r="Q243" s="4">
        <v>8</v>
      </c>
      <c r="R243" s="4">
        <v>339</v>
      </c>
      <c r="S243" s="4">
        <v>47</v>
      </c>
      <c r="T243" s="4">
        <v>95</v>
      </c>
      <c r="U243" s="4">
        <v>196</v>
      </c>
      <c r="V243" s="4">
        <v>0</v>
      </c>
      <c r="W243" s="4">
        <v>1</v>
      </c>
      <c r="X243" s="4">
        <f t="shared" si="23"/>
        <v>0</v>
      </c>
      <c r="Y243" s="2"/>
      <c r="Z243" s="4">
        <v>590</v>
      </c>
      <c r="AA243" s="4">
        <v>71</v>
      </c>
      <c r="AB243" s="4">
        <v>71</v>
      </c>
      <c r="AC243" s="4">
        <v>0</v>
      </c>
      <c r="AD243" s="4">
        <v>0</v>
      </c>
      <c r="AE243" s="4">
        <v>0</v>
      </c>
      <c r="AF243" s="4">
        <v>0</v>
      </c>
      <c r="AG243" s="4">
        <v>0</v>
      </c>
      <c r="AH243" s="4">
        <v>0</v>
      </c>
      <c r="AI243" s="4">
        <v>0</v>
      </c>
      <c r="AJ243" s="4">
        <v>0</v>
      </c>
      <c r="AK243" s="4">
        <v>0</v>
      </c>
      <c r="AL243" s="4">
        <v>0</v>
      </c>
      <c r="AM243" s="4">
        <v>0</v>
      </c>
      <c r="AN243" s="4">
        <v>0</v>
      </c>
      <c r="AO243" s="4">
        <v>0</v>
      </c>
      <c r="AP243" s="4">
        <v>0</v>
      </c>
      <c r="AQ243" s="4">
        <v>0</v>
      </c>
      <c r="AR243" s="4">
        <v>0</v>
      </c>
      <c r="AS243" s="4">
        <v>0</v>
      </c>
      <c r="AT243" s="4">
        <v>0</v>
      </c>
      <c r="AU243" s="4">
        <v>0</v>
      </c>
      <c r="AV243" s="4">
        <v>0</v>
      </c>
      <c r="AW243" s="4">
        <f t="shared" si="25"/>
        <v>71</v>
      </c>
      <c r="AX243" s="4">
        <f t="shared" si="26"/>
        <v>71</v>
      </c>
      <c r="AY243" s="4">
        <v>0</v>
      </c>
      <c r="AZ243" s="4">
        <v>0</v>
      </c>
      <c r="BA243" s="4">
        <v>0</v>
      </c>
      <c r="BB243" s="4">
        <v>439</v>
      </c>
      <c r="BC243" s="4">
        <v>439</v>
      </c>
      <c r="BD243" s="4">
        <v>150</v>
      </c>
      <c r="BE243" s="4">
        <v>149</v>
      </c>
      <c r="BF243" s="4">
        <v>1</v>
      </c>
      <c r="BG243" s="4">
        <f t="shared" si="28"/>
        <v>32</v>
      </c>
      <c r="BH243" s="4">
        <v>32</v>
      </c>
      <c r="BI243" s="4">
        <v>0</v>
      </c>
      <c r="BJ243" s="4">
        <v>0</v>
      </c>
      <c r="BK243" s="4">
        <v>14763</v>
      </c>
      <c r="BL243" s="4">
        <f t="shared" si="29"/>
        <v>8623</v>
      </c>
      <c r="BM243" s="4">
        <f t="shared" si="30"/>
        <v>162</v>
      </c>
      <c r="BN243" s="4">
        <v>162</v>
      </c>
      <c r="BO243" s="4">
        <v>0</v>
      </c>
      <c r="BP243" s="4">
        <v>0</v>
      </c>
      <c r="BQ243" s="4">
        <v>23</v>
      </c>
      <c r="BR243" s="4">
        <f t="shared" si="31"/>
        <v>23347</v>
      </c>
      <c r="BS243" s="4">
        <f t="shared" si="32"/>
        <v>23000</v>
      </c>
      <c r="BT243" s="4">
        <f t="shared" si="33"/>
        <v>339</v>
      </c>
      <c r="BU243" s="4">
        <f t="shared" si="34"/>
        <v>53083</v>
      </c>
      <c r="BV243" s="4"/>
      <c r="BW243" s="4">
        <v>0</v>
      </c>
    </row>
    <row r="244" spans="1:75" s="1" customFormat="1">
      <c r="A244" s="8" t="s">
        <v>107</v>
      </c>
      <c r="B244" s="18">
        <v>45510</v>
      </c>
      <c r="C244" s="8" t="s">
        <v>220</v>
      </c>
      <c r="D244" s="5">
        <v>2024</v>
      </c>
      <c r="E244" s="4" t="str">
        <f t="shared" si="19"/>
        <v>ClallamPrimary2024</v>
      </c>
      <c r="F244" s="4">
        <v>57614</v>
      </c>
      <c r="G244" s="4">
        <v>4915</v>
      </c>
      <c r="H244" s="4">
        <v>29697</v>
      </c>
      <c r="I244" s="4">
        <v>10</v>
      </c>
      <c r="J244" s="4">
        <v>0</v>
      </c>
      <c r="K244" s="4">
        <f t="shared" si="20"/>
        <v>29707</v>
      </c>
      <c r="L244" s="4">
        <f t="shared" si="21"/>
        <v>0</v>
      </c>
      <c r="M244" s="4">
        <v>59077</v>
      </c>
      <c r="N244" s="4">
        <v>29952</v>
      </c>
      <c r="O244" s="4">
        <v>29707</v>
      </c>
      <c r="P244" s="4">
        <v>25</v>
      </c>
      <c r="Q244" s="4">
        <v>0</v>
      </c>
      <c r="R244" s="4">
        <v>220</v>
      </c>
      <c r="S244" s="4">
        <v>32</v>
      </c>
      <c r="T244" s="4">
        <v>78</v>
      </c>
      <c r="U244" s="4">
        <v>102</v>
      </c>
      <c r="V244" s="4">
        <v>0</v>
      </c>
      <c r="W244" s="4">
        <v>8</v>
      </c>
      <c r="X244" s="4">
        <f t="shared" si="23"/>
        <v>0</v>
      </c>
      <c r="Y244" s="2"/>
      <c r="Z244" s="4">
        <v>896</v>
      </c>
      <c r="AA244" s="4">
        <v>144</v>
      </c>
      <c r="AB244" s="4">
        <v>142</v>
      </c>
      <c r="AC244" s="4">
        <v>2</v>
      </c>
      <c r="AD244" s="4">
        <v>1</v>
      </c>
      <c r="AE244" s="4">
        <v>0</v>
      </c>
      <c r="AF244" s="4">
        <v>1</v>
      </c>
      <c r="AG244" s="4">
        <v>0</v>
      </c>
      <c r="AH244" s="4">
        <v>0</v>
      </c>
      <c r="AI244" s="4">
        <v>0</v>
      </c>
      <c r="AJ244" s="4">
        <v>0</v>
      </c>
      <c r="AK244" s="4">
        <v>0</v>
      </c>
      <c r="AL244" s="4">
        <v>0</v>
      </c>
      <c r="AM244" s="4">
        <v>0</v>
      </c>
      <c r="AN244" s="4">
        <v>0</v>
      </c>
      <c r="AO244" s="4">
        <v>0</v>
      </c>
      <c r="AP244" s="4">
        <v>0</v>
      </c>
      <c r="AQ244" s="4">
        <v>0</v>
      </c>
      <c r="AR244" s="4">
        <v>0</v>
      </c>
      <c r="AS244" s="4">
        <v>0</v>
      </c>
      <c r="AT244" s="4">
        <v>0</v>
      </c>
      <c r="AU244" s="4">
        <v>0</v>
      </c>
      <c r="AV244" s="4">
        <v>0</v>
      </c>
      <c r="AW244" s="4">
        <f t="shared" si="25"/>
        <v>144</v>
      </c>
      <c r="AX244" s="4">
        <f t="shared" si="26"/>
        <v>142</v>
      </c>
      <c r="AY244" s="4">
        <v>0</v>
      </c>
      <c r="AZ244" s="4">
        <v>0</v>
      </c>
      <c r="BA244" s="4">
        <v>0</v>
      </c>
      <c r="BB244" s="4">
        <v>1260</v>
      </c>
      <c r="BC244" s="4">
        <v>1260</v>
      </c>
      <c r="BD244" s="4">
        <v>245</v>
      </c>
      <c r="BE244" s="4">
        <v>244</v>
      </c>
      <c r="BF244" s="4">
        <v>1</v>
      </c>
      <c r="BG244" s="4">
        <f t="shared" si="28"/>
        <v>49</v>
      </c>
      <c r="BH244" s="4">
        <v>49</v>
      </c>
      <c r="BI244" s="4">
        <v>0</v>
      </c>
      <c r="BJ244" s="4">
        <v>0</v>
      </c>
      <c r="BK244" s="4">
        <v>21745</v>
      </c>
      <c r="BL244" s="4">
        <f t="shared" si="29"/>
        <v>8158</v>
      </c>
      <c r="BM244" s="4">
        <f t="shared" si="30"/>
        <v>203</v>
      </c>
      <c r="BN244" s="4">
        <v>203</v>
      </c>
      <c r="BO244" s="4">
        <v>0</v>
      </c>
      <c r="BP244" s="4">
        <v>0</v>
      </c>
      <c r="BQ244" s="4">
        <v>36</v>
      </c>
      <c r="BR244" s="4">
        <f t="shared" si="31"/>
        <v>29808</v>
      </c>
      <c r="BS244" s="4">
        <f t="shared" si="32"/>
        <v>29565</v>
      </c>
      <c r="BT244" s="4">
        <f t="shared" si="33"/>
        <v>218</v>
      </c>
      <c r="BU244" s="4">
        <f t="shared" si="34"/>
        <v>58181</v>
      </c>
      <c r="BV244" s="4"/>
      <c r="BW244" s="4">
        <v>0</v>
      </c>
    </row>
    <row r="245" spans="1:75" s="1" customFormat="1">
      <c r="A245" s="8" t="s">
        <v>109</v>
      </c>
      <c r="B245" s="18">
        <v>45510</v>
      </c>
      <c r="C245" s="8" t="s">
        <v>220</v>
      </c>
      <c r="D245" s="5">
        <v>2024</v>
      </c>
      <c r="E245" s="4" t="str">
        <f t="shared" si="19"/>
        <v>ClarkPrimary2024</v>
      </c>
      <c r="F245" s="4">
        <v>337946</v>
      </c>
      <c r="G245" s="4">
        <v>42186</v>
      </c>
      <c r="H245" s="4">
        <v>136958</v>
      </c>
      <c r="I245" s="4">
        <v>30</v>
      </c>
      <c r="J245" s="4">
        <v>14</v>
      </c>
      <c r="K245" s="4">
        <f t="shared" si="20"/>
        <v>136974</v>
      </c>
      <c r="L245" s="4">
        <f t="shared" si="21"/>
        <v>0</v>
      </c>
      <c r="M245" s="4">
        <v>344354</v>
      </c>
      <c r="N245" s="4">
        <v>138610</v>
      </c>
      <c r="O245" s="4">
        <v>136974</v>
      </c>
      <c r="P245" s="4">
        <v>7</v>
      </c>
      <c r="Q245" s="4">
        <v>7</v>
      </c>
      <c r="R245" s="4">
        <v>1629</v>
      </c>
      <c r="S245" s="4">
        <v>152</v>
      </c>
      <c r="T245" s="4">
        <v>503</v>
      </c>
      <c r="U245" s="4">
        <v>934</v>
      </c>
      <c r="V245" s="4">
        <v>0</v>
      </c>
      <c r="W245" s="4">
        <v>40</v>
      </c>
      <c r="X245" s="4">
        <f t="shared" si="23"/>
        <v>0</v>
      </c>
      <c r="Y245" s="2"/>
      <c r="Z245" s="4">
        <v>4793</v>
      </c>
      <c r="AA245" s="4">
        <v>619</v>
      </c>
      <c r="AB245" s="4">
        <v>605</v>
      </c>
      <c r="AC245" s="4">
        <v>14</v>
      </c>
      <c r="AD245" s="4">
        <v>2</v>
      </c>
      <c r="AE245" s="4">
        <v>5</v>
      </c>
      <c r="AF245" s="4">
        <v>6</v>
      </c>
      <c r="AG245" s="4">
        <v>1</v>
      </c>
      <c r="AH245" s="4">
        <v>1</v>
      </c>
      <c r="AI245" s="4">
        <v>1</v>
      </c>
      <c r="AJ245" s="4">
        <v>0</v>
      </c>
      <c r="AK245" s="4">
        <v>0</v>
      </c>
      <c r="AL245" s="4">
        <v>0</v>
      </c>
      <c r="AM245" s="4">
        <v>0</v>
      </c>
      <c r="AN245" s="4">
        <v>0</v>
      </c>
      <c r="AO245" s="4">
        <v>0</v>
      </c>
      <c r="AP245" s="4">
        <v>0</v>
      </c>
      <c r="AQ245" s="4">
        <v>0</v>
      </c>
      <c r="AR245" s="4">
        <v>0</v>
      </c>
      <c r="AS245" s="4">
        <v>0</v>
      </c>
      <c r="AT245" s="4">
        <v>0</v>
      </c>
      <c r="AU245" s="4">
        <v>0</v>
      </c>
      <c r="AV245" s="4">
        <v>0</v>
      </c>
      <c r="AW245" s="4">
        <f t="shared" si="25"/>
        <v>620</v>
      </c>
      <c r="AX245" s="4">
        <f t="shared" si="26"/>
        <v>606</v>
      </c>
      <c r="AY245" s="4">
        <v>0</v>
      </c>
      <c r="AZ245" s="4">
        <v>0</v>
      </c>
      <c r="BA245" s="4">
        <v>0</v>
      </c>
      <c r="BB245" s="4">
        <v>2509</v>
      </c>
      <c r="BC245" s="4">
        <v>2509</v>
      </c>
      <c r="BD245" s="4">
        <v>971</v>
      </c>
      <c r="BE245" s="4">
        <v>948</v>
      </c>
      <c r="BF245" s="4">
        <v>23</v>
      </c>
      <c r="BG245" s="4">
        <f t="shared" si="28"/>
        <v>196</v>
      </c>
      <c r="BH245" s="4">
        <v>195</v>
      </c>
      <c r="BI245" s="4">
        <v>1</v>
      </c>
      <c r="BJ245" s="4">
        <v>0</v>
      </c>
      <c r="BK245" s="4">
        <v>83765</v>
      </c>
      <c r="BL245" s="4">
        <f t="shared" si="29"/>
        <v>54649</v>
      </c>
      <c r="BM245" s="4">
        <f t="shared" si="30"/>
        <v>3050</v>
      </c>
      <c r="BN245" s="4">
        <v>3050</v>
      </c>
      <c r="BO245" s="4">
        <v>0</v>
      </c>
      <c r="BP245" s="4">
        <v>0</v>
      </c>
      <c r="BQ245" s="4">
        <v>397</v>
      </c>
      <c r="BR245" s="4">
        <f t="shared" si="31"/>
        <v>137990</v>
      </c>
      <c r="BS245" s="4">
        <f t="shared" si="32"/>
        <v>136368</v>
      </c>
      <c r="BT245" s="4">
        <f t="shared" si="33"/>
        <v>1615</v>
      </c>
      <c r="BU245" s="4">
        <f t="shared" si="34"/>
        <v>339561</v>
      </c>
      <c r="BV245" s="4"/>
      <c r="BW245" s="4">
        <v>0</v>
      </c>
    </row>
    <row r="246" spans="1:75" s="1" customFormat="1">
      <c r="A246" s="8" t="s">
        <v>111</v>
      </c>
      <c r="B246" s="18">
        <v>45510</v>
      </c>
      <c r="C246" s="8" t="s">
        <v>220</v>
      </c>
      <c r="D246" s="5">
        <v>2024</v>
      </c>
      <c r="E246" s="4" t="str">
        <f t="shared" si="19"/>
        <v>ColumbiaPrimary2024</v>
      </c>
      <c r="F246" s="4">
        <v>2895</v>
      </c>
      <c r="G246" s="4">
        <v>233</v>
      </c>
      <c r="H246" s="4">
        <v>1349</v>
      </c>
      <c r="I246" s="4">
        <v>0</v>
      </c>
      <c r="J246" s="4">
        <v>0</v>
      </c>
      <c r="K246" s="4">
        <f t="shared" si="20"/>
        <v>1349</v>
      </c>
      <c r="L246" s="4">
        <f t="shared" si="21"/>
        <v>0</v>
      </c>
      <c r="M246" s="4">
        <v>2911</v>
      </c>
      <c r="N246" s="8">
        <v>1369</v>
      </c>
      <c r="O246" s="8">
        <v>1349</v>
      </c>
      <c r="P246" s="4">
        <v>0</v>
      </c>
      <c r="Q246" s="8">
        <v>0</v>
      </c>
      <c r="R246" s="8">
        <v>20</v>
      </c>
      <c r="S246" s="8">
        <v>2</v>
      </c>
      <c r="T246" s="8">
        <v>0</v>
      </c>
      <c r="U246" s="8">
        <v>18</v>
      </c>
      <c r="V246" s="8">
        <v>0</v>
      </c>
      <c r="W246" s="8">
        <v>0</v>
      </c>
      <c r="X246" s="4">
        <f t="shared" si="23"/>
        <v>0</v>
      </c>
      <c r="Y246" s="2"/>
      <c r="Z246" s="8">
        <v>24</v>
      </c>
      <c r="AA246" s="8">
        <v>4</v>
      </c>
      <c r="AB246" s="8">
        <v>4</v>
      </c>
      <c r="AC246" s="8">
        <v>0</v>
      </c>
      <c r="AD246" s="8">
        <v>0</v>
      </c>
      <c r="AE246" s="8">
        <v>0</v>
      </c>
      <c r="AF246" s="8">
        <v>0</v>
      </c>
      <c r="AG246" s="8">
        <v>0</v>
      </c>
      <c r="AH246" s="8">
        <v>0</v>
      </c>
      <c r="AI246" s="8">
        <v>0</v>
      </c>
      <c r="AJ246" s="8">
        <v>0</v>
      </c>
      <c r="AK246" s="8">
        <v>0</v>
      </c>
      <c r="AL246" s="8">
        <v>0</v>
      </c>
      <c r="AM246" s="8">
        <v>0</v>
      </c>
      <c r="AN246" s="8">
        <v>0</v>
      </c>
      <c r="AO246" s="8">
        <v>0</v>
      </c>
      <c r="AP246" s="8">
        <v>0</v>
      </c>
      <c r="AQ246" s="8">
        <v>0</v>
      </c>
      <c r="AR246" s="8">
        <v>0</v>
      </c>
      <c r="AS246" s="8">
        <v>0</v>
      </c>
      <c r="AT246" s="8">
        <v>0</v>
      </c>
      <c r="AU246" s="8">
        <v>0</v>
      </c>
      <c r="AV246" s="8">
        <v>0</v>
      </c>
      <c r="AW246" s="4">
        <f t="shared" si="25"/>
        <v>4</v>
      </c>
      <c r="AX246" s="4">
        <f t="shared" si="26"/>
        <v>4</v>
      </c>
      <c r="AY246" s="8">
        <v>0</v>
      </c>
      <c r="AZ246" s="8">
        <v>0</v>
      </c>
      <c r="BA246" s="8">
        <v>0</v>
      </c>
      <c r="BB246" s="8">
        <v>8</v>
      </c>
      <c r="BC246" s="8">
        <v>8</v>
      </c>
      <c r="BD246" s="8">
        <v>5</v>
      </c>
      <c r="BE246" s="8">
        <v>5</v>
      </c>
      <c r="BF246" s="8">
        <v>0</v>
      </c>
      <c r="BG246" s="4">
        <f t="shared" si="28"/>
        <v>1</v>
      </c>
      <c r="BH246" s="8">
        <v>1</v>
      </c>
      <c r="BI246" s="8">
        <v>0</v>
      </c>
      <c r="BJ246" s="8">
        <v>0</v>
      </c>
      <c r="BK246" s="8">
        <v>832</v>
      </c>
      <c r="BL246" s="4">
        <f t="shared" si="29"/>
        <v>536</v>
      </c>
      <c r="BM246" s="4">
        <f t="shared" si="30"/>
        <v>3</v>
      </c>
      <c r="BN246" s="8">
        <v>3</v>
      </c>
      <c r="BO246" s="8">
        <v>0</v>
      </c>
      <c r="BP246" s="8">
        <v>0</v>
      </c>
      <c r="BQ246" s="8">
        <v>0</v>
      </c>
      <c r="BR246" s="4">
        <f t="shared" si="31"/>
        <v>1365</v>
      </c>
      <c r="BS246" s="4">
        <f t="shared" si="32"/>
        <v>1345</v>
      </c>
      <c r="BT246" s="4">
        <f t="shared" si="33"/>
        <v>20</v>
      </c>
      <c r="BU246" s="4">
        <f t="shared" si="34"/>
        <v>2887</v>
      </c>
      <c r="BV246" s="4"/>
      <c r="BW246" s="8">
        <v>0</v>
      </c>
    </row>
    <row r="247" spans="1:75" s="1" customFormat="1">
      <c r="A247" s="8" t="s">
        <v>113</v>
      </c>
      <c r="B247" s="18">
        <v>45510</v>
      </c>
      <c r="C247" s="8" t="s">
        <v>220</v>
      </c>
      <c r="D247" s="5">
        <v>2024</v>
      </c>
      <c r="E247" s="4" t="str">
        <f t="shared" si="19"/>
        <v>CowlitzPrimary2024</v>
      </c>
      <c r="F247" s="4">
        <v>73662</v>
      </c>
      <c r="G247" s="4">
        <v>7649</v>
      </c>
      <c r="H247" s="4">
        <v>29997</v>
      </c>
      <c r="I247" s="4">
        <v>3</v>
      </c>
      <c r="J247" s="4">
        <v>0</v>
      </c>
      <c r="K247" s="4">
        <f t="shared" si="20"/>
        <v>30000</v>
      </c>
      <c r="L247" s="4">
        <f t="shared" si="21"/>
        <v>0</v>
      </c>
      <c r="M247" s="4">
        <v>74345</v>
      </c>
      <c r="N247" s="4">
        <v>30328</v>
      </c>
      <c r="O247" s="4">
        <v>30000</v>
      </c>
      <c r="P247" s="4">
        <v>0</v>
      </c>
      <c r="Q247" s="4">
        <v>0</v>
      </c>
      <c r="R247" s="4">
        <v>328</v>
      </c>
      <c r="S247" s="4">
        <v>22</v>
      </c>
      <c r="T247" s="4">
        <v>69</v>
      </c>
      <c r="U247" s="4">
        <v>231</v>
      </c>
      <c r="V247" s="4">
        <v>0</v>
      </c>
      <c r="W247" s="4">
        <v>6</v>
      </c>
      <c r="X247" s="4">
        <f t="shared" si="23"/>
        <v>0</v>
      </c>
      <c r="Y247" s="2"/>
      <c r="Z247" s="4">
        <v>818</v>
      </c>
      <c r="AA247" s="4">
        <v>96</v>
      </c>
      <c r="AB247" s="4">
        <v>94</v>
      </c>
      <c r="AC247" s="4">
        <v>2</v>
      </c>
      <c r="AD247" s="4">
        <v>0</v>
      </c>
      <c r="AE247" s="4">
        <v>0</v>
      </c>
      <c r="AF247" s="4">
        <v>2</v>
      </c>
      <c r="AG247" s="4">
        <v>0</v>
      </c>
      <c r="AH247" s="4">
        <v>0</v>
      </c>
      <c r="AI247" s="4">
        <v>0</v>
      </c>
      <c r="AJ247" s="4">
        <v>0</v>
      </c>
      <c r="AK247" s="4">
        <v>0</v>
      </c>
      <c r="AL247" s="4">
        <v>0</v>
      </c>
      <c r="AM247" s="4">
        <v>0</v>
      </c>
      <c r="AN247" s="4">
        <v>0</v>
      </c>
      <c r="AO247" s="4">
        <v>0</v>
      </c>
      <c r="AP247" s="4">
        <v>0</v>
      </c>
      <c r="AQ247" s="4">
        <v>0</v>
      </c>
      <c r="AR247" s="4">
        <v>0</v>
      </c>
      <c r="AS247" s="4">
        <v>0</v>
      </c>
      <c r="AT247" s="4">
        <v>0</v>
      </c>
      <c r="AU247" s="4">
        <v>0</v>
      </c>
      <c r="AV247" s="4">
        <v>0</v>
      </c>
      <c r="AW247" s="4">
        <f t="shared" si="25"/>
        <v>96</v>
      </c>
      <c r="AX247" s="4">
        <f t="shared" si="26"/>
        <v>94</v>
      </c>
      <c r="AY247" s="4">
        <v>0</v>
      </c>
      <c r="AZ247" s="4">
        <v>0</v>
      </c>
      <c r="BA247" s="4">
        <v>0</v>
      </c>
      <c r="BB247" s="4">
        <v>385</v>
      </c>
      <c r="BC247" s="4">
        <v>385</v>
      </c>
      <c r="BD247" s="4">
        <v>209</v>
      </c>
      <c r="BE247" s="4">
        <v>208</v>
      </c>
      <c r="BF247" s="4">
        <v>1</v>
      </c>
      <c r="BG247" s="4">
        <f t="shared" si="28"/>
        <v>23</v>
      </c>
      <c r="BH247" s="4">
        <v>23</v>
      </c>
      <c r="BI247" s="4">
        <v>0</v>
      </c>
      <c r="BJ247" s="4">
        <v>0</v>
      </c>
      <c r="BK247" s="4">
        <v>19634</v>
      </c>
      <c r="BL247" s="4">
        <f t="shared" si="29"/>
        <v>10671</v>
      </c>
      <c r="BM247" s="4">
        <f t="shared" si="30"/>
        <v>130</v>
      </c>
      <c r="BN247" s="4">
        <v>130</v>
      </c>
      <c r="BO247" s="4">
        <v>0</v>
      </c>
      <c r="BP247" s="4">
        <v>0</v>
      </c>
      <c r="BQ247" s="4">
        <v>27</v>
      </c>
      <c r="BR247" s="4">
        <f t="shared" si="31"/>
        <v>30232</v>
      </c>
      <c r="BS247" s="4">
        <f t="shared" si="32"/>
        <v>29906</v>
      </c>
      <c r="BT247" s="4">
        <f t="shared" si="33"/>
        <v>326</v>
      </c>
      <c r="BU247" s="4">
        <f t="shared" si="34"/>
        <v>73527</v>
      </c>
      <c r="BV247" s="4"/>
      <c r="BW247" s="4">
        <v>0</v>
      </c>
    </row>
    <row r="248" spans="1:75" s="1" customFormat="1">
      <c r="A248" s="8" t="s">
        <v>115</v>
      </c>
      <c r="B248" s="18">
        <v>45510</v>
      </c>
      <c r="C248" s="8" t="s">
        <v>220</v>
      </c>
      <c r="D248" s="5">
        <v>2024</v>
      </c>
      <c r="E248" s="4" t="str">
        <f t="shared" si="19"/>
        <v>DouglasPrimary2024</v>
      </c>
      <c r="F248" s="4">
        <v>26653</v>
      </c>
      <c r="G248" s="4">
        <v>2382</v>
      </c>
      <c r="H248" s="4">
        <v>11372</v>
      </c>
      <c r="I248" s="4">
        <v>0</v>
      </c>
      <c r="J248" s="4">
        <v>1</v>
      </c>
      <c r="K248" s="4">
        <f t="shared" si="20"/>
        <v>11371</v>
      </c>
      <c r="L248" s="4">
        <f t="shared" si="21"/>
        <v>0</v>
      </c>
      <c r="M248" s="4">
        <v>27289</v>
      </c>
      <c r="N248" s="4">
        <v>11472</v>
      </c>
      <c r="O248" s="4">
        <v>11371</v>
      </c>
      <c r="P248" s="4">
        <v>0</v>
      </c>
      <c r="Q248" s="4">
        <v>0</v>
      </c>
      <c r="R248" s="4">
        <v>101</v>
      </c>
      <c r="S248" s="4">
        <v>8</v>
      </c>
      <c r="T248" s="4">
        <v>14</v>
      </c>
      <c r="U248" s="4">
        <v>79</v>
      </c>
      <c r="V248" s="4">
        <v>0</v>
      </c>
      <c r="W248" s="4">
        <v>0</v>
      </c>
      <c r="X248" s="4">
        <f t="shared" si="23"/>
        <v>0</v>
      </c>
      <c r="Y248" s="34" t="s">
        <v>389</v>
      </c>
      <c r="Z248" s="4">
        <v>210</v>
      </c>
      <c r="AA248" s="4">
        <v>17</v>
      </c>
      <c r="AB248" s="4">
        <v>17</v>
      </c>
      <c r="AC248" s="4">
        <v>0</v>
      </c>
      <c r="AD248" s="4">
        <v>0</v>
      </c>
      <c r="AE248" s="4">
        <v>0</v>
      </c>
      <c r="AF248" s="4">
        <v>0</v>
      </c>
      <c r="AG248" s="4">
        <v>0</v>
      </c>
      <c r="AH248" s="4">
        <v>0</v>
      </c>
      <c r="AI248" s="4">
        <v>0</v>
      </c>
      <c r="AJ248" s="4">
        <v>0</v>
      </c>
      <c r="AK248" s="4">
        <v>0</v>
      </c>
      <c r="AL248" s="4">
        <v>0</v>
      </c>
      <c r="AM248" s="4">
        <v>0</v>
      </c>
      <c r="AN248" s="4">
        <v>0</v>
      </c>
      <c r="AO248" s="4">
        <v>0</v>
      </c>
      <c r="AP248" s="4">
        <v>0</v>
      </c>
      <c r="AQ248" s="4">
        <v>0</v>
      </c>
      <c r="AR248" s="4">
        <v>0</v>
      </c>
      <c r="AS248" s="4">
        <v>0</v>
      </c>
      <c r="AT248" s="4">
        <v>0</v>
      </c>
      <c r="AU248" s="4">
        <v>0</v>
      </c>
      <c r="AV248" s="4">
        <v>0</v>
      </c>
      <c r="AW248" s="4">
        <f t="shared" si="25"/>
        <v>17</v>
      </c>
      <c r="AX248" s="4">
        <f t="shared" si="26"/>
        <v>17</v>
      </c>
      <c r="AY248" s="4">
        <v>0</v>
      </c>
      <c r="AZ248" s="4">
        <v>0</v>
      </c>
      <c r="BA248" s="4">
        <v>0</v>
      </c>
      <c r="BB248" s="4">
        <v>135</v>
      </c>
      <c r="BC248" s="4">
        <v>135</v>
      </c>
      <c r="BD248" s="4">
        <v>55</v>
      </c>
      <c r="BE248" s="4">
        <v>53</v>
      </c>
      <c r="BF248" s="4">
        <v>2</v>
      </c>
      <c r="BG248" s="4">
        <f t="shared" si="28"/>
        <v>4</v>
      </c>
      <c r="BH248" s="4">
        <v>4</v>
      </c>
      <c r="BI248" s="4">
        <v>0</v>
      </c>
      <c r="BJ248" s="4">
        <v>0</v>
      </c>
      <c r="BK248" s="4">
        <v>7411</v>
      </c>
      <c r="BL248" s="4">
        <f t="shared" si="29"/>
        <v>4057</v>
      </c>
      <c r="BM248" s="4">
        <f t="shared" si="30"/>
        <v>37</v>
      </c>
      <c r="BN248" s="4">
        <v>37</v>
      </c>
      <c r="BO248" s="4">
        <v>0</v>
      </c>
      <c r="BP248" s="4">
        <v>0</v>
      </c>
      <c r="BQ248" s="4">
        <v>4</v>
      </c>
      <c r="BR248" s="4">
        <f t="shared" si="31"/>
        <v>11455</v>
      </c>
      <c r="BS248" s="4">
        <f t="shared" si="32"/>
        <v>11354</v>
      </c>
      <c r="BT248" s="4">
        <f t="shared" si="33"/>
        <v>101</v>
      </c>
      <c r="BU248" s="4">
        <f t="shared" si="34"/>
        <v>27079</v>
      </c>
      <c r="BV248" s="4"/>
      <c r="BW248" s="4">
        <v>0</v>
      </c>
    </row>
    <row r="249" spans="1:75" s="1" customFormat="1">
      <c r="A249" s="8" t="s">
        <v>117</v>
      </c>
      <c r="B249" s="18">
        <v>45510</v>
      </c>
      <c r="C249" s="8" t="s">
        <v>220</v>
      </c>
      <c r="D249" s="5">
        <v>2024</v>
      </c>
      <c r="E249" s="4" t="str">
        <f t="shared" si="19"/>
        <v>FerryPrimary2024</v>
      </c>
      <c r="F249" s="4">
        <v>5069</v>
      </c>
      <c r="G249" s="4">
        <v>499</v>
      </c>
      <c r="H249" s="4">
        <v>2484</v>
      </c>
      <c r="I249" s="4">
        <v>0</v>
      </c>
      <c r="J249" s="4">
        <v>0</v>
      </c>
      <c r="K249" s="4">
        <f t="shared" si="20"/>
        <v>2484</v>
      </c>
      <c r="L249" s="4">
        <f t="shared" si="21"/>
        <v>0</v>
      </c>
      <c r="M249" s="4">
        <v>5116</v>
      </c>
      <c r="N249" s="4">
        <v>2493</v>
      </c>
      <c r="O249" s="4">
        <v>2484</v>
      </c>
      <c r="P249" s="4">
        <v>0</v>
      </c>
      <c r="Q249" s="4">
        <v>0</v>
      </c>
      <c r="R249" s="4">
        <v>9</v>
      </c>
      <c r="S249" s="4">
        <v>3</v>
      </c>
      <c r="T249" s="4">
        <v>3</v>
      </c>
      <c r="U249" s="4">
        <v>0</v>
      </c>
      <c r="V249" s="4">
        <v>0</v>
      </c>
      <c r="W249" s="4">
        <v>3</v>
      </c>
      <c r="X249" s="4">
        <f t="shared" si="23"/>
        <v>0</v>
      </c>
      <c r="Y249" s="2"/>
      <c r="Z249" s="4">
        <v>44</v>
      </c>
      <c r="AA249" s="4">
        <v>10</v>
      </c>
      <c r="AB249" s="4">
        <v>10</v>
      </c>
      <c r="AC249" s="4">
        <v>0</v>
      </c>
      <c r="AD249" s="4">
        <v>0</v>
      </c>
      <c r="AE249" s="4">
        <v>0</v>
      </c>
      <c r="AF249" s="4">
        <v>0</v>
      </c>
      <c r="AG249" s="4">
        <v>0</v>
      </c>
      <c r="AH249" s="4">
        <v>0</v>
      </c>
      <c r="AI249" s="4">
        <v>0</v>
      </c>
      <c r="AJ249" s="4">
        <v>0</v>
      </c>
      <c r="AK249" s="4">
        <v>0</v>
      </c>
      <c r="AL249" s="4">
        <v>0</v>
      </c>
      <c r="AM249" s="4">
        <v>0</v>
      </c>
      <c r="AN249" s="4">
        <v>0</v>
      </c>
      <c r="AO249" s="4">
        <v>0</v>
      </c>
      <c r="AP249" s="4">
        <v>0</v>
      </c>
      <c r="AQ249" s="4">
        <v>0</v>
      </c>
      <c r="AR249" s="4">
        <v>0</v>
      </c>
      <c r="AS249" s="4">
        <v>0</v>
      </c>
      <c r="AT249" s="4">
        <v>0</v>
      </c>
      <c r="AU249" s="4">
        <v>0</v>
      </c>
      <c r="AV249" s="4">
        <v>0</v>
      </c>
      <c r="AW249" s="4">
        <f t="shared" si="25"/>
        <v>10</v>
      </c>
      <c r="AX249" s="4">
        <f t="shared" si="26"/>
        <v>10</v>
      </c>
      <c r="AY249" s="4">
        <v>0</v>
      </c>
      <c r="AZ249" s="4">
        <v>0</v>
      </c>
      <c r="BA249" s="4">
        <v>0</v>
      </c>
      <c r="BB249" s="4">
        <v>30</v>
      </c>
      <c r="BC249" s="4">
        <v>30</v>
      </c>
      <c r="BD249" s="4">
        <v>25</v>
      </c>
      <c r="BE249" s="4">
        <v>25</v>
      </c>
      <c r="BF249" s="4">
        <v>0</v>
      </c>
      <c r="BG249" s="4">
        <f t="shared" si="28"/>
        <v>0</v>
      </c>
      <c r="BH249" s="4">
        <v>0</v>
      </c>
      <c r="BI249" s="4">
        <v>0</v>
      </c>
      <c r="BJ249" s="4">
        <v>0</v>
      </c>
      <c r="BK249" s="4">
        <v>920</v>
      </c>
      <c r="BL249" s="4">
        <f t="shared" si="29"/>
        <v>1573</v>
      </c>
      <c r="BM249" s="4">
        <f t="shared" si="30"/>
        <v>6</v>
      </c>
      <c r="BN249" s="4">
        <v>6</v>
      </c>
      <c r="BO249" s="4">
        <v>0</v>
      </c>
      <c r="BP249" s="4">
        <v>0</v>
      </c>
      <c r="BQ249" s="4">
        <v>2</v>
      </c>
      <c r="BR249" s="4">
        <f t="shared" si="31"/>
        <v>2483</v>
      </c>
      <c r="BS249" s="4">
        <f t="shared" si="32"/>
        <v>2474</v>
      </c>
      <c r="BT249" s="4">
        <f t="shared" si="33"/>
        <v>9</v>
      </c>
      <c r="BU249" s="4">
        <f t="shared" si="34"/>
        <v>5072</v>
      </c>
      <c r="BV249" s="4"/>
      <c r="BW249" s="4">
        <v>0</v>
      </c>
    </row>
    <row r="250" spans="1:75" s="1" customFormat="1">
      <c r="A250" s="8" t="s">
        <v>119</v>
      </c>
      <c r="B250" s="18">
        <v>45510</v>
      </c>
      <c r="C250" s="8" t="s">
        <v>220</v>
      </c>
      <c r="D250" s="5">
        <v>2024</v>
      </c>
      <c r="E250" s="4" t="str">
        <f t="shared" si="19"/>
        <v>FranklinPrimary2024</v>
      </c>
      <c r="F250" s="4">
        <v>44999</v>
      </c>
      <c r="G250" s="4">
        <v>4554</v>
      </c>
      <c r="H250" s="4">
        <v>14402</v>
      </c>
      <c r="I250" s="4">
        <v>2</v>
      </c>
      <c r="J250" s="4">
        <v>0</v>
      </c>
      <c r="K250" s="4">
        <f t="shared" si="20"/>
        <v>14404</v>
      </c>
      <c r="L250" s="4">
        <f t="shared" si="21"/>
        <v>0</v>
      </c>
      <c r="M250" s="4">
        <v>45722</v>
      </c>
      <c r="N250" s="4">
        <v>14649</v>
      </c>
      <c r="O250" s="4">
        <v>14404</v>
      </c>
      <c r="P250" s="4">
        <v>2</v>
      </c>
      <c r="Q250" s="4">
        <v>2</v>
      </c>
      <c r="R250" s="4">
        <v>243</v>
      </c>
      <c r="S250" s="4">
        <v>36</v>
      </c>
      <c r="T250" s="4">
        <v>50</v>
      </c>
      <c r="U250" s="4">
        <v>130</v>
      </c>
      <c r="V250" s="4">
        <v>0</v>
      </c>
      <c r="W250" s="4">
        <v>27</v>
      </c>
      <c r="X250" s="4">
        <f t="shared" si="23"/>
        <v>0</v>
      </c>
      <c r="Y250" s="2"/>
      <c r="Z250" s="4">
        <v>452</v>
      </c>
      <c r="AA250" s="4">
        <v>50</v>
      </c>
      <c r="AB250" s="4">
        <v>49</v>
      </c>
      <c r="AC250" s="4">
        <v>1</v>
      </c>
      <c r="AD250" s="4">
        <v>0</v>
      </c>
      <c r="AE250" s="4">
        <v>0</v>
      </c>
      <c r="AF250" s="4">
        <v>0</v>
      </c>
      <c r="AG250" s="4">
        <v>1</v>
      </c>
      <c r="AH250" s="4">
        <v>0</v>
      </c>
      <c r="AI250" s="4">
        <v>0</v>
      </c>
      <c r="AJ250" s="4">
        <v>0</v>
      </c>
      <c r="AK250" s="4">
        <v>0</v>
      </c>
      <c r="AL250" s="4">
        <v>0</v>
      </c>
      <c r="AM250" s="4">
        <v>0</v>
      </c>
      <c r="AN250" s="4">
        <v>0</v>
      </c>
      <c r="AO250" s="4">
        <v>0</v>
      </c>
      <c r="AP250" s="4">
        <v>0</v>
      </c>
      <c r="AQ250" s="4">
        <v>0</v>
      </c>
      <c r="AR250" s="4">
        <v>0</v>
      </c>
      <c r="AS250" s="4">
        <v>0</v>
      </c>
      <c r="AT250" s="4">
        <v>0</v>
      </c>
      <c r="AU250" s="4">
        <v>0</v>
      </c>
      <c r="AV250" s="4">
        <v>0</v>
      </c>
      <c r="AW250" s="4">
        <f t="shared" si="25"/>
        <v>50</v>
      </c>
      <c r="AX250" s="4">
        <f t="shared" si="26"/>
        <v>49</v>
      </c>
      <c r="AY250" s="4">
        <v>0</v>
      </c>
      <c r="AZ250" s="4">
        <v>0</v>
      </c>
      <c r="BA250" s="4">
        <v>0</v>
      </c>
      <c r="BB250" s="4">
        <v>244</v>
      </c>
      <c r="BC250" s="4">
        <v>244</v>
      </c>
      <c r="BD250" s="4">
        <v>84</v>
      </c>
      <c r="BE250" s="4">
        <v>83</v>
      </c>
      <c r="BF250" s="4">
        <v>1</v>
      </c>
      <c r="BG250" s="4">
        <f t="shared" si="28"/>
        <v>11</v>
      </c>
      <c r="BH250" s="4">
        <v>11</v>
      </c>
      <c r="BI250" s="4">
        <v>0</v>
      </c>
      <c r="BJ250" s="4">
        <v>0</v>
      </c>
      <c r="BK250" s="4">
        <v>8947</v>
      </c>
      <c r="BL250" s="4">
        <f t="shared" si="29"/>
        <v>5691</v>
      </c>
      <c r="BM250" s="4">
        <f t="shared" si="30"/>
        <v>192</v>
      </c>
      <c r="BN250" s="4">
        <v>192</v>
      </c>
      <c r="BO250" s="4">
        <v>0</v>
      </c>
      <c r="BP250" s="4">
        <v>0</v>
      </c>
      <c r="BQ250" s="4">
        <v>12</v>
      </c>
      <c r="BR250" s="4">
        <f t="shared" si="31"/>
        <v>14599</v>
      </c>
      <c r="BS250" s="4">
        <f t="shared" si="32"/>
        <v>14355</v>
      </c>
      <c r="BT250" s="4">
        <f t="shared" si="33"/>
        <v>242</v>
      </c>
      <c r="BU250" s="4">
        <f t="shared" si="34"/>
        <v>45270</v>
      </c>
      <c r="BV250" s="4"/>
      <c r="BW250" s="4">
        <v>0</v>
      </c>
    </row>
    <row r="251" spans="1:75" s="1" customFormat="1">
      <c r="A251" s="8" t="s">
        <v>121</v>
      </c>
      <c r="B251" s="18">
        <v>45510</v>
      </c>
      <c r="C251" s="8" t="s">
        <v>220</v>
      </c>
      <c r="D251" s="5">
        <v>2024</v>
      </c>
      <c r="E251" s="4" t="str">
        <f t="shared" si="19"/>
        <v>GarfieldPrimary2024</v>
      </c>
      <c r="F251" s="4">
        <v>1640</v>
      </c>
      <c r="G251" s="4">
        <v>133</v>
      </c>
      <c r="H251" s="4">
        <v>796</v>
      </c>
      <c r="I251" s="4">
        <v>0</v>
      </c>
      <c r="J251" s="4">
        <v>0</v>
      </c>
      <c r="K251" s="4">
        <f t="shared" si="20"/>
        <v>796</v>
      </c>
      <c r="L251" s="4">
        <f t="shared" si="21"/>
        <v>0</v>
      </c>
      <c r="M251" s="4">
        <v>1672</v>
      </c>
      <c r="N251" s="4">
        <v>813</v>
      </c>
      <c r="O251" s="4">
        <v>796</v>
      </c>
      <c r="P251" s="4">
        <v>0</v>
      </c>
      <c r="Q251" s="4">
        <v>0</v>
      </c>
      <c r="R251" s="4">
        <v>17</v>
      </c>
      <c r="S251" s="4">
        <v>1</v>
      </c>
      <c r="T251" s="4">
        <v>0</v>
      </c>
      <c r="U251" s="4">
        <v>11</v>
      </c>
      <c r="V251" s="4">
        <v>0</v>
      </c>
      <c r="W251" s="4">
        <v>5</v>
      </c>
      <c r="X251" s="4">
        <f t="shared" si="23"/>
        <v>0</v>
      </c>
      <c r="Y251" s="2"/>
      <c r="Z251" s="4">
        <v>15</v>
      </c>
      <c r="AA251" s="4">
        <v>1</v>
      </c>
      <c r="AB251" s="4">
        <v>1</v>
      </c>
      <c r="AC251" s="4">
        <v>0</v>
      </c>
      <c r="AD251" s="4">
        <v>0</v>
      </c>
      <c r="AE251" s="4">
        <v>0</v>
      </c>
      <c r="AF251" s="4">
        <v>0</v>
      </c>
      <c r="AG251" s="4">
        <v>0</v>
      </c>
      <c r="AH251" s="4">
        <v>0</v>
      </c>
      <c r="AI251" s="4">
        <v>0</v>
      </c>
      <c r="AJ251" s="4">
        <v>0</v>
      </c>
      <c r="AK251" s="4">
        <v>0</v>
      </c>
      <c r="AL251" s="4">
        <v>0</v>
      </c>
      <c r="AM251" s="4">
        <v>0</v>
      </c>
      <c r="AN251" s="4">
        <v>0</v>
      </c>
      <c r="AO251" s="4">
        <v>0</v>
      </c>
      <c r="AP251" s="4">
        <v>0</v>
      </c>
      <c r="AQ251" s="4">
        <v>0</v>
      </c>
      <c r="AR251" s="4">
        <v>0</v>
      </c>
      <c r="AS251" s="4">
        <v>0</v>
      </c>
      <c r="AT251" s="4">
        <v>0</v>
      </c>
      <c r="AU251" s="4">
        <v>0</v>
      </c>
      <c r="AV251" s="4">
        <v>0</v>
      </c>
      <c r="AW251" s="4">
        <f t="shared" si="25"/>
        <v>1</v>
      </c>
      <c r="AX251" s="4">
        <f t="shared" si="26"/>
        <v>1</v>
      </c>
      <c r="AY251" s="4">
        <v>0</v>
      </c>
      <c r="AZ251" s="4">
        <v>0</v>
      </c>
      <c r="BA251" s="4">
        <v>0</v>
      </c>
      <c r="BB251" s="4">
        <v>13</v>
      </c>
      <c r="BC251" s="4">
        <v>13</v>
      </c>
      <c r="BD251" s="4">
        <v>10</v>
      </c>
      <c r="BE251" s="4">
        <v>9</v>
      </c>
      <c r="BF251" s="4">
        <v>1</v>
      </c>
      <c r="BG251" s="4">
        <f t="shared" si="28"/>
        <v>0</v>
      </c>
      <c r="BH251" s="4">
        <v>0</v>
      </c>
      <c r="BI251" s="4">
        <v>0</v>
      </c>
      <c r="BJ251" s="4">
        <v>0</v>
      </c>
      <c r="BK251" s="4">
        <v>529</v>
      </c>
      <c r="BL251" s="4">
        <f t="shared" si="29"/>
        <v>284</v>
      </c>
      <c r="BM251" s="4">
        <f t="shared" si="30"/>
        <v>2</v>
      </c>
      <c r="BN251" s="4">
        <v>2</v>
      </c>
      <c r="BO251" s="4">
        <v>0</v>
      </c>
      <c r="BP251" s="4">
        <v>0</v>
      </c>
      <c r="BQ251" s="4">
        <v>0</v>
      </c>
      <c r="BR251" s="4">
        <f t="shared" si="31"/>
        <v>812</v>
      </c>
      <c r="BS251" s="4">
        <f t="shared" si="32"/>
        <v>795</v>
      </c>
      <c r="BT251" s="4">
        <f t="shared" si="33"/>
        <v>17</v>
      </c>
      <c r="BU251" s="4">
        <f t="shared" si="34"/>
        <v>1657</v>
      </c>
      <c r="BV251" s="4"/>
      <c r="BW251" s="4">
        <v>0</v>
      </c>
    </row>
    <row r="252" spans="1:75" s="1" customFormat="1">
      <c r="A252" s="8" t="s">
        <v>123</v>
      </c>
      <c r="B252" s="18">
        <v>45510</v>
      </c>
      <c r="C252" s="8" t="s">
        <v>220</v>
      </c>
      <c r="D252" s="5">
        <v>2024</v>
      </c>
      <c r="E252" s="4" t="str">
        <f t="shared" si="19"/>
        <v>GrantPrimary2024</v>
      </c>
      <c r="F252" s="4">
        <v>48746</v>
      </c>
      <c r="G252" s="4">
        <v>5463</v>
      </c>
      <c r="H252" s="4">
        <v>17308</v>
      </c>
      <c r="I252" s="4">
        <v>1</v>
      </c>
      <c r="J252" s="4">
        <v>1</v>
      </c>
      <c r="K252" s="4">
        <f t="shared" si="20"/>
        <v>17308</v>
      </c>
      <c r="L252" s="4">
        <f t="shared" si="21"/>
        <v>0</v>
      </c>
      <c r="M252" s="4">
        <v>49026</v>
      </c>
      <c r="N252" s="4">
        <v>17754</v>
      </c>
      <c r="O252" s="4">
        <v>17308</v>
      </c>
      <c r="P252" s="4">
        <v>32</v>
      </c>
      <c r="Q252" s="4">
        <v>0</v>
      </c>
      <c r="R252" s="4">
        <v>414</v>
      </c>
      <c r="S252" s="4">
        <v>57</v>
      </c>
      <c r="T252" s="4">
        <v>178</v>
      </c>
      <c r="U252" s="4">
        <v>178</v>
      </c>
      <c r="V252" s="4">
        <v>0</v>
      </c>
      <c r="W252" s="4">
        <v>1</v>
      </c>
      <c r="X252" s="4">
        <f t="shared" si="23"/>
        <v>0</v>
      </c>
      <c r="Y252" s="2"/>
      <c r="Z252" s="4">
        <v>372</v>
      </c>
      <c r="AA252" s="4">
        <v>31</v>
      </c>
      <c r="AB252" s="4">
        <v>30</v>
      </c>
      <c r="AC252" s="4">
        <v>1</v>
      </c>
      <c r="AD252" s="4">
        <v>0</v>
      </c>
      <c r="AE252" s="4">
        <v>1</v>
      </c>
      <c r="AF252" s="4">
        <v>0</v>
      </c>
      <c r="AG252" s="4">
        <v>0</v>
      </c>
      <c r="AH252" s="4">
        <v>0</v>
      </c>
      <c r="AI252" s="4">
        <v>0</v>
      </c>
      <c r="AJ252" s="4">
        <v>0</v>
      </c>
      <c r="AK252" s="4">
        <v>0</v>
      </c>
      <c r="AL252" s="4">
        <v>0</v>
      </c>
      <c r="AM252" s="4">
        <v>0</v>
      </c>
      <c r="AN252" s="4">
        <v>0</v>
      </c>
      <c r="AO252" s="4">
        <v>0</v>
      </c>
      <c r="AP252" s="4">
        <v>0</v>
      </c>
      <c r="AQ252" s="4">
        <v>0</v>
      </c>
      <c r="AR252" s="4">
        <v>0</v>
      </c>
      <c r="AS252" s="4">
        <v>0</v>
      </c>
      <c r="AT252" s="4">
        <v>0</v>
      </c>
      <c r="AU252" s="4">
        <v>0</v>
      </c>
      <c r="AV252" s="4">
        <v>0</v>
      </c>
      <c r="AW252" s="4">
        <f t="shared" si="25"/>
        <v>31</v>
      </c>
      <c r="AX252" s="4">
        <f t="shared" si="26"/>
        <v>30</v>
      </c>
      <c r="AY252" s="4">
        <v>0</v>
      </c>
      <c r="AZ252" s="4">
        <v>0</v>
      </c>
      <c r="BA252" s="4">
        <v>0</v>
      </c>
      <c r="BB252" s="4">
        <v>346</v>
      </c>
      <c r="BC252" s="4">
        <v>346</v>
      </c>
      <c r="BD252" s="4">
        <v>116</v>
      </c>
      <c r="BE252" s="4">
        <v>115</v>
      </c>
      <c r="BF252" s="4">
        <v>1</v>
      </c>
      <c r="BG252" s="4">
        <f t="shared" si="28"/>
        <v>10</v>
      </c>
      <c r="BH252" s="4">
        <v>10</v>
      </c>
      <c r="BI252" s="4">
        <v>0</v>
      </c>
      <c r="BJ252" s="4">
        <v>0</v>
      </c>
      <c r="BK252" s="4">
        <v>9048</v>
      </c>
      <c r="BL252" s="4">
        <f t="shared" si="29"/>
        <v>8696</v>
      </c>
      <c r="BM252" s="4">
        <f t="shared" si="30"/>
        <v>234</v>
      </c>
      <c r="BN252" s="4">
        <v>234</v>
      </c>
      <c r="BO252" s="4">
        <v>0</v>
      </c>
      <c r="BP252" s="4">
        <v>0</v>
      </c>
      <c r="BQ252" s="4">
        <v>6</v>
      </c>
      <c r="BR252" s="4">
        <f t="shared" si="31"/>
        <v>17723</v>
      </c>
      <c r="BS252" s="4">
        <f t="shared" si="32"/>
        <v>17278</v>
      </c>
      <c r="BT252" s="4">
        <f t="shared" si="33"/>
        <v>413</v>
      </c>
      <c r="BU252" s="4">
        <f t="shared" si="34"/>
        <v>48654</v>
      </c>
      <c r="BV252" s="4"/>
      <c r="BW252" s="4">
        <v>0</v>
      </c>
    </row>
    <row r="253" spans="1:75" s="1" customFormat="1">
      <c r="A253" s="8" t="s">
        <v>125</v>
      </c>
      <c r="B253" s="18">
        <v>45510</v>
      </c>
      <c r="C253" s="8" t="s">
        <v>220</v>
      </c>
      <c r="D253" s="5">
        <v>2024</v>
      </c>
      <c r="E253" s="4" t="str">
        <f t="shared" si="19"/>
        <v>Grays HarborPrimary2024</v>
      </c>
      <c r="F253" s="4">
        <v>49221</v>
      </c>
      <c r="G253" s="4">
        <v>4944</v>
      </c>
      <c r="H253" s="4">
        <v>20096</v>
      </c>
      <c r="I253" s="4">
        <v>3</v>
      </c>
      <c r="J253" s="4">
        <v>3</v>
      </c>
      <c r="K253" s="4">
        <f t="shared" si="20"/>
        <v>20096</v>
      </c>
      <c r="L253" s="4">
        <f t="shared" si="21"/>
        <v>0</v>
      </c>
      <c r="M253" s="4">
        <v>49966</v>
      </c>
      <c r="N253" s="4">
        <v>20370</v>
      </c>
      <c r="O253" s="4">
        <v>20096</v>
      </c>
      <c r="P253" s="4">
        <v>74</v>
      </c>
      <c r="Q253" s="4">
        <v>0</v>
      </c>
      <c r="R253" s="4">
        <v>200</v>
      </c>
      <c r="S253" s="4">
        <v>33</v>
      </c>
      <c r="T253" s="4">
        <v>19</v>
      </c>
      <c r="U253" s="4">
        <v>147</v>
      </c>
      <c r="V253" s="4">
        <v>0</v>
      </c>
      <c r="W253" s="4">
        <v>1</v>
      </c>
      <c r="X253" s="4">
        <f t="shared" si="23"/>
        <v>0</v>
      </c>
      <c r="Y253" s="2"/>
      <c r="Z253" s="4">
        <v>222</v>
      </c>
      <c r="AA253" s="4">
        <v>29</v>
      </c>
      <c r="AB253" s="4">
        <v>29</v>
      </c>
      <c r="AC253" s="4">
        <v>0</v>
      </c>
      <c r="AD253" s="4">
        <v>0</v>
      </c>
      <c r="AE253" s="4">
        <v>0</v>
      </c>
      <c r="AF253" s="4">
        <v>0</v>
      </c>
      <c r="AG253" s="4">
        <v>0</v>
      </c>
      <c r="AH253" s="4">
        <v>0</v>
      </c>
      <c r="AI253" s="4">
        <v>0</v>
      </c>
      <c r="AJ253" s="4">
        <v>0</v>
      </c>
      <c r="AK253" s="4">
        <v>0</v>
      </c>
      <c r="AL253" s="4">
        <v>0</v>
      </c>
      <c r="AM253" s="4">
        <v>0</v>
      </c>
      <c r="AN253" s="4">
        <v>0</v>
      </c>
      <c r="AO253" s="4">
        <v>0</v>
      </c>
      <c r="AP253" s="4">
        <v>0</v>
      </c>
      <c r="AQ253" s="4">
        <v>0</v>
      </c>
      <c r="AR253" s="4">
        <v>0</v>
      </c>
      <c r="AS253" s="4">
        <v>0</v>
      </c>
      <c r="AT253" s="4">
        <v>0</v>
      </c>
      <c r="AU253" s="4">
        <v>0</v>
      </c>
      <c r="AV253" s="4">
        <v>0</v>
      </c>
      <c r="AW253" s="4">
        <f t="shared" si="25"/>
        <v>29</v>
      </c>
      <c r="AX253" s="4">
        <f t="shared" si="26"/>
        <v>29</v>
      </c>
      <c r="AY253" s="4">
        <v>0</v>
      </c>
      <c r="AZ253" s="4">
        <v>0</v>
      </c>
      <c r="BA253" s="4">
        <v>0</v>
      </c>
      <c r="BB253" s="4">
        <v>296</v>
      </c>
      <c r="BC253" s="4">
        <v>296</v>
      </c>
      <c r="BD253" s="4">
        <v>129</v>
      </c>
      <c r="BE253" s="4">
        <v>126</v>
      </c>
      <c r="BF253" s="4">
        <v>3</v>
      </c>
      <c r="BG253" s="4">
        <f t="shared" si="28"/>
        <v>11</v>
      </c>
      <c r="BH253" s="4">
        <v>10</v>
      </c>
      <c r="BI253" s="4">
        <v>1</v>
      </c>
      <c r="BJ253" s="4">
        <v>0</v>
      </c>
      <c r="BK253" s="4">
        <v>11800</v>
      </c>
      <c r="BL253" s="4">
        <f t="shared" si="29"/>
        <v>8559</v>
      </c>
      <c r="BM253" s="4">
        <f t="shared" si="30"/>
        <v>66</v>
      </c>
      <c r="BN253" s="4">
        <v>66</v>
      </c>
      <c r="BO253" s="4">
        <v>0</v>
      </c>
      <c r="BP253" s="4">
        <v>0</v>
      </c>
      <c r="BQ253" s="4">
        <v>29</v>
      </c>
      <c r="BR253" s="4">
        <f t="shared" si="31"/>
        <v>20341</v>
      </c>
      <c r="BS253" s="4">
        <f t="shared" si="32"/>
        <v>20067</v>
      </c>
      <c r="BT253" s="4">
        <f t="shared" si="33"/>
        <v>200</v>
      </c>
      <c r="BU253" s="4">
        <f t="shared" si="34"/>
        <v>49744</v>
      </c>
      <c r="BV253" s="4"/>
      <c r="BW253" s="4">
        <v>0</v>
      </c>
    </row>
    <row r="254" spans="1:75" s="1" customFormat="1">
      <c r="A254" s="8" t="s">
        <v>127</v>
      </c>
      <c r="B254" s="18">
        <v>45510</v>
      </c>
      <c r="C254" s="8" t="s">
        <v>220</v>
      </c>
      <c r="D254" s="5">
        <v>2024</v>
      </c>
      <c r="E254" s="4" t="str">
        <f t="shared" si="19"/>
        <v>IslandPrimary2024</v>
      </c>
      <c r="F254" s="4">
        <v>62309</v>
      </c>
      <c r="G254" s="4">
        <v>8225</v>
      </c>
      <c r="H254" s="4">
        <v>31454</v>
      </c>
      <c r="I254" s="4">
        <v>14</v>
      </c>
      <c r="J254" s="4">
        <v>0</v>
      </c>
      <c r="K254" s="4">
        <f t="shared" si="20"/>
        <v>31468</v>
      </c>
      <c r="L254" s="4">
        <f t="shared" si="21"/>
        <v>0</v>
      </c>
      <c r="M254" s="4">
        <v>63131</v>
      </c>
      <c r="N254" s="4">
        <v>31800</v>
      </c>
      <c r="O254" s="4">
        <v>31468</v>
      </c>
      <c r="P254" s="4">
        <v>83</v>
      </c>
      <c r="Q254" s="4">
        <v>0</v>
      </c>
      <c r="R254" s="4">
        <v>249</v>
      </c>
      <c r="S254" s="4">
        <v>36</v>
      </c>
      <c r="T254" s="4">
        <v>63</v>
      </c>
      <c r="U254" s="4">
        <v>142</v>
      </c>
      <c r="V254" s="4">
        <v>0</v>
      </c>
      <c r="W254" s="4">
        <v>8</v>
      </c>
      <c r="X254" s="4">
        <f t="shared" si="23"/>
        <v>0</v>
      </c>
      <c r="Y254" s="2"/>
      <c r="Z254" s="4">
        <v>4939</v>
      </c>
      <c r="AA254" s="4">
        <v>609</v>
      </c>
      <c r="AB254" s="4">
        <v>602</v>
      </c>
      <c r="AC254" s="4">
        <v>7</v>
      </c>
      <c r="AD254" s="4">
        <v>1</v>
      </c>
      <c r="AE254" s="4">
        <v>5</v>
      </c>
      <c r="AF254" s="4">
        <v>0</v>
      </c>
      <c r="AG254" s="4">
        <v>1</v>
      </c>
      <c r="AH254" s="4">
        <v>0</v>
      </c>
      <c r="AI254" s="4">
        <v>0</v>
      </c>
      <c r="AJ254" s="4">
        <v>0</v>
      </c>
      <c r="AK254" s="4">
        <v>0</v>
      </c>
      <c r="AL254" s="4">
        <v>0</v>
      </c>
      <c r="AM254" s="4">
        <v>0</v>
      </c>
      <c r="AN254" s="4">
        <v>0</v>
      </c>
      <c r="AO254" s="4">
        <v>0</v>
      </c>
      <c r="AP254" s="4">
        <v>0</v>
      </c>
      <c r="AQ254" s="4">
        <v>0</v>
      </c>
      <c r="AR254" s="4">
        <v>0</v>
      </c>
      <c r="AS254" s="4">
        <v>0</v>
      </c>
      <c r="AT254" s="4">
        <v>0</v>
      </c>
      <c r="AU254" s="4">
        <v>0</v>
      </c>
      <c r="AV254" s="4">
        <v>0</v>
      </c>
      <c r="AW254" s="4">
        <f t="shared" si="25"/>
        <v>609</v>
      </c>
      <c r="AX254" s="4">
        <f t="shared" si="26"/>
        <v>602</v>
      </c>
      <c r="AY254" s="4">
        <v>0</v>
      </c>
      <c r="AZ254" s="4">
        <v>0</v>
      </c>
      <c r="BA254" s="4">
        <v>0</v>
      </c>
      <c r="BB254" s="4">
        <v>590</v>
      </c>
      <c r="BC254" s="4">
        <v>589</v>
      </c>
      <c r="BD254" s="4">
        <v>183</v>
      </c>
      <c r="BE254" s="4">
        <v>182</v>
      </c>
      <c r="BF254" s="4">
        <v>1</v>
      </c>
      <c r="BG254" s="4">
        <f t="shared" si="28"/>
        <v>128</v>
      </c>
      <c r="BH254" s="4">
        <v>128</v>
      </c>
      <c r="BI254" s="4">
        <v>0</v>
      </c>
      <c r="BJ254" s="4">
        <v>0</v>
      </c>
      <c r="BK254" s="4">
        <v>20873</v>
      </c>
      <c r="BL254" s="4">
        <f t="shared" si="29"/>
        <v>10799</v>
      </c>
      <c r="BM254" s="4">
        <f t="shared" si="30"/>
        <v>385</v>
      </c>
      <c r="BN254" s="4">
        <v>385</v>
      </c>
      <c r="BO254" s="4">
        <v>0</v>
      </c>
      <c r="BP254" s="4">
        <v>13</v>
      </c>
      <c r="BQ254" s="4">
        <v>56</v>
      </c>
      <c r="BR254" s="4">
        <f t="shared" si="31"/>
        <v>31191</v>
      </c>
      <c r="BS254" s="4">
        <f t="shared" si="32"/>
        <v>30866</v>
      </c>
      <c r="BT254" s="4">
        <f t="shared" si="33"/>
        <v>242</v>
      </c>
      <c r="BU254" s="4">
        <f t="shared" si="34"/>
        <v>58192</v>
      </c>
      <c r="BV254" s="4"/>
      <c r="BW254" s="4">
        <v>1</v>
      </c>
    </row>
    <row r="255" spans="1:75" s="1" customFormat="1">
      <c r="A255" s="8" t="s">
        <v>129</v>
      </c>
      <c r="B255" s="18">
        <v>45510</v>
      </c>
      <c r="C255" s="8" t="s">
        <v>220</v>
      </c>
      <c r="D255" s="5">
        <v>2024</v>
      </c>
      <c r="E255" s="4" t="str">
        <f t="shared" si="19"/>
        <v>JeffersonPrimary2024</v>
      </c>
      <c r="F255" s="4">
        <v>27792</v>
      </c>
      <c r="G255" s="4">
        <v>2306</v>
      </c>
      <c r="H255" s="4">
        <v>16098</v>
      </c>
      <c r="I255" s="4">
        <v>7</v>
      </c>
      <c r="J255" s="4">
        <v>0</v>
      </c>
      <c r="K255" s="4">
        <f t="shared" si="20"/>
        <v>16105</v>
      </c>
      <c r="L255" s="4">
        <f t="shared" si="21"/>
        <v>0</v>
      </c>
      <c r="M255" s="4">
        <v>28290</v>
      </c>
      <c r="N255" s="4">
        <v>16271</v>
      </c>
      <c r="O255" s="4">
        <v>16105</v>
      </c>
      <c r="P255" s="4">
        <v>4</v>
      </c>
      <c r="Q255" s="4">
        <v>4</v>
      </c>
      <c r="R255" s="4">
        <v>162</v>
      </c>
      <c r="S255" s="4">
        <v>20</v>
      </c>
      <c r="T255" s="4">
        <v>20</v>
      </c>
      <c r="U255" s="4">
        <v>120</v>
      </c>
      <c r="V255" s="4">
        <v>0</v>
      </c>
      <c r="W255" s="4">
        <v>2</v>
      </c>
      <c r="X255" s="4">
        <f t="shared" si="23"/>
        <v>0</v>
      </c>
      <c r="Y255" s="2"/>
      <c r="Z255" s="4">
        <v>537</v>
      </c>
      <c r="AA255" s="4">
        <v>89</v>
      </c>
      <c r="AB255" s="4">
        <v>84</v>
      </c>
      <c r="AC255" s="4">
        <v>5</v>
      </c>
      <c r="AD255" s="4">
        <v>1</v>
      </c>
      <c r="AE255" s="4">
        <v>0</v>
      </c>
      <c r="AF255" s="4">
        <v>2</v>
      </c>
      <c r="AG255" s="4">
        <v>2</v>
      </c>
      <c r="AH255" s="4">
        <v>0</v>
      </c>
      <c r="AI255" s="4">
        <v>0</v>
      </c>
      <c r="AJ255" s="4">
        <v>0</v>
      </c>
      <c r="AK255" s="4">
        <v>0</v>
      </c>
      <c r="AL255" s="4">
        <v>0</v>
      </c>
      <c r="AM255" s="4">
        <v>0</v>
      </c>
      <c r="AN255" s="4">
        <v>0</v>
      </c>
      <c r="AO255" s="4">
        <v>0</v>
      </c>
      <c r="AP255" s="4">
        <v>0</v>
      </c>
      <c r="AQ255" s="4">
        <v>0</v>
      </c>
      <c r="AR255" s="4">
        <v>0</v>
      </c>
      <c r="AS255" s="4">
        <v>0</v>
      </c>
      <c r="AT255" s="4">
        <v>0</v>
      </c>
      <c r="AU255" s="4">
        <v>0</v>
      </c>
      <c r="AV255" s="4">
        <v>0</v>
      </c>
      <c r="AW255" s="4">
        <f t="shared" si="25"/>
        <v>89</v>
      </c>
      <c r="AX255" s="4">
        <f t="shared" si="26"/>
        <v>84</v>
      </c>
      <c r="AY255" s="4">
        <v>0</v>
      </c>
      <c r="AZ255" s="4">
        <v>0</v>
      </c>
      <c r="BA255" s="4">
        <v>0</v>
      </c>
      <c r="BB255" s="4">
        <v>334</v>
      </c>
      <c r="BC255" s="4">
        <v>334</v>
      </c>
      <c r="BD255" s="4">
        <v>159</v>
      </c>
      <c r="BE255" s="4">
        <v>151</v>
      </c>
      <c r="BF255" s="4">
        <v>8</v>
      </c>
      <c r="BG255" s="4">
        <f t="shared" si="28"/>
        <v>44</v>
      </c>
      <c r="BH255" s="4">
        <v>41</v>
      </c>
      <c r="BI255" s="4">
        <v>3</v>
      </c>
      <c r="BJ255" s="4">
        <v>0</v>
      </c>
      <c r="BK255" s="4">
        <v>7744</v>
      </c>
      <c r="BL255" s="4">
        <f t="shared" si="29"/>
        <v>8483</v>
      </c>
      <c r="BM255" s="4">
        <f t="shared" si="30"/>
        <v>168</v>
      </c>
      <c r="BN255" s="4">
        <v>168</v>
      </c>
      <c r="BO255" s="4">
        <v>0</v>
      </c>
      <c r="BP255" s="4">
        <v>0</v>
      </c>
      <c r="BQ255" s="4">
        <v>5</v>
      </c>
      <c r="BR255" s="4">
        <f t="shared" si="31"/>
        <v>16182</v>
      </c>
      <c r="BS255" s="4">
        <f t="shared" si="32"/>
        <v>16021</v>
      </c>
      <c r="BT255" s="4">
        <f t="shared" si="33"/>
        <v>157</v>
      </c>
      <c r="BU255" s="4">
        <f t="shared" si="34"/>
        <v>27753</v>
      </c>
      <c r="BV255" s="4"/>
      <c r="BW255" s="4">
        <v>0</v>
      </c>
    </row>
    <row r="256" spans="1:75" s="1" customFormat="1">
      <c r="A256" s="8" t="s">
        <v>131</v>
      </c>
      <c r="B256" s="18">
        <v>45510</v>
      </c>
      <c r="C256" s="8" t="s">
        <v>220</v>
      </c>
      <c r="D256" s="5">
        <v>2024</v>
      </c>
      <c r="E256" s="4" t="str">
        <f t="shared" si="19"/>
        <v>KingPrimary2024</v>
      </c>
      <c r="F256" s="4">
        <v>1391729</v>
      </c>
      <c r="G256" s="4">
        <v>174682</v>
      </c>
      <c r="H256" s="4">
        <v>559228</v>
      </c>
      <c r="I256" s="4">
        <v>197</v>
      </c>
      <c r="J256" s="4">
        <v>51</v>
      </c>
      <c r="K256" s="4">
        <f t="shared" si="20"/>
        <v>559374</v>
      </c>
      <c r="L256" s="4">
        <f t="shared" si="21"/>
        <v>0</v>
      </c>
      <c r="M256" s="4">
        <v>1420381</v>
      </c>
      <c r="N256" s="4">
        <v>566163</v>
      </c>
      <c r="O256" s="4">
        <v>559374</v>
      </c>
      <c r="P256" s="4">
        <v>0</v>
      </c>
      <c r="Q256" s="4">
        <v>0</v>
      </c>
      <c r="R256" s="4">
        <v>6789</v>
      </c>
      <c r="S256" s="4">
        <v>669</v>
      </c>
      <c r="T256" s="4">
        <v>1314</v>
      </c>
      <c r="U256" s="4">
        <v>4778</v>
      </c>
      <c r="V256" s="4">
        <v>0</v>
      </c>
      <c r="W256" s="4">
        <v>28</v>
      </c>
      <c r="X256" s="4">
        <f t="shared" si="23"/>
        <v>0</v>
      </c>
      <c r="Y256" s="2"/>
      <c r="Z256" s="4">
        <v>31717</v>
      </c>
      <c r="AA256" s="4">
        <v>5438</v>
      </c>
      <c r="AB256" s="4">
        <v>5382</v>
      </c>
      <c r="AC256" s="4">
        <v>56</v>
      </c>
      <c r="AD256" s="4">
        <v>20</v>
      </c>
      <c r="AE256" s="4">
        <v>9</v>
      </c>
      <c r="AF256" s="4">
        <v>27</v>
      </c>
      <c r="AG256" s="4">
        <v>0</v>
      </c>
      <c r="AH256" s="4">
        <v>3</v>
      </c>
      <c r="AI256" s="4">
        <v>3</v>
      </c>
      <c r="AJ256" s="4">
        <v>0</v>
      </c>
      <c r="AK256" s="4">
        <v>0</v>
      </c>
      <c r="AL256" s="4">
        <v>0</v>
      </c>
      <c r="AM256" s="4">
        <v>0</v>
      </c>
      <c r="AN256" s="4">
        <v>0</v>
      </c>
      <c r="AO256" s="4">
        <v>3</v>
      </c>
      <c r="AP256" s="4">
        <v>0</v>
      </c>
      <c r="AQ256" s="4">
        <v>0</v>
      </c>
      <c r="AR256" s="4">
        <v>3</v>
      </c>
      <c r="AS256" s="4">
        <v>0</v>
      </c>
      <c r="AT256" s="4">
        <v>0</v>
      </c>
      <c r="AU256" s="4">
        <v>0</v>
      </c>
      <c r="AV256" s="4">
        <v>3</v>
      </c>
      <c r="AW256" s="4">
        <f t="shared" si="25"/>
        <v>5441</v>
      </c>
      <c r="AX256" s="4">
        <f t="shared" si="26"/>
        <v>5385</v>
      </c>
      <c r="AY256" s="4">
        <v>0</v>
      </c>
      <c r="AZ256" s="4">
        <v>0</v>
      </c>
      <c r="BA256" s="4">
        <v>0</v>
      </c>
      <c r="BB256" s="4">
        <v>7343</v>
      </c>
      <c r="BC256" s="4">
        <v>7343</v>
      </c>
      <c r="BD256" s="4">
        <v>3786</v>
      </c>
      <c r="BE256" s="4">
        <v>3701</v>
      </c>
      <c r="BF256" s="4">
        <v>85</v>
      </c>
      <c r="BG256" s="4">
        <f t="shared" si="28"/>
        <v>2578</v>
      </c>
      <c r="BH256" s="4">
        <v>2552</v>
      </c>
      <c r="BI256" s="4">
        <v>26</v>
      </c>
      <c r="BJ256" s="4">
        <v>0</v>
      </c>
      <c r="BK256" s="4">
        <v>330426</v>
      </c>
      <c r="BL256" s="4">
        <f t="shared" si="29"/>
        <v>233159</v>
      </c>
      <c r="BM256" s="4">
        <f t="shared" si="30"/>
        <v>6850</v>
      </c>
      <c r="BN256" s="4">
        <v>2</v>
      </c>
      <c r="BO256" s="4">
        <v>6848</v>
      </c>
      <c r="BP256" s="4">
        <v>0</v>
      </c>
      <c r="BQ256" s="4">
        <v>2742</v>
      </c>
      <c r="BR256" s="4">
        <f t="shared" si="31"/>
        <v>560719</v>
      </c>
      <c r="BS256" s="4">
        <f t="shared" si="32"/>
        <v>553989</v>
      </c>
      <c r="BT256" s="4">
        <f t="shared" si="33"/>
        <v>6730</v>
      </c>
      <c r="BU256" s="4">
        <f t="shared" si="34"/>
        <v>1388664</v>
      </c>
      <c r="BV256" s="4"/>
      <c r="BW256" s="4">
        <v>12</v>
      </c>
    </row>
    <row r="257" spans="1:75" s="1" customFormat="1">
      <c r="A257" s="8" t="s">
        <v>133</v>
      </c>
      <c r="B257" s="18">
        <v>45510</v>
      </c>
      <c r="C257" s="8" t="s">
        <v>220</v>
      </c>
      <c r="D257" s="5">
        <v>2024</v>
      </c>
      <c r="E257" s="4" t="str">
        <f t="shared" si="19"/>
        <v>KitsapPrimary2024</v>
      </c>
      <c r="F257" s="4">
        <v>189754</v>
      </c>
      <c r="G257" s="4">
        <v>22865</v>
      </c>
      <c r="H257" s="4">
        <v>85821</v>
      </c>
      <c r="I257" s="4">
        <v>25</v>
      </c>
      <c r="J257" s="4">
        <v>1</v>
      </c>
      <c r="K257" s="4">
        <f t="shared" si="20"/>
        <v>85845</v>
      </c>
      <c r="L257" s="4">
        <f t="shared" si="21"/>
        <v>0</v>
      </c>
      <c r="M257" s="4">
        <v>197508</v>
      </c>
      <c r="N257" s="4">
        <v>87169</v>
      </c>
      <c r="O257" s="4">
        <v>85845</v>
      </c>
      <c r="P257" s="4">
        <v>332</v>
      </c>
      <c r="Q257" s="4">
        <v>0</v>
      </c>
      <c r="R257" s="4">
        <v>992</v>
      </c>
      <c r="S257" s="4">
        <v>149</v>
      </c>
      <c r="T257" s="4">
        <v>354</v>
      </c>
      <c r="U257" s="4">
        <v>447</v>
      </c>
      <c r="V257" s="4">
        <v>0</v>
      </c>
      <c r="W257" s="4">
        <v>42</v>
      </c>
      <c r="X257" s="4">
        <f t="shared" si="23"/>
        <v>0</v>
      </c>
      <c r="Y257" s="2"/>
      <c r="Z257" s="4">
        <v>12928</v>
      </c>
      <c r="AA257" s="4">
        <v>1243</v>
      </c>
      <c r="AB257" s="4">
        <v>1217</v>
      </c>
      <c r="AC257" s="4">
        <v>26</v>
      </c>
      <c r="AD257" s="4">
        <v>1</v>
      </c>
      <c r="AE257" s="4">
        <v>8</v>
      </c>
      <c r="AF257" s="4">
        <v>6</v>
      </c>
      <c r="AG257" s="4">
        <v>11</v>
      </c>
      <c r="AH257" s="4">
        <v>0</v>
      </c>
      <c r="AI257" s="4">
        <v>0</v>
      </c>
      <c r="AJ257" s="4">
        <v>0</v>
      </c>
      <c r="AK257" s="4">
        <v>0</v>
      </c>
      <c r="AL257" s="4">
        <v>0</v>
      </c>
      <c r="AM257" s="4">
        <v>0</v>
      </c>
      <c r="AN257" s="4">
        <v>0</v>
      </c>
      <c r="AO257" s="4">
        <v>0</v>
      </c>
      <c r="AP257" s="4">
        <v>0</v>
      </c>
      <c r="AQ257" s="4">
        <v>0</v>
      </c>
      <c r="AR257" s="4">
        <v>0</v>
      </c>
      <c r="AS257" s="4">
        <v>0</v>
      </c>
      <c r="AT257" s="4">
        <v>0</v>
      </c>
      <c r="AU257" s="4">
        <v>0</v>
      </c>
      <c r="AV257" s="4">
        <v>0</v>
      </c>
      <c r="AW257" s="4">
        <f t="shared" si="25"/>
        <v>1243</v>
      </c>
      <c r="AX257" s="4">
        <f t="shared" si="26"/>
        <v>1217</v>
      </c>
      <c r="AY257" s="4">
        <v>0</v>
      </c>
      <c r="AZ257" s="4">
        <v>0</v>
      </c>
      <c r="BA257" s="4">
        <v>0</v>
      </c>
      <c r="BB257" s="4">
        <v>2888</v>
      </c>
      <c r="BC257" s="4">
        <v>2888</v>
      </c>
      <c r="BD257" s="4">
        <v>892</v>
      </c>
      <c r="BE257" s="4">
        <v>878</v>
      </c>
      <c r="BF257" s="4">
        <v>14</v>
      </c>
      <c r="BG257" s="4">
        <f t="shared" si="28"/>
        <v>270</v>
      </c>
      <c r="BH257" s="4">
        <v>266</v>
      </c>
      <c r="BI257" s="4">
        <v>4</v>
      </c>
      <c r="BJ257" s="4">
        <v>0</v>
      </c>
      <c r="BK257" s="4">
        <v>59922</v>
      </c>
      <c r="BL257" s="4">
        <f t="shared" si="29"/>
        <v>26977</v>
      </c>
      <c r="BM257" s="4">
        <f t="shared" si="30"/>
        <v>1263</v>
      </c>
      <c r="BN257" s="4">
        <v>1263</v>
      </c>
      <c r="BO257" s="4">
        <v>0</v>
      </c>
      <c r="BP257" s="4">
        <v>0</v>
      </c>
      <c r="BQ257" s="4">
        <v>119</v>
      </c>
      <c r="BR257" s="4">
        <f t="shared" si="31"/>
        <v>85926</v>
      </c>
      <c r="BS257" s="4">
        <f t="shared" si="32"/>
        <v>84628</v>
      </c>
      <c r="BT257" s="4">
        <f t="shared" si="33"/>
        <v>966</v>
      </c>
      <c r="BU257" s="4">
        <f t="shared" si="34"/>
        <v>184580</v>
      </c>
      <c r="BV257" s="4"/>
      <c r="BW257" s="4">
        <v>0</v>
      </c>
    </row>
    <row r="258" spans="1:75" s="1" customFormat="1">
      <c r="A258" s="8" t="s">
        <v>135</v>
      </c>
      <c r="B258" s="18">
        <v>45510</v>
      </c>
      <c r="C258" s="8" t="s">
        <v>220</v>
      </c>
      <c r="D258" s="5">
        <v>2024</v>
      </c>
      <c r="E258" s="4" t="str">
        <f t="shared" si="19"/>
        <v>KittitasPrimary2024</v>
      </c>
      <c r="F258" s="4">
        <v>29776</v>
      </c>
      <c r="G258" s="4">
        <v>4040</v>
      </c>
      <c r="H258" s="4">
        <v>12482</v>
      </c>
      <c r="I258" s="4">
        <v>4</v>
      </c>
      <c r="J258" s="4">
        <v>0</v>
      </c>
      <c r="K258" s="4">
        <f t="shared" si="20"/>
        <v>12486</v>
      </c>
      <c r="L258" s="4">
        <f t="shared" si="21"/>
        <v>0</v>
      </c>
      <c r="M258" s="4">
        <v>30572</v>
      </c>
      <c r="N258" s="4">
        <v>12680</v>
      </c>
      <c r="O258" s="4">
        <v>12486</v>
      </c>
      <c r="P258" s="4">
        <v>4</v>
      </c>
      <c r="Q258" s="4">
        <v>4</v>
      </c>
      <c r="R258" s="4">
        <v>190</v>
      </c>
      <c r="S258" s="4">
        <v>19</v>
      </c>
      <c r="T258" s="4">
        <v>54</v>
      </c>
      <c r="U258" s="4">
        <v>116</v>
      </c>
      <c r="V258" s="4">
        <v>0</v>
      </c>
      <c r="W258" s="4">
        <v>1</v>
      </c>
      <c r="X258" s="4">
        <f t="shared" si="23"/>
        <v>0</v>
      </c>
      <c r="Y258" s="2"/>
      <c r="Z258" s="4">
        <v>339</v>
      </c>
      <c r="AA258" s="4">
        <v>35</v>
      </c>
      <c r="AB258" s="4">
        <v>34</v>
      </c>
      <c r="AC258" s="4">
        <v>1</v>
      </c>
      <c r="AD258" s="4">
        <v>1</v>
      </c>
      <c r="AE258" s="4">
        <v>0</v>
      </c>
      <c r="AF258" s="4">
        <v>0</v>
      </c>
      <c r="AG258" s="4">
        <v>0</v>
      </c>
      <c r="AH258" s="4">
        <v>0</v>
      </c>
      <c r="AI258" s="4">
        <v>0</v>
      </c>
      <c r="AJ258" s="4">
        <v>0</v>
      </c>
      <c r="AK258" s="4">
        <v>0</v>
      </c>
      <c r="AL258" s="4">
        <v>0</v>
      </c>
      <c r="AM258" s="4">
        <v>0</v>
      </c>
      <c r="AN258" s="4">
        <v>0</v>
      </c>
      <c r="AO258" s="4">
        <v>0</v>
      </c>
      <c r="AP258" s="4">
        <v>0</v>
      </c>
      <c r="AQ258" s="4">
        <v>0</v>
      </c>
      <c r="AR258" s="4">
        <v>0</v>
      </c>
      <c r="AS258" s="4">
        <v>0</v>
      </c>
      <c r="AT258" s="4">
        <v>0</v>
      </c>
      <c r="AU258" s="4">
        <v>0</v>
      </c>
      <c r="AV258" s="4">
        <v>0</v>
      </c>
      <c r="AW258" s="4">
        <f t="shared" si="25"/>
        <v>35</v>
      </c>
      <c r="AX258" s="4">
        <f t="shared" si="26"/>
        <v>34</v>
      </c>
      <c r="AY258" s="4">
        <v>0</v>
      </c>
      <c r="AZ258" s="4">
        <v>0</v>
      </c>
      <c r="BA258" s="4">
        <v>0</v>
      </c>
      <c r="BB258" s="4">
        <v>243</v>
      </c>
      <c r="BC258" s="4">
        <v>243</v>
      </c>
      <c r="BD258" s="4">
        <v>88</v>
      </c>
      <c r="BE258" s="4">
        <v>87</v>
      </c>
      <c r="BF258" s="4">
        <v>1</v>
      </c>
      <c r="BG258" s="4">
        <f t="shared" si="28"/>
        <v>23</v>
      </c>
      <c r="BH258" s="4">
        <v>23</v>
      </c>
      <c r="BI258" s="4">
        <v>0</v>
      </c>
      <c r="BJ258" s="4">
        <v>0</v>
      </c>
      <c r="BK258" s="4">
        <v>8719</v>
      </c>
      <c r="BL258" s="4">
        <f t="shared" si="29"/>
        <v>3938</v>
      </c>
      <c r="BM258" s="4">
        <f t="shared" si="30"/>
        <v>319</v>
      </c>
      <c r="BN258" s="4">
        <v>319</v>
      </c>
      <c r="BO258" s="4">
        <v>0</v>
      </c>
      <c r="BP258" s="4">
        <v>0</v>
      </c>
      <c r="BQ258" s="4">
        <v>0</v>
      </c>
      <c r="BR258" s="4">
        <f t="shared" si="31"/>
        <v>12645</v>
      </c>
      <c r="BS258" s="4">
        <f t="shared" si="32"/>
        <v>12452</v>
      </c>
      <c r="BT258" s="4">
        <f t="shared" si="33"/>
        <v>189</v>
      </c>
      <c r="BU258" s="4">
        <f t="shared" si="34"/>
        <v>30233</v>
      </c>
      <c r="BV258" s="4"/>
      <c r="BW258" s="4">
        <v>0</v>
      </c>
    </row>
    <row r="259" spans="1:75" s="1" customFormat="1">
      <c r="A259" s="8" t="s">
        <v>137</v>
      </c>
      <c r="B259" s="18">
        <v>45510</v>
      </c>
      <c r="C259" s="8" t="s">
        <v>220</v>
      </c>
      <c r="D259" s="5">
        <v>2024</v>
      </c>
      <c r="E259" s="4" t="str">
        <f t="shared" si="19"/>
        <v>KlickitatPrimary2024</v>
      </c>
      <c r="F259" s="4">
        <v>15820</v>
      </c>
      <c r="G259" s="4">
        <v>2072</v>
      </c>
      <c r="H259" s="4">
        <v>7724</v>
      </c>
      <c r="I259" s="4">
        <v>1</v>
      </c>
      <c r="J259" s="4">
        <v>0</v>
      </c>
      <c r="K259" s="4">
        <f t="shared" si="20"/>
        <v>7725</v>
      </c>
      <c r="L259" s="4">
        <f t="shared" si="21"/>
        <v>0</v>
      </c>
      <c r="M259" s="4">
        <v>16260</v>
      </c>
      <c r="N259" s="4">
        <v>7817</v>
      </c>
      <c r="O259" s="4">
        <v>7725</v>
      </c>
      <c r="P259" s="4">
        <v>20</v>
      </c>
      <c r="Q259" s="4">
        <v>0</v>
      </c>
      <c r="R259" s="4">
        <v>72</v>
      </c>
      <c r="S259" s="4">
        <v>12</v>
      </c>
      <c r="T259" s="4">
        <v>13</v>
      </c>
      <c r="U259" s="4">
        <v>39</v>
      </c>
      <c r="V259" s="4">
        <v>0</v>
      </c>
      <c r="W259" s="4">
        <v>8</v>
      </c>
      <c r="X259" s="4">
        <f t="shared" si="23"/>
        <v>0</v>
      </c>
      <c r="Y259" s="2"/>
      <c r="Z259" s="4">
        <v>235</v>
      </c>
      <c r="AA259" s="4">
        <v>20</v>
      </c>
      <c r="AB259" s="4">
        <v>19</v>
      </c>
      <c r="AC259" s="4">
        <v>1</v>
      </c>
      <c r="AD259" s="4">
        <v>1</v>
      </c>
      <c r="AE259" s="4">
        <v>0</v>
      </c>
      <c r="AF259" s="4">
        <v>0</v>
      </c>
      <c r="AG259" s="4">
        <v>0</v>
      </c>
      <c r="AH259" s="4">
        <v>0</v>
      </c>
      <c r="AI259" s="4">
        <v>0</v>
      </c>
      <c r="AJ259" s="4">
        <v>0</v>
      </c>
      <c r="AK259" s="4">
        <v>0</v>
      </c>
      <c r="AL259" s="4">
        <v>0</v>
      </c>
      <c r="AM259" s="4">
        <v>0</v>
      </c>
      <c r="AN259" s="4">
        <v>0</v>
      </c>
      <c r="AO259" s="4">
        <v>0</v>
      </c>
      <c r="AP259" s="4">
        <v>0</v>
      </c>
      <c r="AQ259" s="4">
        <v>0</v>
      </c>
      <c r="AR259" s="4">
        <v>0</v>
      </c>
      <c r="AS259" s="4">
        <v>0</v>
      </c>
      <c r="AT259" s="4">
        <v>0</v>
      </c>
      <c r="AU259" s="4">
        <v>0</v>
      </c>
      <c r="AV259" s="4">
        <v>0</v>
      </c>
      <c r="AW259" s="4">
        <f t="shared" si="25"/>
        <v>20</v>
      </c>
      <c r="AX259" s="4">
        <f t="shared" si="26"/>
        <v>19</v>
      </c>
      <c r="AY259" s="4">
        <v>0</v>
      </c>
      <c r="AZ259" s="4">
        <v>0</v>
      </c>
      <c r="BA259" s="4">
        <v>0</v>
      </c>
      <c r="BB259" s="4">
        <v>170</v>
      </c>
      <c r="BC259" s="4">
        <v>170</v>
      </c>
      <c r="BD259" s="4">
        <v>66</v>
      </c>
      <c r="BE259" s="4">
        <v>65</v>
      </c>
      <c r="BF259" s="4">
        <v>1</v>
      </c>
      <c r="BG259" s="4">
        <f t="shared" si="28"/>
        <v>10</v>
      </c>
      <c r="BH259" s="4">
        <v>10</v>
      </c>
      <c r="BI259" s="4">
        <v>0</v>
      </c>
      <c r="BJ259" s="4">
        <v>0</v>
      </c>
      <c r="BK259" s="4">
        <v>5641</v>
      </c>
      <c r="BL259" s="4">
        <f t="shared" si="29"/>
        <v>2166</v>
      </c>
      <c r="BM259" s="4">
        <f t="shared" si="30"/>
        <v>46</v>
      </c>
      <c r="BN259" s="4">
        <v>46</v>
      </c>
      <c r="BO259" s="4">
        <v>0</v>
      </c>
      <c r="BP259" s="4">
        <v>0</v>
      </c>
      <c r="BQ259" s="4">
        <v>10</v>
      </c>
      <c r="BR259" s="4">
        <f t="shared" si="31"/>
        <v>7797</v>
      </c>
      <c r="BS259" s="4">
        <f t="shared" si="32"/>
        <v>7706</v>
      </c>
      <c r="BT259" s="4">
        <f t="shared" si="33"/>
        <v>71</v>
      </c>
      <c r="BU259" s="4">
        <f t="shared" si="34"/>
        <v>16025</v>
      </c>
      <c r="BV259" s="4"/>
      <c r="BW259" s="4">
        <v>0</v>
      </c>
    </row>
    <row r="260" spans="1:75" s="1" customFormat="1">
      <c r="A260" s="8" t="s">
        <v>139</v>
      </c>
      <c r="B260" s="18">
        <v>45510</v>
      </c>
      <c r="C260" s="8" t="s">
        <v>220</v>
      </c>
      <c r="D260" s="5">
        <v>2024</v>
      </c>
      <c r="E260" s="4" t="str">
        <f t="shared" si="19"/>
        <v>LewisPrimary2024</v>
      </c>
      <c r="F260" s="4">
        <v>55379</v>
      </c>
      <c r="G260" s="4">
        <v>5627</v>
      </c>
      <c r="H260" s="4">
        <v>24796</v>
      </c>
      <c r="I260" s="4">
        <v>6</v>
      </c>
      <c r="J260" s="4">
        <v>4</v>
      </c>
      <c r="K260" s="4">
        <f t="shared" si="20"/>
        <v>24798</v>
      </c>
      <c r="L260" s="4">
        <f t="shared" si="21"/>
        <v>0</v>
      </c>
      <c r="M260" s="4">
        <v>56340</v>
      </c>
      <c r="N260" s="8">
        <v>25174</v>
      </c>
      <c r="O260" s="8">
        <v>24798</v>
      </c>
      <c r="P260" s="4">
        <v>0</v>
      </c>
      <c r="Q260" s="8">
        <v>0</v>
      </c>
      <c r="R260" s="8">
        <v>376</v>
      </c>
      <c r="S260" s="8">
        <v>28</v>
      </c>
      <c r="T260" s="8">
        <v>125</v>
      </c>
      <c r="U260" s="8">
        <v>222</v>
      </c>
      <c r="V260" s="8">
        <v>0</v>
      </c>
      <c r="W260" s="8">
        <v>1</v>
      </c>
      <c r="X260" s="4">
        <f t="shared" si="23"/>
        <v>0</v>
      </c>
      <c r="Y260" s="2"/>
      <c r="Z260" s="8">
        <v>664</v>
      </c>
      <c r="AA260" s="8">
        <v>86</v>
      </c>
      <c r="AB260" s="8">
        <v>86</v>
      </c>
      <c r="AC260" s="8">
        <v>0</v>
      </c>
      <c r="AD260" s="8">
        <v>0</v>
      </c>
      <c r="AE260" s="8">
        <v>0</v>
      </c>
      <c r="AF260" s="8">
        <v>0</v>
      </c>
      <c r="AG260" s="8">
        <v>0</v>
      </c>
      <c r="AH260" s="8">
        <v>0</v>
      </c>
      <c r="AI260" s="8">
        <v>0</v>
      </c>
      <c r="AJ260" s="8">
        <v>0</v>
      </c>
      <c r="AK260" s="8">
        <v>0</v>
      </c>
      <c r="AL260" s="8">
        <v>0</v>
      </c>
      <c r="AM260" s="8">
        <v>0</v>
      </c>
      <c r="AN260" s="8">
        <v>0</v>
      </c>
      <c r="AO260" s="8">
        <v>0</v>
      </c>
      <c r="AP260" s="8">
        <v>0</v>
      </c>
      <c r="AQ260" s="8">
        <v>0</v>
      </c>
      <c r="AR260" s="8">
        <v>0</v>
      </c>
      <c r="AS260" s="8">
        <v>0</v>
      </c>
      <c r="AT260" s="8">
        <v>0</v>
      </c>
      <c r="AU260" s="8">
        <v>0</v>
      </c>
      <c r="AV260" s="8">
        <v>0</v>
      </c>
      <c r="AW260" s="4">
        <f t="shared" si="25"/>
        <v>86</v>
      </c>
      <c r="AX260" s="4">
        <f t="shared" si="26"/>
        <v>86</v>
      </c>
      <c r="AY260" s="8">
        <v>0</v>
      </c>
      <c r="AZ260" s="8">
        <v>0</v>
      </c>
      <c r="BA260" s="8">
        <v>0</v>
      </c>
      <c r="BB260" s="8">
        <v>306</v>
      </c>
      <c r="BC260" s="8">
        <v>306</v>
      </c>
      <c r="BD260" s="8">
        <v>136</v>
      </c>
      <c r="BE260" s="8">
        <v>135</v>
      </c>
      <c r="BF260" s="8">
        <v>1</v>
      </c>
      <c r="BG260" s="4">
        <f t="shared" si="28"/>
        <v>23</v>
      </c>
      <c r="BH260" s="8">
        <v>23</v>
      </c>
      <c r="BI260" s="8">
        <v>0</v>
      </c>
      <c r="BJ260" s="8">
        <v>0</v>
      </c>
      <c r="BK260" s="8">
        <v>13346</v>
      </c>
      <c r="BL260" s="4">
        <f t="shared" si="29"/>
        <v>11805</v>
      </c>
      <c r="BM260" s="4">
        <f t="shared" si="30"/>
        <v>97</v>
      </c>
      <c r="BN260" s="8">
        <v>97</v>
      </c>
      <c r="BO260" s="8">
        <v>0</v>
      </c>
      <c r="BP260" s="8">
        <v>0</v>
      </c>
      <c r="BQ260" s="8">
        <v>22</v>
      </c>
      <c r="BR260" s="4">
        <f t="shared" si="31"/>
        <v>25088</v>
      </c>
      <c r="BS260" s="4">
        <f t="shared" si="32"/>
        <v>24712</v>
      </c>
      <c r="BT260" s="4">
        <f t="shared" si="33"/>
        <v>376</v>
      </c>
      <c r="BU260" s="4">
        <f t="shared" si="34"/>
        <v>55676</v>
      </c>
      <c r="BV260" s="4"/>
      <c r="BW260" s="8">
        <v>0</v>
      </c>
    </row>
    <row r="261" spans="1:75" s="1" customFormat="1">
      <c r="A261" s="8" t="s">
        <v>141</v>
      </c>
      <c r="B261" s="18">
        <v>45510</v>
      </c>
      <c r="C261" s="8" t="s">
        <v>220</v>
      </c>
      <c r="D261" s="5">
        <v>2024</v>
      </c>
      <c r="E261" s="4" t="str">
        <f t="shared" si="19"/>
        <v>LincolnPrimary2024</v>
      </c>
      <c r="F261" s="4">
        <v>8416</v>
      </c>
      <c r="G261" s="4">
        <v>669</v>
      </c>
      <c r="H261" s="4">
        <v>4058</v>
      </c>
      <c r="I261" s="4">
        <v>0</v>
      </c>
      <c r="J261" s="4">
        <v>0</v>
      </c>
      <c r="K261" s="4">
        <f t="shared" si="20"/>
        <v>4058</v>
      </c>
      <c r="L261" s="4">
        <f t="shared" si="21"/>
        <v>0</v>
      </c>
      <c r="M261" s="4">
        <v>8573</v>
      </c>
      <c r="N261" s="4">
        <v>4144</v>
      </c>
      <c r="O261" s="4">
        <v>4058</v>
      </c>
      <c r="P261" s="4">
        <v>8</v>
      </c>
      <c r="Q261" s="4">
        <v>0</v>
      </c>
      <c r="R261" s="4">
        <v>78</v>
      </c>
      <c r="S261" s="4">
        <v>5</v>
      </c>
      <c r="T261" s="4">
        <v>9</v>
      </c>
      <c r="U261" s="4">
        <v>59</v>
      </c>
      <c r="V261" s="4">
        <v>0</v>
      </c>
      <c r="W261" s="4">
        <v>5</v>
      </c>
      <c r="X261" s="4">
        <f t="shared" si="23"/>
        <v>0</v>
      </c>
      <c r="Y261" s="2"/>
      <c r="Z261" s="4">
        <v>110</v>
      </c>
      <c r="AA261" s="4">
        <v>17</v>
      </c>
      <c r="AB261" s="4">
        <v>17</v>
      </c>
      <c r="AC261" s="4">
        <v>0</v>
      </c>
      <c r="AD261" s="4">
        <v>0</v>
      </c>
      <c r="AE261" s="4">
        <v>0</v>
      </c>
      <c r="AF261" s="4">
        <v>0</v>
      </c>
      <c r="AG261" s="4">
        <v>0</v>
      </c>
      <c r="AH261" s="4">
        <v>0</v>
      </c>
      <c r="AI261" s="4">
        <v>0</v>
      </c>
      <c r="AJ261" s="4">
        <v>0</v>
      </c>
      <c r="AK261" s="4">
        <v>0</v>
      </c>
      <c r="AL261" s="4">
        <v>0</v>
      </c>
      <c r="AM261" s="4">
        <v>0</v>
      </c>
      <c r="AN261" s="4">
        <v>0</v>
      </c>
      <c r="AO261" s="4">
        <v>0</v>
      </c>
      <c r="AP261" s="4">
        <v>0</v>
      </c>
      <c r="AQ261" s="4">
        <v>0</v>
      </c>
      <c r="AR261" s="4">
        <v>0</v>
      </c>
      <c r="AS261" s="4">
        <v>0</v>
      </c>
      <c r="AT261" s="4">
        <v>0</v>
      </c>
      <c r="AU261" s="4">
        <v>0</v>
      </c>
      <c r="AV261" s="4">
        <v>0</v>
      </c>
      <c r="AW261" s="4">
        <f t="shared" si="25"/>
        <v>17</v>
      </c>
      <c r="AX261" s="4">
        <f t="shared" si="26"/>
        <v>17</v>
      </c>
      <c r="AY261" s="4">
        <v>0</v>
      </c>
      <c r="AZ261" s="4">
        <v>0</v>
      </c>
      <c r="BA261" s="4">
        <v>0</v>
      </c>
      <c r="BB261" s="4">
        <v>61</v>
      </c>
      <c r="BC261" s="4">
        <v>61</v>
      </c>
      <c r="BD261" s="4">
        <v>28</v>
      </c>
      <c r="BE261" s="4">
        <v>27</v>
      </c>
      <c r="BF261" s="4">
        <v>1</v>
      </c>
      <c r="BG261" s="4">
        <f t="shared" si="28"/>
        <v>4</v>
      </c>
      <c r="BH261" s="4">
        <v>4</v>
      </c>
      <c r="BI261" s="4">
        <v>0</v>
      </c>
      <c r="BJ261" s="4">
        <v>0</v>
      </c>
      <c r="BK261" s="4">
        <v>1102</v>
      </c>
      <c r="BL261" s="4">
        <f t="shared" si="29"/>
        <v>3038</v>
      </c>
      <c r="BM261" s="4">
        <f t="shared" si="30"/>
        <v>22</v>
      </c>
      <c r="BN261" s="4">
        <v>22</v>
      </c>
      <c r="BO261" s="4">
        <v>0</v>
      </c>
      <c r="BP261" s="4">
        <v>0</v>
      </c>
      <c r="BQ261" s="4">
        <v>0</v>
      </c>
      <c r="BR261" s="4">
        <f t="shared" si="31"/>
        <v>4127</v>
      </c>
      <c r="BS261" s="4">
        <f t="shared" si="32"/>
        <v>4041</v>
      </c>
      <c r="BT261" s="4">
        <f t="shared" si="33"/>
        <v>78</v>
      </c>
      <c r="BU261" s="4">
        <f t="shared" si="34"/>
        <v>8463</v>
      </c>
      <c r="BV261" s="4"/>
      <c r="BW261" s="4">
        <v>0</v>
      </c>
    </row>
    <row r="262" spans="1:75" s="1" customFormat="1" ht="130.5">
      <c r="A262" s="8" t="s">
        <v>143</v>
      </c>
      <c r="B262" s="18">
        <v>45510</v>
      </c>
      <c r="C262" s="8" t="s">
        <v>220</v>
      </c>
      <c r="D262" s="5">
        <v>2024</v>
      </c>
      <c r="E262" s="4" t="str">
        <f t="shared" si="19"/>
        <v>MasonPrimary2024</v>
      </c>
      <c r="F262" s="4">
        <v>45055</v>
      </c>
      <c r="G262" s="4">
        <v>4226</v>
      </c>
      <c r="H262" s="4">
        <v>20174</v>
      </c>
      <c r="I262" s="4">
        <v>1</v>
      </c>
      <c r="J262" s="4">
        <v>0</v>
      </c>
      <c r="K262" s="4">
        <f t="shared" si="20"/>
        <v>20175</v>
      </c>
      <c r="L262" s="4">
        <f t="shared" si="21"/>
        <v>-1</v>
      </c>
      <c r="M262" s="4">
        <v>45615</v>
      </c>
      <c r="N262" s="4">
        <v>20421</v>
      </c>
      <c r="O262" s="4">
        <v>20176</v>
      </c>
      <c r="P262" s="4">
        <v>93</v>
      </c>
      <c r="Q262" s="4">
        <v>0</v>
      </c>
      <c r="R262" s="4">
        <v>152</v>
      </c>
      <c r="S262" s="4">
        <v>7</v>
      </c>
      <c r="T262" s="4">
        <v>83</v>
      </c>
      <c r="U262" s="4">
        <v>60</v>
      </c>
      <c r="V262" s="4">
        <v>0</v>
      </c>
      <c r="W262" s="4">
        <v>2</v>
      </c>
      <c r="X262" s="4">
        <f t="shared" si="23"/>
        <v>0</v>
      </c>
      <c r="Y262" s="34" t="s">
        <v>390</v>
      </c>
      <c r="Z262" s="4">
        <v>775</v>
      </c>
      <c r="AA262" s="4">
        <v>101</v>
      </c>
      <c r="AB262" s="4">
        <v>98</v>
      </c>
      <c r="AC262" s="4">
        <v>3</v>
      </c>
      <c r="AD262" s="4">
        <v>0</v>
      </c>
      <c r="AE262" s="4">
        <v>1</v>
      </c>
      <c r="AF262" s="4">
        <v>2</v>
      </c>
      <c r="AG262" s="4">
        <v>0</v>
      </c>
      <c r="AH262" s="4">
        <v>0</v>
      </c>
      <c r="AI262" s="4">
        <v>0</v>
      </c>
      <c r="AJ262" s="4">
        <v>0</v>
      </c>
      <c r="AK262" s="4">
        <v>0</v>
      </c>
      <c r="AL262" s="4">
        <v>0</v>
      </c>
      <c r="AM262" s="4">
        <v>0</v>
      </c>
      <c r="AN262" s="4">
        <v>0</v>
      </c>
      <c r="AO262" s="4">
        <v>0</v>
      </c>
      <c r="AP262" s="4">
        <v>0</v>
      </c>
      <c r="AQ262" s="4">
        <v>0</v>
      </c>
      <c r="AR262" s="4">
        <v>0</v>
      </c>
      <c r="AS262" s="4">
        <v>0</v>
      </c>
      <c r="AT262" s="4">
        <v>0</v>
      </c>
      <c r="AU262" s="4">
        <v>0</v>
      </c>
      <c r="AV262" s="4">
        <v>0</v>
      </c>
      <c r="AW262" s="4">
        <f t="shared" si="25"/>
        <v>101</v>
      </c>
      <c r="AX262" s="4">
        <f t="shared" si="26"/>
        <v>98</v>
      </c>
      <c r="AY262" s="4">
        <v>0</v>
      </c>
      <c r="AZ262" s="4">
        <v>0</v>
      </c>
      <c r="BA262" s="4">
        <v>0</v>
      </c>
      <c r="BB262" s="4">
        <v>472</v>
      </c>
      <c r="BC262" s="4">
        <v>471</v>
      </c>
      <c r="BD262" s="4">
        <v>186</v>
      </c>
      <c r="BE262" s="4">
        <v>181</v>
      </c>
      <c r="BF262" s="4">
        <v>5</v>
      </c>
      <c r="BG262" s="4">
        <f t="shared" si="28"/>
        <v>18</v>
      </c>
      <c r="BH262" s="4">
        <v>18</v>
      </c>
      <c r="BI262" s="4">
        <v>0</v>
      </c>
      <c r="BJ262" s="4">
        <v>0</v>
      </c>
      <c r="BK262" s="4">
        <v>11619</v>
      </c>
      <c r="BL262" s="4">
        <f t="shared" si="29"/>
        <v>8784</v>
      </c>
      <c r="BM262" s="4">
        <f t="shared" si="30"/>
        <v>133</v>
      </c>
      <c r="BN262" s="4">
        <v>133</v>
      </c>
      <c r="BO262" s="4">
        <v>0</v>
      </c>
      <c r="BP262" s="4">
        <v>0</v>
      </c>
      <c r="BQ262" s="4">
        <v>26</v>
      </c>
      <c r="BR262" s="4">
        <f t="shared" si="31"/>
        <v>20320</v>
      </c>
      <c r="BS262" s="4">
        <f t="shared" si="32"/>
        <v>20078</v>
      </c>
      <c r="BT262" s="4">
        <f t="shared" si="33"/>
        <v>149</v>
      </c>
      <c r="BU262" s="4">
        <f t="shared" si="34"/>
        <v>44840</v>
      </c>
      <c r="BV262" s="4"/>
      <c r="BW262" s="4">
        <v>0</v>
      </c>
    </row>
    <row r="263" spans="1:75" s="1" customFormat="1">
      <c r="A263" s="8" t="s">
        <v>145</v>
      </c>
      <c r="B263" s="18">
        <v>45510</v>
      </c>
      <c r="C263" s="8" t="s">
        <v>220</v>
      </c>
      <c r="D263" s="5">
        <v>2024</v>
      </c>
      <c r="E263" s="4" t="str">
        <f t="shared" si="19"/>
        <v>OkanoganPrimary2024</v>
      </c>
      <c r="F263" s="4">
        <v>25930</v>
      </c>
      <c r="G263" s="4">
        <v>2204</v>
      </c>
      <c r="H263" s="4">
        <v>12196</v>
      </c>
      <c r="I263" s="4">
        <v>1</v>
      </c>
      <c r="J263" s="4">
        <v>1</v>
      </c>
      <c r="K263" s="4">
        <f t="shared" si="20"/>
        <v>12196</v>
      </c>
      <c r="L263" s="4">
        <f t="shared" si="21"/>
        <v>0</v>
      </c>
      <c r="M263" s="4">
        <v>26465</v>
      </c>
      <c r="N263" s="4">
        <v>12363</v>
      </c>
      <c r="O263" s="4">
        <v>12196</v>
      </c>
      <c r="P263" s="4">
        <v>41</v>
      </c>
      <c r="Q263" s="4">
        <v>0</v>
      </c>
      <c r="R263" s="4">
        <v>126</v>
      </c>
      <c r="S263" s="4">
        <v>9</v>
      </c>
      <c r="T263" s="4">
        <v>9</v>
      </c>
      <c r="U263" s="4">
        <v>92</v>
      </c>
      <c r="V263" s="4">
        <v>0</v>
      </c>
      <c r="W263" s="4">
        <v>16</v>
      </c>
      <c r="X263" s="4">
        <f t="shared" si="23"/>
        <v>0</v>
      </c>
      <c r="Y263" s="34"/>
      <c r="Z263" s="4">
        <v>333</v>
      </c>
      <c r="AA263" s="4">
        <v>39</v>
      </c>
      <c r="AB263" s="4">
        <v>38</v>
      </c>
      <c r="AC263" s="4">
        <v>1</v>
      </c>
      <c r="AD263" s="4">
        <v>0</v>
      </c>
      <c r="AE263" s="4">
        <v>0</v>
      </c>
      <c r="AF263" s="4">
        <v>1</v>
      </c>
      <c r="AG263" s="4">
        <v>0</v>
      </c>
      <c r="AH263" s="4">
        <v>0</v>
      </c>
      <c r="AI263" s="4">
        <v>0</v>
      </c>
      <c r="AJ263" s="4">
        <v>0</v>
      </c>
      <c r="AK263" s="4">
        <v>0</v>
      </c>
      <c r="AL263" s="4">
        <v>0</v>
      </c>
      <c r="AM263" s="4">
        <v>0</v>
      </c>
      <c r="AN263" s="4">
        <v>0</v>
      </c>
      <c r="AO263" s="4">
        <v>0</v>
      </c>
      <c r="AP263" s="4">
        <v>0</v>
      </c>
      <c r="AQ263" s="4">
        <v>0</v>
      </c>
      <c r="AR263" s="4">
        <v>0</v>
      </c>
      <c r="AS263" s="4">
        <v>0</v>
      </c>
      <c r="AT263" s="4">
        <v>0</v>
      </c>
      <c r="AU263" s="4">
        <v>0</v>
      </c>
      <c r="AV263" s="4">
        <v>0</v>
      </c>
      <c r="AW263" s="4">
        <f t="shared" si="25"/>
        <v>39</v>
      </c>
      <c r="AX263" s="4">
        <f t="shared" si="26"/>
        <v>38</v>
      </c>
      <c r="AY263" s="4">
        <v>0</v>
      </c>
      <c r="AZ263" s="4">
        <v>0</v>
      </c>
      <c r="BA263" s="4">
        <v>0</v>
      </c>
      <c r="BB263" s="4">
        <v>479</v>
      </c>
      <c r="BC263" s="4">
        <v>479</v>
      </c>
      <c r="BD263" s="4">
        <v>108</v>
      </c>
      <c r="BE263" s="4">
        <v>105</v>
      </c>
      <c r="BF263" s="4">
        <v>3</v>
      </c>
      <c r="BG263" s="4">
        <f t="shared" si="28"/>
        <v>3</v>
      </c>
      <c r="BH263" s="4">
        <v>3</v>
      </c>
      <c r="BI263" s="4">
        <v>0</v>
      </c>
      <c r="BJ263" s="4">
        <v>0</v>
      </c>
      <c r="BK263" s="4">
        <v>5743</v>
      </c>
      <c r="BL263" s="4">
        <f t="shared" si="29"/>
        <v>6617</v>
      </c>
      <c r="BM263" s="4">
        <f t="shared" si="30"/>
        <v>87</v>
      </c>
      <c r="BN263" s="4">
        <v>87</v>
      </c>
      <c r="BO263" s="4">
        <v>0</v>
      </c>
      <c r="BP263" s="4">
        <v>0</v>
      </c>
      <c r="BQ263" s="4">
        <v>26</v>
      </c>
      <c r="BR263" s="4">
        <f t="shared" si="31"/>
        <v>12324</v>
      </c>
      <c r="BS263" s="4">
        <f t="shared" si="32"/>
        <v>12158</v>
      </c>
      <c r="BT263" s="4">
        <f t="shared" si="33"/>
        <v>125</v>
      </c>
      <c r="BU263" s="4">
        <f t="shared" si="34"/>
        <v>26132</v>
      </c>
      <c r="BV263" s="4"/>
      <c r="BW263" s="4">
        <v>0</v>
      </c>
    </row>
    <row r="264" spans="1:75" s="1" customFormat="1">
      <c r="A264" s="8" t="s">
        <v>147</v>
      </c>
      <c r="B264" s="18">
        <v>45510</v>
      </c>
      <c r="C264" s="8" t="s">
        <v>220</v>
      </c>
      <c r="D264" s="5">
        <v>2024</v>
      </c>
      <c r="E264" s="4" t="str">
        <f t="shared" si="19"/>
        <v>PacificPrimary2024</v>
      </c>
      <c r="F264" s="4">
        <v>17016</v>
      </c>
      <c r="G264" s="4">
        <v>1874</v>
      </c>
      <c r="H264" s="4">
        <v>8438</v>
      </c>
      <c r="I264" s="4">
        <v>2</v>
      </c>
      <c r="J264" s="4">
        <v>0</v>
      </c>
      <c r="K264" s="4">
        <f t="shared" si="20"/>
        <v>8440</v>
      </c>
      <c r="L264" s="4">
        <f t="shared" si="21"/>
        <v>0</v>
      </c>
      <c r="M264" s="4">
        <v>17171</v>
      </c>
      <c r="N264" s="8">
        <v>8547</v>
      </c>
      <c r="O264" s="8">
        <v>8440</v>
      </c>
      <c r="P264" s="4">
        <v>0</v>
      </c>
      <c r="Q264" s="8">
        <v>0</v>
      </c>
      <c r="R264" s="8">
        <v>107</v>
      </c>
      <c r="S264" s="8">
        <v>9</v>
      </c>
      <c r="T264" s="8">
        <v>17</v>
      </c>
      <c r="U264" s="8">
        <v>80</v>
      </c>
      <c r="V264" s="8">
        <v>0</v>
      </c>
      <c r="W264" s="8">
        <v>1</v>
      </c>
      <c r="X264" s="4">
        <f t="shared" si="23"/>
        <v>0</v>
      </c>
      <c r="Y264" s="34"/>
      <c r="Z264" s="8">
        <v>238</v>
      </c>
      <c r="AA264" s="8">
        <v>33</v>
      </c>
      <c r="AB264" s="8">
        <v>33</v>
      </c>
      <c r="AC264" s="8">
        <v>0</v>
      </c>
      <c r="AD264" s="8">
        <v>0</v>
      </c>
      <c r="AE264" s="8">
        <v>0</v>
      </c>
      <c r="AF264" s="8">
        <v>0</v>
      </c>
      <c r="AG264" s="8">
        <v>0</v>
      </c>
      <c r="AH264" s="8">
        <v>0</v>
      </c>
      <c r="AI264" s="8">
        <v>0</v>
      </c>
      <c r="AJ264" s="8">
        <v>0</v>
      </c>
      <c r="AK264" s="8">
        <v>0</v>
      </c>
      <c r="AL264" s="8">
        <v>0</v>
      </c>
      <c r="AM264" s="8">
        <v>0</v>
      </c>
      <c r="AN264" s="8">
        <v>0</v>
      </c>
      <c r="AO264" s="8">
        <v>0</v>
      </c>
      <c r="AP264" s="8">
        <v>0</v>
      </c>
      <c r="AQ264" s="8">
        <v>0</v>
      </c>
      <c r="AR264" s="8">
        <v>0</v>
      </c>
      <c r="AS264" s="8">
        <v>0</v>
      </c>
      <c r="AT264" s="8">
        <v>0</v>
      </c>
      <c r="AU264" s="8">
        <v>0</v>
      </c>
      <c r="AV264" s="8">
        <v>0</v>
      </c>
      <c r="AW264" s="4">
        <f t="shared" si="25"/>
        <v>33</v>
      </c>
      <c r="AX264" s="4">
        <f t="shared" si="26"/>
        <v>33</v>
      </c>
      <c r="AY264" s="8">
        <v>0</v>
      </c>
      <c r="AZ264" s="8">
        <v>0</v>
      </c>
      <c r="BA264" s="8">
        <v>0</v>
      </c>
      <c r="BB264" s="8">
        <v>111</v>
      </c>
      <c r="BC264" s="8">
        <v>111</v>
      </c>
      <c r="BD264" s="8">
        <v>50</v>
      </c>
      <c r="BE264" s="8">
        <v>48</v>
      </c>
      <c r="BF264" s="8">
        <v>2</v>
      </c>
      <c r="BG264" s="4">
        <f t="shared" si="28"/>
        <v>3</v>
      </c>
      <c r="BH264" s="8">
        <v>3</v>
      </c>
      <c r="BI264" s="8">
        <v>0</v>
      </c>
      <c r="BJ264" s="8">
        <v>0</v>
      </c>
      <c r="BK264" s="8">
        <v>3761</v>
      </c>
      <c r="BL264" s="4">
        <f t="shared" si="29"/>
        <v>4783</v>
      </c>
      <c r="BM264" s="4">
        <f t="shared" si="30"/>
        <v>44</v>
      </c>
      <c r="BN264" s="8">
        <v>44</v>
      </c>
      <c r="BO264" s="8">
        <v>0</v>
      </c>
      <c r="BP264" s="8">
        <v>0</v>
      </c>
      <c r="BQ264" s="8">
        <v>24</v>
      </c>
      <c r="BR264" s="4">
        <f t="shared" si="31"/>
        <v>8514</v>
      </c>
      <c r="BS264" s="4">
        <f t="shared" si="32"/>
        <v>8407</v>
      </c>
      <c r="BT264" s="4">
        <f t="shared" si="33"/>
        <v>107</v>
      </c>
      <c r="BU264" s="4">
        <f t="shared" si="34"/>
        <v>16933</v>
      </c>
      <c r="BV264" s="4"/>
      <c r="BW264" s="8">
        <v>1</v>
      </c>
    </row>
    <row r="265" spans="1:75" s="1" customFormat="1">
      <c r="A265" s="8" t="s">
        <v>149</v>
      </c>
      <c r="B265" s="18">
        <v>45510</v>
      </c>
      <c r="C265" s="8" t="s">
        <v>220</v>
      </c>
      <c r="D265" s="5">
        <v>2024</v>
      </c>
      <c r="E265" s="4" t="str">
        <f t="shared" si="19"/>
        <v>Pend OreillePrimary2024</v>
      </c>
      <c r="F265" s="4">
        <v>10846</v>
      </c>
      <c r="G265" s="4">
        <v>713</v>
      </c>
      <c r="H265" s="4">
        <v>4584</v>
      </c>
      <c r="I265" s="4">
        <v>0</v>
      </c>
      <c r="J265" s="4">
        <v>0</v>
      </c>
      <c r="K265" s="4">
        <f t="shared" si="20"/>
        <v>4584</v>
      </c>
      <c r="L265" s="4">
        <f t="shared" si="21"/>
        <v>0</v>
      </c>
      <c r="M265" s="4">
        <v>10987</v>
      </c>
      <c r="N265" s="4">
        <v>4637</v>
      </c>
      <c r="O265" s="4">
        <v>4584</v>
      </c>
      <c r="P265" s="4">
        <v>0</v>
      </c>
      <c r="Q265" s="4">
        <v>0</v>
      </c>
      <c r="R265" s="4">
        <v>53</v>
      </c>
      <c r="S265" s="4">
        <v>4</v>
      </c>
      <c r="T265" s="4">
        <v>7</v>
      </c>
      <c r="U265" s="4">
        <v>42</v>
      </c>
      <c r="V265" s="4">
        <v>0</v>
      </c>
      <c r="W265" s="4">
        <v>0</v>
      </c>
      <c r="X265" s="4">
        <f t="shared" si="23"/>
        <v>0</v>
      </c>
      <c r="Y265" s="34"/>
      <c r="Z265" s="4">
        <v>168</v>
      </c>
      <c r="AA265" s="4">
        <v>29</v>
      </c>
      <c r="AB265" s="4">
        <v>29</v>
      </c>
      <c r="AC265" s="4">
        <v>0</v>
      </c>
      <c r="AD265" s="4">
        <v>0</v>
      </c>
      <c r="AE265" s="4">
        <v>0</v>
      </c>
      <c r="AF265" s="4">
        <v>0</v>
      </c>
      <c r="AG265" s="4">
        <v>0</v>
      </c>
      <c r="AH265" s="4">
        <v>0</v>
      </c>
      <c r="AI265" s="4">
        <v>0</v>
      </c>
      <c r="AJ265" s="4">
        <v>0</v>
      </c>
      <c r="AK265" s="4">
        <v>0</v>
      </c>
      <c r="AL265" s="4">
        <v>0</v>
      </c>
      <c r="AM265" s="4">
        <v>0</v>
      </c>
      <c r="AN265" s="4">
        <v>0</v>
      </c>
      <c r="AO265" s="4">
        <v>0</v>
      </c>
      <c r="AP265" s="4">
        <v>0</v>
      </c>
      <c r="AQ265" s="4">
        <v>0</v>
      </c>
      <c r="AR265" s="4">
        <v>0</v>
      </c>
      <c r="AS265" s="4">
        <v>0</v>
      </c>
      <c r="AT265" s="4">
        <v>0</v>
      </c>
      <c r="AU265" s="4">
        <v>0</v>
      </c>
      <c r="AV265" s="4">
        <v>0</v>
      </c>
      <c r="AW265" s="4">
        <f t="shared" si="25"/>
        <v>29</v>
      </c>
      <c r="AX265" s="4">
        <f t="shared" si="26"/>
        <v>29</v>
      </c>
      <c r="AY265" s="4">
        <v>0</v>
      </c>
      <c r="AZ265" s="4">
        <v>0</v>
      </c>
      <c r="BA265" s="4">
        <v>0</v>
      </c>
      <c r="BB265" s="4">
        <v>100</v>
      </c>
      <c r="BC265" s="4">
        <v>100</v>
      </c>
      <c r="BD265" s="4">
        <v>62</v>
      </c>
      <c r="BE265" s="4">
        <v>61</v>
      </c>
      <c r="BF265" s="4">
        <v>1</v>
      </c>
      <c r="BG265" s="4">
        <f t="shared" si="28"/>
        <v>2</v>
      </c>
      <c r="BH265" s="4">
        <v>2</v>
      </c>
      <c r="BI265" s="4">
        <v>0</v>
      </c>
      <c r="BJ265" s="4">
        <v>0</v>
      </c>
      <c r="BK265" s="4">
        <v>1956</v>
      </c>
      <c r="BL265" s="4">
        <f t="shared" si="29"/>
        <v>2679</v>
      </c>
      <c r="BM265" s="4">
        <f t="shared" si="30"/>
        <v>60</v>
      </c>
      <c r="BN265" s="4">
        <v>60</v>
      </c>
      <c r="BO265" s="4">
        <v>0</v>
      </c>
      <c r="BP265" s="4">
        <v>0</v>
      </c>
      <c r="BQ265" s="4">
        <v>7</v>
      </c>
      <c r="BR265" s="4">
        <f t="shared" si="31"/>
        <v>4608</v>
      </c>
      <c r="BS265" s="4">
        <f t="shared" si="32"/>
        <v>4555</v>
      </c>
      <c r="BT265" s="4">
        <f t="shared" si="33"/>
        <v>53</v>
      </c>
      <c r="BU265" s="4">
        <f t="shared" si="34"/>
        <v>10819</v>
      </c>
      <c r="BV265" s="4"/>
      <c r="BW265" s="4">
        <v>0</v>
      </c>
    </row>
    <row r="266" spans="1:75" s="1" customFormat="1">
      <c r="A266" s="8" t="s">
        <v>151</v>
      </c>
      <c r="B266" s="18">
        <v>45510</v>
      </c>
      <c r="C266" s="8" t="s">
        <v>220</v>
      </c>
      <c r="D266" s="5">
        <v>2024</v>
      </c>
      <c r="E266" s="4" t="str">
        <f t="shared" si="19"/>
        <v>PiercePrimary2024</v>
      </c>
      <c r="F266" s="4">
        <v>557310</v>
      </c>
      <c r="G266" s="4">
        <v>77856</v>
      </c>
      <c r="H266" s="4">
        <v>213139</v>
      </c>
      <c r="I266" s="4">
        <v>58</v>
      </c>
      <c r="J266" s="4">
        <v>5</v>
      </c>
      <c r="K266" s="4">
        <f t="shared" si="20"/>
        <v>213192</v>
      </c>
      <c r="L266" s="4">
        <f t="shared" si="21"/>
        <v>0</v>
      </c>
      <c r="M266" s="4">
        <v>574221</v>
      </c>
      <c r="N266" s="4">
        <v>215891</v>
      </c>
      <c r="O266" s="4">
        <v>213192</v>
      </c>
      <c r="P266" s="4">
        <v>714</v>
      </c>
      <c r="Q266" s="4">
        <v>0</v>
      </c>
      <c r="R266" s="4">
        <v>1985</v>
      </c>
      <c r="S266" s="4">
        <v>99</v>
      </c>
      <c r="T266" s="4">
        <v>231</v>
      </c>
      <c r="U266" s="4">
        <v>1609</v>
      </c>
      <c r="V266" s="4">
        <v>0</v>
      </c>
      <c r="W266" s="4">
        <v>46</v>
      </c>
      <c r="X266" s="4">
        <f t="shared" si="23"/>
        <v>0</v>
      </c>
      <c r="Y266" s="34"/>
      <c r="Z266" s="4">
        <v>16913</v>
      </c>
      <c r="AA266" s="4">
        <v>1641</v>
      </c>
      <c r="AB266" s="4">
        <v>1631</v>
      </c>
      <c r="AC266" s="4">
        <v>10</v>
      </c>
      <c r="AD266" s="4">
        <v>4</v>
      </c>
      <c r="AE266" s="4">
        <v>4</v>
      </c>
      <c r="AF266" s="4">
        <v>2</v>
      </c>
      <c r="AG266" s="4">
        <v>0</v>
      </c>
      <c r="AH266" s="4">
        <v>0</v>
      </c>
      <c r="AI266" s="4">
        <v>0</v>
      </c>
      <c r="AJ266" s="4">
        <v>0</v>
      </c>
      <c r="AK266" s="4">
        <v>0</v>
      </c>
      <c r="AL266" s="4">
        <v>0</v>
      </c>
      <c r="AM266" s="4">
        <v>0</v>
      </c>
      <c r="AN266" s="4">
        <v>0</v>
      </c>
      <c r="AO266" s="4">
        <v>0</v>
      </c>
      <c r="AP266" s="4">
        <v>0</v>
      </c>
      <c r="AQ266" s="4">
        <v>0</v>
      </c>
      <c r="AR266" s="4">
        <v>0</v>
      </c>
      <c r="AS266" s="4">
        <v>0</v>
      </c>
      <c r="AT266" s="4">
        <v>0</v>
      </c>
      <c r="AU266" s="4">
        <v>0</v>
      </c>
      <c r="AV266" s="4">
        <v>0</v>
      </c>
      <c r="AW266" s="4">
        <f t="shared" si="25"/>
        <v>1641</v>
      </c>
      <c r="AX266" s="4">
        <f t="shared" si="26"/>
        <v>1631</v>
      </c>
      <c r="AY266" s="4">
        <v>0</v>
      </c>
      <c r="AZ266" s="4">
        <v>0</v>
      </c>
      <c r="BA266" s="4">
        <v>0</v>
      </c>
      <c r="BB266" s="4">
        <v>5159</v>
      </c>
      <c r="BC266" s="4">
        <v>5159</v>
      </c>
      <c r="BD266" s="4">
        <v>2006</v>
      </c>
      <c r="BE266" s="4">
        <v>1974</v>
      </c>
      <c r="BF266" s="4">
        <v>32</v>
      </c>
      <c r="BG266" s="4">
        <f t="shared" si="28"/>
        <v>300</v>
      </c>
      <c r="BH266" s="4">
        <v>300</v>
      </c>
      <c r="BI266" s="4">
        <v>0</v>
      </c>
      <c r="BJ266" s="4">
        <v>0</v>
      </c>
      <c r="BK266" s="4">
        <v>133585</v>
      </c>
      <c r="BL266" s="4">
        <f t="shared" si="29"/>
        <v>82006</v>
      </c>
      <c r="BM266" s="4">
        <f t="shared" si="30"/>
        <v>1894</v>
      </c>
      <c r="BN266" s="4">
        <v>1894</v>
      </c>
      <c r="BO266" s="4">
        <v>0</v>
      </c>
      <c r="BP266" s="4">
        <v>0</v>
      </c>
      <c r="BQ266" s="4">
        <v>375</v>
      </c>
      <c r="BR266" s="4">
        <f t="shared" si="31"/>
        <v>214250</v>
      </c>
      <c r="BS266" s="4">
        <f t="shared" si="32"/>
        <v>211561</v>
      </c>
      <c r="BT266" s="4">
        <f t="shared" si="33"/>
        <v>1975</v>
      </c>
      <c r="BU266" s="4">
        <f t="shared" si="34"/>
        <v>557308</v>
      </c>
      <c r="BV266" s="4"/>
      <c r="BW266" s="4">
        <v>5</v>
      </c>
    </row>
    <row r="267" spans="1:75" s="1" customFormat="1" ht="57.95">
      <c r="A267" s="8" t="s">
        <v>153</v>
      </c>
      <c r="B267" s="18">
        <v>45510</v>
      </c>
      <c r="C267" s="8" t="s">
        <v>220</v>
      </c>
      <c r="D267" s="5">
        <v>2024</v>
      </c>
      <c r="E267" s="4" t="str">
        <f t="shared" si="19"/>
        <v>San JuanPrimary2024</v>
      </c>
      <c r="F267" s="4">
        <v>14761</v>
      </c>
      <c r="G267" s="4">
        <v>1085</v>
      </c>
      <c r="H267" s="4">
        <v>8310</v>
      </c>
      <c r="I267" s="4">
        <v>0</v>
      </c>
      <c r="J267" s="4">
        <v>2</v>
      </c>
      <c r="K267" s="4">
        <f t="shared" si="20"/>
        <v>8308</v>
      </c>
      <c r="L267" s="4">
        <f t="shared" si="21"/>
        <v>0</v>
      </c>
      <c r="M267" s="4">
        <v>15096</v>
      </c>
      <c r="N267" s="4">
        <v>8421</v>
      </c>
      <c r="O267" s="4">
        <v>8308</v>
      </c>
      <c r="P267" s="4">
        <v>0</v>
      </c>
      <c r="Q267" s="4">
        <v>0</v>
      </c>
      <c r="R267" s="4">
        <v>113</v>
      </c>
      <c r="S267" s="4">
        <v>17</v>
      </c>
      <c r="T267" s="4">
        <v>48</v>
      </c>
      <c r="U267" s="4">
        <v>48</v>
      </c>
      <c r="V267" s="4">
        <v>0</v>
      </c>
      <c r="W267" s="4">
        <v>0</v>
      </c>
      <c r="X267" s="4">
        <f t="shared" si="23"/>
        <v>0</v>
      </c>
      <c r="Y267" s="34" t="s">
        <v>391</v>
      </c>
      <c r="Z267" s="4">
        <v>447</v>
      </c>
      <c r="AA267" s="4">
        <v>68</v>
      </c>
      <c r="AB267" s="4">
        <v>66</v>
      </c>
      <c r="AC267" s="4">
        <v>2</v>
      </c>
      <c r="AD267" s="4">
        <v>1</v>
      </c>
      <c r="AE267" s="4">
        <v>0</v>
      </c>
      <c r="AF267" s="4">
        <v>1</v>
      </c>
      <c r="AG267" s="4">
        <v>0</v>
      </c>
      <c r="AH267" s="4">
        <v>0</v>
      </c>
      <c r="AI267" s="4">
        <v>0</v>
      </c>
      <c r="AJ267" s="4">
        <v>0</v>
      </c>
      <c r="AK267" s="4">
        <v>0</v>
      </c>
      <c r="AL267" s="4">
        <v>0</v>
      </c>
      <c r="AM267" s="4">
        <v>0</v>
      </c>
      <c r="AN267" s="4">
        <v>0</v>
      </c>
      <c r="AO267" s="4">
        <v>0</v>
      </c>
      <c r="AP267" s="4">
        <v>0</v>
      </c>
      <c r="AQ267" s="4">
        <v>0</v>
      </c>
      <c r="AR267" s="4">
        <v>0</v>
      </c>
      <c r="AS267" s="4">
        <v>0</v>
      </c>
      <c r="AT267" s="4">
        <v>0</v>
      </c>
      <c r="AU267" s="4">
        <v>0</v>
      </c>
      <c r="AV267" s="4">
        <v>0</v>
      </c>
      <c r="AW267" s="4">
        <f t="shared" si="25"/>
        <v>68</v>
      </c>
      <c r="AX267" s="4">
        <f t="shared" si="26"/>
        <v>66</v>
      </c>
      <c r="AY267" s="4">
        <v>0</v>
      </c>
      <c r="AZ267" s="4">
        <v>0</v>
      </c>
      <c r="BA267" s="4">
        <v>0</v>
      </c>
      <c r="BB267" s="4">
        <v>256</v>
      </c>
      <c r="BC267" s="4">
        <v>255</v>
      </c>
      <c r="BD267" s="4">
        <v>107</v>
      </c>
      <c r="BE267" s="4">
        <v>104</v>
      </c>
      <c r="BF267" s="4">
        <v>3</v>
      </c>
      <c r="BG267" s="4">
        <f t="shared" si="28"/>
        <v>22</v>
      </c>
      <c r="BH267" s="4">
        <v>22</v>
      </c>
      <c r="BI267" s="4">
        <v>0</v>
      </c>
      <c r="BJ267" s="4">
        <v>0</v>
      </c>
      <c r="BK267" s="4">
        <v>5224</v>
      </c>
      <c r="BL267" s="4">
        <f t="shared" si="29"/>
        <v>3175</v>
      </c>
      <c r="BM267" s="4">
        <f t="shared" si="30"/>
        <v>105</v>
      </c>
      <c r="BN267" s="4">
        <v>105</v>
      </c>
      <c r="BO267" s="4">
        <v>0</v>
      </c>
      <c r="BP267" s="4">
        <v>0</v>
      </c>
      <c r="BQ267" s="4">
        <v>16</v>
      </c>
      <c r="BR267" s="4">
        <f t="shared" si="31"/>
        <v>8353</v>
      </c>
      <c r="BS267" s="4">
        <f t="shared" si="32"/>
        <v>8242</v>
      </c>
      <c r="BT267" s="4">
        <f t="shared" si="33"/>
        <v>111</v>
      </c>
      <c r="BU267" s="4">
        <f t="shared" si="34"/>
        <v>14649</v>
      </c>
      <c r="BV267" s="4"/>
      <c r="BW267" s="4">
        <v>0</v>
      </c>
    </row>
    <row r="268" spans="1:75" s="1" customFormat="1">
      <c r="A268" s="8" t="s">
        <v>155</v>
      </c>
      <c r="B268" s="18">
        <v>45510</v>
      </c>
      <c r="C268" s="8" t="s">
        <v>220</v>
      </c>
      <c r="D268" s="5">
        <v>2024</v>
      </c>
      <c r="E268" s="4" t="str">
        <f t="shared" si="19"/>
        <v>SkagitPrimary2024</v>
      </c>
      <c r="F268" s="4">
        <v>86514</v>
      </c>
      <c r="G268" s="4">
        <v>7947</v>
      </c>
      <c r="H268" s="4">
        <v>37725</v>
      </c>
      <c r="I268" s="4">
        <v>17</v>
      </c>
      <c r="J268" s="4">
        <v>3</v>
      </c>
      <c r="K268" s="4">
        <f t="shared" si="20"/>
        <v>37739</v>
      </c>
      <c r="L268" s="4">
        <f t="shared" si="21"/>
        <v>0</v>
      </c>
      <c r="M268" s="4">
        <v>88116</v>
      </c>
      <c r="N268" s="4">
        <v>38177</v>
      </c>
      <c r="O268" s="4">
        <v>37739</v>
      </c>
      <c r="P268" s="4">
        <v>0</v>
      </c>
      <c r="Q268" s="4">
        <v>0</v>
      </c>
      <c r="R268" s="4">
        <v>438</v>
      </c>
      <c r="S268" s="4">
        <v>43</v>
      </c>
      <c r="T268" s="4">
        <v>99</v>
      </c>
      <c r="U268" s="4">
        <v>294</v>
      </c>
      <c r="V268" s="4">
        <v>0</v>
      </c>
      <c r="W268" s="4">
        <v>2</v>
      </c>
      <c r="X268" s="4">
        <f t="shared" si="23"/>
        <v>0</v>
      </c>
      <c r="Y268" s="34"/>
      <c r="Z268" s="4">
        <v>2201</v>
      </c>
      <c r="AA268" s="4">
        <v>274</v>
      </c>
      <c r="AB268" s="4">
        <v>272</v>
      </c>
      <c r="AC268" s="4">
        <v>2</v>
      </c>
      <c r="AD268" s="4">
        <v>2</v>
      </c>
      <c r="AE268" s="4">
        <v>0</v>
      </c>
      <c r="AF268" s="4">
        <v>0</v>
      </c>
      <c r="AG268" s="4">
        <v>0</v>
      </c>
      <c r="AH268" s="4">
        <v>0</v>
      </c>
      <c r="AI268" s="4">
        <v>0</v>
      </c>
      <c r="AJ268" s="4">
        <v>0</v>
      </c>
      <c r="AK268" s="4">
        <v>0</v>
      </c>
      <c r="AL268" s="4">
        <v>0</v>
      </c>
      <c r="AM268" s="4">
        <v>0</v>
      </c>
      <c r="AN268" s="4">
        <v>0</v>
      </c>
      <c r="AO268" s="4">
        <v>0</v>
      </c>
      <c r="AP268" s="4">
        <v>0</v>
      </c>
      <c r="AQ268" s="4">
        <v>0</v>
      </c>
      <c r="AR268" s="4">
        <v>0</v>
      </c>
      <c r="AS268" s="4">
        <v>0</v>
      </c>
      <c r="AT268" s="4">
        <v>0</v>
      </c>
      <c r="AU268" s="4">
        <v>0</v>
      </c>
      <c r="AV268" s="4">
        <v>0</v>
      </c>
      <c r="AW268" s="4">
        <f t="shared" si="25"/>
        <v>274</v>
      </c>
      <c r="AX268" s="4">
        <f t="shared" si="26"/>
        <v>272</v>
      </c>
      <c r="AY268" s="4">
        <v>0</v>
      </c>
      <c r="AZ268" s="4">
        <v>0</v>
      </c>
      <c r="BA268" s="4">
        <v>0</v>
      </c>
      <c r="BB268" s="4">
        <v>574</v>
      </c>
      <c r="BC268" s="4">
        <v>573</v>
      </c>
      <c r="BD268" s="4">
        <v>209</v>
      </c>
      <c r="BE268" s="4">
        <v>208</v>
      </c>
      <c r="BF268" s="4">
        <v>1</v>
      </c>
      <c r="BG268" s="4">
        <f t="shared" si="28"/>
        <v>55</v>
      </c>
      <c r="BH268" s="4">
        <v>53</v>
      </c>
      <c r="BI268" s="4">
        <v>2</v>
      </c>
      <c r="BJ268" s="4">
        <v>0</v>
      </c>
      <c r="BK268" s="4">
        <v>10750</v>
      </c>
      <c r="BL268" s="4">
        <f t="shared" si="29"/>
        <v>27372</v>
      </c>
      <c r="BM268" s="4">
        <f t="shared" si="30"/>
        <v>280</v>
      </c>
      <c r="BN268" s="4">
        <v>280</v>
      </c>
      <c r="BO268" s="4">
        <v>0</v>
      </c>
      <c r="BP268" s="4">
        <v>0</v>
      </c>
      <c r="BQ268" s="4">
        <v>39</v>
      </c>
      <c r="BR268" s="4">
        <f t="shared" si="31"/>
        <v>37903</v>
      </c>
      <c r="BS268" s="4">
        <f t="shared" si="32"/>
        <v>37467</v>
      </c>
      <c r="BT268" s="4">
        <f t="shared" si="33"/>
        <v>436</v>
      </c>
      <c r="BU268" s="4">
        <f t="shared" si="34"/>
        <v>85915</v>
      </c>
      <c r="BV268" s="4"/>
      <c r="BW268" s="4">
        <v>0</v>
      </c>
    </row>
    <row r="269" spans="1:75" s="1" customFormat="1">
      <c r="A269" s="8" t="s">
        <v>157</v>
      </c>
      <c r="B269" s="18">
        <v>45510</v>
      </c>
      <c r="C269" s="8" t="s">
        <v>220</v>
      </c>
      <c r="D269" s="5">
        <v>2024</v>
      </c>
      <c r="E269" s="4" t="str">
        <f t="shared" si="19"/>
        <v>SkamaniaPrimary2024</v>
      </c>
      <c r="F269" s="4">
        <v>9151</v>
      </c>
      <c r="G269" s="4">
        <v>748</v>
      </c>
      <c r="H269" s="4">
        <v>4143</v>
      </c>
      <c r="I269" s="4">
        <v>0</v>
      </c>
      <c r="J269" s="4">
        <v>0</v>
      </c>
      <c r="K269" s="4">
        <f t="shared" si="20"/>
        <v>4143</v>
      </c>
      <c r="L269" s="4">
        <f t="shared" si="21"/>
        <v>0</v>
      </c>
      <c r="M269" s="4">
        <v>9280</v>
      </c>
      <c r="N269" s="4">
        <v>4200</v>
      </c>
      <c r="O269" s="4">
        <v>4143</v>
      </c>
      <c r="P269" s="4">
        <v>3</v>
      </c>
      <c r="Q269" s="4">
        <v>1</v>
      </c>
      <c r="R269" s="4">
        <v>54</v>
      </c>
      <c r="S269" s="4">
        <v>3</v>
      </c>
      <c r="T269" s="4">
        <v>8</v>
      </c>
      <c r="U269" s="4">
        <v>36</v>
      </c>
      <c r="V269" s="4">
        <v>0</v>
      </c>
      <c r="W269" s="4">
        <v>7</v>
      </c>
      <c r="X269" s="4">
        <f t="shared" si="23"/>
        <v>0</v>
      </c>
      <c r="Y269" s="34"/>
      <c r="Z269" s="4">
        <v>180</v>
      </c>
      <c r="AA269" s="4">
        <v>30</v>
      </c>
      <c r="AB269" s="4">
        <v>30</v>
      </c>
      <c r="AC269" s="4">
        <v>0</v>
      </c>
      <c r="AD269" s="4">
        <v>0</v>
      </c>
      <c r="AE269" s="4">
        <v>0</v>
      </c>
      <c r="AF269" s="4">
        <v>0</v>
      </c>
      <c r="AG269" s="4">
        <v>0</v>
      </c>
      <c r="AH269" s="4">
        <v>0</v>
      </c>
      <c r="AI269" s="4">
        <v>0</v>
      </c>
      <c r="AJ269" s="4">
        <v>0</v>
      </c>
      <c r="AK269" s="4">
        <v>0</v>
      </c>
      <c r="AL269" s="4">
        <v>0</v>
      </c>
      <c r="AM269" s="4">
        <v>0</v>
      </c>
      <c r="AN269" s="4">
        <v>0</v>
      </c>
      <c r="AO269" s="4">
        <v>0</v>
      </c>
      <c r="AP269" s="4">
        <v>0</v>
      </c>
      <c r="AQ269" s="4">
        <v>0</v>
      </c>
      <c r="AR269" s="4">
        <v>0</v>
      </c>
      <c r="AS269" s="4">
        <v>0</v>
      </c>
      <c r="AT269" s="4">
        <v>0</v>
      </c>
      <c r="AU269" s="4">
        <v>0</v>
      </c>
      <c r="AV269" s="4">
        <v>0</v>
      </c>
      <c r="AW269" s="4">
        <f t="shared" si="25"/>
        <v>30</v>
      </c>
      <c r="AX269" s="4">
        <f t="shared" si="26"/>
        <v>30</v>
      </c>
      <c r="AY269" s="4">
        <v>0</v>
      </c>
      <c r="AZ269" s="4">
        <v>0</v>
      </c>
      <c r="BA269" s="4">
        <v>0</v>
      </c>
      <c r="BB269" s="4">
        <v>88</v>
      </c>
      <c r="BC269" s="4">
        <v>88</v>
      </c>
      <c r="BD269" s="4">
        <v>45</v>
      </c>
      <c r="BE269" s="4">
        <v>45</v>
      </c>
      <c r="BF269" s="4">
        <v>0</v>
      </c>
      <c r="BG269" s="4">
        <f t="shared" si="28"/>
        <v>6</v>
      </c>
      <c r="BH269" s="4">
        <v>6</v>
      </c>
      <c r="BI269" s="4">
        <v>0</v>
      </c>
      <c r="BJ269" s="4">
        <v>0</v>
      </c>
      <c r="BK269" s="4">
        <v>3111</v>
      </c>
      <c r="BL269" s="4">
        <f t="shared" si="29"/>
        <v>1083</v>
      </c>
      <c r="BM269" s="4">
        <f t="shared" si="30"/>
        <v>35</v>
      </c>
      <c r="BN269" s="4">
        <v>35</v>
      </c>
      <c r="BO269" s="4">
        <v>0</v>
      </c>
      <c r="BP269" s="4">
        <v>0</v>
      </c>
      <c r="BQ269" s="4">
        <v>7</v>
      </c>
      <c r="BR269" s="4">
        <f t="shared" si="31"/>
        <v>4170</v>
      </c>
      <c r="BS269" s="4">
        <f t="shared" si="32"/>
        <v>4113</v>
      </c>
      <c r="BT269" s="4">
        <f t="shared" si="33"/>
        <v>54</v>
      </c>
      <c r="BU269" s="4">
        <f t="shared" si="34"/>
        <v>9100</v>
      </c>
      <c r="BV269" s="4"/>
      <c r="BW269" s="4">
        <v>0</v>
      </c>
    </row>
    <row r="270" spans="1:75" s="1" customFormat="1">
      <c r="A270" s="8" t="s">
        <v>159</v>
      </c>
      <c r="B270" s="18">
        <v>45510</v>
      </c>
      <c r="C270" s="8" t="s">
        <v>220</v>
      </c>
      <c r="D270" s="5">
        <v>2024</v>
      </c>
      <c r="E270" s="4" t="str">
        <f t="shared" si="19"/>
        <v>SnohomishPrimary2024</v>
      </c>
      <c r="F270" s="4">
        <v>515095</v>
      </c>
      <c r="G270" s="4">
        <v>58004</v>
      </c>
      <c r="H270" s="4">
        <v>204297</v>
      </c>
      <c r="I270" s="4">
        <v>60</v>
      </c>
      <c r="J270" s="4">
        <v>2</v>
      </c>
      <c r="K270" s="4">
        <f t="shared" si="20"/>
        <v>204355</v>
      </c>
      <c r="L270" s="4">
        <f t="shared" si="21"/>
        <v>0</v>
      </c>
      <c r="M270" s="4">
        <v>530065</v>
      </c>
      <c r="N270" s="4">
        <v>206858</v>
      </c>
      <c r="O270" s="4">
        <v>204355</v>
      </c>
      <c r="P270" s="4">
        <v>0</v>
      </c>
      <c r="Q270" s="4">
        <v>0</v>
      </c>
      <c r="R270" s="4">
        <v>2503</v>
      </c>
      <c r="S270" s="4">
        <v>64</v>
      </c>
      <c r="T270" s="4">
        <v>319</v>
      </c>
      <c r="U270" s="4">
        <v>2036</v>
      </c>
      <c r="V270" s="4">
        <v>0</v>
      </c>
      <c r="W270" s="4">
        <v>84</v>
      </c>
      <c r="X270" s="4">
        <f t="shared" si="23"/>
        <v>0</v>
      </c>
      <c r="Y270" s="34"/>
      <c r="Z270" s="4">
        <v>9334</v>
      </c>
      <c r="AA270" s="4">
        <v>943</v>
      </c>
      <c r="AB270" s="4">
        <v>929</v>
      </c>
      <c r="AC270" s="4">
        <v>14</v>
      </c>
      <c r="AD270" s="4">
        <v>2</v>
      </c>
      <c r="AE270" s="4">
        <v>1</v>
      </c>
      <c r="AF270" s="4">
        <v>1</v>
      </c>
      <c r="AG270" s="4">
        <v>10</v>
      </c>
      <c r="AH270" s="4">
        <v>0</v>
      </c>
      <c r="AI270" s="4">
        <v>0</v>
      </c>
      <c r="AJ270" s="4">
        <v>0</v>
      </c>
      <c r="AK270" s="4">
        <v>0</v>
      </c>
      <c r="AL270" s="4">
        <v>0</v>
      </c>
      <c r="AM270" s="4">
        <v>0</v>
      </c>
      <c r="AN270" s="4">
        <v>0</v>
      </c>
      <c r="AO270" s="4">
        <v>0</v>
      </c>
      <c r="AP270" s="4">
        <v>0</v>
      </c>
      <c r="AQ270" s="4">
        <v>0</v>
      </c>
      <c r="AR270" s="4">
        <v>0</v>
      </c>
      <c r="AS270" s="4">
        <v>0</v>
      </c>
      <c r="AT270" s="4">
        <v>0</v>
      </c>
      <c r="AU270" s="4">
        <v>0</v>
      </c>
      <c r="AV270" s="4">
        <v>0</v>
      </c>
      <c r="AW270" s="4">
        <f t="shared" si="25"/>
        <v>943</v>
      </c>
      <c r="AX270" s="4">
        <f t="shared" si="26"/>
        <v>929</v>
      </c>
      <c r="AY270" s="4">
        <v>0</v>
      </c>
      <c r="AZ270" s="4">
        <v>0</v>
      </c>
      <c r="BA270" s="4">
        <v>0</v>
      </c>
      <c r="BB270" s="4">
        <v>4335</v>
      </c>
      <c r="BC270" s="4">
        <v>4335</v>
      </c>
      <c r="BD270" s="4">
        <v>1606</v>
      </c>
      <c r="BE270" s="4">
        <v>1582</v>
      </c>
      <c r="BF270" s="4">
        <v>24</v>
      </c>
      <c r="BG270" s="4">
        <f t="shared" si="28"/>
        <v>294</v>
      </c>
      <c r="BH270" s="4">
        <v>294</v>
      </c>
      <c r="BI270" s="4">
        <v>0</v>
      </c>
      <c r="BJ270" s="4">
        <v>0</v>
      </c>
      <c r="BK270" s="4">
        <v>128041</v>
      </c>
      <c r="BL270" s="4">
        <f t="shared" si="29"/>
        <v>78523</v>
      </c>
      <c r="BM270" s="4">
        <f t="shared" si="30"/>
        <v>1573</v>
      </c>
      <c r="BN270" s="4">
        <v>1573</v>
      </c>
      <c r="BO270" s="4">
        <v>0</v>
      </c>
      <c r="BP270" s="4">
        <v>0</v>
      </c>
      <c r="BQ270" s="4">
        <v>357</v>
      </c>
      <c r="BR270" s="4">
        <f t="shared" si="31"/>
        <v>205915</v>
      </c>
      <c r="BS270" s="4">
        <f t="shared" si="32"/>
        <v>203426</v>
      </c>
      <c r="BT270" s="4">
        <f t="shared" si="33"/>
        <v>2489</v>
      </c>
      <c r="BU270" s="4">
        <f t="shared" si="34"/>
        <v>520731</v>
      </c>
      <c r="BV270" s="4"/>
      <c r="BW270" s="4">
        <v>6</v>
      </c>
    </row>
    <row r="271" spans="1:75" s="1" customFormat="1">
      <c r="A271" s="8" t="s">
        <v>161</v>
      </c>
      <c r="B271" s="18">
        <v>45510</v>
      </c>
      <c r="C271" s="8" t="s">
        <v>220</v>
      </c>
      <c r="D271" s="5">
        <v>2024</v>
      </c>
      <c r="E271" s="4" t="str">
        <f t="shared" si="19"/>
        <v>SpokanePrimary2024</v>
      </c>
      <c r="F271" s="4">
        <v>368608</v>
      </c>
      <c r="G271" s="4">
        <v>35846</v>
      </c>
      <c r="H271" s="4">
        <v>144802</v>
      </c>
      <c r="I271" s="4">
        <v>31</v>
      </c>
      <c r="J271" s="4">
        <v>1</v>
      </c>
      <c r="K271" s="4">
        <f t="shared" si="20"/>
        <v>144832</v>
      </c>
      <c r="L271" s="4">
        <f t="shared" si="21"/>
        <v>0</v>
      </c>
      <c r="M271" s="4">
        <v>373457</v>
      </c>
      <c r="N271" s="4">
        <v>146852</v>
      </c>
      <c r="O271" s="4">
        <v>144832</v>
      </c>
      <c r="P271" s="4">
        <v>0</v>
      </c>
      <c r="Q271" s="4">
        <v>0</v>
      </c>
      <c r="R271" s="4">
        <v>2020</v>
      </c>
      <c r="S271" s="4">
        <v>126</v>
      </c>
      <c r="T271" s="4">
        <v>398</v>
      </c>
      <c r="U271" s="4">
        <v>1494</v>
      </c>
      <c r="V271" s="4">
        <v>0</v>
      </c>
      <c r="W271" s="4">
        <v>2</v>
      </c>
      <c r="X271" s="4">
        <f t="shared" si="23"/>
        <v>0</v>
      </c>
      <c r="Y271" s="34"/>
      <c r="Z271" s="4">
        <v>6906</v>
      </c>
      <c r="AA271" s="4">
        <v>1222</v>
      </c>
      <c r="AB271" s="4">
        <v>1213</v>
      </c>
      <c r="AC271" s="4">
        <v>9</v>
      </c>
      <c r="AD271" s="4">
        <v>1</v>
      </c>
      <c r="AE271" s="4">
        <v>6</v>
      </c>
      <c r="AF271" s="4">
        <v>2</v>
      </c>
      <c r="AG271" s="4">
        <v>0</v>
      </c>
      <c r="AH271" s="4">
        <v>0</v>
      </c>
      <c r="AI271" s="4">
        <v>0</v>
      </c>
      <c r="AJ271" s="4">
        <v>0</v>
      </c>
      <c r="AK271" s="4">
        <v>0</v>
      </c>
      <c r="AL271" s="4">
        <v>0</v>
      </c>
      <c r="AM271" s="4">
        <v>0</v>
      </c>
      <c r="AN271" s="4">
        <v>0</v>
      </c>
      <c r="AO271" s="4">
        <v>0</v>
      </c>
      <c r="AP271" s="4">
        <v>0</v>
      </c>
      <c r="AQ271" s="4">
        <v>0</v>
      </c>
      <c r="AR271" s="4">
        <v>0</v>
      </c>
      <c r="AS271" s="4">
        <v>0</v>
      </c>
      <c r="AT271" s="4">
        <v>0</v>
      </c>
      <c r="AU271" s="4">
        <v>0</v>
      </c>
      <c r="AV271" s="4">
        <v>0</v>
      </c>
      <c r="AW271" s="4">
        <f t="shared" si="25"/>
        <v>1222</v>
      </c>
      <c r="AX271" s="4">
        <f t="shared" si="26"/>
        <v>1213</v>
      </c>
      <c r="AY271" s="4">
        <v>0</v>
      </c>
      <c r="AZ271" s="4">
        <v>0</v>
      </c>
      <c r="BA271" s="4">
        <v>0</v>
      </c>
      <c r="BB271" s="4">
        <v>3443</v>
      </c>
      <c r="BC271" s="4">
        <v>3443</v>
      </c>
      <c r="BD271" s="4">
        <v>1675</v>
      </c>
      <c r="BE271" s="4">
        <v>1655</v>
      </c>
      <c r="BF271" s="4">
        <v>20</v>
      </c>
      <c r="BG271" s="4">
        <f t="shared" ref="BG271:BG302" si="35">SUM(BH271, BI271)</f>
        <v>117</v>
      </c>
      <c r="BH271" s="4">
        <v>117</v>
      </c>
      <c r="BI271" s="4">
        <v>0</v>
      </c>
      <c r="BJ271" s="4">
        <v>0</v>
      </c>
      <c r="BK271" s="4">
        <v>67626</v>
      </c>
      <c r="BL271" s="4">
        <f t="shared" si="29"/>
        <v>79109</v>
      </c>
      <c r="BM271" s="4">
        <f t="shared" si="30"/>
        <v>773</v>
      </c>
      <c r="BN271" s="4">
        <v>773</v>
      </c>
      <c r="BO271" s="4">
        <v>0</v>
      </c>
      <c r="BP271" s="4">
        <v>0</v>
      </c>
      <c r="BQ271" s="4">
        <v>313</v>
      </c>
      <c r="BR271" s="4">
        <f t="shared" si="31"/>
        <v>145630</v>
      </c>
      <c r="BS271" s="4">
        <f t="shared" si="32"/>
        <v>143619</v>
      </c>
      <c r="BT271" s="4">
        <f t="shared" si="33"/>
        <v>2011</v>
      </c>
      <c r="BU271" s="4">
        <f t="shared" si="34"/>
        <v>366551</v>
      </c>
      <c r="BV271" s="4"/>
      <c r="BW271" s="4">
        <v>10</v>
      </c>
    </row>
    <row r="272" spans="1:75" s="1" customFormat="1">
      <c r="A272" s="8" t="s">
        <v>163</v>
      </c>
      <c r="B272" s="18">
        <v>45510</v>
      </c>
      <c r="C272" s="8" t="s">
        <v>220</v>
      </c>
      <c r="D272" s="5">
        <v>2024</v>
      </c>
      <c r="E272" s="4" t="str">
        <f t="shared" si="19"/>
        <v>StevensPrimary2024</v>
      </c>
      <c r="F272" s="4">
        <v>34773</v>
      </c>
      <c r="G272" s="4">
        <v>3038</v>
      </c>
      <c r="H272" s="4">
        <v>16026</v>
      </c>
      <c r="I272" s="4">
        <v>0</v>
      </c>
      <c r="J272" s="4">
        <v>2</v>
      </c>
      <c r="K272" s="4">
        <f t="shared" si="20"/>
        <v>16024</v>
      </c>
      <c r="L272" s="4">
        <f t="shared" si="21"/>
        <v>0</v>
      </c>
      <c r="M272" s="4">
        <v>35084</v>
      </c>
      <c r="N272" s="4">
        <v>16274</v>
      </c>
      <c r="O272" s="4">
        <v>16024</v>
      </c>
      <c r="P272" s="4">
        <v>0</v>
      </c>
      <c r="Q272" s="4">
        <v>0</v>
      </c>
      <c r="R272" s="4">
        <v>250</v>
      </c>
      <c r="S272" s="4">
        <v>13</v>
      </c>
      <c r="T272" s="4">
        <v>64</v>
      </c>
      <c r="U272" s="4">
        <v>172</v>
      </c>
      <c r="V272" s="4">
        <v>0</v>
      </c>
      <c r="W272" s="4">
        <v>1</v>
      </c>
      <c r="X272" s="4">
        <f t="shared" si="23"/>
        <v>0</v>
      </c>
      <c r="Y272" s="34"/>
      <c r="Z272" s="4">
        <v>426</v>
      </c>
      <c r="AA272" s="4">
        <v>71</v>
      </c>
      <c r="AB272" s="4">
        <v>71</v>
      </c>
      <c r="AC272" s="4">
        <v>0</v>
      </c>
      <c r="AD272" s="4">
        <v>0</v>
      </c>
      <c r="AE272" s="4">
        <v>0</v>
      </c>
      <c r="AF272" s="4">
        <v>0</v>
      </c>
      <c r="AG272" s="4">
        <v>0</v>
      </c>
      <c r="AH272" s="4">
        <v>0</v>
      </c>
      <c r="AI272" s="4">
        <v>0</v>
      </c>
      <c r="AJ272" s="4">
        <v>0</v>
      </c>
      <c r="AK272" s="4">
        <v>0</v>
      </c>
      <c r="AL272" s="4">
        <v>0</v>
      </c>
      <c r="AM272" s="4">
        <v>0</v>
      </c>
      <c r="AN272" s="4">
        <v>0</v>
      </c>
      <c r="AO272" s="4">
        <v>0</v>
      </c>
      <c r="AP272" s="4">
        <v>0</v>
      </c>
      <c r="AQ272" s="4">
        <v>0</v>
      </c>
      <c r="AR272" s="4">
        <v>0</v>
      </c>
      <c r="AS272" s="4">
        <v>0</v>
      </c>
      <c r="AT272" s="4">
        <v>0</v>
      </c>
      <c r="AU272" s="4">
        <v>0</v>
      </c>
      <c r="AV272" s="4">
        <v>0</v>
      </c>
      <c r="AW272" s="4">
        <f t="shared" si="25"/>
        <v>71</v>
      </c>
      <c r="AX272" s="4">
        <f t="shared" si="26"/>
        <v>71</v>
      </c>
      <c r="AY272" s="4">
        <v>0</v>
      </c>
      <c r="AZ272" s="4">
        <v>0</v>
      </c>
      <c r="BA272" s="4">
        <v>0</v>
      </c>
      <c r="BB272" s="4">
        <v>284</v>
      </c>
      <c r="BC272" s="4">
        <v>284</v>
      </c>
      <c r="BD272" s="4">
        <v>119</v>
      </c>
      <c r="BE272" s="4">
        <v>117</v>
      </c>
      <c r="BF272" s="4">
        <v>2</v>
      </c>
      <c r="BG272" s="4">
        <f t="shared" si="35"/>
        <v>15</v>
      </c>
      <c r="BH272" s="4">
        <v>15</v>
      </c>
      <c r="BI272" s="4">
        <v>0</v>
      </c>
      <c r="BJ272" s="4">
        <v>0</v>
      </c>
      <c r="BK272" s="4">
        <v>6341</v>
      </c>
      <c r="BL272" s="4">
        <f t="shared" si="29"/>
        <v>9918</v>
      </c>
      <c r="BM272" s="4">
        <f t="shared" si="30"/>
        <v>95</v>
      </c>
      <c r="BN272" s="4">
        <v>95</v>
      </c>
      <c r="BO272" s="4">
        <v>0</v>
      </c>
      <c r="BP272" s="4">
        <v>0</v>
      </c>
      <c r="BQ272" s="4">
        <v>24</v>
      </c>
      <c r="BR272" s="4">
        <f t="shared" si="31"/>
        <v>16203</v>
      </c>
      <c r="BS272" s="4">
        <f t="shared" si="32"/>
        <v>15953</v>
      </c>
      <c r="BT272" s="4">
        <f t="shared" si="33"/>
        <v>250</v>
      </c>
      <c r="BU272" s="4">
        <f t="shared" si="34"/>
        <v>34658</v>
      </c>
      <c r="BV272" s="4"/>
      <c r="BW272" s="4">
        <v>0</v>
      </c>
    </row>
    <row r="273" spans="1:75" s="1" customFormat="1">
      <c r="A273" s="8" t="s">
        <v>166</v>
      </c>
      <c r="B273" s="18">
        <v>45510</v>
      </c>
      <c r="C273" s="8" t="s">
        <v>220</v>
      </c>
      <c r="D273" s="5">
        <v>2024</v>
      </c>
      <c r="E273" s="4" t="str">
        <f t="shared" si="19"/>
        <v>ThurstonPrimary2024</v>
      </c>
      <c r="F273" s="4">
        <v>200449</v>
      </c>
      <c r="G273" s="4">
        <v>26240</v>
      </c>
      <c r="H273" s="4">
        <v>88038</v>
      </c>
      <c r="I273" s="4">
        <v>55</v>
      </c>
      <c r="J273" s="4">
        <v>9</v>
      </c>
      <c r="K273" s="4">
        <f t="shared" si="20"/>
        <v>88084</v>
      </c>
      <c r="L273" s="4">
        <f t="shared" si="21"/>
        <v>0</v>
      </c>
      <c r="M273" s="4">
        <v>206686</v>
      </c>
      <c r="N273" s="4">
        <v>88922</v>
      </c>
      <c r="O273" s="4">
        <v>88084</v>
      </c>
      <c r="P273" s="4">
        <v>19</v>
      </c>
      <c r="Q273" s="4">
        <v>19</v>
      </c>
      <c r="R273" s="4">
        <v>819</v>
      </c>
      <c r="S273" s="4">
        <v>51</v>
      </c>
      <c r="T273" s="4">
        <v>84</v>
      </c>
      <c r="U273" s="4">
        <v>638</v>
      </c>
      <c r="V273" s="4">
        <v>0</v>
      </c>
      <c r="W273" s="4">
        <v>46</v>
      </c>
      <c r="X273" s="4">
        <f t="shared" si="23"/>
        <v>0</v>
      </c>
      <c r="Y273" s="34"/>
      <c r="Z273" s="4">
        <v>10165</v>
      </c>
      <c r="AA273" s="4">
        <v>1406</v>
      </c>
      <c r="AB273" s="4">
        <v>1396</v>
      </c>
      <c r="AC273" s="4">
        <v>10</v>
      </c>
      <c r="AD273" s="4">
        <v>5</v>
      </c>
      <c r="AE273" s="4">
        <v>1</v>
      </c>
      <c r="AF273" s="4">
        <v>2</v>
      </c>
      <c r="AG273" s="4">
        <v>2</v>
      </c>
      <c r="AH273" s="4">
        <v>0</v>
      </c>
      <c r="AI273" s="4">
        <v>0</v>
      </c>
      <c r="AJ273" s="4">
        <v>0</v>
      </c>
      <c r="AK273" s="4">
        <v>0</v>
      </c>
      <c r="AL273" s="4">
        <v>0</v>
      </c>
      <c r="AM273" s="4">
        <v>0</v>
      </c>
      <c r="AN273" s="4">
        <v>0</v>
      </c>
      <c r="AO273" s="4">
        <v>0</v>
      </c>
      <c r="AP273" s="4">
        <v>0</v>
      </c>
      <c r="AQ273" s="4">
        <v>0</v>
      </c>
      <c r="AR273" s="4">
        <v>0</v>
      </c>
      <c r="AS273" s="4">
        <v>0</v>
      </c>
      <c r="AT273" s="4">
        <v>0</v>
      </c>
      <c r="AU273" s="4">
        <v>0</v>
      </c>
      <c r="AV273" s="4">
        <v>0</v>
      </c>
      <c r="AW273" s="4">
        <f t="shared" si="25"/>
        <v>1406</v>
      </c>
      <c r="AX273" s="4">
        <f t="shared" si="26"/>
        <v>1396</v>
      </c>
      <c r="AY273" s="4">
        <v>0</v>
      </c>
      <c r="AZ273" s="4">
        <v>0</v>
      </c>
      <c r="BA273" s="4">
        <v>0</v>
      </c>
      <c r="BB273" s="4">
        <v>2292</v>
      </c>
      <c r="BC273" s="4">
        <v>2292</v>
      </c>
      <c r="BD273" s="4">
        <v>774</v>
      </c>
      <c r="BE273" s="4">
        <v>768</v>
      </c>
      <c r="BF273" s="4">
        <v>6</v>
      </c>
      <c r="BG273" s="4">
        <f t="shared" si="35"/>
        <v>130</v>
      </c>
      <c r="BH273" s="4">
        <v>129</v>
      </c>
      <c r="BI273" s="4">
        <v>1</v>
      </c>
      <c r="BJ273" s="4">
        <v>0</v>
      </c>
      <c r="BK273" s="4">
        <v>59478</v>
      </c>
      <c r="BL273" s="4">
        <f t="shared" si="29"/>
        <v>29314</v>
      </c>
      <c r="BM273" s="4">
        <f t="shared" si="30"/>
        <v>738</v>
      </c>
      <c r="BN273" s="4">
        <v>738</v>
      </c>
      <c r="BO273" s="4">
        <v>0</v>
      </c>
      <c r="BP273" s="4">
        <v>0</v>
      </c>
      <c r="BQ273" s="4">
        <v>203</v>
      </c>
      <c r="BR273" s="4">
        <f t="shared" si="31"/>
        <v>87516</v>
      </c>
      <c r="BS273" s="4">
        <f t="shared" si="32"/>
        <v>86688</v>
      </c>
      <c r="BT273" s="4">
        <f t="shared" si="33"/>
        <v>809</v>
      </c>
      <c r="BU273" s="4">
        <f t="shared" si="34"/>
        <v>196521</v>
      </c>
      <c r="BV273" s="4"/>
      <c r="BW273" s="4">
        <v>2</v>
      </c>
    </row>
    <row r="274" spans="1:75" s="1" customFormat="1">
      <c r="A274" s="8" t="s">
        <v>168</v>
      </c>
      <c r="B274" s="18">
        <v>45510</v>
      </c>
      <c r="C274" s="8" t="s">
        <v>220</v>
      </c>
      <c r="D274" s="5">
        <v>2024</v>
      </c>
      <c r="E274" s="4" t="str">
        <f t="shared" si="19"/>
        <v>WahkiakumPrimary2024</v>
      </c>
      <c r="F274" s="4">
        <v>3491</v>
      </c>
      <c r="G274" s="4">
        <v>386</v>
      </c>
      <c r="H274" s="4">
        <v>1859</v>
      </c>
      <c r="I274" s="4">
        <v>0</v>
      </c>
      <c r="J274" s="4">
        <v>0</v>
      </c>
      <c r="K274" s="4">
        <f t="shared" si="20"/>
        <v>1859</v>
      </c>
      <c r="L274" s="4">
        <f t="shared" si="21"/>
        <v>0</v>
      </c>
      <c r="M274" s="4">
        <v>3597</v>
      </c>
      <c r="N274" s="4">
        <v>1868</v>
      </c>
      <c r="O274" s="4">
        <v>1859</v>
      </c>
      <c r="P274" s="4">
        <v>0</v>
      </c>
      <c r="Q274" s="4">
        <v>0</v>
      </c>
      <c r="R274" s="4">
        <v>9</v>
      </c>
      <c r="S274" s="4">
        <v>0</v>
      </c>
      <c r="T274" s="4">
        <v>4</v>
      </c>
      <c r="U274" s="4">
        <v>5</v>
      </c>
      <c r="V274" s="4">
        <v>0</v>
      </c>
      <c r="W274" s="4">
        <v>0</v>
      </c>
      <c r="X274" s="4">
        <f t="shared" si="23"/>
        <v>0</v>
      </c>
      <c r="Y274" s="34"/>
      <c r="Z274" s="4">
        <v>39</v>
      </c>
      <c r="AA274" s="4">
        <v>10</v>
      </c>
      <c r="AB274" s="4">
        <v>10</v>
      </c>
      <c r="AC274" s="4">
        <v>0</v>
      </c>
      <c r="AD274" s="4">
        <v>0</v>
      </c>
      <c r="AE274" s="4">
        <v>0</v>
      </c>
      <c r="AF274" s="4">
        <v>0</v>
      </c>
      <c r="AG274" s="4">
        <v>0</v>
      </c>
      <c r="AH274" s="4">
        <v>0</v>
      </c>
      <c r="AI274" s="4">
        <v>0</v>
      </c>
      <c r="AJ274" s="4">
        <v>0</v>
      </c>
      <c r="AK274" s="4">
        <v>0</v>
      </c>
      <c r="AL274" s="4">
        <v>0</v>
      </c>
      <c r="AM274" s="4">
        <v>0</v>
      </c>
      <c r="AN274" s="4">
        <v>0</v>
      </c>
      <c r="AO274" s="4">
        <v>0</v>
      </c>
      <c r="AP274" s="4">
        <v>0</v>
      </c>
      <c r="AQ274" s="4">
        <v>0</v>
      </c>
      <c r="AR274" s="4">
        <v>0</v>
      </c>
      <c r="AS274" s="4">
        <v>0</v>
      </c>
      <c r="AT274" s="4">
        <v>0</v>
      </c>
      <c r="AU274" s="4">
        <v>0</v>
      </c>
      <c r="AV274" s="4">
        <v>0</v>
      </c>
      <c r="AW274" s="4">
        <f t="shared" si="25"/>
        <v>10</v>
      </c>
      <c r="AX274" s="4">
        <f t="shared" si="26"/>
        <v>10</v>
      </c>
      <c r="AY274" s="4">
        <v>0</v>
      </c>
      <c r="AZ274" s="4">
        <v>0</v>
      </c>
      <c r="BA274" s="4">
        <v>0</v>
      </c>
      <c r="BB274" s="4">
        <v>76</v>
      </c>
      <c r="BC274" s="4">
        <v>76</v>
      </c>
      <c r="BD274" s="4">
        <v>63</v>
      </c>
      <c r="BE274" s="4">
        <v>63</v>
      </c>
      <c r="BF274" s="4">
        <v>0</v>
      </c>
      <c r="BG274" s="4">
        <f t="shared" si="35"/>
        <v>0</v>
      </c>
      <c r="BH274" s="4">
        <v>0</v>
      </c>
      <c r="BI274" s="4">
        <v>0</v>
      </c>
      <c r="BJ274" s="4">
        <v>0</v>
      </c>
      <c r="BK274" s="4">
        <v>1038</v>
      </c>
      <c r="BL274" s="4">
        <f t="shared" si="29"/>
        <v>830</v>
      </c>
      <c r="BM274" s="4">
        <f t="shared" si="30"/>
        <v>9</v>
      </c>
      <c r="BN274" s="4">
        <v>9</v>
      </c>
      <c r="BO274" s="4">
        <v>0</v>
      </c>
      <c r="BP274" s="4">
        <v>0</v>
      </c>
      <c r="BQ274" s="4">
        <v>0</v>
      </c>
      <c r="BR274" s="4">
        <f t="shared" si="31"/>
        <v>1858</v>
      </c>
      <c r="BS274" s="4">
        <f t="shared" si="32"/>
        <v>1849</v>
      </c>
      <c r="BT274" s="4">
        <f t="shared" si="33"/>
        <v>9</v>
      </c>
      <c r="BU274" s="4">
        <f t="shared" si="34"/>
        <v>3558</v>
      </c>
      <c r="BV274" s="4"/>
      <c r="BW274" s="4">
        <v>0</v>
      </c>
    </row>
    <row r="275" spans="1:75" s="1" customFormat="1" ht="29.1">
      <c r="A275" s="8" t="s">
        <v>170</v>
      </c>
      <c r="B275" s="18">
        <v>45510</v>
      </c>
      <c r="C275" s="8" t="s">
        <v>220</v>
      </c>
      <c r="D275" s="5">
        <v>2024</v>
      </c>
      <c r="E275" s="4" t="str">
        <f t="shared" si="19"/>
        <v>Walla WallaPrimary2024</v>
      </c>
      <c r="F275" s="4">
        <v>37387</v>
      </c>
      <c r="G275" s="4">
        <v>3503</v>
      </c>
      <c r="H275" s="4">
        <v>15286</v>
      </c>
      <c r="I275" s="4">
        <v>2</v>
      </c>
      <c r="J275" s="4">
        <v>1</v>
      </c>
      <c r="K275" s="4">
        <f t="shared" si="20"/>
        <v>15287</v>
      </c>
      <c r="L275" s="4">
        <f t="shared" si="21"/>
        <v>-1</v>
      </c>
      <c r="M275" s="4">
        <v>38369</v>
      </c>
      <c r="N275" s="4">
        <v>15522</v>
      </c>
      <c r="O275" s="4">
        <v>15288</v>
      </c>
      <c r="P275" s="4">
        <v>19</v>
      </c>
      <c r="Q275" s="4">
        <v>0</v>
      </c>
      <c r="R275" s="4">
        <v>215</v>
      </c>
      <c r="S275" s="4">
        <v>33</v>
      </c>
      <c r="T275" s="4">
        <v>57</v>
      </c>
      <c r="U275" s="4">
        <v>115</v>
      </c>
      <c r="V275" s="4">
        <v>0</v>
      </c>
      <c r="W275" s="4">
        <v>10</v>
      </c>
      <c r="X275" s="4">
        <f t="shared" si="23"/>
        <v>0</v>
      </c>
      <c r="Y275" s="34" t="s">
        <v>392</v>
      </c>
      <c r="Z275" s="4">
        <v>511</v>
      </c>
      <c r="AA275" s="4">
        <v>95</v>
      </c>
      <c r="AB275" s="4">
        <v>94</v>
      </c>
      <c r="AC275" s="4">
        <v>1</v>
      </c>
      <c r="AD275" s="4">
        <v>1</v>
      </c>
      <c r="AE275" s="4">
        <v>0</v>
      </c>
      <c r="AF275" s="4">
        <v>0</v>
      </c>
      <c r="AG275" s="4">
        <v>0</v>
      </c>
      <c r="AH275" s="4">
        <v>0</v>
      </c>
      <c r="AI275" s="4">
        <v>0</v>
      </c>
      <c r="AJ275" s="4">
        <v>0</v>
      </c>
      <c r="AK275" s="4">
        <v>0</v>
      </c>
      <c r="AL275" s="4">
        <v>0</v>
      </c>
      <c r="AM275" s="4">
        <v>0</v>
      </c>
      <c r="AN275" s="4">
        <v>0</v>
      </c>
      <c r="AO275" s="4">
        <v>0</v>
      </c>
      <c r="AP275" s="4">
        <v>0</v>
      </c>
      <c r="AQ275" s="4">
        <v>0</v>
      </c>
      <c r="AR275" s="4">
        <v>0</v>
      </c>
      <c r="AS275" s="4">
        <v>0</v>
      </c>
      <c r="AT275" s="4">
        <v>0</v>
      </c>
      <c r="AU275" s="4">
        <v>0</v>
      </c>
      <c r="AV275" s="4">
        <v>0</v>
      </c>
      <c r="AW275" s="4">
        <f t="shared" si="25"/>
        <v>95</v>
      </c>
      <c r="AX275" s="4">
        <f t="shared" si="26"/>
        <v>94</v>
      </c>
      <c r="AY275" s="4">
        <v>0</v>
      </c>
      <c r="AZ275" s="4">
        <v>0</v>
      </c>
      <c r="BA275" s="4">
        <v>0</v>
      </c>
      <c r="BB275" s="4">
        <v>551</v>
      </c>
      <c r="BC275" s="4">
        <v>551</v>
      </c>
      <c r="BD275" s="4">
        <v>153</v>
      </c>
      <c r="BE275" s="4">
        <v>148</v>
      </c>
      <c r="BF275" s="4">
        <v>5</v>
      </c>
      <c r="BG275" s="4">
        <f t="shared" si="35"/>
        <v>15</v>
      </c>
      <c r="BH275" s="4">
        <v>15</v>
      </c>
      <c r="BI275" s="4">
        <v>0</v>
      </c>
      <c r="BJ275" s="4">
        <v>0</v>
      </c>
      <c r="BK275" s="4">
        <v>9553</v>
      </c>
      <c r="BL275" s="4">
        <f t="shared" si="29"/>
        <v>5954</v>
      </c>
      <c r="BM275" s="4">
        <f t="shared" si="30"/>
        <v>51</v>
      </c>
      <c r="BN275" s="4">
        <v>51</v>
      </c>
      <c r="BO275" s="4">
        <v>0</v>
      </c>
      <c r="BP275" s="4">
        <v>0</v>
      </c>
      <c r="BQ275" s="4">
        <v>8</v>
      </c>
      <c r="BR275" s="4">
        <f t="shared" si="31"/>
        <v>15427</v>
      </c>
      <c r="BS275" s="4">
        <f t="shared" si="32"/>
        <v>15194</v>
      </c>
      <c r="BT275" s="4">
        <f t="shared" si="33"/>
        <v>214</v>
      </c>
      <c r="BU275" s="4">
        <f t="shared" si="34"/>
        <v>37858</v>
      </c>
      <c r="BV275" s="4"/>
      <c r="BW275" s="4">
        <v>1</v>
      </c>
    </row>
    <row r="276" spans="1:75" s="1" customFormat="1">
      <c r="A276" s="8" t="s">
        <v>172</v>
      </c>
      <c r="B276" s="18">
        <v>45510</v>
      </c>
      <c r="C276" s="8" t="s">
        <v>220</v>
      </c>
      <c r="D276" s="5">
        <v>2024</v>
      </c>
      <c r="E276" s="4" t="str">
        <f t="shared" si="19"/>
        <v>WhatcomPrimary2024</v>
      </c>
      <c r="F276" s="4">
        <v>162389</v>
      </c>
      <c r="G276" s="4">
        <v>15282</v>
      </c>
      <c r="H276" s="4">
        <v>72655</v>
      </c>
      <c r="I276" s="4">
        <v>26</v>
      </c>
      <c r="J276" s="4">
        <v>0</v>
      </c>
      <c r="K276" s="4">
        <f t="shared" si="20"/>
        <v>72681</v>
      </c>
      <c r="L276" s="4">
        <f t="shared" si="21"/>
        <v>0</v>
      </c>
      <c r="M276" s="4">
        <v>166834</v>
      </c>
      <c r="N276" s="4">
        <v>73363</v>
      </c>
      <c r="O276" s="4">
        <v>72681</v>
      </c>
      <c r="P276" s="4">
        <v>0</v>
      </c>
      <c r="Q276" s="4">
        <v>0</v>
      </c>
      <c r="R276" s="4">
        <v>682</v>
      </c>
      <c r="S276" s="4">
        <v>37</v>
      </c>
      <c r="T276" s="4">
        <v>201</v>
      </c>
      <c r="U276" s="4">
        <v>436</v>
      </c>
      <c r="V276" s="4">
        <v>0</v>
      </c>
      <c r="W276" s="4">
        <v>8</v>
      </c>
      <c r="X276" s="4">
        <f t="shared" si="23"/>
        <v>0</v>
      </c>
      <c r="Y276" s="2"/>
      <c r="Z276" s="4">
        <v>3676</v>
      </c>
      <c r="AA276" s="4">
        <v>501</v>
      </c>
      <c r="AB276" s="4">
        <v>496</v>
      </c>
      <c r="AC276" s="4">
        <v>5</v>
      </c>
      <c r="AD276" s="4">
        <v>0</v>
      </c>
      <c r="AE276" s="4">
        <v>1</v>
      </c>
      <c r="AF276" s="4">
        <v>1</v>
      </c>
      <c r="AG276" s="4">
        <v>3</v>
      </c>
      <c r="AH276" s="4">
        <v>0</v>
      </c>
      <c r="AI276" s="4">
        <v>0</v>
      </c>
      <c r="AJ276" s="4">
        <v>0</v>
      </c>
      <c r="AK276" s="4">
        <v>0</v>
      </c>
      <c r="AL276" s="4">
        <v>0</v>
      </c>
      <c r="AM276" s="4">
        <v>0</v>
      </c>
      <c r="AN276" s="4">
        <v>0</v>
      </c>
      <c r="AO276" s="4">
        <v>0</v>
      </c>
      <c r="AP276" s="4">
        <v>0</v>
      </c>
      <c r="AQ276" s="4">
        <v>0</v>
      </c>
      <c r="AR276" s="4">
        <v>0</v>
      </c>
      <c r="AS276" s="4">
        <v>0</v>
      </c>
      <c r="AT276" s="4">
        <v>0</v>
      </c>
      <c r="AU276" s="4">
        <v>0</v>
      </c>
      <c r="AV276" s="4">
        <v>0</v>
      </c>
      <c r="AW276" s="4">
        <f t="shared" si="25"/>
        <v>501</v>
      </c>
      <c r="AX276" s="4">
        <f t="shared" si="26"/>
        <v>496</v>
      </c>
      <c r="AY276" s="4">
        <v>0</v>
      </c>
      <c r="AZ276" s="4">
        <v>0</v>
      </c>
      <c r="BA276" s="4">
        <v>0</v>
      </c>
      <c r="BB276" s="4">
        <v>1651</v>
      </c>
      <c r="BC276" s="4">
        <v>1651</v>
      </c>
      <c r="BD276" s="4">
        <v>606</v>
      </c>
      <c r="BE276" s="4">
        <v>599</v>
      </c>
      <c r="BF276" s="4">
        <v>7</v>
      </c>
      <c r="BG276" s="4">
        <f t="shared" si="35"/>
        <v>226</v>
      </c>
      <c r="BH276" s="4">
        <v>222</v>
      </c>
      <c r="BI276" s="4">
        <v>4</v>
      </c>
      <c r="BJ276" s="4">
        <v>0</v>
      </c>
      <c r="BK276" s="4">
        <v>53331</v>
      </c>
      <c r="BL276" s="4">
        <f t="shared" si="29"/>
        <v>19806</v>
      </c>
      <c r="BM276" s="4">
        <f t="shared" si="30"/>
        <v>985</v>
      </c>
      <c r="BN276" s="4">
        <v>985</v>
      </c>
      <c r="BO276" s="4">
        <v>0</v>
      </c>
      <c r="BP276" s="4">
        <v>0</v>
      </c>
      <c r="BQ276" s="4">
        <v>235</v>
      </c>
      <c r="BR276" s="4">
        <f t="shared" si="31"/>
        <v>72862</v>
      </c>
      <c r="BS276" s="4">
        <f t="shared" si="32"/>
        <v>72185</v>
      </c>
      <c r="BT276" s="4">
        <f t="shared" si="33"/>
        <v>677</v>
      </c>
      <c r="BU276" s="4">
        <f t="shared" si="34"/>
        <v>163158</v>
      </c>
      <c r="BV276" s="4"/>
      <c r="BW276" s="4">
        <v>0</v>
      </c>
    </row>
    <row r="277" spans="1:75" s="1" customFormat="1">
      <c r="A277" s="8" t="s">
        <v>174</v>
      </c>
      <c r="B277" s="18">
        <v>45510</v>
      </c>
      <c r="C277" s="8" t="s">
        <v>220</v>
      </c>
      <c r="D277" s="5">
        <v>2024</v>
      </c>
      <c r="E277" s="4" t="str">
        <f t="shared" si="19"/>
        <v>WhitmanPrimary2024</v>
      </c>
      <c r="F277" s="4">
        <v>22735</v>
      </c>
      <c r="G277" s="4">
        <v>4801</v>
      </c>
      <c r="H277" s="4">
        <v>9684</v>
      </c>
      <c r="I277" s="4">
        <v>6</v>
      </c>
      <c r="J277" s="4">
        <v>0</v>
      </c>
      <c r="K277" s="4">
        <f t="shared" si="20"/>
        <v>9690</v>
      </c>
      <c r="L277" s="4">
        <f t="shared" si="21"/>
        <v>0</v>
      </c>
      <c r="M277" s="4">
        <v>23358</v>
      </c>
      <c r="N277" s="4">
        <v>9818</v>
      </c>
      <c r="O277" s="4">
        <v>9690</v>
      </c>
      <c r="P277" s="4">
        <v>0</v>
      </c>
      <c r="Q277" s="4">
        <v>0</v>
      </c>
      <c r="R277" s="4">
        <v>128</v>
      </c>
      <c r="S277" s="4">
        <v>1</v>
      </c>
      <c r="T277" s="4">
        <v>33</v>
      </c>
      <c r="U277" s="4">
        <v>86</v>
      </c>
      <c r="V277" s="4">
        <v>0</v>
      </c>
      <c r="W277" s="4">
        <v>8</v>
      </c>
      <c r="X277" s="4">
        <f t="shared" si="23"/>
        <v>0</v>
      </c>
      <c r="Y277" s="2"/>
      <c r="Z277" s="4">
        <v>441</v>
      </c>
      <c r="AA277" s="4">
        <v>42</v>
      </c>
      <c r="AB277" s="4">
        <v>40</v>
      </c>
      <c r="AC277" s="4">
        <v>2</v>
      </c>
      <c r="AD277" s="4">
        <v>0</v>
      </c>
      <c r="AE277" s="4">
        <v>1</v>
      </c>
      <c r="AF277" s="4">
        <v>1</v>
      </c>
      <c r="AG277" s="4">
        <v>0</v>
      </c>
      <c r="AH277" s="4">
        <v>0</v>
      </c>
      <c r="AI277" s="4">
        <v>0</v>
      </c>
      <c r="AJ277" s="4">
        <v>0</v>
      </c>
      <c r="AK277" s="4">
        <v>0</v>
      </c>
      <c r="AL277" s="4">
        <v>0</v>
      </c>
      <c r="AM277" s="4">
        <v>0</v>
      </c>
      <c r="AN277" s="4">
        <v>0</v>
      </c>
      <c r="AO277" s="4">
        <v>0</v>
      </c>
      <c r="AP277" s="4">
        <v>0</v>
      </c>
      <c r="AQ277" s="4">
        <v>0</v>
      </c>
      <c r="AR277" s="4">
        <v>0</v>
      </c>
      <c r="AS277" s="4">
        <v>0</v>
      </c>
      <c r="AT277" s="4">
        <v>0</v>
      </c>
      <c r="AU277" s="4">
        <v>0</v>
      </c>
      <c r="AV277" s="4">
        <v>0</v>
      </c>
      <c r="AW277" s="4">
        <f t="shared" si="25"/>
        <v>42</v>
      </c>
      <c r="AX277" s="4">
        <f t="shared" si="26"/>
        <v>40</v>
      </c>
      <c r="AY277" s="4">
        <v>0</v>
      </c>
      <c r="AZ277" s="4">
        <v>0</v>
      </c>
      <c r="BA277" s="4">
        <v>0</v>
      </c>
      <c r="BB277" s="4">
        <v>181</v>
      </c>
      <c r="BC277" s="4">
        <v>165</v>
      </c>
      <c r="BD277" s="4">
        <v>63</v>
      </c>
      <c r="BE277" s="4">
        <v>63</v>
      </c>
      <c r="BF277" s="4">
        <v>0</v>
      </c>
      <c r="BG277" s="4">
        <f t="shared" si="35"/>
        <v>0</v>
      </c>
      <c r="BH277" s="4">
        <v>0</v>
      </c>
      <c r="BI277" s="4">
        <v>0</v>
      </c>
      <c r="BJ277" s="4">
        <v>0</v>
      </c>
      <c r="BK277" s="4">
        <v>4066</v>
      </c>
      <c r="BL277" s="4">
        <f t="shared" si="29"/>
        <v>5752</v>
      </c>
      <c r="BM277" s="4">
        <f t="shared" si="30"/>
        <v>89</v>
      </c>
      <c r="BN277" s="4">
        <v>89</v>
      </c>
      <c r="BO277" s="4">
        <v>0</v>
      </c>
      <c r="BP277" s="4">
        <v>0</v>
      </c>
      <c r="BQ277" s="4">
        <v>22</v>
      </c>
      <c r="BR277" s="4">
        <f t="shared" si="31"/>
        <v>9776</v>
      </c>
      <c r="BS277" s="4">
        <f t="shared" si="32"/>
        <v>9650</v>
      </c>
      <c r="BT277" s="4">
        <f t="shared" si="33"/>
        <v>126</v>
      </c>
      <c r="BU277" s="4">
        <f t="shared" si="34"/>
        <v>22917</v>
      </c>
      <c r="BV277" s="4"/>
      <c r="BW277" s="4">
        <v>0</v>
      </c>
    </row>
    <row r="278" spans="1:75" s="1" customFormat="1">
      <c r="A278" s="8" t="s">
        <v>176</v>
      </c>
      <c r="B278" s="18">
        <v>45510</v>
      </c>
      <c r="C278" s="8" t="s">
        <v>220</v>
      </c>
      <c r="D278" s="5">
        <v>2024</v>
      </c>
      <c r="E278" s="4" t="str">
        <f t="shared" si="19"/>
        <v>YakimaPrimary2024</v>
      </c>
      <c r="F278" s="4">
        <v>129909</v>
      </c>
      <c r="G278" s="4">
        <v>9928</v>
      </c>
      <c r="H278" s="4">
        <v>43663</v>
      </c>
      <c r="I278" s="4">
        <v>4</v>
      </c>
      <c r="J278" s="4">
        <v>0</v>
      </c>
      <c r="K278" s="4">
        <f t="shared" si="20"/>
        <v>43667</v>
      </c>
      <c r="L278" s="4">
        <f t="shared" si="21"/>
        <v>0</v>
      </c>
      <c r="M278" s="4">
        <v>132027</v>
      </c>
      <c r="N278" s="4">
        <v>44366</v>
      </c>
      <c r="O278" s="4">
        <v>43667</v>
      </c>
      <c r="P278" s="4">
        <v>0</v>
      </c>
      <c r="Q278" s="4">
        <v>0</v>
      </c>
      <c r="R278" s="4">
        <v>699</v>
      </c>
      <c r="S278" s="4">
        <v>97</v>
      </c>
      <c r="T278" s="4">
        <v>70</v>
      </c>
      <c r="U278" s="4">
        <v>524</v>
      </c>
      <c r="V278" s="4">
        <v>0</v>
      </c>
      <c r="W278" s="4">
        <v>8</v>
      </c>
      <c r="X278" s="4">
        <f t="shared" si="23"/>
        <v>0</v>
      </c>
      <c r="Y278" s="2"/>
      <c r="Z278" s="4">
        <v>1519</v>
      </c>
      <c r="AA278" s="4">
        <v>176</v>
      </c>
      <c r="AB278" s="4">
        <v>174</v>
      </c>
      <c r="AC278" s="4">
        <v>2</v>
      </c>
      <c r="AD278" s="4">
        <v>0</v>
      </c>
      <c r="AE278" s="4">
        <v>2</v>
      </c>
      <c r="AF278" s="4">
        <v>0</v>
      </c>
      <c r="AG278" s="4">
        <v>0</v>
      </c>
      <c r="AH278" s="4">
        <v>0</v>
      </c>
      <c r="AI278" s="4">
        <v>0</v>
      </c>
      <c r="AJ278" s="4">
        <v>0</v>
      </c>
      <c r="AK278" s="4">
        <v>0</v>
      </c>
      <c r="AL278" s="4">
        <v>0</v>
      </c>
      <c r="AM278" s="4">
        <v>0</v>
      </c>
      <c r="AN278" s="4">
        <v>0</v>
      </c>
      <c r="AO278" s="4">
        <v>0</v>
      </c>
      <c r="AP278" s="4">
        <v>0</v>
      </c>
      <c r="AQ278" s="4">
        <v>0</v>
      </c>
      <c r="AR278" s="4">
        <v>0</v>
      </c>
      <c r="AS278" s="4">
        <v>0</v>
      </c>
      <c r="AT278" s="4">
        <v>0</v>
      </c>
      <c r="AU278" s="4">
        <v>0</v>
      </c>
      <c r="AV278" s="4">
        <v>0</v>
      </c>
      <c r="AW278" s="4">
        <f t="shared" si="25"/>
        <v>176</v>
      </c>
      <c r="AX278" s="4">
        <f t="shared" si="26"/>
        <v>174</v>
      </c>
      <c r="AY278" s="4">
        <v>0</v>
      </c>
      <c r="AZ278" s="4">
        <v>0</v>
      </c>
      <c r="BA278" s="4">
        <v>0</v>
      </c>
      <c r="BB278" s="4">
        <v>1882</v>
      </c>
      <c r="BC278" s="4">
        <v>1882</v>
      </c>
      <c r="BD278" s="4">
        <v>188</v>
      </c>
      <c r="BE278" s="4">
        <v>182</v>
      </c>
      <c r="BF278" s="4">
        <v>6</v>
      </c>
      <c r="BG278" s="4">
        <f t="shared" si="35"/>
        <v>27</v>
      </c>
      <c r="BH278" s="4">
        <v>27</v>
      </c>
      <c r="BI278" s="4">
        <v>0</v>
      </c>
      <c r="BJ278" s="4">
        <v>0</v>
      </c>
      <c r="BK278" s="4">
        <v>16651</v>
      </c>
      <c r="BL278" s="4">
        <f t="shared" si="29"/>
        <v>27688</v>
      </c>
      <c r="BM278" s="4">
        <f t="shared" si="30"/>
        <v>727</v>
      </c>
      <c r="BN278" s="4">
        <v>727</v>
      </c>
      <c r="BO278" s="4">
        <v>0</v>
      </c>
      <c r="BP278" s="4">
        <v>0</v>
      </c>
      <c r="BQ278" s="4">
        <v>59</v>
      </c>
      <c r="BR278" s="4">
        <f t="shared" si="31"/>
        <v>44190</v>
      </c>
      <c r="BS278" s="4">
        <f t="shared" si="32"/>
        <v>43493</v>
      </c>
      <c r="BT278" s="4">
        <f t="shared" si="33"/>
        <v>697</v>
      </c>
      <c r="BU278" s="4">
        <f t="shared" si="34"/>
        <v>130508</v>
      </c>
      <c r="BV278" s="4"/>
      <c r="BW278" s="4">
        <v>0</v>
      </c>
    </row>
    <row r="279" spans="1:75" s="1" customFormat="1">
      <c r="A279" s="21" t="s">
        <v>178</v>
      </c>
      <c r="B279" s="22">
        <v>45510</v>
      </c>
      <c r="C279" s="21" t="s">
        <v>220</v>
      </c>
      <c r="D279" s="23">
        <v>2024</v>
      </c>
      <c r="E279" s="21" t="str">
        <f t="shared" si="19"/>
        <v>z-TotalsPrimary2024</v>
      </c>
      <c r="F279" s="21">
        <f>SUM(F240:F278)</f>
        <v>4874459</v>
      </c>
      <c r="G279" s="21">
        <f>SUM(G240:G278)</f>
        <v>567720</v>
      </c>
      <c r="H279" s="21">
        <f>SUM(H240:H278)</f>
        <v>1993604</v>
      </c>
      <c r="I279" s="21">
        <f>SUM(I240:I278)</f>
        <v>591</v>
      </c>
      <c r="J279" s="21">
        <f>SUM(J240:J278)</f>
        <v>101</v>
      </c>
      <c r="K279" s="21">
        <f t="shared" si="20"/>
        <v>1994094</v>
      </c>
      <c r="L279" s="21">
        <f t="shared" si="21"/>
        <v>-2</v>
      </c>
      <c r="M279" s="21">
        <f t="shared" ref="M279:W279" si="36">SUM(M240:M278)</f>
        <v>4983236</v>
      </c>
      <c r="N279" s="21">
        <f t="shared" si="36"/>
        <v>2019073</v>
      </c>
      <c r="O279" s="21">
        <f t="shared" si="36"/>
        <v>1994096</v>
      </c>
      <c r="P279" s="21">
        <f t="shared" si="36"/>
        <v>1488</v>
      </c>
      <c r="Q279" s="21">
        <f t="shared" si="36"/>
        <v>45</v>
      </c>
      <c r="R279" s="21">
        <f t="shared" si="36"/>
        <v>23489</v>
      </c>
      <c r="S279" s="21">
        <f t="shared" si="36"/>
        <v>2029</v>
      </c>
      <c r="T279" s="21">
        <f t="shared" si="36"/>
        <v>4891</v>
      </c>
      <c r="U279" s="21">
        <f t="shared" si="36"/>
        <v>16131</v>
      </c>
      <c r="V279" s="21">
        <f t="shared" si="36"/>
        <v>0</v>
      </c>
      <c r="W279" s="21">
        <f t="shared" si="36"/>
        <v>438</v>
      </c>
      <c r="X279" s="21">
        <f t="shared" si="23"/>
        <v>0</v>
      </c>
      <c r="Y279" s="21"/>
      <c r="Z279" s="21">
        <f t="shared" ref="Z279:AV279" si="37">SUM(Z240:Z278)</f>
        <v>115642</v>
      </c>
      <c r="AA279" s="21">
        <f t="shared" si="37"/>
        <v>15456</v>
      </c>
      <c r="AB279" s="21">
        <f t="shared" si="37"/>
        <v>15276</v>
      </c>
      <c r="AC279" s="21">
        <f t="shared" si="37"/>
        <v>180</v>
      </c>
      <c r="AD279" s="21">
        <f t="shared" si="37"/>
        <v>44</v>
      </c>
      <c r="AE279" s="21">
        <f t="shared" si="37"/>
        <v>46</v>
      </c>
      <c r="AF279" s="21">
        <f t="shared" si="37"/>
        <v>59</v>
      </c>
      <c r="AG279" s="21">
        <f t="shared" si="37"/>
        <v>31</v>
      </c>
      <c r="AH279" s="21">
        <f t="shared" si="37"/>
        <v>4</v>
      </c>
      <c r="AI279" s="21">
        <f t="shared" si="37"/>
        <v>4</v>
      </c>
      <c r="AJ279" s="21">
        <f t="shared" si="37"/>
        <v>0</v>
      </c>
      <c r="AK279" s="21">
        <f t="shared" si="37"/>
        <v>0</v>
      </c>
      <c r="AL279" s="21">
        <f t="shared" si="37"/>
        <v>0</v>
      </c>
      <c r="AM279" s="21">
        <f t="shared" si="37"/>
        <v>0</v>
      </c>
      <c r="AN279" s="21">
        <f t="shared" si="37"/>
        <v>0</v>
      </c>
      <c r="AO279" s="21">
        <f t="shared" si="37"/>
        <v>3</v>
      </c>
      <c r="AP279" s="21">
        <f t="shared" si="37"/>
        <v>0</v>
      </c>
      <c r="AQ279" s="21">
        <f t="shared" si="37"/>
        <v>0</v>
      </c>
      <c r="AR279" s="21">
        <f t="shared" si="37"/>
        <v>3</v>
      </c>
      <c r="AS279" s="21">
        <f t="shared" si="37"/>
        <v>0</v>
      </c>
      <c r="AT279" s="21">
        <f t="shared" si="37"/>
        <v>0</v>
      </c>
      <c r="AU279" s="21">
        <f t="shared" si="37"/>
        <v>0</v>
      </c>
      <c r="AV279" s="21">
        <f t="shared" si="37"/>
        <v>3</v>
      </c>
      <c r="AW279" s="21">
        <f t="shared" si="25"/>
        <v>15460</v>
      </c>
      <c r="AX279" s="21">
        <f t="shared" si="26"/>
        <v>15280</v>
      </c>
      <c r="AY279" s="21">
        <f t="shared" ref="AY279:BF279" si="38">SUM(AY240:AY278)</f>
        <v>0</v>
      </c>
      <c r="AZ279" s="21">
        <f t="shared" si="38"/>
        <v>0</v>
      </c>
      <c r="BA279" s="21">
        <f t="shared" si="38"/>
        <v>0</v>
      </c>
      <c r="BB279" s="21">
        <f t="shared" si="38"/>
        <v>40350</v>
      </c>
      <c r="BC279" s="21">
        <f t="shared" si="38"/>
        <v>40330</v>
      </c>
      <c r="BD279" s="21">
        <f t="shared" si="38"/>
        <v>15700</v>
      </c>
      <c r="BE279" s="21">
        <f t="shared" si="38"/>
        <v>15430</v>
      </c>
      <c r="BF279" s="21">
        <f t="shared" si="38"/>
        <v>270</v>
      </c>
      <c r="BG279" s="21">
        <f t="shared" si="35"/>
        <v>4686</v>
      </c>
      <c r="BH279" s="21">
        <f>SUM(BH240:BH278)</f>
        <v>4644</v>
      </c>
      <c r="BI279" s="21">
        <f>SUM(BI240:BI278)</f>
        <v>42</v>
      </c>
      <c r="BJ279" s="21">
        <f>SUM(BJ240:BJ278)</f>
        <v>0</v>
      </c>
      <c r="BK279" s="21">
        <f>SUM(BK240:BK278)</f>
        <v>1179646</v>
      </c>
      <c r="BL279" s="21">
        <f t="shared" si="29"/>
        <v>834741</v>
      </c>
      <c r="BM279" s="21">
        <f t="shared" si="30"/>
        <v>21174</v>
      </c>
      <c r="BN279" s="21">
        <f>SUM(BN240:BN278)</f>
        <v>14326</v>
      </c>
      <c r="BO279" s="21">
        <f>SUM(BO240:BO278)</f>
        <v>6848</v>
      </c>
      <c r="BP279" s="21">
        <f>SUM(BP240:BP278)</f>
        <v>13</v>
      </c>
      <c r="BQ279" s="21">
        <f>SUM(BQ240:BQ278)</f>
        <v>5277</v>
      </c>
      <c r="BR279" s="21">
        <f t="shared" si="31"/>
        <v>2003610</v>
      </c>
      <c r="BS279" s="21">
        <f t="shared" si="32"/>
        <v>1978816</v>
      </c>
      <c r="BT279" s="21">
        <f t="shared" si="33"/>
        <v>23306</v>
      </c>
      <c r="BU279" s="21">
        <f t="shared" si="34"/>
        <v>4867594</v>
      </c>
      <c r="BV279" s="21"/>
      <c r="BW279" s="21">
        <f>SUM(BW240:BW278)</f>
        <v>39</v>
      </c>
    </row>
    <row r="280" spans="1:75" s="1" customFormat="1">
      <c r="A280" s="8" t="s">
        <v>98</v>
      </c>
      <c r="B280" s="18">
        <v>45405</v>
      </c>
      <c r="C280" s="4" t="s">
        <v>258</v>
      </c>
      <c r="D280" s="5">
        <v>2024</v>
      </c>
      <c r="E280" s="4" t="str">
        <f t="shared" si="19"/>
        <v>AdamsApril2024</v>
      </c>
      <c r="F280" s="4"/>
      <c r="G280" s="4"/>
      <c r="H280" s="4"/>
      <c r="I280" s="4"/>
      <c r="J280" s="4"/>
      <c r="K280" s="4">
        <f t="shared" si="20"/>
        <v>0</v>
      </c>
      <c r="L280" s="4">
        <f t="shared" si="21"/>
        <v>0</v>
      </c>
      <c r="M280" s="4"/>
      <c r="N280" s="4"/>
      <c r="O280" s="4"/>
      <c r="P280" s="4"/>
      <c r="Q280" s="4"/>
      <c r="R280" s="4"/>
      <c r="S280" s="4"/>
      <c r="T280" s="4"/>
      <c r="U280" s="4"/>
      <c r="V280" s="4"/>
      <c r="W280" s="4"/>
      <c r="X280" s="4">
        <f t="shared" si="23"/>
        <v>0</v>
      </c>
      <c r="Y280" s="2"/>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f t="shared" si="25"/>
        <v>0</v>
      </c>
      <c r="AX280" s="4">
        <f t="shared" si="26"/>
        <v>0</v>
      </c>
      <c r="AY280" s="4"/>
      <c r="AZ280" s="4"/>
      <c r="BA280" s="4"/>
      <c r="BB280" s="4"/>
      <c r="BC280" s="4"/>
      <c r="BD280" s="4"/>
      <c r="BE280" s="4"/>
      <c r="BF280" s="4"/>
      <c r="BG280" s="4">
        <f t="shared" si="35"/>
        <v>0</v>
      </c>
      <c r="BH280" s="4"/>
      <c r="BI280" s="4"/>
      <c r="BJ280" s="4"/>
      <c r="BK280" s="4"/>
      <c r="BL280" s="4">
        <f t="shared" si="29"/>
        <v>0</v>
      </c>
      <c r="BM280" s="4">
        <f t="shared" si="30"/>
        <v>0</v>
      </c>
      <c r="BN280" s="4"/>
      <c r="BO280" s="4"/>
      <c r="BP280" s="4"/>
      <c r="BQ280" s="4"/>
      <c r="BR280" s="4">
        <f t="shared" si="31"/>
        <v>0</v>
      </c>
      <c r="BS280" s="4">
        <f t="shared" si="32"/>
        <v>0</v>
      </c>
      <c r="BT280" s="4">
        <f t="shared" si="33"/>
        <v>0</v>
      </c>
      <c r="BU280" s="4">
        <f t="shared" si="34"/>
        <v>0</v>
      </c>
      <c r="BV280" s="4"/>
      <c r="BW280" s="4"/>
    </row>
    <row r="281" spans="1:75" s="1" customFormat="1">
      <c r="A281" s="8" t="s">
        <v>101</v>
      </c>
      <c r="B281" s="18">
        <v>45405</v>
      </c>
      <c r="C281" s="4" t="s">
        <v>258</v>
      </c>
      <c r="D281" s="5">
        <v>2024</v>
      </c>
      <c r="E281" s="4" t="str">
        <f t="shared" si="19"/>
        <v>AsotinApril2024</v>
      </c>
      <c r="F281" s="4">
        <v>12107</v>
      </c>
      <c r="G281" s="4">
        <v>1670</v>
      </c>
      <c r="H281" s="4">
        <v>4429</v>
      </c>
      <c r="I281" s="4">
        <v>0</v>
      </c>
      <c r="J281" s="4">
        <v>4</v>
      </c>
      <c r="K281" s="4">
        <f t="shared" si="20"/>
        <v>4425</v>
      </c>
      <c r="L281" s="4">
        <f t="shared" si="21"/>
        <v>0</v>
      </c>
      <c r="M281" s="4">
        <v>12202</v>
      </c>
      <c r="N281" s="4">
        <v>4491</v>
      </c>
      <c r="O281" s="4">
        <v>4425</v>
      </c>
      <c r="P281" s="4">
        <v>0</v>
      </c>
      <c r="Q281" s="4">
        <v>0</v>
      </c>
      <c r="R281" s="4">
        <v>66</v>
      </c>
      <c r="S281" s="4">
        <v>5</v>
      </c>
      <c r="T281" s="4">
        <v>26</v>
      </c>
      <c r="U281" s="4">
        <v>31</v>
      </c>
      <c r="V281" s="4">
        <v>0</v>
      </c>
      <c r="W281" s="4">
        <v>4</v>
      </c>
      <c r="X281" s="4">
        <f t="shared" si="23"/>
        <v>0</v>
      </c>
      <c r="Y281" s="2"/>
      <c r="Z281" s="4">
        <v>61</v>
      </c>
      <c r="AA281" s="4">
        <v>7</v>
      </c>
      <c r="AB281" s="4">
        <v>6</v>
      </c>
      <c r="AC281" s="4">
        <v>1</v>
      </c>
      <c r="AD281" s="4">
        <v>0</v>
      </c>
      <c r="AE281" s="4">
        <v>0</v>
      </c>
      <c r="AF281" s="4">
        <v>0</v>
      </c>
      <c r="AG281" s="4">
        <v>1</v>
      </c>
      <c r="AH281" s="4">
        <v>0</v>
      </c>
      <c r="AI281" s="4">
        <v>0</v>
      </c>
      <c r="AJ281" s="4">
        <v>0</v>
      </c>
      <c r="AK281" s="4">
        <v>0</v>
      </c>
      <c r="AL281" s="4">
        <v>0</v>
      </c>
      <c r="AM281" s="4">
        <v>0</v>
      </c>
      <c r="AN281" s="4">
        <v>0</v>
      </c>
      <c r="AO281" s="4">
        <v>0</v>
      </c>
      <c r="AP281" s="4">
        <v>0</v>
      </c>
      <c r="AQ281" s="4">
        <v>0</v>
      </c>
      <c r="AR281" s="4">
        <v>0</v>
      </c>
      <c r="AS281" s="4">
        <v>0</v>
      </c>
      <c r="AT281" s="4">
        <v>0</v>
      </c>
      <c r="AU281" s="4">
        <v>0</v>
      </c>
      <c r="AV281" s="4">
        <v>0</v>
      </c>
      <c r="AW281" s="4">
        <f t="shared" si="25"/>
        <v>7</v>
      </c>
      <c r="AX281" s="4">
        <f t="shared" si="26"/>
        <v>6</v>
      </c>
      <c r="AY281" s="4">
        <v>0</v>
      </c>
      <c r="AZ281" s="4">
        <v>0</v>
      </c>
      <c r="BA281" s="4">
        <v>0</v>
      </c>
      <c r="BB281" s="4">
        <v>25</v>
      </c>
      <c r="BC281" s="4">
        <v>25</v>
      </c>
      <c r="BD281" s="4">
        <v>7</v>
      </c>
      <c r="BE281" s="4">
        <v>6</v>
      </c>
      <c r="BF281" s="4">
        <v>1</v>
      </c>
      <c r="BG281" s="4">
        <f t="shared" si="35"/>
        <v>0</v>
      </c>
      <c r="BH281" s="4">
        <v>0</v>
      </c>
      <c r="BI281" s="4">
        <v>0</v>
      </c>
      <c r="BJ281" s="4">
        <v>0</v>
      </c>
      <c r="BK281" s="4">
        <v>2105</v>
      </c>
      <c r="BL281" s="4">
        <f t="shared" si="29"/>
        <v>2386</v>
      </c>
      <c r="BM281" s="4">
        <f t="shared" si="30"/>
        <v>30</v>
      </c>
      <c r="BN281" s="4">
        <v>30</v>
      </c>
      <c r="BO281" s="4">
        <v>0</v>
      </c>
      <c r="BP281" s="4">
        <v>0</v>
      </c>
      <c r="BQ281" s="4">
        <v>0</v>
      </c>
      <c r="BR281" s="4">
        <f t="shared" si="31"/>
        <v>4484</v>
      </c>
      <c r="BS281" s="4">
        <f t="shared" si="32"/>
        <v>4419</v>
      </c>
      <c r="BT281" s="4">
        <f t="shared" si="33"/>
        <v>65</v>
      </c>
      <c r="BU281" s="4">
        <f t="shared" si="34"/>
        <v>12141</v>
      </c>
      <c r="BV281" s="4"/>
      <c r="BW281" s="4">
        <v>0</v>
      </c>
    </row>
    <row r="282" spans="1:75" s="1" customFormat="1">
      <c r="A282" s="8" t="s">
        <v>103</v>
      </c>
      <c r="B282" s="18">
        <v>45405</v>
      </c>
      <c r="C282" s="4" t="s">
        <v>258</v>
      </c>
      <c r="D282" s="5">
        <v>2024</v>
      </c>
      <c r="E282" s="4" t="str">
        <f t="shared" si="19"/>
        <v>BentonApril2024</v>
      </c>
      <c r="F282" s="4"/>
      <c r="G282" s="4"/>
      <c r="H282" s="4"/>
      <c r="I282" s="4"/>
      <c r="J282" s="4"/>
      <c r="K282" s="4">
        <f t="shared" si="20"/>
        <v>0</v>
      </c>
      <c r="L282" s="4">
        <f t="shared" si="21"/>
        <v>0</v>
      </c>
      <c r="M282" s="4"/>
      <c r="N282" s="4"/>
      <c r="O282" s="4"/>
      <c r="P282" s="4"/>
      <c r="Q282" s="4"/>
      <c r="R282" s="4"/>
      <c r="S282" s="4"/>
      <c r="T282" s="4"/>
      <c r="U282" s="4"/>
      <c r="V282" s="4"/>
      <c r="W282" s="4"/>
      <c r="X282" s="4">
        <f t="shared" si="23"/>
        <v>0</v>
      </c>
      <c r="Y282" s="2"/>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f t="shared" si="25"/>
        <v>0</v>
      </c>
      <c r="AX282" s="4">
        <f t="shared" si="26"/>
        <v>0</v>
      </c>
      <c r="AY282" s="4"/>
      <c r="AZ282" s="4"/>
      <c r="BA282" s="4"/>
      <c r="BB282" s="4"/>
      <c r="BC282" s="4"/>
      <c r="BD282" s="4"/>
      <c r="BE282" s="4"/>
      <c r="BF282" s="4"/>
      <c r="BG282" s="4">
        <f t="shared" si="35"/>
        <v>0</v>
      </c>
      <c r="BH282" s="4"/>
      <c r="BI282" s="4"/>
      <c r="BJ282" s="4"/>
      <c r="BK282" s="4"/>
      <c r="BL282" s="4">
        <f t="shared" si="29"/>
        <v>0</v>
      </c>
      <c r="BM282" s="4">
        <f t="shared" si="30"/>
        <v>0</v>
      </c>
      <c r="BN282" s="4"/>
      <c r="BO282" s="4"/>
      <c r="BP282" s="4"/>
      <c r="BQ282" s="4"/>
      <c r="BR282" s="4">
        <f t="shared" si="31"/>
        <v>0</v>
      </c>
      <c r="BS282" s="4">
        <f t="shared" si="32"/>
        <v>0</v>
      </c>
      <c r="BT282" s="4">
        <f t="shared" si="33"/>
        <v>0</v>
      </c>
      <c r="BU282" s="4">
        <f t="shared" si="34"/>
        <v>0</v>
      </c>
      <c r="BV282" s="4"/>
      <c r="BW282" s="4"/>
    </row>
    <row r="283" spans="1:75" s="1" customFormat="1">
      <c r="A283" s="8" t="s">
        <v>105</v>
      </c>
      <c r="B283" s="18">
        <v>45405</v>
      </c>
      <c r="C283" s="4" t="s">
        <v>258</v>
      </c>
      <c r="D283" s="5">
        <v>2024</v>
      </c>
      <c r="E283" s="4" t="str">
        <f t="shared" si="19"/>
        <v>ChelanApril2024</v>
      </c>
      <c r="F283" s="4">
        <v>2624</v>
      </c>
      <c r="G283" s="4">
        <v>129</v>
      </c>
      <c r="H283" s="4">
        <v>899</v>
      </c>
      <c r="I283" s="4">
        <v>0</v>
      </c>
      <c r="J283" s="4">
        <v>0</v>
      </c>
      <c r="K283" s="4">
        <f t="shared" si="20"/>
        <v>899</v>
      </c>
      <c r="L283" s="4">
        <f t="shared" si="21"/>
        <v>0</v>
      </c>
      <c r="M283" s="4">
        <v>2670</v>
      </c>
      <c r="N283" s="4">
        <v>916</v>
      </c>
      <c r="O283" s="4">
        <v>899</v>
      </c>
      <c r="P283" s="4">
        <v>0</v>
      </c>
      <c r="Q283" s="4">
        <v>0</v>
      </c>
      <c r="R283" s="4">
        <v>17</v>
      </c>
      <c r="S283" s="4">
        <v>5</v>
      </c>
      <c r="T283" s="4">
        <v>4</v>
      </c>
      <c r="U283" s="4">
        <v>8</v>
      </c>
      <c r="V283" s="4">
        <v>0</v>
      </c>
      <c r="W283" s="4">
        <v>0</v>
      </c>
      <c r="X283" s="4">
        <f t="shared" si="23"/>
        <v>0</v>
      </c>
      <c r="Y283" s="2"/>
      <c r="Z283" s="4">
        <v>14</v>
      </c>
      <c r="AA283" s="4">
        <v>0</v>
      </c>
      <c r="AB283" s="4">
        <v>0</v>
      </c>
      <c r="AC283" s="4">
        <v>0</v>
      </c>
      <c r="AD283" s="4">
        <v>0</v>
      </c>
      <c r="AE283" s="4">
        <v>0</v>
      </c>
      <c r="AF283" s="4">
        <v>0</v>
      </c>
      <c r="AG283" s="4">
        <v>0</v>
      </c>
      <c r="AH283" s="4">
        <v>0</v>
      </c>
      <c r="AI283" s="4">
        <v>0</v>
      </c>
      <c r="AJ283" s="4">
        <v>0</v>
      </c>
      <c r="AK283" s="4">
        <v>0</v>
      </c>
      <c r="AL283" s="4">
        <v>0</v>
      </c>
      <c r="AM283" s="4">
        <v>0</v>
      </c>
      <c r="AN283" s="4">
        <v>0</v>
      </c>
      <c r="AO283" s="4">
        <v>0</v>
      </c>
      <c r="AP283" s="4">
        <v>0</v>
      </c>
      <c r="AQ283" s="4">
        <v>0</v>
      </c>
      <c r="AR283" s="4">
        <v>0</v>
      </c>
      <c r="AS283" s="4">
        <v>0</v>
      </c>
      <c r="AT283" s="4">
        <v>0</v>
      </c>
      <c r="AU283" s="4">
        <v>0</v>
      </c>
      <c r="AV283" s="4">
        <v>0</v>
      </c>
      <c r="AW283" s="4">
        <f t="shared" si="25"/>
        <v>0</v>
      </c>
      <c r="AX283" s="4">
        <f t="shared" si="26"/>
        <v>0</v>
      </c>
      <c r="AY283" s="4">
        <v>0</v>
      </c>
      <c r="AZ283" s="4">
        <v>0</v>
      </c>
      <c r="BA283" s="4">
        <v>0</v>
      </c>
      <c r="BB283" s="4">
        <v>14</v>
      </c>
      <c r="BC283" s="4">
        <v>14</v>
      </c>
      <c r="BD283" s="4">
        <v>2</v>
      </c>
      <c r="BE283" s="4">
        <v>2</v>
      </c>
      <c r="BF283" s="4">
        <v>0</v>
      </c>
      <c r="BG283" s="4">
        <f t="shared" si="35"/>
        <v>0</v>
      </c>
      <c r="BH283" s="4">
        <v>0</v>
      </c>
      <c r="BI283" s="4">
        <v>0</v>
      </c>
      <c r="BJ283" s="4">
        <v>0</v>
      </c>
      <c r="BK283" s="4">
        <v>410</v>
      </c>
      <c r="BL283" s="4">
        <f t="shared" si="29"/>
        <v>506</v>
      </c>
      <c r="BM283" s="4">
        <f t="shared" si="30"/>
        <v>2</v>
      </c>
      <c r="BN283" s="4">
        <v>2</v>
      </c>
      <c r="BO283" s="4">
        <v>0</v>
      </c>
      <c r="BP283" s="4">
        <v>0</v>
      </c>
      <c r="BQ283" s="4">
        <v>0</v>
      </c>
      <c r="BR283" s="4">
        <f t="shared" si="31"/>
        <v>916</v>
      </c>
      <c r="BS283" s="4">
        <f t="shared" si="32"/>
        <v>899</v>
      </c>
      <c r="BT283" s="4">
        <f t="shared" si="33"/>
        <v>17</v>
      </c>
      <c r="BU283" s="4">
        <f t="shared" si="34"/>
        <v>2656</v>
      </c>
      <c r="BV283" s="4"/>
      <c r="BW283" s="4">
        <v>0</v>
      </c>
    </row>
    <row r="284" spans="1:75" s="1" customFormat="1">
      <c r="A284" s="8" t="s">
        <v>107</v>
      </c>
      <c r="B284" s="18">
        <v>45405</v>
      </c>
      <c r="C284" s="4" t="s">
        <v>258</v>
      </c>
      <c r="D284" s="5">
        <v>2024</v>
      </c>
      <c r="E284" s="4" t="str">
        <f t="shared" si="19"/>
        <v>ClallamApril2024</v>
      </c>
      <c r="F284" s="4">
        <v>501</v>
      </c>
      <c r="G284" s="4">
        <v>63</v>
      </c>
      <c r="H284" s="4">
        <v>182</v>
      </c>
      <c r="I284" s="4">
        <v>0</v>
      </c>
      <c r="J284" s="4">
        <v>0</v>
      </c>
      <c r="K284" s="4">
        <f t="shared" si="20"/>
        <v>182</v>
      </c>
      <c r="L284" s="4">
        <f t="shared" si="21"/>
        <v>0</v>
      </c>
      <c r="M284" s="4">
        <v>518</v>
      </c>
      <c r="N284" s="4">
        <v>186</v>
      </c>
      <c r="O284" s="4">
        <v>182</v>
      </c>
      <c r="P284" s="4">
        <v>0</v>
      </c>
      <c r="Q284" s="4">
        <v>0</v>
      </c>
      <c r="R284" s="4">
        <v>4</v>
      </c>
      <c r="S284" s="4">
        <v>0</v>
      </c>
      <c r="T284" s="4">
        <v>2</v>
      </c>
      <c r="U284" s="4">
        <v>2</v>
      </c>
      <c r="V284" s="4">
        <v>0</v>
      </c>
      <c r="W284" s="4">
        <v>0</v>
      </c>
      <c r="X284" s="4">
        <f t="shared" si="23"/>
        <v>0</v>
      </c>
      <c r="Y284" s="2"/>
      <c r="Z284" s="4">
        <v>10</v>
      </c>
      <c r="AA284" s="4">
        <v>0</v>
      </c>
      <c r="AB284" s="4">
        <v>0</v>
      </c>
      <c r="AC284" s="4">
        <v>0</v>
      </c>
      <c r="AD284" s="4">
        <v>0</v>
      </c>
      <c r="AE284" s="4">
        <v>0</v>
      </c>
      <c r="AF284" s="4">
        <v>0</v>
      </c>
      <c r="AG284" s="4">
        <v>0</v>
      </c>
      <c r="AH284" s="4">
        <v>0</v>
      </c>
      <c r="AI284" s="4">
        <v>0</v>
      </c>
      <c r="AJ284" s="4">
        <v>0</v>
      </c>
      <c r="AK284" s="4">
        <v>0</v>
      </c>
      <c r="AL284" s="4">
        <v>0</v>
      </c>
      <c r="AM284" s="4">
        <v>0</v>
      </c>
      <c r="AN284" s="4">
        <v>0</v>
      </c>
      <c r="AO284" s="4">
        <v>0</v>
      </c>
      <c r="AP284" s="4">
        <v>0</v>
      </c>
      <c r="AQ284" s="4">
        <v>0</v>
      </c>
      <c r="AR284" s="4">
        <v>0</v>
      </c>
      <c r="AS284" s="4">
        <v>0</v>
      </c>
      <c r="AT284" s="4">
        <v>0</v>
      </c>
      <c r="AU284" s="4">
        <v>0</v>
      </c>
      <c r="AV284" s="4">
        <v>0</v>
      </c>
      <c r="AW284" s="4">
        <f t="shared" si="25"/>
        <v>0</v>
      </c>
      <c r="AX284" s="4">
        <f t="shared" si="26"/>
        <v>0</v>
      </c>
      <c r="AY284" s="4">
        <v>0</v>
      </c>
      <c r="AZ284" s="4">
        <v>0</v>
      </c>
      <c r="BA284" s="4">
        <v>0</v>
      </c>
      <c r="BB284" s="4">
        <v>9</v>
      </c>
      <c r="BC284" s="4">
        <v>9</v>
      </c>
      <c r="BD284" s="4">
        <v>1</v>
      </c>
      <c r="BE284" s="4">
        <v>1</v>
      </c>
      <c r="BF284" s="4">
        <v>0</v>
      </c>
      <c r="BG284" s="4">
        <f t="shared" si="35"/>
        <v>0</v>
      </c>
      <c r="BH284" s="4">
        <v>0</v>
      </c>
      <c r="BI284" s="4">
        <v>0</v>
      </c>
      <c r="BJ284" s="4">
        <v>0</v>
      </c>
      <c r="BK284" s="4">
        <v>90</v>
      </c>
      <c r="BL284" s="4">
        <f t="shared" si="29"/>
        <v>96</v>
      </c>
      <c r="BM284" s="4">
        <f t="shared" si="30"/>
        <v>2</v>
      </c>
      <c r="BN284" s="4">
        <v>2</v>
      </c>
      <c r="BO284" s="4">
        <v>0</v>
      </c>
      <c r="BP284" s="4">
        <v>0</v>
      </c>
      <c r="BQ284" s="4">
        <v>0</v>
      </c>
      <c r="BR284" s="4">
        <f t="shared" si="31"/>
        <v>186</v>
      </c>
      <c r="BS284" s="4">
        <f t="shared" si="32"/>
        <v>182</v>
      </c>
      <c r="BT284" s="4">
        <f t="shared" si="33"/>
        <v>4</v>
      </c>
      <c r="BU284" s="4">
        <f t="shared" si="34"/>
        <v>508</v>
      </c>
      <c r="BV284" s="4"/>
      <c r="BW284" s="4">
        <v>0</v>
      </c>
    </row>
    <row r="285" spans="1:75" s="1" customFormat="1">
      <c r="A285" s="8" t="s">
        <v>109</v>
      </c>
      <c r="B285" s="18">
        <v>45405</v>
      </c>
      <c r="C285" s="4" t="s">
        <v>258</v>
      </c>
      <c r="D285" s="5">
        <v>2024</v>
      </c>
      <c r="E285" s="4" t="str">
        <f t="shared" si="19"/>
        <v>ClarkApril2024</v>
      </c>
      <c r="F285" s="4">
        <v>37517</v>
      </c>
      <c r="G285" s="4">
        <v>3828</v>
      </c>
      <c r="H285" s="4">
        <v>14796</v>
      </c>
      <c r="I285" s="4">
        <v>3</v>
      </c>
      <c r="J285" s="4">
        <v>0</v>
      </c>
      <c r="K285" s="4">
        <f t="shared" si="20"/>
        <v>14799</v>
      </c>
      <c r="L285" s="4">
        <f t="shared" si="21"/>
        <v>0</v>
      </c>
      <c r="M285" s="4">
        <v>37957</v>
      </c>
      <c r="N285" s="4">
        <v>15045</v>
      </c>
      <c r="O285" s="4">
        <v>14799</v>
      </c>
      <c r="P285" s="4">
        <v>0</v>
      </c>
      <c r="Q285" s="4">
        <v>0</v>
      </c>
      <c r="R285" s="4">
        <v>246</v>
      </c>
      <c r="S285" s="4">
        <v>17</v>
      </c>
      <c r="T285" s="4">
        <v>102</v>
      </c>
      <c r="U285" s="4">
        <v>116</v>
      </c>
      <c r="V285" s="4">
        <v>0</v>
      </c>
      <c r="W285" s="4">
        <v>11</v>
      </c>
      <c r="X285" s="4">
        <f t="shared" si="23"/>
        <v>0</v>
      </c>
      <c r="Y285" s="2"/>
      <c r="Z285" s="4">
        <v>481</v>
      </c>
      <c r="AA285" s="4">
        <v>62</v>
      </c>
      <c r="AB285" s="4">
        <v>61</v>
      </c>
      <c r="AC285" s="4">
        <v>1</v>
      </c>
      <c r="AD285" s="4">
        <v>0</v>
      </c>
      <c r="AE285" s="4">
        <v>1</v>
      </c>
      <c r="AF285" s="4">
        <v>0</v>
      </c>
      <c r="AG285" s="4">
        <v>0</v>
      </c>
      <c r="AH285" s="4">
        <v>0</v>
      </c>
      <c r="AI285" s="4">
        <v>0</v>
      </c>
      <c r="AJ285" s="4">
        <v>0</v>
      </c>
      <c r="AK285" s="4">
        <v>0</v>
      </c>
      <c r="AL285" s="4">
        <v>0</v>
      </c>
      <c r="AM285" s="4">
        <v>0</v>
      </c>
      <c r="AN285" s="4">
        <v>0</v>
      </c>
      <c r="AO285" s="4">
        <v>0</v>
      </c>
      <c r="AP285" s="4">
        <v>0</v>
      </c>
      <c r="AQ285" s="4">
        <v>0</v>
      </c>
      <c r="AR285" s="4">
        <v>0</v>
      </c>
      <c r="AS285" s="4">
        <v>0</v>
      </c>
      <c r="AT285" s="4">
        <v>0</v>
      </c>
      <c r="AU285" s="4">
        <v>0</v>
      </c>
      <c r="AV285" s="4">
        <v>0</v>
      </c>
      <c r="AW285" s="4">
        <f t="shared" si="25"/>
        <v>62</v>
      </c>
      <c r="AX285" s="4">
        <f t="shared" si="26"/>
        <v>61</v>
      </c>
      <c r="AY285" s="4">
        <v>0</v>
      </c>
      <c r="AZ285" s="4">
        <v>0</v>
      </c>
      <c r="BA285" s="4">
        <v>0</v>
      </c>
      <c r="BB285" s="4">
        <v>137</v>
      </c>
      <c r="BC285" s="4">
        <v>137</v>
      </c>
      <c r="BD285" s="4">
        <v>52</v>
      </c>
      <c r="BE285" s="4">
        <v>50</v>
      </c>
      <c r="BF285" s="4">
        <v>2</v>
      </c>
      <c r="BG285" s="4">
        <f t="shared" si="35"/>
        <v>5</v>
      </c>
      <c r="BH285" s="4">
        <v>5</v>
      </c>
      <c r="BI285" s="4">
        <v>0</v>
      </c>
      <c r="BJ285" s="4">
        <v>0</v>
      </c>
      <c r="BK285" s="4">
        <v>5671</v>
      </c>
      <c r="BL285" s="4">
        <f t="shared" si="29"/>
        <v>9369</v>
      </c>
      <c r="BM285" s="4">
        <f t="shared" si="30"/>
        <v>271</v>
      </c>
      <c r="BN285" s="4">
        <v>271</v>
      </c>
      <c r="BO285" s="4">
        <v>0</v>
      </c>
      <c r="BP285" s="4">
        <v>0</v>
      </c>
      <c r="BQ285" s="4">
        <v>51</v>
      </c>
      <c r="BR285" s="4">
        <f t="shared" si="31"/>
        <v>14983</v>
      </c>
      <c r="BS285" s="4">
        <f t="shared" si="32"/>
        <v>14738</v>
      </c>
      <c r="BT285" s="4">
        <f t="shared" si="33"/>
        <v>245</v>
      </c>
      <c r="BU285" s="4">
        <f t="shared" si="34"/>
        <v>37476</v>
      </c>
      <c r="BV285" s="4"/>
      <c r="BW285" s="4">
        <v>0</v>
      </c>
    </row>
    <row r="286" spans="1:75" s="1" customFormat="1">
      <c r="A286" s="8" t="s">
        <v>111</v>
      </c>
      <c r="B286" s="18">
        <v>45405</v>
      </c>
      <c r="C286" s="4" t="s">
        <v>258</v>
      </c>
      <c r="D286" s="5">
        <v>2024</v>
      </c>
      <c r="E286" s="4" t="str">
        <f t="shared" si="19"/>
        <v>ColumbiaApril2024</v>
      </c>
      <c r="F286" s="4"/>
      <c r="G286" s="4"/>
      <c r="H286" s="4"/>
      <c r="I286" s="4"/>
      <c r="J286" s="4"/>
      <c r="K286" s="4">
        <f t="shared" si="20"/>
        <v>0</v>
      </c>
      <c r="L286" s="4">
        <f t="shared" si="21"/>
        <v>0</v>
      </c>
      <c r="M286" s="4"/>
      <c r="N286" s="4"/>
      <c r="O286" s="4"/>
      <c r="P286" s="4"/>
      <c r="Q286" s="4"/>
      <c r="R286" s="4"/>
      <c r="S286" s="4"/>
      <c r="T286" s="4"/>
      <c r="U286" s="4"/>
      <c r="V286" s="4"/>
      <c r="W286" s="4"/>
      <c r="X286" s="4">
        <f t="shared" si="23"/>
        <v>0</v>
      </c>
      <c r="Y286" s="2"/>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f t="shared" si="25"/>
        <v>0</v>
      </c>
      <c r="AX286" s="4">
        <f t="shared" si="26"/>
        <v>0</v>
      </c>
      <c r="AY286" s="4"/>
      <c r="AZ286" s="4"/>
      <c r="BA286" s="4"/>
      <c r="BB286" s="4"/>
      <c r="BC286" s="4"/>
      <c r="BD286" s="4"/>
      <c r="BE286" s="4"/>
      <c r="BF286" s="4"/>
      <c r="BG286" s="4">
        <f t="shared" si="35"/>
        <v>0</v>
      </c>
      <c r="BH286" s="4"/>
      <c r="BI286" s="4"/>
      <c r="BJ286" s="4"/>
      <c r="BK286" s="4"/>
      <c r="BL286" s="4">
        <f t="shared" si="29"/>
        <v>0</v>
      </c>
      <c r="BM286" s="4">
        <f t="shared" si="30"/>
        <v>0</v>
      </c>
      <c r="BN286" s="4"/>
      <c r="BO286" s="4"/>
      <c r="BP286" s="4"/>
      <c r="BQ286" s="4"/>
      <c r="BR286" s="4">
        <f t="shared" si="31"/>
        <v>0</v>
      </c>
      <c r="BS286" s="4">
        <f t="shared" si="32"/>
        <v>0</v>
      </c>
      <c r="BT286" s="4">
        <f t="shared" si="33"/>
        <v>0</v>
      </c>
      <c r="BU286" s="4">
        <f t="shared" si="34"/>
        <v>0</v>
      </c>
      <c r="BV286" s="4"/>
      <c r="BW286" s="4"/>
    </row>
    <row r="287" spans="1:75" s="1" customFormat="1">
      <c r="A287" s="8" t="s">
        <v>113</v>
      </c>
      <c r="B287" s="18">
        <v>45405</v>
      </c>
      <c r="C287" s="4" t="s">
        <v>258</v>
      </c>
      <c r="D287" s="5">
        <v>2024</v>
      </c>
      <c r="E287" s="4" t="str">
        <f t="shared" si="19"/>
        <v>CowlitzApril2024</v>
      </c>
      <c r="F287" s="4"/>
      <c r="G287" s="4"/>
      <c r="H287" s="4"/>
      <c r="I287" s="4"/>
      <c r="J287" s="4"/>
      <c r="K287" s="4">
        <f t="shared" si="20"/>
        <v>0</v>
      </c>
      <c r="L287" s="4">
        <f t="shared" si="21"/>
        <v>0</v>
      </c>
      <c r="M287" s="4"/>
      <c r="N287" s="4"/>
      <c r="O287" s="4"/>
      <c r="P287" s="4"/>
      <c r="Q287" s="4"/>
      <c r="R287" s="4"/>
      <c r="S287" s="4"/>
      <c r="T287" s="4"/>
      <c r="U287" s="4"/>
      <c r="V287" s="4"/>
      <c r="W287" s="4"/>
      <c r="X287" s="4">
        <f t="shared" si="23"/>
        <v>0</v>
      </c>
      <c r="Y287" s="2"/>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f t="shared" si="25"/>
        <v>0</v>
      </c>
      <c r="AX287" s="4">
        <f t="shared" si="26"/>
        <v>0</v>
      </c>
      <c r="AY287" s="4"/>
      <c r="AZ287" s="4"/>
      <c r="BA287" s="4"/>
      <c r="BB287" s="4"/>
      <c r="BC287" s="4"/>
      <c r="BD287" s="4"/>
      <c r="BE287" s="4"/>
      <c r="BF287" s="4"/>
      <c r="BG287" s="4">
        <f t="shared" si="35"/>
        <v>0</v>
      </c>
      <c r="BH287" s="4"/>
      <c r="BI287" s="4"/>
      <c r="BJ287" s="4"/>
      <c r="BK287" s="4"/>
      <c r="BL287" s="4">
        <f t="shared" si="29"/>
        <v>0</v>
      </c>
      <c r="BM287" s="4">
        <f t="shared" si="30"/>
        <v>0</v>
      </c>
      <c r="BN287" s="4"/>
      <c r="BO287" s="4"/>
      <c r="BP287" s="4"/>
      <c r="BQ287" s="4"/>
      <c r="BR287" s="4">
        <f t="shared" si="31"/>
        <v>0</v>
      </c>
      <c r="BS287" s="4">
        <f t="shared" si="32"/>
        <v>0</v>
      </c>
      <c r="BT287" s="4">
        <f t="shared" si="33"/>
        <v>0</v>
      </c>
      <c r="BU287" s="4">
        <f t="shared" si="34"/>
        <v>0</v>
      </c>
      <c r="BV287" s="4"/>
      <c r="BW287" s="4"/>
    </row>
    <row r="288" spans="1:75" s="1" customFormat="1">
      <c r="A288" s="8" t="s">
        <v>115</v>
      </c>
      <c r="B288" s="18">
        <v>45405</v>
      </c>
      <c r="C288" s="4" t="s">
        <v>258</v>
      </c>
      <c r="D288" s="5">
        <v>2024</v>
      </c>
      <c r="E288" s="4" t="str">
        <f t="shared" si="19"/>
        <v>DouglasApril2024</v>
      </c>
      <c r="F288" s="4">
        <v>22021</v>
      </c>
      <c r="G288" s="4">
        <v>1991</v>
      </c>
      <c r="H288" s="4">
        <v>8799</v>
      </c>
      <c r="I288" s="4">
        <v>0</v>
      </c>
      <c r="J288" s="4">
        <v>3</v>
      </c>
      <c r="K288" s="4">
        <f t="shared" si="20"/>
        <v>8796</v>
      </c>
      <c r="L288" s="4">
        <f t="shared" si="21"/>
        <v>0</v>
      </c>
      <c r="M288" s="4">
        <v>22696</v>
      </c>
      <c r="N288" s="4">
        <v>8841</v>
      </c>
      <c r="O288" s="4">
        <v>8796</v>
      </c>
      <c r="P288" s="4">
        <v>0</v>
      </c>
      <c r="Q288" s="4">
        <v>0</v>
      </c>
      <c r="R288" s="4">
        <v>45</v>
      </c>
      <c r="S288" s="4">
        <v>10</v>
      </c>
      <c r="T288" s="4">
        <v>8</v>
      </c>
      <c r="U288" s="4">
        <v>27</v>
      </c>
      <c r="V288" s="4">
        <v>0</v>
      </c>
      <c r="W288" s="4">
        <v>0</v>
      </c>
      <c r="X288" s="4">
        <f t="shared" si="23"/>
        <v>0</v>
      </c>
      <c r="Y288" s="2"/>
      <c r="Z288" s="4">
        <v>138</v>
      </c>
      <c r="AA288" s="4">
        <v>16</v>
      </c>
      <c r="AB288" s="4">
        <v>16</v>
      </c>
      <c r="AC288" s="4">
        <v>0</v>
      </c>
      <c r="AD288" s="4">
        <v>0</v>
      </c>
      <c r="AE288" s="4">
        <v>0</v>
      </c>
      <c r="AF288" s="4">
        <v>0</v>
      </c>
      <c r="AG288" s="4">
        <v>0</v>
      </c>
      <c r="AH288" s="4">
        <v>0</v>
      </c>
      <c r="AI288" s="4">
        <v>0</v>
      </c>
      <c r="AJ288" s="4">
        <v>0</v>
      </c>
      <c r="AK288" s="4">
        <v>0</v>
      </c>
      <c r="AL288" s="4">
        <v>0</v>
      </c>
      <c r="AM288" s="4">
        <v>0</v>
      </c>
      <c r="AN288" s="4">
        <v>0</v>
      </c>
      <c r="AO288" s="4">
        <v>0</v>
      </c>
      <c r="AP288" s="4">
        <v>0</v>
      </c>
      <c r="AQ288" s="4">
        <v>0</v>
      </c>
      <c r="AR288" s="4">
        <v>0</v>
      </c>
      <c r="AS288" s="4">
        <v>0</v>
      </c>
      <c r="AT288" s="4">
        <v>0</v>
      </c>
      <c r="AU288" s="4">
        <v>0</v>
      </c>
      <c r="AV288" s="4">
        <v>0</v>
      </c>
      <c r="AW288" s="4">
        <f t="shared" si="25"/>
        <v>16</v>
      </c>
      <c r="AX288" s="4">
        <f t="shared" si="26"/>
        <v>16</v>
      </c>
      <c r="AY288" s="4">
        <v>0</v>
      </c>
      <c r="AZ288" s="4">
        <v>0</v>
      </c>
      <c r="BA288" s="4">
        <v>0</v>
      </c>
      <c r="BB288" s="4">
        <v>182</v>
      </c>
      <c r="BC288" s="4">
        <v>182</v>
      </c>
      <c r="BD288" s="4">
        <v>60</v>
      </c>
      <c r="BE288" s="4">
        <v>60</v>
      </c>
      <c r="BF288" s="4">
        <v>0</v>
      </c>
      <c r="BG288" s="4">
        <f t="shared" si="35"/>
        <v>1</v>
      </c>
      <c r="BH288" s="4">
        <v>1</v>
      </c>
      <c r="BI288" s="4">
        <v>0</v>
      </c>
      <c r="BJ288" s="4">
        <v>0</v>
      </c>
      <c r="BK288" s="4">
        <v>4926</v>
      </c>
      <c r="BL288" s="4">
        <f t="shared" si="29"/>
        <v>3914</v>
      </c>
      <c r="BM288" s="4">
        <f t="shared" si="30"/>
        <v>10</v>
      </c>
      <c r="BN288" s="4">
        <v>10</v>
      </c>
      <c r="BO288" s="4">
        <v>0</v>
      </c>
      <c r="BP288" s="4">
        <v>0</v>
      </c>
      <c r="BQ288" s="4">
        <v>1</v>
      </c>
      <c r="BR288" s="4">
        <f t="shared" si="31"/>
        <v>8825</v>
      </c>
      <c r="BS288" s="4">
        <f t="shared" si="32"/>
        <v>8780</v>
      </c>
      <c r="BT288" s="4">
        <f t="shared" si="33"/>
        <v>45</v>
      </c>
      <c r="BU288" s="4">
        <f t="shared" si="34"/>
        <v>22558</v>
      </c>
      <c r="BV288" s="4"/>
      <c r="BW288" s="4">
        <v>0</v>
      </c>
    </row>
    <row r="289" spans="1:75" s="1" customFormat="1">
      <c r="A289" s="8" t="s">
        <v>117</v>
      </c>
      <c r="B289" s="18">
        <v>45405</v>
      </c>
      <c r="C289" s="4" t="s">
        <v>258</v>
      </c>
      <c r="D289" s="5">
        <v>2024</v>
      </c>
      <c r="E289" s="4" t="str">
        <f t="shared" si="19"/>
        <v>FerryApril2024</v>
      </c>
      <c r="F289" s="4"/>
      <c r="G289" s="4"/>
      <c r="H289" s="4"/>
      <c r="I289" s="4"/>
      <c r="J289" s="4"/>
      <c r="K289" s="4">
        <f t="shared" si="20"/>
        <v>0</v>
      </c>
      <c r="L289" s="4">
        <f t="shared" si="21"/>
        <v>0</v>
      </c>
      <c r="M289" s="4"/>
      <c r="N289" s="4"/>
      <c r="O289" s="4"/>
      <c r="P289" s="4"/>
      <c r="Q289" s="4"/>
      <c r="R289" s="4"/>
      <c r="S289" s="4"/>
      <c r="T289" s="4"/>
      <c r="U289" s="4"/>
      <c r="V289" s="4"/>
      <c r="W289" s="4"/>
      <c r="X289" s="4">
        <f t="shared" si="23"/>
        <v>0</v>
      </c>
      <c r="Y289" s="2"/>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f t="shared" si="25"/>
        <v>0</v>
      </c>
      <c r="AX289" s="4">
        <f t="shared" si="26"/>
        <v>0</v>
      </c>
      <c r="AY289" s="4"/>
      <c r="AZ289" s="4"/>
      <c r="BA289" s="4"/>
      <c r="BB289" s="4"/>
      <c r="BC289" s="4"/>
      <c r="BD289" s="4"/>
      <c r="BE289" s="4"/>
      <c r="BF289" s="4"/>
      <c r="BG289" s="4">
        <f t="shared" si="35"/>
        <v>0</v>
      </c>
      <c r="BH289" s="4"/>
      <c r="BI289" s="4"/>
      <c r="BJ289" s="4"/>
      <c r="BK289" s="4"/>
      <c r="BL289" s="4">
        <f t="shared" si="29"/>
        <v>0</v>
      </c>
      <c r="BM289" s="4">
        <f t="shared" si="30"/>
        <v>0</v>
      </c>
      <c r="BN289" s="4"/>
      <c r="BO289" s="4"/>
      <c r="BP289" s="4"/>
      <c r="BQ289" s="4"/>
      <c r="BR289" s="4">
        <f t="shared" si="31"/>
        <v>0</v>
      </c>
      <c r="BS289" s="4">
        <f t="shared" si="32"/>
        <v>0</v>
      </c>
      <c r="BT289" s="4">
        <f t="shared" si="33"/>
        <v>0</v>
      </c>
      <c r="BU289" s="4">
        <f t="shared" si="34"/>
        <v>0</v>
      </c>
      <c r="BV289" s="4"/>
      <c r="BW289" s="4"/>
    </row>
    <row r="290" spans="1:75" s="1" customFormat="1">
      <c r="A290" s="8" t="s">
        <v>119</v>
      </c>
      <c r="B290" s="18">
        <v>45405</v>
      </c>
      <c r="C290" s="4" t="s">
        <v>258</v>
      </c>
      <c r="D290" s="5">
        <v>2024</v>
      </c>
      <c r="E290" s="4" t="str">
        <f t="shared" si="19"/>
        <v>FranklinApril2024</v>
      </c>
      <c r="F290" s="4"/>
      <c r="G290" s="4"/>
      <c r="H290" s="4"/>
      <c r="I290" s="4"/>
      <c r="J290" s="4"/>
      <c r="K290" s="4">
        <f t="shared" si="20"/>
        <v>0</v>
      </c>
      <c r="L290" s="4">
        <f t="shared" si="21"/>
        <v>0</v>
      </c>
      <c r="M290" s="4"/>
      <c r="N290" s="4"/>
      <c r="O290" s="4"/>
      <c r="P290" s="4"/>
      <c r="Q290" s="4"/>
      <c r="R290" s="4"/>
      <c r="S290" s="4"/>
      <c r="T290" s="4"/>
      <c r="U290" s="4"/>
      <c r="V290" s="4"/>
      <c r="W290" s="4"/>
      <c r="X290" s="4">
        <f t="shared" si="23"/>
        <v>0</v>
      </c>
      <c r="Y290" s="2"/>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f t="shared" si="25"/>
        <v>0</v>
      </c>
      <c r="AX290" s="4">
        <f t="shared" si="26"/>
        <v>0</v>
      </c>
      <c r="AY290" s="4"/>
      <c r="AZ290" s="4"/>
      <c r="BA290" s="4"/>
      <c r="BB290" s="4"/>
      <c r="BC290" s="4"/>
      <c r="BD290" s="4"/>
      <c r="BE290" s="4"/>
      <c r="BF290" s="4"/>
      <c r="BG290" s="4">
        <f t="shared" si="35"/>
        <v>0</v>
      </c>
      <c r="BH290" s="4"/>
      <c r="BI290" s="4"/>
      <c r="BJ290" s="4"/>
      <c r="BK290" s="4"/>
      <c r="BL290" s="4">
        <f t="shared" si="29"/>
        <v>0</v>
      </c>
      <c r="BM290" s="4">
        <f t="shared" si="30"/>
        <v>0</v>
      </c>
      <c r="BN290" s="4"/>
      <c r="BO290" s="4"/>
      <c r="BP290" s="4"/>
      <c r="BQ290" s="4"/>
      <c r="BR290" s="4">
        <f t="shared" si="31"/>
        <v>0</v>
      </c>
      <c r="BS290" s="4">
        <f t="shared" si="32"/>
        <v>0</v>
      </c>
      <c r="BT290" s="4">
        <f t="shared" si="33"/>
        <v>0</v>
      </c>
      <c r="BU290" s="4">
        <f t="shared" si="34"/>
        <v>0</v>
      </c>
      <c r="BV290" s="4"/>
      <c r="BW290" s="4"/>
    </row>
    <row r="291" spans="1:75" s="1" customFormat="1">
      <c r="A291" s="8" t="s">
        <v>121</v>
      </c>
      <c r="B291" s="18">
        <v>45405</v>
      </c>
      <c r="C291" s="4" t="s">
        <v>258</v>
      </c>
      <c r="D291" s="5">
        <v>2024</v>
      </c>
      <c r="E291" s="4" t="str">
        <f t="shared" si="19"/>
        <v>GarfieldApril2024</v>
      </c>
      <c r="F291" s="4">
        <v>29</v>
      </c>
      <c r="G291" s="4">
        <v>5</v>
      </c>
      <c r="H291" s="4">
        <v>5</v>
      </c>
      <c r="I291" s="4">
        <v>0</v>
      </c>
      <c r="J291" s="4">
        <v>0</v>
      </c>
      <c r="K291" s="4">
        <f t="shared" si="20"/>
        <v>5</v>
      </c>
      <c r="L291" s="4">
        <f t="shared" si="21"/>
        <v>0</v>
      </c>
      <c r="M291" s="4">
        <v>29</v>
      </c>
      <c r="N291" s="4">
        <v>5</v>
      </c>
      <c r="O291" s="4">
        <v>5</v>
      </c>
      <c r="P291" s="4">
        <v>0</v>
      </c>
      <c r="Q291" s="4">
        <v>0</v>
      </c>
      <c r="R291" s="4">
        <v>0</v>
      </c>
      <c r="S291" s="4">
        <v>0</v>
      </c>
      <c r="T291" s="4">
        <v>0</v>
      </c>
      <c r="U291" s="4">
        <v>0</v>
      </c>
      <c r="V291" s="4">
        <v>0</v>
      </c>
      <c r="W291" s="4">
        <v>0</v>
      </c>
      <c r="X291" s="4">
        <f t="shared" si="23"/>
        <v>0</v>
      </c>
      <c r="Y291" s="2"/>
      <c r="Z291" s="4">
        <v>0</v>
      </c>
      <c r="AA291" s="4">
        <v>0</v>
      </c>
      <c r="AB291" s="4">
        <v>0</v>
      </c>
      <c r="AC291" s="4">
        <v>0</v>
      </c>
      <c r="AD291" s="4">
        <v>0</v>
      </c>
      <c r="AE291" s="4">
        <v>0</v>
      </c>
      <c r="AF291" s="4">
        <v>0</v>
      </c>
      <c r="AG291" s="4">
        <v>0</v>
      </c>
      <c r="AH291" s="4">
        <v>0</v>
      </c>
      <c r="AI291" s="4">
        <v>0</v>
      </c>
      <c r="AJ291" s="4">
        <v>0</v>
      </c>
      <c r="AK291" s="4">
        <v>0</v>
      </c>
      <c r="AL291" s="4">
        <v>0</v>
      </c>
      <c r="AM291" s="4">
        <v>0</v>
      </c>
      <c r="AN291" s="4">
        <v>0</v>
      </c>
      <c r="AO291" s="4">
        <v>0</v>
      </c>
      <c r="AP291" s="4">
        <v>0</v>
      </c>
      <c r="AQ291" s="4">
        <v>0</v>
      </c>
      <c r="AR291" s="4">
        <v>0</v>
      </c>
      <c r="AS291" s="4">
        <v>0</v>
      </c>
      <c r="AT291" s="4">
        <v>0</v>
      </c>
      <c r="AU291" s="4">
        <v>0</v>
      </c>
      <c r="AV291" s="4">
        <v>0</v>
      </c>
      <c r="AW291" s="4">
        <f t="shared" si="25"/>
        <v>0</v>
      </c>
      <c r="AX291" s="4">
        <f t="shared" si="26"/>
        <v>0</v>
      </c>
      <c r="AY291" s="4">
        <v>0</v>
      </c>
      <c r="AZ291" s="4">
        <v>0</v>
      </c>
      <c r="BA291" s="4">
        <v>0</v>
      </c>
      <c r="BB291" s="4">
        <v>0</v>
      </c>
      <c r="BC291" s="4">
        <v>0</v>
      </c>
      <c r="BD291" s="4">
        <v>0</v>
      </c>
      <c r="BE291" s="4">
        <v>0</v>
      </c>
      <c r="BF291" s="4">
        <v>0</v>
      </c>
      <c r="BG291" s="4">
        <f t="shared" si="35"/>
        <v>0</v>
      </c>
      <c r="BH291" s="4">
        <v>0</v>
      </c>
      <c r="BI291" s="4">
        <v>0</v>
      </c>
      <c r="BJ291" s="4">
        <v>0</v>
      </c>
      <c r="BK291" s="4">
        <v>0</v>
      </c>
      <c r="BL291" s="4">
        <f t="shared" si="29"/>
        <v>5</v>
      </c>
      <c r="BM291" s="4">
        <f t="shared" si="30"/>
        <v>0</v>
      </c>
      <c r="BN291" s="4">
        <v>0</v>
      </c>
      <c r="BO291" s="4">
        <v>0</v>
      </c>
      <c r="BP291" s="4">
        <v>0</v>
      </c>
      <c r="BQ291" s="4">
        <v>0</v>
      </c>
      <c r="BR291" s="4">
        <f t="shared" si="31"/>
        <v>5</v>
      </c>
      <c r="BS291" s="4">
        <f t="shared" si="32"/>
        <v>5</v>
      </c>
      <c r="BT291" s="4">
        <f t="shared" si="33"/>
        <v>0</v>
      </c>
      <c r="BU291" s="4">
        <f t="shared" si="34"/>
        <v>29</v>
      </c>
      <c r="BV291" s="4"/>
      <c r="BW291" s="4">
        <v>0</v>
      </c>
    </row>
    <row r="292" spans="1:75" s="1" customFormat="1" ht="29.1">
      <c r="A292" s="8" t="s">
        <v>123</v>
      </c>
      <c r="B292" s="18">
        <v>45405</v>
      </c>
      <c r="C292" s="4" t="s">
        <v>258</v>
      </c>
      <c r="D292" s="5">
        <v>2024</v>
      </c>
      <c r="E292" s="4" t="str">
        <f t="shared" si="19"/>
        <v>GrantApril2024</v>
      </c>
      <c r="F292" s="4">
        <v>26057</v>
      </c>
      <c r="G292" s="4">
        <v>3388</v>
      </c>
      <c r="H292" s="4">
        <v>8530</v>
      </c>
      <c r="I292" s="4">
        <v>2</v>
      </c>
      <c r="J292" s="4">
        <v>93</v>
      </c>
      <c r="K292" s="4">
        <f t="shared" si="20"/>
        <v>8439</v>
      </c>
      <c r="L292" s="4">
        <f t="shared" si="21"/>
        <v>-1</v>
      </c>
      <c r="M292" s="4">
        <v>26300</v>
      </c>
      <c r="N292" s="4">
        <v>8684</v>
      </c>
      <c r="O292" s="4">
        <v>8440</v>
      </c>
      <c r="P292" s="4">
        <v>0</v>
      </c>
      <c r="Q292" s="4">
        <v>0</v>
      </c>
      <c r="R292" s="4">
        <v>244</v>
      </c>
      <c r="S292" s="4">
        <v>35</v>
      </c>
      <c r="T292" s="4">
        <v>120</v>
      </c>
      <c r="U292" s="4">
        <v>87</v>
      </c>
      <c r="V292" s="4">
        <v>0</v>
      </c>
      <c r="W292" s="4">
        <v>2</v>
      </c>
      <c r="X292" s="4">
        <f t="shared" si="23"/>
        <v>0</v>
      </c>
      <c r="Y292" s="2" t="s">
        <v>393</v>
      </c>
      <c r="Z292" s="4">
        <v>178</v>
      </c>
      <c r="AA292" s="4">
        <v>12</v>
      </c>
      <c r="AB292" s="4">
        <v>12</v>
      </c>
      <c r="AC292" s="4">
        <v>0</v>
      </c>
      <c r="AD292" s="4">
        <v>0</v>
      </c>
      <c r="AE292" s="4">
        <v>0</v>
      </c>
      <c r="AF292" s="4">
        <v>0</v>
      </c>
      <c r="AG292" s="4">
        <v>0</v>
      </c>
      <c r="AH292" s="4">
        <v>0</v>
      </c>
      <c r="AI292" s="4">
        <v>0</v>
      </c>
      <c r="AJ292" s="4">
        <v>0</v>
      </c>
      <c r="AK292" s="4">
        <v>0</v>
      </c>
      <c r="AL292" s="4">
        <v>0</v>
      </c>
      <c r="AM292" s="4">
        <v>0</v>
      </c>
      <c r="AN292" s="4">
        <v>0</v>
      </c>
      <c r="AO292" s="4">
        <v>0</v>
      </c>
      <c r="AP292" s="4">
        <v>0</v>
      </c>
      <c r="AQ292" s="4">
        <v>0</v>
      </c>
      <c r="AR292" s="4">
        <v>0</v>
      </c>
      <c r="AS292" s="4">
        <v>0</v>
      </c>
      <c r="AT292" s="4">
        <v>0</v>
      </c>
      <c r="AU292" s="4">
        <v>0</v>
      </c>
      <c r="AV292" s="4">
        <v>0</v>
      </c>
      <c r="AW292" s="4">
        <f t="shared" si="25"/>
        <v>12</v>
      </c>
      <c r="AX292" s="4">
        <f t="shared" si="26"/>
        <v>12</v>
      </c>
      <c r="AY292" s="4">
        <v>0</v>
      </c>
      <c r="AZ292" s="4">
        <v>0</v>
      </c>
      <c r="BA292" s="4">
        <v>0</v>
      </c>
      <c r="BB292" s="4">
        <v>77</v>
      </c>
      <c r="BC292" s="4">
        <v>77</v>
      </c>
      <c r="BD292" s="4">
        <v>22</v>
      </c>
      <c r="BE292" s="4">
        <v>19</v>
      </c>
      <c r="BF292" s="4">
        <v>3</v>
      </c>
      <c r="BG292" s="4">
        <f t="shared" si="35"/>
        <v>0</v>
      </c>
      <c r="BH292" s="4">
        <v>0</v>
      </c>
      <c r="BI292" s="4">
        <v>0</v>
      </c>
      <c r="BJ292" s="4">
        <v>0</v>
      </c>
      <c r="BK292" s="4">
        <v>3091</v>
      </c>
      <c r="BL292" s="4">
        <f t="shared" si="29"/>
        <v>5593</v>
      </c>
      <c r="BM292" s="4">
        <f t="shared" si="30"/>
        <v>97</v>
      </c>
      <c r="BN292" s="4">
        <v>97</v>
      </c>
      <c r="BO292" s="4">
        <v>0</v>
      </c>
      <c r="BP292" s="4">
        <v>0</v>
      </c>
      <c r="BQ292" s="4">
        <v>5</v>
      </c>
      <c r="BR292" s="4">
        <f t="shared" si="31"/>
        <v>8672</v>
      </c>
      <c r="BS292" s="4">
        <f t="shared" si="32"/>
        <v>8428</v>
      </c>
      <c r="BT292" s="4">
        <f t="shared" si="33"/>
        <v>244</v>
      </c>
      <c r="BU292" s="4">
        <f t="shared" si="34"/>
        <v>26122</v>
      </c>
      <c r="BV292" s="4"/>
      <c r="BW292" s="4">
        <v>0</v>
      </c>
    </row>
    <row r="293" spans="1:75" s="1" customFormat="1">
      <c r="A293" s="8" t="s">
        <v>125</v>
      </c>
      <c r="B293" s="18">
        <v>45405</v>
      </c>
      <c r="C293" s="4" t="s">
        <v>258</v>
      </c>
      <c r="D293" s="5">
        <v>2024</v>
      </c>
      <c r="E293" s="4" t="str">
        <f t="shared" si="19"/>
        <v>Grays HarborApril2024</v>
      </c>
      <c r="F293" s="4"/>
      <c r="G293" s="4"/>
      <c r="H293" s="4"/>
      <c r="I293" s="4"/>
      <c r="J293" s="4"/>
      <c r="K293" s="4">
        <f t="shared" si="20"/>
        <v>0</v>
      </c>
      <c r="L293" s="4">
        <f t="shared" si="21"/>
        <v>0</v>
      </c>
      <c r="M293" s="4"/>
      <c r="N293" s="4"/>
      <c r="O293" s="4"/>
      <c r="P293" s="4"/>
      <c r="Q293" s="4"/>
      <c r="R293" s="4"/>
      <c r="S293" s="4"/>
      <c r="T293" s="4"/>
      <c r="U293" s="4"/>
      <c r="V293" s="4"/>
      <c r="W293" s="4"/>
      <c r="X293" s="4">
        <f t="shared" si="23"/>
        <v>0</v>
      </c>
      <c r="Y293" s="2"/>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f t="shared" si="25"/>
        <v>0</v>
      </c>
      <c r="AX293" s="4">
        <f t="shared" si="26"/>
        <v>0</v>
      </c>
      <c r="AY293" s="4"/>
      <c r="AZ293" s="4"/>
      <c r="BA293" s="4"/>
      <c r="BB293" s="4"/>
      <c r="BC293" s="4"/>
      <c r="BD293" s="4"/>
      <c r="BE293" s="4"/>
      <c r="BF293" s="4"/>
      <c r="BG293" s="4">
        <f t="shared" si="35"/>
        <v>0</v>
      </c>
      <c r="BH293" s="4"/>
      <c r="BI293" s="4"/>
      <c r="BJ293" s="4"/>
      <c r="BK293" s="4"/>
      <c r="BL293" s="4">
        <f t="shared" si="29"/>
        <v>0</v>
      </c>
      <c r="BM293" s="4">
        <f t="shared" si="30"/>
        <v>0</v>
      </c>
      <c r="BN293" s="4"/>
      <c r="BO293" s="4"/>
      <c r="BP293" s="4"/>
      <c r="BQ293" s="4"/>
      <c r="BR293" s="4">
        <f t="shared" si="31"/>
        <v>0</v>
      </c>
      <c r="BS293" s="4">
        <f t="shared" si="32"/>
        <v>0</v>
      </c>
      <c r="BT293" s="4">
        <f t="shared" si="33"/>
        <v>0</v>
      </c>
      <c r="BU293" s="4">
        <f t="shared" si="34"/>
        <v>0</v>
      </c>
      <c r="BV293" s="4"/>
      <c r="BW293" s="4"/>
    </row>
    <row r="294" spans="1:75" s="1" customFormat="1">
      <c r="A294" s="8" t="s">
        <v>127</v>
      </c>
      <c r="B294" s="18">
        <v>45405</v>
      </c>
      <c r="C294" s="4" t="s">
        <v>258</v>
      </c>
      <c r="D294" s="5">
        <v>2024</v>
      </c>
      <c r="E294" s="4" t="str">
        <f t="shared" si="19"/>
        <v>IslandApril2024</v>
      </c>
      <c r="F294" s="4"/>
      <c r="G294" s="4"/>
      <c r="H294" s="4"/>
      <c r="I294" s="4"/>
      <c r="J294" s="4"/>
      <c r="K294" s="4">
        <f t="shared" si="20"/>
        <v>0</v>
      </c>
      <c r="L294" s="4">
        <f t="shared" si="21"/>
        <v>0</v>
      </c>
      <c r="M294" s="4"/>
      <c r="N294" s="4"/>
      <c r="O294" s="4"/>
      <c r="P294" s="4"/>
      <c r="Q294" s="4"/>
      <c r="R294" s="4"/>
      <c r="S294" s="4"/>
      <c r="T294" s="4"/>
      <c r="U294" s="4"/>
      <c r="V294" s="4"/>
      <c r="W294" s="4"/>
      <c r="X294" s="4">
        <f t="shared" si="23"/>
        <v>0</v>
      </c>
      <c r="Y294" s="2"/>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f t="shared" si="25"/>
        <v>0</v>
      </c>
      <c r="AX294" s="4">
        <f t="shared" si="26"/>
        <v>0</v>
      </c>
      <c r="AY294" s="4"/>
      <c r="AZ294" s="4"/>
      <c r="BA294" s="4"/>
      <c r="BB294" s="4"/>
      <c r="BC294" s="4"/>
      <c r="BD294" s="4"/>
      <c r="BE294" s="4"/>
      <c r="BF294" s="4"/>
      <c r="BG294" s="4">
        <f t="shared" si="35"/>
        <v>0</v>
      </c>
      <c r="BH294" s="4"/>
      <c r="BI294" s="4"/>
      <c r="BJ294" s="4"/>
      <c r="BK294" s="4"/>
      <c r="BL294" s="4">
        <f t="shared" si="29"/>
        <v>0</v>
      </c>
      <c r="BM294" s="4">
        <f t="shared" si="30"/>
        <v>0</v>
      </c>
      <c r="BN294" s="4"/>
      <c r="BO294" s="4"/>
      <c r="BP294" s="4"/>
      <c r="BQ294" s="4"/>
      <c r="BR294" s="4">
        <f t="shared" si="31"/>
        <v>0</v>
      </c>
      <c r="BS294" s="4">
        <f t="shared" si="32"/>
        <v>0</v>
      </c>
      <c r="BT294" s="4">
        <f t="shared" si="33"/>
        <v>0</v>
      </c>
      <c r="BU294" s="4">
        <f t="shared" si="34"/>
        <v>0</v>
      </c>
      <c r="BV294" s="4"/>
      <c r="BW294" s="4"/>
    </row>
    <row r="295" spans="1:75" s="1" customFormat="1">
      <c r="A295" s="8" t="s">
        <v>129</v>
      </c>
      <c r="B295" s="18">
        <v>45405</v>
      </c>
      <c r="C295" s="4" t="s">
        <v>258</v>
      </c>
      <c r="D295" s="5">
        <v>2024</v>
      </c>
      <c r="E295" s="4" t="str">
        <f t="shared" si="19"/>
        <v>JeffersonApril2024</v>
      </c>
      <c r="F295" s="4">
        <v>1630</v>
      </c>
      <c r="G295" s="4">
        <v>151</v>
      </c>
      <c r="H295" s="4">
        <v>1010</v>
      </c>
      <c r="I295" s="4">
        <v>0</v>
      </c>
      <c r="J295" s="4">
        <v>0</v>
      </c>
      <c r="K295" s="4">
        <f t="shared" si="20"/>
        <v>1010</v>
      </c>
      <c r="L295" s="4">
        <f t="shared" si="21"/>
        <v>0</v>
      </c>
      <c r="M295" s="4">
        <v>1653</v>
      </c>
      <c r="N295" s="4">
        <v>1020</v>
      </c>
      <c r="O295" s="4">
        <v>1010</v>
      </c>
      <c r="P295" s="4">
        <v>0</v>
      </c>
      <c r="Q295" s="4">
        <v>0</v>
      </c>
      <c r="R295" s="4">
        <v>10</v>
      </c>
      <c r="S295" s="4">
        <v>1</v>
      </c>
      <c r="T295" s="4">
        <v>2</v>
      </c>
      <c r="U295" s="4">
        <v>7</v>
      </c>
      <c r="V295" s="4">
        <v>0</v>
      </c>
      <c r="W295" s="4">
        <v>0</v>
      </c>
      <c r="X295" s="4">
        <f t="shared" si="23"/>
        <v>0</v>
      </c>
      <c r="Y295" s="2"/>
      <c r="Z295" s="4">
        <v>22</v>
      </c>
      <c r="AA295" s="4">
        <v>5</v>
      </c>
      <c r="AB295" s="4">
        <v>5</v>
      </c>
      <c r="AC295" s="4">
        <v>0</v>
      </c>
      <c r="AD295" s="4">
        <v>0</v>
      </c>
      <c r="AE295" s="4">
        <v>0</v>
      </c>
      <c r="AF295" s="4">
        <v>0</v>
      </c>
      <c r="AG295" s="4">
        <v>0</v>
      </c>
      <c r="AH295" s="4">
        <v>0</v>
      </c>
      <c r="AI295" s="4">
        <v>0</v>
      </c>
      <c r="AJ295" s="4">
        <v>0</v>
      </c>
      <c r="AK295" s="4">
        <v>0</v>
      </c>
      <c r="AL295" s="4">
        <v>0</v>
      </c>
      <c r="AM295" s="4">
        <v>0</v>
      </c>
      <c r="AN295" s="4">
        <v>0</v>
      </c>
      <c r="AO295" s="4">
        <v>0</v>
      </c>
      <c r="AP295" s="4">
        <v>0</v>
      </c>
      <c r="AQ295" s="4">
        <v>0</v>
      </c>
      <c r="AR295" s="4">
        <v>0</v>
      </c>
      <c r="AS295" s="4">
        <v>0</v>
      </c>
      <c r="AT295" s="4">
        <v>0</v>
      </c>
      <c r="AU295" s="4">
        <v>0</v>
      </c>
      <c r="AV295" s="4">
        <v>0</v>
      </c>
      <c r="AW295" s="4">
        <f t="shared" si="25"/>
        <v>5</v>
      </c>
      <c r="AX295" s="4">
        <f t="shared" si="26"/>
        <v>5</v>
      </c>
      <c r="AY295" s="4">
        <v>0</v>
      </c>
      <c r="AZ295" s="4">
        <v>0</v>
      </c>
      <c r="BA295" s="4">
        <v>0</v>
      </c>
      <c r="BB295" s="4">
        <v>22</v>
      </c>
      <c r="BC295" s="4">
        <v>22</v>
      </c>
      <c r="BD295" s="4">
        <v>5</v>
      </c>
      <c r="BE295" s="4">
        <v>4</v>
      </c>
      <c r="BF295" s="4">
        <v>1</v>
      </c>
      <c r="BG295" s="4">
        <f t="shared" si="35"/>
        <v>1</v>
      </c>
      <c r="BH295" s="4">
        <v>1</v>
      </c>
      <c r="BI295" s="4">
        <v>0</v>
      </c>
      <c r="BJ295" s="4">
        <v>0</v>
      </c>
      <c r="BK295" s="4">
        <v>267</v>
      </c>
      <c r="BL295" s="4">
        <f t="shared" si="29"/>
        <v>752</v>
      </c>
      <c r="BM295" s="4">
        <f t="shared" si="30"/>
        <v>6</v>
      </c>
      <c r="BN295" s="4">
        <v>6</v>
      </c>
      <c r="BO295" s="4">
        <v>0</v>
      </c>
      <c r="BP295" s="4">
        <v>0</v>
      </c>
      <c r="BQ295" s="4">
        <v>0</v>
      </c>
      <c r="BR295" s="4">
        <f t="shared" si="31"/>
        <v>1015</v>
      </c>
      <c r="BS295" s="4">
        <f t="shared" si="32"/>
        <v>1005</v>
      </c>
      <c r="BT295" s="4">
        <f t="shared" si="33"/>
        <v>10</v>
      </c>
      <c r="BU295" s="4">
        <f t="shared" si="34"/>
        <v>1631</v>
      </c>
      <c r="BV295" s="4"/>
      <c r="BW295" s="4">
        <v>0</v>
      </c>
    </row>
    <row r="296" spans="1:75" s="1" customFormat="1">
      <c r="A296" s="8" t="s">
        <v>131</v>
      </c>
      <c r="B296" s="18">
        <v>45405</v>
      </c>
      <c r="C296" s="4" t="s">
        <v>258</v>
      </c>
      <c r="D296" s="5">
        <v>2024</v>
      </c>
      <c r="E296" s="4" t="str">
        <f t="shared" si="19"/>
        <v>KingApril2024</v>
      </c>
      <c r="F296" s="4">
        <v>141642</v>
      </c>
      <c r="G296" s="4">
        <v>15255</v>
      </c>
      <c r="H296" s="4">
        <v>41726</v>
      </c>
      <c r="I296" s="4">
        <v>7</v>
      </c>
      <c r="J296" s="4">
        <v>3</v>
      </c>
      <c r="K296" s="4">
        <f t="shared" si="20"/>
        <v>41730</v>
      </c>
      <c r="L296" s="4">
        <f t="shared" si="21"/>
        <v>0</v>
      </c>
      <c r="M296" s="4">
        <v>145008</v>
      </c>
      <c r="N296" s="4">
        <v>42383</v>
      </c>
      <c r="O296" s="4">
        <v>41730</v>
      </c>
      <c r="P296" s="4">
        <v>0</v>
      </c>
      <c r="Q296" s="4">
        <v>0</v>
      </c>
      <c r="R296" s="4">
        <v>653</v>
      </c>
      <c r="S296" s="4">
        <v>83</v>
      </c>
      <c r="T296" s="4">
        <v>198</v>
      </c>
      <c r="U296" s="4">
        <v>369</v>
      </c>
      <c r="V296" s="4">
        <v>0</v>
      </c>
      <c r="W296" s="4">
        <v>3</v>
      </c>
      <c r="X296" s="4">
        <f t="shared" si="23"/>
        <v>0</v>
      </c>
      <c r="Y296" s="2"/>
      <c r="Z296" s="4">
        <v>2196</v>
      </c>
      <c r="AA296" s="4">
        <v>256</v>
      </c>
      <c r="AB296" s="4">
        <v>254</v>
      </c>
      <c r="AC296" s="4">
        <v>2</v>
      </c>
      <c r="AD296" s="4">
        <v>0</v>
      </c>
      <c r="AE296" s="4">
        <v>2</v>
      </c>
      <c r="AF296" s="4">
        <v>0</v>
      </c>
      <c r="AG296" s="4">
        <v>0</v>
      </c>
      <c r="AH296" s="4">
        <v>0</v>
      </c>
      <c r="AI296" s="4">
        <v>0</v>
      </c>
      <c r="AJ296" s="4">
        <v>0</v>
      </c>
      <c r="AK296" s="4">
        <v>0</v>
      </c>
      <c r="AL296" s="4">
        <v>0</v>
      </c>
      <c r="AM296" s="4">
        <v>0</v>
      </c>
      <c r="AN296" s="4">
        <v>0</v>
      </c>
      <c r="AO296" s="4">
        <v>0</v>
      </c>
      <c r="AP296" s="4">
        <v>0</v>
      </c>
      <c r="AQ296" s="4">
        <v>0</v>
      </c>
      <c r="AR296" s="4">
        <v>0</v>
      </c>
      <c r="AS296" s="4">
        <v>0</v>
      </c>
      <c r="AT296" s="4">
        <v>0</v>
      </c>
      <c r="AU296" s="4">
        <v>0</v>
      </c>
      <c r="AV296" s="4">
        <v>0</v>
      </c>
      <c r="AW296" s="4">
        <f t="shared" si="25"/>
        <v>256</v>
      </c>
      <c r="AX296" s="4">
        <f t="shared" si="26"/>
        <v>254</v>
      </c>
      <c r="AY296" s="4">
        <v>0</v>
      </c>
      <c r="AZ296" s="4">
        <v>0</v>
      </c>
      <c r="BA296" s="4">
        <v>0</v>
      </c>
      <c r="BB296" s="4">
        <v>564</v>
      </c>
      <c r="BC296" s="4">
        <v>564</v>
      </c>
      <c r="BD296" s="4">
        <v>169</v>
      </c>
      <c r="BE296" s="4">
        <v>163</v>
      </c>
      <c r="BF296" s="4">
        <v>6</v>
      </c>
      <c r="BG296" s="4">
        <f t="shared" si="35"/>
        <v>41</v>
      </c>
      <c r="BH296" s="4">
        <v>39</v>
      </c>
      <c r="BI296" s="4">
        <v>2</v>
      </c>
      <c r="BJ296" s="4">
        <v>0</v>
      </c>
      <c r="BK296" s="4">
        <v>19226</v>
      </c>
      <c r="BL296" s="4">
        <f t="shared" si="29"/>
        <v>23116</v>
      </c>
      <c r="BM296" s="4">
        <f t="shared" si="30"/>
        <v>178</v>
      </c>
      <c r="BN296" s="4">
        <v>0</v>
      </c>
      <c r="BO296" s="4">
        <v>178</v>
      </c>
      <c r="BP296" s="4">
        <v>0</v>
      </c>
      <c r="BQ296" s="4">
        <v>94</v>
      </c>
      <c r="BR296" s="4">
        <f t="shared" si="31"/>
        <v>42127</v>
      </c>
      <c r="BS296" s="4">
        <f t="shared" si="32"/>
        <v>41476</v>
      </c>
      <c r="BT296" s="4">
        <f t="shared" si="33"/>
        <v>651</v>
      </c>
      <c r="BU296" s="4">
        <f t="shared" si="34"/>
        <v>142812</v>
      </c>
      <c r="BV296" s="4"/>
      <c r="BW296" s="4">
        <v>0</v>
      </c>
    </row>
    <row r="297" spans="1:75" s="1" customFormat="1">
      <c r="A297" s="8" t="s">
        <v>133</v>
      </c>
      <c r="B297" s="18">
        <v>45405</v>
      </c>
      <c r="C297" s="4" t="s">
        <v>258</v>
      </c>
      <c r="D297" s="5">
        <v>2024</v>
      </c>
      <c r="E297" s="4" t="str">
        <f t="shared" si="19"/>
        <v>KitsapApril2024</v>
      </c>
      <c r="F297" s="4">
        <v>47970</v>
      </c>
      <c r="G297" s="4">
        <v>6007</v>
      </c>
      <c r="H297" s="4">
        <v>18131</v>
      </c>
      <c r="I297" s="4">
        <v>4</v>
      </c>
      <c r="J297" s="4">
        <v>0</v>
      </c>
      <c r="K297" s="4">
        <f t="shared" si="20"/>
        <v>18135</v>
      </c>
      <c r="L297" s="4">
        <f t="shared" si="21"/>
        <v>0</v>
      </c>
      <c r="M297" s="4">
        <v>49210</v>
      </c>
      <c r="N297" s="4">
        <v>18261</v>
      </c>
      <c r="O297" s="4">
        <v>18135</v>
      </c>
      <c r="P297" s="4">
        <v>0</v>
      </c>
      <c r="Q297" s="4">
        <v>0</v>
      </c>
      <c r="R297" s="4">
        <v>126</v>
      </c>
      <c r="S297" s="4">
        <v>47</v>
      </c>
      <c r="T297" s="4">
        <v>68</v>
      </c>
      <c r="U297" s="4">
        <v>0</v>
      </c>
      <c r="V297" s="4">
        <v>0</v>
      </c>
      <c r="W297" s="4">
        <v>11</v>
      </c>
      <c r="X297" s="4">
        <f t="shared" si="23"/>
        <v>0</v>
      </c>
      <c r="Y297" s="2"/>
      <c r="Z297" s="4">
        <v>4625</v>
      </c>
      <c r="AA297" s="4">
        <v>366</v>
      </c>
      <c r="AB297" s="4">
        <v>362</v>
      </c>
      <c r="AC297" s="4">
        <v>4</v>
      </c>
      <c r="AD297" s="4">
        <v>0</v>
      </c>
      <c r="AE297" s="4">
        <v>1</v>
      </c>
      <c r="AF297" s="4">
        <v>0</v>
      </c>
      <c r="AG297" s="4">
        <v>3</v>
      </c>
      <c r="AH297" s="4">
        <v>0</v>
      </c>
      <c r="AI297" s="4">
        <v>0</v>
      </c>
      <c r="AJ297" s="4">
        <v>0</v>
      </c>
      <c r="AK297" s="4">
        <v>0</v>
      </c>
      <c r="AL297" s="4">
        <v>0</v>
      </c>
      <c r="AM297" s="4">
        <v>0</v>
      </c>
      <c r="AN297" s="4">
        <v>0</v>
      </c>
      <c r="AO297" s="4">
        <v>0</v>
      </c>
      <c r="AP297" s="4">
        <v>0</v>
      </c>
      <c r="AQ297" s="4">
        <v>0</v>
      </c>
      <c r="AR297" s="4">
        <v>0</v>
      </c>
      <c r="AS297" s="4">
        <v>0</v>
      </c>
      <c r="AT297" s="4">
        <v>0</v>
      </c>
      <c r="AU297" s="4">
        <v>0</v>
      </c>
      <c r="AV297" s="4">
        <v>0</v>
      </c>
      <c r="AW297" s="4">
        <f t="shared" si="25"/>
        <v>366</v>
      </c>
      <c r="AX297" s="4">
        <f t="shared" si="26"/>
        <v>362</v>
      </c>
      <c r="AY297" s="4">
        <v>0</v>
      </c>
      <c r="AZ297" s="4">
        <v>0</v>
      </c>
      <c r="BA297" s="4">
        <v>0</v>
      </c>
      <c r="BB297" s="4">
        <v>337</v>
      </c>
      <c r="BC297" s="4">
        <v>337</v>
      </c>
      <c r="BD297" s="4">
        <v>57</v>
      </c>
      <c r="BE297" s="4">
        <v>57</v>
      </c>
      <c r="BF297" s="4">
        <v>0</v>
      </c>
      <c r="BG297" s="4">
        <f t="shared" si="35"/>
        <v>29</v>
      </c>
      <c r="BH297" s="4">
        <v>29</v>
      </c>
      <c r="BI297" s="4">
        <v>0</v>
      </c>
      <c r="BJ297" s="4">
        <v>1</v>
      </c>
      <c r="BK297" s="4">
        <v>9166</v>
      </c>
      <c r="BL297" s="4">
        <f t="shared" si="29"/>
        <v>9066</v>
      </c>
      <c r="BM297" s="4">
        <f t="shared" si="30"/>
        <v>139</v>
      </c>
      <c r="BN297" s="4">
        <v>139</v>
      </c>
      <c r="BO297" s="4">
        <v>0</v>
      </c>
      <c r="BP297" s="4">
        <v>0</v>
      </c>
      <c r="BQ297" s="4">
        <v>23</v>
      </c>
      <c r="BR297" s="4">
        <f t="shared" si="31"/>
        <v>17895</v>
      </c>
      <c r="BS297" s="4">
        <f t="shared" si="32"/>
        <v>17773</v>
      </c>
      <c r="BT297" s="4">
        <f t="shared" si="33"/>
        <v>122</v>
      </c>
      <c r="BU297" s="4">
        <f t="shared" si="34"/>
        <v>44585</v>
      </c>
      <c r="BV297" s="4"/>
      <c r="BW297" s="4">
        <v>0</v>
      </c>
    </row>
    <row r="298" spans="1:75" s="1" customFormat="1">
      <c r="A298" s="8" t="s">
        <v>135</v>
      </c>
      <c r="B298" s="18">
        <v>45405</v>
      </c>
      <c r="C298" s="4" t="s">
        <v>258</v>
      </c>
      <c r="D298" s="5">
        <v>2024</v>
      </c>
      <c r="E298" s="4" t="str">
        <f t="shared" si="19"/>
        <v>KittitasApril2024</v>
      </c>
      <c r="F298" s="4">
        <v>29651</v>
      </c>
      <c r="G298" s="4">
        <v>3990</v>
      </c>
      <c r="H298" s="4">
        <v>9475</v>
      </c>
      <c r="I298" s="4">
        <v>2</v>
      </c>
      <c r="J298" s="4">
        <v>0</v>
      </c>
      <c r="K298" s="4">
        <f t="shared" si="20"/>
        <v>9477</v>
      </c>
      <c r="L298" s="4">
        <f t="shared" si="21"/>
        <v>0</v>
      </c>
      <c r="M298" s="4">
        <v>30016</v>
      </c>
      <c r="N298" s="4">
        <v>9634</v>
      </c>
      <c r="O298" s="4">
        <v>9477</v>
      </c>
      <c r="P298" s="4">
        <v>1</v>
      </c>
      <c r="Q298" s="4">
        <v>1</v>
      </c>
      <c r="R298" s="4">
        <v>156</v>
      </c>
      <c r="S298" s="4">
        <v>43</v>
      </c>
      <c r="T298" s="4">
        <v>58</v>
      </c>
      <c r="U298" s="4">
        <v>52</v>
      </c>
      <c r="V298" s="4">
        <v>0</v>
      </c>
      <c r="W298" s="4">
        <v>3</v>
      </c>
      <c r="X298" s="4">
        <f t="shared" si="23"/>
        <v>0</v>
      </c>
      <c r="Y298" s="2"/>
      <c r="Z298" s="4">
        <v>260</v>
      </c>
      <c r="AA298" s="4">
        <v>10</v>
      </c>
      <c r="AB298" s="4">
        <v>10</v>
      </c>
      <c r="AC298" s="4">
        <v>0</v>
      </c>
      <c r="AD298" s="4">
        <v>0</v>
      </c>
      <c r="AE298" s="4">
        <v>0</v>
      </c>
      <c r="AF298" s="4">
        <v>0</v>
      </c>
      <c r="AG298" s="4">
        <v>0</v>
      </c>
      <c r="AH298" s="4">
        <v>0</v>
      </c>
      <c r="AI298" s="4">
        <v>0</v>
      </c>
      <c r="AJ298" s="4">
        <v>0</v>
      </c>
      <c r="AK298" s="4">
        <v>0</v>
      </c>
      <c r="AL298" s="4">
        <v>0</v>
      </c>
      <c r="AM298" s="4">
        <v>0</v>
      </c>
      <c r="AN298" s="4">
        <v>0</v>
      </c>
      <c r="AO298" s="4">
        <v>0</v>
      </c>
      <c r="AP298" s="4">
        <v>0</v>
      </c>
      <c r="AQ298" s="4">
        <v>0</v>
      </c>
      <c r="AR298" s="4">
        <v>0</v>
      </c>
      <c r="AS298" s="4">
        <v>0</v>
      </c>
      <c r="AT298" s="4">
        <v>0</v>
      </c>
      <c r="AU298" s="4">
        <v>0</v>
      </c>
      <c r="AV298" s="4">
        <v>0</v>
      </c>
      <c r="AW298" s="4">
        <f t="shared" si="25"/>
        <v>10</v>
      </c>
      <c r="AX298" s="4">
        <f t="shared" si="26"/>
        <v>10</v>
      </c>
      <c r="AY298" s="4">
        <v>0</v>
      </c>
      <c r="AZ298" s="4">
        <v>0</v>
      </c>
      <c r="BA298" s="4">
        <v>0</v>
      </c>
      <c r="BB298" s="4">
        <v>111</v>
      </c>
      <c r="BC298" s="4">
        <v>111</v>
      </c>
      <c r="BD298" s="4">
        <v>24</v>
      </c>
      <c r="BE298" s="4">
        <v>24</v>
      </c>
      <c r="BF298" s="4">
        <v>0</v>
      </c>
      <c r="BG298" s="4">
        <f t="shared" si="35"/>
        <v>3</v>
      </c>
      <c r="BH298" s="4">
        <v>3</v>
      </c>
      <c r="BI298" s="4">
        <v>0</v>
      </c>
      <c r="BJ298" s="4">
        <v>0</v>
      </c>
      <c r="BK298" s="4">
        <v>5551</v>
      </c>
      <c r="BL298" s="4">
        <f t="shared" si="29"/>
        <v>4080</v>
      </c>
      <c r="BM298" s="4">
        <f t="shared" si="30"/>
        <v>212</v>
      </c>
      <c r="BN298" s="4">
        <v>212</v>
      </c>
      <c r="BO298" s="4">
        <v>0</v>
      </c>
      <c r="BP298" s="4">
        <v>0</v>
      </c>
      <c r="BQ298" s="4">
        <v>0</v>
      </c>
      <c r="BR298" s="4">
        <f t="shared" si="31"/>
        <v>9624</v>
      </c>
      <c r="BS298" s="4">
        <f t="shared" si="32"/>
        <v>9467</v>
      </c>
      <c r="BT298" s="4">
        <f t="shared" si="33"/>
        <v>156</v>
      </c>
      <c r="BU298" s="4">
        <f t="shared" si="34"/>
        <v>29756</v>
      </c>
      <c r="BV298" s="4"/>
      <c r="BW298" s="4">
        <v>0</v>
      </c>
    </row>
    <row r="299" spans="1:75" s="1" customFormat="1">
      <c r="A299" s="8" t="s">
        <v>137</v>
      </c>
      <c r="B299" s="18">
        <v>45405</v>
      </c>
      <c r="C299" s="4" t="s">
        <v>258</v>
      </c>
      <c r="D299" s="5">
        <v>2024</v>
      </c>
      <c r="E299" s="4" t="str">
        <f t="shared" si="19"/>
        <v>KlickitatApril2024</v>
      </c>
      <c r="F299" s="4">
        <v>247</v>
      </c>
      <c r="G299" s="4">
        <v>28</v>
      </c>
      <c r="H299" s="4">
        <v>124</v>
      </c>
      <c r="I299" s="4">
        <v>0</v>
      </c>
      <c r="J299" s="4">
        <v>0</v>
      </c>
      <c r="K299" s="4">
        <f t="shared" si="20"/>
        <v>124</v>
      </c>
      <c r="L299" s="4">
        <f t="shared" si="21"/>
        <v>0</v>
      </c>
      <c r="M299" s="4">
        <v>250</v>
      </c>
      <c r="N299" s="4">
        <v>129</v>
      </c>
      <c r="O299" s="4">
        <v>124</v>
      </c>
      <c r="P299" s="4">
        <v>0</v>
      </c>
      <c r="Q299" s="4">
        <v>0</v>
      </c>
      <c r="R299" s="4">
        <v>5</v>
      </c>
      <c r="S299" s="4">
        <v>0</v>
      </c>
      <c r="T299" s="4">
        <v>0</v>
      </c>
      <c r="U299" s="4">
        <v>1</v>
      </c>
      <c r="V299" s="4">
        <v>0</v>
      </c>
      <c r="W299" s="4">
        <v>4</v>
      </c>
      <c r="X299" s="4">
        <f t="shared" si="23"/>
        <v>0</v>
      </c>
      <c r="Y299" s="2"/>
      <c r="Z299" s="4">
        <v>3</v>
      </c>
      <c r="AA299" s="4">
        <v>0</v>
      </c>
      <c r="AB299" s="4">
        <v>0</v>
      </c>
      <c r="AC299" s="4">
        <v>0</v>
      </c>
      <c r="AD299" s="4">
        <v>0</v>
      </c>
      <c r="AE299" s="4">
        <v>0</v>
      </c>
      <c r="AF299" s="4">
        <v>0</v>
      </c>
      <c r="AG299" s="4">
        <v>0</v>
      </c>
      <c r="AH299" s="4">
        <v>0</v>
      </c>
      <c r="AI299" s="4">
        <v>0</v>
      </c>
      <c r="AJ299" s="4">
        <v>0</v>
      </c>
      <c r="AK299" s="4">
        <v>0</v>
      </c>
      <c r="AL299" s="4">
        <v>0</v>
      </c>
      <c r="AM299" s="4">
        <v>0</v>
      </c>
      <c r="AN299" s="4">
        <v>0</v>
      </c>
      <c r="AO299" s="4">
        <v>0</v>
      </c>
      <c r="AP299" s="4">
        <v>0</v>
      </c>
      <c r="AQ299" s="4">
        <v>0</v>
      </c>
      <c r="AR299" s="4">
        <v>0</v>
      </c>
      <c r="AS299" s="4">
        <v>0</v>
      </c>
      <c r="AT299" s="4">
        <v>0</v>
      </c>
      <c r="AU299" s="4">
        <v>0</v>
      </c>
      <c r="AV299" s="4">
        <v>0</v>
      </c>
      <c r="AW299" s="4">
        <f t="shared" si="25"/>
        <v>0</v>
      </c>
      <c r="AX299" s="4">
        <f t="shared" si="26"/>
        <v>0</v>
      </c>
      <c r="AY299" s="4">
        <v>0</v>
      </c>
      <c r="AZ299" s="4">
        <v>0</v>
      </c>
      <c r="BA299" s="4">
        <v>0</v>
      </c>
      <c r="BB299" s="4">
        <v>0</v>
      </c>
      <c r="BC299" s="4">
        <v>0</v>
      </c>
      <c r="BD299" s="4">
        <v>0</v>
      </c>
      <c r="BE299" s="4">
        <v>0</v>
      </c>
      <c r="BF299" s="4">
        <v>0</v>
      </c>
      <c r="BG299" s="4">
        <f t="shared" si="35"/>
        <v>0</v>
      </c>
      <c r="BH299" s="4">
        <v>0</v>
      </c>
      <c r="BI299" s="4">
        <v>0</v>
      </c>
      <c r="BJ299" s="4">
        <v>0</v>
      </c>
      <c r="BK299" s="4">
        <v>45</v>
      </c>
      <c r="BL299" s="4">
        <f t="shared" si="29"/>
        <v>84</v>
      </c>
      <c r="BM299" s="4">
        <f t="shared" si="30"/>
        <v>0</v>
      </c>
      <c r="BN299" s="4">
        <v>0</v>
      </c>
      <c r="BO299" s="4">
        <v>0</v>
      </c>
      <c r="BP299" s="4">
        <v>0</v>
      </c>
      <c r="BQ299" s="4">
        <v>0</v>
      </c>
      <c r="BR299" s="4">
        <f t="shared" si="31"/>
        <v>129</v>
      </c>
      <c r="BS299" s="4">
        <f t="shared" si="32"/>
        <v>124</v>
      </c>
      <c r="BT299" s="4">
        <f t="shared" si="33"/>
        <v>5</v>
      </c>
      <c r="BU299" s="4">
        <f t="shared" si="34"/>
        <v>247</v>
      </c>
      <c r="BV299" s="4"/>
      <c r="BW299" s="4">
        <v>0</v>
      </c>
    </row>
    <row r="300" spans="1:75" s="1" customFormat="1">
      <c r="A300" s="8" t="s">
        <v>139</v>
      </c>
      <c r="B300" s="18">
        <v>45405</v>
      </c>
      <c r="C300" s="4" t="s">
        <v>258</v>
      </c>
      <c r="D300" s="5">
        <v>2024</v>
      </c>
      <c r="E300" s="4" t="str">
        <f t="shared" si="19"/>
        <v>LewisApril2024</v>
      </c>
      <c r="F300" s="4">
        <v>3798</v>
      </c>
      <c r="G300" s="4">
        <v>333</v>
      </c>
      <c r="H300" s="4">
        <v>1861</v>
      </c>
      <c r="I300" s="4">
        <v>0</v>
      </c>
      <c r="J300" s="4">
        <v>0</v>
      </c>
      <c r="K300" s="4">
        <f t="shared" si="20"/>
        <v>1861</v>
      </c>
      <c r="L300" s="4">
        <f t="shared" si="21"/>
        <v>0</v>
      </c>
      <c r="M300" s="4">
        <v>3852</v>
      </c>
      <c r="N300" s="4">
        <v>1895</v>
      </c>
      <c r="O300" s="4">
        <v>1861</v>
      </c>
      <c r="P300" s="4">
        <v>0</v>
      </c>
      <c r="Q300" s="4">
        <v>0</v>
      </c>
      <c r="R300" s="4">
        <v>34</v>
      </c>
      <c r="S300" s="4">
        <v>1</v>
      </c>
      <c r="T300" s="4">
        <v>14</v>
      </c>
      <c r="U300" s="4">
        <v>19</v>
      </c>
      <c r="V300" s="4">
        <v>0</v>
      </c>
      <c r="W300" s="4">
        <v>0</v>
      </c>
      <c r="X300" s="4">
        <f t="shared" si="23"/>
        <v>0</v>
      </c>
      <c r="Y300" s="2"/>
      <c r="Z300" s="4">
        <v>41</v>
      </c>
      <c r="AA300" s="4">
        <v>5</v>
      </c>
      <c r="AB300" s="4">
        <v>5</v>
      </c>
      <c r="AC300" s="4">
        <v>0</v>
      </c>
      <c r="AD300" s="4">
        <v>0</v>
      </c>
      <c r="AE300" s="4">
        <v>0</v>
      </c>
      <c r="AF300" s="4">
        <v>0</v>
      </c>
      <c r="AG300" s="4">
        <v>0</v>
      </c>
      <c r="AH300" s="4">
        <v>0</v>
      </c>
      <c r="AI300" s="4">
        <v>0</v>
      </c>
      <c r="AJ300" s="4">
        <v>0</v>
      </c>
      <c r="AK300" s="4">
        <v>0</v>
      </c>
      <c r="AL300" s="4">
        <v>0</v>
      </c>
      <c r="AM300" s="4">
        <v>0</v>
      </c>
      <c r="AN300" s="4">
        <v>0</v>
      </c>
      <c r="AO300" s="4">
        <v>0</v>
      </c>
      <c r="AP300" s="4">
        <v>0</v>
      </c>
      <c r="AQ300" s="4">
        <v>0</v>
      </c>
      <c r="AR300" s="4">
        <v>0</v>
      </c>
      <c r="AS300" s="4">
        <v>0</v>
      </c>
      <c r="AT300" s="4">
        <v>0</v>
      </c>
      <c r="AU300" s="4">
        <v>0</v>
      </c>
      <c r="AV300" s="4">
        <v>0</v>
      </c>
      <c r="AW300" s="4">
        <f t="shared" si="25"/>
        <v>5</v>
      </c>
      <c r="AX300" s="4">
        <f t="shared" si="26"/>
        <v>5</v>
      </c>
      <c r="AY300" s="4">
        <v>0</v>
      </c>
      <c r="AZ300" s="4">
        <v>0</v>
      </c>
      <c r="BA300" s="4">
        <v>0</v>
      </c>
      <c r="BB300" s="4">
        <v>24</v>
      </c>
      <c r="BC300" s="4">
        <v>24</v>
      </c>
      <c r="BD300" s="4">
        <v>12</v>
      </c>
      <c r="BE300" s="4">
        <v>12</v>
      </c>
      <c r="BF300" s="4">
        <v>0</v>
      </c>
      <c r="BG300" s="4">
        <f t="shared" si="35"/>
        <v>1</v>
      </c>
      <c r="BH300" s="4">
        <v>1</v>
      </c>
      <c r="BI300" s="4">
        <v>0</v>
      </c>
      <c r="BJ300" s="4">
        <v>0</v>
      </c>
      <c r="BK300" s="4">
        <v>829</v>
      </c>
      <c r="BL300" s="4">
        <f t="shared" si="29"/>
        <v>1065</v>
      </c>
      <c r="BM300" s="4">
        <f t="shared" si="30"/>
        <v>11</v>
      </c>
      <c r="BN300" s="4">
        <v>11</v>
      </c>
      <c r="BO300" s="4">
        <v>0</v>
      </c>
      <c r="BP300" s="4">
        <v>0</v>
      </c>
      <c r="BQ300" s="4">
        <v>6</v>
      </c>
      <c r="BR300" s="4">
        <f t="shared" si="31"/>
        <v>1890</v>
      </c>
      <c r="BS300" s="4">
        <f t="shared" si="32"/>
        <v>1856</v>
      </c>
      <c r="BT300" s="4">
        <f t="shared" si="33"/>
        <v>34</v>
      </c>
      <c r="BU300" s="4">
        <f t="shared" si="34"/>
        <v>3811</v>
      </c>
      <c r="BV300" s="4"/>
      <c r="BW300" s="4">
        <v>0</v>
      </c>
    </row>
    <row r="301" spans="1:75" s="1" customFormat="1">
      <c r="A301" s="8" t="s">
        <v>141</v>
      </c>
      <c r="B301" s="18">
        <v>45405</v>
      </c>
      <c r="C301" s="4" t="s">
        <v>258</v>
      </c>
      <c r="D301" s="5">
        <v>2024</v>
      </c>
      <c r="E301" s="4" t="str">
        <f t="shared" si="19"/>
        <v>LincolnApril2024</v>
      </c>
      <c r="F301" s="4"/>
      <c r="G301" s="4"/>
      <c r="H301" s="4"/>
      <c r="I301" s="4"/>
      <c r="J301" s="4"/>
      <c r="K301" s="4">
        <f t="shared" si="20"/>
        <v>0</v>
      </c>
      <c r="L301" s="4">
        <f t="shared" si="21"/>
        <v>0</v>
      </c>
      <c r="M301" s="4"/>
      <c r="N301" s="4"/>
      <c r="O301" s="4"/>
      <c r="P301" s="4"/>
      <c r="Q301" s="4"/>
      <c r="R301" s="4"/>
      <c r="S301" s="4"/>
      <c r="T301" s="4"/>
      <c r="U301" s="4"/>
      <c r="V301" s="4"/>
      <c r="W301" s="4"/>
      <c r="X301" s="4">
        <f t="shared" si="23"/>
        <v>0</v>
      </c>
      <c r="Y301" s="2"/>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f t="shared" si="25"/>
        <v>0</v>
      </c>
      <c r="AX301" s="4">
        <f t="shared" si="26"/>
        <v>0</v>
      </c>
      <c r="AY301" s="4"/>
      <c r="AZ301" s="4"/>
      <c r="BA301" s="4"/>
      <c r="BB301" s="4"/>
      <c r="BC301" s="4"/>
      <c r="BD301" s="4"/>
      <c r="BE301" s="4"/>
      <c r="BF301" s="4"/>
      <c r="BG301" s="4">
        <f t="shared" si="35"/>
        <v>0</v>
      </c>
      <c r="BH301" s="4"/>
      <c r="BI301" s="4"/>
      <c r="BJ301" s="4"/>
      <c r="BK301" s="4"/>
      <c r="BL301" s="4">
        <f t="shared" si="29"/>
        <v>0</v>
      </c>
      <c r="BM301" s="4">
        <f t="shared" si="30"/>
        <v>0</v>
      </c>
      <c r="BN301" s="4"/>
      <c r="BO301" s="4"/>
      <c r="BP301" s="4"/>
      <c r="BQ301" s="4"/>
      <c r="BR301" s="4">
        <f t="shared" si="31"/>
        <v>0</v>
      </c>
      <c r="BS301" s="4">
        <f t="shared" si="32"/>
        <v>0</v>
      </c>
      <c r="BT301" s="4">
        <f t="shared" si="33"/>
        <v>0</v>
      </c>
      <c r="BU301" s="4">
        <f t="shared" si="34"/>
        <v>0</v>
      </c>
      <c r="BV301" s="4"/>
      <c r="BW301" s="4"/>
    </row>
    <row r="302" spans="1:75" s="1" customFormat="1">
      <c r="A302" s="8" t="s">
        <v>143</v>
      </c>
      <c r="B302" s="18">
        <v>45405</v>
      </c>
      <c r="C302" s="4" t="s">
        <v>258</v>
      </c>
      <c r="D302" s="5">
        <v>2024</v>
      </c>
      <c r="E302" s="4" t="str">
        <f t="shared" si="19"/>
        <v>MasonApril2024</v>
      </c>
      <c r="F302" s="4">
        <v>4606</v>
      </c>
      <c r="G302" s="4">
        <v>378</v>
      </c>
      <c r="H302" s="4">
        <v>1578</v>
      </c>
      <c r="I302" s="4">
        <v>1</v>
      </c>
      <c r="J302" s="4">
        <v>0</v>
      </c>
      <c r="K302" s="4">
        <f t="shared" si="20"/>
        <v>1579</v>
      </c>
      <c r="L302" s="4">
        <f t="shared" si="21"/>
        <v>0</v>
      </c>
      <c r="M302" s="4">
        <v>4640</v>
      </c>
      <c r="N302" s="4">
        <v>1601</v>
      </c>
      <c r="O302" s="4">
        <v>1579</v>
      </c>
      <c r="P302" s="4">
        <v>0</v>
      </c>
      <c r="Q302" s="4">
        <v>0</v>
      </c>
      <c r="R302" s="4">
        <v>22</v>
      </c>
      <c r="S302" s="4">
        <v>4</v>
      </c>
      <c r="T302" s="4">
        <v>1</v>
      </c>
      <c r="U302" s="4">
        <v>14</v>
      </c>
      <c r="V302" s="4">
        <v>0</v>
      </c>
      <c r="W302" s="4">
        <v>3</v>
      </c>
      <c r="X302" s="4">
        <f t="shared" si="23"/>
        <v>0</v>
      </c>
      <c r="Y302" s="2"/>
      <c r="Z302" s="4">
        <v>58</v>
      </c>
      <c r="AA302" s="4">
        <v>6</v>
      </c>
      <c r="AB302" s="4">
        <v>6</v>
      </c>
      <c r="AC302" s="4">
        <v>0</v>
      </c>
      <c r="AD302" s="4">
        <v>0</v>
      </c>
      <c r="AE302" s="4">
        <v>0</v>
      </c>
      <c r="AF302" s="4">
        <v>0</v>
      </c>
      <c r="AG302" s="4">
        <v>0</v>
      </c>
      <c r="AH302" s="4">
        <v>0</v>
      </c>
      <c r="AI302" s="4">
        <v>0</v>
      </c>
      <c r="AJ302" s="4">
        <v>0</v>
      </c>
      <c r="AK302" s="4">
        <v>0</v>
      </c>
      <c r="AL302" s="4">
        <v>0</v>
      </c>
      <c r="AM302" s="4">
        <v>0</v>
      </c>
      <c r="AN302" s="4">
        <v>0</v>
      </c>
      <c r="AO302" s="4">
        <v>0</v>
      </c>
      <c r="AP302" s="4">
        <v>0</v>
      </c>
      <c r="AQ302" s="4">
        <v>0</v>
      </c>
      <c r="AR302" s="4">
        <v>0</v>
      </c>
      <c r="AS302" s="4">
        <v>0</v>
      </c>
      <c r="AT302" s="4">
        <v>0</v>
      </c>
      <c r="AU302" s="4">
        <v>0</v>
      </c>
      <c r="AV302" s="4">
        <v>0</v>
      </c>
      <c r="AW302" s="4">
        <f t="shared" si="25"/>
        <v>6</v>
      </c>
      <c r="AX302" s="4">
        <f t="shared" si="26"/>
        <v>6</v>
      </c>
      <c r="AY302" s="4">
        <v>0</v>
      </c>
      <c r="AZ302" s="4">
        <v>0</v>
      </c>
      <c r="BA302" s="4">
        <v>0</v>
      </c>
      <c r="BB302" s="4">
        <v>22</v>
      </c>
      <c r="BC302" s="4">
        <v>22</v>
      </c>
      <c r="BD302" s="4">
        <v>6</v>
      </c>
      <c r="BE302" s="4">
        <v>6</v>
      </c>
      <c r="BF302" s="4">
        <v>0</v>
      </c>
      <c r="BG302" s="4">
        <f t="shared" si="35"/>
        <v>1</v>
      </c>
      <c r="BH302" s="4">
        <v>1</v>
      </c>
      <c r="BI302" s="4">
        <v>0</v>
      </c>
      <c r="BJ302" s="4">
        <v>0</v>
      </c>
      <c r="BK302" s="4">
        <v>821</v>
      </c>
      <c r="BL302" s="4">
        <f t="shared" si="29"/>
        <v>779</v>
      </c>
      <c r="BM302" s="4">
        <f t="shared" si="30"/>
        <v>3</v>
      </c>
      <c r="BN302" s="4">
        <v>3</v>
      </c>
      <c r="BO302" s="4">
        <v>0</v>
      </c>
      <c r="BP302" s="4">
        <v>0</v>
      </c>
      <c r="BQ302" s="4">
        <v>0</v>
      </c>
      <c r="BR302" s="4">
        <f t="shared" si="31"/>
        <v>1595</v>
      </c>
      <c r="BS302" s="4">
        <f t="shared" si="32"/>
        <v>1573</v>
      </c>
      <c r="BT302" s="4">
        <f t="shared" si="33"/>
        <v>22</v>
      </c>
      <c r="BU302" s="4">
        <f t="shared" si="34"/>
        <v>4582</v>
      </c>
      <c r="BV302" s="4"/>
      <c r="BW302" s="4">
        <v>0</v>
      </c>
    </row>
    <row r="303" spans="1:75" s="1" customFormat="1">
      <c r="A303" s="8" t="s">
        <v>145</v>
      </c>
      <c r="B303" s="18">
        <v>45405</v>
      </c>
      <c r="C303" s="4" t="s">
        <v>258</v>
      </c>
      <c r="D303" s="5">
        <v>2024</v>
      </c>
      <c r="E303" s="4" t="str">
        <f t="shared" ref="E303:E366" si="39">CONCATENATE(A303,C303,D303)</f>
        <v>OkanoganApril2024</v>
      </c>
      <c r="F303" s="4">
        <v>1519</v>
      </c>
      <c r="G303" s="4">
        <v>135</v>
      </c>
      <c r="H303" s="4">
        <v>605</v>
      </c>
      <c r="I303" s="4">
        <v>0</v>
      </c>
      <c r="J303" s="4">
        <v>1</v>
      </c>
      <c r="K303" s="4">
        <f t="shared" ref="K303:K366" si="40">H303+I303-J303</f>
        <v>604</v>
      </c>
      <c r="L303" s="4">
        <f t="shared" ref="L303:L366" si="41">(H303-J303+I303)-O303</f>
        <v>0</v>
      </c>
      <c r="M303" s="4">
        <v>1534</v>
      </c>
      <c r="N303" s="4">
        <v>642</v>
      </c>
      <c r="O303" s="4">
        <v>604</v>
      </c>
      <c r="P303" s="4">
        <v>2</v>
      </c>
      <c r="Q303" s="4">
        <v>0</v>
      </c>
      <c r="R303" s="4">
        <v>36</v>
      </c>
      <c r="S303" s="4">
        <v>2</v>
      </c>
      <c r="T303" s="4">
        <v>4</v>
      </c>
      <c r="U303" s="4">
        <v>12</v>
      </c>
      <c r="V303" s="4">
        <v>0</v>
      </c>
      <c r="W303" s="4">
        <v>18</v>
      </c>
      <c r="X303" s="4">
        <f t="shared" ref="X303:X366" si="42">(N303)-(O303+P303+R303)</f>
        <v>0</v>
      </c>
      <c r="Y303" s="2"/>
      <c r="Z303" s="4">
        <v>8</v>
      </c>
      <c r="AA303" s="4">
        <v>1</v>
      </c>
      <c r="AB303" s="4">
        <v>1</v>
      </c>
      <c r="AC303" s="4">
        <v>0</v>
      </c>
      <c r="AD303" s="4">
        <v>0</v>
      </c>
      <c r="AE303" s="4">
        <v>0</v>
      </c>
      <c r="AF303" s="4">
        <v>0</v>
      </c>
      <c r="AG303" s="4">
        <v>0</v>
      </c>
      <c r="AH303" s="4">
        <v>0</v>
      </c>
      <c r="AI303" s="4">
        <v>0</v>
      </c>
      <c r="AJ303" s="4">
        <v>0</v>
      </c>
      <c r="AK303" s="4">
        <v>0</v>
      </c>
      <c r="AL303" s="4">
        <v>0</v>
      </c>
      <c r="AM303" s="4">
        <v>0</v>
      </c>
      <c r="AN303" s="4">
        <v>0</v>
      </c>
      <c r="AO303" s="4">
        <v>0</v>
      </c>
      <c r="AP303" s="4">
        <v>0</v>
      </c>
      <c r="AQ303" s="4">
        <v>0</v>
      </c>
      <c r="AR303" s="4">
        <v>0</v>
      </c>
      <c r="AS303" s="4">
        <v>0</v>
      </c>
      <c r="AT303" s="4">
        <v>0</v>
      </c>
      <c r="AU303" s="4">
        <v>0</v>
      </c>
      <c r="AV303" s="4">
        <v>0</v>
      </c>
      <c r="AW303" s="4">
        <f t="shared" ref="AW303:AW366" si="43">AA303+AH303</f>
        <v>1</v>
      </c>
      <c r="AX303" s="4">
        <f t="shared" ref="AX303:AX366" si="44">AB303+AI303</f>
        <v>1</v>
      </c>
      <c r="AY303" s="4">
        <v>0</v>
      </c>
      <c r="AZ303" s="4">
        <v>0</v>
      </c>
      <c r="BA303" s="4">
        <v>0</v>
      </c>
      <c r="BB303" s="4">
        <v>6</v>
      </c>
      <c r="BC303" s="4">
        <v>5</v>
      </c>
      <c r="BD303" s="4">
        <v>4</v>
      </c>
      <c r="BE303" s="4">
        <v>4</v>
      </c>
      <c r="BF303" s="4">
        <v>0</v>
      </c>
      <c r="BG303" s="4">
        <f t="shared" ref="BG303:BG334" si="45">SUM(BH303, BI303)</f>
        <v>0</v>
      </c>
      <c r="BH303" s="4">
        <v>0</v>
      </c>
      <c r="BI303" s="4">
        <v>0</v>
      </c>
      <c r="BJ303" s="4">
        <v>0</v>
      </c>
      <c r="BK303" s="4">
        <v>114</v>
      </c>
      <c r="BL303" s="4">
        <f t="shared" ref="BL303:BL366" si="46">N303-AY303-BG303-BK303</f>
        <v>528</v>
      </c>
      <c r="BM303" s="4">
        <f t="shared" ref="BM303:BM366" si="47">BN303+BO303</f>
        <v>5</v>
      </c>
      <c r="BN303" s="4">
        <v>5</v>
      </c>
      <c r="BO303" s="4">
        <v>0</v>
      </c>
      <c r="BP303" s="4">
        <v>0</v>
      </c>
      <c r="BQ303" s="4">
        <v>4</v>
      </c>
      <c r="BR303" s="4">
        <f t="shared" ref="BR303:BR366" si="48">N303-AA303-AO303-AH303-AZ303</f>
        <v>641</v>
      </c>
      <c r="BS303" s="4">
        <f t="shared" ref="BS303:BS366" si="49">O303-AB303-AQ303-AI303-AZ303</f>
        <v>603</v>
      </c>
      <c r="BT303" s="4">
        <f t="shared" ref="BT303:BT366" si="50">R303-AC303-AR303-AJ303-AK303-AL303-AM303-BA303</f>
        <v>36</v>
      </c>
      <c r="BU303" s="4">
        <f t="shared" ref="BU303:BU366" si="51">M303-Z303-AN303-AY303</f>
        <v>1526</v>
      </c>
      <c r="BV303" s="4"/>
      <c r="BW303" s="4">
        <v>0</v>
      </c>
    </row>
    <row r="304" spans="1:75" s="1" customFormat="1">
      <c r="A304" s="8" t="s">
        <v>147</v>
      </c>
      <c r="B304" s="18">
        <v>45405</v>
      </c>
      <c r="C304" s="4" t="s">
        <v>258</v>
      </c>
      <c r="D304" s="5">
        <v>2024</v>
      </c>
      <c r="E304" s="4" t="str">
        <f t="shared" si="39"/>
        <v>PacificApril2024</v>
      </c>
      <c r="F304" s="4"/>
      <c r="G304" s="4"/>
      <c r="H304" s="4"/>
      <c r="I304" s="4"/>
      <c r="J304" s="4"/>
      <c r="K304" s="4">
        <f t="shared" si="40"/>
        <v>0</v>
      </c>
      <c r="L304" s="4">
        <f t="shared" si="41"/>
        <v>0</v>
      </c>
      <c r="M304" s="4"/>
      <c r="N304" s="4"/>
      <c r="O304" s="4"/>
      <c r="P304" s="4"/>
      <c r="Q304" s="4"/>
      <c r="R304" s="4"/>
      <c r="S304" s="4"/>
      <c r="T304" s="4"/>
      <c r="U304" s="4"/>
      <c r="V304" s="4"/>
      <c r="W304" s="4"/>
      <c r="X304" s="4">
        <f t="shared" si="42"/>
        <v>0</v>
      </c>
      <c r="Y304" s="2"/>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f t="shared" si="43"/>
        <v>0</v>
      </c>
      <c r="AX304" s="4">
        <f t="shared" si="44"/>
        <v>0</v>
      </c>
      <c r="AY304" s="4"/>
      <c r="AZ304" s="4"/>
      <c r="BA304" s="4"/>
      <c r="BB304" s="4"/>
      <c r="BC304" s="4"/>
      <c r="BD304" s="4"/>
      <c r="BE304" s="4"/>
      <c r="BF304" s="4"/>
      <c r="BG304" s="4">
        <f t="shared" si="45"/>
        <v>0</v>
      </c>
      <c r="BH304" s="4"/>
      <c r="BI304" s="4"/>
      <c r="BJ304" s="4"/>
      <c r="BK304" s="4"/>
      <c r="BL304" s="4">
        <f t="shared" si="46"/>
        <v>0</v>
      </c>
      <c r="BM304" s="4">
        <f t="shared" si="47"/>
        <v>0</v>
      </c>
      <c r="BN304" s="4"/>
      <c r="BO304" s="4"/>
      <c r="BP304" s="4"/>
      <c r="BQ304" s="4"/>
      <c r="BR304" s="4">
        <f t="shared" si="48"/>
        <v>0</v>
      </c>
      <c r="BS304" s="4">
        <f t="shared" si="49"/>
        <v>0</v>
      </c>
      <c r="BT304" s="4">
        <f t="shared" si="50"/>
        <v>0</v>
      </c>
      <c r="BU304" s="4">
        <f t="shared" si="51"/>
        <v>0</v>
      </c>
      <c r="BV304" s="4"/>
      <c r="BW304" s="4"/>
    </row>
    <row r="305" spans="1:75" s="1" customFormat="1">
      <c r="A305" s="8" t="s">
        <v>149</v>
      </c>
      <c r="B305" s="18">
        <v>45405</v>
      </c>
      <c r="C305" s="4" t="s">
        <v>258</v>
      </c>
      <c r="D305" s="5">
        <v>2024</v>
      </c>
      <c r="E305" s="4" t="str">
        <f t="shared" si="39"/>
        <v>Pend OreilleApril2024</v>
      </c>
      <c r="F305" s="4"/>
      <c r="G305" s="4"/>
      <c r="H305" s="4"/>
      <c r="I305" s="4"/>
      <c r="J305" s="4"/>
      <c r="K305" s="4">
        <f t="shared" si="40"/>
        <v>0</v>
      </c>
      <c r="L305" s="4">
        <f t="shared" si="41"/>
        <v>0</v>
      </c>
      <c r="M305" s="4"/>
      <c r="N305" s="4"/>
      <c r="O305" s="4"/>
      <c r="P305" s="4"/>
      <c r="Q305" s="4"/>
      <c r="R305" s="4"/>
      <c r="S305" s="4"/>
      <c r="T305" s="4"/>
      <c r="U305" s="4"/>
      <c r="V305" s="4"/>
      <c r="W305" s="4"/>
      <c r="X305" s="4">
        <f t="shared" si="42"/>
        <v>0</v>
      </c>
      <c r="Y305" s="2"/>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f t="shared" si="43"/>
        <v>0</v>
      </c>
      <c r="AX305" s="4">
        <f t="shared" si="44"/>
        <v>0</v>
      </c>
      <c r="AY305" s="4"/>
      <c r="AZ305" s="4"/>
      <c r="BA305" s="4"/>
      <c r="BB305" s="4"/>
      <c r="BC305" s="4"/>
      <c r="BD305" s="4"/>
      <c r="BE305" s="4"/>
      <c r="BF305" s="4"/>
      <c r="BG305" s="4">
        <f t="shared" si="45"/>
        <v>0</v>
      </c>
      <c r="BH305" s="4"/>
      <c r="BI305" s="4"/>
      <c r="BJ305" s="4"/>
      <c r="BK305" s="4"/>
      <c r="BL305" s="4">
        <f t="shared" si="46"/>
        <v>0</v>
      </c>
      <c r="BM305" s="4">
        <f t="shared" si="47"/>
        <v>0</v>
      </c>
      <c r="BN305" s="4"/>
      <c r="BO305" s="4"/>
      <c r="BP305" s="4"/>
      <c r="BQ305" s="4"/>
      <c r="BR305" s="4">
        <f t="shared" si="48"/>
        <v>0</v>
      </c>
      <c r="BS305" s="4">
        <f t="shared" si="49"/>
        <v>0</v>
      </c>
      <c r="BT305" s="4">
        <f t="shared" si="50"/>
        <v>0</v>
      </c>
      <c r="BU305" s="4">
        <f t="shared" si="51"/>
        <v>0</v>
      </c>
      <c r="BV305" s="4"/>
      <c r="BW305" s="4"/>
    </row>
    <row r="306" spans="1:75" s="1" customFormat="1">
      <c r="A306" s="8" t="s">
        <v>151</v>
      </c>
      <c r="B306" s="18">
        <v>45405</v>
      </c>
      <c r="C306" s="4" t="s">
        <v>258</v>
      </c>
      <c r="D306" s="5">
        <v>2024</v>
      </c>
      <c r="E306" s="4" t="str">
        <f t="shared" si="39"/>
        <v>PierceApril2024</v>
      </c>
      <c r="F306" s="4">
        <v>217264</v>
      </c>
      <c r="G306" s="4">
        <v>27084</v>
      </c>
      <c r="H306" s="4">
        <v>48158</v>
      </c>
      <c r="I306" s="4">
        <v>16</v>
      </c>
      <c r="J306" s="4">
        <v>4</v>
      </c>
      <c r="K306" s="4">
        <f t="shared" si="40"/>
        <v>48170</v>
      </c>
      <c r="L306" s="4">
        <f t="shared" si="41"/>
        <v>0</v>
      </c>
      <c r="M306" s="4">
        <v>220949</v>
      </c>
      <c r="N306" s="4">
        <v>48904</v>
      </c>
      <c r="O306" s="4">
        <v>48170</v>
      </c>
      <c r="P306" s="4">
        <v>11</v>
      </c>
      <c r="Q306" s="4">
        <v>0</v>
      </c>
      <c r="R306" s="4">
        <v>723</v>
      </c>
      <c r="S306" s="4">
        <v>43</v>
      </c>
      <c r="T306" s="4">
        <v>37</v>
      </c>
      <c r="U306" s="4">
        <v>628</v>
      </c>
      <c r="V306" s="4">
        <v>0</v>
      </c>
      <c r="W306" s="4">
        <v>15</v>
      </c>
      <c r="X306" s="4">
        <f t="shared" si="42"/>
        <v>0</v>
      </c>
      <c r="Y306" s="2"/>
      <c r="Z306" s="4">
        <v>4142</v>
      </c>
      <c r="AA306" s="4">
        <v>306</v>
      </c>
      <c r="AB306" s="4">
        <v>303</v>
      </c>
      <c r="AC306" s="4">
        <v>3</v>
      </c>
      <c r="AD306" s="4">
        <v>0</v>
      </c>
      <c r="AE306" s="4">
        <v>0</v>
      </c>
      <c r="AF306" s="4">
        <v>1</v>
      </c>
      <c r="AG306" s="4">
        <v>2</v>
      </c>
      <c r="AH306" s="4">
        <v>0</v>
      </c>
      <c r="AI306" s="4">
        <v>0</v>
      </c>
      <c r="AJ306" s="4">
        <v>0</v>
      </c>
      <c r="AK306" s="4">
        <v>0</v>
      </c>
      <c r="AL306" s="4">
        <v>0</v>
      </c>
      <c r="AM306" s="4">
        <v>0</v>
      </c>
      <c r="AN306" s="4">
        <v>0</v>
      </c>
      <c r="AO306" s="4">
        <v>0</v>
      </c>
      <c r="AP306" s="4">
        <v>0</v>
      </c>
      <c r="AQ306" s="4">
        <v>0</v>
      </c>
      <c r="AR306" s="4">
        <v>0</v>
      </c>
      <c r="AS306" s="4">
        <v>0</v>
      </c>
      <c r="AT306" s="4">
        <v>0</v>
      </c>
      <c r="AU306" s="4">
        <v>0</v>
      </c>
      <c r="AV306" s="4">
        <v>0</v>
      </c>
      <c r="AW306" s="4">
        <f t="shared" si="43"/>
        <v>306</v>
      </c>
      <c r="AX306" s="4">
        <f t="shared" si="44"/>
        <v>303</v>
      </c>
      <c r="AY306" s="4">
        <v>0</v>
      </c>
      <c r="AZ306" s="4">
        <v>0</v>
      </c>
      <c r="BA306" s="4">
        <v>0</v>
      </c>
      <c r="BB306" s="4">
        <v>666</v>
      </c>
      <c r="BC306" s="4">
        <v>666</v>
      </c>
      <c r="BD306" s="4">
        <v>162</v>
      </c>
      <c r="BE306" s="4">
        <v>156</v>
      </c>
      <c r="BF306" s="4">
        <v>6</v>
      </c>
      <c r="BG306" s="4">
        <f t="shared" si="45"/>
        <v>31</v>
      </c>
      <c r="BH306" s="4">
        <v>31</v>
      </c>
      <c r="BI306" s="4">
        <v>0</v>
      </c>
      <c r="BJ306" s="4">
        <v>0</v>
      </c>
      <c r="BK306" s="4">
        <v>18351</v>
      </c>
      <c r="BL306" s="4">
        <f t="shared" si="46"/>
        <v>30522</v>
      </c>
      <c r="BM306" s="4">
        <f t="shared" si="47"/>
        <v>193</v>
      </c>
      <c r="BN306" s="4">
        <v>193</v>
      </c>
      <c r="BO306" s="4">
        <v>0</v>
      </c>
      <c r="BP306" s="4">
        <v>0</v>
      </c>
      <c r="BQ306" s="4">
        <v>12</v>
      </c>
      <c r="BR306" s="4">
        <f t="shared" si="48"/>
        <v>48598</v>
      </c>
      <c r="BS306" s="4">
        <f t="shared" si="49"/>
        <v>47867</v>
      </c>
      <c r="BT306" s="4">
        <f t="shared" si="50"/>
        <v>720</v>
      </c>
      <c r="BU306" s="4">
        <f t="shared" si="51"/>
        <v>216807</v>
      </c>
      <c r="BV306" s="4"/>
      <c r="BW306" s="4">
        <v>0</v>
      </c>
    </row>
    <row r="307" spans="1:75" s="1" customFormat="1">
      <c r="A307" s="8" t="s">
        <v>153</v>
      </c>
      <c r="B307" s="18">
        <v>45405</v>
      </c>
      <c r="C307" s="4" t="s">
        <v>258</v>
      </c>
      <c r="D307" s="5">
        <v>2024</v>
      </c>
      <c r="E307" s="4" t="str">
        <f t="shared" si="39"/>
        <v>San JuanApril2024</v>
      </c>
      <c r="F307" s="4">
        <v>4707</v>
      </c>
      <c r="G307" s="4">
        <v>360</v>
      </c>
      <c r="H307" s="4">
        <v>1906</v>
      </c>
      <c r="I307" s="4">
        <v>0</v>
      </c>
      <c r="J307" s="4">
        <v>3</v>
      </c>
      <c r="K307" s="4">
        <f t="shared" si="40"/>
        <v>1903</v>
      </c>
      <c r="L307" s="4">
        <f t="shared" si="41"/>
        <v>0</v>
      </c>
      <c r="M307" s="4">
        <v>4765</v>
      </c>
      <c r="N307" s="4">
        <v>1980</v>
      </c>
      <c r="O307" s="4">
        <v>1903</v>
      </c>
      <c r="P307" s="4">
        <v>0</v>
      </c>
      <c r="Q307" s="4">
        <v>0</v>
      </c>
      <c r="R307" s="4">
        <v>77</v>
      </c>
      <c r="S307" s="4">
        <v>8</v>
      </c>
      <c r="T307" s="4">
        <v>1</v>
      </c>
      <c r="U307" s="4">
        <v>68</v>
      </c>
      <c r="V307" s="4">
        <v>0</v>
      </c>
      <c r="W307" s="4">
        <v>0</v>
      </c>
      <c r="X307" s="4">
        <f t="shared" si="42"/>
        <v>0</v>
      </c>
      <c r="Y307" s="2"/>
      <c r="Z307" s="4">
        <v>123</v>
      </c>
      <c r="AA307" s="4">
        <v>11</v>
      </c>
      <c r="AB307" s="4">
        <v>11</v>
      </c>
      <c r="AC307" s="4">
        <v>0</v>
      </c>
      <c r="AD307" s="4">
        <v>0</v>
      </c>
      <c r="AE307" s="4">
        <v>0</v>
      </c>
      <c r="AF307" s="4">
        <v>0</v>
      </c>
      <c r="AG307" s="4">
        <v>0</v>
      </c>
      <c r="AH307" s="4">
        <v>0</v>
      </c>
      <c r="AI307" s="4">
        <v>0</v>
      </c>
      <c r="AJ307" s="4">
        <v>0</v>
      </c>
      <c r="AK307" s="4">
        <v>0</v>
      </c>
      <c r="AL307" s="4">
        <v>0</v>
      </c>
      <c r="AM307" s="4">
        <v>0</v>
      </c>
      <c r="AN307" s="4">
        <v>0</v>
      </c>
      <c r="AO307" s="4">
        <v>0</v>
      </c>
      <c r="AP307" s="4">
        <v>0</v>
      </c>
      <c r="AQ307" s="4">
        <v>0</v>
      </c>
      <c r="AR307" s="4">
        <v>0</v>
      </c>
      <c r="AS307" s="4">
        <v>0</v>
      </c>
      <c r="AT307" s="4">
        <v>0</v>
      </c>
      <c r="AU307" s="4">
        <v>0</v>
      </c>
      <c r="AV307" s="4">
        <v>0</v>
      </c>
      <c r="AW307" s="4">
        <f t="shared" si="43"/>
        <v>11</v>
      </c>
      <c r="AX307" s="4">
        <f t="shared" si="44"/>
        <v>11</v>
      </c>
      <c r="AY307" s="4">
        <v>0</v>
      </c>
      <c r="AZ307" s="4">
        <v>0</v>
      </c>
      <c r="BA307" s="4">
        <v>0</v>
      </c>
      <c r="BB307" s="4">
        <v>56</v>
      </c>
      <c r="BC307" s="4">
        <v>56</v>
      </c>
      <c r="BD307" s="4">
        <v>21</v>
      </c>
      <c r="BE307" s="4">
        <v>20</v>
      </c>
      <c r="BF307" s="4">
        <v>1</v>
      </c>
      <c r="BG307" s="4">
        <f t="shared" si="45"/>
        <v>4</v>
      </c>
      <c r="BH307" s="4">
        <v>4</v>
      </c>
      <c r="BI307" s="4">
        <v>0</v>
      </c>
      <c r="BJ307" s="4">
        <v>0</v>
      </c>
      <c r="BK307" s="4">
        <v>645</v>
      </c>
      <c r="BL307" s="4">
        <f t="shared" si="46"/>
        <v>1331</v>
      </c>
      <c r="BM307" s="4">
        <f t="shared" si="47"/>
        <v>20</v>
      </c>
      <c r="BN307" s="4">
        <v>20</v>
      </c>
      <c r="BO307" s="4">
        <v>0</v>
      </c>
      <c r="BP307" s="4">
        <v>0</v>
      </c>
      <c r="BQ307" s="4">
        <v>10</v>
      </c>
      <c r="BR307" s="4">
        <f t="shared" si="48"/>
        <v>1969</v>
      </c>
      <c r="BS307" s="4">
        <f t="shared" si="49"/>
        <v>1892</v>
      </c>
      <c r="BT307" s="4">
        <f t="shared" si="50"/>
        <v>77</v>
      </c>
      <c r="BU307" s="4">
        <f t="shared" si="51"/>
        <v>4642</v>
      </c>
      <c r="BV307" s="4"/>
      <c r="BW307" s="4">
        <v>0</v>
      </c>
    </row>
    <row r="308" spans="1:75" s="1" customFormat="1">
      <c r="A308" s="8" t="s">
        <v>155</v>
      </c>
      <c r="B308" s="18">
        <v>45405</v>
      </c>
      <c r="C308" s="4" t="s">
        <v>258</v>
      </c>
      <c r="D308" s="5">
        <v>2024</v>
      </c>
      <c r="E308" s="4" t="str">
        <f t="shared" si="39"/>
        <v>SkagitApril2024</v>
      </c>
      <c r="F308" s="4">
        <v>85647</v>
      </c>
      <c r="G308" s="4">
        <v>7733</v>
      </c>
      <c r="H308" s="4">
        <v>28332</v>
      </c>
      <c r="I308" s="4">
        <v>4</v>
      </c>
      <c r="J308" s="4">
        <v>18</v>
      </c>
      <c r="K308" s="4">
        <f t="shared" si="40"/>
        <v>28318</v>
      </c>
      <c r="L308" s="4">
        <f t="shared" si="41"/>
        <v>0</v>
      </c>
      <c r="M308" s="4">
        <v>87730</v>
      </c>
      <c r="N308" s="4">
        <v>28637</v>
      </c>
      <c r="O308" s="4">
        <v>28318</v>
      </c>
      <c r="P308" s="4">
        <v>0</v>
      </c>
      <c r="Q308" s="4">
        <v>0</v>
      </c>
      <c r="R308" s="4">
        <v>319</v>
      </c>
      <c r="S308" s="4">
        <v>47</v>
      </c>
      <c r="T308" s="4">
        <v>69</v>
      </c>
      <c r="U308" s="4">
        <v>203</v>
      </c>
      <c r="V308" s="4">
        <v>0</v>
      </c>
      <c r="W308" s="4">
        <v>0</v>
      </c>
      <c r="X308" s="4">
        <f t="shared" si="42"/>
        <v>0</v>
      </c>
      <c r="Y308" s="2"/>
      <c r="Z308" s="4">
        <v>1958</v>
      </c>
      <c r="AA308" s="4">
        <v>171</v>
      </c>
      <c r="AB308" s="4">
        <v>170</v>
      </c>
      <c r="AC308" s="4">
        <v>1</v>
      </c>
      <c r="AD308" s="4">
        <v>0</v>
      </c>
      <c r="AE308" s="4">
        <v>1</v>
      </c>
      <c r="AF308" s="4">
        <v>0</v>
      </c>
      <c r="AG308" s="4">
        <v>0</v>
      </c>
      <c r="AH308" s="4">
        <v>0</v>
      </c>
      <c r="AI308" s="4">
        <v>0</v>
      </c>
      <c r="AJ308" s="4">
        <v>0</v>
      </c>
      <c r="AK308" s="4">
        <v>0</v>
      </c>
      <c r="AL308" s="4">
        <v>0</v>
      </c>
      <c r="AM308" s="4">
        <v>0</v>
      </c>
      <c r="AN308" s="4">
        <v>0</v>
      </c>
      <c r="AO308" s="4">
        <v>0</v>
      </c>
      <c r="AP308" s="4">
        <v>0</v>
      </c>
      <c r="AQ308" s="4">
        <v>0</v>
      </c>
      <c r="AR308" s="4">
        <v>0</v>
      </c>
      <c r="AS308" s="4">
        <v>0</v>
      </c>
      <c r="AT308" s="4">
        <v>0</v>
      </c>
      <c r="AU308" s="4">
        <v>0</v>
      </c>
      <c r="AV308" s="4">
        <v>0</v>
      </c>
      <c r="AW308" s="4">
        <f t="shared" si="43"/>
        <v>171</v>
      </c>
      <c r="AX308" s="4">
        <f t="shared" si="44"/>
        <v>170</v>
      </c>
      <c r="AY308" s="4">
        <v>0</v>
      </c>
      <c r="AZ308" s="4">
        <v>0</v>
      </c>
      <c r="BA308" s="4">
        <v>0</v>
      </c>
      <c r="BB308" s="4">
        <v>374</v>
      </c>
      <c r="BC308" s="4">
        <v>374</v>
      </c>
      <c r="BD308" s="4">
        <v>73</v>
      </c>
      <c r="BE308" s="4">
        <v>73</v>
      </c>
      <c r="BF308" s="4">
        <v>0</v>
      </c>
      <c r="BG308" s="4">
        <f t="shared" si="45"/>
        <v>16</v>
      </c>
      <c r="BH308" s="4">
        <v>16</v>
      </c>
      <c r="BI308" s="4">
        <v>0</v>
      </c>
      <c r="BJ308" s="4">
        <v>0</v>
      </c>
      <c r="BK308" s="4">
        <v>14780</v>
      </c>
      <c r="BL308" s="4">
        <f t="shared" si="46"/>
        <v>13841</v>
      </c>
      <c r="BM308" s="4">
        <f t="shared" si="47"/>
        <v>102</v>
      </c>
      <c r="BN308" s="4">
        <v>102</v>
      </c>
      <c r="BO308" s="4">
        <v>0</v>
      </c>
      <c r="BP308" s="4">
        <v>0</v>
      </c>
      <c r="BQ308" s="4">
        <v>0</v>
      </c>
      <c r="BR308" s="4">
        <f t="shared" si="48"/>
        <v>28466</v>
      </c>
      <c r="BS308" s="4">
        <f t="shared" si="49"/>
        <v>28148</v>
      </c>
      <c r="BT308" s="4">
        <f t="shared" si="50"/>
        <v>318</v>
      </c>
      <c r="BU308" s="4">
        <f t="shared" si="51"/>
        <v>85772</v>
      </c>
      <c r="BV308" s="4"/>
      <c r="BW308" s="4">
        <v>0</v>
      </c>
    </row>
    <row r="309" spans="1:75" s="1" customFormat="1">
      <c r="A309" s="8" t="s">
        <v>157</v>
      </c>
      <c r="B309" s="18">
        <v>45405</v>
      </c>
      <c r="C309" s="4" t="s">
        <v>258</v>
      </c>
      <c r="D309" s="5">
        <v>2024</v>
      </c>
      <c r="E309" s="4" t="str">
        <f t="shared" si="39"/>
        <v>SkamaniaApril2024</v>
      </c>
      <c r="F309" s="4"/>
      <c r="G309" s="4"/>
      <c r="H309" s="4"/>
      <c r="I309" s="4"/>
      <c r="J309" s="4"/>
      <c r="K309" s="4">
        <f t="shared" si="40"/>
        <v>0</v>
      </c>
      <c r="L309" s="4">
        <f t="shared" si="41"/>
        <v>0</v>
      </c>
      <c r="M309" s="4"/>
      <c r="N309" s="4"/>
      <c r="O309" s="4"/>
      <c r="P309" s="4"/>
      <c r="Q309" s="4"/>
      <c r="R309" s="4"/>
      <c r="S309" s="4"/>
      <c r="T309" s="4"/>
      <c r="U309" s="4"/>
      <c r="V309" s="4"/>
      <c r="W309" s="4"/>
      <c r="X309" s="4">
        <f t="shared" si="42"/>
        <v>0</v>
      </c>
      <c r="Y309" s="2"/>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f t="shared" si="43"/>
        <v>0</v>
      </c>
      <c r="AX309" s="4">
        <f t="shared" si="44"/>
        <v>0</v>
      </c>
      <c r="AY309" s="4"/>
      <c r="AZ309" s="4"/>
      <c r="BA309" s="4"/>
      <c r="BB309" s="4"/>
      <c r="BC309" s="4"/>
      <c r="BD309" s="4"/>
      <c r="BE309" s="4"/>
      <c r="BF309" s="4"/>
      <c r="BG309" s="4">
        <f t="shared" si="45"/>
        <v>0</v>
      </c>
      <c r="BH309" s="4"/>
      <c r="BI309" s="4"/>
      <c r="BJ309" s="4"/>
      <c r="BK309" s="4"/>
      <c r="BL309" s="4">
        <f t="shared" si="46"/>
        <v>0</v>
      </c>
      <c r="BM309" s="4">
        <f t="shared" si="47"/>
        <v>0</v>
      </c>
      <c r="BN309" s="4"/>
      <c r="BO309" s="4"/>
      <c r="BP309" s="4"/>
      <c r="BQ309" s="4"/>
      <c r="BR309" s="4">
        <f t="shared" si="48"/>
        <v>0</v>
      </c>
      <c r="BS309" s="4">
        <f t="shared" si="49"/>
        <v>0</v>
      </c>
      <c r="BT309" s="4">
        <f t="shared" si="50"/>
        <v>0</v>
      </c>
      <c r="BU309" s="4">
        <f t="shared" si="51"/>
        <v>0</v>
      </c>
      <c r="BV309" s="4"/>
      <c r="BW309" s="4"/>
    </row>
    <row r="310" spans="1:75" s="1" customFormat="1">
      <c r="A310" s="8" t="s">
        <v>159</v>
      </c>
      <c r="B310" s="18">
        <v>45405</v>
      </c>
      <c r="C310" s="4" t="s">
        <v>258</v>
      </c>
      <c r="D310" s="5">
        <v>2024</v>
      </c>
      <c r="E310" s="4" t="str">
        <f t="shared" si="39"/>
        <v>SnohomishApril2024</v>
      </c>
      <c r="F310" s="4">
        <v>18550</v>
      </c>
      <c r="G310" s="4">
        <v>2066</v>
      </c>
      <c r="H310" s="4">
        <v>6190</v>
      </c>
      <c r="I310" s="4">
        <v>0</v>
      </c>
      <c r="J310" s="4">
        <v>0</v>
      </c>
      <c r="K310" s="4">
        <f t="shared" si="40"/>
        <v>6190</v>
      </c>
      <c r="L310" s="4">
        <f t="shared" si="41"/>
        <v>0</v>
      </c>
      <c r="M310" s="4">
        <v>18812</v>
      </c>
      <c r="N310" s="4">
        <v>6271</v>
      </c>
      <c r="O310" s="4">
        <v>6190</v>
      </c>
      <c r="P310" s="4">
        <v>0</v>
      </c>
      <c r="Q310" s="4">
        <v>0</v>
      </c>
      <c r="R310" s="4">
        <v>81</v>
      </c>
      <c r="S310" s="4">
        <v>2</v>
      </c>
      <c r="T310" s="4">
        <v>2</v>
      </c>
      <c r="U310" s="4">
        <v>38</v>
      </c>
      <c r="V310" s="4">
        <v>0</v>
      </c>
      <c r="W310" s="4">
        <v>39</v>
      </c>
      <c r="X310" s="4">
        <f t="shared" si="42"/>
        <v>0</v>
      </c>
      <c r="Y310" s="2"/>
      <c r="Z310" s="4">
        <v>296</v>
      </c>
      <c r="AA310" s="4">
        <v>16</v>
      </c>
      <c r="AB310" s="4">
        <v>16</v>
      </c>
      <c r="AC310" s="4">
        <v>0</v>
      </c>
      <c r="AD310" s="4">
        <v>0</v>
      </c>
      <c r="AE310" s="4">
        <v>0</v>
      </c>
      <c r="AF310" s="4">
        <v>0</v>
      </c>
      <c r="AG310" s="4">
        <v>0</v>
      </c>
      <c r="AH310" s="4">
        <v>0</v>
      </c>
      <c r="AI310" s="4">
        <v>0</v>
      </c>
      <c r="AJ310" s="4">
        <v>0</v>
      </c>
      <c r="AK310" s="4">
        <v>0</v>
      </c>
      <c r="AL310" s="4">
        <v>0</v>
      </c>
      <c r="AM310" s="4">
        <v>0</v>
      </c>
      <c r="AN310" s="4">
        <v>0</v>
      </c>
      <c r="AO310" s="4">
        <v>0</v>
      </c>
      <c r="AP310" s="4">
        <v>0</v>
      </c>
      <c r="AQ310" s="4">
        <v>0</v>
      </c>
      <c r="AR310" s="4">
        <v>0</v>
      </c>
      <c r="AS310" s="4">
        <v>0</v>
      </c>
      <c r="AT310" s="4">
        <v>0</v>
      </c>
      <c r="AU310" s="4">
        <v>0</v>
      </c>
      <c r="AV310" s="4">
        <v>0</v>
      </c>
      <c r="AW310" s="4">
        <f t="shared" si="43"/>
        <v>16</v>
      </c>
      <c r="AX310" s="4">
        <f t="shared" si="44"/>
        <v>16</v>
      </c>
      <c r="AY310" s="4">
        <v>0</v>
      </c>
      <c r="AZ310" s="4">
        <v>0</v>
      </c>
      <c r="BA310" s="4">
        <v>0</v>
      </c>
      <c r="BB310" s="4">
        <v>85</v>
      </c>
      <c r="BC310" s="4">
        <v>85</v>
      </c>
      <c r="BD310" s="4">
        <v>29</v>
      </c>
      <c r="BE310" s="4">
        <v>29</v>
      </c>
      <c r="BF310" s="4">
        <v>0</v>
      </c>
      <c r="BG310" s="4">
        <f t="shared" si="45"/>
        <v>1</v>
      </c>
      <c r="BH310" s="4">
        <v>1</v>
      </c>
      <c r="BI310" s="4">
        <v>0</v>
      </c>
      <c r="BJ310" s="4">
        <v>0</v>
      </c>
      <c r="BK310" s="4">
        <v>2842</v>
      </c>
      <c r="BL310" s="4">
        <f t="shared" si="46"/>
        <v>3428</v>
      </c>
      <c r="BM310" s="4">
        <f t="shared" si="47"/>
        <v>20</v>
      </c>
      <c r="BN310" s="4">
        <v>20</v>
      </c>
      <c r="BO310" s="4">
        <v>0</v>
      </c>
      <c r="BP310" s="4">
        <v>0</v>
      </c>
      <c r="BQ310" s="4">
        <v>11</v>
      </c>
      <c r="BR310" s="4">
        <f t="shared" si="48"/>
        <v>6255</v>
      </c>
      <c r="BS310" s="4">
        <f t="shared" si="49"/>
        <v>6174</v>
      </c>
      <c r="BT310" s="4">
        <f t="shared" si="50"/>
        <v>81</v>
      </c>
      <c r="BU310" s="4">
        <f t="shared" si="51"/>
        <v>18516</v>
      </c>
      <c r="BV310" s="4"/>
      <c r="BW310" s="4">
        <v>0</v>
      </c>
    </row>
    <row r="311" spans="1:75" s="1" customFormat="1">
      <c r="A311" s="8" t="s">
        <v>161</v>
      </c>
      <c r="B311" s="18">
        <v>45405</v>
      </c>
      <c r="C311" s="4" t="s">
        <v>258</v>
      </c>
      <c r="D311" s="5">
        <v>2024</v>
      </c>
      <c r="E311" s="4" t="str">
        <f t="shared" si="39"/>
        <v>SpokaneApril2024</v>
      </c>
      <c r="F311" s="4">
        <v>39089</v>
      </c>
      <c r="G311" s="4">
        <v>3002</v>
      </c>
      <c r="H311" s="4">
        <v>12647</v>
      </c>
      <c r="I311" s="4">
        <v>2</v>
      </c>
      <c r="J311" s="4">
        <v>0</v>
      </c>
      <c r="K311" s="4">
        <f t="shared" si="40"/>
        <v>12649</v>
      </c>
      <c r="L311" s="4">
        <f t="shared" si="41"/>
        <v>0</v>
      </c>
      <c r="M311" s="4">
        <v>39541</v>
      </c>
      <c r="N311" s="4">
        <v>12836</v>
      </c>
      <c r="O311" s="4">
        <v>12649</v>
      </c>
      <c r="P311" s="4">
        <v>0</v>
      </c>
      <c r="Q311" s="4">
        <v>0</v>
      </c>
      <c r="R311" s="4">
        <v>187</v>
      </c>
      <c r="S311" s="4">
        <v>21</v>
      </c>
      <c r="T311" s="4">
        <v>40</v>
      </c>
      <c r="U311" s="4">
        <v>126</v>
      </c>
      <c r="V311" s="4">
        <v>0</v>
      </c>
      <c r="W311" s="4">
        <v>0</v>
      </c>
      <c r="X311" s="4">
        <f t="shared" si="42"/>
        <v>0</v>
      </c>
      <c r="Y311" s="2"/>
      <c r="Z311" s="4">
        <v>606</v>
      </c>
      <c r="AA311" s="4">
        <v>83</v>
      </c>
      <c r="AB311" s="4">
        <v>83</v>
      </c>
      <c r="AC311" s="4">
        <v>0</v>
      </c>
      <c r="AD311" s="4">
        <v>0</v>
      </c>
      <c r="AE311" s="4">
        <v>0</v>
      </c>
      <c r="AF311" s="4">
        <v>0</v>
      </c>
      <c r="AG311" s="4">
        <v>0</v>
      </c>
      <c r="AH311" s="4">
        <v>0</v>
      </c>
      <c r="AI311" s="4">
        <v>0</v>
      </c>
      <c r="AJ311" s="4">
        <v>0</v>
      </c>
      <c r="AK311" s="4">
        <v>0</v>
      </c>
      <c r="AL311" s="4">
        <v>0</v>
      </c>
      <c r="AM311" s="4">
        <v>0</v>
      </c>
      <c r="AN311" s="4">
        <v>0</v>
      </c>
      <c r="AO311" s="4">
        <v>0</v>
      </c>
      <c r="AP311" s="4">
        <v>0</v>
      </c>
      <c r="AQ311" s="4">
        <v>0</v>
      </c>
      <c r="AR311" s="4">
        <v>0</v>
      </c>
      <c r="AS311" s="4">
        <v>0</v>
      </c>
      <c r="AT311" s="4">
        <v>0</v>
      </c>
      <c r="AU311" s="4">
        <v>0</v>
      </c>
      <c r="AV311" s="4">
        <v>0</v>
      </c>
      <c r="AW311" s="4">
        <f t="shared" si="43"/>
        <v>83</v>
      </c>
      <c r="AX311" s="4">
        <f t="shared" si="44"/>
        <v>83</v>
      </c>
      <c r="AY311" s="4">
        <v>0</v>
      </c>
      <c r="AZ311" s="4">
        <v>0</v>
      </c>
      <c r="BA311" s="4">
        <v>0</v>
      </c>
      <c r="BB311" s="4">
        <v>186</v>
      </c>
      <c r="BC311" s="4">
        <v>186</v>
      </c>
      <c r="BD311" s="4">
        <v>81</v>
      </c>
      <c r="BE311" s="4">
        <v>80</v>
      </c>
      <c r="BF311" s="4">
        <v>1</v>
      </c>
      <c r="BG311" s="4">
        <f t="shared" si="45"/>
        <v>4</v>
      </c>
      <c r="BH311" s="4">
        <v>4</v>
      </c>
      <c r="BI311" s="4">
        <v>0</v>
      </c>
      <c r="BJ311" s="4">
        <v>0</v>
      </c>
      <c r="BK311" s="4">
        <v>2967</v>
      </c>
      <c r="BL311" s="4">
        <f t="shared" si="46"/>
        <v>9865</v>
      </c>
      <c r="BM311" s="4">
        <f t="shared" si="47"/>
        <v>14</v>
      </c>
      <c r="BN311" s="4">
        <v>14</v>
      </c>
      <c r="BO311" s="4">
        <v>0</v>
      </c>
      <c r="BP311" s="4">
        <v>0</v>
      </c>
      <c r="BQ311" s="4">
        <v>8</v>
      </c>
      <c r="BR311" s="4">
        <f t="shared" si="48"/>
        <v>12753</v>
      </c>
      <c r="BS311" s="4">
        <f t="shared" si="49"/>
        <v>12566</v>
      </c>
      <c r="BT311" s="4">
        <f t="shared" si="50"/>
        <v>187</v>
      </c>
      <c r="BU311" s="4">
        <f t="shared" si="51"/>
        <v>38935</v>
      </c>
      <c r="BV311" s="4"/>
      <c r="BW311" s="4">
        <v>0</v>
      </c>
    </row>
    <row r="312" spans="1:75" s="1" customFormat="1">
      <c r="A312" s="8" t="s">
        <v>163</v>
      </c>
      <c r="B312" s="18">
        <v>45405</v>
      </c>
      <c r="C312" s="4" t="s">
        <v>258</v>
      </c>
      <c r="D312" s="5">
        <v>2024</v>
      </c>
      <c r="E312" s="4" t="str">
        <f t="shared" si="39"/>
        <v>StevensApril2024</v>
      </c>
      <c r="F312" s="4"/>
      <c r="G312" s="4"/>
      <c r="H312" s="4"/>
      <c r="I312" s="4"/>
      <c r="J312" s="4"/>
      <c r="K312" s="4">
        <f t="shared" si="40"/>
        <v>0</v>
      </c>
      <c r="L312" s="4">
        <f t="shared" si="41"/>
        <v>0</v>
      </c>
      <c r="M312" s="4"/>
      <c r="N312" s="4"/>
      <c r="O312" s="4"/>
      <c r="P312" s="4"/>
      <c r="Q312" s="4"/>
      <c r="R312" s="4"/>
      <c r="S312" s="4"/>
      <c r="T312" s="4"/>
      <c r="U312" s="4"/>
      <c r="V312" s="4"/>
      <c r="W312" s="4"/>
      <c r="X312" s="4">
        <f t="shared" si="42"/>
        <v>0</v>
      </c>
      <c r="Y312" s="2"/>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f t="shared" si="43"/>
        <v>0</v>
      </c>
      <c r="AX312" s="4">
        <f t="shared" si="44"/>
        <v>0</v>
      </c>
      <c r="AY312" s="4"/>
      <c r="AZ312" s="4"/>
      <c r="BA312" s="4"/>
      <c r="BB312" s="4"/>
      <c r="BC312" s="4"/>
      <c r="BD312" s="4"/>
      <c r="BE312" s="4"/>
      <c r="BF312" s="4"/>
      <c r="BG312" s="4">
        <f t="shared" si="45"/>
        <v>0</v>
      </c>
      <c r="BH312" s="4"/>
      <c r="BI312" s="4"/>
      <c r="BJ312" s="4"/>
      <c r="BK312" s="4"/>
      <c r="BL312" s="4">
        <f t="shared" si="46"/>
        <v>0</v>
      </c>
      <c r="BM312" s="4">
        <f t="shared" si="47"/>
        <v>0</v>
      </c>
      <c r="BN312" s="4"/>
      <c r="BO312" s="4"/>
      <c r="BP312" s="4"/>
      <c r="BQ312" s="4"/>
      <c r="BR312" s="4">
        <f t="shared" si="48"/>
        <v>0</v>
      </c>
      <c r="BS312" s="4">
        <f t="shared" si="49"/>
        <v>0</v>
      </c>
      <c r="BT312" s="4">
        <f t="shared" si="50"/>
        <v>0</v>
      </c>
      <c r="BU312" s="4">
        <f t="shared" si="51"/>
        <v>0</v>
      </c>
      <c r="BV312" s="4"/>
      <c r="BW312" s="4"/>
    </row>
    <row r="313" spans="1:75" s="1" customFormat="1">
      <c r="A313" s="8" t="s">
        <v>166</v>
      </c>
      <c r="B313" s="18">
        <v>45405</v>
      </c>
      <c r="C313" s="4" t="s">
        <v>258</v>
      </c>
      <c r="D313" s="5">
        <v>2024</v>
      </c>
      <c r="E313" s="4" t="str">
        <f t="shared" si="39"/>
        <v>ThurstonApril2024</v>
      </c>
      <c r="F313" s="4">
        <v>19048</v>
      </c>
      <c r="G313" s="4">
        <v>2780</v>
      </c>
      <c r="H313" s="4">
        <v>6175</v>
      </c>
      <c r="I313" s="4">
        <v>1</v>
      </c>
      <c r="J313" s="4">
        <v>0</v>
      </c>
      <c r="K313" s="4">
        <f t="shared" si="40"/>
        <v>6176</v>
      </c>
      <c r="L313" s="4">
        <f t="shared" si="41"/>
        <v>0</v>
      </c>
      <c r="M313" s="4">
        <v>19377</v>
      </c>
      <c r="N313" s="4">
        <v>6272</v>
      </c>
      <c r="O313" s="4">
        <v>6176</v>
      </c>
      <c r="P313" s="4">
        <v>0</v>
      </c>
      <c r="Q313" s="4">
        <v>0</v>
      </c>
      <c r="R313" s="4">
        <v>96</v>
      </c>
      <c r="S313" s="4">
        <v>7</v>
      </c>
      <c r="T313" s="4">
        <v>16</v>
      </c>
      <c r="U313" s="4">
        <v>68</v>
      </c>
      <c r="V313" s="4">
        <v>0</v>
      </c>
      <c r="W313" s="4">
        <v>5</v>
      </c>
      <c r="X313" s="4">
        <f t="shared" si="42"/>
        <v>0</v>
      </c>
      <c r="Y313" s="2"/>
      <c r="Z313" s="4">
        <v>1509</v>
      </c>
      <c r="AA313" s="4">
        <v>191</v>
      </c>
      <c r="AB313" s="4">
        <v>188</v>
      </c>
      <c r="AC313" s="4">
        <v>3</v>
      </c>
      <c r="AD313" s="4">
        <v>1</v>
      </c>
      <c r="AE313" s="4">
        <v>2</v>
      </c>
      <c r="AF313" s="4">
        <v>0</v>
      </c>
      <c r="AG313" s="4">
        <v>0</v>
      </c>
      <c r="AH313" s="4">
        <v>0</v>
      </c>
      <c r="AI313" s="4">
        <v>0</v>
      </c>
      <c r="AJ313" s="4">
        <v>0</v>
      </c>
      <c r="AK313" s="4">
        <v>0</v>
      </c>
      <c r="AL313" s="4">
        <v>0</v>
      </c>
      <c r="AM313" s="4">
        <v>0</v>
      </c>
      <c r="AN313" s="4">
        <v>0</v>
      </c>
      <c r="AO313" s="4">
        <v>0</v>
      </c>
      <c r="AP313" s="4">
        <v>0</v>
      </c>
      <c r="AQ313" s="4">
        <v>0</v>
      </c>
      <c r="AR313" s="4">
        <v>0</v>
      </c>
      <c r="AS313" s="4">
        <v>0</v>
      </c>
      <c r="AT313" s="4">
        <v>0</v>
      </c>
      <c r="AU313" s="4">
        <v>0</v>
      </c>
      <c r="AV313" s="4">
        <v>0</v>
      </c>
      <c r="AW313" s="4">
        <f t="shared" si="43"/>
        <v>191</v>
      </c>
      <c r="AX313" s="4">
        <f t="shared" si="44"/>
        <v>188</v>
      </c>
      <c r="AY313" s="4">
        <v>0</v>
      </c>
      <c r="AZ313" s="4">
        <v>0</v>
      </c>
      <c r="BA313" s="4">
        <v>0</v>
      </c>
      <c r="BB313" s="4">
        <v>110</v>
      </c>
      <c r="BC313" s="4">
        <v>110</v>
      </c>
      <c r="BD313" s="4">
        <v>27</v>
      </c>
      <c r="BE313" s="4">
        <v>26</v>
      </c>
      <c r="BF313" s="4">
        <v>1</v>
      </c>
      <c r="BG313" s="4">
        <f t="shared" si="45"/>
        <v>3</v>
      </c>
      <c r="BH313" s="4">
        <v>3</v>
      </c>
      <c r="BI313" s="4">
        <v>0</v>
      </c>
      <c r="BJ313" s="4">
        <v>0</v>
      </c>
      <c r="BK313" s="4">
        <v>2975</v>
      </c>
      <c r="BL313" s="4">
        <f t="shared" si="46"/>
        <v>3294</v>
      </c>
      <c r="BM313" s="4">
        <f t="shared" si="47"/>
        <v>47</v>
      </c>
      <c r="BN313" s="4">
        <v>47</v>
      </c>
      <c r="BO313" s="4">
        <v>0</v>
      </c>
      <c r="BP313" s="4">
        <v>0</v>
      </c>
      <c r="BQ313" s="4">
        <v>31</v>
      </c>
      <c r="BR313" s="4">
        <f t="shared" si="48"/>
        <v>6081</v>
      </c>
      <c r="BS313" s="4">
        <f t="shared" si="49"/>
        <v>5988</v>
      </c>
      <c r="BT313" s="4">
        <f t="shared" si="50"/>
        <v>93</v>
      </c>
      <c r="BU313" s="4">
        <f t="shared" si="51"/>
        <v>17868</v>
      </c>
      <c r="BV313" s="4"/>
      <c r="BW313" s="4">
        <v>0</v>
      </c>
    </row>
    <row r="314" spans="1:75" s="1" customFormat="1">
      <c r="A314" s="8" t="s">
        <v>168</v>
      </c>
      <c r="B314" s="18">
        <v>45405</v>
      </c>
      <c r="C314" s="4" t="s">
        <v>258</v>
      </c>
      <c r="D314" s="5">
        <v>2024</v>
      </c>
      <c r="E314" s="4" t="str">
        <f t="shared" si="39"/>
        <v>WahkiakumApril2024</v>
      </c>
      <c r="F314" s="4"/>
      <c r="G314" s="4"/>
      <c r="H314" s="4"/>
      <c r="I314" s="4"/>
      <c r="J314" s="4"/>
      <c r="K314" s="4">
        <f t="shared" si="40"/>
        <v>0</v>
      </c>
      <c r="L314" s="4">
        <f t="shared" si="41"/>
        <v>0</v>
      </c>
      <c r="M314" s="4"/>
      <c r="N314" s="4"/>
      <c r="O314" s="4"/>
      <c r="P314" s="4"/>
      <c r="Q314" s="4"/>
      <c r="R314" s="4"/>
      <c r="S314" s="4"/>
      <c r="T314" s="4"/>
      <c r="U314" s="4"/>
      <c r="V314" s="4"/>
      <c r="W314" s="4"/>
      <c r="X314" s="4">
        <f t="shared" si="42"/>
        <v>0</v>
      </c>
      <c r="Y314" s="2"/>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f t="shared" si="43"/>
        <v>0</v>
      </c>
      <c r="AX314" s="4">
        <f t="shared" si="44"/>
        <v>0</v>
      </c>
      <c r="AY314" s="4"/>
      <c r="AZ314" s="4"/>
      <c r="BA314" s="4"/>
      <c r="BB314" s="4"/>
      <c r="BC314" s="4"/>
      <c r="BD314" s="4"/>
      <c r="BE314" s="4"/>
      <c r="BF314" s="4"/>
      <c r="BG314" s="4">
        <f t="shared" si="45"/>
        <v>0</v>
      </c>
      <c r="BH314" s="4"/>
      <c r="BI314" s="4"/>
      <c r="BJ314" s="4"/>
      <c r="BK314" s="4"/>
      <c r="BL314" s="4">
        <f t="shared" si="46"/>
        <v>0</v>
      </c>
      <c r="BM314" s="4">
        <f t="shared" si="47"/>
        <v>0</v>
      </c>
      <c r="BN314" s="4"/>
      <c r="BO314" s="4"/>
      <c r="BP314" s="4"/>
      <c r="BQ314" s="4"/>
      <c r="BR314" s="4">
        <f t="shared" si="48"/>
        <v>0</v>
      </c>
      <c r="BS314" s="4">
        <f t="shared" si="49"/>
        <v>0</v>
      </c>
      <c r="BT314" s="4">
        <f t="shared" si="50"/>
        <v>0</v>
      </c>
      <c r="BU314" s="4">
        <f t="shared" si="51"/>
        <v>0</v>
      </c>
      <c r="BV314" s="4"/>
      <c r="BW314" s="4"/>
    </row>
    <row r="315" spans="1:75" s="1" customFormat="1">
      <c r="A315" s="8" t="s">
        <v>170</v>
      </c>
      <c r="B315" s="18">
        <v>45405</v>
      </c>
      <c r="C315" s="4" t="s">
        <v>258</v>
      </c>
      <c r="D315" s="5">
        <v>2024</v>
      </c>
      <c r="E315" s="4" t="str">
        <f t="shared" si="39"/>
        <v>Walla WallaApril2024</v>
      </c>
      <c r="F315" s="4">
        <v>429</v>
      </c>
      <c r="G315" s="4">
        <v>20</v>
      </c>
      <c r="H315" s="4">
        <v>202</v>
      </c>
      <c r="I315" s="4">
        <v>0</v>
      </c>
      <c r="J315" s="4">
        <v>0</v>
      </c>
      <c r="K315" s="4">
        <f t="shared" si="40"/>
        <v>202</v>
      </c>
      <c r="L315" s="4">
        <f t="shared" si="41"/>
        <v>0</v>
      </c>
      <c r="M315" s="4">
        <v>431</v>
      </c>
      <c r="N315" s="4">
        <v>218</v>
      </c>
      <c r="O315" s="4">
        <v>202</v>
      </c>
      <c r="P315" s="4">
        <v>0</v>
      </c>
      <c r="Q315" s="4">
        <v>0</v>
      </c>
      <c r="R315" s="4">
        <v>16</v>
      </c>
      <c r="S315" s="4">
        <v>0</v>
      </c>
      <c r="T315" s="4">
        <v>2</v>
      </c>
      <c r="U315" s="4">
        <v>1</v>
      </c>
      <c r="V315" s="4">
        <v>0</v>
      </c>
      <c r="W315" s="4">
        <v>13</v>
      </c>
      <c r="X315" s="4">
        <f t="shared" si="42"/>
        <v>0</v>
      </c>
      <c r="Y315" s="2"/>
      <c r="Z315" s="4">
        <v>3</v>
      </c>
      <c r="AA315" s="4">
        <v>0</v>
      </c>
      <c r="AB315" s="4">
        <v>0</v>
      </c>
      <c r="AC315" s="4">
        <v>0</v>
      </c>
      <c r="AD315" s="4">
        <v>0</v>
      </c>
      <c r="AE315" s="4">
        <v>0</v>
      </c>
      <c r="AF315" s="4">
        <v>0</v>
      </c>
      <c r="AG315" s="4">
        <v>0</v>
      </c>
      <c r="AH315" s="4">
        <v>0</v>
      </c>
      <c r="AI315" s="4">
        <v>0</v>
      </c>
      <c r="AJ315" s="4">
        <v>0</v>
      </c>
      <c r="AK315" s="4">
        <v>0</v>
      </c>
      <c r="AL315" s="4">
        <v>0</v>
      </c>
      <c r="AM315" s="4">
        <v>0</v>
      </c>
      <c r="AN315" s="4">
        <v>0</v>
      </c>
      <c r="AO315" s="4">
        <v>0</v>
      </c>
      <c r="AP315" s="4">
        <v>0</v>
      </c>
      <c r="AQ315" s="4">
        <v>0</v>
      </c>
      <c r="AR315" s="4">
        <v>0</v>
      </c>
      <c r="AS315" s="4">
        <v>0</v>
      </c>
      <c r="AT315" s="4">
        <v>0</v>
      </c>
      <c r="AU315" s="4">
        <v>0</v>
      </c>
      <c r="AV315" s="4">
        <v>0</v>
      </c>
      <c r="AW315" s="4">
        <f t="shared" si="43"/>
        <v>0</v>
      </c>
      <c r="AX315" s="4">
        <f t="shared" si="44"/>
        <v>0</v>
      </c>
      <c r="AY315" s="4">
        <v>0</v>
      </c>
      <c r="AZ315" s="4">
        <v>0</v>
      </c>
      <c r="BA315" s="4">
        <v>0</v>
      </c>
      <c r="BB315" s="4">
        <v>0</v>
      </c>
      <c r="BC315" s="4">
        <v>0</v>
      </c>
      <c r="BD315" s="4">
        <v>0</v>
      </c>
      <c r="BE315" s="4">
        <v>0</v>
      </c>
      <c r="BF315" s="4">
        <v>0</v>
      </c>
      <c r="BG315" s="4">
        <f t="shared" si="45"/>
        <v>0</v>
      </c>
      <c r="BH315" s="4">
        <v>0</v>
      </c>
      <c r="BI315" s="4">
        <v>0</v>
      </c>
      <c r="BJ315" s="4">
        <v>0</v>
      </c>
      <c r="BK315" s="4">
        <v>64</v>
      </c>
      <c r="BL315" s="4">
        <f t="shared" si="46"/>
        <v>154</v>
      </c>
      <c r="BM315" s="4">
        <f t="shared" si="47"/>
        <v>0</v>
      </c>
      <c r="BN315" s="4">
        <v>0</v>
      </c>
      <c r="BO315" s="4">
        <v>0</v>
      </c>
      <c r="BP315" s="4">
        <v>0</v>
      </c>
      <c r="BQ315" s="4">
        <v>0</v>
      </c>
      <c r="BR315" s="4">
        <f t="shared" si="48"/>
        <v>218</v>
      </c>
      <c r="BS315" s="4">
        <f t="shared" si="49"/>
        <v>202</v>
      </c>
      <c r="BT315" s="4">
        <f t="shared" si="50"/>
        <v>16</v>
      </c>
      <c r="BU315" s="4">
        <f t="shared" si="51"/>
        <v>428</v>
      </c>
      <c r="BV315" s="4"/>
      <c r="BW315" s="4">
        <v>0</v>
      </c>
    </row>
    <row r="316" spans="1:75" s="1" customFormat="1">
      <c r="A316" s="8" t="s">
        <v>172</v>
      </c>
      <c r="B316" s="18">
        <v>45405</v>
      </c>
      <c r="C316" s="4" t="s">
        <v>258</v>
      </c>
      <c r="D316" s="5">
        <v>2024</v>
      </c>
      <c r="E316" s="4" t="str">
        <f t="shared" si="39"/>
        <v>WhatcomApril2024</v>
      </c>
      <c r="F316" s="4">
        <v>1376</v>
      </c>
      <c r="G316" s="4">
        <v>112</v>
      </c>
      <c r="H316" s="4">
        <v>516</v>
      </c>
      <c r="I316" s="4">
        <v>0</v>
      </c>
      <c r="J316" s="4">
        <v>0</v>
      </c>
      <c r="K316" s="4">
        <f t="shared" si="40"/>
        <v>516</v>
      </c>
      <c r="L316" s="4">
        <f t="shared" si="41"/>
        <v>0</v>
      </c>
      <c r="M316" s="4">
        <v>1409</v>
      </c>
      <c r="N316" s="4">
        <v>517</v>
      </c>
      <c r="O316" s="4">
        <v>516</v>
      </c>
      <c r="P316" s="4">
        <v>0</v>
      </c>
      <c r="Q316" s="4">
        <v>0</v>
      </c>
      <c r="R316" s="4">
        <v>1</v>
      </c>
      <c r="S316" s="4">
        <v>1</v>
      </c>
      <c r="T316" s="4">
        <v>0</v>
      </c>
      <c r="U316" s="4">
        <v>0</v>
      </c>
      <c r="V316" s="4">
        <v>0</v>
      </c>
      <c r="W316" s="4">
        <v>0</v>
      </c>
      <c r="X316" s="4">
        <f t="shared" si="42"/>
        <v>0</v>
      </c>
      <c r="Y316" s="2"/>
      <c r="Z316" s="4">
        <v>22</v>
      </c>
      <c r="AA316" s="4">
        <v>0</v>
      </c>
      <c r="AB316" s="4">
        <v>0</v>
      </c>
      <c r="AC316" s="4">
        <v>0</v>
      </c>
      <c r="AD316" s="4">
        <v>0</v>
      </c>
      <c r="AE316" s="4">
        <v>0</v>
      </c>
      <c r="AF316" s="4">
        <v>0</v>
      </c>
      <c r="AG316" s="4">
        <v>0</v>
      </c>
      <c r="AH316" s="4">
        <v>0</v>
      </c>
      <c r="AI316" s="4">
        <v>0</v>
      </c>
      <c r="AJ316" s="4">
        <v>0</v>
      </c>
      <c r="AK316" s="4">
        <v>0</v>
      </c>
      <c r="AL316" s="4">
        <v>0</v>
      </c>
      <c r="AM316" s="4">
        <v>0</v>
      </c>
      <c r="AN316" s="4">
        <v>0</v>
      </c>
      <c r="AO316" s="4">
        <v>0</v>
      </c>
      <c r="AP316" s="4">
        <v>0</v>
      </c>
      <c r="AQ316" s="4">
        <v>0</v>
      </c>
      <c r="AR316" s="4">
        <v>0</v>
      </c>
      <c r="AS316" s="4">
        <v>0</v>
      </c>
      <c r="AT316" s="4">
        <v>0</v>
      </c>
      <c r="AU316" s="4">
        <v>0</v>
      </c>
      <c r="AV316" s="4">
        <v>0</v>
      </c>
      <c r="AW316" s="4">
        <f t="shared" si="43"/>
        <v>0</v>
      </c>
      <c r="AX316" s="4">
        <f t="shared" si="44"/>
        <v>0</v>
      </c>
      <c r="AY316" s="4">
        <v>0</v>
      </c>
      <c r="AZ316" s="4">
        <v>0</v>
      </c>
      <c r="BA316" s="4">
        <v>0</v>
      </c>
      <c r="BB316" s="4">
        <v>6</v>
      </c>
      <c r="BC316" s="4">
        <v>6</v>
      </c>
      <c r="BD316" s="4">
        <v>0</v>
      </c>
      <c r="BE316" s="4">
        <v>0</v>
      </c>
      <c r="BF316" s="4">
        <v>0</v>
      </c>
      <c r="BG316" s="4">
        <f t="shared" si="45"/>
        <v>0</v>
      </c>
      <c r="BH316" s="4">
        <v>0</v>
      </c>
      <c r="BI316" s="4">
        <v>0</v>
      </c>
      <c r="BJ316" s="4">
        <v>0</v>
      </c>
      <c r="BK316" s="4">
        <v>228</v>
      </c>
      <c r="BL316" s="4">
        <f t="shared" si="46"/>
        <v>289</v>
      </c>
      <c r="BM316" s="4">
        <f t="shared" si="47"/>
        <v>3</v>
      </c>
      <c r="BN316" s="4">
        <v>3</v>
      </c>
      <c r="BO316" s="4">
        <v>0</v>
      </c>
      <c r="BP316" s="4">
        <v>0</v>
      </c>
      <c r="BQ316" s="4">
        <v>0</v>
      </c>
      <c r="BR316" s="4">
        <f t="shared" si="48"/>
        <v>517</v>
      </c>
      <c r="BS316" s="4">
        <f t="shared" si="49"/>
        <v>516</v>
      </c>
      <c r="BT316" s="4">
        <f t="shared" si="50"/>
        <v>1</v>
      </c>
      <c r="BU316" s="4">
        <f t="shared" si="51"/>
        <v>1387</v>
      </c>
      <c r="BV316" s="4"/>
      <c r="BW316" s="4">
        <v>0</v>
      </c>
    </row>
    <row r="317" spans="1:75" s="1" customFormat="1">
      <c r="A317" s="8" t="s">
        <v>174</v>
      </c>
      <c r="B317" s="18">
        <v>45405</v>
      </c>
      <c r="C317" s="4" t="s">
        <v>258</v>
      </c>
      <c r="D317" s="5">
        <v>2024</v>
      </c>
      <c r="E317" s="4" t="str">
        <f t="shared" si="39"/>
        <v>WhitmanApril2024</v>
      </c>
      <c r="F317" s="4">
        <v>5</v>
      </c>
      <c r="G317" s="4">
        <v>0</v>
      </c>
      <c r="H317" s="4">
        <v>0</v>
      </c>
      <c r="I317" s="4">
        <v>0</v>
      </c>
      <c r="J317" s="4">
        <v>0</v>
      </c>
      <c r="K317" s="4">
        <f t="shared" si="40"/>
        <v>0</v>
      </c>
      <c r="L317" s="4">
        <f t="shared" si="41"/>
        <v>0</v>
      </c>
      <c r="M317" s="4">
        <v>5</v>
      </c>
      <c r="N317" s="4">
        <v>0</v>
      </c>
      <c r="O317" s="4">
        <v>0</v>
      </c>
      <c r="P317" s="4">
        <v>0</v>
      </c>
      <c r="Q317" s="4">
        <v>0</v>
      </c>
      <c r="R317" s="4">
        <v>0</v>
      </c>
      <c r="S317" s="4">
        <v>0</v>
      </c>
      <c r="T317" s="4">
        <v>0</v>
      </c>
      <c r="U317" s="4">
        <v>0</v>
      </c>
      <c r="V317" s="4">
        <v>0</v>
      </c>
      <c r="W317" s="4">
        <v>0</v>
      </c>
      <c r="X317" s="4">
        <f t="shared" si="42"/>
        <v>0</v>
      </c>
      <c r="Y317" s="2"/>
      <c r="Z317" s="4">
        <v>0</v>
      </c>
      <c r="AA317" s="4">
        <v>0</v>
      </c>
      <c r="AB317" s="4">
        <v>0</v>
      </c>
      <c r="AC317" s="4">
        <v>0</v>
      </c>
      <c r="AD317" s="4">
        <v>0</v>
      </c>
      <c r="AE317" s="4">
        <v>0</v>
      </c>
      <c r="AF317" s="4">
        <v>0</v>
      </c>
      <c r="AG317" s="4">
        <v>0</v>
      </c>
      <c r="AH317" s="4">
        <v>0</v>
      </c>
      <c r="AI317" s="4">
        <v>0</v>
      </c>
      <c r="AJ317" s="4">
        <v>0</v>
      </c>
      <c r="AK317" s="4">
        <v>0</v>
      </c>
      <c r="AL317" s="4">
        <v>0</v>
      </c>
      <c r="AM317" s="4">
        <v>0</v>
      </c>
      <c r="AN317" s="4">
        <v>0</v>
      </c>
      <c r="AO317" s="4">
        <v>0</v>
      </c>
      <c r="AP317" s="4">
        <v>0</v>
      </c>
      <c r="AQ317" s="4">
        <v>0</v>
      </c>
      <c r="AR317" s="4">
        <v>0</v>
      </c>
      <c r="AS317" s="4">
        <v>0</v>
      </c>
      <c r="AT317" s="4">
        <v>0</v>
      </c>
      <c r="AU317" s="4">
        <v>0</v>
      </c>
      <c r="AV317" s="4">
        <v>0</v>
      </c>
      <c r="AW317" s="4">
        <f t="shared" si="43"/>
        <v>0</v>
      </c>
      <c r="AX317" s="4">
        <f t="shared" si="44"/>
        <v>0</v>
      </c>
      <c r="AY317" s="4">
        <v>0</v>
      </c>
      <c r="AZ317" s="4">
        <v>0</v>
      </c>
      <c r="BA317" s="4">
        <v>0</v>
      </c>
      <c r="BB317" s="4">
        <v>0</v>
      </c>
      <c r="BC317" s="4">
        <v>0</v>
      </c>
      <c r="BD317" s="4">
        <v>0</v>
      </c>
      <c r="BE317" s="4">
        <v>0</v>
      </c>
      <c r="BF317" s="4">
        <v>0</v>
      </c>
      <c r="BG317" s="4">
        <f t="shared" si="45"/>
        <v>0</v>
      </c>
      <c r="BH317" s="4">
        <v>0</v>
      </c>
      <c r="BI317" s="4">
        <v>0</v>
      </c>
      <c r="BJ317" s="4">
        <v>0</v>
      </c>
      <c r="BK317" s="4">
        <v>0</v>
      </c>
      <c r="BL317" s="4">
        <f t="shared" si="46"/>
        <v>0</v>
      </c>
      <c r="BM317" s="4">
        <f t="shared" si="47"/>
        <v>0</v>
      </c>
      <c r="BN317" s="4">
        <v>0</v>
      </c>
      <c r="BO317" s="4">
        <v>0</v>
      </c>
      <c r="BP317" s="4">
        <v>0</v>
      </c>
      <c r="BQ317" s="4">
        <v>0</v>
      </c>
      <c r="BR317" s="4">
        <f t="shared" si="48"/>
        <v>0</v>
      </c>
      <c r="BS317" s="4">
        <f t="shared" si="49"/>
        <v>0</v>
      </c>
      <c r="BT317" s="4">
        <f t="shared" si="50"/>
        <v>0</v>
      </c>
      <c r="BU317" s="4">
        <f t="shared" si="51"/>
        <v>5</v>
      </c>
      <c r="BV317" s="4"/>
      <c r="BW317" s="4">
        <v>0</v>
      </c>
    </row>
    <row r="318" spans="1:75" s="1" customFormat="1">
      <c r="A318" s="8" t="s">
        <v>176</v>
      </c>
      <c r="B318" s="18">
        <v>45405</v>
      </c>
      <c r="C318" s="4" t="s">
        <v>258</v>
      </c>
      <c r="D318" s="5">
        <v>2024</v>
      </c>
      <c r="E318" s="4" t="str">
        <f t="shared" si="39"/>
        <v>YakimaApril2024</v>
      </c>
      <c r="F318" s="4">
        <v>21</v>
      </c>
      <c r="G318" s="4">
        <v>0</v>
      </c>
      <c r="H318" s="4">
        <v>7</v>
      </c>
      <c r="I318" s="4">
        <v>0</v>
      </c>
      <c r="J318" s="4">
        <v>0</v>
      </c>
      <c r="K318" s="4">
        <f t="shared" si="40"/>
        <v>7</v>
      </c>
      <c r="L318" s="4">
        <f t="shared" si="41"/>
        <v>0</v>
      </c>
      <c r="M318" s="4">
        <v>21</v>
      </c>
      <c r="N318" s="4">
        <v>7</v>
      </c>
      <c r="O318" s="4">
        <v>7</v>
      </c>
      <c r="P318" s="4">
        <v>0</v>
      </c>
      <c r="Q318" s="4">
        <v>0</v>
      </c>
      <c r="R318" s="4">
        <v>0</v>
      </c>
      <c r="S318" s="4">
        <v>0</v>
      </c>
      <c r="T318" s="4">
        <v>0</v>
      </c>
      <c r="U318" s="4">
        <v>0</v>
      </c>
      <c r="V318" s="4">
        <v>0</v>
      </c>
      <c r="W318" s="4">
        <v>0</v>
      </c>
      <c r="X318" s="4">
        <f t="shared" si="42"/>
        <v>0</v>
      </c>
      <c r="Y318" s="2"/>
      <c r="Z318" s="4">
        <v>0</v>
      </c>
      <c r="AA318" s="4">
        <v>0</v>
      </c>
      <c r="AB318" s="4">
        <v>0</v>
      </c>
      <c r="AC318" s="4">
        <v>0</v>
      </c>
      <c r="AD318" s="4">
        <v>0</v>
      </c>
      <c r="AE318" s="4">
        <v>0</v>
      </c>
      <c r="AF318" s="4">
        <v>0</v>
      </c>
      <c r="AG318" s="4">
        <v>0</v>
      </c>
      <c r="AH318" s="4">
        <v>0</v>
      </c>
      <c r="AI318" s="4">
        <v>0</v>
      </c>
      <c r="AJ318" s="4">
        <v>0</v>
      </c>
      <c r="AK318" s="4">
        <v>0</v>
      </c>
      <c r="AL318" s="4">
        <v>0</v>
      </c>
      <c r="AM318" s="4">
        <v>0</v>
      </c>
      <c r="AN318" s="4">
        <v>0</v>
      </c>
      <c r="AO318" s="4">
        <v>0</v>
      </c>
      <c r="AP318" s="4">
        <v>0</v>
      </c>
      <c r="AQ318" s="4">
        <v>0</v>
      </c>
      <c r="AR318" s="4">
        <v>0</v>
      </c>
      <c r="AS318" s="4">
        <v>0</v>
      </c>
      <c r="AT318" s="4">
        <v>0</v>
      </c>
      <c r="AU318" s="4">
        <v>0</v>
      </c>
      <c r="AV318" s="4">
        <v>0</v>
      </c>
      <c r="AW318" s="4">
        <f t="shared" si="43"/>
        <v>0</v>
      </c>
      <c r="AX318" s="4">
        <f t="shared" si="44"/>
        <v>0</v>
      </c>
      <c r="AY318" s="4">
        <v>0</v>
      </c>
      <c r="AZ318" s="4">
        <v>0</v>
      </c>
      <c r="BA318" s="4">
        <v>0</v>
      </c>
      <c r="BB318" s="4">
        <v>0</v>
      </c>
      <c r="BC318" s="4">
        <v>0</v>
      </c>
      <c r="BD318" s="4">
        <v>0</v>
      </c>
      <c r="BE318" s="4">
        <v>0</v>
      </c>
      <c r="BF318" s="4">
        <v>0</v>
      </c>
      <c r="BG318" s="4">
        <f t="shared" si="45"/>
        <v>0</v>
      </c>
      <c r="BH318" s="4">
        <v>0</v>
      </c>
      <c r="BI318" s="4">
        <v>0</v>
      </c>
      <c r="BJ318" s="4">
        <v>0</v>
      </c>
      <c r="BK318" s="4">
        <v>0</v>
      </c>
      <c r="BL318" s="4">
        <f t="shared" si="46"/>
        <v>7</v>
      </c>
      <c r="BM318" s="4">
        <f t="shared" si="47"/>
        <v>0</v>
      </c>
      <c r="BN318" s="4">
        <v>0</v>
      </c>
      <c r="BO318" s="4">
        <v>0</v>
      </c>
      <c r="BP318" s="4">
        <v>0</v>
      </c>
      <c r="BQ318" s="4">
        <v>0</v>
      </c>
      <c r="BR318" s="4">
        <f t="shared" si="48"/>
        <v>7</v>
      </c>
      <c r="BS318" s="4">
        <f t="shared" si="49"/>
        <v>7</v>
      </c>
      <c r="BT318" s="4">
        <f t="shared" si="50"/>
        <v>0</v>
      </c>
      <c r="BU318" s="4">
        <f t="shared" si="51"/>
        <v>21</v>
      </c>
      <c r="BV318" s="4"/>
      <c r="BW318" s="4">
        <v>0</v>
      </c>
    </row>
    <row r="319" spans="1:75" s="1" customFormat="1">
      <c r="A319" s="21" t="s">
        <v>178</v>
      </c>
      <c r="B319" s="22">
        <v>45405</v>
      </c>
      <c r="C319" s="21" t="s">
        <v>258</v>
      </c>
      <c r="D319" s="23">
        <v>2024</v>
      </c>
      <c r="E319" s="21" t="str">
        <f t="shared" si="39"/>
        <v>z-TotalsApril2024</v>
      </c>
      <c r="F319" s="21">
        <f>SUM(F280:F318)</f>
        <v>718055</v>
      </c>
      <c r="G319" s="21">
        <f>SUM(G280:G318)</f>
        <v>80508</v>
      </c>
      <c r="H319" s="21">
        <f>SUM(H280:H318)</f>
        <v>216283</v>
      </c>
      <c r="I319" s="21">
        <f>SUM(I280:I318)</f>
        <v>42</v>
      </c>
      <c r="J319" s="21">
        <f>SUM(J280:J318)</f>
        <v>129</v>
      </c>
      <c r="K319" s="21">
        <f t="shared" si="40"/>
        <v>216196</v>
      </c>
      <c r="L319" s="21">
        <f t="shared" si="41"/>
        <v>-1</v>
      </c>
      <c r="M319" s="21">
        <f t="shared" ref="M319:W319" si="52">SUM(M280:M318)</f>
        <v>731575</v>
      </c>
      <c r="N319" s="21">
        <f t="shared" si="52"/>
        <v>219375</v>
      </c>
      <c r="O319" s="21">
        <f t="shared" si="52"/>
        <v>216197</v>
      </c>
      <c r="P319" s="21">
        <f t="shared" si="52"/>
        <v>14</v>
      </c>
      <c r="Q319" s="21">
        <f t="shared" si="52"/>
        <v>1</v>
      </c>
      <c r="R319" s="21">
        <f t="shared" si="52"/>
        <v>3164</v>
      </c>
      <c r="S319" s="21">
        <f t="shared" si="52"/>
        <v>382</v>
      </c>
      <c r="T319" s="21">
        <f t="shared" si="52"/>
        <v>774</v>
      </c>
      <c r="U319" s="21">
        <f t="shared" si="52"/>
        <v>1877</v>
      </c>
      <c r="V319" s="21">
        <f t="shared" si="52"/>
        <v>0</v>
      </c>
      <c r="W319" s="21">
        <f t="shared" si="52"/>
        <v>131</v>
      </c>
      <c r="X319" s="21">
        <f t="shared" si="42"/>
        <v>0</v>
      </c>
      <c r="Y319" s="21"/>
      <c r="Z319" s="21">
        <f t="shared" ref="Z319:AV319" si="53">SUM(Z280:Z318)</f>
        <v>16754</v>
      </c>
      <c r="AA319" s="21">
        <f t="shared" si="53"/>
        <v>1524</v>
      </c>
      <c r="AB319" s="21">
        <f t="shared" si="53"/>
        <v>1509</v>
      </c>
      <c r="AC319" s="21">
        <f t="shared" si="53"/>
        <v>15</v>
      </c>
      <c r="AD319" s="21">
        <f t="shared" si="53"/>
        <v>1</v>
      </c>
      <c r="AE319" s="21">
        <f t="shared" si="53"/>
        <v>7</v>
      </c>
      <c r="AF319" s="21">
        <f t="shared" si="53"/>
        <v>1</v>
      </c>
      <c r="AG319" s="21">
        <f t="shared" si="53"/>
        <v>6</v>
      </c>
      <c r="AH319" s="21">
        <f t="shared" si="53"/>
        <v>0</v>
      </c>
      <c r="AI319" s="21">
        <f t="shared" si="53"/>
        <v>0</v>
      </c>
      <c r="AJ319" s="21">
        <f t="shared" si="53"/>
        <v>0</v>
      </c>
      <c r="AK319" s="21">
        <f t="shared" si="53"/>
        <v>0</v>
      </c>
      <c r="AL319" s="21">
        <f t="shared" si="53"/>
        <v>0</v>
      </c>
      <c r="AM319" s="21">
        <f t="shared" si="53"/>
        <v>0</v>
      </c>
      <c r="AN319" s="21">
        <f t="shared" si="53"/>
        <v>0</v>
      </c>
      <c r="AO319" s="21">
        <f t="shared" si="53"/>
        <v>0</v>
      </c>
      <c r="AP319" s="21">
        <f t="shared" si="53"/>
        <v>0</v>
      </c>
      <c r="AQ319" s="21">
        <f t="shared" si="53"/>
        <v>0</v>
      </c>
      <c r="AR319" s="21">
        <f t="shared" si="53"/>
        <v>0</v>
      </c>
      <c r="AS319" s="21">
        <f t="shared" si="53"/>
        <v>0</v>
      </c>
      <c r="AT319" s="21">
        <f t="shared" si="53"/>
        <v>0</v>
      </c>
      <c r="AU319" s="21">
        <f t="shared" si="53"/>
        <v>0</v>
      </c>
      <c r="AV319" s="21">
        <f t="shared" si="53"/>
        <v>0</v>
      </c>
      <c r="AW319" s="21">
        <f t="shared" si="43"/>
        <v>1524</v>
      </c>
      <c r="AX319" s="21">
        <f t="shared" si="44"/>
        <v>1509</v>
      </c>
      <c r="AY319" s="21">
        <f t="shared" ref="AY319:BF319" si="54">SUM(AY280:AY318)</f>
        <v>0</v>
      </c>
      <c r="AZ319" s="21">
        <f t="shared" si="54"/>
        <v>0</v>
      </c>
      <c r="BA319" s="21">
        <f t="shared" si="54"/>
        <v>0</v>
      </c>
      <c r="BB319" s="21">
        <f t="shared" si="54"/>
        <v>3013</v>
      </c>
      <c r="BC319" s="21">
        <f t="shared" si="54"/>
        <v>3012</v>
      </c>
      <c r="BD319" s="21">
        <f t="shared" si="54"/>
        <v>814</v>
      </c>
      <c r="BE319" s="21">
        <f t="shared" si="54"/>
        <v>792</v>
      </c>
      <c r="BF319" s="21">
        <f t="shared" si="54"/>
        <v>22</v>
      </c>
      <c r="BG319" s="21">
        <f t="shared" si="45"/>
        <v>141</v>
      </c>
      <c r="BH319" s="21">
        <f>SUM(BH280:BH318)</f>
        <v>139</v>
      </c>
      <c r="BI319" s="21">
        <f>SUM(BI280:BI318)</f>
        <v>2</v>
      </c>
      <c r="BJ319" s="21">
        <f>SUM(BJ280:BJ318)</f>
        <v>1</v>
      </c>
      <c r="BK319" s="21">
        <f>SUM(BK280:BK318)</f>
        <v>95164</v>
      </c>
      <c r="BL319" s="21">
        <f t="shared" si="46"/>
        <v>124070</v>
      </c>
      <c r="BM319" s="21">
        <f t="shared" si="47"/>
        <v>1365</v>
      </c>
      <c r="BN319" s="21">
        <f>SUM(BN280:BN318)</f>
        <v>1187</v>
      </c>
      <c r="BO319" s="21">
        <f>SUM(BO280:BO318)</f>
        <v>178</v>
      </c>
      <c r="BP319" s="21">
        <f>SUM(BP280:BP318)</f>
        <v>0</v>
      </c>
      <c r="BQ319" s="21">
        <f>SUM(BQ280:BQ318)</f>
        <v>256</v>
      </c>
      <c r="BR319" s="21">
        <f t="shared" si="48"/>
        <v>217851</v>
      </c>
      <c r="BS319" s="21">
        <f t="shared" si="49"/>
        <v>214688</v>
      </c>
      <c r="BT319" s="21">
        <f t="shared" si="50"/>
        <v>3149</v>
      </c>
      <c r="BU319" s="21">
        <f t="shared" si="51"/>
        <v>714821</v>
      </c>
      <c r="BV319" s="21"/>
      <c r="BW319" s="21">
        <f>SUM(BW280:BW318)</f>
        <v>0</v>
      </c>
    </row>
    <row r="320" spans="1:75">
      <c r="A320" s="8" t="s">
        <v>98</v>
      </c>
      <c r="B320" s="18">
        <v>45363</v>
      </c>
      <c r="C320" s="4" t="s">
        <v>394</v>
      </c>
      <c r="D320" s="5">
        <v>2024</v>
      </c>
      <c r="E320" s="4" t="str">
        <f t="shared" si="39"/>
        <v>AdamsPresidential Primary2024</v>
      </c>
      <c r="F320" s="4">
        <v>8118</v>
      </c>
      <c r="G320" s="4">
        <v>544</v>
      </c>
      <c r="H320" s="4">
        <v>2518</v>
      </c>
      <c r="I320" s="4">
        <v>0</v>
      </c>
      <c r="J320" s="4">
        <v>25</v>
      </c>
      <c r="K320" s="4">
        <f t="shared" si="40"/>
        <v>2493</v>
      </c>
      <c r="L320" s="4">
        <f t="shared" si="41"/>
        <v>0</v>
      </c>
      <c r="M320" s="4">
        <v>8170</v>
      </c>
      <c r="N320" s="4">
        <v>2684</v>
      </c>
      <c r="O320" s="4">
        <v>2493</v>
      </c>
      <c r="P320" s="4">
        <v>0</v>
      </c>
      <c r="Q320" s="4">
        <v>0</v>
      </c>
      <c r="R320" s="4">
        <v>191</v>
      </c>
      <c r="S320" s="4">
        <v>4</v>
      </c>
      <c r="T320" s="4">
        <v>14</v>
      </c>
      <c r="U320" s="4">
        <v>19</v>
      </c>
      <c r="V320" s="4">
        <v>0</v>
      </c>
      <c r="W320" s="4">
        <v>154</v>
      </c>
      <c r="X320" s="4">
        <f t="shared" si="42"/>
        <v>0</v>
      </c>
      <c r="Z320" s="4">
        <v>63</v>
      </c>
      <c r="AA320" s="4">
        <v>6</v>
      </c>
      <c r="AB320" s="4">
        <v>6</v>
      </c>
      <c r="AC320" s="4">
        <v>0</v>
      </c>
      <c r="AD320" s="4">
        <v>0</v>
      </c>
      <c r="AE320" s="4">
        <v>0</v>
      </c>
      <c r="AF320" s="4">
        <v>0</v>
      </c>
      <c r="AG320" s="4">
        <v>0</v>
      </c>
      <c r="AH320" s="4">
        <v>0</v>
      </c>
      <c r="AI320" s="4">
        <v>0</v>
      </c>
      <c r="AJ320" s="4">
        <v>0</v>
      </c>
      <c r="AK320" s="4">
        <v>0</v>
      </c>
      <c r="AL320" s="4">
        <v>0</v>
      </c>
      <c r="AM320" s="4">
        <v>0</v>
      </c>
      <c r="AN320" s="4">
        <v>0</v>
      </c>
      <c r="AO320" s="4">
        <v>0</v>
      </c>
      <c r="AP320" s="4">
        <v>0</v>
      </c>
      <c r="AQ320" s="4">
        <v>0</v>
      </c>
      <c r="AR320" s="4">
        <v>0</v>
      </c>
      <c r="AS320" s="4">
        <v>0</v>
      </c>
      <c r="AT320" s="4">
        <v>0</v>
      </c>
      <c r="AU320" s="4">
        <v>0</v>
      </c>
      <c r="AV320" s="4">
        <v>0</v>
      </c>
      <c r="AW320" s="4">
        <f t="shared" si="43"/>
        <v>6</v>
      </c>
      <c r="AX320" s="4">
        <f t="shared" si="44"/>
        <v>6</v>
      </c>
      <c r="AY320" s="4">
        <v>0</v>
      </c>
      <c r="AZ320" s="4">
        <v>0</v>
      </c>
      <c r="BA320" s="4">
        <v>0</v>
      </c>
      <c r="BB320" s="4">
        <v>28</v>
      </c>
      <c r="BC320" s="4">
        <v>28</v>
      </c>
      <c r="BD320" s="4">
        <v>14</v>
      </c>
      <c r="BE320" s="4">
        <v>14</v>
      </c>
      <c r="BF320" s="4">
        <v>0</v>
      </c>
      <c r="BG320" s="4">
        <f t="shared" si="45"/>
        <v>0</v>
      </c>
      <c r="BH320" s="4">
        <v>0</v>
      </c>
      <c r="BI320" s="4">
        <v>0</v>
      </c>
      <c r="BJ320" s="4">
        <v>0</v>
      </c>
      <c r="BK320" s="4">
        <v>1410</v>
      </c>
      <c r="BL320" s="4">
        <f t="shared" si="46"/>
        <v>1274</v>
      </c>
      <c r="BM320" s="4">
        <f t="shared" si="47"/>
        <v>11</v>
      </c>
      <c r="BN320" s="4">
        <v>11</v>
      </c>
      <c r="BO320" s="4">
        <v>0</v>
      </c>
      <c r="BP320" s="4">
        <v>0</v>
      </c>
      <c r="BQ320" s="4">
        <v>0</v>
      </c>
      <c r="BR320" s="4">
        <f t="shared" si="48"/>
        <v>2678</v>
      </c>
      <c r="BS320" s="4">
        <f t="shared" si="49"/>
        <v>2487</v>
      </c>
      <c r="BT320" s="4">
        <f t="shared" si="50"/>
        <v>191</v>
      </c>
      <c r="BU320" s="4">
        <f t="shared" si="51"/>
        <v>8107</v>
      </c>
      <c r="BW320" s="4">
        <v>0</v>
      </c>
    </row>
    <row r="321" spans="1:75">
      <c r="A321" s="8" t="s">
        <v>101</v>
      </c>
      <c r="B321" s="18">
        <v>45363</v>
      </c>
      <c r="C321" s="4" t="s">
        <v>394</v>
      </c>
      <c r="D321" s="5">
        <v>2024</v>
      </c>
      <c r="E321" s="4" t="str">
        <f t="shared" si="39"/>
        <v>AsotinPresidential Primary2024</v>
      </c>
      <c r="F321" s="4">
        <v>14646</v>
      </c>
      <c r="G321" s="4">
        <v>3648</v>
      </c>
      <c r="H321" s="4">
        <v>6391</v>
      </c>
      <c r="I321" s="4">
        <v>0</v>
      </c>
      <c r="J321" s="4">
        <v>83</v>
      </c>
      <c r="K321" s="4">
        <f t="shared" si="40"/>
        <v>6308</v>
      </c>
      <c r="L321" s="4">
        <f t="shared" si="41"/>
        <v>0</v>
      </c>
      <c r="M321" s="4">
        <v>14849</v>
      </c>
      <c r="N321" s="4">
        <v>6570</v>
      </c>
      <c r="O321" s="4">
        <v>6308</v>
      </c>
      <c r="P321" s="4">
        <v>0</v>
      </c>
      <c r="Q321" s="4">
        <v>0</v>
      </c>
      <c r="R321" s="4">
        <v>262</v>
      </c>
      <c r="S321" s="4">
        <v>18</v>
      </c>
      <c r="T321" s="4">
        <v>6</v>
      </c>
      <c r="U321" s="4">
        <v>33</v>
      </c>
      <c r="V321" s="4">
        <v>0</v>
      </c>
      <c r="W321" s="4">
        <v>205</v>
      </c>
      <c r="X321" s="4">
        <f t="shared" si="42"/>
        <v>0</v>
      </c>
      <c r="Z321" s="4">
        <v>86</v>
      </c>
      <c r="AA321" s="4">
        <v>12</v>
      </c>
      <c r="AB321" s="4">
        <v>12</v>
      </c>
      <c r="AC321" s="4">
        <v>0</v>
      </c>
      <c r="AD321" s="4">
        <v>0</v>
      </c>
      <c r="AE321" s="4">
        <v>0</v>
      </c>
      <c r="AF321" s="4">
        <v>0</v>
      </c>
      <c r="AG321" s="4">
        <v>0</v>
      </c>
      <c r="AH321" s="4">
        <v>0</v>
      </c>
      <c r="AI321" s="4">
        <v>0</v>
      </c>
      <c r="AJ321" s="4">
        <v>0</v>
      </c>
      <c r="AK321" s="4">
        <v>0</v>
      </c>
      <c r="AL321" s="4">
        <v>0</v>
      </c>
      <c r="AM321" s="4">
        <v>0</v>
      </c>
      <c r="AN321" s="4">
        <v>0</v>
      </c>
      <c r="AO321" s="4">
        <v>0</v>
      </c>
      <c r="AP321" s="4">
        <v>0</v>
      </c>
      <c r="AQ321" s="4">
        <v>0</v>
      </c>
      <c r="AR321" s="4">
        <v>0</v>
      </c>
      <c r="AS321" s="4">
        <v>0</v>
      </c>
      <c r="AT321" s="4">
        <v>0</v>
      </c>
      <c r="AU321" s="4">
        <v>0</v>
      </c>
      <c r="AV321" s="4">
        <v>0</v>
      </c>
      <c r="AW321" s="4">
        <f t="shared" si="43"/>
        <v>12</v>
      </c>
      <c r="AX321" s="4">
        <f t="shared" si="44"/>
        <v>12</v>
      </c>
      <c r="AY321" s="4">
        <v>0</v>
      </c>
      <c r="AZ321" s="4">
        <v>0</v>
      </c>
      <c r="BA321" s="4">
        <v>0</v>
      </c>
      <c r="BB321" s="4">
        <v>50</v>
      </c>
      <c r="BC321" s="4">
        <v>50</v>
      </c>
      <c r="BD321" s="4">
        <v>24</v>
      </c>
      <c r="BE321" s="4">
        <v>24</v>
      </c>
      <c r="BF321" s="4">
        <v>0</v>
      </c>
      <c r="BG321" s="4">
        <f t="shared" si="45"/>
        <v>6</v>
      </c>
      <c r="BH321" s="4">
        <v>6</v>
      </c>
      <c r="BI321" s="4">
        <v>0</v>
      </c>
      <c r="BJ321" s="4">
        <v>0</v>
      </c>
      <c r="BK321" s="4">
        <v>3436</v>
      </c>
      <c r="BL321" s="4">
        <f t="shared" si="46"/>
        <v>3128</v>
      </c>
      <c r="BM321" s="4">
        <f t="shared" si="47"/>
        <v>40</v>
      </c>
      <c r="BN321" s="4">
        <v>40</v>
      </c>
      <c r="BO321" s="4">
        <v>0</v>
      </c>
      <c r="BP321" s="4">
        <v>0</v>
      </c>
      <c r="BQ321" s="4">
        <v>0</v>
      </c>
      <c r="BR321" s="4">
        <f t="shared" si="48"/>
        <v>6558</v>
      </c>
      <c r="BS321" s="4">
        <f t="shared" si="49"/>
        <v>6296</v>
      </c>
      <c r="BT321" s="4">
        <f t="shared" si="50"/>
        <v>262</v>
      </c>
      <c r="BU321" s="4">
        <f t="shared" si="51"/>
        <v>14763</v>
      </c>
      <c r="BW321" s="4">
        <v>0</v>
      </c>
    </row>
    <row r="322" spans="1:75">
      <c r="A322" s="8" t="s">
        <v>103</v>
      </c>
      <c r="B322" s="18">
        <v>45363</v>
      </c>
      <c r="C322" s="4" t="s">
        <v>394</v>
      </c>
      <c r="D322" s="5">
        <v>2024</v>
      </c>
      <c r="E322" s="4" t="str">
        <f t="shared" si="39"/>
        <v>BentonPresidential Primary2024</v>
      </c>
      <c r="F322" s="4">
        <v>127249</v>
      </c>
      <c r="G322" s="4">
        <v>28674</v>
      </c>
      <c r="H322" s="4">
        <v>45752</v>
      </c>
      <c r="I322" s="4">
        <v>11</v>
      </c>
      <c r="J322" s="4">
        <v>771</v>
      </c>
      <c r="K322" s="4">
        <f t="shared" si="40"/>
        <v>44992</v>
      </c>
      <c r="L322" s="4">
        <f t="shared" si="41"/>
        <v>0</v>
      </c>
      <c r="M322" s="4">
        <v>128892</v>
      </c>
      <c r="N322" s="4">
        <v>47057</v>
      </c>
      <c r="O322" s="4">
        <v>44992</v>
      </c>
      <c r="P322" s="4">
        <v>0</v>
      </c>
      <c r="Q322" s="4">
        <v>0</v>
      </c>
      <c r="R322" s="4">
        <v>2065</v>
      </c>
      <c r="S322" s="4">
        <v>18</v>
      </c>
      <c r="T322" s="4">
        <v>199</v>
      </c>
      <c r="U322" s="4">
        <v>219</v>
      </c>
      <c r="V322" s="4">
        <v>0</v>
      </c>
      <c r="W322" s="4">
        <v>1629</v>
      </c>
      <c r="X322" s="4">
        <f t="shared" si="42"/>
        <v>0</v>
      </c>
      <c r="Z322" s="4">
        <v>1130</v>
      </c>
      <c r="AA322" s="4">
        <v>171</v>
      </c>
      <c r="AB322" s="4">
        <v>166</v>
      </c>
      <c r="AC322" s="4">
        <v>5</v>
      </c>
      <c r="AD322" s="4">
        <v>0</v>
      </c>
      <c r="AE322" s="4">
        <v>1</v>
      </c>
      <c r="AF322" s="4">
        <v>1</v>
      </c>
      <c r="AG322" s="4">
        <v>3</v>
      </c>
      <c r="AH322" s="4">
        <v>0</v>
      </c>
      <c r="AI322" s="4">
        <v>0</v>
      </c>
      <c r="AJ322" s="4">
        <v>0</v>
      </c>
      <c r="AK322" s="4">
        <v>0</v>
      </c>
      <c r="AL322" s="4">
        <v>0</v>
      </c>
      <c r="AM322" s="4">
        <v>0</v>
      </c>
      <c r="AN322" s="4">
        <v>0</v>
      </c>
      <c r="AO322" s="4">
        <v>0</v>
      </c>
      <c r="AP322" s="4">
        <v>0</v>
      </c>
      <c r="AQ322" s="4">
        <v>0</v>
      </c>
      <c r="AR322" s="4">
        <v>0</v>
      </c>
      <c r="AS322" s="4">
        <v>0</v>
      </c>
      <c r="AT322" s="4">
        <v>0</v>
      </c>
      <c r="AU322" s="4">
        <v>0</v>
      </c>
      <c r="AV322" s="4">
        <v>0</v>
      </c>
      <c r="AW322" s="4">
        <f t="shared" si="43"/>
        <v>171</v>
      </c>
      <c r="AX322" s="4">
        <f t="shared" si="44"/>
        <v>166</v>
      </c>
      <c r="AY322" s="4">
        <v>0</v>
      </c>
      <c r="AZ322" s="4">
        <v>0</v>
      </c>
      <c r="BA322" s="4">
        <v>0</v>
      </c>
      <c r="BB322" s="4">
        <v>556</v>
      </c>
      <c r="BC322" s="4">
        <v>556</v>
      </c>
      <c r="BD322" s="4">
        <v>260</v>
      </c>
      <c r="BE322" s="4">
        <v>245</v>
      </c>
      <c r="BF322" s="4">
        <v>13</v>
      </c>
      <c r="BG322" s="4">
        <f t="shared" si="45"/>
        <v>27</v>
      </c>
      <c r="BH322" s="4">
        <v>27</v>
      </c>
      <c r="BI322" s="4">
        <v>0</v>
      </c>
      <c r="BJ322" s="4">
        <v>1</v>
      </c>
      <c r="BK322" s="4">
        <v>26335</v>
      </c>
      <c r="BL322" s="4">
        <f t="shared" si="46"/>
        <v>20695</v>
      </c>
      <c r="BM322" s="4">
        <f t="shared" si="47"/>
        <v>147</v>
      </c>
      <c r="BN322" s="4">
        <v>147</v>
      </c>
      <c r="BO322" s="4">
        <v>0</v>
      </c>
      <c r="BP322" s="4">
        <v>0</v>
      </c>
      <c r="BQ322" s="4">
        <v>1</v>
      </c>
      <c r="BR322" s="4">
        <f t="shared" si="48"/>
        <v>46886</v>
      </c>
      <c r="BS322" s="4">
        <f t="shared" si="49"/>
        <v>44826</v>
      </c>
      <c r="BT322" s="4">
        <f t="shared" si="50"/>
        <v>2060</v>
      </c>
      <c r="BU322" s="4">
        <f t="shared" si="51"/>
        <v>127762</v>
      </c>
      <c r="BW322" s="4">
        <v>0</v>
      </c>
    </row>
    <row r="323" spans="1:75">
      <c r="A323" s="8" t="s">
        <v>105</v>
      </c>
      <c r="B323" s="18">
        <v>45363</v>
      </c>
      <c r="C323" s="4" t="s">
        <v>394</v>
      </c>
      <c r="D323" s="5">
        <v>2024</v>
      </c>
      <c r="E323" s="4" t="str">
        <f t="shared" si="39"/>
        <v>ChelanPresidential Primary2024</v>
      </c>
      <c r="F323" s="4">
        <v>51812</v>
      </c>
      <c r="G323" s="4">
        <v>7574</v>
      </c>
      <c r="H323" s="4">
        <v>20735</v>
      </c>
      <c r="I323" s="4">
        <v>3</v>
      </c>
      <c r="J323" s="4">
        <v>357</v>
      </c>
      <c r="K323" s="4">
        <f t="shared" si="40"/>
        <v>20381</v>
      </c>
      <c r="L323" s="4">
        <f t="shared" si="41"/>
        <v>0</v>
      </c>
      <c r="M323" s="4">
        <v>53143</v>
      </c>
      <c r="N323" s="4">
        <v>21478</v>
      </c>
      <c r="O323" s="4">
        <v>20381</v>
      </c>
      <c r="P323" s="4">
        <v>0</v>
      </c>
      <c r="Q323" s="4">
        <v>0</v>
      </c>
      <c r="R323" s="4">
        <v>1097</v>
      </c>
      <c r="S323" s="4">
        <v>72</v>
      </c>
      <c r="T323" s="4">
        <v>122</v>
      </c>
      <c r="U323" s="4">
        <v>103</v>
      </c>
      <c r="V323" s="4">
        <v>0</v>
      </c>
      <c r="W323" s="4">
        <v>800</v>
      </c>
      <c r="X323" s="4">
        <f t="shared" si="42"/>
        <v>0</v>
      </c>
      <c r="Y323" s="2" t="s">
        <v>395</v>
      </c>
      <c r="Z323" s="4">
        <v>460</v>
      </c>
      <c r="AA323" s="4">
        <v>57</v>
      </c>
      <c r="AB323" s="4">
        <v>56</v>
      </c>
      <c r="AC323" s="4">
        <v>1</v>
      </c>
      <c r="AD323" s="4">
        <v>0</v>
      </c>
      <c r="AE323" s="4">
        <v>0</v>
      </c>
      <c r="AF323" s="4">
        <v>0</v>
      </c>
      <c r="AG323" s="4">
        <v>1</v>
      </c>
      <c r="AH323" s="4">
        <v>0</v>
      </c>
      <c r="AI323" s="4">
        <v>0</v>
      </c>
      <c r="AJ323" s="4">
        <v>0</v>
      </c>
      <c r="AK323" s="4">
        <v>0</v>
      </c>
      <c r="AL323" s="4">
        <v>0</v>
      </c>
      <c r="AM323" s="4">
        <v>0</v>
      </c>
      <c r="AN323" s="4">
        <v>0</v>
      </c>
      <c r="AO323" s="4">
        <v>0</v>
      </c>
      <c r="AP323" s="4">
        <v>0</v>
      </c>
      <c r="AQ323" s="4">
        <v>0</v>
      </c>
      <c r="AR323" s="4">
        <v>0</v>
      </c>
      <c r="AS323" s="4">
        <v>0</v>
      </c>
      <c r="AT323" s="4">
        <v>0</v>
      </c>
      <c r="AU323" s="4">
        <v>0</v>
      </c>
      <c r="AV323" s="4">
        <v>0</v>
      </c>
      <c r="AW323" s="4">
        <f t="shared" si="43"/>
        <v>57</v>
      </c>
      <c r="AX323" s="4">
        <f t="shared" si="44"/>
        <v>56</v>
      </c>
      <c r="AY323" s="4">
        <v>0</v>
      </c>
      <c r="AZ323" s="4">
        <v>0</v>
      </c>
      <c r="BA323" s="4">
        <v>0</v>
      </c>
      <c r="BB323" s="4">
        <v>311</v>
      </c>
      <c r="BC323" s="4">
        <v>311</v>
      </c>
      <c r="BD323" s="4">
        <v>122</v>
      </c>
      <c r="BE323" s="4">
        <v>117</v>
      </c>
      <c r="BF323" s="4">
        <v>5</v>
      </c>
      <c r="BG323" s="4">
        <f t="shared" si="45"/>
        <v>16</v>
      </c>
      <c r="BH323" s="4">
        <v>15</v>
      </c>
      <c r="BI323" s="4">
        <v>1</v>
      </c>
      <c r="BJ323" s="4">
        <v>0</v>
      </c>
      <c r="BK323" s="4">
        <v>11818</v>
      </c>
      <c r="BL323" s="4">
        <f t="shared" si="46"/>
        <v>9644</v>
      </c>
      <c r="BM323" s="4">
        <f t="shared" si="47"/>
        <v>76</v>
      </c>
      <c r="BN323" s="4">
        <v>76</v>
      </c>
      <c r="BO323" s="4">
        <v>0</v>
      </c>
      <c r="BP323" s="4">
        <v>0</v>
      </c>
      <c r="BQ323" s="4">
        <v>0</v>
      </c>
      <c r="BR323" s="4">
        <f t="shared" si="48"/>
        <v>21421</v>
      </c>
      <c r="BS323" s="4">
        <f t="shared" si="49"/>
        <v>20325</v>
      </c>
      <c r="BT323" s="4">
        <f t="shared" si="50"/>
        <v>1096</v>
      </c>
      <c r="BU323" s="4">
        <f t="shared" si="51"/>
        <v>52683</v>
      </c>
      <c r="BW323" s="4">
        <v>0</v>
      </c>
    </row>
    <row r="324" spans="1:75">
      <c r="A324" s="8" t="s">
        <v>107</v>
      </c>
      <c r="B324" s="18">
        <v>45363</v>
      </c>
      <c r="C324" s="4" t="s">
        <v>394</v>
      </c>
      <c r="D324" s="5">
        <v>2024</v>
      </c>
      <c r="E324" s="4" t="str">
        <f t="shared" si="39"/>
        <v>ClallamPresidential Primary2024</v>
      </c>
      <c r="F324" s="4">
        <v>57217</v>
      </c>
      <c r="G324" s="4">
        <v>4757</v>
      </c>
      <c r="H324" s="4">
        <v>26555</v>
      </c>
      <c r="I324" s="4">
        <v>10</v>
      </c>
      <c r="J324" s="4">
        <v>190</v>
      </c>
      <c r="K324" s="4">
        <f t="shared" si="40"/>
        <v>26375</v>
      </c>
      <c r="L324" s="4">
        <f t="shared" si="41"/>
        <v>0</v>
      </c>
      <c r="M324" s="4">
        <v>58693</v>
      </c>
      <c r="N324" s="4">
        <v>27976</v>
      </c>
      <c r="O324" s="4">
        <v>26375</v>
      </c>
      <c r="P324" s="4">
        <v>0</v>
      </c>
      <c r="Q324" s="4">
        <v>0</v>
      </c>
      <c r="R324" s="4">
        <v>1601</v>
      </c>
      <c r="S324" s="4">
        <v>81</v>
      </c>
      <c r="T324" s="4">
        <v>91</v>
      </c>
      <c r="U324" s="4">
        <v>69</v>
      </c>
      <c r="V324" s="4">
        <v>0</v>
      </c>
      <c r="W324" s="4">
        <v>1360</v>
      </c>
      <c r="X324" s="4">
        <f t="shared" si="42"/>
        <v>0</v>
      </c>
      <c r="Z324" s="4">
        <v>841</v>
      </c>
      <c r="AA324" s="4">
        <v>134</v>
      </c>
      <c r="AB324" s="4">
        <v>127</v>
      </c>
      <c r="AC324" s="4">
        <v>7</v>
      </c>
      <c r="AD324" s="4">
        <v>0</v>
      </c>
      <c r="AE324" s="4">
        <v>2</v>
      </c>
      <c r="AF324" s="4">
        <v>0</v>
      </c>
      <c r="AG324" s="4">
        <v>5</v>
      </c>
      <c r="AH324" s="4">
        <v>0</v>
      </c>
      <c r="AI324" s="4">
        <v>0</v>
      </c>
      <c r="AJ324" s="4">
        <v>0</v>
      </c>
      <c r="AK324" s="4">
        <v>0</v>
      </c>
      <c r="AL324" s="4">
        <v>0</v>
      </c>
      <c r="AM324" s="4">
        <v>0</v>
      </c>
      <c r="AN324" s="4">
        <v>0</v>
      </c>
      <c r="AO324" s="4">
        <v>0</v>
      </c>
      <c r="AP324" s="4">
        <v>0</v>
      </c>
      <c r="AQ324" s="4">
        <v>0</v>
      </c>
      <c r="AR324" s="4">
        <v>0</v>
      </c>
      <c r="AS324" s="4">
        <v>0</v>
      </c>
      <c r="AT324" s="4">
        <v>0</v>
      </c>
      <c r="AU324" s="4">
        <v>0</v>
      </c>
      <c r="AV324" s="4">
        <v>0</v>
      </c>
      <c r="AW324" s="4">
        <f t="shared" si="43"/>
        <v>134</v>
      </c>
      <c r="AX324" s="4">
        <f t="shared" si="44"/>
        <v>127</v>
      </c>
      <c r="AY324" s="4">
        <v>0</v>
      </c>
      <c r="AZ324" s="4">
        <v>0</v>
      </c>
      <c r="BA324" s="4">
        <v>0</v>
      </c>
      <c r="BB324" s="4">
        <v>696</v>
      </c>
      <c r="BC324" s="4">
        <v>696</v>
      </c>
      <c r="BD324" s="4">
        <v>59</v>
      </c>
      <c r="BE324" s="4">
        <v>56</v>
      </c>
      <c r="BF324" s="4">
        <v>3</v>
      </c>
      <c r="BG324" s="4">
        <f t="shared" si="45"/>
        <v>35</v>
      </c>
      <c r="BH324" s="4">
        <v>34</v>
      </c>
      <c r="BI324" s="4">
        <v>1</v>
      </c>
      <c r="BJ324" s="4">
        <v>0</v>
      </c>
      <c r="BK324" s="4">
        <v>17979</v>
      </c>
      <c r="BL324" s="4">
        <f t="shared" si="46"/>
        <v>9962</v>
      </c>
      <c r="BM324" s="4">
        <f t="shared" si="47"/>
        <v>143</v>
      </c>
      <c r="BN324" s="4">
        <v>143</v>
      </c>
      <c r="BO324" s="4">
        <v>0</v>
      </c>
      <c r="BP324" s="4">
        <v>0</v>
      </c>
      <c r="BQ324" s="4">
        <v>0</v>
      </c>
      <c r="BR324" s="4">
        <f t="shared" si="48"/>
        <v>27842</v>
      </c>
      <c r="BS324" s="4">
        <f t="shared" si="49"/>
        <v>26248</v>
      </c>
      <c r="BT324" s="4">
        <f t="shared" si="50"/>
        <v>1594</v>
      </c>
      <c r="BU324" s="4">
        <f t="shared" si="51"/>
        <v>57852</v>
      </c>
      <c r="BW324" s="4">
        <v>0</v>
      </c>
    </row>
    <row r="325" spans="1:75" ht="57.95">
      <c r="A325" s="8" t="s">
        <v>109</v>
      </c>
      <c r="B325" s="18">
        <v>45363</v>
      </c>
      <c r="C325" s="4" t="s">
        <v>394</v>
      </c>
      <c r="D325" s="5">
        <v>2024</v>
      </c>
      <c r="E325" s="4" t="str">
        <f t="shared" si="39"/>
        <v>ClarkPresidential Primary2024</v>
      </c>
      <c r="F325" s="4">
        <v>334062</v>
      </c>
      <c r="G325" s="4">
        <v>38149</v>
      </c>
      <c r="H325" s="4">
        <v>116343</v>
      </c>
      <c r="I325" s="4">
        <v>23</v>
      </c>
      <c r="J325" s="4">
        <v>1756</v>
      </c>
      <c r="K325" s="4">
        <f t="shared" si="40"/>
        <v>114610</v>
      </c>
      <c r="L325" s="4">
        <f t="shared" si="41"/>
        <v>-1</v>
      </c>
      <c r="M325" s="4">
        <v>338278</v>
      </c>
      <c r="N325" s="4">
        <v>120991</v>
      </c>
      <c r="O325" s="4">
        <v>114611</v>
      </c>
      <c r="P325" s="4">
        <v>9</v>
      </c>
      <c r="Q325" s="4">
        <v>0</v>
      </c>
      <c r="R325" s="4">
        <v>6371</v>
      </c>
      <c r="S325" s="4">
        <v>364</v>
      </c>
      <c r="T325" s="4">
        <v>746</v>
      </c>
      <c r="U325" s="4">
        <v>1284</v>
      </c>
      <c r="V325" s="4">
        <v>0</v>
      </c>
      <c r="W325" s="4">
        <v>3977</v>
      </c>
      <c r="X325" s="4">
        <f t="shared" si="42"/>
        <v>0</v>
      </c>
      <c r="Y325" s="2" t="s">
        <v>396</v>
      </c>
      <c r="Z325" s="4">
        <v>3826</v>
      </c>
      <c r="AA325" s="4">
        <v>575</v>
      </c>
      <c r="AB325" s="4">
        <v>553</v>
      </c>
      <c r="AC325" s="4">
        <v>22</v>
      </c>
      <c r="AD325" s="4">
        <v>3</v>
      </c>
      <c r="AE325" s="4">
        <v>6</v>
      </c>
      <c r="AF325" s="4">
        <v>1</v>
      </c>
      <c r="AG325" s="4">
        <v>12</v>
      </c>
      <c r="AH325" s="4">
        <v>0</v>
      </c>
      <c r="AI325" s="4">
        <v>0</v>
      </c>
      <c r="AJ325" s="4">
        <v>0</v>
      </c>
      <c r="AK325" s="4">
        <v>0</v>
      </c>
      <c r="AL325" s="4">
        <v>0</v>
      </c>
      <c r="AM325" s="4">
        <v>0</v>
      </c>
      <c r="AN325" s="4">
        <v>0</v>
      </c>
      <c r="AO325" s="4">
        <v>0</v>
      </c>
      <c r="AP325" s="4">
        <v>0</v>
      </c>
      <c r="AQ325" s="4">
        <v>0</v>
      </c>
      <c r="AR325" s="4">
        <v>0</v>
      </c>
      <c r="AS325" s="4">
        <v>0</v>
      </c>
      <c r="AT325" s="4">
        <v>0</v>
      </c>
      <c r="AU325" s="4">
        <v>0</v>
      </c>
      <c r="AV325" s="4">
        <v>0</v>
      </c>
      <c r="AW325" s="4">
        <f t="shared" si="43"/>
        <v>575</v>
      </c>
      <c r="AX325" s="4">
        <f t="shared" si="44"/>
        <v>553</v>
      </c>
      <c r="AY325" s="4">
        <v>0</v>
      </c>
      <c r="AZ325" s="4">
        <v>0</v>
      </c>
      <c r="BA325" s="4">
        <v>0</v>
      </c>
      <c r="BB325" s="4">
        <v>1609</v>
      </c>
      <c r="BC325" s="4">
        <v>1609</v>
      </c>
      <c r="BD325" s="4">
        <v>653</v>
      </c>
      <c r="BE325" s="4">
        <v>618</v>
      </c>
      <c r="BF325" s="4">
        <v>35</v>
      </c>
      <c r="BG325" s="4">
        <f t="shared" si="45"/>
        <v>171</v>
      </c>
      <c r="BH325" s="4">
        <v>169</v>
      </c>
      <c r="BI325" s="4">
        <v>2</v>
      </c>
      <c r="BJ325" s="4">
        <v>1</v>
      </c>
      <c r="BK325" s="4">
        <v>51498</v>
      </c>
      <c r="BL325" s="4">
        <f t="shared" si="46"/>
        <v>69322</v>
      </c>
      <c r="BM325" s="4">
        <f t="shared" si="47"/>
        <v>2423</v>
      </c>
      <c r="BN325" s="4">
        <v>2423</v>
      </c>
      <c r="BO325" s="4">
        <v>0</v>
      </c>
      <c r="BP325" s="4">
        <v>0</v>
      </c>
      <c r="BQ325" s="4">
        <v>1</v>
      </c>
      <c r="BR325" s="4">
        <f t="shared" si="48"/>
        <v>120416</v>
      </c>
      <c r="BS325" s="4">
        <f t="shared" si="49"/>
        <v>114058</v>
      </c>
      <c r="BT325" s="4">
        <f t="shared" si="50"/>
        <v>6349</v>
      </c>
      <c r="BU325" s="4">
        <f t="shared" si="51"/>
        <v>334452</v>
      </c>
      <c r="BW325" s="4">
        <v>0</v>
      </c>
    </row>
    <row r="326" spans="1:75">
      <c r="A326" s="8" t="s">
        <v>111</v>
      </c>
      <c r="B326" s="18">
        <v>45363</v>
      </c>
      <c r="C326" s="4" t="s">
        <v>394</v>
      </c>
      <c r="D326" s="5">
        <v>2024</v>
      </c>
      <c r="E326" s="4" t="str">
        <f t="shared" si="39"/>
        <v>ColumbiaPresidential Primary2024</v>
      </c>
      <c r="F326" s="4">
        <v>2867</v>
      </c>
      <c r="G326" s="4">
        <v>454</v>
      </c>
      <c r="H326" s="4">
        <v>1511</v>
      </c>
      <c r="I326" s="4">
        <v>0</v>
      </c>
      <c r="J326" s="4">
        <v>18</v>
      </c>
      <c r="K326" s="4">
        <f t="shared" si="40"/>
        <v>1493</v>
      </c>
      <c r="L326" s="4">
        <f t="shared" si="41"/>
        <v>0</v>
      </c>
      <c r="M326" s="4">
        <v>2891</v>
      </c>
      <c r="N326" s="4">
        <v>1562</v>
      </c>
      <c r="O326" s="4">
        <v>1493</v>
      </c>
      <c r="P326" s="4">
        <v>0</v>
      </c>
      <c r="Q326" s="4">
        <v>0</v>
      </c>
      <c r="R326" s="4">
        <v>69</v>
      </c>
      <c r="S326" s="4">
        <v>7</v>
      </c>
      <c r="T326" s="4">
        <v>3</v>
      </c>
      <c r="U326" s="4">
        <v>9</v>
      </c>
      <c r="V326" s="4">
        <v>0</v>
      </c>
      <c r="W326" s="4">
        <v>50</v>
      </c>
      <c r="X326" s="4">
        <f t="shared" si="42"/>
        <v>0</v>
      </c>
      <c r="Z326" s="4">
        <v>24</v>
      </c>
      <c r="AA326" s="4">
        <v>6</v>
      </c>
      <c r="AB326" s="4">
        <v>6</v>
      </c>
      <c r="AC326" s="4">
        <v>0</v>
      </c>
      <c r="AD326" s="4">
        <v>0</v>
      </c>
      <c r="AE326" s="4">
        <v>0</v>
      </c>
      <c r="AF326" s="4">
        <v>0</v>
      </c>
      <c r="AG326" s="4">
        <v>0</v>
      </c>
      <c r="AH326" s="4">
        <v>0</v>
      </c>
      <c r="AI326" s="4">
        <v>0</v>
      </c>
      <c r="AJ326" s="4">
        <v>0</v>
      </c>
      <c r="AK326" s="4">
        <v>0</v>
      </c>
      <c r="AL326" s="4">
        <v>0</v>
      </c>
      <c r="AM326" s="4">
        <v>0</v>
      </c>
      <c r="AN326" s="4">
        <v>0</v>
      </c>
      <c r="AO326" s="4">
        <v>0</v>
      </c>
      <c r="AP326" s="4">
        <v>0</v>
      </c>
      <c r="AQ326" s="4">
        <v>0</v>
      </c>
      <c r="AR326" s="4">
        <v>0</v>
      </c>
      <c r="AS326" s="4">
        <v>0</v>
      </c>
      <c r="AT326" s="4">
        <v>0</v>
      </c>
      <c r="AU326" s="4">
        <v>0</v>
      </c>
      <c r="AV326" s="4">
        <v>0</v>
      </c>
      <c r="AW326" s="4">
        <f t="shared" si="43"/>
        <v>6</v>
      </c>
      <c r="AX326" s="4">
        <f t="shared" si="44"/>
        <v>6</v>
      </c>
      <c r="AY326" s="4">
        <v>0</v>
      </c>
      <c r="AZ326" s="4">
        <v>0</v>
      </c>
      <c r="BA326" s="4">
        <v>0</v>
      </c>
      <c r="BB326" s="4">
        <v>26</v>
      </c>
      <c r="BC326" s="4">
        <v>26</v>
      </c>
      <c r="BD326" s="4">
        <v>15</v>
      </c>
      <c r="BE326" s="4">
        <v>15</v>
      </c>
      <c r="BF326" s="4">
        <v>0</v>
      </c>
      <c r="BG326" s="4">
        <f t="shared" si="45"/>
        <v>1</v>
      </c>
      <c r="BH326" s="4">
        <v>1</v>
      </c>
      <c r="BI326" s="4">
        <v>0</v>
      </c>
      <c r="BJ326" s="4">
        <v>0</v>
      </c>
      <c r="BK326" s="4">
        <v>838</v>
      </c>
      <c r="BL326" s="4">
        <f t="shared" si="46"/>
        <v>723</v>
      </c>
      <c r="BM326" s="4">
        <f t="shared" si="47"/>
        <v>4</v>
      </c>
      <c r="BN326" s="4">
        <v>4</v>
      </c>
      <c r="BO326" s="4">
        <v>0</v>
      </c>
      <c r="BP326" s="4">
        <v>0</v>
      </c>
      <c r="BQ326" s="4">
        <v>0</v>
      </c>
      <c r="BR326" s="4">
        <f t="shared" si="48"/>
        <v>1556</v>
      </c>
      <c r="BS326" s="4">
        <f t="shared" si="49"/>
        <v>1487</v>
      </c>
      <c r="BT326" s="4">
        <f t="shared" si="50"/>
        <v>69</v>
      </c>
      <c r="BU326" s="4">
        <f t="shared" si="51"/>
        <v>2867</v>
      </c>
      <c r="BW326" s="4">
        <v>0</v>
      </c>
    </row>
    <row r="327" spans="1:75" ht="72.599999999999994">
      <c r="A327" s="8" t="s">
        <v>113</v>
      </c>
      <c r="B327" s="18">
        <v>45363</v>
      </c>
      <c r="C327" s="4" t="s">
        <v>394</v>
      </c>
      <c r="D327" s="5">
        <v>2024</v>
      </c>
      <c r="E327" s="4" t="str">
        <f t="shared" si="39"/>
        <v>CowlitzPresidential Primary2024</v>
      </c>
      <c r="F327" s="4">
        <v>73312</v>
      </c>
      <c r="G327" s="4">
        <v>14502</v>
      </c>
      <c r="H327" s="4">
        <v>28365</v>
      </c>
      <c r="I327" s="4">
        <v>2</v>
      </c>
      <c r="J327" s="4">
        <v>478</v>
      </c>
      <c r="K327" s="4">
        <f t="shared" si="40"/>
        <v>27889</v>
      </c>
      <c r="L327" s="4">
        <f t="shared" si="41"/>
        <v>0</v>
      </c>
      <c r="M327" s="4">
        <v>73794</v>
      </c>
      <c r="N327" s="4">
        <v>29607</v>
      </c>
      <c r="O327" s="4">
        <v>27889</v>
      </c>
      <c r="P327" s="4">
        <v>0</v>
      </c>
      <c r="Q327" s="4">
        <v>0</v>
      </c>
      <c r="R327" s="4">
        <v>1718</v>
      </c>
      <c r="S327" s="4">
        <v>15</v>
      </c>
      <c r="T327" s="4">
        <v>139</v>
      </c>
      <c r="U327" s="4">
        <v>201</v>
      </c>
      <c r="V327" s="4">
        <v>0</v>
      </c>
      <c r="W327" s="4">
        <v>1363</v>
      </c>
      <c r="X327" s="4">
        <f t="shared" si="42"/>
        <v>0</v>
      </c>
      <c r="Y327" s="2" t="s">
        <v>397</v>
      </c>
      <c r="Z327" s="4">
        <v>634</v>
      </c>
      <c r="AA327" s="4">
        <v>69</v>
      </c>
      <c r="AB327" s="4">
        <v>67</v>
      </c>
      <c r="AC327" s="4">
        <v>2</v>
      </c>
      <c r="AD327" s="4">
        <v>0</v>
      </c>
      <c r="AE327" s="4">
        <v>1</v>
      </c>
      <c r="AF327" s="4">
        <v>0</v>
      </c>
      <c r="AG327" s="4">
        <v>1</v>
      </c>
      <c r="AH327" s="4">
        <v>0</v>
      </c>
      <c r="AI327" s="4">
        <v>0</v>
      </c>
      <c r="AJ327" s="4">
        <v>0</v>
      </c>
      <c r="AK327" s="4">
        <v>0</v>
      </c>
      <c r="AL327" s="4">
        <v>0</v>
      </c>
      <c r="AM327" s="4">
        <v>0</v>
      </c>
      <c r="AN327" s="4">
        <v>0</v>
      </c>
      <c r="AO327" s="4">
        <v>0</v>
      </c>
      <c r="AP327" s="4">
        <v>0</v>
      </c>
      <c r="AQ327" s="4">
        <v>0</v>
      </c>
      <c r="AR327" s="4">
        <v>0</v>
      </c>
      <c r="AS327" s="4">
        <v>0</v>
      </c>
      <c r="AT327" s="4">
        <v>0</v>
      </c>
      <c r="AU327" s="4">
        <v>0</v>
      </c>
      <c r="AV327" s="4">
        <v>0</v>
      </c>
      <c r="AW327" s="4">
        <f t="shared" si="43"/>
        <v>69</v>
      </c>
      <c r="AX327" s="4">
        <f t="shared" si="44"/>
        <v>67</v>
      </c>
      <c r="AY327" s="4">
        <v>0</v>
      </c>
      <c r="AZ327" s="4">
        <v>0</v>
      </c>
      <c r="BA327" s="4">
        <v>0</v>
      </c>
      <c r="BB327" s="4">
        <v>252</v>
      </c>
      <c r="BC327" s="4">
        <v>252</v>
      </c>
      <c r="BD327" s="4">
        <v>125</v>
      </c>
      <c r="BE327" s="4">
        <v>119</v>
      </c>
      <c r="BF327" s="4">
        <v>6</v>
      </c>
      <c r="BG327" s="4">
        <f t="shared" si="45"/>
        <v>26</v>
      </c>
      <c r="BH327" s="4">
        <v>26</v>
      </c>
      <c r="BI327" s="4">
        <v>0</v>
      </c>
      <c r="BJ327" s="4">
        <v>0</v>
      </c>
      <c r="BK327" s="4">
        <v>17703</v>
      </c>
      <c r="BL327" s="4">
        <f t="shared" si="46"/>
        <v>11878</v>
      </c>
      <c r="BM327" s="4">
        <f t="shared" si="47"/>
        <v>79</v>
      </c>
      <c r="BN327" s="4">
        <v>79</v>
      </c>
      <c r="BO327" s="4">
        <v>0</v>
      </c>
      <c r="BP327" s="4">
        <v>0</v>
      </c>
      <c r="BQ327" s="4">
        <v>0</v>
      </c>
      <c r="BR327" s="4">
        <f t="shared" si="48"/>
        <v>29538</v>
      </c>
      <c r="BS327" s="4">
        <f t="shared" si="49"/>
        <v>27822</v>
      </c>
      <c r="BT327" s="4">
        <f t="shared" si="50"/>
        <v>1716</v>
      </c>
      <c r="BU327" s="4">
        <f t="shared" si="51"/>
        <v>73160</v>
      </c>
      <c r="BW327" s="4">
        <v>1</v>
      </c>
    </row>
    <row r="328" spans="1:75">
      <c r="A328" s="8" t="s">
        <v>115</v>
      </c>
      <c r="B328" s="18">
        <v>45363</v>
      </c>
      <c r="C328" s="4" t="s">
        <v>394</v>
      </c>
      <c r="D328" s="5">
        <v>2024</v>
      </c>
      <c r="E328" s="4" t="str">
        <f t="shared" si="39"/>
        <v>DouglasPresidential Primary2024</v>
      </c>
      <c r="F328" s="4">
        <v>26650</v>
      </c>
      <c r="G328" s="4">
        <v>2163</v>
      </c>
      <c r="H328" s="4">
        <v>10144</v>
      </c>
      <c r="I328" s="4">
        <v>0</v>
      </c>
      <c r="J328" s="4">
        <v>233</v>
      </c>
      <c r="K328" s="4">
        <f t="shared" si="40"/>
        <v>9911</v>
      </c>
      <c r="L328" s="4">
        <f t="shared" si="41"/>
        <v>0</v>
      </c>
      <c r="M328" s="4">
        <v>27589</v>
      </c>
      <c r="N328" s="4">
        <v>10485</v>
      </c>
      <c r="O328" s="4">
        <v>9911</v>
      </c>
      <c r="P328" s="4">
        <v>0</v>
      </c>
      <c r="Q328" s="4">
        <v>0</v>
      </c>
      <c r="R328" s="4">
        <v>574</v>
      </c>
      <c r="S328" s="4">
        <v>12</v>
      </c>
      <c r="T328" s="4">
        <v>14</v>
      </c>
      <c r="U328" s="4">
        <v>53</v>
      </c>
      <c r="V328" s="4">
        <v>0</v>
      </c>
      <c r="W328" s="4">
        <v>495</v>
      </c>
      <c r="X328" s="4">
        <f t="shared" si="42"/>
        <v>0</v>
      </c>
      <c r="Z328" s="4">
        <v>182</v>
      </c>
      <c r="AA328" s="4">
        <v>24</v>
      </c>
      <c r="AB328" s="4">
        <v>24</v>
      </c>
      <c r="AC328" s="4">
        <v>0</v>
      </c>
      <c r="AD328" s="4">
        <v>0</v>
      </c>
      <c r="AE328" s="4">
        <v>0</v>
      </c>
      <c r="AF328" s="4">
        <v>0</v>
      </c>
      <c r="AG328" s="4">
        <v>0</v>
      </c>
      <c r="AH328" s="4">
        <v>0</v>
      </c>
      <c r="AI328" s="4">
        <v>0</v>
      </c>
      <c r="AJ328" s="4">
        <v>0</v>
      </c>
      <c r="AK328" s="4">
        <v>0</v>
      </c>
      <c r="AL328" s="4">
        <v>0</v>
      </c>
      <c r="AM328" s="4">
        <v>0</v>
      </c>
      <c r="AN328" s="4">
        <v>0</v>
      </c>
      <c r="AO328" s="4">
        <v>0</v>
      </c>
      <c r="AP328" s="4">
        <v>0</v>
      </c>
      <c r="AQ328" s="4">
        <v>0</v>
      </c>
      <c r="AR328" s="4">
        <v>0</v>
      </c>
      <c r="AS328" s="4">
        <v>0</v>
      </c>
      <c r="AT328" s="4">
        <v>0</v>
      </c>
      <c r="AU328" s="4">
        <v>0</v>
      </c>
      <c r="AV328" s="4">
        <v>0</v>
      </c>
      <c r="AW328" s="4">
        <f t="shared" si="43"/>
        <v>24</v>
      </c>
      <c r="AX328" s="4">
        <f t="shared" si="44"/>
        <v>24</v>
      </c>
      <c r="AY328" s="4">
        <v>0</v>
      </c>
      <c r="AZ328" s="4">
        <v>0</v>
      </c>
      <c r="BA328" s="4">
        <v>0</v>
      </c>
      <c r="BB328" s="4">
        <v>146</v>
      </c>
      <c r="BC328" s="4">
        <v>146</v>
      </c>
      <c r="BD328" s="4">
        <v>75</v>
      </c>
      <c r="BE328" s="4">
        <v>74</v>
      </c>
      <c r="BF328" s="4">
        <v>1</v>
      </c>
      <c r="BG328" s="4">
        <f t="shared" si="45"/>
        <v>9</v>
      </c>
      <c r="BH328" s="4">
        <v>9</v>
      </c>
      <c r="BI328" s="4">
        <v>0</v>
      </c>
      <c r="BJ328" s="4">
        <v>0</v>
      </c>
      <c r="BK328" s="4">
        <v>5880</v>
      </c>
      <c r="BL328" s="4">
        <f t="shared" si="46"/>
        <v>4596</v>
      </c>
      <c r="BM328" s="4">
        <f t="shared" si="47"/>
        <v>34</v>
      </c>
      <c r="BN328" s="4">
        <v>34</v>
      </c>
      <c r="BO328" s="4">
        <v>0</v>
      </c>
      <c r="BP328" s="4">
        <v>0</v>
      </c>
      <c r="BQ328" s="4">
        <v>0</v>
      </c>
      <c r="BR328" s="4">
        <f t="shared" si="48"/>
        <v>10461</v>
      </c>
      <c r="BS328" s="4">
        <f t="shared" si="49"/>
        <v>9887</v>
      </c>
      <c r="BT328" s="4">
        <f t="shared" si="50"/>
        <v>574</v>
      </c>
      <c r="BU328" s="4">
        <f t="shared" si="51"/>
        <v>27407</v>
      </c>
      <c r="BW328" s="4">
        <v>0</v>
      </c>
    </row>
    <row r="329" spans="1:75" ht="29.1">
      <c r="A329" s="8" t="s">
        <v>117</v>
      </c>
      <c r="B329" s="18">
        <v>45363</v>
      </c>
      <c r="C329" s="4" t="s">
        <v>394</v>
      </c>
      <c r="D329" s="5">
        <v>2024</v>
      </c>
      <c r="E329" s="4" t="str">
        <f t="shared" si="39"/>
        <v>FerryPresidential Primary2024</v>
      </c>
      <c r="F329" s="4">
        <v>5109</v>
      </c>
      <c r="G329" s="4">
        <v>459</v>
      </c>
      <c r="H329" s="4">
        <v>2357</v>
      </c>
      <c r="I329" s="4">
        <v>0</v>
      </c>
      <c r="J329" s="4">
        <v>39</v>
      </c>
      <c r="K329" s="4">
        <f t="shared" si="40"/>
        <v>2318</v>
      </c>
      <c r="L329" s="4">
        <f t="shared" si="41"/>
        <v>-3</v>
      </c>
      <c r="M329" s="4">
        <v>5149</v>
      </c>
      <c r="N329" s="4">
        <v>2518</v>
      </c>
      <c r="O329" s="4">
        <v>2321</v>
      </c>
      <c r="P329" s="4">
        <v>0</v>
      </c>
      <c r="Q329" s="4">
        <v>0</v>
      </c>
      <c r="R329" s="4">
        <v>199</v>
      </c>
      <c r="S329" s="4">
        <v>14</v>
      </c>
      <c r="T329" s="4">
        <v>9</v>
      </c>
      <c r="U329" s="4">
        <v>50</v>
      </c>
      <c r="V329" s="4">
        <v>0</v>
      </c>
      <c r="W329" s="4">
        <v>126</v>
      </c>
      <c r="X329" s="4">
        <f t="shared" si="42"/>
        <v>-2</v>
      </c>
      <c r="Y329" s="2" t="s">
        <v>398</v>
      </c>
      <c r="Z329" s="4">
        <v>43</v>
      </c>
      <c r="AA329" s="4">
        <v>4</v>
      </c>
      <c r="AB329" s="4">
        <v>3</v>
      </c>
      <c r="AC329" s="4">
        <v>1</v>
      </c>
      <c r="AD329" s="4">
        <v>0</v>
      </c>
      <c r="AE329" s="4">
        <v>0</v>
      </c>
      <c r="AF329" s="4">
        <v>0</v>
      </c>
      <c r="AG329" s="4">
        <v>1</v>
      </c>
      <c r="AH329" s="4">
        <v>0</v>
      </c>
      <c r="AI329" s="4">
        <v>0</v>
      </c>
      <c r="AJ329" s="4">
        <v>0</v>
      </c>
      <c r="AK329" s="4">
        <v>0</v>
      </c>
      <c r="AL329" s="4">
        <v>0</v>
      </c>
      <c r="AM329" s="4">
        <v>0</v>
      </c>
      <c r="AN329" s="4">
        <v>0</v>
      </c>
      <c r="AO329" s="4">
        <v>0</v>
      </c>
      <c r="AP329" s="4">
        <v>0</v>
      </c>
      <c r="AQ329" s="4">
        <v>0</v>
      </c>
      <c r="AR329" s="4">
        <v>0</v>
      </c>
      <c r="AS329" s="4">
        <v>0</v>
      </c>
      <c r="AT329" s="4">
        <v>0</v>
      </c>
      <c r="AU329" s="4">
        <v>0</v>
      </c>
      <c r="AV329" s="4">
        <v>0</v>
      </c>
      <c r="AW329" s="4">
        <f t="shared" si="43"/>
        <v>4</v>
      </c>
      <c r="AX329" s="4">
        <f t="shared" si="44"/>
        <v>3</v>
      </c>
      <c r="AY329" s="4">
        <v>0</v>
      </c>
      <c r="AZ329" s="4">
        <v>0</v>
      </c>
      <c r="BA329" s="4">
        <v>0</v>
      </c>
      <c r="BB329" s="4">
        <v>41</v>
      </c>
      <c r="BC329" s="4">
        <v>41</v>
      </c>
      <c r="BD329" s="4">
        <v>18</v>
      </c>
      <c r="BE329" s="4">
        <v>15</v>
      </c>
      <c r="BF329" s="4">
        <v>3</v>
      </c>
      <c r="BG329" s="4">
        <f t="shared" si="45"/>
        <v>0</v>
      </c>
      <c r="BH329" s="4">
        <v>0</v>
      </c>
      <c r="BI329" s="4">
        <v>0</v>
      </c>
      <c r="BJ329" s="4">
        <v>0</v>
      </c>
      <c r="BK329" s="4">
        <v>735</v>
      </c>
      <c r="BL329" s="4">
        <f t="shared" si="46"/>
        <v>1783</v>
      </c>
      <c r="BM329" s="4">
        <f t="shared" si="47"/>
        <v>5</v>
      </c>
      <c r="BN329" s="4">
        <v>5</v>
      </c>
      <c r="BO329" s="4">
        <v>0</v>
      </c>
      <c r="BP329" s="4">
        <v>0</v>
      </c>
      <c r="BQ329" s="4">
        <v>0</v>
      </c>
      <c r="BR329" s="4">
        <f t="shared" si="48"/>
        <v>2514</v>
      </c>
      <c r="BS329" s="4">
        <f t="shared" si="49"/>
        <v>2318</v>
      </c>
      <c r="BT329" s="4">
        <f t="shared" si="50"/>
        <v>198</v>
      </c>
      <c r="BU329" s="4">
        <f t="shared" si="51"/>
        <v>5106</v>
      </c>
      <c r="BW329" s="4">
        <v>0</v>
      </c>
    </row>
    <row r="330" spans="1:75">
      <c r="A330" s="8" t="s">
        <v>119</v>
      </c>
      <c r="B330" s="18">
        <v>45363</v>
      </c>
      <c r="C330" s="4" t="s">
        <v>394</v>
      </c>
      <c r="D330" s="5">
        <v>2024</v>
      </c>
      <c r="E330" s="4" t="str">
        <f t="shared" si="39"/>
        <v>FranklinPresidential Primary2024</v>
      </c>
      <c r="F330" s="4">
        <v>44762</v>
      </c>
      <c r="G330" s="4">
        <v>4214</v>
      </c>
      <c r="H330" s="4">
        <v>12766</v>
      </c>
      <c r="I330" s="4">
        <v>1</v>
      </c>
      <c r="J330" s="4">
        <v>174</v>
      </c>
      <c r="K330" s="4">
        <f t="shared" si="40"/>
        <v>12593</v>
      </c>
      <c r="L330" s="4">
        <f t="shared" si="41"/>
        <v>0</v>
      </c>
      <c r="M330" s="4">
        <v>45179</v>
      </c>
      <c r="N330" s="4">
        <v>13383</v>
      </c>
      <c r="O330" s="4">
        <v>12593</v>
      </c>
      <c r="P330" s="4">
        <v>6</v>
      </c>
      <c r="Q330" s="4">
        <v>6</v>
      </c>
      <c r="R330" s="4">
        <v>784</v>
      </c>
      <c r="S330" s="4">
        <v>44</v>
      </c>
      <c r="T330" s="4">
        <v>43</v>
      </c>
      <c r="U330" s="4">
        <v>95</v>
      </c>
      <c r="V330" s="4">
        <v>0</v>
      </c>
      <c r="W330" s="4">
        <v>602</v>
      </c>
      <c r="X330" s="4">
        <f t="shared" si="42"/>
        <v>0</v>
      </c>
      <c r="Z330" s="4">
        <v>428</v>
      </c>
      <c r="AA330" s="4">
        <v>56</v>
      </c>
      <c r="AB330" s="4">
        <v>54</v>
      </c>
      <c r="AC330" s="4">
        <v>2</v>
      </c>
      <c r="AD330" s="4">
        <v>0</v>
      </c>
      <c r="AE330" s="4">
        <v>1</v>
      </c>
      <c r="AF330" s="4">
        <v>0</v>
      </c>
      <c r="AG330" s="4">
        <v>1</v>
      </c>
      <c r="AH330" s="4">
        <v>0</v>
      </c>
      <c r="AI330" s="4">
        <v>0</v>
      </c>
      <c r="AJ330" s="4">
        <v>0</v>
      </c>
      <c r="AK330" s="4">
        <v>0</v>
      </c>
      <c r="AL330" s="4">
        <v>0</v>
      </c>
      <c r="AM330" s="4">
        <v>0</v>
      </c>
      <c r="AN330" s="4">
        <v>0</v>
      </c>
      <c r="AO330" s="4">
        <v>0</v>
      </c>
      <c r="AP330" s="4">
        <v>0</v>
      </c>
      <c r="AQ330" s="4">
        <v>0</v>
      </c>
      <c r="AR330" s="4">
        <v>0</v>
      </c>
      <c r="AS330" s="4">
        <v>0</v>
      </c>
      <c r="AT330" s="4">
        <v>0</v>
      </c>
      <c r="AU330" s="4">
        <v>0</v>
      </c>
      <c r="AV330" s="4">
        <v>0</v>
      </c>
      <c r="AW330" s="4">
        <f t="shared" si="43"/>
        <v>56</v>
      </c>
      <c r="AX330" s="4">
        <f t="shared" si="44"/>
        <v>54</v>
      </c>
      <c r="AY330" s="4">
        <v>0</v>
      </c>
      <c r="AZ330" s="4">
        <v>0</v>
      </c>
      <c r="BA330" s="4">
        <v>0</v>
      </c>
      <c r="BB330" s="4">
        <v>160</v>
      </c>
      <c r="BC330" s="4">
        <v>160</v>
      </c>
      <c r="BD330" s="4">
        <v>70</v>
      </c>
      <c r="BE330" s="4">
        <v>68</v>
      </c>
      <c r="BF330" s="4">
        <v>2</v>
      </c>
      <c r="BG330" s="4">
        <f t="shared" si="45"/>
        <v>10</v>
      </c>
      <c r="BH330" s="4">
        <v>9</v>
      </c>
      <c r="BI330" s="4">
        <v>1</v>
      </c>
      <c r="BJ330" s="4">
        <v>0</v>
      </c>
      <c r="BK330" s="4">
        <v>6960</v>
      </c>
      <c r="BL330" s="4">
        <f t="shared" si="46"/>
        <v>6413</v>
      </c>
      <c r="BM330" s="4">
        <f t="shared" si="47"/>
        <v>52</v>
      </c>
      <c r="BN330" s="4">
        <v>52</v>
      </c>
      <c r="BO330" s="4">
        <v>0</v>
      </c>
      <c r="BP330" s="4">
        <v>0</v>
      </c>
      <c r="BQ330" s="4">
        <v>0</v>
      </c>
      <c r="BR330" s="4">
        <f t="shared" si="48"/>
        <v>13327</v>
      </c>
      <c r="BS330" s="4">
        <f t="shared" si="49"/>
        <v>12539</v>
      </c>
      <c r="BT330" s="4">
        <f t="shared" si="50"/>
        <v>782</v>
      </c>
      <c r="BU330" s="4">
        <f t="shared" si="51"/>
        <v>44751</v>
      </c>
      <c r="BW330" s="4">
        <v>0</v>
      </c>
    </row>
    <row r="331" spans="1:75">
      <c r="A331" s="8" t="s">
        <v>121</v>
      </c>
      <c r="B331" s="18">
        <v>45363</v>
      </c>
      <c r="C331" s="4" t="s">
        <v>394</v>
      </c>
      <c r="D331" s="5">
        <v>2024</v>
      </c>
      <c r="E331" s="4" t="str">
        <f t="shared" si="39"/>
        <v>GarfieldPresidential Primary2024</v>
      </c>
      <c r="F331" s="4">
        <v>1646</v>
      </c>
      <c r="G331" s="4">
        <v>250</v>
      </c>
      <c r="H331" s="4">
        <v>783</v>
      </c>
      <c r="I331" s="4">
        <v>0</v>
      </c>
      <c r="J331" s="4">
        <v>12</v>
      </c>
      <c r="K331" s="4">
        <f t="shared" si="40"/>
        <v>771</v>
      </c>
      <c r="L331" s="4">
        <f t="shared" si="41"/>
        <v>0</v>
      </c>
      <c r="M331" s="4">
        <v>1662</v>
      </c>
      <c r="N331" s="4">
        <v>809</v>
      </c>
      <c r="O331" s="4">
        <v>771</v>
      </c>
      <c r="P331" s="4">
        <v>0</v>
      </c>
      <c r="Q331" s="4">
        <v>0</v>
      </c>
      <c r="R331" s="4">
        <v>38</v>
      </c>
      <c r="S331" s="4">
        <v>2</v>
      </c>
      <c r="T331" s="4">
        <v>1</v>
      </c>
      <c r="U331" s="4">
        <v>2</v>
      </c>
      <c r="V331" s="4">
        <v>0</v>
      </c>
      <c r="W331" s="4">
        <v>33</v>
      </c>
      <c r="X331" s="4">
        <f t="shared" si="42"/>
        <v>0</v>
      </c>
      <c r="Z331" s="4">
        <v>12</v>
      </c>
      <c r="AA331" s="4">
        <v>3</v>
      </c>
      <c r="AB331" s="4">
        <v>3</v>
      </c>
      <c r="AC331" s="4">
        <v>0</v>
      </c>
      <c r="AD331" s="4">
        <v>0</v>
      </c>
      <c r="AE331" s="4">
        <v>0</v>
      </c>
      <c r="AF331" s="4">
        <v>0</v>
      </c>
      <c r="AG331" s="4">
        <v>0</v>
      </c>
      <c r="AH331" s="4">
        <v>0</v>
      </c>
      <c r="AI331" s="4">
        <v>0</v>
      </c>
      <c r="AJ331" s="4">
        <v>0</v>
      </c>
      <c r="AK331" s="4">
        <v>0</v>
      </c>
      <c r="AL331" s="4">
        <v>0</v>
      </c>
      <c r="AM331" s="4">
        <v>0</v>
      </c>
      <c r="AN331" s="4">
        <v>0</v>
      </c>
      <c r="AO331" s="4">
        <v>0</v>
      </c>
      <c r="AP331" s="4">
        <v>0</v>
      </c>
      <c r="AQ331" s="4">
        <v>0</v>
      </c>
      <c r="AR331" s="4">
        <v>0</v>
      </c>
      <c r="AS331" s="4">
        <v>0</v>
      </c>
      <c r="AT331" s="4">
        <v>0</v>
      </c>
      <c r="AU331" s="4">
        <v>0</v>
      </c>
      <c r="AV331" s="4">
        <v>0</v>
      </c>
      <c r="AW331" s="4">
        <f t="shared" si="43"/>
        <v>3</v>
      </c>
      <c r="AX331" s="4">
        <f t="shared" si="44"/>
        <v>3</v>
      </c>
      <c r="AY331" s="4">
        <v>0</v>
      </c>
      <c r="AZ331" s="4">
        <v>0</v>
      </c>
      <c r="BA331" s="4">
        <v>0</v>
      </c>
      <c r="BB331" s="4">
        <v>4</v>
      </c>
      <c r="BC331" s="4">
        <v>4</v>
      </c>
      <c r="BD331" s="4">
        <v>3</v>
      </c>
      <c r="BE331" s="4">
        <v>2</v>
      </c>
      <c r="BF331" s="4">
        <v>1</v>
      </c>
      <c r="BG331" s="4">
        <f t="shared" si="45"/>
        <v>0</v>
      </c>
      <c r="BH331" s="4">
        <v>0</v>
      </c>
      <c r="BI331" s="4">
        <v>0</v>
      </c>
      <c r="BJ331" s="4">
        <v>0</v>
      </c>
      <c r="BK331" s="4">
        <v>475</v>
      </c>
      <c r="BL331" s="4">
        <f t="shared" si="46"/>
        <v>334</v>
      </c>
      <c r="BM331" s="4">
        <f t="shared" si="47"/>
        <v>0</v>
      </c>
      <c r="BN331" s="4">
        <v>0</v>
      </c>
      <c r="BO331" s="4">
        <v>0</v>
      </c>
      <c r="BP331" s="4">
        <v>0</v>
      </c>
      <c r="BQ331" s="4">
        <v>0</v>
      </c>
      <c r="BR331" s="4">
        <f t="shared" si="48"/>
        <v>806</v>
      </c>
      <c r="BS331" s="4">
        <f t="shared" si="49"/>
        <v>768</v>
      </c>
      <c r="BT331" s="4">
        <f t="shared" si="50"/>
        <v>38</v>
      </c>
      <c r="BU331" s="4">
        <f t="shared" si="51"/>
        <v>1650</v>
      </c>
      <c r="BW331" s="4">
        <v>0</v>
      </c>
    </row>
    <row r="332" spans="1:75">
      <c r="A332" s="8" t="s">
        <v>123</v>
      </c>
      <c r="B332" s="18">
        <v>45363</v>
      </c>
      <c r="C332" s="4" t="s">
        <v>394</v>
      </c>
      <c r="D332" s="5">
        <v>2024</v>
      </c>
      <c r="E332" s="4" t="str">
        <f t="shared" si="39"/>
        <v>GrantPresidential Primary2024</v>
      </c>
      <c r="F332" s="4">
        <v>48057</v>
      </c>
      <c r="G332" s="4">
        <v>5527</v>
      </c>
      <c r="H332" s="4">
        <v>17481</v>
      </c>
      <c r="I332" s="4">
        <v>2</v>
      </c>
      <c r="J332" s="4">
        <v>235</v>
      </c>
      <c r="K332" s="4">
        <f t="shared" si="40"/>
        <v>17248</v>
      </c>
      <c r="L332" s="4">
        <f t="shared" si="41"/>
        <v>0</v>
      </c>
      <c r="M332" s="4">
        <v>48800</v>
      </c>
      <c r="N332" s="4">
        <v>18340</v>
      </c>
      <c r="O332" s="4">
        <v>17248</v>
      </c>
      <c r="P332" s="4">
        <v>8</v>
      </c>
      <c r="Q332" s="4">
        <v>0</v>
      </c>
      <c r="R332" s="4">
        <v>1084</v>
      </c>
      <c r="S332" s="4">
        <v>141</v>
      </c>
      <c r="T332" s="4">
        <v>186</v>
      </c>
      <c r="U332" s="4">
        <v>92</v>
      </c>
      <c r="V332" s="4">
        <v>0</v>
      </c>
      <c r="W332" s="4">
        <v>665</v>
      </c>
      <c r="X332" s="4">
        <f t="shared" si="42"/>
        <v>0</v>
      </c>
      <c r="Z332" s="4">
        <v>358</v>
      </c>
      <c r="AA332" s="4">
        <v>49</v>
      </c>
      <c r="AB332" s="4">
        <v>48</v>
      </c>
      <c r="AC332" s="4">
        <v>1</v>
      </c>
      <c r="AD332" s="4">
        <v>0</v>
      </c>
      <c r="AE332" s="4">
        <v>1</v>
      </c>
      <c r="AF332" s="4">
        <v>0</v>
      </c>
      <c r="AG332" s="4">
        <v>0</v>
      </c>
      <c r="AH332" s="4">
        <v>0</v>
      </c>
      <c r="AI332" s="4">
        <v>0</v>
      </c>
      <c r="AJ332" s="4">
        <v>0</v>
      </c>
      <c r="AK332" s="4">
        <v>0</v>
      </c>
      <c r="AL332" s="4">
        <v>0</v>
      </c>
      <c r="AM332" s="4">
        <v>0</v>
      </c>
      <c r="AN332" s="4">
        <v>0</v>
      </c>
      <c r="AO332" s="4">
        <v>0</v>
      </c>
      <c r="AP332" s="4">
        <v>0</v>
      </c>
      <c r="AQ332" s="4">
        <v>0</v>
      </c>
      <c r="AR332" s="4">
        <v>0</v>
      </c>
      <c r="AS332" s="4">
        <v>0</v>
      </c>
      <c r="AT332" s="4">
        <v>0</v>
      </c>
      <c r="AU332" s="4">
        <v>0</v>
      </c>
      <c r="AV332" s="4">
        <v>0</v>
      </c>
      <c r="AW332" s="4">
        <f t="shared" si="43"/>
        <v>49</v>
      </c>
      <c r="AX332" s="4">
        <f t="shared" si="44"/>
        <v>48</v>
      </c>
      <c r="AY332" s="4">
        <v>0</v>
      </c>
      <c r="AZ332" s="4">
        <v>0</v>
      </c>
      <c r="BA332" s="4">
        <v>0</v>
      </c>
      <c r="BB332" s="4">
        <v>242</v>
      </c>
      <c r="BC332" s="4">
        <v>242</v>
      </c>
      <c r="BD332" s="4">
        <v>88</v>
      </c>
      <c r="BE332" s="4">
        <v>85</v>
      </c>
      <c r="BF332" s="4">
        <v>3</v>
      </c>
      <c r="BG332" s="4">
        <f t="shared" si="45"/>
        <v>14</v>
      </c>
      <c r="BH332" s="4">
        <v>14</v>
      </c>
      <c r="BI332" s="4">
        <v>0</v>
      </c>
      <c r="BJ332" s="4">
        <v>0</v>
      </c>
      <c r="BK332" s="4">
        <v>7265</v>
      </c>
      <c r="BL332" s="4">
        <f t="shared" si="46"/>
        <v>11061</v>
      </c>
      <c r="BM332" s="4">
        <f t="shared" si="47"/>
        <v>228</v>
      </c>
      <c r="BN332" s="4">
        <v>228</v>
      </c>
      <c r="BO332" s="4">
        <v>0</v>
      </c>
      <c r="BP332" s="4">
        <v>0</v>
      </c>
      <c r="BQ332" s="4">
        <v>0</v>
      </c>
      <c r="BR332" s="4">
        <f t="shared" si="48"/>
        <v>18291</v>
      </c>
      <c r="BS332" s="4">
        <f t="shared" si="49"/>
        <v>17200</v>
      </c>
      <c r="BT332" s="4">
        <f t="shared" si="50"/>
        <v>1083</v>
      </c>
      <c r="BU332" s="4">
        <f t="shared" si="51"/>
        <v>48442</v>
      </c>
      <c r="BW332" s="4">
        <v>0</v>
      </c>
    </row>
    <row r="333" spans="1:75">
      <c r="A333" s="8" t="s">
        <v>125</v>
      </c>
      <c r="B333" s="18">
        <v>45363</v>
      </c>
      <c r="C333" s="4" t="s">
        <v>394</v>
      </c>
      <c r="D333" s="5">
        <v>2024</v>
      </c>
      <c r="E333" s="4" t="str">
        <f t="shared" si="39"/>
        <v>Grays HarborPresidential Primary2024</v>
      </c>
      <c r="F333" s="4">
        <v>48716</v>
      </c>
      <c r="G333" s="4">
        <v>10212</v>
      </c>
      <c r="H333" s="4">
        <v>18371</v>
      </c>
      <c r="I333" s="4">
        <v>4</v>
      </c>
      <c r="J333" s="4">
        <v>165</v>
      </c>
      <c r="K333" s="4">
        <f t="shared" si="40"/>
        <v>18210</v>
      </c>
      <c r="L333" s="4">
        <f t="shared" si="41"/>
        <v>0</v>
      </c>
      <c r="M333" s="4">
        <v>49562</v>
      </c>
      <c r="N333" s="4">
        <v>18941</v>
      </c>
      <c r="O333" s="4">
        <v>18210</v>
      </c>
      <c r="P333" s="4">
        <v>0</v>
      </c>
      <c r="Q333" s="4">
        <v>0</v>
      </c>
      <c r="R333" s="4">
        <v>731</v>
      </c>
      <c r="S333" s="4">
        <v>122</v>
      </c>
      <c r="T333" s="4">
        <v>17</v>
      </c>
      <c r="U333" s="4">
        <v>27</v>
      </c>
      <c r="V333" s="4">
        <v>0</v>
      </c>
      <c r="W333" s="4">
        <v>565</v>
      </c>
      <c r="X333" s="4">
        <f t="shared" si="42"/>
        <v>0</v>
      </c>
      <c r="Z333" s="4">
        <v>173</v>
      </c>
      <c r="AA333" s="4">
        <v>31</v>
      </c>
      <c r="AB333" s="4">
        <v>29</v>
      </c>
      <c r="AC333" s="4">
        <v>2</v>
      </c>
      <c r="AD333" s="4">
        <v>0</v>
      </c>
      <c r="AE333" s="4">
        <v>0</v>
      </c>
      <c r="AF333" s="4">
        <v>2</v>
      </c>
      <c r="AG333" s="4">
        <v>0</v>
      </c>
      <c r="AH333" s="4">
        <v>0</v>
      </c>
      <c r="AI333" s="4">
        <v>0</v>
      </c>
      <c r="AJ333" s="4">
        <v>0</v>
      </c>
      <c r="AK333" s="4">
        <v>0</v>
      </c>
      <c r="AL333" s="4">
        <v>0</v>
      </c>
      <c r="AM333" s="4">
        <v>0</v>
      </c>
      <c r="AN333" s="4">
        <v>0</v>
      </c>
      <c r="AO333" s="4">
        <v>0</v>
      </c>
      <c r="AP333" s="4">
        <v>0</v>
      </c>
      <c r="AQ333" s="4">
        <v>0</v>
      </c>
      <c r="AR333" s="4">
        <v>0</v>
      </c>
      <c r="AS333" s="4">
        <v>0</v>
      </c>
      <c r="AT333" s="4">
        <v>0</v>
      </c>
      <c r="AU333" s="4">
        <v>0</v>
      </c>
      <c r="AV333" s="4">
        <v>0</v>
      </c>
      <c r="AW333" s="4">
        <f t="shared" si="43"/>
        <v>31</v>
      </c>
      <c r="AX333" s="4">
        <f t="shared" si="44"/>
        <v>29</v>
      </c>
      <c r="AY333" s="4">
        <v>0</v>
      </c>
      <c r="AZ333" s="4">
        <v>0</v>
      </c>
      <c r="BA333" s="4">
        <v>0</v>
      </c>
      <c r="BB333" s="4">
        <v>316</v>
      </c>
      <c r="BC333" s="4">
        <v>316</v>
      </c>
      <c r="BD333" s="4">
        <v>135</v>
      </c>
      <c r="BE333" s="4">
        <v>129</v>
      </c>
      <c r="BF333" s="4">
        <v>5</v>
      </c>
      <c r="BG333" s="4">
        <f t="shared" si="45"/>
        <v>4</v>
      </c>
      <c r="BH333" s="4">
        <v>4</v>
      </c>
      <c r="BI333" s="4">
        <v>0</v>
      </c>
      <c r="BJ333" s="4">
        <v>0</v>
      </c>
      <c r="BK333" s="4">
        <v>7039</v>
      </c>
      <c r="BL333" s="4">
        <f t="shared" si="46"/>
        <v>11898</v>
      </c>
      <c r="BM333" s="4">
        <f t="shared" si="47"/>
        <v>20</v>
      </c>
      <c r="BN333" s="4">
        <v>20</v>
      </c>
      <c r="BO333" s="4">
        <v>0</v>
      </c>
      <c r="BP333" s="4">
        <v>0</v>
      </c>
      <c r="BQ333" s="4">
        <v>0</v>
      </c>
      <c r="BR333" s="4">
        <f t="shared" si="48"/>
        <v>18910</v>
      </c>
      <c r="BS333" s="4">
        <f t="shared" si="49"/>
        <v>18181</v>
      </c>
      <c r="BT333" s="4">
        <f t="shared" si="50"/>
        <v>729</v>
      </c>
      <c r="BU333" s="4">
        <f t="shared" si="51"/>
        <v>49389</v>
      </c>
      <c r="BW333" s="4">
        <v>0</v>
      </c>
    </row>
    <row r="334" spans="1:75">
      <c r="A334" s="8" t="s">
        <v>127</v>
      </c>
      <c r="B334" s="18">
        <v>45363</v>
      </c>
      <c r="C334" s="4" t="s">
        <v>394</v>
      </c>
      <c r="D334" s="5">
        <v>2024</v>
      </c>
      <c r="E334" s="4" t="str">
        <f t="shared" si="39"/>
        <v>IslandPresidential Primary2024</v>
      </c>
      <c r="F334" s="4">
        <v>62215</v>
      </c>
      <c r="G334" s="4">
        <v>7559</v>
      </c>
      <c r="H334" s="4">
        <v>27782</v>
      </c>
      <c r="I334" s="4">
        <v>10</v>
      </c>
      <c r="J334" s="4">
        <v>191</v>
      </c>
      <c r="K334" s="4">
        <f t="shared" si="40"/>
        <v>27601</v>
      </c>
      <c r="L334" s="4">
        <f t="shared" si="41"/>
        <v>0</v>
      </c>
      <c r="M334" s="4">
        <v>62861</v>
      </c>
      <c r="N334" s="4">
        <v>28559</v>
      </c>
      <c r="O334" s="4">
        <v>27601</v>
      </c>
      <c r="P334" s="4">
        <v>20</v>
      </c>
      <c r="Q334" s="4">
        <v>0</v>
      </c>
      <c r="R334" s="4">
        <v>938</v>
      </c>
      <c r="S334" s="4">
        <v>44</v>
      </c>
      <c r="T334" s="4">
        <v>129</v>
      </c>
      <c r="U334" s="4">
        <v>89</v>
      </c>
      <c r="V334" s="4">
        <v>0</v>
      </c>
      <c r="W334" s="4">
        <v>676</v>
      </c>
      <c r="X334" s="4">
        <f t="shared" si="42"/>
        <v>0</v>
      </c>
      <c r="Z334" s="4">
        <v>4652</v>
      </c>
      <c r="AA334" s="4">
        <v>731</v>
      </c>
      <c r="AB334" s="4">
        <v>714</v>
      </c>
      <c r="AC334" s="4">
        <v>17</v>
      </c>
      <c r="AD334" s="4">
        <v>1</v>
      </c>
      <c r="AE334" s="4">
        <v>12</v>
      </c>
      <c r="AF334" s="4">
        <v>1</v>
      </c>
      <c r="AG334" s="4">
        <v>3</v>
      </c>
      <c r="AH334" s="4">
        <v>0</v>
      </c>
      <c r="AI334" s="4">
        <v>0</v>
      </c>
      <c r="AJ334" s="4">
        <v>0</v>
      </c>
      <c r="AK334" s="4">
        <v>0</v>
      </c>
      <c r="AL334" s="4">
        <v>0</v>
      </c>
      <c r="AM334" s="4">
        <v>0</v>
      </c>
      <c r="AN334" s="4">
        <v>0</v>
      </c>
      <c r="AO334" s="4">
        <v>0</v>
      </c>
      <c r="AP334" s="4">
        <v>0</v>
      </c>
      <c r="AQ334" s="4">
        <v>0</v>
      </c>
      <c r="AR334" s="4">
        <v>0</v>
      </c>
      <c r="AS334" s="4">
        <v>0</v>
      </c>
      <c r="AT334" s="4">
        <v>0</v>
      </c>
      <c r="AU334" s="4">
        <v>0</v>
      </c>
      <c r="AV334" s="4">
        <v>0</v>
      </c>
      <c r="AW334" s="4">
        <f t="shared" si="43"/>
        <v>731</v>
      </c>
      <c r="AX334" s="4">
        <f t="shared" si="44"/>
        <v>714</v>
      </c>
      <c r="AY334" s="4">
        <v>0</v>
      </c>
      <c r="AZ334" s="4">
        <v>0</v>
      </c>
      <c r="BA334" s="4">
        <v>0</v>
      </c>
      <c r="BB334" s="4">
        <v>917</v>
      </c>
      <c r="BC334" s="4">
        <v>917</v>
      </c>
      <c r="BD334" s="4">
        <v>220</v>
      </c>
      <c r="BE334" s="4">
        <v>208</v>
      </c>
      <c r="BF334" s="4">
        <v>12</v>
      </c>
      <c r="BG334" s="4">
        <f t="shared" si="45"/>
        <v>85</v>
      </c>
      <c r="BH334" s="4">
        <v>82</v>
      </c>
      <c r="BI334" s="4">
        <v>3</v>
      </c>
      <c r="BJ334" s="4">
        <v>0</v>
      </c>
      <c r="BK334" s="4">
        <v>16222</v>
      </c>
      <c r="BL334" s="4">
        <f t="shared" si="46"/>
        <v>12252</v>
      </c>
      <c r="BM334" s="4">
        <f t="shared" si="47"/>
        <v>307</v>
      </c>
      <c r="BN334" s="4">
        <v>307</v>
      </c>
      <c r="BO334" s="4">
        <v>0</v>
      </c>
      <c r="BP334" s="4">
        <v>0</v>
      </c>
      <c r="BQ334" s="4">
        <v>0</v>
      </c>
      <c r="BR334" s="4">
        <f t="shared" si="48"/>
        <v>27828</v>
      </c>
      <c r="BS334" s="4">
        <f t="shared" si="49"/>
        <v>26887</v>
      </c>
      <c r="BT334" s="4">
        <f t="shared" si="50"/>
        <v>921</v>
      </c>
      <c r="BU334" s="4">
        <f t="shared" si="51"/>
        <v>58209</v>
      </c>
      <c r="BW334" s="4">
        <v>1</v>
      </c>
    </row>
    <row r="335" spans="1:75">
      <c r="A335" s="8" t="s">
        <v>129</v>
      </c>
      <c r="B335" s="18">
        <v>45363</v>
      </c>
      <c r="C335" s="4" t="s">
        <v>394</v>
      </c>
      <c r="D335" s="5">
        <v>2024</v>
      </c>
      <c r="E335" s="4" t="str">
        <f t="shared" si="39"/>
        <v>JeffersonPresidential Primary2024</v>
      </c>
      <c r="F335" s="4">
        <v>27459</v>
      </c>
      <c r="G335" s="4">
        <v>2368</v>
      </c>
      <c r="H335" s="4">
        <v>14874</v>
      </c>
      <c r="I335" s="4">
        <v>6</v>
      </c>
      <c r="J335" s="4">
        <v>65</v>
      </c>
      <c r="K335" s="4">
        <f t="shared" si="40"/>
        <v>14815</v>
      </c>
      <c r="L335" s="4">
        <f t="shared" si="41"/>
        <v>0</v>
      </c>
      <c r="M335" s="4">
        <v>27966</v>
      </c>
      <c r="N335" s="4">
        <v>15241</v>
      </c>
      <c r="O335" s="4">
        <v>14815</v>
      </c>
      <c r="P335" s="4">
        <v>3</v>
      </c>
      <c r="Q335" s="4">
        <v>3</v>
      </c>
      <c r="R335" s="4">
        <v>423</v>
      </c>
      <c r="S335" s="4">
        <v>10</v>
      </c>
      <c r="T335" s="4">
        <v>20</v>
      </c>
      <c r="U335" s="4">
        <v>78</v>
      </c>
      <c r="V335" s="4">
        <v>0</v>
      </c>
      <c r="W335" s="4">
        <v>315</v>
      </c>
      <c r="X335" s="4">
        <f t="shared" si="42"/>
        <v>0</v>
      </c>
      <c r="Z335" s="4">
        <v>612</v>
      </c>
      <c r="AA335" s="4">
        <v>78</v>
      </c>
      <c r="AB335" s="4">
        <v>75</v>
      </c>
      <c r="AC335" s="4">
        <v>3</v>
      </c>
      <c r="AD335" s="4">
        <v>0</v>
      </c>
      <c r="AE335" s="4">
        <v>1</v>
      </c>
      <c r="AF335" s="4">
        <v>1</v>
      </c>
      <c r="AG335" s="4">
        <v>1</v>
      </c>
      <c r="AH335" s="4">
        <v>0</v>
      </c>
      <c r="AI335" s="4">
        <v>0</v>
      </c>
      <c r="AJ335" s="4">
        <v>0</v>
      </c>
      <c r="AK335" s="4">
        <v>0</v>
      </c>
      <c r="AL335" s="4">
        <v>0</v>
      </c>
      <c r="AM335" s="4">
        <v>0</v>
      </c>
      <c r="AN335" s="4">
        <v>0</v>
      </c>
      <c r="AO335" s="4">
        <v>0</v>
      </c>
      <c r="AP335" s="4">
        <v>0</v>
      </c>
      <c r="AQ335" s="4">
        <v>0</v>
      </c>
      <c r="AR335" s="4">
        <v>0</v>
      </c>
      <c r="AS335" s="4">
        <v>0</v>
      </c>
      <c r="AT335" s="4">
        <v>0</v>
      </c>
      <c r="AU335" s="4">
        <v>0</v>
      </c>
      <c r="AV335" s="4">
        <v>0</v>
      </c>
      <c r="AW335" s="4">
        <f t="shared" si="43"/>
        <v>78</v>
      </c>
      <c r="AX335" s="4">
        <f t="shared" si="44"/>
        <v>75</v>
      </c>
      <c r="AY335" s="4">
        <v>0</v>
      </c>
      <c r="AZ335" s="4">
        <v>0</v>
      </c>
      <c r="BA335" s="4">
        <v>0</v>
      </c>
      <c r="BB335" s="4">
        <v>256</v>
      </c>
      <c r="BC335" s="4">
        <v>256</v>
      </c>
      <c r="BD335" s="4">
        <v>118</v>
      </c>
      <c r="BE335" s="4">
        <v>114</v>
      </c>
      <c r="BF335" s="4">
        <v>4</v>
      </c>
      <c r="BG335" s="4">
        <f t="shared" ref="BG335:BG366" si="55">SUM(BH335, BI335)</f>
        <v>35</v>
      </c>
      <c r="BH335" s="4">
        <v>35</v>
      </c>
      <c r="BI335" s="4">
        <v>0</v>
      </c>
      <c r="BJ335" s="4">
        <v>0</v>
      </c>
      <c r="BK335" s="4">
        <v>5978</v>
      </c>
      <c r="BL335" s="4">
        <f t="shared" si="46"/>
        <v>9228</v>
      </c>
      <c r="BM335" s="4">
        <f t="shared" si="47"/>
        <v>127</v>
      </c>
      <c r="BN335" s="4">
        <v>127</v>
      </c>
      <c r="BO335" s="4">
        <v>0</v>
      </c>
      <c r="BP335" s="4">
        <v>0</v>
      </c>
      <c r="BQ335" s="4">
        <v>0</v>
      </c>
      <c r="BR335" s="4">
        <f t="shared" si="48"/>
        <v>15163</v>
      </c>
      <c r="BS335" s="4">
        <f t="shared" si="49"/>
        <v>14740</v>
      </c>
      <c r="BT335" s="4">
        <f t="shared" si="50"/>
        <v>420</v>
      </c>
      <c r="BU335" s="4">
        <f t="shared" si="51"/>
        <v>27354</v>
      </c>
      <c r="BW335" s="4">
        <v>0</v>
      </c>
    </row>
    <row r="336" spans="1:75">
      <c r="A336" s="8" t="s">
        <v>131</v>
      </c>
      <c r="B336" s="18">
        <v>45363</v>
      </c>
      <c r="C336" s="4" t="s">
        <v>394</v>
      </c>
      <c r="D336" s="5">
        <v>2024</v>
      </c>
      <c r="E336" s="4" t="str">
        <f t="shared" si="39"/>
        <v>KingPresidential Primary2024</v>
      </c>
      <c r="F336" s="4">
        <v>1385109</v>
      </c>
      <c r="G336" s="4">
        <v>318270</v>
      </c>
      <c r="H336" s="4">
        <v>466359</v>
      </c>
      <c r="I336" s="4">
        <v>165</v>
      </c>
      <c r="J336" s="4">
        <v>7857</v>
      </c>
      <c r="K336" s="4">
        <f t="shared" si="40"/>
        <v>458667</v>
      </c>
      <c r="L336" s="4">
        <f t="shared" si="41"/>
        <v>0</v>
      </c>
      <c r="M336" s="4">
        <v>1404409</v>
      </c>
      <c r="N336" s="4">
        <v>485720</v>
      </c>
      <c r="O336" s="4">
        <v>458667</v>
      </c>
      <c r="P336" s="4">
        <v>0</v>
      </c>
      <c r="Q336" s="4">
        <v>0</v>
      </c>
      <c r="R336" s="4">
        <v>27053</v>
      </c>
      <c r="S336" s="4">
        <v>792</v>
      </c>
      <c r="T336" s="4">
        <v>1807</v>
      </c>
      <c r="U336" s="4">
        <v>3783</v>
      </c>
      <c r="V336" s="4">
        <v>0</v>
      </c>
      <c r="W336" s="4">
        <v>20671</v>
      </c>
      <c r="X336" s="4">
        <f t="shared" si="42"/>
        <v>0</v>
      </c>
      <c r="Z336" s="4">
        <v>30223</v>
      </c>
      <c r="AA336" s="4">
        <v>4909</v>
      </c>
      <c r="AB336" s="4">
        <v>4780</v>
      </c>
      <c r="AC336" s="4">
        <v>129</v>
      </c>
      <c r="AD336" s="4">
        <v>11</v>
      </c>
      <c r="AE336" s="4">
        <v>10</v>
      </c>
      <c r="AF336" s="4">
        <v>11</v>
      </c>
      <c r="AG336" s="4">
        <v>97</v>
      </c>
      <c r="AH336" s="4">
        <v>2</v>
      </c>
      <c r="AI336" s="4">
        <v>2</v>
      </c>
      <c r="AJ336" s="4">
        <v>0</v>
      </c>
      <c r="AK336" s="4">
        <v>0</v>
      </c>
      <c r="AL336" s="4">
        <v>0</v>
      </c>
      <c r="AM336" s="4">
        <v>0</v>
      </c>
      <c r="AN336" s="4">
        <v>0</v>
      </c>
      <c r="AO336" s="4">
        <v>1</v>
      </c>
      <c r="AP336" s="4">
        <v>0</v>
      </c>
      <c r="AQ336" s="4">
        <v>0</v>
      </c>
      <c r="AR336" s="4">
        <v>1</v>
      </c>
      <c r="AS336" s="4">
        <v>0</v>
      </c>
      <c r="AT336" s="4">
        <v>0</v>
      </c>
      <c r="AU336" s="4">
        <v>0</v>
      </c>
      <c r="AV336" s="4">
        <v>1</v>
      </c>
      <c r="AW336" s="4">
        <f t="shared" si="43"/>
        <v>4911</v>
      </c>
      <c r="AX336" s="4">
        <f t="shared" si="44"/>
        <v>4782</v>
      </c>
      <c r="AY336" s="4">
        <v>0</v>
      </c>
      <c r="AZ336" s="4">
        <v>0</v>
      </c>
      <c r="BA336" s="4">
        <v>0</v>
      </c>
      <c r="BB336" s="4">
        <v>5151</v>
      </c>
      <c r="BC336" s="4">
        <v>5151</v>
      </c>
      <c r="BD336" s="4">
        <v>2914</v>
      </c>
      <c r="BE336" s="4">
        <v>2787</v>
      </c>
      <c r="BF336" s="4">
        <v>127</v>
      </c>
      <c r="BG336" s="4">
        <f t="shared" si="55"/>
        <v>2243</v>
      </c>
      <c r="BH336" s="4">
        <v>2225</v>
      </c>
      <c r="BI336" s="4">
        <v>18</v>
      </c>
      <c r="BJ336" s="4">
        <v>0</v>
      </c>
      <c r="BK336" s="4">
        <v>226277</v>
      </c>
      <c r="BL336" s="4">
        <f t="shared" si="46"/>
        <v>257200</v>
      </c>
      <c r="BM336" s="4">
        <f t="shared" si="47"/>
        <v>6820</v>
      </c>
      <c r="BN336" s="4">
        <v>1</v>
      </c>
      <c r="BO336" s="4">
        <v>6819</v>
      </c>
      <c r="BP336" s="4">
        <v>0</v>
      </c>
      <c r="BQ336" s="4">
        <v>0</v>
      </c>
      <c r="BR336" s="4">
        <f t="shared" si="48"/>
        <v>480808</v>
      </c>
      <c r="BS336" s="4">
        <f t="shared" si="49"/>
        <v>453885</v>
      </c>
      <c r="BT336" s="4">
        <f t="shared" si="50"/>
        <v>26923</v>
      </c>
      <c r="BU336" s="4">
        <f t="shared" si="51"/>
        <v>1374186</v>
      </c>
      <c r="BW336" s="4">
        <v>4</v>
      </c>
    </row>
    <row r="337" spans="1:75">
      <c r="A337" s="8" t="s">
        <v>133</v>
      </c>
      <c r="B337" s="18">
        <v>45363</v>
      </c>
      <c r="C337" s="4" t="s">
        <v>394</v>
      </c>
      <c r="D337" s="5">
        <v>2024</v>
      </c>
      <c r="E337" s="4" t="str">
        <f t="shared" si="39"/>
        <v>KitsapPresidential Primary2024</v>
      </c>
      <c r="F337" s="4">
        <v>189757</v>
      </c>
      <c r="G337" s="4">
        <v>41402</v>
      </c>
      <c r="H337" s="4">
        <v>74785</v>
      </c>
      <c r="I337" s="4">
        <v>25</v>
      </c>
      <c r="J337" s="4">
        <v>861</v>
      </c>
      <c r="K337" s="4">
        <f t="shared" si="40"/>
        <v>73949</v>
      </c>
      <c r="L337" s="4">
        <f t="shared" si="41"/>
        <v>0</v>
      </c>
      <c r="M337" s="4">
        <v>193355</v>
      </c>
      <c r="N337" s="4">
        <v>77921</v>
      </c>
      <c r="O337" s="4">
        <v>73949</v>
      </c>
      <c r="P337" s="4">
        <v>153</v>
      </c>
      <c r="Q337" s="4">
        <v>0</v>
      </c>
      <c r="R337" s="4">
        <v>3819</v>
      </c>
      <c r="S337" s="4">
        <v>94</v>
      </c>
      <c r="T337" s="4">
        <v>638</v>
      </c>
      <c r="U337" s="4">
        <v>294</v>
      </c>
      <c r="V337" s="4">
        <v>0</v>
      </c>
      <c r="W337" s="4">
        <v>2793</v>
      </c>
      <c r="X337" s="4">
        <f t="shared" si="42"/>
        <v>0</v>
      </c>
      <c r="Z337" s="4">
        <v>11756</v>
      </c>
      <c r="AA337" s="4">
        <v>1297</v>
      </c>
      <c r="AB337" s="4">
        <v>1227</v>
      </c>
      <c r="AC337" s="4">
        <v>70</v>
      </c>
      <c r="AD337" s="4">
        <v>0</v>
      </c>
      <c r="AE337" s="4">
        <v>21</v>
      </c>
      <c r="AF337" s="4">
        <v>0</v>
      </c>
      <c r="AG337" s="4">
        <v>49</v>
      </c>
      <c r="AH337" s="4">
        <v>1</v>
      </c>
      <c r="AI337" s="4">
        <v>0</v>
      </c>
      <c r="AJ337" s="4">
        <v>0</v>
      </c>
      <c r="AK337" s="4">
        <v>0</v>
      </c>
      <c r="AL337" s="4">
        <v>0</v>
      </c>
      <c r="AM337" s="4">
        <v>1</v>
      </c>
      <c r="AN337" s="4">
        <v>0</v>
      </c>
      <c r="AO337" s="4">
        <v>0</v>
      </c>
      <c r="AP337" s="4">
        <v>0</v>
      </c>
      <c r="AQ337" s="4">
        <v>0</v>
      </c>
      <c r="AR337" s="4">
        <v>0</v>
      </c>
      <c r="AS337" s="4">
        <v>0</v>
      </c>
      <c r="AT337" s="4">
        <v>0</v>
      </c>
      <c r="AU337" s="4">
        <v>0</v>
      </c>
      <c r="AV337" s="4">
        <v>0</v>
      </c>
      <c r="AW337" s="4">
        <f t="shared" si="43"/>
        <v>1298</v>
      </c>
      <c r="AX337" s="4">
        <f t="shared" si="44"/>
        <v>1227</v>
      </c>
      <c r="AY337" s="4">
        <v>0</v>
      </c>
      <c r="AZ337" s="4">
        <v>0</v>
      </c>
      <c r="BA337" s="4">
        <v>0</v>
      </c>
      <c r="BB337" s="4">
        <v>1553</v>
      </c>
      <c r="BC337" s="4">
        <v>1553</v>
      </c>
      <c r="BD337" s="4">
        <v>483</v>
      </c>
      <c r="BE337" s="4">
        <v>460</v>
      </c>
      <c r="BF337" s="4">
        <v>23</v>
      </c>
      <c r="BG337" s="4">
        <f t="shared" si="55"/>
        <v>221</v>
      </c>
      <c r="BH337" s="4">
        <v>219</v>
      </c>
      <c r="BI337" s="4">
        <v>2</v>
      </c>
      <c r="BJ337" s="4">
        <v>0</v>
      </c>
      <c r="BK337" s="4">
        <v>45513</v>
      </c>
      <c r="BL337" s="4">
        <f t="shared" si="46"/>
        <v>32187</v>
      </c>
      <c r="BM337" s="4">
        <f t="shared" si="47"/>
        <v>917</v>
      </c>
      <c r="BN337" s="4">
        <v>917</v>
      </c>
      <c r="BO337" s="4">
        <v>0</v>
      </c>
      <c r="BP337" s="4">
        <v>0</v>
      </c>
      <c r="BQ337" s="4">
        <v>0</v>
      </c>
      <c r="BR337" s="4">
        <f t="shared" si="48"/>
        <v>76623</v>
      </c>
      <c r="BS337" s="4">
        <f t="shared" si="49"/>
        <v>72722</v>
      </c>
      <c r="BT337" s="4">
        <f t="shared" si="50"/>
        <v>3748</v>
      </c>
      <c r="BU337" s="4">
        <f t="shared" si="51"/>
        <v>181599</v>
      </c>
      <c r="BW337" s="4">
        <v>0</v>
      </c>
    </row>
    <row r="338" spans="1:75">
      <c r="A338" s="8" t="s">
        <v>135</v>
      </c>
      <c r="B338" s="18">
        <v>45363</v>
      </c>
      <c r="C338" s="4" t="s">
        <v>394</v>
      </c>
      <c r="D338" s="5">
        <v>2024</v>
      </c>
      <c r="E338" s="4" t="str">
        <f t="shared" si="39"/>
        <v>KittitasPresidential Primary2024</v>
      </c>
      <c r="F338" s="4">
        <v>29769</v>
      </c>
      <c r="G338" s="4">
        <v>3834</v>
      </c>
      <c r="H338" s="4">
        <v>12356</v>
      </c>
      <c r="I338" s="4">
        <v>2</v>
      </c>
      <c r="J338" s="4">
        <v>152</v>
      </c>
      <c r="K338" s="4">
        <f t="shared" si="40"/>
        <v>12206</v>
      </c>
      <c r="L338" s="4">
        <f t="shared" si="41"/>
        <v>0</v>
      </c>
      <c r="M338" s="4">
        <v>30319</v>
      </c>
      <c r="N338" s="4">
        <v>12949</v>
      </c>
      <c r="O338" s="4">
        <v>12206</v>
      </c>
      <c r="P338" s="4">
        <v>3</v>
      </c>
      <c r="Q338" s="4">
        <v>3</v>
      </c>
      <c r="R338" s="4">
        <v>740</v>
      </c>
      <c r="S338" s="4">
        <v>6</v>
      </c>
      <c r="T338" s="4">
        <v>71</v>
      </c>
      <c r="U338" s="4">
        <v>51</v>
      </c>
      <c r="V338" s="4">
        <v>0</v>
      </c>
      <c r="W338" s="4">
        <v>612</v>
      </c>
      <c r="X338" s="4">
        <f t="shared" si="42"/>
        <v>0</v>
      </c>
      <c r="Z338" s="4">
        <v>296</v>
      </c>
      <c r="AA338" s="4">
        <v>30</v>
      </c>
      <c r="AB338" s="4">
        <v>28</v>
      </c>
      <c r="AC338" s="4">
        <v>2</v>
      </c>
      <c r="AD338" s="4">
        <v>0</v>
      </c>
      <c r="AE338" s="4">
        <v>0</v>
      </c>
      <c r="AF338" s="4">
        <v>0</v>
      </c>
      <c r="AG338" s="4">
        <v>2</v>
      </c>
      <c r="AH338" s="4">
        <v>2</v>
      </c>
      <c r="AI338" s="4">
        <v>2</v>
      </c>
      <c r="AJ338" s="4">
        <v>0</v>
      </c>
      <c r="AK338" s="4">
        <v>0</v>
      </c>
      <c r="AL338" s="4">
        <v>0</v>
      </c>
      <c r="AM338" s="4">
        <v>0</v>
      </c>
      <c r="AN338" s="4">
        <v>0</v>
      </c>
      <c r="AO338" s="4">
        <v>0</v>
      </c>
      <c r="AP338" s="4">
        <v>0</v>
      </c>
      <c r="AQ338" s="4">
        <v>0</v>
      </c>
      <c r="AR338" s="4">
        <v>0</v>
      </c>
      <c r="AS338" s="4">
        <v>0</v>
      </c>
      <c r="AT338" s="4">
        <v>0</v>
      </c>
      <c r="AU338" s="4">
        <v>0</v>
      </c>
      <c r="AV338" s="4">
        <v>0</v>
      </c>
      <c r="AW338" s="4">
        <f t="shared" si="43"/>
        <v>32</v>
      </c>
      <c r="AX338" s="4">
        <f t="shared" si="44"/>
        <v>30</v>
      </c>
      <c r="AY338" s="4">
        <v>0</v>
      </c>
      <c r="AZ338" s="4">
        <v>0</v>
      </c>
      <c r="BA338" s="4">
        <v>0</v>
      </c>
      <c r="BB338" s="4">
        <v>207</v>
      </c>
      <c r="BC338" s="4">
        <v>207</v>
      </c>
      <c r="BD338" s="4">
        <v>93</v>
      </c>
      <c r="BE338" s="4">
        <v>90</v>
      </c>
      <c r="BF338" s="4">
        <v>3</v>
      </c>
      <c r="BG338" s="4">
        <f t="shared" si="55"/>
        <v>20</v>
      </c>
      <c r="BH338" s="4">
        <v>20</v>
      </c>
      <c r="BI338" s="4">
        <v>0</v>
      </c>
      <c r="BJ338" s="4">
        <v>0</v>
      </c>
      <c r="BK338" s="4">
        <v>8157</v>
      </c>
      <c r="BL338" s="4">
        <f t="shared" si="46"/>
        <v>4772</v>
      </c>
      <c r="BM338" s="4">
        <f t="shared" si="47"/>
        <v>282</v>
      </c>
      <c r="BN338" s="4">
        <v>282</v>
      </c>
      <c r="BO338" s="4">
        <v>0</v>
      </c>
      <c r="BP338" s="4">
        <v>0</v>
      </c>
      <c r="BQ338" s="4">
        <v>0</v>
      </c>
      <c r="BR338" s="4">
        <f t="shared" si="48"/>
        <v>12917</v>
      </c>
      <c r="BS338" s="4">
        <f t="shared" si="49"/>
        <v>12176</v>
      </c>
      <c r="BT338" s="4">
        <f t="shared" si="50"/>
        <v>738</v>
      </c>
      <c r="BU338" s="4">
        <f t="shared" si="51"/>
        <v>30023</v>
      </c>
      <c r="BW338" s="4">
        <v>0</v>
      </c>
    </row>
    <row r="339" spans="1:75">
      <c r="A339" s="8" t="s">
        <v>137</v>
      </c>
      <c r="B339" s="18">
        <v>45363</v>
      </c>
      <c r="C339" s="4" t="s">
        <v>394</v>
      </c>
      <c r="D339" s="5">
        <v>2024</v>
      </c>
      <c r="E339" s="4" t="str">
        <f t="shared" si="39"/>
        <v>KlickitatPresidential Primary2024</v>
      </c>
      <c r="F339" s="4">
        <v>15784</v>
      </c>
      <c r="G339" s="4">
        <v>1887</v>
      </c>
      <c r="H339" s="4">
        <v>7046</v>
      </c>
      <c r="I339" s="4">
        <v>1</v>
      </c>
      <c r="J339" s="4">
        <v>51</v>
      </c>
      <c r="K339" s="4">
        <f t="shared" si="40"/>
        <v>6996</v>
      </c>
      <c r="L339" s="4">
        <f t="shared" si="41"/>
        <v>0</v>
      </c>
      <c r="M339" s="4">
        <v>16023</v>
      </c>
      <c r="N339" s="4">
        <v>7295</v>
      </c>
      <c r="O339" s="4">
        <v>6996</v>
      </c>
      <c r="P339" s="4">
        <v>13</v>
      </c>
      <c r="Q339" s="4">
        <v>0</v>
      </c>
      <c r="R339" s="4">
        <v>286</v>
      </c>
      <c r="S339" s="4">
        <v>6</v>
      </c>
      <c r="T339" s="4">
        <v>34</v>
      </c>
      <c r="U339" s="4">
        <v>34</v>
      </c>
      <c r="V339" s="4">
        <v>0</v>
      </c>
      <c r="W339" s="4">
        <v>212</v>
      </c>
      <c r="X339" s="4">
        <f t="shared" si="42"/>
        <v>0</v>
      </c>
      <c r="Z339" s="4">
        <v>199</v>
      </c>
      <c r="AA339" s="4">
        <v>22</v>
      </c>
      <c r="AB339" s="4">
        <v>20</v>
      </c>
      <c r="AC339" s="4">
        <v>2</v>
      </c>
      <c r="AD339" s="4">
        <v>0</v>
      </c>
      <c r="AE339" s="4">
        <v>0</v>
      </c>
      <c r="AF339" s="4">
        <v>0</v>
      </c>
      <c r="AG339" s="4">
        <v>2</v>
      </c>
      <c r="AH339" s="4">
        <v>0</v>
      </c>
      <c r="AI339" s="4">
        <v>0</v>
      </c>
      <c r="AJ339" s="4">
        <v>0</v>
      </c>
      <c r="AK339" s="4">
        <v>0</v>
      </c>
      <c r="AL339" s="4">
        <v>0</v>
      </c>
      <c r="AM339" s="4">
        <v>0</v>
      </c>
      <c r="AN339" s="4">
        <v>0</v>
      </c>
      <c r="AO339" s="4">
        <v>0</v>
      </c>
      <c r="AP339" s="4">
        <v>0</v>
      </c>
      <c r="AQ339" s="4">
        <v>0</v>
      </c>
      <c r="AR339" s="4">
        <v>0</v>
      </c>
      <c r="AS339" s="4">
        <v>0</v>
      </c>
      <c r="AT339" s="4">
        <v>0</v>
      </c>
      <c r="AU339" s="4">
        <v>0</v>
      </c>
      <c r="AV339" s="4">
        <v>0</v>
      </c>
      <c r="AW339" s="4">
        <f t="shared" si="43"/>
        <v>22</v>
      </c>
      <c r="AX339" s="4">
        <f t="shared" si="44"/>
        <v>20</v>
      </c>
      <c r="AY339" s="4">
        <v>0</v>
      </c>
      <c r="AZ339" s="4">
        <v>0</v>
      </c>
      <c r="BA339" s="4">
        <v>0</v>
      </c>
      <c r="BB339" s="4">
        <v>111</v>
      </c>
      <c r="BC339" s="4">
        <v>111</v>
      </c>
      <c r="BD339" s="4">
        <v>46</v>
      </c>
      <c r="BE339" s="4">
        <v>42</v>
      </c>
      <c r="BF339" s="4">
        <v>4</v>
      </c>
      <c r="BG339" s="4">
        <f t="shared" si="55"/>
        <v>8</v>
      </c>
      <c r="BH339" s="4">
        <v>8</v>
      </c>
      <c r="BI339" s="4">
        <v>0</v>
      </c>
      <c r="BJ339" s="4">
        <v>0</v>
      </c>
      <c r="BK339" s="4">
        <v>4546</v>
      </c>
      <c r="BL339" s="4">
        <f t="shared" si="46"/>
        <v>2741</v>
      </c>
      <c r="BM339" s="4">
        <f t="shared" si="47"/>
        <v>33</v>
      </c>
      <c r="BN339" s="4">
        <v>33</v>
      </c>
      <c r="BO339" s="4">
        <v>0</v>
      </c>
      <c r="BP339" s="4">
        <v>0</v>
      </c>
      <c r="BQ339" s="4">
        <v>0</v>
      </c>
      <c r="BR339" s="4">
        <f t="shared" si="48"/>
        <v>7273</v>
      </c>
      <c r="BS339" s="4">
        <f t="shared" si="49"/>
        <v>6976</v>
      </c>
      <c r="BT339" s="4">
        <f t="shared" si="50"/>
        <v>284</v>
      </c>
      <c r="BU339" s="4">
        <f t="shared" si="51"/>
        <v>15824</v>
      </c>
      <c r="BW339" s="4">
        <v>0</v>
      </c>
    </row>
    <row r="340" spans="1:75">
      <c r="A340" s="8" t="s">
        <v>139</v>
      </c>
      <c r="B340" s="18">
        <v>45363</v>
      </c>
      <c r="C340" s="4" t="s">
        <v>394</v>
      </c>
      <c r="D340" s="5">
        <v>2024</v>
      </c>
      <c r="E340" s="4" t="str">
        <f t="shared" si="39"/>
        <v>LewisPresidential Primary2024</v>
      </c>
      <c r="F340" s="4">
        <v>55321</v>
      </c>
      <c r="G340" s="4">
        <v>5127</v>
      </c>
      <c r="H340" s="4">
        <v>22993</v>
      </c>
      <c r="I340" s="4">
        <v>2</v>
      </c>
      <c r="J340" s="4">
        <v>277</v>
      </c>
      <c r="K340" s="4">
        <f t="shared" si="40"/>
        <v>22718</v>
      </c>
      <c r="L340" s="4">
        <f t="shared" si="41"/>
        <v>0</v>
      </c>
      <c r="M340" s="4">
        <v>55769</v>
      </c>
      <c r="N340" s="4">
        <v>24221</v>
      </c>
      <c r="O340" s="4">
        <v>22718</v>
      </c>
      <c r="P340" s="4">
        <v>0</v>
      </c>
      <c r="Q340" s="4">
        <v>0</v>
      </c>
      <c r="R340" s="4">
        <v>1503</v>
      </c>
      <c r="S340" s="4">
        <v>25</v>
      </c>
      <c r="T340" s="4">
        <v>221</v>
      </c>
      <c r="U340" s="4">
        <v>160</v>
      </c>
      <c r="V340" s="4">
        <v>0</v>
      </c>
      <c r="W340" s="4">
        <v>1097</v>
      </c>
      <c r="X340" s="4">
        <f t="shared" si="42"/>
        <v>0</v>
      </c>
      <c r="Z340" s="4">
        <v>650</v>
      </c>
      <c r="AA340" s="4">
        <v>107</v>
      </c>
      <c r="AB340" s="4">
        <v>104</v>
      </c>
      <c r="AC340" s="4">
        <v>3</v>
      </c>
      <c r="AD340" s="4">
        <v>0</v>
      </c>
      <c r="AE340" s="4">
        <v>2</v>
      </c>
      <c r="AF340" s="4">
        <v>0</v>
      </c>
      <c r="AG340" s="4">
        <v>1</v>
      </c>
      <c r="AH340" s="4">
        <v>0</v>
      </c>
      <c r="AI340" s="4">
        <v>0</v>
      </c>
      <c r="AJ340" s="4">
        <v>0</v>
      </c>
      <c r="AK340" s="4">
        <v>0</v>
      </c>
      <c r="AL340" s="4">
        <v>0</v>
      </c>
      <c r="AM340" s="4">
        <v>0</v>
      </c>
      <c r="AN340" s="4">
        <v>0</v>
      </c>
      <c r="AO340" s="4">
        <v>0</v>
      </c>
      <c r="AP340" s="4">
        <v>0</v>
      </c>
      <c r="AQ340" s="4">
        <v>0</v>
      </c>
      <c r="AR340" s="4">
        <v>0</v>
      </c>
      <c r="AS340" s="4">
        <v>0</v>
      </c>
      <c r="AT340" s="4">
        <v>0</v>
      </c>
      <c r="AU340" s="4">
        <v>0</v>
      </c>
      <c r="AV340" s="4">
        <v>0</v>
      </c>
      <c r="AW340" s="4">
        <f t="shared" si="43"/>
        <v>107</v>
      </c>
      <c r="AX340" s="4">
        <f t="shared" si="44"/>
        <v>104</v>
      </c>
      <c r="AY340" s="4">
        <v>0</v>
      </c>
      <c r="AZ340" s="4">
        <v>0</v>
      </c>
      <c r="BA340" s="4">
        <v>0</v>
      </c>
      <c r="BB340" s="4">
        <v>294</v>
      </c>
      <c r="BC340" s="4">
        <v>294</v>
      </c>
      <c r="BD340" s="4">
        <v>123</v>
      </c>
      <c r="BE340" s="4">
        <v>116</v>
      </c>
      <c r="BF340" s="4">
        <v>7</v>
      </c>
      <c r="BG340" s="4">
        <f t="shared" si="55"/>
        <v>11</v>
      </c>
      <c r="BH340" s="4">
        <v>10</v>
      </c>
      <c r="BI340" s="4">
        <v>1</v>
      </c>
      <c r="BJ340" s="4">
        <v>0</v>
      </c>
      <c r="BK340" s="4">
        <v>10517</v>
      </c>
      <c r="BL340" s="4">
        <f t="shared" si="46"/>
        <v>13693</v>
      </c>
      <c r="BM340" s="4">
        <f t="shared" si="47"/>
        <v>51</v>
      </c>
      <c r="BN340" s="4">
        <v>51</v>
      </c>
      <c r="BO340" s="4">
        <v>0</v>
      </c>
      <c r="BP340" s="4">
        <v>0</v>
      </c>
      <c r="BQ340" s="4">
        <v>0</v>
      </c>
      <c r="BR340" s="4">
        <f t="shared" si="48"/>
        <v>24114</v>
      </c>
      <c r="BS340" s="4">
        <f t="shared" si="49"/>
        <v>22614</v>
      </c>
      <c r="BT340" s="4">
        <f t="shared" si="50"/>
        <v>1500</v>
      </c>
      <c r="BU340" s="4">
        <f t="shared" si="51"/>
        <v>55119</v>
      </c>
      <c r="BW340" s="4">
        <v>0</v>
      </c>
    </row>
    <row r="341" spans="1:75">
      <c r="A341" s="8" t="s">
        <v>141</v>
      </c>
      <c r="B341" s="18">
        <v>45363</v>
      </c>
      <c r="C341" s="4" t="s">
        <v>394</v>
      </c>
      <c r="D341" s="5">
        <v>2024</v>
      </c>
      <c r="E341" s="4" t="str">
        <f t="shared" si="39"/>
        <v>LincolnPresidential Primary2024</v>
      </c>
      <c r="F341" s="4">
        <v>8357</v>
      </c>
      <c r="G341" s="4">
        <v>656</v>
      </c>
      <c r="H341" s="4">
        <v>4056</v>
      </c>
      <c r="I341" s="4">
        <v>0</v>
      </c>
      <c r="J341" s="4">
        <v>43</v>
      </c>
      <c r="K341" s="4">
        <f t="shared" si="40"/>
        <v>4013</v>
      </c>
      <c r="L341" s="4">
        <f t="shared" si="41"/>
        <v>0</v>
      </c>
      <c r="M341" s="4">
        <v>8453</v>
      </c>
      <c r="N341" s="4">
        <v>4272</v>
      </c>
      <c r="O341" s="4">
        <v>4013</v>
      </c>
      <c r="P341" s="4">
        <v>3</v>
      </c>
      <c r="Q341" s="4">
        <v>0</v>
      </c>
      <c r="R341" s="4">
        <v>256</v>
      </c>
      <c r="S341" s="4">
        <v>8</v>
      </c>
      <c r="T341" s="4">
        <v>14</v>
      </c>
      <c r="U341" s="4">
        <v>39</v>
      </c>
      <c r="V341" s="4">
        <v>0</v>
      </c>
      <c r="W341" s="4">
        <v>195</v>
      </c>
      <c r="X341" s="4">
        <f t="shared" si="42"/>
        <v>0</v>
      </c>
      <c r="Z341" s="4">
        <v>85</v>
      </c>
      <c r="AA341" s="4">
        <v>13</v>
      </c>
      <c r="AB341" s="4">
        <v>13</v>
      </c>
      <c r="AC341" s="4">
        <v>0</v>
      </c>
      <c r="AD341" s="4">
        <v>0</v>
      </c>
      <c r="AE341" s="4">
        <v>0</v>
      </c>
      <c r="AF341" s="4">
        <v>0</v>
      </c>
      <c r="AG341" s="4">
        <v>0</v>
      </c>
      <c r="AH341" s="4">
        <v>0</v>
      </c>
      <c r="AI341" s="4">
        <v>0</v>
      </c>
      <c r="AJ341" s="4">
        <v>0</v>
      </c>
      <c r="AK341" s="4">
        <v>0</v>
      </c>
      <c r="AL341" s="4">
        <v>0</v>
      </c>
      <c r="AM341" s="4">
        <v>0</v>
      </c>
      <c r="AN341" s="4">
        <v>0</v>
      </c>
      <c r="AO341" s="4">
        <v>0</v>
      </c>
      <c r="AP341" s="4">
        <v>0</v>
      </c>
      <c r="AQ341" s="4">
        <v>0</v>
      </c>
      <c r="AR341" s="4">
        <v>0</v>
      </c>
      <c r="AS341" s="4">
        <v>0</v>
      </c>
      <c r="AT341" s="4">
        <v>0</v>
      </c>
      <c r="AU341" s="4">
        <v>0</v>
      </c>
      <c r="AV341" s="4">
        <v>0</v>
      </c>
      <c r="AW341" s="4">
        <f t="shared" si="43"/>
        <v>13</v>
      </c>
      <c r="AX341" s="4">
        <f t="shared" si="44"/>
        <v>13</v>
      </c>
      <c r="AY341" s="4">
        <v>0</v>
      </c>
      <c r="AZ341" s="4">
        <v>0</v>
      </c>
      <c r="BA341" s="4">
        <v>0</v>
      </c>
      <c r="BB341" s="4">
        <v>22</v>
      </c>
      <c r="BC341" s="4">
        <v>22</v>
      </c>
      <c r="BD341" s="4">
        <v>6</v>
      </c>
      <c r="BE341" s="4">
        <v>6</v>
      </c>
      <c r="BF341" s="4">
        <v>0</v>
      </c>
      <c r="BG341" s="4">
        <f t="shared" si="55"/>
        <v>0</v>
      </c>
      <c r="BH341" s="4">
        <v>0</v>
      </c>
      <c r="BI341" s="4">
        <v>0</v>
      </c>
      <c r="BJ341" s="4">
        <v>0</v>
      </c>
      <c r="BK341" s="4">
        <v>867</v>
      </c>
      <c r="BL341" s="4">
        <f t="shared" si="46"/>
        <v>3405</v>
      </c>
      <c r="BM341" s="4">
        <f t="shared" si="47"/>
        <v>4</v>
      </c>
      <c r="BN341" s="4">
        <v>4</v>
      </c>
      <c r="BO341" s="4">
        <v>0</v>
      </c>
      <c r="BP341" s="4">
        <v>0</v>
      </c>
      <c r="BQ341" s="4">
        <v>0</v>
      </c>
      <c r="BR341" s="4">
        <f t="shared" si="48"/>
        <v>4259</v>
      </c>
      <c r="BS341" s="4">
        <f t="shared" si="49"/>
        <v>4000</v>
      </c>
      <c r="BT341" s="4">
        <f t="shared" si="50"/>
        <v>256</v>
      </c>
      <c r="BU341" s="4">
        <f t="shared" si="51"/>
        <v>8368</v>
      </c>
      <c r="BW341" s="4">
        <v>0</v>
      </c>
    </row>
    <row r="342" spans="1:75">
      <c r="A342" s="8" t="s">
        <v>143</v>
      </c>
      <c r="B342" s="18">
        <v>45363</v>
      </c>
      <c r="C342" s="4" t="s">
        <v>394</v>
      </c>
      <c r="D342" s="5">
        <v>2024</v>
      </c>
      <c r="E342" s="4" t="str">
        <f t="shared" si="39"/>
        <v>MasonPresidential Primary2024</v>
      </c>
      <c r="F342" s="4">
        <v>44548</v>
      </c>
      <c r="G342" s="4">
        <v>8708</v>
      </c>
      <c r="H342" s="4">
        <v>18195</v>
      </c>
      <c r="I342" s="4">
        <v>0</v>
      </c>
      <c r="J342" s="4">
        <v>156</v>
      </c>
      <c r="K342" s="4">
        <f t="shared" si="40"/>
        <v>18039</v>
      </c>
      <c r="L342" s="4">
        <f t="shared" si="41"/>
        <v>0</v>
      </c>
      <c r="M342" s="4">
        <v>45414</v>
      </c>
      <c r="N342" s="4">
        <v>19074</v>
      </c>
      <c r="O342" s="4">
        <v>18039</v>
      </c>
      <c r="P342" s="4">
        <v>56</v>
      </c>
      <c r="Q342" s="4">
        <v>0</v>
      </c>
      <c r="R342" s="4">
        <v>979</v>
      </c>
      <c r="S342" s="4">
        <v>49</v>
      </c>
      <c r="T342" s="4">
        <v>116</v>
      </c>
      <c r="U342" s="4">
        <v>75</v>
      </c>
      <c r="V342" s="4">
        <v>0</v>
      </c>
      <c r="W342" s="4">
        <v>739</v>
      </c>
      <c r="X342" s="4">
        <f t="shared" si="42"/>
        <v>0</v>
      </c>
      <c r="Z342" s="4">
        <v>684</v>
      </c>
      <c r="AA342" s="4">
        <v>95</v>
      </c>
      <c r="AB342" s="4">
        <v>87</v>
      </c>
      <c r="AC342" s="4">
        <v>8</v>
      </c>
      <c r="AD342" s="4">
        <v>1</v>
      </c>
      <c r="AE342" s="4">
        <v>2</v>
      </c>
      <c r="AF342" s="4">
        <v>0</v>
      </c>
      <c r="AG342" s="4">
        <v>5</v>
      </c>
      <c r="AH342" s="4">
        <v>0</v>
      </c>
      <c r="AI342" s="4">
        <v>0</v>
      </c>
      <c r="AJ342" s="4">
        <v>0</v>
      </c>
      <c r="AK342" s="4">
        <v>0</v>
      </c>
      <c r="AL342" s="4">
        <v>0</v>
      </c>
      <c r="AM342" s="4">
        <v>0</v>
      </c>
      <c r="AN342" s="4">
        <v>0</v>
      </c>
      <c r="AO342" s="4">
        <v>0</v>
      </c>
      <c r="AP342" s="4">
        <v>0</v>
      </c>
      <c r="AQ342" s="4">
        <v>0</v>
      </c>
      <c r="AR342" s="4">
        <v>0</v>
      </c>
      <c r="AS342" s="4">
        <v>0</v>
      </c>
      <c r="AT342" s="4">
        <v>0</v>
      </c>
      <c r="AU342" s="4">
        <v>0</v>
      </c>
      <c r="AV342" s="4">
        <v>0</v>
      </c>
      <c r="AW342" s="4">
        <f t="shared" si="43"/>
        <v>95</v>
      </c>
      <c r="AX342" s="4">
        <f t="shared" si="44"/>
        <v>87</v>
      </c>
      <c r="AY342" s="4">
        <v>0</v>
      </c>
      <c r="AZ342" s="4">
        <v>0</v>
      </c>
      <c r="BA342" s="4">
        <v>0</v>
      </c>
      <c r="BB342" s="4">
        <v>248</v>
      </c>
      <c r="BC342" s="4">
        <v>248</v>
      </c>
      <c r="BD342" s="4">
        <v>92</v>
      </c>
      <c r="BE342" s="4">
        <v>84</v>
      </c>
      <c r="BF342" s="4">
        <v>8</v>
      </c>
      <c r="BG342" s="4">
        <f t="shared" si="55"/>
        <v>19</v>
      </c>
      <c r="BH342" s="4">
        <v>19</v>
      </c>
      <c r="BI342" s="4">
        <v>0</v>
      </c>
      <c r="BJ342" s="4">
        <v>0</v>
      </c>
      <c r="BK342" s="4">
        <v>9205</v>
      </c>
      <c r="BL342" s="4">
        <f t="shared" si="46"/>
        <v>9850</v>
      </c>
      <c r="BM342" s="4">
        <f t="shared" si="47"/>
        <v>81</v>
      </c>
      <c r="BN342" s="4">
        <v>81</v>
      </c>
      <c r="BO342" s="4">
        <v>0</v>
      </c>
      <c r="BP342" s="4">
        <v>0</v>
      </c>
      <c r="BQ342" s="4">
        <v>0</v>
      </c>
      <c r="BR342" s="4">
        <f t="shared" si="48"/>
        <v>18979</v>
      </c>
      <c r="BS342" s="4">
        <f t="shared" si="49"/>
        <v>17952</v>
      </c>
      <c r="BT342" s="4">
        <f t="shared" si="50"/>
        <v>971</v>
      </c>
      <c r="BU342" s="4">
        <f t="shared" si="51"/>
        <v>44730</v>
      </c>
      <c r="BW342" s="4">
        <v>0</v>
      </c>
    </row>
    <row r="343" spans="1:75">
      <c r="A343" s="8" t="s">
        <v>145</v>
      </c>
      <c r="B343" s="18">
        <v>45363</v>
      </c>
      <c r="C343" s="4" t="s">
        <v>394</v>
      </c>
      <c r="D343" s="5">
        <v>2024</v>
      </c>
      <c r="E343" s="4" t="str">
        <f t="shared" si="39"/>
        <v>OkanoganPresidential Primary2024</v>
      </c>
      <c r="F343" s="4">
        <v>25741</v>
      </c>
      <c r="G343" s="4">
        <v>4378</v>
      </c>
      <c r="H343" s="4">
        <v>11158</v>
      </c>
      <c r="I343" s="4">
        <v>1</v>
      </c>
      <c r="J343" s="4">
        <v>116</v>
      </c>
      <c r="K343" s="4">
        <f t="shared" si="40"/>
        <v>11043</v>
      </c>
      <c r="L343" s="4">
        <f t="shared" si="41"/>
        <v>0</v>
      </c>
      <c r="M343" s="4">
        <v>26092</v>
      </c>
      <c r="N343" s="4">
        <v>11620</v>
      </c>
      <c r="O343" s="4">
        <v>11043</v>
      </c>
      <c r="P343" s="4">
        <v>15</v>
      </c>
      <c r="Q343" s="4">
        <v>0</v>
      </c>
      <c r="R343" s="4">
        <v>562</v>
      </c>
      <c r="S343" s="4">
        <v>5</v>
      </c>
      <c r="T343" s="4">
        <v>35</v>
      </c>
      <c r="U343" s="4">
        <v>78</v>
      </c>
      <c r="V343" s="4">
        <v>0</v>
      </c>
      <c r="W343" s="4">
        <v>444</v>
      </c>
      <c r="X343" s="4">
        <f t="shared" si="42"/>
        <v>0</v>
      </c>
      <c r="Z343" s="4">
        <v>318</v>
      </c>
      <c r="AA343" s="4">
        <v>38</v>
      </c>
      <c r="AB343" s="4">
        <v>36</v>
      </c>
      <c r="AC343" s="4">
        <v>2</v>
      </c>
      <c r="AD343" s="4">
        <v>0</v>
      </c>
      <c r="AE343" s="4">
        <v>0</v>
      </c>
      <c r="AF343" s="4">
        <v>0</v>
      </c>
      <c r="AG343" s="4">
        <v>2</v>
      </c>
      <c r="AH343" s="4">
        <v>0</v>
      </c>
      <c r="AI343" s="4">
        <v>0</v>
      </c>
      <c r="AJ343" s="4">
        <v>0</v>
      </c>
      <c r="AK343" s="4">
        <v>0</v>
      </c>
      <c r="AL343" s="4">
        <v>0</v>
      </c>
      <c r="AM343" s="4">
        <v>0</v>
      </c>
      <c r="AN343" s="4">
        <v>0</v>
      </c>
      <c r="AO343" s="4">
        <v>0</v>
      </c>
      <c r="AP343" s="4">
        <v>0</v>
      </c>
      <c r="AQ343" s="4">
        <v>0</v>
      </c>
      <c r="AR343" s="4">
        <v>0</v>
      </c>
      <c r="AS343" s="4">
        <v>0</v>
      </c>
      <c r="AT343" s="4">
        <v>0</v>
      </c>
      <c r="AU343" s="4">
        <v>0</v>
      </c>
      <c r="AV343" s="4">
        <v>0</v>
      </c>
      <c r="AW343" s="4">
        <f t="shared" si="43"/>
        <v>38</v>
      </c>
      <c r="AX343" s="4">
        <f t="shared" si="44"/>
        <v>36</v>
      </c>
      <c r="AY343" s="4">
        <v>0</v>
      </c>
      <c r="AZ343" s="4">
        <v>0</v>
      </c>
      <c r="BA343" s="4">
        <v>0</v>
      </c>
      <c r="BB343" s="4">
        <v>119</v>
      </c>
      <c r="BC343" s="4">
        <v>119</v>
      </c>
      <c r="BD343" s="4">
        <v>46</v>
      </c>
      <c r="BE343" s="4">
        <v>43</v>
      </c>
      <c r="BF343" s="4">
        <v>3</v>
      </c>
      <c r="BG343" s="4">
        <f t="shared" si="55"/>
        <v>1</v>
      </c>
      <c r="BH343" s="4">
        <v>1</v>
      </c>
      <c r="BI343" s="4">
        <v>0</v>
      </c>
      <c r="BJ343" s="4">
        <v>0</v>
      </c>
      <c r="BK343" s="4">
        <v>4257</v>
      </c>
      <c r="BL343" s="4">
        <f t="shared" si="46"/>
        <v>7362</v>
      </c>
      <c r="BM343" s="4">
        <f t="shared" si="47"/>
        <v>68</v>
      </c>
      <c r="BN343" s="4">
        <v>68</v>
      </c>
      <c r="BO343" s="4">
        <v>0</v>
      </c>
      <c r="BP343" s="4">
        <v>0</v>
      </c>
      <c r="BQ343" s="4">
        <v>0</v>
      </c>
      <c r="BR343" s="4">
        <f t="shared" si="48"/>
        <v>11582</v>
      </c>
      <c r="BS343" s="4">
        <f t="shared" si="49"/>
        <v>11007</v>
      </c>
      <c r="BT343" s="4">
        <f t="shared" si="50"/>
        <v>560</v>
      </c>
      <c r="BU343" s="4">
        <f t="shared" si="51"/>
        <v>25774</v>
      </c>
      <c r="BW343" s="4">
        <v>0</v>
      </c>
    </row>
    <row r="344" spans="1:75">
      <c r="A344" s="8" t="s">
        <v>147</v>
      </c>
      <c r="B344" s="18">
        <v>45363</v>
      </c>
      <c r="C344" s="4" t="s">
        <v>394</v>
      </c>
      <c r="D344" s="5">
        <v>2024</v>
      </c>
      <c r="E344" s="4" t="str">
        <f t="shared" si="39"/>
        <v>PacificPresidential Primary2024</v>
      </c>
      <c r="F344" s="4">
        <v>17021</v>
      </c>
      <c r="G344" s="4">
        <v>1751</v>
      </c>
      <c r="H344" s="4">
        <v>8149</v>
      </c>
      <c r="I344" s="4">
        <v>1</v>
      </c>
      <c r="J344" s="4">
        <v>98</v>
      </c>
      <c r="K344" s="4">
        <f t="shared" si="40"/>
        <v>8052</v>
      </c>
      <c r="L344" s="4">
        <f t="shared" si="41"/>
        <v>0</v>
      </c>
      <c r="M344" s="4">
        <v>17134</v>
      </c>
      <c r="N344" s="4">
        <v>8616</v>
      </c>
      <c r="O344" s="4">
        <v>8052</v>
      </c>
      <c r="P344" s="4">
        <v>0</v>
      </c>
      <c r="Q344" s="4">
        <v>0</v>
      </c>
      <c r="R344" s="4">
        <v>564</v>
      </c>
      <c r="S344" s="4">
        <v>5</v>
      </c>
      <c r="T344" s="4">
        <v>61</v>
      </c>
      <c r="U344" s="4">
        <v>45</v>
      </c>
      <c r="V344" s="4">
        <v>0</v>
      </c>
      <c r="W344" s="4">
        <v>453</v>
      </c>
      <c r="X344" s="4">
        <f t="shared" si="42"/>
        <v>0</v>
      </c>
      <c r="Z344" s="4">
        <v>224</v>
      </c>
      <c r="AA344" s="4">
        <v>45</v>
      </c>
      <c r="AB344" s="4">
        <v>44</v>
      </c>
      <c r="AC344" s="4">
        <v>1</v>
      </c>
      <c r="AD344" s="4">
        <v>0</v>
      </c>
      <c r="AE344" s="4">
        <v>0</v>
      </c>
      <c r="AF344" s="4">
        <v>0</v>
      </c>
      <c r="AG344" s="4">
        <v>1</v>
      </c>
      <c r="AH344" s="4">
        <v>0</v>
      </c>
      <c r="AI344" s="4">
        <v>0</v>
      </c>
      <c r="AJ344" s="4">
        <v>0</v>
      </c>
      <c r="AK344" s="4">
        <v>0</v>
      </c>
      <c r="AL344" s="4">
        <v>0</v>
      </c>
      <c r="AM344" s="4">
        <v>0</v>
      </c>
      <c r="AN344" s="4">
        <v>0</v>
      </c>
      <c r="AO344" s="4">
        <v>0</v>
      </c>
      <c r="AP344" s="4">
        <v>0</v>
      </c>
      <c r="AQ344" s="4">
        <v>0</v>
      </c>
      <c r="AR344" s="4">
        <v>0</v>
      </c>
      <c r="AS344" s="4">
        <v>0</v>
      </c>
      <c r="AT344" s="4">
        <v>0</v>
      </c>
      <c r="AU344" s="4">
        <v>0</v>
      </c>
      <c r="AV344" s="4">
        <v>0</v>
      </c>
      <c r="AW344" s="4">
        <f t="shared" si="43"/>
        <v>45</v>
      </c>
      <c r="AX344" s="4">
        <f t="shared" si="44"/>
        <v>44</v>
      </c>
      <c r="AY344" s="4">
        <v>0</v>
      </c>
      <c r="AZ344" s="4">
        <v>0</v>
      </c>
      <c r="BA344" s="4">
        <v>0</v>
      </c>
      <c r="BB344" s="4">
        <v>90</v>
      </c>
      <c r="BC344" s="4">
        <v>90</v>
      </c>
      <c r="BD344" s="4">
        <v>44</v>
      </c>
      <c r="BE344" s="4">
        <v>41</v>
      </c>
      <c r="BF344" s="4">
        <v>3</v>
      </c>
      <c r="BG344" s="4">
        <f t="shared" si="55"/>
        <v>2</v>
      </c>
      <c r="BH344" s="4">
        <v>2</v>
      </c>
      <c r="BI344" s="4">
        <v>0</v>
      </c>
      <c r="BJ344" s="4">
        <v>0</v>
      </c>
      <c r="BK344" s="4">
        <v>3250</v>
      </c>
      <c r="BL344" s="4">
        <f t="shared" si="46"/>
        <v>5364</v>
      </c>
      <c r="BM344" s="4">
        <f t="shared" si="47"/>
        <v>30</v>
      </c>
      <c r="BN344" s="4">
        <v>30</v>
      </c>
      <c r="BO344" s="4">
        <v>0</v>
      </c>
      <c r="BP344" s="4">
        <v>0</v>
      </c>
      <c r="BQ344" s="4">
        <v>0</v>
      </c>
      <c r="BR344" s="4">
        <f t="shared" si="48"/>
        <v>8571</v>
      </c>
      <c r="BS344" s="4">
        <f t="shared" si="49"/>
        <v>8008</v>
      </c>
      <c r="BT344" s="4">
        <f t="shared" si="50"/>
        <v>563</v>
      </c>
      <c r="BU344" s="4">
        <f t="shared" si="51"/>
        <v>16910</v>
      </c>
      <c r="BW344" s="4">
        <v>1</v>
      </c>
    </row>
    <row r="345" spans="1:75">
      <c r="A345" s="8" t="s">
        <v>149</v>
      </c>
      <c r="B345" s="18">
        <v>45363</v>
      </c>
      <c r="C345" s="4" t="s">
        <v>394</v>
      </c>
      <c r="D345" s="5">
        <v>2024</v>
      </c>
      <c r="E345" s="4" t="str">
        <f t="shared" si="39"/>
        <v>Pend OreillePresidential Primary2024</v>
      </c>
      <c r="F345" s="4">
        <v>10780</v>
      </c>
      <c r="G345" s="4">
        <v>1390</v>
      </c>
      <c r="H345" s="4">
        <v>4556</v>
      </c>
      <c r="I345" s="4">
        <v>0</v>
      </c>
      <c r="J345" s="4">
        <v>45</v>
      </c>
      <c r="K345" s="4">
        <f t="shared" si="40"/>
        <v>4511</v>
      </c>
      <c r="L345" s="4">
        <f t="shared" si="41"/>
        <v>0</v>
      </c>
      <c r="M345" s="4">
        <v>10945</v>
      </c>
      <c r="N345" s="4">
        <v>4686</v>
      </c>
      <c r="O345" s="4">
        <v>4511</v>
      </c>
      <c r="P345" s="4">
        <v>0</v>
      </c>
      <c r="Q345" s="4">
        <v>0</v>
      </c>
      <c r="R345" s="4">
        <v>175</v>
      </c>
      <c r="S345" s="4">
        <v>7</v>
      </c>
      <c r="T345" s="4">
        <v>17</v>
      </c>
      <c r="U345" s="4">
        <v>29</v>
      </c>
      <c r="V345" s="4">
        <v>0</v>
      </c>
      <c r="W345" s="4">
        <v>122</v>
      </c>
      <c r="X345" s="4">
        <f t="shared" si="42"/>
        <v>0</v>
      </c>
      <c r="Z345" s="4">
        <v>165</v>
      </c>
      <c r="AA345" s="4">
        <v>28</v>
      </c>
      <c r="AB345" s="4">
        <v>28</v>
      </c>
      <c r="AC345" s="4">
        <v>0</v>
      </c>
      <c r="AD345" s="4">
        <v>0</v>
      </c>
      <c r="AE345" s="4">
        <v>0</v>
      </c>
      <c r="AF345" s="4">
        <v>0</v>
      </c>
      <c r="AG345" s="4">
        <v>0</v>
      </c>
      <c r="AH345" s="4">
        <v>0</v>
      </c>
      <c r="AI345" s="4">
        <v>0</v>
      </c>
      <c r="AJ345" s="4">
        <v>0</v>
      </c>
      <c r="AK345" s="4">
        <v>0</v>
      </c>
      <c r="AL345" s="4">
        <v>0</v>
      </c>
      <c r="AM345" s="4">
        <v>0</v>
      </c>
      <c r="AN345" s="4">
        <v>0</v>
      </c>
      <c r="AO345" s="4">
        <v>0</v>
      </c>
      <c r="AP345" s="4">
        <v>0</v>
      </c>
      <c r="AQ345" s="4">
        <v>0</v>
      </c>
      <c r="AR345" s="4">
        <v>0</v>
      </c>
      <c r="AS345" s="4">
        <v>0</v>
      </c>
      <c r="AT345" s="4">
        <v>0</v>
      </c>
      <c r="AU345" s="4">
        <v>0</v>
      </c>
      <c r="AV345" s="4">
        <v>0</v>
      </c>
      <c r="AW345" s="4">
        <f t="shared" si="43"/>
        <v>28</v>
      </c>
      <c r="AX345" s="4">
        <f t="shared" si="44"/>
        <v>28</v>
      </c>
      <c r="AY345" s="4">
        <v>0</v>
      </c>
      <c r="AZ345" s="4">
        <v>0</v>
      </c>
      <c r="BA345" s="4">
        <v>0</v>
      </c>
      <c r="BB345" s="4">
        <v>71</v>
      </c>
      <c r="BC345" s="4">
        <v>71</v>
      </c>
      <c r="BD345" s="4">
        <v>37</v>
      </c>
      <c r="BE345" s="4">
        <v>35</v>
      </c>
      <c r="BF345" s="4">
        <v>2</v>
      </c>
      <c r="BG345" s="4">
        <f t="shared" si="55"/>
        <v>2</v>
      </c>
      <c r="BH345" s="4">
        <v>2</v>
      </c>
      <c r="BI345" s="4">
        <v>0</v>
      </c>
      <c r="BJ345" s="4">
        <v>0</v>
      </c>
      <c r="BK345" s="4">
        <v>1568</v>
      </c>
      <c r="BL345" s="4">
        <f t="shared" si="46"/>
        <v>3116</v>
      </c>
      <c r="BM345" s="4">
        <f t="shared" si="47"/>
        <v>14</v>
      </c>
      <c r="BN345" s="4">
        <v>14</v>
      </c>
      <c r="BO345" s="4">
        <v>0</v>
      </c>
      <c r="BP345" s="4">
        <v>0</v>
      </c>
      <c r="BQ345" s="4">
        <v>0</v>
      </c>
      <c r="BR345" s="4">
        <f t="shared" si="48"/>
        <v>4658</v>
      </c>
      <c r="BS345" s="4">
        <f t="shared" si="49"/>
        <v>4483</v>
      </c>
      <c r="BT345" s="4">
        <f t="shared" si="50"/>
        <v>175</v>
      </c>
      <c r="BU345" s="4">
        <f t="shared" si="51"/>
        <v>10780</v>
      </c>
      <c r="BW345" s="4">
        <v>0</v>
      </c>
    </row>
    <row r="346" spans="1:75" ht="101.45">
      <c r="A346" s="8" t="s">
        <v>151</v>
      </c>
      <c r="B346" s="18">
        <v>45363</v>
      </c>
      <c r="C346" s="4" t="s">
        <v>394</v>
      </c>
      <c r="D346" s="5">
        <v>2024</v>
      </c>
      <c r="E346" s="4" t="str">
        <f t="shared" si="39"/>
        <v>PiercePresidential Primary2024</v>
      </c>
      <c r="F346" s="4">
        <v>552814</v>
      </c>
      <c r="G346" s="4">
        <v>75975</v>
      </c>
      <c r="H346" s="4">
        <v>174745</v>
      </c>
      <c r="I346" s="4">
        <v>55</v>
      </c>
      <c r="J346" s="4">
        <v>2238</v>
      </c>
      <c r="K346" s="4">
        <f t="shared" si="40"/>
        <v>172562</v>
      </c>
      <c r="L346" s="4">
        <f t="shared" si="41"/>
        <v>-1</v>
      </c>
      <c r="M346" s="4">
        <v>571993</v>
      </c>
      <c r="N346" s="4">
        <v>183333</v>
      </c>
      <c r="O346" s="4">
        <v>172563</v>
      </c>
      <c r="P346" s="4">
        <v>0</v>
      </c>
      <c r="Q346" s="4">
        <v>0</v>
      </c>
      <c r="R346" s="4">
        <v>10771</v>
      </c>
      <c r="S346" s="4">
        <v>39</v>
      </c>
      <c r="T346" s="4">
        <v>358</v>
      </c>
      <c r="U346" s="4">
        <v>1282</v>
      </c>
      <c r="V346" s="4">
        <v>0</v>
      </c>
      <c r="W346" s="4">
        <v>9092</v>
      </c>
      <c r="X346" s="4">
        <f t="shared" si="42"/>
        <v>-1</v>
      </c>
      <c r="Y346" s="2" t="s">
        <v>399</v>
      </c>
      <c r="Z346" s="4">
        <v>16009</v>
      </c>
      <c r="AA346" s="4">
        <v>1969</v>
      </c>
      <c r="AB346" s="4">
        <v>1876</v>
      </c>
      <c r="AC346" s="4">
        <v>93</v>
      </c>
      <c r="AD346" s="4">
        <v>0</v>
      </c>
      <c r="AE346" s="4">
        <v>4</v>
      </c>
      <c r="AF346" s="4">
        <v>1</v>
      </c>
      <c r="AG346" s="4">
        <v>88</v>
      </c>
      <c r="AH346" s="4">
        <v>0</v>
      </c>
      <c r="AI346" s="4">
        <v>0</v>
      </c>
      <c r="AJ346" s="4">
        <v>0</v>
      </c>
      <c r="AK346" s="4">
        <v>0</v>
      </c>
      <c r="AL346" s="4">
        <v>0</v>
      </c>
      <c r="AM346" s="4">
        <v>0</v>
      </c>
      <c r="AN346" s="4">
        <v>0</v>
      </c>
      <c r="AO346" s="4">
        <v>0</v>
      </c>
      <c r="AP346" s="4">
        <v>0</v>
      </c>
      <c r="AQ346" s="4">
        <v>0</v>
      </c>
      <c r="AR346" s="4">
        <v>0</v>
      </c>
      <c r="AS346" s="4">
        <v>0</v>
      </c>
      <c r="AT346" s="4">
        <v>0</v>
      </c>
      <c r="AU346" s="4">
        <v>0</v>
      </c>
      <c r="AV346" s="4">
        <v>0</v>
      </c>
      <c r="AW346" s="4">
        <f t="shared" si="43"/>
        <v>1969</v>
      </c>
      <c r="AX346" s="4">
        <f t="shared" si="44"/>
        <v>1876</v>
      </c>
      <c r="AY346" s="4">
        <v>0</v>
      </c>
      <c r="AZ346" s="4">
        <v>0</v>
      </c>
      <c r="BA346" s="4">
        <v>0</v>
      </c>
      <c r="BB346" s="4">
        <v>4453</v>
      </c>
      <c r="BC346" s="4">
        <v>4453</v>
      </c>
      <c r="BD346" s="4">
        <v>1741</v>
      </c>
      <c r="BE346" s="4">
        <v>1615</v>
      </c>
      <c r="BF346" s="4">
        <v>126</v>
      </c>
      <c r="BG346" s="4">
        <f t="shared" si="55"/>
        <v>279</v>
      </c>
      <c r="BH346" s="4">
        <v>279</v>
      </c>
      <c r="BI346" s="4">
        <v>0</v>
      </c>
      <c r="BJ346" s="4">
        <v>0</v>
      </c>
      <c r="BK346" s="4">
        <v>92020</v>
      </c>
      <c r="BL346" s="4">
        <f t="shared" si="46"/>
        <v>91034</v>
      </c>
      <c r="BM346" s="4">
        <f t="shared" si="47"/>
        <v>1235</v>
      </c>
      <c r="BN346" s="4">
        <v>1235</v>
      </c>
      <c r="BO346" s="4">
        <v>0</v>
      </c>
      <c r="BP346" s="4">
        <v>0</v>
      </c>
      <c r="BQ346" s="4">
        <v>0</v>
      </c>
      <c r="BR346" s="4">
        <f t="shared" si="48"/>
        <v>181364</v>
      </c>
      <c r="BS346" s="4">
        <f t="shared" si="49"/>
        <v>170687</v>
      </c>
      <c r="BT346" s="4">
        <f t="shared" si="50"/>
        <v>10678</v>
      </c>
      <c r="BU346" s="4">
        <f t="shared" si="51"/>
        <v>555984</v>
      </c>
      <c r="BW346" s="4">
        <v>4</v>
      </c>
    </row>
    <row r="347" spans="1:75">
      <c r="A347" s="8" t="s">
        <v>153</v>
      </c>
      <c r="B347" s="18">
        <v>45363</v>
      </c>
      <c r="C347" s="4" t="s">
        <v>394</v>
      </c>
      <c r="D347" s="5">
        <v>2024</v>
      </c>
      <c r="E347" s="4" t="str">
        <f t="shared" si="39"/>
        <v>San JuanPresidential Primary2024</v>
      </c>
      <c r="F347" s="4">
        <v>14753</v>
      </c>
      <c r="G347" s="4">
        <v>1972</v>
      </c>
      <c r="H347" s="4">
        <v>7043</v>
      </c>
      <c r="I347" s="4">
        <v>0</v>
      </c>
      <c r="J347" s="4">
        <v>69</v>
      </c>
      <c r="K347" s="4">
        <f t="shared" si="40"/>
        <v>6974</v>
      </c>
      <c r="L347" s="4">
        <f t="shared" si="41"/>
        <v>0</v>
      </c>
      <c r="M347" s="4">
        <v>14959</v>
      </c>
      <c r="N347" s="4">
        <v>7223</v>
      </c>
      <c r="O347" s="4">
        <v>6974</v>
      </c>
      <c r="P347" s="4">
        <v>0</v>
      </c>
      <c r="Q347" s="4">
        <v>0</v>
      </c>
      <c r="R347" s="4">
        <v>249</v>
      </c>
      <c r="S347" s="4">
        <v>5</v>
      </c>
      <c r="T347" s="4">
        <v>22</v>
      </c>
      <c r="U347" s="4">
        <v>36</v>
      </c>
      <c r="V347" s="4">
        <v>0</v>
      </c>
      <c r="W347" s="4">
        <v>186</v>
      </c>
      <c r="X347" s="4">
        <f t="shared" si="42"/>
        <v>0</v>
      </c>
      <c r="Z347" s="4">
        <v>393</v>
      </c>
      <c r="AA347" s="4">
        <v>54</v>
      </c>
      <c r="AB347" s="4">
        <v>52</v>
      </c>
      <c r="AC347" s="4">
        <v>2</v>
      </c>
      <c r="AD347" s="4">
        <v>0</v>
      </c>
      <c r="AE347" s="4">
        <v>0</v>
      </c>
      <c r="AF347" s="4">
        <v>0</v>
      </c>
      <c r="AG347" s="4">
        <v>2</v>
      </c>
      <c r="AH347" s="4">
        <v>0</v>
      </c>
      <c r="AI347" s="4">
        <v>0</v>
      </c>
      <c r="AJ347" s="4">
        <v>0</v>
      </c>
      <c r="AK347" s="4">
        <v>0</v>
      </c>
      <c r="AL347" s="4">
        <v>0</v>
      </c>
      <c r="AM347" s="4">
        <v>0</v>
      </c>
      <c r="AN347" s="4">
        <v>0</v>
      </c>
      <c r="AO347" s="4">
        <v>0</v>
      </c>
      <c r="AP347" s="4">
        <v>0</v>
      </c>
      <c r="AQ347" s="4">
        <v>0</v>
      </c>
      <c r="AR347" s="4">
        <v>0</v>
      </c>
      <c r="AS347" s="4">
        <v>0</v>
      </c>
      <c r="AT347" s="4">
        <v>0</v>
      </c>
      <c r="AU347" s="4">
        <v>0</v>
      </c>
      <c r="AV347" s="4">
        <v>0</v>
      </c>
      <c r="AW347" s="4">
        <f t="shared" si="43"/>
        <v>54</v>
      </c>
      <c r="AX347" s="4">
        <f t="shared" si="44"/>
        <v>52</v>
      </c>
      <c r="AY347" s="4">
        <v>0</v>
      </c>
      <c r="AZ347" s="4">
        <v>0</v>
      </c>
      <c r="BA347" s="4">
        <v>0</v>
      </c>
      <c r="BB347" s="4">
        <v>335</v>
      </c>
      <c r="BC347" s="4">
        <v>328</v>
      </c>
      <c r="BD347" s="4">
        <v>125</v>
      </c>
      <c r="BE347" s="4">
        <v>122</v>
      </c>
      <c r="BF347" s="4">
        <v>3</v>
      </c>
      <c r="BG347" s="4">
        <f t="shared" si="55"/>
        <v>23</v>
      </c>
      <c r="BH347" s="4">
        <v>23</v>
      </c>
      <c r="BI347" s="4">
        <v>0</v>
      </c>
      <c r="BJ347" s="4">
        <v>2</v>
      </c>
      <c r="BK347" s="4">
        <v>3561</v>
      </c>
      <c r="BL347" s="4">
        <f t="shared" si="46"/>
        <v>3639</v>
      </c>
      <c r="BM347" s="4">
        <f t="shared" si="47"/>
        <v>79</v>
      </c>
      <c r="BN347" s="4">
        <v>79</v>
      </c>
      <c r="BO347" s="4">
        <v>0</v>
      </c>
      <c r="BP347" s="4">
        <v>0</v>
      </c>
      <c r="BQ347" s="4">
        <v>2</v>
      </c>
      <c r="BR347" s="4">
        <f t="shared" si="48"/>
        <v>7169</v>
      </c>
      <c r="BS347" s="4">
        <f t="shared" si="49"/>
        <v>6922</v>
      </c>
      <c r="BT347" s="4">
        <f t="shared" si="50"/>
        <v>247</v>
      </c>
      <c r="BU347" s="4">
        <f t="shared" si="51"/>
        <v>14566</v>
      </c>
      <c r="BW347" s="4">
        <v>0</v>
      </c>
    </row>
    <row r="348" spans="1:75" ht="29.1">
      <c r="A348" s="8" t="s">
        <v>155</v>
      </c>
      <c r="B348" s="18">
        <v>45363</v>
      </c>
      <c r="C348" s="4" t="s">
        <v>394</v>
      </c>
      <c r="D348" s="5">
        <v>2024</v>
      </c>
      <c r="E348" s="4" t="str">
        <f t="shared" si="39"/>
        <v>SkagitPresidential Primary2024</v>
      </c>
      <c r="F348" s="4">
        <v>86365</v>
      </c>
      <c r="G348" s="4">
        <v>7319</v>
      </c>
      <c r="H348" s="4">
        <v>34147</v>
      </c>
      <c r="I348" s="4">
        <v>11</v>
      </c>
      <c r="J348" s="4">
        <v>474</v>
      </c>
      <c r="K348" s="4">
        <f t="shared" si="40"/>
        <v>33684</v>
      </c>
      <c r="L348" s="4">
        <f t="shared" si="41"/>
        <v>1</v>
      </c>
      <c r="M348" s="4">
        <v>87743</v>
      </c>
      <c r="N348" s="4">
        <v>35791</v>
      </c>
      <c r="O348" s="4">
        <v>33683</v>
      </c>
      <c r="P348" s="4">
        <v>0</v>
      </c>
      <c r="Q348" s="4">
        <v>0</v>
      </c>
      <c r="R348" s="4">
        <v>2108</v>
      </c>
      <c r="S348" s="4">
        <v>27</v>
      </c>
      <c r="T348" s="4">
        <v>189</v>
      </c>
      <c r="U348" s="4">
        <v>162</v>
      </c>
      <c r="V348" s="4">
        <v>0</v>
      </c>
      <c r="W348" s="4">
        <v>1730</v>
      </c>
      <c r="X348" s="4">
        <f t="shared" si="42"/>
        <v>0</v>
      </c>
      <c r="Y348" s="2" t="s">
        <v>400</v>
      </c>
      <c r="Z348" s="4">
        <v>2083</v>
      </c>
      <c r="AA348" s="4">
        <v>330</v>
      </c>
      <c r="AB348" s="4">
        <v>317</v>
      </c>
      <c r="AC348" s="4">
        <v>13</v>
      </c>
      <c r="AD348" s="4">
        <v>0</v>
      </c>
      <c r="AE348" s="4">
        <v>3</v>
      </c>
      <c r="AF348" s="4">
        <v>0</v>
      </c>
      <c r="AG348" s="4">
        <v>10</v>
      </c>
      <c r="AH348" s="4">
        <v>0</v>
      </c>
      <c r="AI348" s="4">
        <v>0</v>
      </c>
      <c r="AJ348" s="4">
        <v>0</v>
      </c>
      <c r="AK348" s="4">
        <v>0</v>
      </c>
      <c r="AL348" s="4">
        <v>0</v>
      </c>
      <c r="AM348" s="4">
        <v>0</v>
      </c>
      <c r="AN348" s="4">
        <v>0</v>
      </c>
      <c r="AO348" s="4">
        <v>0</v>
      </c>
      <c r="AP348" s="4">
        <v>0</v>
      </c>
      <c r="AQ348" s="4">
        <v>0</v>
      </c>
      <c r="AR348" s="4">
        <v>0</v>
      </c>
      <c r="AS348" s="4">
        <v>0</v>
      </c>
      <c r="AT348" s="4">
        <v>0</v>
      </c>
      <c r="AU348" s="4">
        <v>0</v>
      </c>
      <c r="AV348" s="4">
        <v>0</v>
      </c>
      <c r="AW348" s="4">
        <f t="shared" si="43"/>
        <v>330</v>
      </c>
      <c r="AX348" s="4">
        <f t="shared" si="44"/>
        <v>317</v>
      </c>
      <c r="AY348" s="4">
        <v>0</v>
      </c>
      <c r="AZ348" s="4">
        <v>0</v>
      </c>
      <c r="BA348" s="4">
        <v>0</v>
      </c>
      <c r="BB348" s="4">
        <v>458</v>
      </c>
      <c r="BC348" s="4">
        <v>458</v>
      </c>
      <c r="BD348" s="4">
        <v>155</v>
      </c>
      <c r="BE348" s="4">
        <v>148</v>
      </c>
      <c r="BF348" s="4">
        <v>7</v>
      </c>
      <c r="BG348" s="4">
        <f t="shared" si="55"/>
        <v>68</v>
      </c>
      <c r="BH348" s="4">
        <v>67</v>
      </c>
      <c r="BI348" s="4">
        <v>1</v>
      </c>
      <c r="BJ348" s="4">
        <v>0</v>
      </c>
      <c r="BK348" s="4">
        <v>21564</v>
      </c>
      <c r="BL348" s="4">
        <f t="shared" si="46"/>
        <v>14159</v>
      </c>
      <c r="BM348" s="4">
        <f t="shared" si="47"/>
        <v>253</v>
      </c>
      <c r="BN348" s="4">
        <v>253</v>
      </c>
      <c r="BO348" s="4">
        <v>0</v>
      </c>
      <c r="BP348" s="4">
        <v>0</v>
      </c>
      <c r="BQ348" s="4">
        <v>0</v>
      </c>
      <c r="BR348" s="4">
        <f t="shared" si="48"/>
        <v>35461</v>
      </c>
      <c r="BS348" s="4">
        <f t="shared" si="49"/>
        <v>33366</v>
      </c>
      <c r="BT348" s="4">
        <f t="shared" si="50"/>
        <v>2095</v>
      </c>
      <c r="BU348" s="4">
        <f t="shared" si="51"/>
        <v>85660</v>
      </c>
      <c r="BW348" s="4">
        <v>0</v>
      </c>
    </row>
    <row r="349" spans="1:75">
      <c r="A349" s="8" t="s">
        <v>157</v>
      </c>
      <c r="B349" s="18">
        <v>45363</v>
      </c>
      <c r="C349" s="4" t="s">
        <v>394</v>
      </c>
      <c r="D349" s="5">
        <v>2024</v>
      </c>
      <c r="E349" s="4" t="str">
        <f t="shared" si="39"/>
        <v>SkamaniaPresidential Primary2024</v>
      </c>
      <c r="F349" s="4">
        <v>9118</v>
      </c>
      <c r="G349" s="4">
        <v>693</v>
      </c>
      <c r="H349" s="4">
        <v>3744</v>
      </c>
      <c r="I349" s="4">
        <v>0</v>
      </c>
      <c r="J349" s="4">
        <v>39</v>
      </c>
      <c r="K349" s="4">
        <f t="shared" si="40"/>
        <v>3705</v>
      </c>
      <c r="L349" s="4">
        <f t="shared" si="41"/>
        <v>0</v>
      </c>
      <c r="M349" s="4">
        <v>9194</v>
      </c>
      <c r="N349" s="4">
        <v>3868</v>
      </c>
      <c r="O349" s="4">
        <v>3705</v>
      </c>
      <c r="P349" s="4">
        <v>19</v>
      </c>
      <c r="Q349" s="4">
        <v>1</v>
      </c>
      <c r="R349" s="4">
        <v>144</v>
      </c>
      <c r="S349" s="4">
        <v>6</v>
      </c>
      <c r="T349" s="4">
        <v>14</v>
      </c>
      <c r="U349" s="4">
        <v>15</v>
      </c>
      <c r="V349" s="4">
        <v>0</v>
      </c>
      <c r="W349" s="4">
        <v>109</v>
      </c>
      <c r="X349" s="4">
        <f t="shared" si="42"/>
        <v>0</v>
      </c>
      <c r="Z349" s="4">
        <v>164</v>
      </c>
      <c r="AA349" s="4">
        <v>22</v>
      </c>
      <c r="AB349" s="4">
        <v>21</v>
      </c>
      <c r="AC349" s="4">
        <v>1</v>
      </c>
      <c r="AD349" s="4">
        <v>0</v>
      </c>
      <c r="AE349" s="4">
        <v>0</v>
      </c>
      <c r="AF349" s="4">
        <v>0</v>
      </c>
      <c r="AG349" s="4">
        <v>1</v>
      </c>
      <c r="AH349" s="4">
        <v>0</v>
      </c>
      <c r="AI349" s="4">
        <v>0</v>
      </c>
      <c r="AJ349" s="4">
        <v>0</v>
      </c>
      <c r="AK349" s="4">
        <v>0</v>
      </c>
      <c r="AL349" s="4">
        <v>0</v>
      </c>
      <c r="AM349" s="4">
        <v>0</v>
      </c>
      <c r="AN349" s="4">
        <v>0</v>
      </c>
      <c r="AO349" s="4">
        <v>0</v>
      </c>
      <c r="AP349" s="4">
        <v>0</v>
      </c>
      <c r="AQ349" s="4">
        <v>0</v>
      </c>
      <c r="AR349" s="4">
        <v>0</v>
      </c>
      <c r="AS349" s="4">
        <v>0</v>
      </c>
      <c r="AT349" s="4">
        <v>0</v>
      </c>
      <c r="AU349" s="4">
        <v>0</v>
      </c>
      <c r="AV349" s="4">
        <v>0</v>
      </c>
      <c r="AW349" s="4">
        <f t="shared" si="43"/>
        <v>22</v>
      </c>
      <c r="AX349" s="4">
        <f t="shared" si="44"/>
        <v>21</v>
      </c>
      <c r="AY349" s="4">
        <v>0</v>
      </c>
      <c r="AZ349" s="4">
        <v>0</v>
      </c>
      <c r="BA349" s="4">
        <v>0</v>
      </c>
      <c r="BB349" s="4">
        <v>56</v>
      </c>
      <c r="BC349" s="4">
        <v>56</v>
      </c>
      <c r="BD349" s="4">
        <v>31</v>
      </c>
      <c r="BE349" s="4">
        <v>31</v>
      </c>
      <c r="BF349" s="4">
        <v>0</v>
      </c>
      <c r="BG349" s="4">
        <f t="shared" si="55"/>
        <v>5</v>
      </c>
      <c r="BH349" s="4">
        <v>5</v>
      </c>
      <c r="BI349" s="4">
        <v>0</v>
      </c>
      <c r="BJ349" s="4">
        <v>0</v>
      </c>
      <c r="BK349" s="4">
        <v>2366</v>
      </c>
      <c r="BL349" s="4">
        <f t="shared" si="46"/>
        <v>1497</v>
      </c>
      <c r="BM349" s="4">
        <f t="shared" si="47"/>
        <v>23</v>
      </c>
      <c r="BN349" s="4">
        <v>23</v>
      </c>
      <c r="BO349" s="4">
        <v>0</v>
      </c>
      <c r="BP349" s="4">
        <v>0</v>
      </c>
      <c r="BQ349" s="4">
        <v>0</v>
      </c>
      <c r="BR349" s="4">
        <f t="shared" si="48"/>
        <v>3846</v>
      </c>
      <c r="BS349" s="4">
        <f t="shared" si="49"/>
        <v>3684</v>
      </c>
      <c r="BT349" s="4">
        <f t="shared" si="50"/>
        <v>143</v>
      </c>
      <c r="BU349" s="4">
        <f t="shared" si="51"/>
        <v>9030</v>
      </c>
      <c r="BW349" s="4">
        <v>0</v>
      </c>
    </row>
    <row r="350" spans="1:75">
      <c r="A350" s="8" t="s">
        <v>159</v>
      </c>
      <c r="B350" s="18">
        <v>45363</v>
      </c>
      <c r="C350" s="4" t="s">
        <v>394</v>
      </c>
      <c r="D350" s="5">
        <v>2024</v>
      </c>
      <c r="E350" s="4" t="str">
        <f t="shared" si="39"/>
        <v>SnohomishPresidential Primary2024</v>
      </c>
      <c r="F350" s="4">
        <v>513023</v>
      </c>
      <c r="G350" s="4">
        <v>55555</v>
      </c>
      <c r="H350" s="4">
        <v>179429</v>
      </c>
      <c r="I350" s="4">
        <v>47</v>
      </c>
      <c r="J350" s="4">
        <v>1803</v>
      </c>
      <c r="K350" s="4">
        <f t="shared" si="40"/>
        <v>177673</v>
      </c>
      <c r="L350" s="4">
        <f t="shared" si="41"/>
        <v>0</v>
      </c>
      <c r="M350" s="4">
        <v>522578</v>
      </c>
      <c r="N350" s="4">
        <v>186644</v>
      </c>
      <c r="O350" s="4">
        <v>177673</v>
      </c>
      <c r="P350" s="4">
        <v>0</v>
      </c>
      <c r="Q350" s="4">
        <v>0</v>
      </c>
      <c r="R350" s="4">
        <v>8971</v>
      </c>
      <c r="S350" s="4">
        <v>23</v>
      </c>
      <c r="T350" s="4">
        <v>763</v>
      </c>
      <c r="U350" s="4">
        <v>1601</v>
      </c>
      <c r="V350" s="4">
        <v>0</v>
      </c>
      <c r="W350" s="4">
        <v>6584</v>
      </c>
      <c r="X350" s="4">
        <f t="shared" si="42"/>
        <v>0</v>
      </c>
      <c r="Z350" s="4">
        <v>8323</v>
      </c>
      <c r="AA350" s="4">
        <v>907</v>
      </c>
      <c r="AB350" s="4">
        <v>880</v>
      </c>
      <c r="AC350" s="4">
        <v>27</v>
      </c>
      <c r="AD350" s="4">
        <v>0</v>
      </c>
      <c r="AE350" s="4">
        <v>4</v>
      </c>
      <c r="AF350" s="4">
        <v>1</v>
      </c>
      <c r="AG350" s="4">
        <v>22</v>
      </c>
      <c r="AH350" s="4">
        <v>0</v>
      </c>
      <c r="AI350" s="4">
        <v>0</v>
      </c>
      <c r="AJ350" s="4">
        <v>0</v>
      </c>
      <c r="AK350" s="4">
        <v>0</v>
      </c>
      <c r="AL350" s="4">
        <v>0</v>
      </c>
      <c r="AM350" s="4">
        <v>0</v>
      </c>
      <c r="AN350" s="4">
        <v>0</v>
      </c>
      <c r="AO350" s="4">
        <v>0</v>
      </c>
      <c r="AP350" s="4">
        <v>0</v>
      </c>
      <c r="AQ350" s="4">
        <v>0</v>
      </c>
      <c r="AR350" s="4">
        <v>0</v>
      </c>
      <c r="AS350" s="4">
        <v>0</v>
      </c>
      <c r="AT350" s="4">
        <v>0</v>
      </c>
      <c r="AU350" s="4">
        <v>0</v>
      </c>
      <c r="AV350" s="4">
        <v>0</v>
      </c>
      <c r="AW350" s="4">
        <f t="shared" si="43"/>
        <v>907</v>
      </c>
      <c r="AX350" s="4">
        <f t="shared" si="44"/>
        <v>880</v>
      </c>
      <c r="AY350" s="4">
        <v>0</v>
      </c>
      <c r="AZ350" s="4">
        <v>0</v>
      </c>
      <c r="BA350" s="4">
        <v>0</v>
      </c>
      <c r="BB350" s="4">
        <v>2966</v>
      </c>
      <c r="BC350" s="4">
        <v>2966</v>
      </c>
      <c r="BD350" s="4">
        <v>1119</v>
      </c>
      <c r="BE350" s="4">
        <v>1068</v>
      </c>
      <c r="BF350" s="4">
        <v>51</v>
      </c>
      <c r="BG350" s="4">
        <f t="shared" si="55"/>
        <v>214</v>
      </c>
      <c r="BH350" s="4">
        <v>214</v>
      </c>
      <c r="BI350" s="4">
        <v>0</v>
      </c>
      <c r="BJ350" s="4">
        <v>0</v>
      </c>
      <c r="BK350" s="4">
        <v>98124</v>
      </c>
      <c r="BL350" s="4">
        <f t="shared" si="46"/>
        <v>88306</v>
      </c>
      <c r="BM350" s="4">
        <f t="shared" si="47"/>
        <v>323</v>
      </c>
      <c r="BN350" s="4">
        <v>323</v>
      </c>
      <c r="BO350" s="4">
        <v>0</v>
      </c>
      <c r="BP350" s="4">
        <v>0</v>
      </c>
      <c r="BQ350" s="4">
        <v>0</v>
      </c>
      <c r="BR350" s="4">
        <f t="shared" si="48"/>
        <v>185737</v>
      </c>
      <c r="BS350" s="4">
        <f t="shared" si="49"/>
        <v>176793</v>
      </c>
      <c r="BT350" s="4">
        <f t="shared" si="50"/>
        <v>8944</v>
      </c>
      <c r="BU350" s="4">
        <f t="shared" si="51"/>
        <v>514255</v>
      </c>
      <c r="BW350" s="4">
        <v>0</v>
      </c>
    </row>
    <row r="351" spans="1:75">
      <c r="A351" s="8" t="s">
        <v>161</v>
      </c>
      <c r="B351" s="18">
        <v>45363</v>
      </c>
      <c r="C351" s="4" t="s">
        <v>394</v>
      </c>
      <c r="D351" s="5">
        <v>2024</v>
      </c>
      <c r="E351" s="4" t="str">
        <f t="shared" si="39"/>
        <v>SpokanePresidential Primary2024</v>
      </c>
      <c r="F351" s="4">
        <v>366978</v>
      </c>
      <c r="G351" s="4">
        <v>33222</v>
      </c>
      <c r="H351" s="4">
        <v>130580</v>
      </c>
      <c r="I351" s="4">
        <v>35</v>
      </c>
      <c r="J351" s="4">
        <v>1291</v>
      </c>
      <c r="K351" s="4">
        <f t="shared" si="40"/>
        <v>129324</v>
      </c>
      <c r="L351" s="4">
        <f t="shared" si="41"/>
        <v>0</v>
      </c>
      <c r="M351" s="4">
        <v>371996</v>
      </c>
      <c r="N351" s="4">
        <v>134667</v>
      </c>
      <c r="O351" s="4">
        <v>129324</v>
      </c>
      <c r="P351" s="4">
        <v>0</v>
      </c>
      <c r="Q351" s="4">
        <v>0</v>
      </c>
      <c r="R351" s="4">
        <v>5343</v>
      </c>
      <c r="S351" s="4">
        <v>207</v>
      </c>
      <c r="T351" s="4">
        <v>626</v>
      </c>
      <c r="U351" s="4">
        <v>930</v>
      </c>
      <c r="V351" s="4">
        <v>0</v>
      </c>
      <c r="W351" s="4">
        <v>3580</v>
      </c>
      <c r="X351" s="4">
        <f t="shared" si="42"/>
        <v>0</v>
      </c>
      <c r="Z351" s="4">
        <v>6737</v>
      </c>
      <c r="AA351" s="4">
        <v>1094</v>
      </c>
      <c r="AB351" s="4">
        <v>1060</v>
      </c>
      <c r="AC351" s="4">
        <v>34</v>
      </c>
      <c r="AD351" s="4">
        <v>4</v>
      </c>
      <c r="AE351" s="4">
        <v>4</v>
      </c>
      <c r="AF351" s="4">
        <v>0</v>
      </c>
      <c r="AG351" s="4">
        <v>26</v>
      </c>
      <c r="AH351" s="4">
        <v>0</v>
      </c>
      <c r="AI351" s="4">
        <v>0</v>
      </c>
      <c r="AJ351" s="4">
        <v>0</v>
      </c>
      <c r="AK351" s="4">
        <v>0</v>
      </c>
      <c r="AL351" s="4">
        <v>0</v>
      </c>
      <c r="AM351" s="4">
        <v>0</v>
      </c>
      <c r="AN351" s="4">
        <v>0</v>
      </c>
      <c r="AO351" s="4">
        <v>0</v>
      </c>
      <c r="AP351" s="4">
        <v>0</v>
      </c>
      <c r="AQ351" s="4">
        <v>0</v>
      </c>
      <c r="AR351" s="4">
        <v>0</v>
      </c>
      <c r="AS351" s="4">
        <v>0</v>
      </c>
      <c r="AT351" s="4">
        <v>0</v>
      </c>
      <c r="AU351" s="4">
        <v>0</v>
      </c>
      <c r="AV351" s="4">
        <v>0</v>
      </c>
      <c r="AW351" s="4">
        <f t="shared" si="43"/>
        <v>1094</v>
      </c>
      <c r="AX351" s="4">
        <f t="shared" si="44"/>
        <v>1060</v>
      </c>
      <c r="AY351" s="4">
        <v>0</v>
      </c>
      <c r="AZ351" s="4">
        <v>0</v>
      </c>
      <c r="BA351" s="4">
        <v>0</v>
      </c>
      <c r="BB351" s="4">
        <v>3184</v>
      </c>
      <c r="BC351" s="4">
        <v>3184</v>
      </c>
      <c r="BD351" s="4">
        <v>1849</v>
      </c>
      <c r="BE351" s="4">
        <v>1781</v>
      </c>
      <c r="BF351" s="4">
        <v>68</v>
      </c>
      <c r="BG351" s="4">
        <f t="shared" si="55"/>
        <v>122</v>
      </c>
      <c r="BH351" s="4">
        <v>122</v>
      </c>
      <c r="BI351" s="4">
        <v>0</v>
      </c>
      <c r="BJ351" s="4">
        <v>0</v>
      </c>
      <c r="BK351" s="4">
        <v>49172</v>
      </c>
      <c r="BL351" s="4">
        <f t="shared" si="46"/>
        <v>85373</v>
      </c>
      <c r="BM351" s="4">
        <f t="shared" si="47"/>
        <v>548</v>
      </c>
      <c r="BN351" s="4">
        <v>548</v>
      </c>
      <c r="BO351" s="4">
        <v>0</v>
      </c>
      <c r="BP351" s="4">
        <v>0</v>
      </c>
      <c r="BQ351" s="4">
        <v>0</v>
      </c>
      <c r="BR351" s="4">
        <f t="shared" si="48"/>
        <v>133573</v>
      </c>
      <c r="BS351" s="4">
        <f t="shared" si="49"/>
        <v>128264</v>
      </c>
      <c r="BT351" s="4">
        <f t="shared" si="50"/>
        <v>5309</v>
      </c>
      <c r="BU351" s="4">
        <f t="shared" si="51"/>
        <v>365259</v>
      </c>
      <c r="BW351" s="4">
        <v>9</v>
      </c>
    </row>
    <row r="352" spans="1:75">
      <c r="A352" s="8" t="s">
        <v>163</v>
      </c>
      <c r="B352" s="18">
        <v>45363</v>
      </c>
      <c r="C352" s="4" t="s">
        <v>394</v>
      </c>
      <c r="D352" s="5">
        <v>2024</v>
      </c>
      <c r="E352" s="4" t="str">
        <f t="shared" si="39"/>
        <v>StevensPresidential Primary2024</v>
      </c>
      <c r="F352" s="4">
        <v>34862</v>
      </c>
      <c r="G352" s="4">
        <v>5510</v>
      </c>
      <c r="H352" s="4">
        <v>15851</v>
      </c>
      <c r="I352" s="4">
        <v>0</v>
      </c>
      <c r="J352" s="4">
        <v>168</v>
      </c>
      <c r="K352" s="4">
        <f t="shared" si="40"/>
        <v>15683</v>
      </c>
      <c r="L352" s="4">
        <f t="shared" si="41"/>
        <v>0</v>
      </c>
      <c r="M352" s="4">
        <v>35237</v>
      </c>
      <c r="N352" s="4">
        <v>16291</v>
      </c>
      <c r="O352" s="4">
        <v>15683</v>
      </c>
      <c r="P352" s="4">
        <v>4</v>
      </c>
      <c r="Q352" s="4">
        <v>4</v>
      </c>
      <c r="R352" s="4">
        <v>604</v>
      </c>
      <c r="S352" s="4">
        <v>6</v>
      </c>
      <c r="T352" s="4">
        <v>112</v>
      </c>
      <c r="U352" s="4">
        <v>146</v>
      </c>
      <c r="V352" s="4">
        <v>0</v>
      </c>
      <c r="W352" s="4">
        <v>340</v>
      </c>
      <c r="X352" s="4">
        <f t="shared" si="42"/>
        <v>0</v>
      </c>
      <c r="Z352" s="4">
        <v>380</v>
      </c>
      <c r="AA352" s="4">
        <v>87</v>
      </c>
      <c r="AB352" s="4">
        <v>84</v>
      </c>
      <c r="AC352" s="4">
        <v>3</v>
      </c>
      <c r="AD352" s="4">
        <v>0</v>
      </c>
      <c r="AE352" s="4">
        <v>1</v>
      </c>
      <c r="AF352" s="4">
        <v>0</v>
      </c>
      <c r="AG352" s="4">
        <v>2</v>
      </c>
      <c r="AH352" s="4">
        <v>0</v>
      </c>
      <c r="AI352" s="4">
        <v>0</v>
      </c>
      <c r="AJ352" s="4">
        <v>0</v>
      </c>
      <c r="AK352" s="4">
        <v>0</v>
      </c>
      <c r="AL352" s="4">
        <v>0</v>
      </c>
      <c r="AM352" s="4">
        <v>0</v>
      </c>
      <c r="AN352" s="4">
        <v>0</v>
      </c>
      <c r="AO352" s="4">
        <v>0</v>
      </c>
      <c r="AP352" s="4">
        <v>0</v>
      </c>
      <c r="AQ352" s="4">
        <v>0</v>
      </c>
      <c r="AR352" s="4">
        <v>0</v>
      </c>
      <c r="AS352" s="4">
        <v>0</v>
      </c>
      <c r="AT352" s="4">
        <v>0</v>
      </c>
      <c r="AU352" s="4">
        <v>0</v>
      </c>
      <c r="AV352" s="4">
        <v>0</v>
      </c>
      <c r="AW352" s="4">
        <f t="shared" si="43"/>
        <v>87</v>
      </c>
      <c r="AX352" s="4">
        <f t="shared" si="44"/>
        <v>84</v>
      </c>
      <c r="AY352" s="4">
        <v>0</v>
      </c>
      <c r="AZ352" s="4">
        <v>0</v>
      </c>
      <c r="BA352" s="4">
        <v>0</v>
      </c>
      <c r="BB352" s="4">
        <v>237</v>
      </c>
      <c r="BC352" s="4">
        <v>237</v>
      </c>
      <c r="BD352" s="4">
        <v>119</v>
      </c>
      <c r="BE352" s="4">
        <v>116</v>
      </c>
      <c r="BF352" s="4">
        <v>3</v>
      </c>
      <c r="BG352" s="4">
        <f t="shared" si="55"/>
        <v>8</v>
      </c>
      <c r="BH352" s="4">
        <v>8</v>
      </c>
      <c r="BI352" s="4">
        <v>0</v>
      </c>
      <c r="BJ352" s="4">
        <v>0</v>
      </c>
      <c r="BK352" s="4">
        <v>4564</v>
      </c>
      <c r="BL352" s="4">
        <f t="shared" si="46"/>
        <v>11719</v>
      </c>
      <c r="BM352" s="4">
        <f t="shared" si="47"/>
        <v>53</v>
      </c>
      <c r="BN352" s="4">
        <v>53</v>
      </c>
      <c r="BO352" s="4">
        <v>0</v>
      </c>
      <c r="BP352" s="4">
        <v>0</v>
      </c>
      <c r="BQ352" s="4">
        <v>0</v>
      </c>
      <c r="BR352" s="4">
        <f t="shared" si="48"/>
        <v>16204</v>
      </c>
      <c r="BS352" s="4">
        <f t="shared" si="49"/>
        <v>15599</v>
      </c>
      <c r="BT352" s="4">
        <f t="shared" si="50"/>
        <v>601</v>
      </c>
      <c r="BU352" s="4">
        <f t="shared" si="51"/>
        <v>34857</v>
      </c>
      <c r="BW352" s="4">
        <v>0</v>
      </c>
    </row>
    <row r="353" spans="1:75">
      <c r="A353" s="8" t="s">
        <v>166</v>
      </c>
      <c r="B353" s="18">
        <v>45363</v>
      </c>
      <c r="C353" s="4" t="s">
        <v>394</v>
      </c>
      <c r="D353" s="5">
        <v>2024</v>
      </c>
      <c r="E353" s="4" t="str">
        <f t="shared" si="39"/>
        <v>ThurstonPresidential Primary2024</v>
      </c>
      <c r="F353" s="4">
        <v>198187</v>
      </c>
      <c r="G353" s="4">
        <v>26090</v>
      </c>
      <c r="H353" s="4">
        <v>74625</v>
      </c>
      <c r="I353" s="4">
        <v>42</v>
      </c>
      <c r="J353" s="4">
        <v>535</v>
      </c>
      <c r="K353" s="4">
        <f t="shared" si="40"/>
        <v>74132</v>
      </c>
      <c r="L353" s="4">
        <f t="shared" si="41"/>
        <v>0</v>
      </c>
      <c r="M353" s="4">
        <v>202976</v>
      </c>
      <c r="N353" s="4">
        <v>77040</v>
      </c>
      <c r="O353" s="4">
        <v>74132</v>
      </c>
      <c r="P353" s="4">
        <v>10</v>
      </c>
      <c r="Q353" s="4">
        <v>10</v>
      </c>
      <c r="R353" s="4">
        <v>2898</v>
      </c>
      <c r="S353" s="4">
        <v>101</v>
      </c>
      <c r="T353" s="4">
        <v>128</v>
      </c>
      <c r="U353" s="4">
        <v>513</v>
      </c>
      <c r="V353" s="4">
        <v>0</v>
      </c>
      <c r="W353" s="4">
        <v>2156</v>
      </c>
      <c r="X353" s="4">
        <f t="shared" si="42"/>
        <v>0</v>
      </c>
      <c r="Z353" s="4">
        <v>9641</v>
      </c>
      <c r="AA353" s="4">
        <v>1521</v>
      </c>
      <c r="AB353" s="4">
        <v>1463</v>
      </c>
      <c r="AC353" s="4">
        <v>58</v>
      </c>
      <c r="AD353" s="4">
        <v>1</v>
      </c>
      <c r="AE353" s="4">
        <v>7</v>
      </c>
      <c r="AF353" s="4">
        <v>1</v>
      </c>
      <c r="AG353" s="4">
        <v>49</v>
      </c>
      <c r="AH353" s="4">
        <v>0</v>
      </c>
      <c r="AI353" s="4">
        <v>0</v>
      </c>
      <c r="AJ353" s="4">
        <v>0</v>
      </c>
      <c r="AK353" s="4">
        <v>0</v>
      </c>
      <c r="AL353" s="4">
        <v>0</v>
      </c>
      <c r="AM353" s="4">
        <v>0</v>
      </c>
      <c r="AN353" s="4">
        <v>1</v>
      </c>
      <c r="AO353" s="4">
        <v>1</v>
      </c>
      <c r="AP353" s="4">
        <v>0</v>
      </c>
      <c r="AQ353" s="4">
        <v>1</v>
      </c>
      <c r="AR353" s="4">
        <v>0</v>
      </c>
      <c r="AS353" s="4">
        <v>0</v>
      </c>
      <c r="AT353" s="4">
        <v>0</v>
      </c>
      <c r="AU353" s="4">
        <v>0</v>
      </c>
      <c r="AV353" s="4">
        <v>0</v>
      </c>
      <c r="AW353" s="4">
        <f t="shared" si="43"/>
        <v>1521</v>
      </c>
      <c r="AX353" s="4">
        <f t="shared" si="44"/>
        <v>1463</v>
      </c>
      <c r="AY353" s="4">
        <v>0</v>
      </c>
      <c r="AZ353" s="4">
        <v>0</v>
      </c>
      <c r="BA353" s="4">
        <v>0</v>
      </c>
      <c r="BB353" s="4">
        <v>1586</v>
      </c>
      <c r="BC353" s="4">
        <v>1586</v>
      </c>
      <c r="BD353" s="4">
        <v>554</v>
      </c>
      <c r="BE353" s="4">
        <v>542</v>
      </c>
      <c r="BF353" s="4">
        <v>12</v>
      </c>
      <c r="BG353" s="4">
        <f t="shared" si="55"/>
        <v>114</v>
      </c>
      <c r="BH353" s="4">
        <v>111</v>
      </c>
      <c r="BI353" s="4">
        <v>3</v>
      </c>
      <c r="BJ353" s="4">
        <v>0</v>
      </c>
      <c r="BK353" s="4">
        <v>45608</v>
      </c>
      <c r="BL353" s="4">
        <f t="shared" si="46"/>
        <v>31318</v>
      </c>
      <c r="BM353" s="4">
        <f t="shared" si="47"/>
        <v>471</v>
      </c>
      <c r="BN353" s="4">
        <v>471</v>
      </c>
      <c r="BO353" s="4">
        <v>0</v>
      </c>
      <c r="BP353" s="4">
        <v>0</v>
      </c>
      <c r="BQ353" s="4">
        <v>0</v>
      </c>
      <c r="BR353" s="4">
        <f t="shared" si="48"/>
        <v>75518</v>
      </c>
      <c r="BS353" s="4">
        <f t="shared" si="49"/>
        <v>72668</v>
      </c>
      <c r="BT353" s="4">
        <f t="shared" si="50"/>
        <v>2840</v>
      </c>
      <c r="BU353" s="4">
        <f t="shared" si="51"/>
        <v>193334</v>
      </c>
      <c r="BW353" s="4">
        <v>5</v>
      </c>
    </row>
    <row r="354" spans="1:75">
      <c r="A354" s="8" t="s">
        <v>168</v>
      </c>
      <c r="B354" s="18">
        <v>45363</v>
      </c>
      <c r="C354" s="4" t="s">
        <v>394</v>
      </c>
      <c r="D354" s="5">
        <v>2024</v>
      </c>
      <c r="E354" s="4" t="str">
        <f t="shared" si="39"/>
        <v>WahkiakumPresidential Primary2024</v>
      </c>
      <c r="F354" s="4">
        <v>3482</v>
      </c>
      <c r="G354" s="4">
        <v>372</v>
      </c>
      <c r="H354" s="4">
        <v>1691</v>
      </c>
      <c r="I354" s="4">
        <v>1</v>
      </c>
      <c r="J354" s="4">
        <v>25</v>
      </c>
      <c r="K354" s="4">
        <f t="shared" si="40"/>
        <v>1667</v>
      </c>
      <c r="L354" s="4">
        <f t="shared" si="41"/>
        <v>0</v>
      </c>
      <c r="M354" s="4">
        <v>3563</v>
      </c>
      <c r="N354" s="4">
        <v>1756</v>
      </c>
      <c r="O354" s="4">
        <v>1667</v>
      </c>
      <c r="P354" s="4">
        <v>0</v>
      </c>
      <c r="Q354" s="4">
        <v>0</v>
      </c>
      <c r="R354" s="4">
        <v>89</v>
      </c>
      <c r="S354" s="4">
        <v>4</v>
      </c>
      <c r="T354" s="4">
        <v>13</v>
      </c>
      <c r="U354" s="4">
        <v>6</v>
      </c>
      <c r="V354" s="4">
        <v>0</v>
      </c>
      <c r="W354" s="4">
        <v>66</v>
      </c>
      <c r="X354" s="4">
        <f t="shared" si="42"/>
        <v>0</v>
      </c>
      <c r="Z354" s="4">
        <v>49</v>
      </c>
      <c r="AA354" s="4">
        <v>15</v>
      </c>
      <c r="AB354" s="4">
        <v>15</v>
      </c>
      <c r="AC354" s="4">
        <v>0</v>
      </c>
      <c r="AD354" s="4">
        <v>0</v>
      </c>
      <c r="AE354" s="4">
        <v>0</v>
      </c>
      <c r="AF354" s="4">
        <v>0</v>
      </c>
      <c r="AG354" s="4">
        <v>1</v>
      </c>
      <c r="AH354" s="4">
        <v>0</v>
      </c>
      <c r="AI354" s="4">
        <v>0</v>
      </c>
      <c r="AJ354" s="4">
        <v>0</v>
      </c>
      <c r="AK354" s="4">
        <v>0</v>
      </c>
      <c r="AL354" s="4">
        <v>0</v>
      </c>
      <c r="AM354" s="4">
        <v>0</v>
      </c>
      <c r="AN354" s="4">
        <v>0</v>
      </c>
      <c r="AO354" s="4">
        <v>0</v>
      </c>
      <c r="AP354" s="4">
        <v>0</v>
      </c>
      <c r="AQ354" s="4">
        <v>0</v>
      </c>
      <c r="AR354" s="4">
        <v>0</v>
      </c>
      <c r="AS354" s="4">
        <v>0</v>
      </c>
      <c r="AT354" s="4">
        <v>0</v>
      </c>
      <c r="AU354" s="4">
        <v>0</v>
      </c>
      <c r="AV354" s="4">
        <v>0</v>
      </c>
      <c r="AW354" s="4">
        <f t="shared" si="43"/>
        <v>15</v>
      </c>
      <c r="AX354" s="4">
        <f t="shared" si="44"/>
        <v>15</v>
      </c>
      <c r="AY354" s="4">
        <v>0</v>
      </c>
      <c r="AZ354" s="4">
        <v>0</v>
      </c>
      <c r="BA354" s="4">
        <v>0</v>
      </c>
      <c r="BB354" s="4">
        <v>44</v>
      </c>
      <c r="BC354" s="4">
        <v>44</v>
      </c>
      <c r="BD354" s="4">
        <v>31</v>
      </c>
      <c r="BE354" s="4">
        <v>31</v>
      </c>
      <c r="BF354" s="4">
        <v>0</v>
      </c>
      <c r="BG354" s="4">
        <f t="shared" si="55"/>
        <v>3</v>
      </c>
      <c r="BH354" s="4">
        <v>3</v>
      </c>
      <c r="BI354" s="4">
        <v>0</v>
      </c>
      <c r="BJ354" s="4">
        <v>0</v>
      </c>
      <c r="BK354" s="4">
        <v>800</v>
      </c>
      <c r="BL354" s="4">
        <f t="shared" si="46"/>
        <v>953</v>
      </c>
      <c r="BM354" s="4">
        <f t="shared" si="47"/>
        <v>10</v>
      </c>
      <c r="BN354" s="4">
        <v>10</v>
      </c>
      <c r="BO354" s="4">
        <v>0</v>
      </c>
      <c r="BP354" s="4">
        <v>0</v>
      </c>
      <c r="BQ354" s="4">
        <v>0</v>
      </c>
      <c r="BR354" s="4">
        <f t="shared" si="48"/>
        <v>1741</v>
      </c>
      <c r="BS354" s="4">
        <f t="shared" si="49"/>
        <v>1652</v>
      </c>
      <c r="BT354" s="4">
        <f t="shared" si="50"/>
        <v>89</v>
      </c>
      <c r="BU354" s="4">
        <f t="shared" si="51"/>
        <v>3514</v>
      </c>
      <c r="BW354" s="4">
        <v>0</v>
      </c>
    </row>
    <row r="355" spans="1:75">
      <c r="A355" s="8" t="s">
        <v>170</v>
      </c>
      <c r="B355" s="18">
        <v>45363</v>
      </c>
      <c r="C355" s="4" t="s">
        <v>394</v>
      </c>
      <c r="D355" s="5">
        <v>2024</v>
      </c>
      <c r="E355" s="4" t="str">
        <f t="shared" si="39"/>
        <v>Walla WallaPresidential Primary2024</v>
      </c>
      <c r="F355" s="4">
        <v>37200</v>
      </c>
      <c r="G355" s="4">
        <v>3536</v>
      </c>
      <c r="H355" s="4">
        <v>14555</v>
      </c>
      <c r="I355" s="4">
        <v>2</v>
      </c>
      <c r="J355" s="4">
        <v>642</v>
      </c>
      <c r="K355" s="4">
        <f t="shared" si="40"/>
        <v>13915</v>
      </c>
      <c r="L355" s="4">
        <f t="shared" si="41"/>
        <v>0</v>
      </c>
      <c r="M355" s="4">
        <v>38037</v>
      </c>
      <c r="N355" s="4">
        <v>15143</v>
      </c>
      <c r="O355" s="4">
        <v>13915</v>
      </c>
      <c r="P355" s="4">
        <v>0</v>
      </c>
      <c r="Q355" s="4">
        <v>0</v>
      </c>
      <c r="R355" s="4">
        <v>1228</v>
      </c>
      <c r="S355" s="4">
        <v>11</v>
      </c>
      <c r="T355" s="4">
        <v>61</v>
      </c>
      <c r="U355" s="4">
        <v>89</v>
      </c>
      <c r="V355" s="4">
        <v>0</v>
      </c>
      <c r="W355" s="4">
        <v>1067</v>
      </c>
      <c r="X355" s="4">
        <f t="shared" si="42"/>
        <v>0</v>
      </c>
      <c r="Z355" s="4">
        <v>421</v>
      </c>
      <c r="AA355" s="4">
        <v>52</v>
      </c>
      <c r="AB355" s="4">
        <v>49</v>
      </c>
      <c r="AC355" s="4">
        <v>3</v>
      </c>
      <c r="AD355" s="4">
        <v>0</v>
      </c>
      <c r="AE355" s="4">
        <v>0</v>
      </c>
      <c r="AF355" s="4">
        <v>0</v>
      </c>
      <c r="AG355" s="4">
        <v>3</v>
      </c>
      <c r="AH355" s="4">
        <v>0</v>
      </c>
      <c r="AI355" s="4">
        <v>0</v>
      </c>
      <c r="AJ355" s="4">
        <v>0</v>
      </c>
      <c r="AK355" s="4">
        <v>0</v>
      </c>
      <c r="AL355" s="4">
        <v>0</v>
      </c>
      <c r="AM355" s="4">
        <v>0</v>
      </c>
      <c r="AN355" s="4">
        <v>0</v>
      </c>
      <c r="AO355" s="4">
        <v>0</v>
      </c>
      <c r="AP355" s="4">
        <v>0</v>
      </c>
      <c r="AQ355" s="4">
        <v>0</v>
      </c>
      <c r="AR355" s="4">
        <v>0</v>
      </c>
      <c r="AS355" s="4">
        <v>0</v>
      </c>
      <c r="AT355" s="4">
        <v>0</v>
      </c>
      <c r="AU355" s="4">
        <v>0</v>
      </c>
      <c r="AV355" s="4">
        <v>0</v>
      </c>
      <c r="AW355" s="4">
        <f t="shared" si="43"/>
        <v>52</v>
      </c>
      <c r="AX355" s="4">
        <f t="shared" si="44"/>
        <v>49</v>
      </c>
      <c r="AY355" s="4">
        <v>0</v>
      </c>
      <c r="AZ355" s="4">
        <v>0</v>
      </c>
      <c r="BA355" s="4">
        <v>0</v>
      </c>
      <c r="BB355" s="4">
        <v>364</v>
      </c>
      <c r="BC355" s="4">
        <v>364</v>
      </c>
      <c r="BD355" s="4">
        <v>123</v>
      </c>
      <c r="BE355" s="4">
        <v>116</v>
      </c>
      <c r="BF355" s="4">
        <v>7</v>
      </c>
      <c r="BG355" s="4">
        <f t="shared" si="55"/>
        <v>60</v>
      </c>
      <c r="BH355" s="4">
        <v>60</v>
      </c>
      <c r="BI355" s="4">
        <v>0</v>
      </c>
      <c r="BJ355" s="4">
        <v>0</v>
      </c>
      <c r="BK355" s="4">
        <v>7981</v>
      </c>
      <c r="BL355" s="4">
        <f t="shared" si="46"/>
        <v>7102</v>
      </c>
      <c r="BM355" s="4">
        <f t="shared" si="47"/>
        <v>67</v>
      </c>
      <c r="BN355" s="4">
        <v>67</v>
      </c>
      <c r="BO355" s="4">
        <v>0</v>
      </c>
      <c r="BP355" s="4">
        <v>0</v>
      </c>
      <c r="BQ355" s="4">
        <v>0</v>
      </c>
      <c r="BR355" s="4">
        <f t="shared" si="48"/>
        <v>15091</v>
      </c>
      <c r="BS355" s="4">
        <f t="shared" si="49"/>
        <v>13866</v>
      </c>
      <c r="BT355" s="4">
        <f t="shared" si="50"/>
        <v>1225</v>
      </c>
      <c r="BU355" s="4">
        <f t="shared" si="51"/>
        <v>37616</v>
      </c>
      <c r="BW355" s="4">
        <v>0</v>
      </c>
    </row>
    <row r="356" spans="1:75" ht="130.5">
      <c r="A356" s="8" t="s">
        <v>172</v>
      </c>
      <c r="B356" s="18">
        <v>45363</v>
      </c>
      <c r="C356" s="4" t="s">
        <v>394</v>
      </c>
      <c r="D356" s="5">
        <v>2024</v>
      </c>
      <c r="E356" s="4" t="str">
        <f t="shared" si="39"/>
        <v>WhatcomPresidential Primary2024</v>
      </c>
      <c r="F356" s="4">
        <v>161483</v>
      </c>
      <c r="G356" s="4">
        <v>15037</v>
      </c>
      <c r="H356" s="4">
        <v>66135</v>
      </c>
      <c r="I356" s="4">
        <v>26</v>
      </c>
      <c r="J356" s="4">
        <v>500</v>
      </c>
      <c r="K356" s="4">
        <f t="shared" si="40"/>
        <v>65661</v>
      </c>
      <c r="L356" s="4">
        <f t="shared" si="41"/>
        <v>0</v>
      </c>
      <c r="M356" s="4">
        <v>164983</v>
      </c>
      <c r="N356" s="4">
        <v>68174</v>
      </c>
      <c r="O356" s="4">
        <v>65661</v>
      </c>
      <c r="P356" s="4">
        <v>0</v>
      </c>
      <c r="Q356" s="4">
        <v>0</v>
      </c>
      <c r="R356" s="4">
        <v>2513</v>
      </c>
      <c r="S356" s="4">
        <v>54</v>
      </c>
      <c r="T356" s="4">
        <v>334</v>
      </c>
      <c r="U356" s="4">
        <v>452</v>
      </c>
      <c r="V356" s="4">
        <v>0</v>
      </c>
      <c r="W356" s="4">
        <v>1673</v>
      </c>
      <c r="X356" s="4">
        <f t="shared" si="42"/>
        <v>0</v>
      </c>
      <c r="Y356" s="2" t="s">
        <v>401</v>
      </c>
      <c r="Z356" s="4">
        <v>3124</v>
      </c>
      <c r="AA356" s="4">
        <v>479</v>
      </c>
      <c r="AB356" s="4">
        <v>463</v>
      </c>
      <c r="AC356" s="4">
        <v>16</v>
      </c>
      <c r="AD356" s="4">
        <v>0</v>
      </c>
      <c r="AE356" s="4">
        <v>1</v>
      </c>
      <c r="AF356" s="4">
        <v>0</v>
      </c>
      <c r="AG356" s="4">
        <v>15</v>
      </c>
      <c r="AH356" s="4">
        <v>0</v>
      </c>
      <c r="AI356" s="4">
        <v>0</v>
      </c>
      <c r="AJ356" s="4">
        <v>0</v>
      </c>
      <c r="AK356" s="4">
        <v>0</v>
      </c>
      <c r="AL356" s="4">
        <v>0</v>
      </c>
      <c r="AM356" s="4">
        <v>0</v>
      </c>
      <c r="AN356" s="4">
        <v>0</v>
      </c>
      <c r="AO356" s="4">
        <v>0</v>
      </c>
      <c r="AP356" s="4">
        <v>0</v>
      </c>
      <c r="AQ356" s="4">
        <v>0</v>
      </c>
      <c r="AR356" s="4">
        <v>0</v>
      </c>
      <c r="AS356" s="4">
        <v>0</v>
      </c>
      <c r="AT356" s="4">
        <v>0</v>
      </c>
      <c r="AU356" s="4">
        <v>0</v>
      </c>
      <c r="AV356" s="4">
        <v>0</v>
      </c>
      <c r="AW356" s="4">
        <f t="shared" si="43"/>
        <v>479</v>
      </c>
      <c r="AX356" s="4">
        <f t="shared" si="44"/>
        <v>463</v>
      </c>
      <c r="AY356" s="4">
        <v>0</v>
      </c>
      <c r="AZ356" s="4">
        <v>0</v>
      </c>
      <c r="BA356" s="4">
        <v>0</v>
      </c>
      <c r="BB356" s="4">
        <v>1093</v>
      </c>
      <c r="BC356" s="4">
        <v>1093</v>
      </c>
      <c r="BD356" s="4">
        <v>420</v>
      </c>
      <c r="BE356" s="4">
        <v>404</v>
      </c>
      <c r="BF356" s="4">
        <v>16</v>
      </c>
      <c r="BG356" s="4">
        <f t="shared" si="55"/>
        <v>109</v>
      </c>
      <c r="BH356" s="4">
        <v>108</v>
      </c>
      <c r="BI356" s="4">
        <v>1</v>
      </c>
      <c r="BJ356" s="4">
        <v>0</v>
      </c>
      <c r="BK356" s="4">
        <v>39784</v>
      </c>
      <c r="BL356" s="4">
        <f t="shared" si="46"/>
        <v>28281</v>
      </c>
      <c r="BM356" s="4">
        <f t="shared" si="47"/>
        <v>596</v>
      </c>
      <c r="BN356" s="4">
        <v>596</v>
      </c>
      <c r="BO356" s="4">
        <v>0</v>
      </c>
      <c r="BP356" s="4">
        <v>0</v>
      </c>
      <c r="BQ356" s="4">
        <v>0</v>
      </c>
      <c r="BR356" s="4">
        <f t="shared" si="48"/>
        <v>67695</v>
      </c>
      <c r="BS356" s="4">
        <f t="shared" si="49"/>
        <v>65198</v>
      </c>
      <c r="BT356" s="4">
        <f t="shared" si="50"/>
        <v>2497</v>
      </c>
      <c r="BU356" s="4">
        <f t="shared" si="51"/>
        <v>161859</v>
      </c>
      <c r="BW356" s="4">
        <v>1</v>
      </c>
    </row>
    <row r="357" spans="1:75">
      <c r="A357" s="8" t="s">
        <v>174</v>
      </c>
      <c r="B357" s="18">
        <v>45363</v>
      </c>
      <c r="C357" s="4" t="s">
        <v>394</v>
      </c>
      <c r="D357" s="5">
        <v>2024</v>
      </c>
      <c r="E357" s="4" t="str">
        <f t="shared" si="39"/>
        <v>WhitmanPresidential Primary2024</v>
      </c>
      <c r="F357" s="4">
        <v>22675</v>
      </c>
      <c r="G357" s="4">
        <v>4735</v>
      </c>
      <c r="H357" s="4">
        <v>8688</v>
      </c>
      <c r="I357" s="4">
        <v>5</v>
      </c>
      <c r="J357" s="4">
        <v>82</v>
      </c>
      <c r="K357" s="4">
        <f t="shared" si="40"/>
        <v>8611</v>
      </c>
      <c r="L357" s="4">
        <f t="shared" si="41"/>
        <v>0</v>
      </c>
      <c r="M357" s="4">
        <v>22955</v>
      </c>
      <c r="N357" s="4">
        <v>9020</v>
      </c>
      <c r="O357" s="4">
        <v>8611</v>
      </c>
      <c r="P357" s="4">
        <v>0</v>
      </c>
      <c r="Q357" s="4">
        <v>0</v>
      </c>
      <c r="R357" s="4">
        <v>409</v>
      </c>
      <c r="S357" s="4">
        <v>3</v>
      </c>
      <c r="T357" s="4">
        <v>45</v>
      </c>
      <c r="U357" s="4">
        <v>74</v>
      </c>
      <c r="V357" s="4">
        <v>0</v>
      </c>
      <c r="W357" s="4">
        <v>287</v>
      </c>
      <c r="X357" s="4">
        <f t="shared" si="42"/>
        <v>0</v>
      </c>
      <c r="Z357" s="4">
        <v>387</v>
      </c>
      <c r="AA357" s="4">
        <v>51</v>
      </c>
      <c r="AB357" s="4">
        <v>50</v>
      </c>
      <c r="AC357" s="4">
        <v>1</v>
      </c>
      <c r="AD357" s="4">
        <v>0</v>
      </c>
      <c r="AE357" s="4">
        <v>1</v>
      </c>
      <c r="AF357" s="4">
        <v>0</v>
      </c>
      <c r="AG357" s="4">
        <v>0</v>
      </c>
      <c r="AH357" s="4">
        <v>0</v>
      </c>
      <c r="AI357" s="4">
        <v>0</v>
      </c>
      <c r="AJ357" s="4">
        <v>0</v>
      </c>
      <c r="AK357" s="4">
        <v>0</v>
      </c>
      <c r="AL357" s="4">
        <v>0</v>
      </c>
      <c r="AM357" s="4">
        <v>0</v>
      </c>
      <c r="AN357" s="4">
        <v>0</v>
      </c>
      <c r="AO357" s="4">
        <v>0</v>
      </c>
      <c r="AP357" s="4">
        <v>0</v>
      </c>
      <c r="AQ357" s="4">
        <v>0</v>
      </c>
      <c r="AR357" s="4">
        <v>0</v>
      </c>
      <c r="AS357" s="4">
        <v>0</v>
      </c>
      <c r="AT357" s="4">
        <v>0</v>
      </c>
      <c r="AU357" s="4">
        <v>0</v>
      </c>
      <c r="AV357" s="4">
        <v>0</v>
      </c>
      <c r="AW357" s="4">
        <f t="shared" si="43"/>
        <v>51</v>
      </c>
      <c r="AX357" s="4">
        <f t="shared" si="44"/>
        <v>50</v>
      </c>
      <c r="AY357" s="4">
        <v>0</v>
      </c>
      <c r="AZ357" s="4">
        <v>0</v>
      </c>
      <c r="BA357" s="4">
        <v>0</v>
      </c>
      <c r="BB357" s="4">
        <v>93</v>
      </c>
      <c r="BC357" s="4">
        <v>93</v>
      </c>
      <c r="BD357" s="4">
        <v>48</v>
      </c>
      <c r="BE357" s="4">
        <v>48</v>
      </c>
      <c r="BF357" s="4">
        <v>0</v>
      </c>
      <c r="BG357" s="4">
        <f t="shared" si="55"/>
        <v>0</v>
      </c>
      <c r="BH357" s="4">
        <v>0</v>
      </c>
      <c r="BI357" s="4">
        <v>0</v>
      </c>
      <c r="BJ357" s="4">
        <v>0</v>
      </c>
      <c r="BK357" s="4">
        <v>3397</v>
      </c>
      <c r="BL357" s="4">
        <f t="shared" si="46"/>
        <v>5623</v>
      </c>
      <c r="BM357" s="4">
        <f t="shared" si="47"/>
        <v>45</v>
      </c>
      <c r="BN357" s="4">
        <v>45</v>
      </c>
      <c r="BO357" s="4">
        <v>0</v>
      </c>
      <c r="BP357" s="4">
        <v>0</v>
      </c>
      <c r="BQ357" s="4">
        <v>0</v>
      </c>
      <c r="BR357" s="4">
        <f t="shared" si="48"/>
        <v>8969</v>
      </c>
      <c r="BS357" s="4">
        <f t="shared" si="49"/>
        <v>8561</v>
      </c>
      <c r="BT357" s="4">
        <f t="shared" si="50"/>
        <v>408</v>
      </c>
      <c r="BU357" s="4">
        <f t="shared" si="51"/>
        <v>22568</v>
      </c>
      <c r="BW357" s="4">
        <v>0</v>
      </c>
    </row>
    <row r="358" spans="1:75">
      <c r="A358" s="8" t="s">
        <v>176</v>
      </c>
      <c r="B358" s="18">
        <v>45363</v>
      </c>
      <c r="C358" s="4" t="s">
        <v>394</v>
      </c>
      <c r="D358" s="5">
        <v>2024</v>
      </c>
      <c r="E358" s="4" t="str">
        <f t="shared" si="39"/>
        <v>YakimaPresidential Primary2024</v>
      </c>
      <c r="F358" s="4">
        <v>128769</v>
      </c>
      <c r="G358" s="4">
        <v>9713</v>
      </c>
      <c r="H358" s="4">
        <v>37061</v>
      </c>
      <c r="I358" s="4">
        <v>1</v>
      </c>
      <c r="J358" s="4">
        <v>551</v>
      </c>
      <c r="K358" s="4">
        <f t="shared" si="40"/>
        <v>36511</v>
      </c>
      <c r="L358" s="4">
        <f t="shared" si="41"/>
        <v>0</v>
      </c>
      <c r="M358" s="4">
        <v>130361</v>
      </c>
      <c r="N358" s="4">
        <v>38865</v>
      </c>
      <c r="O358" s="4">
        <v>36511</v>
      </c>
      <c r="P358" s="4">
        <v>0</v>
      </c>
      <c r="Q358" s="4">
        <v>0</v>
      </c>
      <c r="R358" s="4">
        <v>2354</v>
      </c>
      <c r="S358" s="4">
        <v>83</v>
      </c>
      <c r="T358" s="4">
        <v>67</v>
      </c>
      <c r="U358" s="4">
        <v>296</v>
      </c>
      <c r="V358" s="4">
        <v>0</v>
      </c>
      <c r="W358" s="4">
        <v>1908</v>
      </c>
      <c r="X358" s="4">
        <f t="shared" si="42"/>
        <v>0</v>
      </c>
      <c r="Z358" s="4">
        <v>1336</v>
      </c>
      <c r="AA358" s="4">
        <v>204</v>
      </c>
      <c r="AB358" s="4">
        <v>200</v>
      </c>
      <c r="AC358" s="4">
        <v>4</v>
      </c>
      <c r="AD358" s="4">
        <v>1</v>
      </c>
      <c r="AE358" s="4">
        <v>0</v>
      </c>
      <c r="AF358" s="4">
        <v>0</v>
      </c>
      <c r="AG358" s="4">
        <v>3</v>
      </c>
      <c r="AH358" s="4">
        <v>0</v>
      </c>
      <c r="AI358" s="4">
        <v>0</v>
      </c>
      <c r="AJ358" s="4">
        <v>0</v>
      </c>
      <c r="AK358" s="4">
        <v>0</v>
      </c>
      <c r="AL358" s="4">
        <v>0</v>
      </c>
      <c r="AM358" s="4">
        <v>0</v>
      </c>
      <c r="AN358" s="4">
        <v>0</v>
      </c>
      <c r="AO358" s="4">
        <v>0</v>
      </c>
      <c r="AP358" s="4">
        <v>0</v>
      </c>
      <c r="AQ358" s="4">
        <v>0</v>
      </c>
      <c r="AR358" s="4">
        <v>0</v>
      </c>
      <c r="AS358" s="4">
        <v>0</v>
      </c>
      <c r="AT358" s="4">
        <v>0</v>
      </c>
      <c r="AU358" s="4">
        <v>0</v>
      </c>
      <c r="AV358" s="4">
        <v>0</v>
      </c>
      <c r="AW358" s="4">
        <f t="shared" si="43"/>
        <v>204</v>
      </c>
      <c r="AX358" s="4">
        <f t="shared" si="44"/>
        <v>200</v>
      </c>
      <c r="AY358" s="4">
        <v>0</v>
      </c>
      <c r="AZ358" s="4">
        <v>0</v>
      </c>
      <c r="BA358" s="4">
        <v>0</v>
      </c>
      <c r="BB358" s="4">
        <v>1677</v>
      </c>
      <c r="BC358" s="4">
        <v>1677</v>
      </c>
      <c r="BD358" s="4">
        <v>141</v>
      </c>
      <c r="BE358" s="4">
        <v>127</v>
      </c>
      <c r="BF358" s="4">
        <v>14</v>
      </c>
      <c r="BG358" s="4">
        <f t="shared" si="55"/>
        <v>22</v>
      </c>
      <c r="BH358" s="4">
        <v>22</v>
      </c>
      <c r="BI358" s="4">
        <v>0</v>
      </c>
      <c r="BJ358" s="4">
        <v>0</v>
      </c>
      <c r="BK358" s="4">
        <v>10548</v>
      </c>
      <c r="BL358" s="4">
        <f t="shared" si="46"/>
        <v>28295</v>
      </c>
      <c r="BM358" s="4">
        <f t="shared" si="47"/>
        <v>527</v>
      </c>
      <c r="BN358" s="4">
        <v>527</v>
      </c>
      <c r="BO358" s="4">
        <v>0</v>
      </c>
      <c r="BP358" s="4">
        <v>0</v>
      </c>
      <c r="BQ358" s="4">
        <v>0</v>
      </c>
      <c r="BR358" s="4">
        <f t="shared" si="48"/>
        <v>38661</v>
      </c>
      <c r="BS358" s="4">
        <f t="shared" si="49"/>
        <v>36311</v>
      </c>
      <c r="BT358" s="4">
        <f t="shared" si="50"/>
        <v>2350</v>
      </c>
      <c r="BU358" s="4">
        <f t="shared" si="51"/>
        <v>129025</v>
      </c>
      <c r="BW358" s="4">
        <v>0</v>
      </c>
    </row>
    <row r="359" spans="1:75">
      <c r="A359" s="21" t="s">
        <v>178</v>
      </c>
      <c r="B359" s="22">
        <v>45363</v>
      </c>
      <c r="C359" s="21" t="s">
        <v>394</v>
      </c>
      <c r="D359" s="23">
        <v>2024</v>
      </c>
      <c r="E359" s="21" t="str">
        <f t="shared" si="39"/>
        <v>z-TotalsPresidential Primary2024</v>
      </c>
      <c r="F359" s="21">
        <f>SUM(F320:F358)</f>
        <v>4845793</v>
      </c>
      <c r="G359" s="21">
        <f>SUM(G320:G358)</f>
        <v>758186</v>
      </c>
      <c r="H359" s="21">
        <f>SUM(H320:H358)</f>
        <v>1730675</v>
      </c>
      <c r="I359" s="21">
        <f>SUM(I320:I358)</f>
        <v>494</v>
      </c>
      <c r="J359" s="21">
        <f>SUM(J320:J358)</f>
        <v>22865</v>
      </c>
      <c r="K359" s="21">
        <f t="shared" si="40"/>
        <v>1708304</v>
      </c>
      <c r="L359" s="21">
        <f t="shared" si="41"/>
        <v>-4</v>
      </c>
      <c r="M359" s="21">
        <f t="shared" ref="M359:W359" si="56">SUM(M320:M358)</f>
        <v>4931966</v>
      </c>
      <c r="N359" s="21">
        <f t="shared" si="56"/>
        <v>1800390</v>
      </c>
      <c r="O359" s="21">
        <f t="shared" si="56"/>
        <v>1708308</v>
      </c>
      <c r="P359" s="21">
        <f t="shared" si="56"/>
        <v>322</v>
      </c>
      <c r="Q359" s="21">
        <f t="shared" si="56"/>
        <v>27</v>
      </c>
      <c r="R359" s="21">
        <f t="shared" si="56"/>
        <v>91763</v>
      </c>
      <c r="S359" s="21">
        <f t="shared" si="56"/>
        <v>2534</v>
      </c>
      <c r="T359" s="21">
        <f t="shared" si="56"/>
        <v>7485</v>
      </c>
      <c r="U359" s="21">
        <f t="shared" si="56"/>
        <v>12613</v>
      </c>
      <c r="V359" s="21">
        <f t="shared" si="56"/>
        <v>0</v>
      </c>
      <c r="W359" s="21">
        <f t="shared" si="56"/>
        <v>69131</v>
      </c>
      <c r="X359" s="21">
        <f t="shared" si="42"/>
        <v>-3</v>
      </c>
      <c r="Y359" s="21"/>
      <c r="Z359" s="21">
        <f t="shared" ref="Z359:AV359" si="57">SUM(Z320:Z358)</f>
        <v>107171</v>
      </c>
      <c r="AA359" s="21">
        <f t="shared" si="57"/>
        <v>15375</v>
      </c>
      <c r="AB359" s="21">
        <f t="shared" si="57"/>
        <v>14840</v>
      </c>
      <c r="AC359" s="21">
        <f t="shared" si="57"/>
        <v>535</v>
      </c>
      <c r="AD359" s="21">
        <f t="shared" si="57"/>
        <v>22</v>
      </c>
      <c r="AE359" s="21">
        <f t="shared" si="57"/>
        <v>85</v>
      </c>
      <c r="AF359" s="21">
        <f t="shared" si="57"/>
        <v>20</v>
      </c>
      <c r="AG359" s="21">
        <f t="shared" si="57"/>
        <v>409</v>
      </c>
      <c r="AH359" s="21">
        <f t="shared" si="57"/>
        <v>5</v>
      </c>
      <c r="AI359" s="21">
        <f t="shared" si="57"/>
        <v>4</v>
      </c>
      <c r="AJ359" s="21">
        <f t="shared" si="57"/>
        <v>0</v>
      </c>
      <c r="AK359" s="21">
        <f t="shared" si="57"/>
        <v>0</v>
      </c>
      <c r="AL359" s="21">
        <f t="shared" si="57"/>
        <v>0</v>
      </c>
      <c r="AM359" s="21">
        <f t="shared" si="57"/>
        <v>1</v>
      </c>
      <c r="AN359" s="21">
        <f t="shared" si="57"/>
        <v>1</v>
      </c>
      <c r="AO359" s="21">
        <f t="shared" si="57"/>
        <v>2</v>
      </c>
      <c r="AP359" s="21">
        <f t="shared" si="57"/>
        <v>0</v>
      </c>
      <c r="AQ359" s="21">
        <f t="shared" si="57"/>
        <v>1</v>
      </c>
      <c r="AR359" s="21">
        <f t="shared" si="57"/>
        <v>1</v>
      </c>
      <c r="AS359" s="21">
        <f t="shared" si="57"/>
        <v>0</v>
      </c>
      <c r="AT359" s="21">
        <f t="shared" si="57"/>
        <v>0</v>
      </c>
      <c r="AU359" s="21">
        <f t="shared" si="57"/>
        <v>0</v>
      </c>
      <c r="AV359" s="21">
        <f t="shared" si="57"/>
        <v>1</v>
      </c>
      <c r="AW359" s="21">
        <f t="shared" si="43"/>
        <v>15380</v>
      </c>
      <c r="AX359" s="21">
        <f t="shared" si="44"/>
        <v>14844</v>
      </c>
      <c r="AY359" s="21">
        <f t="shared" ref="AY359:BF359" si="58">SUM(AY320:AY358)</f>
        <v>0</v>
      </c>
      <c r="AZ359" s="21">
        <f t="shared" si="58"/>
        <v>0</v>
      </c>
      <c r="BA359" s="21">
        <f t="shared" si="58"/>
        <v>0</v>
      </c>
      <c r="BB359" s="21">
        <f t="shared" si="58"/>
        <v>30022</v>
      </c>
      <c r="BC359" s="21">
        <f t="shared" si="58"/>
        <v>30015</v>
      </c>
      <c r="BD359" s="21">
        <f t="shared" si="58"/>
        <v>12339</v>
      </c>
      <c r="BE359" s="21">
        <f t="shared" si="58"/>
        <v>11756</v>
      </c>
      <c r="BF359" s="21">
        <f t="shared" si="58"/>
        <v>580</v>
      </c>
      <c r="BG359" s="21">
        <f t="shared" si="55"/>
        <v>3993</v>
      </c>
      <c r="BH359" s="21">
        <f>SUM(BH320:BH358)</f>
        <v>3959</v>
      </c>
      <c r="BI359" s="21">
        <f>SUM(BI320:BI358)</f>
        <v>34</v>
      </c>
      <c r="BJ359" s="21">
        <f>SUM(BJ320:BJ358)</f>
        <v>4</v>
      </c>
      <c r="BK359" s="21">
        <f>SUM(BK320:BK358)</f>
        <v>875217</v>
      </c>
      <c r="BL359" s="21">
        <f t="shared" si="46"/>
        <v>921180</v>
      </c>
      <c r="BM359" s="21">
        <f t="shared" si="47"/>
        <v>16226</v>
      </c>
      <c r="BN359" s="21">
        <f>SUM(BN320:BN358)</f>
        <v>9407</v>
      </c>
      <c r="BO359" s="21">
        <f>SUM(BO320:BO358)</f>
        <v>6819</v>
      </c>
      <c r="BP359" s="21">
        <f>SUM(BP320:BP358)</f>
        <v>0</v>
      </c>
      <c r="BQ359" s="21">
        <f>SUM(BQ320:BQ358)</f>
        <v>4</v>
      </c>
      <c r="BR359" s="21">
        <f t="shared" si="48"/>
        <v>1785008</v>
      </c>
      <c r="BS359" s="21">
        <f t="shared" si="49"/>
        <v>1693463</v>
      </c>
      <c r="BT359" s="21">
        <f t="shared" si="50"/>
        <v>91226</v>
      </c>
      <c r="BU359" s="21">
        <f t="shared" si="51"/>
        <v>4824794</v>
      </c>
      <c r="BV359" s="21"/>
      <c r="BW359" s="21">
        <f>SUM(BW320:BW358)</f>
        <v>26</v>
      </c>
    </row>
    <row r="360" spans="1:75">
      <c r="A360" s="8" t="s">
        <v>98</v>
      </c>
      <c r="B360" s="18">
        <v>45335</v>
      </c>
      <c r="C360" s="4" t="s">
        <v>99</v>
      </c>
      <c r="D360" s="5">
        <v>2024</v>
      </c>
      <c r="E360" s="4" t="str">
        <f t="shared" si="39"/>
        <v>AdamsFebruary2024</v>
      </c>
      <c r="F360" s="4">
        <v>2488</v>
      </c>
      <c r="G360" s="4">
        <v>204</v>
      </c>
      <c r="H360" s="4">
        <v>963</v>
      </c>
      <c r="I360" s="4">
        <v>0</v>
      </c>
      <c r="J360" s="4">
        <v>0</v>
      </c>
      <c r="K360" s="4">
        <f t="shared" si="40"/>
        <v>963</v>
      </c>
      <c r="L360" s="4">
        <f t="shared" si="41"/>
        <v>0</v>
      </c>
      <c r="M360" s="4">
        <v>2505</v>
      </c>
      <c r="N360" s="4">
        <v>973</v>
      </c>
      <c r="O360" s="4">
        <v>963</v>
      </c>
      <c r="P360" s="4">
        <v>0</v>
      </c>
      <c r="Q360" s="4">
        <v>0</v>
      </c>
      <c r="R360" s="4">
        <v>10</v>
      </c>
      <c r="S360" s="4">
        <v>2</v>
      </c>
      <c r="T360" s="4">
        <v>2</v>
      </c>
      <c r="U360" s="4">
        <v>6</v>
      </c>
      <c r="V360" s="4">
        <v>0</v>
      </c>
      <c r="W360" s="4">
        <v>0</v>
      </c>
      <c r="X360" s="4">
        <f t="shared" si="42"/>
        <v>0</v>
      </c>
      <c r="Z360" s="4">
        <v>19</v>
      </c>
      <c r="AA360" s="4">
        <v>3</v>
      </c>
      <c r="AB360" s="4">
        <v>3</v>
      </c>
      <c r="AC360" s="4">
        <v>0</v>
      </c>
      <c r="AD360" s="4">
        <v>0</v>
      </c>
      <c r="AE360" s="4">
        <v>0</v>
      </c>
      <c r="AF360" s="4">
        <v>0</v>
      </c>
      <c r="AG360" s="4">
        <v>0</v>
      </c>
      <c r="AH360" s="4">
        <v>0</v>
      </c>
      <c r="AI360" s="4">
        <v>0</v>
      </c>
      <c r="AJ360" s="4">
        <v>0</v>
      </c>
      <c r="AK360" s="4">
        <v>0</v>
      </c>
      <c r="AL360" s="4">
        <v>0</v>
      </c>
      <c r="AM360" s="4">
        <v>0</v>
      </c>
      <c r="AN360" s="4">
        <v>0</v>
      </c>
      <c r="AO360" s="4">
        <v>0</v>
      </c>
      <c r="AP360" s="4">
        <v>0</v>
      </c>
      <c r="AQ360" s="4">
        <v>0</v>
      </c>
      <c r="AR360" s="4">
        <v>0</v>
      </c>
      <c r="AS360" s="4">
        <v>0</v>
      </c>
      <c r="AT360" s="4">
        <v>0</v>
      </c>
      <c r="AU360" s="4">
        <v>0</v>
      </c>
      <c r="AV360" s="4">
        <v>0</v>
      </c>
      <c r="AW360" s="4">
        <f t="shared" si="43"/>
        <v>3</v>
      </c>
      <c r="AX360" s="4">
        <f t="shared" si="44"/>
        <v>3</v>
      </c>
      <c r="AY360" s="4">
        <v>0</v>
      </c>
      <c r="AZ360" s="4">
        <v>0</v>
      </c>
      <c r="BA360" s="4">
        <v>0</v>
      </c>
      <c r="BB360" s="4">
        <v>5</v>
      </c>
      <c r="BC360" s="4">
        <v>5</v>
      </c>
      <c r="BD360" s="4">
        <v>0</v>
      </c>
      <c r="BE360" s="4">
        <v>0</v>
      </c>
      <c r="BF360" s="4">
        <v>0</v>
      </c>
      <c r="BG360" s="8">
        <f t="shared" si="55"/>
        <v>0</v>
      </c>
      <c r="BH360" s="4">
        <v>0</v>
      </c>
      <c r="BI360" s="4">
        <v>0</v>
      </c>
      <c r="BJ360" s="4">
        <v>0</v>
      </c>
      <c r="BK360" s="4">
        <v>441</v>
      </c>
      <c r="BL360" s="4">
        <f t="shared" si="46"/>
        <v>532</v>
      </c>
      <c r="BM360" s="4">
        <f t="shared" si="47"/>
        <v>21</v>
      </c>
      <c r="BN360" s="4">
        <v>21</v>
      </c>
      <c r="BO360" s="4">
        <v>0</v>
      </c>
      <c r="BP360" s="4">
        <v>0</v>
      </c>
      <c r="BQ360" s="4">
        <v>10</v>
      </c>
      <c r="BR360" s="4">
        <f t="shared" si="48"/>
        <v>970</v>
      </c>
      <c r="BS360" s="4">
        <f t="shared" si="49"/>
        <v>960</v>
      </c>
      <c r="BT360" s="4">
        <f t="shared" si="50"/>
        <v>10</v>
      </c>
      <c r="BU360" s="4">
        <f t="shared" si="51"/>
        <v>2486</v>
      </c>
      <c r="BW360" s="4">
        <v>0</v>
      </c>
    </row>
    <row r="361" spans="1:75">
      <c r="A361" s="8" t="s">
        <v>101</v>
      </c>
      <c r="B361" s="18">
        <v>45335</v>
      </c>
      <c r="C361" s="4" t="s">
        <v>99</v>
      </c>
      <c r="D361" s="5">
        <v>2024</v>
      </c>
      <c r="E361" s="4" t="str">
        <f t="shared" si="39"/>
        <v>AsotinFebruary2024</v>
      </c>
      <c r="K361" s="4">
        <f t="shared" si="40"/>
        <v>0</v>
      </c>
      <c r="L361" s="4">
        <f t="shared" si="41"/>
        <v>0</v>
      </c>
      <c r="X361" s="4">
        <f t="shared" si="42"/>
        <v>0</v>
      </c>
      <c r="AW361" s="4">
        <f t="shared" si="43"/>
        <v>0</v>
      </c>
      <c r="AX361" s="4">
        <f t="shared" si="44"/>
        <v>0</v>
      </c>
      <c r="BG361" s="8">
        <f t="shared" si="55"/>
        <v>0</v>
      </c>
      <c r="BL361" s="4">
        <f t="shared" si="46"/>
        <v>0</v>
      </c>
      <c r="BM361" s="4">
        <f t="shared" si="47"/>
        <v>0</v>
      </c>
      <c r="BR361" s="4">
        <f t="shared" si="48"/>
        <v>0</v>
      </c>
      <c r="BS361" s="4">
        <f t="shared" si="49"/>
        <v>0</v>
      </c>
      <c r="BT361" s="4">
        <f t="shared" si="50"/>
        <v>0</v>
      </c>
      <c r="BU361" s="4">
        <f t="shared" si="51"/>
        <v>0</v>
      </c>
    </row>
    <row r="362" spans="1:75">
      <c r="A362" s="8" t="s">
        <v>103</v>
      </c>
      <c r="B362" s="18">
        <v>45335</v>
      </c>
      <c r="C362" s="4" t="s">
        <v>99</v>
      </c>
      <c r="D362" s="5">
        <v>2024</v>
      </c>
      <c r="E362" s="4" t="str">
        <f t="shared" si="39"/>
        <v>BentonFebruary2024</v>
      </c>
      <c r="F362" s="4">
        <v>7261</v>
      </c>
      <c r="G362" s="4">
        <v>612</v>
      </c>
      <c r="H362" s="4">
        <v>2389</v>
      </c>
      <c r="I362" s="4">
        <v>0</v>
      </c>
      <c r="J362" s="4">
        <v>0</v>
      </c>
      <c r="K362" s="4">
        <f t="shared" si="40"/>
        <v>2389</v>
      </c>
      <c r="L362" s="4">
        <f t="shared" si="41"/>
        <v>0</v>
      </c>
      <c r="M362" s="4">
        <v>7318</v>
      </c>
      <c r="N362" s="4">
        <v>2416</v>
      </c>
      <c r="O362" s="4">
        <v>2389</v>
      </c>
      <c r="P362" s="4">
        <v>0</v>
      </c>
      <c r="Q362" s="4">
        <v>0</v>
      </c>
      <c r="R362" s="4">
        <v>27</v>
      </c>
      <c r="S362" s="4">
        <v>6</v>
      </c>
      <c r="T362" s="4">
        <v>10</v>
      </c>
      <c r="U362" s="4">
        <v>11</v>
      </c>
      <c r="V362" s="4">
        <v>0</v>
      </c>
      <c r="W362" s="4">
        <v>0</v>
      </c>
      <c r="X362" s="4">
        <f t="shared" si="42"/>
        <v>0</v>
      </c>
      <c r="Z362" s="4">
        <v>56</v>
      </c>
      <c r="AA362" s="4">
        <v>3</v>
      </c>
      <c r="AB362" s="4">
        <v>3</v>
      </c>
      <c r="AC362" s="4">
        <v>0</v>
      </c>
      <c r="AD362" s="4">
        <v>0</v>
      </c>
      <c r="AE362" s="4">
        <v>0</v>
      </c>
      <c r="AF362" s="4">
        <v>0</v>
      </c>
      <c r="AG362" s="4">
        <v>0</v>
      </c>
      <c r="AH362" s="4">
        <v>0</v>
      </c>
      <c r="AI362" s="4">
        <v>0</v>
      </c>
      <c r="AJ362" s="4">
        <v>0</v>
      </c>
      <c r="AK362" s="4">
        <v>0</v>
      </c>
      <c r="AL362" s="4">
        <v>0</v>
      </c>
      <c r="AM362" s="4">
        <v>0</v>
      </c>
      <c r="AN362" s="4">
        <v>0</v>
      </c>
      <c r="AO362" s="4">
        <v>0</v>
      </c>
      <c r="AP362" s="4">
        <v>0</v>
      </c>
      <c r="AQ362" s="4">
        <v>0</v>
      </c>
      <c r="AR362" s="4">
        <v>0</v>
      </c>
      <c r="AS362" s="4">
        <v>0</v>
      </c>
      <c r="AT362" s="4">
        <v>0</v>
      </c>
      <c r="AU362" s="4">
        <v>0</v>
      </c>
      <c r="AV362" s="4">
        <v>0</v>
      </c>
      <c r="AW362" s="4">
        <f t="shared" si="43"/>
        <v>3</v>
      </c>
      <c r="AX362" s="4">
        <f t="shared" si="44"/>
        <v>3</v>
      </c>
      <c r="AY362" s="4">
        <v>0</v>
      </c>
      <c r="AZ362" s="4">
        <v>0</v>
      </c>
      <c r="BA362" s="4">
        <v>0</v>
      </c>
      <c r="BB362" s="4">
        <v>32</v>
      </c>
      <c r="BC362" s="4">
        <v>32</v>
      </c>
      <c r="BD362" s="4">
        <v>7</v>
      </c>
      <c r="BE362" s="4">
        <v>6</v>
      </c>
      <c r="BF362" s="4">
        <v>1</v>
      </c>
      <c r="BG362" s="8">
        <f t="shared" si="55"/>
        <v>0</v>
      </c>
      <c r="BH362" s="4">
        <v>0</v>
      </c>
      <c r="BI362" s="4">
        <v>0</v>
      </c>
      <c r="BJ362" s="4">
        <v>0</v>
      </c>
      <c r="BK362" s="4">
        <v>1771</v>
      </c>
      <c r="BL362" s="4">
        <f t="shared" si="46"/>
        <v>645</v>
      </c>
      <c r="BM362" s="4">
        <f t="shared" si="47"/>
        <v>7</v>
      </c>
      <c r="BN362" s="4">
        <v>7</v>
      </c>
      <c r="BO362" s="4">
        <v>0</v>
      </c>
      <c r="BP362" s="4">
        <v>0</v>
      </c>
      <c r="BQ362" s="4">
        <v>2</v>
      </c>
      <c r="BR362" s="4">
        <f t="shared" si="48"/>
        <v>2413</v>
      </c>
      <c r="BS362" s="4">
        <f t="shared" si="49"/>
        <v>2386</v>
      </c>
      <c r="BT362" s="4">
        <f t="shared" si="50"/>
        <v>27</v>
      </c>
      <c r="BU362" s="4">
        <f t="shared" si="51"/>
        <v>7262</v>
      </c>
      <c r="BW362" s="4">
        <v>0</v>
      </c>
    </row>
    <row r="363" spans="1:75">
      <c r="A363" s="8" t="s">
        <v>105</v>
      </c>
      <c r="B363" s="18">
        <v>45335</v>
      </c>
      <c r="C363" s="4" t="s">
        <v>99</v>
      </c>
      <c r="D363" s="5">
        <v>2024</v>
      </c>
      <c r="E363" s="4" t="str">
        <f t="shared" si="39"/>
        <v>ChelanFebruary2024</v>
      </c>
      <c r="F363" s="4">
        <v>13960</v>
      </c>
      <c r="G363" s="4">
        <v>898</v>
      </c>
      <c r="H363" s="4">
        <v>5653</v>
      </c>
      <c r="I363" s="4">
        <v>0</v>
      </c>
      <c r="J363" s="4">
        <v>0</v>
      </c>
      <c r="K363" s="4">
        <f t="shared" si="40"/>
        <v>5653</v>
      </c>
      <c r="L363" s="4">
        <f t="shared" si="41"/>
        <v>0</v>
      </c>
      <c r="M363" s="4">
        <v>14256</v>
      </c>
      <c r="N363" s="4">
        <v>5741</v>
      </c>
      <c r="O363" s="4">
        <v>5653</v>
      </c>
      <c r="P363" s="4">
        <v>0</v>
      </c>
      <c r="Q363" s="4">
        <v>0</v>
      </c>
      <c r="R363" s="4">
        <v>88</v>
      </c>
      <c r="S363" s="4">
        <v>15</v>
      </c>
      <c r="T363" s="4">
        <v>35</v>
      </c>
      <c r="U363" s="4">
        <v>35</v>
      </c>
      <c r="V363" s="4">
        <v>0</v>
      </c>
      <c r="W363" s="4">
        <v>3</v>
      </c>
      <c r="X363" s="4">
        <f t="shared" si="42"/>
        <v>0</v>
      </c>
      <c r="Z363" s="4">
        <v>128</v>
      </c>
      <c r="AA363" s="4">
        <v>14</v>
      </c>
      <c r="AB363" s="4">
        <v>14</v>
      </c>
      <c r="AC363" s="4">
        <v>0</v>
      </c>
      <c r="AD363" s="4">
        <v>0</v>
      </c>
      <c r="AE363" s="4">
        <v>0</v>
      </c>
      <c r="AF363" s="4">
        <v>0</v>
      </c>
      <c r="AG363" s="4">
        <v>0</v>
      </c>
      <c r="AH363" s="4">
        <v>0</v>
      </c>
      <c r="AI363" s="4">
        <v>0</v>
      </c>
      <c r="AJ363" s="4">
        <v>0</v>
      </c>
      <c r="AK363" s="4">
        <v>0</v>
      </c>
      <c r="AL363" s="4">
        <v>0</v>
      </c>
      <c r="AM363" s="4">
        <v>0</v>
      </c>
      <c r="AN363" s="4">
        <v>0</v>
      </c>
      <c r="AO363" s="4">
        <v>0</v>
      </c>
      <c r="AP363" s="4">
        <v>0</v>
      </c>
      <c r="AQ363" s="4">
        <v>0</v>
      </c>
      <c r="AR363" s="4">
        <v>0</v>
      </c>
      <c r="AS363" s="4">
        <v>0</v>
      </c>
      <c r="AT363" s="4">
        <v>0</v>
      </c>
      <c r="AU363" s="4">
        <v>0</v>
      </c>
      <c r="AV363" s="4">
        <v>0</v>
      </c>
      <c r="AW363" s="4">
        <f t="shared" si="43"/>
        <v>14</v>
      </c>
      <c r="AX363" s="4">
        <f t="shared" si="44"/>
        <v>14</v>
      </c>
      <c r="AY363" s="4">
        <v>0</v>
      </c>
      <c r="AZ363" s="4">
        <v>0</v>
      </c>
      <c r="BA363" s="4">
        <v>0</v>
      </c>
      <c r="BB363" s="4">
        <v>69</v>
      </c>
      <c r="BC363" s="4">
        <v>69</v>
      </c>
      <c r="BD363" s="4">
        <v>22</v>
      </c>
      <c r="BE363" s="4">
        <v>21</v>
      </c>
      <c r="BF363" s="4">
        <v>1</v>
      </c>
      <c r="BG363" s="8">
        <f t="shared" si="55"/>
        <v>6</v>
      </c>
      <c r="BH363" s="4">
        <v>5</v>
      </c>
      <c r="BI363" s="4">
        <v>1</v>
      </c>
      <c r="BJ363" s="4">
        <v>0</v>
      </c>
      <c r="BK363" s="4">
        <v>3230</v>
      </c>
      <c r="BL363" s="4">
        <f t="shared" si="46"/>
        <v>2505</v>
      </c>
      <c r="BM363" s="4">
        <f t="shared" si="47"/>
        <v>19</v>
      </c>
      <c r="BN363" s="4">
        <v>19</v>
      </c>
      <c r="BO363" s="4">
        <v>0</v>
      </c>
      <c r="BP363" s="4">
        <v>0</v>
      </c>
      <c r="BQ363" s="4">
        <v>7</v>
      </c>
      <c r="BR363" s="4">
        <f t="shared" si="48"/>
        <v>5727</v>
      </c>
      <c r="BS363" s="4">
        <f t="shared" si="49"/>
        <v>5639</v>
      </c>
      <c r="BT363" s="4">
        <f t="shared" si="50"/>
        <v>88</v>
      </c>
      <c r="BU363" s="4">
        <f t="shared" si="51"/>
        <v>14128</v>
      </c>
      <c r="BW363" s="4">
        <v>0</v>
      </c>
    </row>
    <row r="364" spans="1:75">
      <c r="A364" s="8" t="s">
        <v>107</v>
      </c>
      <c r="B364" s="18">
        <v>45335</v>
      </c>
      <c r="C364" s="4" t="s">
        <v>99</v>
      </c>
      <c r="D364" s="5">
        <v>2024</v>
      </c>
      <c r="E364" s="4" t="str">
        <f t="shared" si="39"/>
        <v>ClallamFebruary2024</v>
      </c>
      <c r="F364" s="4">
        <v>7070</v>
      </c>
      <c r="G364" s="4">
        <v>604</v>
      </c>
      <c r="H364" s="4">
        <v>2291</v>
      </c>
      <c r="I364" s="4">
        <v>2</v>
      </c>
      <c r="J364" s="4">
        <v>2</v>
      </c>
      <c r="K364" s="4">
        <f t="shared" si="40"/>
        <v>2291</v>
      </c>
      <c r="L364" s="4">
        <f t="shared" si="41"/>
        <v>0</v>
      </c>
      <c r="M364" s="4">
        <v>7148</v>
      </c>
      <c r="N364" s="4">
        <v>2340</v>
      </c>
      <c r="O364" s="4">
        <v>2291</v>
      </c>
      <c r="P364" s="4">
        <v>0</v>
      </c>
      <c r="Q364" s="4">
        <v>0</v>
      </c>
      <c r="R364" s="4">
        <v>49</v>
      </c>
      <c r="S364" s="4">
        <v>11</v>
      </c>
      <c r="T364" s="4">
        <v>6</v>
      </c>
      <c r="U364" s="4">
        <v>32</v>
      </c>
      <c r="V364" s="4">
        <v>0</v>
      </c>
      <c r="W364" s="4">
        <v>0</v>
      </c>
      <c r="X364" s="4">
        <f t="shared" si="42"/>
        <v>0</v>
      </c>
      <c r="Z364" s="4">
        <v>80</v>
      </c>
      <c r="AA364" s="4">
        <v>7</v>
      </c>
      <c r="AB364" s="4">
        <v>7</v>
      </c>
      <c r="AC364" s="4">
        <v>0</v>
      </c>
      <c r="AD364" s="4">
        <v>0</v>
      </c>
      <c r="AE364" s="4">
        <v>0</v>
      </c>
      <c r="AF364" s="4">
        <v>0</v>
      </c>
      <c r="AG364" s="4">
        <v>0</v>
      </c>
      <c r="AH364" s="4">
        <v>0</v>
      </c>
      <c r="AI364" s="4">
        <v>0</v>
      </c>
      <c r="AJ364" s="4">
        <v>0</v>
      </c>
      <c r="AK364" s="4">
        <v>0</v>
      </c>
      <c r="AL364" s="4">
        <v>0</v>
      </c>
      <c r="AM364" s="4">
        <v>0</v>
      </c>
      <c r="AN364" s="4">
        <v>0</v>
      </c>
      <c r="AO364" s="4">
        <v>0</v>
      </c>
      <c r="AP364" s="4">
        <v>0</v>
      </c>
      <c r="AQ364" s="4">
        <v>0</v>
      </c>
      <c r="AR364" s="4">
        <v>0</v>
      </c>
      <c r="AS364" s="4">
        <v>0</v>
      </c>
      <c r="AT364" s="4">
        <v>0</v>
      </c>
      <c r="AU364" s="4">
        <v>0</v>
      </c>
      <c r="AV364" s="4">
        <v>0</v>
      </c>
      <c r="AW364" s="4">
        <f t="shared" si="43"/>
        <v>7</v>
      </c>
      <c r="AX364" s="4">
        <f t="shared" si="44"/>
        <v>7</v>
      </c>
      <c r="AY364" s="4">
        <v>0</v>
      </c>
      <c r="AZ364" s="4">
        <v>0</v>
      </c>
      <c r="BA364" s="4">
        <v>0</v>
      </c>
      <c r="BB364" s="4">
        <v>71</v>
      </c>
      <c r="BC364" s="4">
        <v>71</v>
      </c>
      <c r="BD364" s="4">
        <v>10</v>
      </c>
      <c r="BE364" s="4">
        <v>9</v>
      </c>
      <c r="BF364" s="4">
        <v>1</v>
      </c>
      <c r="BG364" s="8">
        <f t="shared" si="55"/>
        <v>0</v>
      </c>
      <c r="BH364" s="4">
        <v>0</v>
      </c>
      <c r="BI364" s="4">
        <v>0</v>
      </c>
      <c r="BJ364" s="4">
        <v>0</v>
      </c>
      <c r="BK364" s="4">
        <v>1347</v>
      </c>
      <c r="BL364" s="4">
        <f t="shared" si="46"/>
        <v>993</v>
      </c>
      <c r="BM364" s="4">
        <f t="shared" si="47"/>
        <v>27</v>
      </c>
      <c r="BN364" s="4">
        <v>27</v>
      </c>
      <c r="BO364" s="4">
        <v>0</v>
      </c>
      <c r="BP364" s="4">
        <v>0</v>
      </c>
      <c r="BQ364" s="4">
        <v>0</v>
      </c>
      <c r="BR364" s="4">
        <f t="shared" si="48"/>
        <v>2333</v>
      </c>
      <c r="BS364" s="4">
        <f t="shared" si="49"/>
        <v>2284</v>
      </c>
      <c r="BT364" s="4">
        <f t="shared" si="50"/>
        <v>49</v>
      </c>
      <c r="BU364" s="4">
        <f t="shared" si="51"/>
        <v>7068</v>
      </c>
      <c r="BW364" s="4">
        <v>0</v>
      </c>
    </row>
    <row r="365" spans="1:75">
      <c r="A365" s="8" t="s">
        <v>109</v>
      </c>
      <c r="B365" s="18">
        <v>45335</v>
      </c>
      <c r="C365" s="4" t="s">
        <v>99</v>
      </c>
      <c r="D365" s="5">
        <v>2024</v>
      </c>
      <c r="E365" s="4" t="str">
        <f t="shared" si="39"/>
        <v>ClarkFebruary2024</v>
      </c>
      <c r="F365" s="4">
        <v>85221</v>
      </c>
      <c r="G365" s="4">
        <v>8074</v>
      </c>
      <c r="H365" s="4">
        <v>28008</v>
      </c>
      <c r="I365" s="4">
        <v>5</v>
      </c>
      <c r="J365" s="4">
        <v>5</v>
      </c>
      <c r="K365" s="4">
        <f t="shared" si="40"/>
        <v>28008</v>
      </c>
      <c r="L365" s="4">
        <f t="shared" si="41"/>
        <v>0</v>
      </c>
      <c r="M365" s="4">
        <v>86158</v>
      </c>
      <c r="N365" s="4">
        <v>28640</v>
      </c>
      <c r="O365" s="4">
        <v>28008</v>
      </c>
      <c r="P365" s="4">
        <v>0</v>
      </c>
      <c r="Q365" s="4">
        <v>0</v>
      </c>
      <c r="R365" s="4">
        <v>632</v>
      </c>
      <c r="S365" s="4">
        <v>35</v>
      </c>
      <c r="T365" s="4">
        <v>243</v>
      </c>
      <c r="U365" s="4">
        <v>335</v>
      </c>
      <c r="V365" s="4">
        <v>0</v>
      </c>
      <c r="W365" s="4">
        <v>19</v>
      </c>
      <c r="X365" s="4">
        <f t="shared" si="42"/>
        <v>0</v>
      </c>
      <c r="Z365" s="4">
        <v>856</v>
      </c>
      <c r="AA365" s="4">
        <v>100</v>
      </c>
      <c r="AB365" s="4">
        <v>98</v>
      </c>
      <c r="AC365" s="4">
        <v>2</v>
      </c>
      <c r="AD365" s="4">
        <v>0</v>
      </c>
      <c r="AE365" s="4">
        <v>0</v>
      </c>
      <c r="AF365" s="4">
        <v>1</v>
      </c>
      <c r="AG365" s="4">
        <v>1</v>
      </c>
      <c r="AH365" s="4">
        <v>0</v>
      </c>
      <c r="AI365" s="4">
        <v>0</v>
      </c>
      <c r="AJ365" s="4">
        <v>0</v>
      </c>
      <c r="AK365" s="4">
        <v>0</v>
      </c>
      <c r="AL365" s="4">
        <v>0</v>
      </c>
      <c r="AM365" s="4">
        <v>0</v>
      </c>
      <c r="AN365" s="4">
        <v>0</v>
      </c>
      <c r="AO365" s="4">
        <v>0</v>
      </c>
      <c r="AP365" s="4">
        <v>0</v>
      </c>
      <c r="AQ365" s="4">
        <v>0</v>
      </c>
      <c r="AR365" s="4">
        <v>0</v>
      </c>
      <c r="AS365" s="4">
        <v>0</v>
      </c>
      <c r="AT365" s="4">
        <v>0</v>
      </c>
      <c r="AU365" s="4">
        <v>0</v>
      </c>
      <c r="AV365" s="4">
        <v>0</v>
      </c>
      <c r="AW365" s="4">
        <f t="shared" si="43"/>
        <v>100</v>
      </c>
      <c r="AX365" s="4">
        <f t="shared" si="44"/>
        <v>98</v>
      </c>
      <c r="AY365" s="4">
        <v>0</v>
      </c>
      <c r="AZ365" s="4">
        <v>0</v>
      </c>
      <c r="BA365" s="4">
        <v>0</v>
      </c>
      <c r="BB365" s="4">
        <v>230</v>
      </c>
      <c r="BC365" s="4">
        <v>230</v>
      </c>
      <c r="BD365" s="4">
        <v>68</v>
      </c>
      <c r="BE365" s="4">
        <v>67</v>
      </c>
      <c r="BF365" s="4">
        <v>1</v>
      </c>
      <c r="BG365" s="8">
        <f t="shared" si="55"/>
        <v>22</v>
      </c>
      <c r="BH365" s="4">
        <v>22</v>
      </c>
      <c r="BI365" s="4">
        <v>0</v>
      </c>
      <c r="BJ365" s="4">
        <v>0</v>
      </c>
      <c r="BK365" s="4">
        <v>12068</v>
      </c>
      <c r="BL365" s="4">
        <f t="shared" si="46"/>
        <v>16550</v>
      </c>
      <c r="BM365" s="4">
        <f t="shared" si="47"/>
        <v>481</v>
      </c>
      <c r="BN365" s="4">
        <v>481</v>
      </c>
      <c r="BO365" s="4">
        <v>0</v>
      </c>
      <c r="BP365" s="4">
        <v>0</v>
      </c>
      <c r="BQ365" s="4">
        <v>18</v>
      </c>
      <c r="BR365" s="4">
        <f t="shared" si="48"/>
        <v>28540</v>
      </c>
      <c r="BS365" s="4">
        <f t="shared" si="49"/>
        <v>27910</v>
      </c>
      <c r="BT365" s="4">
        <f t="shared" si="50"/>
        <v>630</v>
      </c>
      <c r="BU365" s="4">
        <f t="shared" si="51"/>
        <v>85302</v>
      </c>
      <c r="BW365" s="4">
        <v>0</v>
      </c>
    </row>
    <row r="366" spans="1:75">
      <c r="A366" s="8" t="s">
        <v>111</v>
      </c>
      <c r="B366" s="18">
        <v>45335</v>
      </c>
      <c r="C366" s="4" t="s">
        <v>99</v>
      </c>
      <c r="D366" s="5">
        <v>2024</v>
      </c>
      <c r="E366" s="4" t="str">
        <f t="shared" si="39"/>
        <v>ColumbiaFebruary2024</v>
      </c>
      <c r="F366" s="4">
        <v>2712</v>
      </c>
      <c r="G366" s="4">
        <v>212</v>
      </c>
      <c r="H366" s="4">
        <v>1411</v>
      </c>
      <c r="I366" s="4">
        <v>0</v>
      </c>
      <c r="J366" s="4">
        <v>2</v>
      </c>
      <c r="K366" s="4">
        <f t="shared" si="40"/>
        <v>1409</v>
      </c>
      <c r="L366" s="4">
        <f t="shared" si="41"/>
        <v>0</v>
      </c>
      <c r="M366" s="4">
        <v>2745</v>
      </c>
      <c r="N366" s="4">
        <v>1417</v>
      </c>
      <c r="O366" s="4">
        <v>1409</v>
      </c>
      <c r="P366" s="4">
        <v>0</v>
      </c>
      <c r="Q366" s="4">
        <v>0</v>
      </c>
      <c r="R366" s="4">
        <v>8</v>
      </c>
      <c r="S366" s="4">
        <v>0</v>
      </c>
      <c r="T366" s="4">
        <v>5</v>
      </c>
      <c r="U366" s="4">
        <v>3</v>
      </c>
      <c r="V366" s="4">
        <v>0</v>
      </c>
      <c r="W366" s="4">
        <v>0</v>
      </c>
      <c r="X366" s="4">
        <f t="shared" si="42"/>
        <v>0</v>
      </c>
      <c r="Z366" s="4">
        <v>18</v>
      </c>
      <c r="AA366" s="4">
        <v>1</v>
      </c>
      <c r="AB366" s="4">
        <v>1</v>
      </c>
      <c r="AC366" s="4">
        <v>0</v>
      </c>
      <c r="AD366" s="4">
        <v>0</v>
      </c>
      <c r="AE366" s="4">
        <v>0</v>
      </c>
      <c r="AF366" s="4">
        <v>0</v>
      </c>
      <c r="AG366" s="4">
        <v>0</v>
      </c>
      <c r="AH366" s="4">
        <v>0</v>
      </c>
      <c r="AI366" s="4">
        <v>0</v>
      </c>
      <c r="AJ366" s="4">
        <v>0</v>
      </c>
      <c r="AK366" s="4">
        <v>0</v>
      </c>
      <c r="AL366" s="4">
        <v>0</v>
      </c>
      <c r="AM366" s="4">
        <v>0</v>
      </c>
      <c r="AN366" s="4">
        <v>0</v>
      </c>
      <c r="AO366" s="4">
        <v>0</v>
      </c>
      <c r="AP366" s="4">
        <v>0</v>
      </c>
      <c r="AQ366" s="4">
        <v>0</v>
      </c>
      <c r="AR366" s="4">
        <v>0</v>
      </c>
      <c r="AS366" s="4">
        <v>0</v>
      </c>
      <c r="AT366" s="4">
        <v>0</v>
      </c>
      <c r="AU366" s="4">
        <v>0</v>
      </c>
      <c r="AV366" s="4">
        <v>0</v>
      </c>
      <c r="AW366" s="4">
        <f t="shared" si="43"/>
        <v>1</v>
      </c>
      <c r="AX366" s="4">
        <f t="shared" si="44"/>
        <v>1</v>
      </c>
      <c r="AY366" s="4">
        <v>0</v>
      </c>
      <c r="AZ366" s="4">
        <v>0</v>
      </c>
      <c r="BA366" s="4">
        <v>0</v>
      </c>
      <c r="BB366" s="4">
        <v>1</v>
      </c>
      <c r="BC366" s="4">
        <v>1</v>
      </c>
      <c r="BD366" s="4">
        <v>1</v>
      </c>
      <c r="BE366" s="4">
        <v>1</v>
      </c>
      <c r="BF366" s="4">
        <v>0</v>
      </c>
      <c r="BG366" s="8">
        <f t="shared" si="55"/>
        <v>0</v>
      </c>
      <c r="BH366" s="4">
        <v>0</v>
      </c>
      <c r="BI366" s="4">
        <v>0</v>
      </c>
      <c r="BJ366" s="4">
        <v>0</v>
      </c>
      <c r="BK366" s="4">
        <v>765</v>
      </c>
      <c r="BL366" s="4">
        <f t="shared" si="46"/>
        <v>652</v>
      </c>
      <c r="BM366" s="4">
        <f t="shared" si="47"/>
        <v>0</v>
      </c>
      <c r="BN366" s="4">
        <v>0</v>
      </c>
      <c r="BO366" s="4">
        <v>0</v>
      </c>
      <c r="BP366" s="4">
        <v>0</v>
      </c>
      <c r="BQ366" s="4">
        <v>0</v>
      </c>
      <c r="BR366" s="4">
        <f t="shared" si="48"/>
        <v>1416</v>
      </c>
      <c r="BS366" s="4">
        <f t="shared" si="49"/>
        <v>1408</v>
      </c>
      <c r="BT366" s="4">
        <f t="shared" si="50"/>
        <v>8</v>
      </c>
      <c r="BU366" s="4">
        <f t="shared" si="51"/>
        <v>2727</v>
      </c>
      <c r="BW366" s="4">
        <v>0</v>
      </c>
    </row>
    <row r="367" spans="1:75">
      <c r="A367" s="8" t="s">
        <v>113</v>
      </c>
      <c r="B367" s="18">
        <v>45335</v>
      </c>
      <c r="C367" s="4" t="s">
        <v>99</v>
      </c>
      <c r="D367" s="5">
        <v>2024</v>
      </c>
      <c r="E367" s="4" t="str">
        <f t="shared" ref="E367:E430" si="59">CONCATENATE(A367,C367,D367)</f>
        <v>CowlitzFebruary2024</v>
      </c>
      <c r="F367" s="4">
        <v>66540</v>
      </c>
      <c r="G367" s="4">
        <v>6857</v>
      </c>
      <c r="H367" s="4">
        <v>23560</v>
      </c>
      <c r="I367" s="4">
        <v>1</v>
      </c>
      <c r="J367" s="4">
        <v>0</v>
      </c>
      <c r="K367" s="4">
        <f t="shared" ref="K367:K430" si="60">H367+I367-J367</f>
        <v>23561</v>
      </c>
      <c r="L367" s="4">
        <f t="shared" ref="L367:L430" si="61">(H367-J367+I367)-O367</f>
        <v>0</v>
      </c>
      <c r="M367" s="4">
        <v>67167</v>
      </c>
      <c r="N367" s="4">
        <v>23842</v>
      </c>
      <c r="O367" s="4">
        <v>23561</v>
      </c>
      <c r="P367" s="4">
        <v>0</v>
      </c>
      <c r="Q367" s="4">
        <v>0</v>
      </c>
      <c r="R367" s="4">
        <v>281</v>
      </c>
      <c r="S367" s="4">
        <v>57</v>
      </c>
      <c r="T367" s="4">
        <v>83</v>
      </c>
      <c r="U367" s="4">
        <v>133</v>
      </c>
      <c r="V367" s="4">
        <v>0</v>
      </c>
      <c r="W367" s="4">
        <v>8</v>
      </c>
      <c r="X367" s="4">
        <f t="shared" ref="X367:X430" si="62">(N367)-(O367+P367+R367)</f>
        <v>0</v>
      </c>
      <c r="Z367" s="4">
        <v>606</v>
      </c>
      <c r="AA367" s="4">
        <v>52</v>
      </c>
      <c r="AB367" s="4">
        <v>52</v>
      </c>
      <c r="AC367" s="4">
        <v>0</v>
      </c>
      <c r="AD367" s="4">
        <v>0</v>
      </c>
      <c r="AE367" s="4">
        <v>0</v>
      </c>
      <c r="AF367" s="4">
        <v>0</v>
      </c>
      <c r="AG367" s="4">
        <v>0</v>
      </c>
      <c r="AH367" s="4">
        <v>0</v>
      </c>
      <c r="AI367" s="4">
        <v>0</v>
      </c>
      <c r="AJ367" s="4">
        <v>0</v>
      </c>
      <c r="AK367" s="4">
        <v>0</v>
      </c>
      <c r="AL367" s="4">
        <v>0</v>
      </c>
      <c r="AM367" s="4">
        <v>0</v>
      </c>
      <c r="AN367" s="4">
        <v>0</v>
      </c>
      <c r="AO367" s="4">
        <v>0</v>
      </c>
      <c r="AP367" s="4">
        <v>0</v>
      </c>
      <c r="AQ367" s="4">
        <v>0</v>
      </c>
      <c r="AR367" s="4">
        <v>0</v>
      </c>
      <c r="AS367" s="4">
        <v>0</v>
      </c>
      <c r="AT367" s="4">
        <v>0</v>
      </c>
      <c r="AU367" s="4">
        <v>0</v>
      </c>
      <c r="AV367" s="4">
        <v>0</v>
      </c>
      <c r="AW367" s="4">
        <f t="shared" ref="AW367:AW430" si="63">AA367+AH367</f>
        <v>52</v>
      </c>
      <c r="AX367" s="4">
        <f t="shared" ref="AX367:AX430" si="64">AB367+AI367</f>
        <v>52</v>
      </c>
      <c r="AY367" s="4">
        <v>0</v>
      </c>
      <c r="AZ367" s="4">
        <v>0</v>
      </c>
      <c r="BA367" s="4">
        <v>0</v>
      </c>
      <c r="BB367" s="4">
        <v>240</v>
      </c>
      <c r="BC367" s="4">
        <v>240</v>
      </c>
      <c r="BD367" s="4">
        <v>106</v>
      </c>
      <c r="BE367" s="4">
        <v>101</v>
      </c>
      <c r="BF367" s="4">
        <v>5</v>
      </c>
      <c r="BG367" s="8">
        <f t="shared" ref="BG367:BG398" si="65">SUM(BH367, BI367)</f>
        <v>8</v>
      </c>
      <c r="BH367" s="4">
        <v>8</v>
      </c>
      <c r="BI367" s="4">
        <v>0</v>
      </c>
      <c r="BJ367" s="4">
        <v>0</v>
      </c>
      <c r="BK367" s="4">
        <v>12994</v>
      </c>
      <c r="BL367" s="4">
        <f t="shared" ref="BL367:BL430" si="66">N367-AY367-BG367-BK367</f>
        <v>10840</v>
      </c>
      <c r="BM367" s="4">
        <f t="shared" ref="BM367:BM430" si="67">BN367+BO367</f>
        <v>79</v>
      </c>
      <c r="BN367" s="4">
        <v>79</v>
      </c>
      <c r="BO367" s="4">
        <v>0</v>
      </c>
      <c r="BP367" s="4">
        <v>0</v>
      </c>
      <c r="BQ367" s="4">
        <v>36</v>
      </c>
      <c r="BR367" s="4">
        <f t="shared" ref="BR367:BR430" si="68">N367-AA367-AO367-AH367-AZ367</f>
        <v>23790</v>
      </c>
      <c r="BS367" s="4">
        <f t="shared" ref="BS367:BS430" si="69">O367-AB367-AQ367-AI367-AZ367</f>
        <v>23509</v>
      </c>
      <c r="BT367" s="4">
        <f t="shared" ref="BT367:BT430" si="70">R367-AC367-AR367-AJ367-AK367-AL367-AM367-BA367</f>
        <v>281</v>
      </c>
      <c r="BU367" s="4">
        <f t="shared" ref="BU367:BU430" si="71">M367-Z367-AN367-AY367</f>
        <v>66561</v>
      </c>
      <c r="BW367" s="4">
        <v>0</v>
      </c>
    </row>
    <row r="368" spans="1:75">
      <c r="A368" s="8" t="s">
        <v>115</v>
      </c>
      <c r="B368" s="18">
        <v>45335</v>
      </c>
      <c r="C368" s="4" t="s">
        <v>99</v>
      </c>
      <c r="D368" s="5">
        <v>2024</v>
      </c>
      <c r="E368" s="4" t="str">
        <f t="shared" si="59"/>
        <v>DouglasFebruary2024</v>
      </c>
      <c r="F368" s="4">
        <v>26301</v>
      </c>
      <c r="G368" s="4">
        <v>2060</v>
      </c>
      <c r="H368" s="4">
        <v>9214</v>
      </c>
      <c r="I368" s="4">
        <v>0</v>
      </c>
      <c r="J368" s="4">
        <v>1</v>
      </c>
      <c r="K368" s="4">
        <f t="shared" si="60"/>
        <v>9213</v>
      </c>
      <c r="L368" s="4">
        <f t="shared" si="61"/>
        <v>0</v>
      </c>
      <c r="M368" s="4">
        <v>26673</v>
      </c>
      <c r="N368" s="4">
        <v>9290</v>
      </c>
      <c r="O368" s="4">
        <v>9213</v>
      </c>
      <c r="P368" s="4">
        <v>0</v>
      </c>
      <c r="Q368" s="4">
        <v>0</v>
      </c>
      <c r="R368" s="4">
        <v>77</v>
      </c>
      <c r="S368" s="4">
        <v>13</v>
      </c>
      <c r="T368" s="4">
        <v>12</v>
      </c>
      <c r="U368" s="4">
        <v>52</v>
      </c>
      <c r="V368" s="4">
        <v>0</v>
      </c>
      <c r="W368" s="4">
        <v>0</v>
      </c>
      <c r="X368" s="4">
        <f t="shared" si="62"/>
        <v>0</v>
      </c>
      <c r="Z368" s="4">
        <v>161</v>
      </c>
      <c r="AA368" s="4">
        <v>14</v>
      </c>
      <c r="AB368" s="4">
        <v>14</v>
      </c>
      <c r="AC368" s="4">
        <v>0</v>
      </c>
      <c r="AD368" s="4">
        <v>0</v>
      </c>
      <c r="AE368" s="4">
        <v>0</v>
      </c>
      <c r="AF368" s="4">
        <v>0</v>
      </c>
      <c r="AG368" s="4">
        <v>0</v>
      </c>
      <c r="AH368" s="4">
        <v>0</v>
      </c>
      <c r="AI368" s="4">
        <v>0</v>
      </c>
      <c r="AJ368" s="4">
        <v>0</v>
      </c>
      <c r="AK368" s="4">
        <v>0</v>
      </c>
      <c r="AL368" s="4">
        <v>0</v>
      </c>
      <c r="AM368" s="4">
        <v>0</v>
      </c>
      <c r="AN368" s="4">
        <v>0</v>
      </c>
      <c r="AO368" s="4">
        <v>0</v>
      </c>
      <c r="AP368" s="4">
        <v>0</v>
      </c>
      <c r="AQ368" s="4">
        <v>0</v>
      </c>
      <c r="AR368" s="4">
        <v>0</v>
      </c>
      <c r="AS368" s="4">
        <v>0</v>
      </c>
      <c r="AT368" s="4">
        <v>0</v>
      </c>
      <c r="AU368" s="4">
        <v>0</v>
      </c>
      <c r="AV368" s="4">
        <v>0</v>
      </c>
      <c r="AW368" s="4">
        <f t="shared" si="63"/>
        <v>14</v>
      </c>
      <c r="AX368" s="4">
        <f t="shared" si="64"/>
        <v>14</v>
      </c>
      <c r="AY368" s="4">
        <v>0</v>
      </c>
      <c r="AZ368" s="4">
        <v>0</v>
      </c>
      <c r="BA368" s="4">
        <v>0</v>
      </c>
      <c r="BB368" s="4">
        <v>74</v>
      </c>
      <c r="BC368" s="4">
        <v>74</v>
      </c>
      <c r="BD368" s="4">
        <v>35</v>
      </c>
      <c r="BE368" s="4">
        <v>34</v>
      </c>
      <c r="BF368" s="4">
        <v>1</v>
      </c>
      <c r="BG368" s="8">
        <f t="shared" si="65"/>
        <v>3</v>
      </c>
      <c r="BH368" s="4">
        <v>3</v>
      </c>
      <c r="BI368" s="4">
        <v>0</v>
      </c>
      <c r="BJ368" s="4">
        <v>0</v>
      </c>
      <c r="BK368" s="4">
        <v>5048</v>
      </c>
      <c r="BL368" s="4">
        <f t="shared" si="66"/>
        <v>4239</v>
      </c>
      <c r="BM368" s="4">
        <f t="shared" si="67"/>
        <v>15</v>
      </c>
      <c r="BN368" s="4">
        <v>15</v>
      </c>
      <c r="BO368" s="4">
        <v>0</v>
      </c>
      <c r="BP368" s="4">
        <v>0</v>
      </c>
      <c r="BQ368" s="4">
        <v>0</v>
      </c>
      <c r="BR368" s="4">
        <f t="shared" si="68"/>
        <v>9276</v>
      </c>
      <c r="BS368" s="4">
        <f t="shared" si="69"/>
        <v>9199</v>
      </c>
      <c r="BT368" s="4">
        <f t="shared" si="70"/>
        <v>77</v>
      </c>
      <c r="BU368" s="4">
        <f t="shared" si="71"/>
        <v>26512</v>
      </c>
      <c r="BW368" s="4">
        <v>0</v>
      </c>
    </row>
    <row r="369" spans="1:75">
      <c r="A369" s="8" t="s">
        <v>117</v>
      </c>
      <c r="B369" s="18">
        <v>45335</v>
      </c>
      <c r="C369" s="4" t="s">
        <v>99</v>
      </c>
      <c r="D369" s="5">
        <v>2024</v>
      </c>
      <c r="E369" s="4" t="str">
        <f t="shared" si="59"/>
        <v>FerryFebruary2024</v>
      </c>
      <c r="F369" s="4">
        <v>437</v>
      </c>
      <c r="G369" s="4">
        <v>40</v>
      </c>
      <c r="H369" s="4">
        <v>152</v>
      </c>
      <c r="I369" s="4">
        <v>0</v>
      </c>
      <c r="J369" s="4">
        <v>0</v>
      </c>
      <c r="K369" s="4">
        <f t="shared" si="60"/>
        <v>152</v>
      </c>
      <c r="L369" s="4">
        <f t="shared" si="61"/>
        <v>0</v>
      </c>
      <c r="M369" s="4">
        <v>443</v>
      </c>
      <c r="N369" s="4">
        <v>154</v>
      </c>
      <c r="O369" s="4">
        <v>152</v>
      </c>
      <c r="P369" s="4">
        <v>0</v>
      </c>
      <c r="Q369" s="4">
        <v>0</v>
      </c>
      <c r="R369" s="4">
        <v>2</v>
      </c>
      <c r="S369" s="4">
        <v>1</v>
      </c>
      <c r="T369" s="4">
        <v>1</v>
      </c>
      <c r="U369" s="4">
        <v>0</v>
      </c>
      <c r="V369" s="4">
        <v>0</v>
      </c>
      <c r="W369" s="4">
        <v>0</v>
      </c>
      <c r="X369" s="4">
        <f t="shared" si="62"/>
        <v>0</v>
      </c>
      <c r="Z369" s="4">
        <v>3</v>
      </c>
      <c r="AA369" s="4">
        <v>0</v>
      </c>
      <c r="AB369" s="4">
        <v>0</v>
      </c>
      <c r="AC369" s="4">
        <v>0</v>
      </c>
      <c r="AD369" s="4">
        <v>0</v>
      </c>
      <c r="AE369" s="4">
        <v>0</v>
      </c>
      <c r="AF369" s="4">
        <v>0</v>
      </c>
      <c r="AG369" s="4">
        <v>0</v>
      </c>
      <c r="AH369" s="4">
        <v>0</v>
      </c>
      <c r="AI369" s="4">
        <v>0</v>
      </c>
      <c r="AJ369" s="4">
        <v>0</v>
      </c>
      <c r="AK369" s="4">
        <v>0</v>
      </c>
      <c r="AL369" s="4">
        <v>0</v>
      </c>
      <c r="AM369" s="4">
        <v>0</v>
      </c>
      <c r="AN369" s="4">
        <v>0</v>
      </c>
      <c r="AO369" s="4">
        <v>0</v>
      </c>
      <c r="AP369" s="4">
        <v>0</v>
      </c>
      <c r="AQ369" s="4">
        <v>0</v>
      </c>
      <c r="AR369" s="4">
        <v>0</v>
      </c>
      <c r="AS369" s="4">
        <v>0</v>
      </c>
      <c r="AT369" s="4">
        <v>0</v>
      </c>
      <c r="AU369" s="4">
        <v>0</v>
      </c>
      <c r="AV369" s="4">
        <v>0</v>
      </c>
      <c r="AW369" s="4">
        <f t="shared" si="63"/>
        <v>0</v>
      </c>
      <c r="AX369" s="4">
        <f t="shared" si="64"/>
        <v>0</v>
      </c>
      <c r="AY369" s="4">
        <v>0</v>
      </c>
      <c r="AZ369" s="4">
        <v>0</v>
      </c>
      <c r="BA369" s="4">
        <v>0</v>
      </c>
      <c r="BB369" s="4">
        <v>1</v>
      </c>
      <c r="BC369" s="4">
        <v>1</v>
      </c>
      <c r="BD369" s="4">
        <v>1</v>
      </c>
      <c r="BE369" s="4">
        <v>1</v>
      </c>
      <c r="BF369" s="4">
        <v>0</v>
      </c>
      <c r="BG369" s="8">
        <f t="shared" si="65"/>
        <v>0</v>
      </c>
      <c r="BH369" s="4">
        <v>0</v>
      </c>
      <c r="BI369" s="4">
        <v>0</v>
      </c>
      <c r="BJ369" s="4">
        <v>0</v>
      </c>
      <c r="BK369" s="4">
        <v>0</v>
      </c>
      <c r="BL369" s="4">
        <f t="shared" si="66"/>
        <v>154</v>
      </c>
      <c r="BM369" s="4">
        <f t="shared" si="67"/>
        <v>0</v>
      </c>
      <c r="BN369" s="4">
        <v>0</v>
      </c>
      <c r="BO369" s="4">
        <v>0</v>
      </c>
      <c r="BP369" s="4">
        <v>0</v>
      </c>
      <c r="BQ369" s="4">
        <v>0</v>
      </c>
      <c r="BR369" s="4">
        <f t="shared" si="68"/>
        <v>154</v>
      </c>
      <c r="BS369" s="4">
        <f t="shared" si="69"/>
        <v>152</v>
      </c>
      <c r="BT369" s="4">
        <f t="shared" si="70"/>
        <v>2</v>
      </c>
      <c r="BU369" s="4">
        <f t="shared" si="71"/>
        <v>440</v>
      </c>
      <c r="BW369" s="4">
        <v>0</v>
      </c>
    </row>
    <row r="370" spans="1:75">
      <c r="A370" s="8" t="s">
        <v>119</v>
      </c>
      <c r="B370" s="18">
        <v>45335</v>
      </c>
      <c r="C370" s="4" t="s">
        <v>99</v>
      </c>
      <c r="D370" s="5">
        <v>2024</v>
      </c>
      <c r="E370" s="4" t="str">
        <f t="shared" si="59"/>
        <v>FranklinFebruary2024</v>
      </c>
      <c r="F370" s="4">
        <v>3510</v>
      </c>
      <c r="G370" s="4">
        <v>286</v>
      </c>
      <c r="H370" s="4">
        <v>1097</v>
      </c>
      <c r="I370" s="4">
        <v>1</v>
      </c>
      <c r="J370" s="4">
        <v>0</v>
      </c>
      <c r="K370" s="4">
        <f t="shared" si="60"/>
        <v>1098</v>
      </c>
      <c r="L370" s="4">
        <f t="shared" si="61"/>
        <v>0</v>
      </c>
      <c r="M370" s="4">
        <v>3550</v>
      </c>
      <c r="N370" s="4">
        <v>1129</v>
      </c>
      <c r="O370" s="4">
        <v>1098</v>
      </c>
      <c r="P370" s="4">
        <v>0</v>
      </c>
      <c r="Q370" s="4">
        <v>0</v>
      </c>
      <c r="R370" s="4">
        <v>31</v>
      </c>
      <c r="S370" s="4">
        <v>4</v>
      </c>
      <c r="T370" s="4">
        <v>4</v>
      </c>
      <c r="U370" s="4">
        <v>15</v>
      </c>
      <c r="V370" s="4">
        <v>0</v>
      </c>
      <c r="W370" s="4">
        <v>8</v>
      </c>
      <c r="X370" s="4">
        <f t="shared" si="62"/>
        <v>0</v>
      </c>
      <c r="Z370" s="4">
        <v>38</v>
      </c>
      <c r="AA370" s="4">
        <v>5</v>
      </c>
      <c r="AB370" s="4">
        <v>5</v>
      </c>
      <c r="AC370" s="4">
        <v>0</v>
      </c>
      <c r="AD370" s="4">
        <v>0</v>
      </c>
      <c r="AE370" s="4">
        <v>0</v>
      </c>
      <c r="AF370" s="4">
        <v>0</v>
      </c>
      <c r="AG370" s="4">
        <v>0</v>
      </c>
      <c r="AH370" s="4">
        <v>0</v>
      </c>
      <c r="AI370" s="4">
        <v>0</v>
      </c>
      <c r="AJ370" s="4">
        <v>0</v>
      </c>
      <c r="AK370" s="4">
        <v>0</v>
      </c>
      <c r="AL370" s="4">
        <v>0</v>
      </c>
      <c r="AM370" s="4">
        <v>0</v>
      </c>
      <c r="AN370" s="4">
        <v>0</v>
      </c>
      <c r="AO370" s="4">
        <v>0</v>
      </c>
      <c r="AP370" s="4">
        <v>0</v>
      </c>
      <c r="AQ370" s="4">
        <v>0</v>
      </c>
      <c r="AR370" s="4">
        <v>0</v>
      </c>
      <c r="AS370" s="4">
        <v>0</v>
      </c>
      <c r="AT370" s="4">
        <v>0</v>
      </c>
      <c r="AU370" s="4">
        <v>0</v>
      </c>
      <c r="AV370" s="4">
        <v>0</v>
      </c>
      <c r="AW370" s="4">
        <f t="shared" si="63"/>
        <v>5</v>
      </c>
      <c r="AX370" s="4">
        <f t="shared" si="64"/>
        <v>5</v>
      </c>
      <c r="AY370" s="4">
        <v>0</v>
      </c>
      <c r="AZ370" s="4">
        <v>0</v>
      </c>
      <c r="BA370" s="4">
        <v>0</v>
      </c>
      <c r="BB370" s="4">
        <v>21</v>
      </c>
      <c r="BC370" s="4">
        <v>21</v>
      </c>
      <c r="BD370" s="4">
        <v>8</v>
      </c>
      <c r="BE370" s="4">
        <v>8</v>
      </c>
      <c r="BF370" s="4">
        <v>0</v>
      </c>
      <c r="BG370" s="8">
        <f t="shared" si="65"/>
        <v>0</v>
      </c>
      <c r="BH370" s="4">
        <v>0</v>
      </c>
      <c r="BI370" s="4">
        <v>0</v>
      </c>
      <c r="BJ370" s="4">
        <v>0</v>
      </c>
      <c r="BK370" s="4">
        <v>407</v>
      </c>
      <c r="BL370" s="4">
        <f t="shared" si="66"/>
        <v>722</v>
      </c>
      <c r="BM370" s="4">
        <f t="shared" si="67"/>
        <v>18</v>
      </c>
      <c r="BN370" s="4">
        <v>18</v>
      </c>
      <c r="BO370" s="4">
        <v>0</v>
      </c>
      <c r="BP370" s="4">
        <v>0</v>
      </c>
      <c r="BQ370" s="4">
        <v>1</v>
      </c>
      <c r="BR370" s="4">
        <f t="shared" si="68"/>
        <v>1124</v>
      </c>
      <c r="BS370" s="4">
        <f t="shared" si="69"/>
        <v>1093</v>
      </c>
      <c r="BT370" s="4">
        <f t="shared" si="70"/>
        <v>31</v>
      </c>
      <c r="BU370" s="4">
        <f t="shared" si="71"/>
        <v>3512</v>
      </c>
      <c r="BW370" s="4">
        <v>0</v>
      </c>
    </row>
    <row r="371" spans="1:75">
      <c r="A371" s="8" t="s">
        <v>121</v>
      </c>
      <c r="B371" s="18">
        <v>45335</v>
      </c>
      <c r="C371" s="4" t="s">
        <v>99</v>
      </c>
      <c r="D371" s="5">
        <v>2024</v>
      </c>
      <c r="E371" s="4" t="str">
        <f t="shared" si="59"/>
        <v>GarfieldFebruary2024</v>
      </c>
      <c r="K371" s="4">
        <f t="shared" si="60"/>
        <v>0</v>
      </c>
      <c r="L371" s="4">
        <f t="shared" si="61"/>
        <v>0</v>
      </c>
      <c r="X371" s="4">
        <f t="shared" si="62"/>
        <v>0</v>
      </c>
      <c r="AW371" s="4">
        <f t="shared" si="63"/>
        <v>0</v>
      </c>
      <c r="AX371" s="4">
        <f t="shared" si="64"/>
        <v>0</v>
      </c>
      <c r="BG371" s="8">
        <f t="shared" si="65"/>
        <v>0</v>
      </c>
      <c r="BL371" s="4">
        <f t="shared" si="66"/>
        <v>0</v>
      </c>
      <c r="BM371" s="4">
        <f t="shared" si="67"/>
        <v>0</v>
      </c>
      <c r="BR371" s="4">
        <f t="shared" si="68"/>
        <v>0</v>
      </c>
      <c r="BS371" s="4">
        <f t="shared" si="69"/>
        <v>0</v>
      </c>
      <c r="BT371" s="4">
        <f t="shared" si="70"/>
        <v>0</v>
      </c>
      <c r="BU371" s="4">
        <f t="shared" si="71"/>
        <v>0</v>
      </c>
    </row>
    <row r="372" spans="1:75">
      <c r="A372" s="8" t="s">
        <v>123</v>
      </c>
      <c r="B372" s="18">
        <v>45335</v>
      </c>
      <c r="C372" s="4" t="s">
        <v>99</v>
      </c>
      <c r="D372" s="5">
        <v>2024</v>
      </c>
      <c r="E372" s="4" t="str">
        <f t="shared" si="59"/>
        <v>GrantFebruary2024</v>
      </c>
      <c r="F372" s="4">
        <v>34082</v>
      </c>
      <c r="G372" s="4">
        <v>4235</v>
      </c>
      <c r="H372" s="4">
        <v>10459</v>
      </c>
      <c r="I372" s="4">
        <v>2</v>
      </c>
      <c r="J372" s="4">
        <v>0</v>
      </c>
      <c r="K372" s="4">
        <f t="shared" si="60"/>
        <v>10461</v>
      </c>
      <c r="L372" s="4">
        <f t="shared" si="61"/>
        <v>0</v>
      </c>
      <c r="M372" s="4">
        <v>34510</v>
      </c>
      <c r="N372" s="4">
        <v>10795</v>
      </c>
      <c r="O372" s="4">
        <v>10461</v>
      </c>
      <c r="P372" s="4">
        <v>2</v>
      </c>
      <c r="Q372" s="4">
        <v>0</v>
      </c>
      <c r="R372" s="4">
        <v>332</v>
      </c>
      <c r="S372" s="4">
        <v>47</v>
      </c>
      <c r="T372" s="4">
        <v>150</v>
      </c>
      <c r="U372" s="4">
        <v>135</v>
      </c>
      <c r="V372" s="4">
        <v>0</v>
      </c>
      <c r="W372" s="4">
        <v>0</v>
      </c>
      <c r="X372" s="4">
        <f t="shared" si="62"/>
        <v>0</v>
      </c>
      <c r="Z372" s="4">
        <v>219</v>
      </c>
      <c r="AA372" s="4">
        <v>20</v>
      </c>
      <c r="AB372" s="4">
        <v>20</v>
      </c>
      <c r="AC372" s="4">
        <v>0</v>
      </c>
      <c r="AD372" s="4">
        <v>0</v>
      </c>
      <c r="AE372" s="4">
        <v>0</v>
      </c>
      <c r="AF372" s="4">
        <v>0</v>
      </c>
      <c r="AG372" s="4">
        <v>0</v>
      </c>
      <c r="AH372" s="4">
        <v>0</v>
      </c>
      <c r="AI372" s="4">
        <v>0</v>
      </c>
      <c r="AJ372" s="4">
        <v>0</v>
      </c>
      <c r="AK372" s="4">
        <v>0</v>
      </c>
      <c r="AL372" s="4">
        <v>0</v>
      </c>
      <c r="AM372" s="4">
        <v>0</v>
      </c>
      <c r="AN372" s="4">
        <v>0</v>
      </c>
      <c r="AO372" s="4">
        <v>0</v>
      </c>
      <c r="AP372" s="4">
        <v>0</v>
      </c>
      <c r="AQ372" s="4">
        <v>0</v>
      </c>
      <c r="AR372" s="4">
        <v>0</v>
      </c>
      <c r="AS372" s="4">
        <v>0</v>
      </c>
      <c r="AT372" s="4">
        <v>0</v>
      </c>
      <c r="AU372" s="4">
        <v>0</v>
      </c>
      <c r="AV372" s="4">
        <v>0</v>
      </c>
      <c r="AW372" s="4">
        <f t="shared" si="63"/>
        <v>20</v>
      </c>
      <c r="AX372" s="4">
        <f t="shared" si="64"/>
        <v>20</v>
      </c>
      <c r="AY372" s="4">
        <v>0</v>
      </c>
      <c r="AZ372" s="4">
        <v>0</v>
      </c>
      <c r="BA372" s="4">
        <v>0</v>
      </c>
      <c r="BB372" s="4">
        <v>102</v>
      </c>
      <c r="BC372" s="4">
        <v>102</v>
      </c>
      <c r="BD372" s="4">
        <v>38</v>
      </c>
      <c r="BE372" s="4">
        <v>37</v>
      </c>
      <c r="BF372" s="4">
        <v>1</v>
      </c>
      <c r="BG372" s="8">
        <f t="shared" si="65"/>
        <v>6</v>
      </c>
      <c r="BH372" s="4">
        <v>6</v>
      </c>
      <c r="BI372" s="4">
        <v>0</v>
      </c>
      <c r="BJ372" s="4">
        <v>0</v>
      </c>
      <c r="BK372" s="4">
        <v>3526</v>
      </c>
      <c r="BL372" s="4">
        <f t="shared" si="66"/>
        <v>7263</v>
      </c>
      <c r="BM372" s="4">
        <f t="shared" si="67"/>
        <v>127</v>
      </c>
      <c r="BN372" s="4">
        <v>127</v>
      </c>
      <c r="BO372" s="4">
        <v>0</v>
      </c>
      <c r="BP372" s="4">
        <v>0</v>
      </c>
      <c r="BQ372" s="4">
        <v>2</v>
      </c>
      <c r="BR372" s="4">
        <f t="shared" si="68"/>
        <v>10775</v>
      </c>
      <c r="BS372" s="4">
        <f t="shared" si="69"/>
        <v>10441</v>
      </c>
      <c r="BT372" s="4">
        <f t="shared" si="70"/>
        <v>332</v>
      </c>
      <c r="BU372" s="4">
        <f t="shared" si="71"/>
        <v>34291</v>
      </c>
      <c r="BW372" s="4">
        <v>0</v>
      </c>
    </row>
    <row r="373" spans="1:75">
      <c r="A373" s="8" t="s">
        <v>125</v>
      </c>
      <c r="B373" s="18">
        <v>45335</v>
      </c>
      <c r="C373" s="4" t="s">
        <v>99</v>
      </c>
      <c r="D373" s="5">
        <v>2024</v>
      </c>
      <c r="E373" s="4" t="str">
        <f t="shared" si="59"/>
        <v>Grays HarborFebruary2024</v>
      </c>
      <c r="F373" s="4">
        <v>44213</v>
      </c>
      <c r="G373" s="4">
        <v>4391</v>
      </c>
      <c r="H373" s="4">
        <v>14525</v>
      </c>
      <c r="I373" s="4">
        <v>0</v>
      </c>
      <c r="J373" s="4">
        <v>1</v>
      </c>
      <c r="K373" s="4">
        <f t="shared" si="60"/>
        <v>14524</v>
      </c>
      <c r="L373" s="4">
        <f t="shared" si="61"/>
        <v>0</v>
      </c>
      <c r="M373" s="4">
        <v>44796</v>
      </c>
      <c r="N373" s="4">
        <v>14719</v>
      </c>
      <c r="O373" s="4">
        <v>14524</v>
      </c>
      <c r="P373" s="4">
        <v>4</v>
      </c>
      <c r="Q373" s="4">
        <v>0</v>
      </c>
      <c r="R373" s="4">
        <v>191</v>
      </c>
      <c r="S373" s="4">
        <v>54</v>
      </c>
      <c r="T373" s="4">
        <v>16</v>
      </c>
      <c r="U373" s="4">
        <v>117</v>
      </c>
      <c r="V373" s="4">
        <v>0</v>
      </c>
      <c r="W373" s="4">
        <v>0</v>
      </c>
      <c r="X373" s="4">
        <f t="shared" si="62"/>
        <v>0</v>
      </c>
      <c r="Z373" s="4">
        <v>141</v>
      </c>
      <c r="AA373" s="4">
        <v>8</v>
      </c>
      <c r="AB373" s="4">
        <v>7</v>
      </c>
      <c r="AC373" s="4">
        <v>1</v>
      </c>
      <c r="AD373" s="4">
        <v>1</v>
      </c>
      <c r="AE373" s="4">
        <v>0</v>
      </c>
      <c r="AF373" s="4">
        <v>0</v>
      </c>
      <c r="AG373" s="4">
        <v>0</v>
      </c>
      <c r="AH373" s="4">
        <v>0</v>
      </c>
      <c r="AI373" s="4">
        <v>0</v>
      </c>
      <c r="AJ373" s="4">
        <v>0</v>
      </c>
      <c r="AK373" s="4">
        <v>0</v>
      </c>
      <c r="AL373" s="4">
        <v>0</v>
      </c>
      <c r="AM373" s="4">
        <v>0</v>
      </c>
      <c r="AN373" s="4">
        <v>0</v>
      </c>
      <c r="AO373" s="4">
        <v>0</v>
      </c>
      <c r="AP373" s="4">
        <v>0</v>
      </c>
      <c r="AQ373" s="4">
        <v>0</v>
      </c>
      <c r="AR373" s="4">
        <v>0</v>
      </c>
      <c r="AS373" s="4">
        <v>0</v>
      </c>
      <c r="AT373" s="4">
        <v>0</v>
      </c>
      <c r="AU373" s="4">
        <v>0</v>
      </c>
      <c r="AV373" s="4">
        <v>0</v>
      </c>
      <c r="AW373" s="4">
        <f t="shared" si="63"/>
        <v>8</v>
      </c>
      <c r="AX373" s="4">
        <f t="shared" si="64"/>
        <v>7</v>
      </c>
      <c r="AY373" s="4">
        <v>0</v>
      </c>
      <c r="AZ373" s="4">
        <v>0</v>
      </c>
      <c r="BA373" s="4">
        <v>0</v>
      </c>
      <c r="BB373" s="4">
        <v>188</v>
      </c>
      <c r="BC373" s="4">
        <v>187</v>
      </c>
      <c r="BD373" s="4">
        <v>68</v>
      </c>
      <c r="BE373" s="4">
        <v>68</v>
      </c>
      <c r="BF373" s="4">
        <v>0</v>
      </c>
      <c r="BG373" s="8">
        <f t="shared" si="65"/>
        <v>4</v>
      </c>
      <c r="BH373" s="4">
        <v>3</v>
      </c>
      <c r="BI373" s="4">
        <v>1</v>
      </c>
      <c r="BJ373" s="4">
        <v>0</v>
      </c>
      <c r="BK373" s="4">
        <v>5431</v>
      </c>
      <c r="BL373" s="4">
        <f t="shared" si="66"/>
        <v>9284</v>
      </c>
      <c r="BM373" s="4">
        <f t="shared" si="67"/>
        <v>11</v>
      </c>
      <c r="BN373" s="4">
        <v>11</v>
      </c>
      <c r="BO373" s="4">
        <v>0</v>
      </c>
      <c r="BP373" s="4">
        <v>0</v>
      </c>
      <c r="BQ373" s="4">
        <v>2</v>
      </c>
      <c r="BR373" s="4">
        <f t="shared" si="68"/>
        <v>14711</v>
      </c>
      <c r="BS373" s="4">
        <f t="shared" si="69"/>
        <v>14517</v>
      </c>
      <c r="BT373" s="4">
        <f t="shared" si="70"/>
        <v>190</v>
      </c>
      <c r="BU373" s="4">
        <f t="shared" si="71"/>
        <v>44655</v>
      </c>
      <c r="BW373" s="4">
        <v>0</v>
      </c>
    </row>
    <row r="374" spans="1:75">
      <c r="A374" s="8" t="s">
        <v>127</v>
      </c>
      <c r="B374" s="18">
        <v>45335</v>
      </c>
      <c r="C374" s="4" t="s">
        <v>99</v>
      </c>
      <c r="D374" s="5">
        <v>2024</v>
      </c>
      <c r="E374" s="4" t="str">
        <f t="shared" si="59"/>
        <v>IslandFebruary2024</v>
      </c>
      <c r="F374" s="4">
        <v>14395</v>
      </c>
      <c r="G374" s="4">
        <v>1142</v>
      </c>
      <c r="H374" s="4">
        <v>7056</v>
      </c>
      <c r="I374" s="4">
        <v>0</v>
      </c>
      <c r="J374" s="4">
        <v>2</v>
      </c>
      <c r="K374" s="4">
        <f t="shared" si="60"/>
        <v>7054</v>
      </c>
      <c r="L374" s="4">
        <f t="shared" si="61"/>
        <v>0</v>
      </c>
      <c r="M374" s="4">
        <v>14529</v>
      </c>
      <c r="N374" s="4">
        <v>7103</v>
      </c>
      <c r="O374" s="4">
        <v>7054</v>
      </c>
      <c r="P374" s="4">
        <v>2</v>
      </c>
      <c r="Q374" s="4">
        <v>0</v>
      </c>
      <c r="R374" s="4">
        <v>47</v>
      </c>
      <c r="S374" s="4">
        <v>10</v>
      </c>
      <c r="T374" s="4">
        <v>17</v>
      </c>
      <c r="U374" s="4">
        <v>17</v>
      </c>
      <c r="V374" s="4">
        <v>0</v>
      </c>
      <c r="W374" s="4">
        <v>3</v>
      </c>
      <c r="X374" s="4">
        <f t="shared" si="62"/>
        <v>0</v>
      </c>
      <c r="Z374" s="4">
        <v>194</v>
      </c>
      <c r="AA374" s="4">
        <v>36</v>
      </c>
      <c r="AB374" s="4">
        <v>36</v>
      </c>
      <c r="AC374" s="4">
        <v>0</v>
      </c>
      <c r="AD374" s="4">
        <v>0</v>
      </c>
      <c r="AE374" s="4">
        <v>0</v>
      </c>
      <c r="AF374" s="4">
        <v>0</v>
      </c>
      <c r="AG374" s="4">
        <v>0</v>
      </c>
      <c r="AH374" s="4">
        <v>0</v>
      </c>
      <c r="AI374" s="4">
        <v>0</v>
      </c>
      <c r="AJ374" s="4">
        <v>0</v>
      </c>
      <c r="AK374" s="4">
        <v>0</v>
      </c>
      <c r="AL374" s="4">
        <v>0</v>
      </c>
      <c r="AM374" s="4">
        <v>0</v>
      </c>
      <c r="AN374" s="4">
        <v>0</v>
      </c>
      <c r="AO374" s="4">
        <v>0</v>
      </c>
      <c r="AP374" s="4">
        <v>0</v>
      </c>
      <c r="AQ374" s="4">
        <v>0</v>
      </c>
      <c r="AR374" s="4">
        <v>0</v>
      </c>
      <c r="AS374" s="4">
        <v>0</v>
      </c>
      <c r="AT374" s="4">
        <v>0</v>
      </c>
      <c r="AU374" s="4">
        <v>0</v>
      </c>
      <c r="AV374" s="4">
        <v>0</v>
      </c>
      <c r="AW374" s="4">
        <f t="shared" si="63"/>
        <v>36</v>
      </c>
      <c r="AX374" s="4">
        <f t="shared" si="64"/>
        <v>36</v>
      </c>
      <c r="AY374" s="4">
        <v>0</v>
      </c>
      <c r="AZ374" s="4">
        <v>0</v>
      </c>
      <c r="BA374" s="4">
        <v>0</v>
      </c>
      <c r="BB374" s="4">
        <v>120</v>
      </c>
      <c r="BC374" s="4">
        <v>120</v>
      </c>
      <c r="BD374" s="4">
        <v>7</v>
      </c>
      <c r="BE374" s="4">
        <v>7</v>
      </c>
      <c r="BF374" s="4">
        <v>0</v>
      </c>
      <c r="BG374" s="8">
        <f t="shared" si="65"/>
        <v>7</v>
      </c>
      <c r="BH374" s="4">
        <v>7</v>
      </c>
      <c r="BI374" s="4">
        <v>0</v>
      </c>
      <c r="BJ374" s="4">
        <v>0</v>
      </c>
      <c r="BK374" s="4">
        <v>3419</v>
      </c>
      <c r="BL374" s="4">
        <f t="shared" si="66"/>
        <v>3677</v>
      </c>
      <c r="BM374" s="4">
        <f t="shared" si="67"/>
        <v>40</v>
      </c>
      <c r="BN374" s="4">
        <v>40</v>
      </c>
      <c r="BO374" s="4">
        <v>0</v>
      </c>
      <c r="BP374" s="4">
        <v>0</v>
      </c>
      <c r="BQ374" s="4">
        <v>0</v>
      </c>
      <c r="BR374" s="4">
        <f t="shared" si="68"/>
        <v>7067</v>
      </c>
      <c r="BS374" s="4">
        <f t="shared" si="69"/>
        <v>7018</v>
      </c>
      <c r="BT374" s="4">
        <f t="shared" si="70"/>
        <v>47</v>
      </c>
      <c r="BU374" s="4">
        <f t="shared" si="71"/>
        <v>14335</v>
      </c>
      <c r="BW374" s="4">
        <v>0</v>
      </c>
    </row>
    <row r="375" spans="1:75">
      <c r="A375" s="8" t="s">
        <v>129</v>
      </c>
      <c r="B375" s="18">
        <v>45335</v>
      </c>
      <c r="C375" s="4" t="s">
        <v>99</v>
      </c>
      <c r="D375" s="5">
        <v>2024</v>
      </c>
      <c r="E375" s="4" t="str">
        <f t="shared" si="59"/>
        <v>JeffersonFebruary2024</v>
      </c>
      <c r="F375" s="4">
        <v>13332</v>
      </c>
      <c r="G375" s="4">
        <v>1163</v>
      </c>
      <c r="H375" s="4">
        <v>6126</v>
      </c>
      <c r="I375" s="4">
        <v>0</v>
      </c>
      <c r="J375" s="4">
        <v>1</v>
      </c>
      <c r="K375" s="4">
        <f t="shared" si="60"/>
        <v>6125</v>
      </c>
      <c r="L375" s="4">
        <f t="shared" si="61"/>
        <v>0</v>
      </c>
      <c r="M375" s="4">
        <v>13526</v>
      </c>
      <c r="N375" s="4">
        <v>6209</v>
      </c>
      <c r="O375" s="4">
        <v>6125</v>
      </c>
      <c r="P375" s="4">
        <v>2</v>
      </c>
      <c r="Q375" s="4">
        <v>2</v>
      </c>
      <c r="R375" s="4">
        <v>82</v>
      </c>
      <c r="S375" s="4">
        <v>20</v>
      </c>
      <c r="T375" s="4">
        <v>14</v>
      </c>
      <c r="U375" s="4">
        <v>48</v>
      </c>
      <c r="V375" s="4">
        <v>0</v>
      </c>
      <c r="W375" s="4">
        <v>0</v>
      </c>
      <c r="X375" s="4">
        <f t="shared" si="62"/>
        <v>0</v>
      </c>
      <c r="Z375" s="4">
        <v>217</v>
      </c>
      <c r="AA375" s="4">
        <v>22</v>
      </c>
      <c r="AB375" s="4">
        <v>22</v>
      </c>
      <c r="AC375" s="4">
        <v>0</v>
      </c>
      <c r="AD375" s="4">
        <v>0</v>
      </c>
      <c r="AE375" s="4">
        <v>0</v>
      </c>
      <c r="AF375" s="4">
        <v>0</v>
      </c>
      <c r="AG375" s="4">
        <v>0</v>
      </c>
      <c r="AH375" s="4">
        <v>0</v>
      </c>
      <c r="AI375" s="4">
        <v>0</v>
      </c>
      <c r="AJ375" s="4">
        <v>0</v>
      </c>
      <c r="AK375" s="4">
        <v>0</v>
      </c>
      <c r="AL375" s="4">
        <v>0</v>
      </c>
      <c r="AM375" s="4">
        <v>0</v>
      </c>
      <c r="AN375" s="4">
        <v>0</v>
      </c>
      <c r="AO375" s="4">
        <v>0</v>
      </c>
      <c r="AP375" s="4">
        <v>0</v>
      </c>
      <c r="AQ375" s="4">
        <v>0</v>
      </c>
      <c r="AR375" s="4">
        <v>0</v>
      </c>
      <c r="AS375" s="4">
        <v>0</v>
      </c>
      <c r="AT375" s="4">
        <v>0</v>
      </c>
      <c r="AU375" s="4">
        <v>0</v>
      </c>
      <c r="AV375" s="4">
        <v>0</v>
      </c>
      <c r="AW375" s="4">
        <f t="shared" si="63"/>
        <v>22</v>
      </c>
      <c r="AX375" s="4">
        <f t="shared" si="64"/>
        <v>22</v>
      </c>
      <c r="AY375" s="4">
        <v>0</v>
      </c>
      <c r="AZ375" s="4">
        <v>0</v>
      </c>
      <c r="BA375" s="4">
        <v>0</v>
      </c>
      <c r="BB375" s="4">
        <v>82</v>
      </c>
      <c r="BC375" s="4">
        <v>82</v>
      </c>
      <c r="BD375" s="4">
        <v>25</v>
      </c>
      <c r="BE375" s="4">
        <v>25</v>
      </c>
      <c r="BF375" s="4">
        <v>0</v>
      </c>
      <c r="BG375" s="8">
        <f t="shared" si="65"/>
        <v>3</v>
      </c>
      <c r="BH375" s="4">
        <v>3</v>
      </c>
      <c r="BI375" s="4">
        <v>0</v>
      </c>
      <c r="BJ375" s="4">
        <v>0</v>
      </c>
      <c r="BK375" s="4">
        <v>1641</v>
      </c>
      <c r="BL375" s="4">
        <f t="shared" si="66"/>
        <v>4565</v>
      </c>
      <c r="BM375" s="4">
        <f t="shared" si="67"/>
        <v>33</v>
      </c>
      <c r="BN375" s="4">
        <v>33</v>
      </c>
      <c r="BO375" s="4">
        <v>0</v>
      </c>
      <c r="BP375" s="4">
        <v>0</v>
      </c>
      <c r="BQ375" s="4">
        <v>0</v>
      </c>
      <c r="BR375" s="4">
        <f t="shared" si="68"/>
        <v>6187</v>
      </c>
      <c r="BS375" s="4">
        <f t="shared" si="69"/>
        <v>6103</v>
      </c>
      <c r="BT375" s="4">
        <f t="shared" si="70"/>
        <v>82</v>
      </c>
      <c r="BU375" s="4">
        <f t="shared" si="71"/>
        <v>13309</v>
      </c>
      <c r="BW375" s="4">
        <v>0</v>
      </c>
    </row>
    <row r="376" spans="1:75">
      <c r="A376" s="8" t="s">
        <v>131</v>
      </c>
      <c r="B376" s="18">
        <v>45335</v>
      </c>
      <c r="C376" s="4" t="s">
        <v>99</v>
      </c>
      <c r="D376" s="5">
        <v>2024</v>
      </c>
      <c r="E376" s="4" t="str">
        <f t="shared" si="59"/>
        <v>KingFebruary2024</v>
      </c>
      <c r="F376" s="4">
        <v>155047</v>
      </c>
      <c r="G376" s="4">
        <v>18890</v>
      </c>
      <c r="H376" s="4">
        <v>40748</v>
      </c>
      <c r="I376" s="4">
        <v>9</v>
      </c>
      <c r="J376" s="4">
        <v>6</v>
      </c>
      <c r="K376" s="4">
        <f t="shared" si="60"/>
        <v>40751</v>
      </c>
      <c r="L376" s="4">
        <f t="shared" si="61"/>
        <v>0</v>
      </c>
      <c r="M376" s="4">
        <v>158290</v>
      </c>
      <c r="N376" s="4">
        <v>41447</v>
      </c>
      <c r="O376" s="4">
        <v>40751</v>
      </c>
      <c r="P376" s="4">
        <v>0</v>
      </c>
      <c r="Q376" s="4">
        <v>0</v>
      </c>
      <c r="R376" s="4">
        <v>696</v>
      </c>
      <c r="S376" s="4">
        <v>108</v>
      </c>
      <c r="T376" s="4">
        <v>150</v>
      </c>
      <c r="U376" s="4">
        <v>434</v>
      </c>
      <c r="V376" s="4">
        <v>0</v>
      </c>
      <c r="W376" s="4">
        <v>4</v>
      </c>
      <c r="X376" s="4">
        <f t="shared" si="62"/>
        <v>0</v>
      </c>
      <c r="Z376" s="4">
        <v>2471</v>
      </c>
      <c r="AA376" s="4">
        <v>276</v>
      </c>
      <c r="AB376" s="4">
        <v>266</v>
      </c>
      <c r="AC376" s="4">
        <v>10</v>
      </c>
      <c r="AD376" s="4">
        <v>7</v>
      </c>
      <c r="AE376" s="4">
        <v>2</v>
      </c>
      <c r="AF376" s="4">
        <v>1</v>
      </c>
      <c r="AG376" s="4">
        <v>0</v>
      </c>
      <c r="AH376" s="4">
        <v>0</v>
      </c>
      <c r="AI376" s="4">
        <v>0</v>
      </c>
      <c r="AJ376" s="4">
        <v>0</v>
      </c>
      <c r="AK376" s="4">
        <v>0</v>
      </c>
      <c r="AL376" s="4">
        <v>0</v>
      </c>
      <c r="AM376" s="4">
        <v>0</v>
      </c>
      <c r="AN376" s="4">
        <v>0</v>
      </c>
      <c r="AO376" s="4">
        <v>0</v>
      </c>
      <c r="AP376" s="4">
        <v>0</v>
      </c>
      <c r="AQ376" s="4">
        <v>0</v>
      </c>
      <c r="AR376" s="4">
        <v>0</v>
      </c>
      <c r="AS376" s="4">
        <v>0</v>
      </c>
      <c r="AT376" s="4">
        <v>0</v>
      </c>
      <c r="AU376" s="4">
        <v>0</v>
      </c>
      <c r="AV376" s="4">
        <v>0</v>
      </c>
      <c r="AW376" s="4">
        <f t="shared" si="63"/>
        <v>276</v>
      </c>
      <c r="AX376" s="4">
        <f t="shared" si="64"/>
        <v>266</v>
      </c>
      <c r="AY376" s="4">
        <v>0</v>
      </c>
      <c r="AZ376" s="4">
        <v>0</v>
      </c>
      <c r="BA376" s="4">
        <v>0</v>
      </c>
      <c r="BB376" s="4">
        <v>371</v>
      </c>
      <c r="BC376" s="4">
        <v>371</v>
      </c>
      <c r="BD376" s="4">
        <v>123</v>
      </c>
      <c r="BE376" s="4">
        <v>120</v>
      </c>
      <c r="BF376" s="4">
        <v>3</v>
      </c>
      <c r="BG376" s="8">
        <f t="shared" si="65"/>
        <v>63</v>
      </c>
      <c r="BH376" s="4">
        <v>63</v>
      </c>
      <c r="BI376" s="4">
        <v>0</v>
      </c>
      <c r="BJ376" s="4">
        <v>0</v>
      </c>
      <c r="BK376" s="4">
        <v>16900</v>
      </c>
      <c r="BL376" s="4">
        <f t="shared" si="66"/>
        <v>24484</v>
      </c>
      <c r="BM376" s="4">
        <f t="shared" si="67"/>
        <v>1533</v>
      </c>
      <c r="BN376" s="4">
        <v>0</v>
      </c>
      <c r="BO376" s="4">
        <v>1533</v>
      </c>
      <c r="BP376" s="4">
        <v>0</v>
      </c>
      <c r="BQ376" s="4">
        <v>10</v>
      </c>
      <c r="BR376" s="4">
        <f t="shared" si="68"/>
        <v>41171</v>
      </c>
      <c r="BS376" s="4">
        <f t="shared" si="69"/>
        <v>40485</v>
      </c>
      <c r="BT376" s="4">
        <f t="shared" si="70"/>
        <v>686</v>
      </c>
      <c r="BU376" s="4">
        <f t="shared" si="71"/>
        <v>155819</v>
      </c>
      <c r="BW376" s="4">
        <v>0</v>
      </c>
    </row>
    <row r="377" spans="1:75">
      <c r="A377" s="8" t="s">
        <v>133</v>
      </c>
      <c r="B377" s="18">
        <v>45335</v>
      </c>
      <c r="C377" s="4" t="s">
        <v>99</v>
      </c>
      <c r="D377" s="5">
        <v>2024</v>
      </c>
      <c r="E377" s="4" t="str">
        <f t="shared" si="59"/>
        <v>KitsapFebruary2024</v>
      </c>
      <c r="F377" s="4">
        <v>134962</v>
      </c>
      <c r="G377" s="4">
        <v>15208</v>
      </c>
      <c r="H377" s="4">
        <v>52520</v>
      </c>
      <c r="I377" s="4">
        <v>14</v>
      </c>
      <c r="J377" s="4">
        <v>0</v>
      </c>
      <c r="K377" s="4">
        <f t="shared" si="60"/>
        <v>52534</v>
      </c>
      <c r="L377" s="4">
        <f t="shared" si="61"/>
        <v>0</v>
      </c>
      <c r="M377" s="4">
        <v>137024</v>
      </c>
      <c r="N377" s="4">
        <v>53345</v>
      </c>
      <c r="O377" s="4">
        <v>52534</v>
      </c>
      <c r="P377" s="4">
        <v>22</v>
      </c>
      <c r="Q377" s="4">
        <v>0</v>
      </c>
      <c r="R377" s="4">
        <v>789</v>
      </c>
      <c r="S377" s="4">
        <v>231</v>
      </c>
      <c r="T377" s="4">
        <v>299</v>
      </c>
      <c r="U377" s="4">
        <v>213</v>
      </c>
      <c r="V377" s="4">
        <v>0</v>
      </c>
      <c r="W377" s="4">
        <v>46</v>
      </c>
      <c r="X377" s="4">
        <f t="shared" si="62"/>
        <v>0</v>
      </c>
      <c r="Z377" s="4">
        <v>8519</v>
      </c>
      <c r="AA377" s="4">
        <v>679</v>
      </c>
      <c r="AB377" s="4">
        <v>668</v>
      </c>
      <c r="AC377" s="4">
        <v>11</v>
      </c>
      <c r="AD377" s="4">
        <v>3</v>
      </c>
      <c r="AE377" s="4">
        <v>3</v>
      </c>
      <c r="AF377" s="4">
        <v>0</v>
      </c>
      <c r="AG377" s="4">
        <v>5</v>
      </c>
      <c r="AH377" s="4">
        <v>0</v>
      </c>
      <c r="AI377" s="4">
        <v>0</v>
      </c>
      <c r="AJ377" s="4">
        <v>0</v>
      </c>
      <c r="AK377" s="4">
        <v>0</v>
      </c>
      <c r="AL377" s="4">
        <v>0</v>
      </c>
      <c r="AM377" s="4">
        <v>0</v>
      </c>
      <c r="AN377" s="4">
        <v>0</v>
      </c>
      <c r="AO377" s="4">
        <v>0</v>
      </c>
      <c r="AP377" s="4">
        <v>0</v>
      </c>
      <c r="AQ377" s="4">
        <v>0</v>
      </c>
      <c r="AR377" s="4">
        <v>0</v>
      </c>
      <c r="AS377" s="4">
        <v>0</v>
      </c>
      <c r="AT377" s="4">
        <v>0</v>
      </c>
      <c r="AU377" s="4">
        <v>0</v>
      </c>
      <c r="AV377" s="4">
        <v>0</v>
      </c>
      <c r="AW377" s="4">
        <f t="shared" si="63"/>
        <v>679</v>
      </c>
      <c r="AX377" s="4">
        <f t="shared" si="64"/>
        <v>668</v>
      </c>
      <c r="AY377" s="4">
        <v>0</v>
      </c>
      <c r="AZ377" s="4">
        <v>0</v>
      </c>
      <c r="BA377" s="4">
        <v>0</v>
      </c>
      <c r="BB377" s="4">
        <v>780</v>
      </c>
      <c r="BC377" s="4">
        <v>780</v>
      </c>
      <c r="BD377" s="4">
        <v>219</v>
      </c>
      <c r="BE377" s="4">
        <v>216</v>
      </c>
      <c r="BF377" s="4">
        <v>3</v>
      </c>
      <c r="BG377" s="8">
        <f t="shared" si="65"/>
        <v>106</v>
      </c>
      <c r="BH377" s="4">
        <v>106</v>
      </c>
      <c r="BI377" s="4">
        <v>0</v>
      </c>
      <c r="BJ377" s="4">
        <v>0</v>
      </c>
      <c r="BK377" s="4">
        <v>27597</v>
      </c>
      <c r="BL377" s="4">
        <f t="shared" si="66"/>
        <v>25642</v>
      </c>
      <c r="BM377" s="4">
        <f t="shared" si="67"/>
        <v>436</v>
      </c>
      <c r="BN377" s="4">
        <v>436</v>
      </c>
      <c r="BO377" s="4">
        <v>0</v>
      </c>
      <c r="BP377" s="4">
        <v>0</v>
      </c>
      <c r="BQ377" s="4">
        <v>53</v>
      </c>
      <c r="BR377" s="4">
        <f t="shared" si="68"/>
        <v>52666</v>
      </c>
      <c r="BS377" s="4">
        <f t="shared" si="69"/>
        <v>51866</v>
      </c>
      <c r="BT377" s="4">
        <f t="shared" si="70"/>
        <v>778</v>
      </c>
      <c r="BU377" s="4">
        <f t="shared" si="71"/>
        <v>128505</v>
      </c>
      <c r="BW377" s="4">
        <v>0</v>
      </c>
    </row>
    <row r="378" spans="1:75">
      <c r="A378" s="8" t="s">
        <v>135</v>
      </c>
      <c r="B378" s="18">
        <v>45335</v>
      </c>
      <c r="C378" s="4" t="s">
        <v>99</v>
      </c>
      <c r="D378" s="5">
        <v>2024</v>
      </c>
      <c r="E378" s="4" t="str">
        <f t="shared" si="59"/>
        <v>KittitasFebruary2024</v>
      </c>
      <c r="K378" s="4">
        <f t="shared" si="60"/>
        <v>0</v>
      </c>
      <c r="L378" s="4">
        <f t="shared" si="61"/>
        <v>0</v>
      </c>
      <c r="X378" s="4">
        <f t="shared" si="62"/>
        <v>0</v>
      </c>
      <c r="AW378" s="4">
        <f t="shared" si="63"/>
        <v>0</v>
      </c>
      <c r="AX378" s="4">
        <f t="shared" si="64"/>
        <v>0</v>
      </c>
      <c r="BG378" s="8">
        <f t="shared" si="65"/>
        <v>0</v>
      </c>
      <c r="BL378" s="4">
        <f t="shared" si="66"/>
        <v>0</v>
      </c>
      <c r="BM378" s="4">
        <f t="shared" si="67"/>
        <v>0</v>
      </c>
      <c r="BR378" s="4">
        <f t="shared" si="68"/>
        <v>0</v>
      </c>
      <c r="BS378" s="4">
        <f t="shared" si="69"/>
        <v>0</v>
      </c>
      <c r="BT378" s="4">
        <f t="shared" si="70"/>
        <v>0</v>
      </c>
      <c r="BU378" s="4">
        <f t="shared" si="71"/>
        <v>0</v>
      </c>
    </row>
    <row r="379" spans="1:75">
      <c r="A379" s="8" t="s">
        <v>137</v>
      </c>
      <c r="B379" s="18">
        <v>45335</v>
      </c>
      <c r="C379" s="4" t="s">
        <v>99</v>
      </c>
      <c r="D379" s="5">
        <v>2024</v>
      </c>
      <c r="E379" s="4" t="str">
        <f t="shared" si="59"/>
        <v>KlickitatFebruary2024</v>
      </c>
      <c r="F379" s="4">
        <v>6686</v>
      </c>
      <c r="G379" s="4">
        <v>765</v>
      </c>
      <c r="H379" s="4">
        <v>2680</v>
      </c>
      <c r="I379" s="4">
        <v>0</v>
      </c>
      <c r="J379" s="4">
        <v>2</v>
      </c>
      <c r="K379" s="4">
        <f t="shared" si="60"/>
        <v>2678</v>
      </c>
      <c r="L379" s="4">
        <f t="shared" si="61"/>
        <v>0</v>
      </c>
      <c r="M379" s="4">
        <v>6797</v>
      </c>
      <c r="N379" s="4">
        <v>2711</v>
      </c>
      <c r="O379" s="4">
        <v>2678</v>
      </c>
      <c r="P379" s="4">
        <v>2</v>
      </c>
      <c r="Q379" s="4">
        <v>0</v>
      </c>
      <c r="R379" s="4">
        <v>31</v>
      </c>
      <c r="S379" s="4">
        <v>7</v>
      </c>
      <c r="T379" s="4">
        <v>4</v>
      </c>
      <c r="U379" s="4">
        <v>15</v>
      </c>
      <c r="V379" s="4">
        <v>0</v>
      </c>
      <c r="W379" s="4">
        <v>5</v>
      </c>
      <c r="X379" s="4">
        <f t="shared" si="62"/>
        <v>0</v>
      </c>
      <c r="Z379" s="4">
        <v>67</v>
      </c>
      <c r="AA379" s="4">
        <v>3</v>
      </c>
      <c r="AB379" s="4">
        <v>3</v>
      </c>
      <c r="AC379" s="4">
        <v>0</v>
      </c>
      <c r="AD379" s="4">
        <v>0</v>
      </c>
      <c r="AE379" s="4">
        <v>0</v>
      </c>
      <c r="AF379" s="4">
        <v>0</v>
      </c>
      <c r="AG379" s="4">
        <v>0</v>
      </c>
      <c r="AH379" s="4">
        <v>0</v>
      </c>
      <c r="AI379" s="4">
        <v>0</v>
      </c>
      <c r="AJ379" s="4">
        <v>0</v>
      </c>
      <c r="AK379" s="4">
        <v>0</v>
      </c>
      <c r="AL379" s="4">
        <v>0</v>
      </c>
      <c r="AM379" s="4">
        <v>0</v>
      </c>
      <c r="AN379" s="4">
        <v>0</v>
      </c>
      <c r="AO379" s="4">
        <v>0</v>
      </c>
      <c r="AP379" s="4">
        <v>0</v>
      </c>
      <c r="AQ379" s="4">
        <v>0</v>
      </c>
      <c r="AR379" s="4">
        <v>0</v>
      </c>
      <c r="AS379" s="4">
        <v>0</v>
      </c>
      <c r="AT379" s="4">
        <v>0</v>
      </c>
      <c r="AU379" s="4">
        <v>0</v>
      </c>
      <c r="AV379" s="4">
        <v>0</v>
      </c>
      <c r="AW379" s="4">
        <f t="shared" si="63"/>
        <v>3</v>
      </c>
      <c r="AX379" s="4">
        <f t="shared" si="64"/>
        <v>3</v>
      </c>
      <c r="AY379" s="4">
        <v>0</v>
      </c>
      <c r="AZ379" s="4">
        <v>0</v>
      </c>
      <c r="BA379" s="4">
        <v>0</v>
      </c>
      <c r="BB379" s="4">
        <v>33</v>
      </c>
      <c r="BC379" s="4">
        <v>33</v>
      </c>
      <c r="BD379" s="4">
        <v>18</v>
      </c>
      <c r="BE379" s="4">
        <v>18</v>
      </c>
      <c r="BF379" s="4">
        <v>0</v>
      </c>
      <c r="BG379" s="8">
        <f t="shared" si="65"/>
        <v>0</v>
      </c>
      <c r="BH379" s="4">
        <v>0</v>
      </c>
      <c r="BI379" s="4">
        <v>0</v>
      </c>
      <c r="BJ379" s="4">
        <v>0</v>
      </c>
      <c r="BK379" s="4">
        <v>1446</v>
      </c>
      <c r="BL379" s="4">
        <f t="shared" si="66"/>
        <v>1265</v>
      </c>
      <c r="BM379" s="4">
        <f t="shared" si="67"/>
        <v>1</v>
      </c>
      <c r="BN379" s="4">
        <v>1</v>
      </c>
      <c r="BO379" s="4">
        <v>0</v>
      </c>
      <c r="BP379" s="4">
        <v>0</v>
      </c>
      <c r="BQ379" s="4">
        <v>0</v>
      </c>
      <c r="BR379" s="4">
        <f t="shared" si="68"/>
        <v>2708</v>
      </c>
      <c r="BS379" s="4">
        <f t="shared" si="69"/>
        <v>2675</v>
      </c>
      <c r="BT379" s="4">
        <f t="shared" si="70"/>
        <v>31</v>
      </c>
      <c r="BU379" s="4">
        <f t="shared" si="71"/>
        <v>6730</v>
      </c>
      <c r="BW379" s="4">
        <v>0</v>
      </c>
    </row>
    <row r="380" spans="1:75">
      <c r="A380" s="8" t="s">
        <v>139</v>
      </c>
      <c r="B380" s="18">
        <v>45335</v>
      </c>
      <c r="C380" s="4" t="s">
        <v>99</v>
      </c>
      <c r="D380" s="5">
        <v>2024</v>
      </c>
      <c r="E380" s="4" t="str">
        <f t="shared" si="59"/>
        <v>LewisFebruary2024</v>
      </c>
      <c r="F380" s="4">
        <v>33805</v>
      </c>
      <c r="G380" s="4">
        <v>3579</v>
      </c>
      <c r="H380" s="4">
        <v>12918</v>
      </c>
      <c r="I380" s="4">
        <v>1</v>
      </c>
      <c r="J380" s="4">
        <v>2</v>
      </c>
      <c r="K380" s="4">
        <f t="shared" si="60"/>
        <v>12917</v>
      </c>
      <c r="L380" s="4">
        <f t="shared" si="61"/>
        <v>0</v>
      </c>
      <c r="M380" s="4">
        <v>34345</v>
      </c>
      <c r="N380" s="4">
        <v>13164</v>
      </c>
      <c r="O380" s="4">
        <v>12917</v>
      </c>
      <c r="P380" s="4">
        <v>0</v>
      </c>
      <c r="Q380" s="4">
        <v>0</v>
      </c>
      <c r="R380" s="4">
        <v>247</v>
      </c>
      <c r="S380" s="4">
        <v>38</v>
      </c>
      <c r="T380" s="4">
        <v>145</v>
      </c>
      <c r="U380" s="4">
        <v>63</v>
      </c>
      <c r="V380" s="4">
        <v>0</v>
      </c>
      <c r="W380" s="4">
        <v>1</v>
      </c>
      <c r="X380" s="4">
        <f t="shared" si="62"/>
        <v>0</v>
      </c>
      <c r="Z380" s="4">
        <v>379</v>
      </c>
      <c r="AA380" s="4">
        <v>41</v>
      </c>
      <c r="AB380" s="4">
        <v>38</v>
      </c>
      <c r="AC380" s="4">
        <v>3</v>
      </c>
      <c r="AD380" s="4">
        <v>1</v>
      </c>
      <c r="AE380" s="4">
        <v>2</v>
      </c>
      <c r="AF380" s="4">
        <v>0</v>
      </c>
      <c r="AG380" s="4">
        <v>0</v>
      </c>
      <c r="AH380" s="4">
        <v>0</v>
      </c>
      <c r="AI380" s="4">
        <v>0</v>
      </c>
      <c r="AJ380" s="4">
        <v>0</v>
      </c>
      <c r="AK380" s="4">
        <v>0</v>
      </c>
      <c r="AL380" s="4">
        <v>0</v>
      </c>
      <c r="AM380" s="4">
        <v>0</v>
      </c>
      <c r="AN380" s="4">
        <v>0</v>
      </c>
      <c r="AO380" s="4">
        <v>0</v>
      </c>
      <c r="AP380" s="4">
        <v>0</v>
      </c>
      <c r="AQ380" s="4">
        <v>0</v>
      </c>
      <c r="AR380" s="4">
        <v>0</v>
      </c>
      <c r="AS380" s="4">
        <v>0</v>
      </c>
      <c r="AT380" s="4">
        <v>0</v>
      </c>
      <c r="AU380" s="4">
        <v>0</v>
      </c>
      <c r="AV380" s="4">
        <v>0</v>
      </c>
      <c r="AW380" s="4">
        <f t="shared" si="63"/>
        <v>41</v>
      </c>
      <c r="AX380" s="4">
        <f t="shared" si="64"/>
        <v>38</v>
      </c>
      <c r="AY380" s="4">
        <v>0</v>
      </c>
      <c r="AZ380" s="4">
        <v>0</v>
      </c>
      <c r="BA380" s="4">
        <v>0</v>
      </c>
      <c r="BB380" s="4">
        <v>111</v>
      </c>
      <c r="BC380" s="4">
        <v>111</v>
      </c>
      <c r="BD380" s="4">
        <v>42</v>
      </c>
      <c r="BE380" s="4">
        <v>42</v>
      </c>
      <c r="BF380" s="4">
        <v>0</v>
      </c>
      <c r="BG380" s="8">
        <f t="shared" si="65"/>
        <v>6</v>
      </c>
      <c r="BH380" s="4">
        <v>6</v>
      </c>
      <c r="BI380" s="4">
        <v>0</v>
      </c>
      <c r="BJ380" s="4">
        <v>0</v>
      </c>
      <c r="BK380" s="4">
        <v>5108</v>
      </c>
      <c r="BL380" s="4">
        <f t="shared" si="66"/>
        <v>8050</v>
      </c>
      <c r="BM380" s="4">
        <f t="shared" si="67"/>
        <v>18</v>
      </c>
      <c r="BN380" s="4">
        <v>18</v>
      </c>
      <c r="BO380" s="4">
        <v>0</v>
      </c>
      <c r="BP380" s="4">
        <v>0</v>
      </c>
      <c r="BQ380" s="4">
        <v>1</v>
      </c>
      <c r="BR380" s="4">
        <f t="shared" si="68"/>
        <v>13123</v>
      </c>
      <c r="BS380" s="4">
        <f t="shared" si="69"/>
        <v>12879</v>
      </c>
      <c r="BT380" s="4">
        <f t="shared" si="70"/>
        <v>244</v>
      </c>
      <c r="BU380" s="4">
        <f t="shared" si="71"/>
        <v>33966</v>
      </c>
      <c r="BW380" s="4">
        <v>0</v>
      </c>
    </row>
    <row r="381" spans="1:75">
      <c r="A381" s="8" t="s">
        <v>141</v>
      </c>
      <c r="B381" s="18">
        <v>45335</v>
      </c>
      <c r="C381" s="4" t="s">
        <v>99</v>
      </c>
      <c r="D381" s="5">
        <v>2024</v>
      </c>
      <c r="E381" s="4" t="str">
        <f t="shared" si="59"/>
        <v>LincolnFebruary2024</v>
      </c>
      <c r="F381" s="4">
        <v>7685</v>
      </c>
      <c r="G381" s="4">
        <v>575</v>
      </c>
      <c r="H381" s="4">
        <v>3294</v>
      </c>
      <c r="I381" s="4">
        <v>0</v>
      </c>
      <c r="J381" s="4">
        <v>0</v>
      </c>
      <c r="K381" s="4">
        <f t="shared" si="60"/>
        <v>3294</v>
      </c>
      <c r="L381" s="4">
        <f t="shared" si="61"/>
        <v>0</v>
      </c>
      <c r="M381" s="4">
        <v>7761</v>
      </c>
      <c r="N381" s="4">
        <v>3358</v>
      </c>
      <c r="O381" s="4">
        <v>3294</v>
      </c>
      <c r="P381" s="4">
        <v>0</v>
      </c>
      <c r="Q381" s="4">
        <v>0</v>
      </c>
      <c r="R381" s="4">
        <v>64</v>
      </c>
      <c r="S381" s="4">
        <v>5</v>
      </c>
      <c r="T381" s="4">
        <v>11</v>
      </c>
      <c r="U381" s="4">
        <v>36</v>
      </c>
      <c r="V381" s="4">
        <v>0</v>
      </c>
      <c r="W381" s="4">
        <v>12</v>
      </c>
      <c r="X381" s="4">
        <f t="shared" si="62"/>
        <v>0</v>
      </c>
      <c r="Z381" s="4">
        <v>76</v>
      </c>
      <c r="AA381" s="4">
        <v>12</v>
      </c>
      <c r="AB381" s="4">
        <v>11</v>
      </c>
      <c r="AC381" s="4">
        <v>1</v>
      </c>
      <c r="AD381" s="4">
        <v>0</v>
      </c>
      <c r="AE381" s="4">
        <v>0</v>
      </c>
      <c r="AF381" s="4">
        <v>1</v>
      </c>
      <c r="AG381" s="4">
        <v>0</v>
      </c>
      <c r="AH381" s="4">
        <v>0</v>
      </c>
      <c r="AI381" s="4">
        <v>0</v>
      </c>
      <c r="AJ381" s="4">
        <v>0</v>
      </c>
      <c r="AK381" s="4">
        <v>0</v>
      </c>
      <c r="AL381" s="4">
        <v>0</v>
      </c>
      <c r="AM381" s="4">
        <v>0</v>
      </c>
      <c r="AN381" s="4">
        <v>0</v>
      </c>
      <c r="AO381" s="4">
        <v>0</v>
      </c>
      <c r="AP381" s="4">
        <v>0</v>
      </c>
      <c r="AQ381" s="4">
        <v>0</v>
      </c>
      <c r="AR381" s="4">
        <v>0</v>
      </c>
      <c r="AS381" s="4">
        <v>0</v>
      </c>
      <c r="AT381" s="4">
        <v>0</v>
      </c>
      <c r="AU381" s="4">
        <v>0</v>
      </c>
      <c r="AV381" s="4">
        <v>0</v>
      </c>
      <c r="AW381" s="4">
        <f t="shared" si="63"/>
        <v>12</v>
      </c>
      <c r="AX381" s="4">
        <f t="shared" si="64"/>
        <v>11</v>
      </c>
      <c r="AY381" s="4">
        <v>0</v>
      </c>
      <c r="AZ381" s="4">
        <v>0</v>
      </c>
      <c r="BA381" s="4">
        <v>0</v>
      </c>
      <c r="BB381" s="4">
        <v>34</v>
      </c>
      <c r="BC381" s="4">
        <v>34</v>
      </c>
      <c r="BD381" s="4">
        <v>9</v>
      </c>
      <c r="BE381" s="4">
        <v>8</v>
      </c>
      <c r="BF381" s="4">
        <v>1</v>
      </c>
      <c r="BG381" s="8">
        <f t="shared" si="65"/>
        <v>2</v>
      </c>
      <c r="BH381" s="4">
        <v>2</v>
      </c>
      <c r="BI381" s="4">
        <v>0</v>
      </c>
      <c r="BJ381" s="4">
        <v>0</v>
      </c>
      <c r="BK381" s="4">
        <v>590</v>
      </c>
      <c r="BL381" s="4">
        <f t="shared" si="66"/>
        <v>2766</v>
      </c>
      <c r="BM381" s="4">
        <f t="shared" si="67"/>
        <v>9</v>
      </c>
      <c r="BN381" s="4">
        <v>9</v>
      </c>
      <c r="BO381" s="4">
        <v>0</v>
      </c>
      <c r="BP381" s="4">
        <v>0</v>
      </c>
      <c r="BQ381" s="4">
        <v>0</v>
      </c>
      <c r="BR381" s="4">
        <f t="shared" si="68"/>
        <v>3346</v>
      </c>
      <c r="BS381" s="4">
        <f t="shared" si="69"/>
        <v>3283</v>
      </c>
      <c r="BT381" s="4">
        <f t="shared" si="70"/>
        <v>63</v>
      </c>
      <c r="BU381" s="4">
        <f t="shared" si="71"/>
        <v>7685</v>
      </c>
      <c r="BW381" s="4">
        <v>0</v>
      </c>
    </row>
    <row r="382" spans="1:75">
      <c r="A382" s="8" t="s">
        <v>143</v>
      </c>
      <c r="B382" s="18">
        <v>45335</v>
      </c>
      <c r="C382" s="4" t="s">
        <v>99</v>
      </c>
      <c r="D382" s="5">
        <v>2024</v>
      </c>
      <c r="E382" s="4" t="str">
        <f t="shared" si="59"/>
        <v>MasonFebruary2024</v>
      </c>
      <c r="F382" s="4">
        <v>44480</v>
      </c>
      <c r="G382" s="4">
        <v>4439</v>
      </c>
      <c r="H382" s="4">
        <v>15521</v>
      </c>
      <c r="I382" s="4">
        <v>2</v>
      </c>
      <c r="J382" s="4">
        <v>0</v>
      </c>
      <c r="K382" s="4">
        <f t="shared" si="60"/>
        <v>15523</v>
      </c>
      <c r="L382" s="4">
        <f t="shared" si="61"/>
        <v>0</v>
      </c>
      <c r="M382" s="4">
        <v>45000</v>
      </c>
      <c r="N382" s="4">
        <v>15675</v>
      </c>
      <c r="O382" s="4">
        <v>15523</v>
      </c>
      <c r="P382" s="4">
        <v>11</v>
      </c>
      <c r="Q382" s="4">
        <v>0</v>
      </c>
      <c r="R382" s="4">
        <v>141</v>
      </c>
      <c r="S382" s="4">
        <v>13</v>
      </c>
      <c r="T382" s="4">
        <v>46</v>
      </c>
      <c r="U382" s="4">
        <v>71</v>
      </c>
      <c r="V382" s="4">
        <v>0</v>
      </c>
      <c r="W382" s="4">
        <v>11</v>
      </c>
      <c r="X382" s="4">
        <f t="shared" si="62"/>
        <v>0</v>
      </c>
      <c r="Z382" s="4">
        <v>607</v>
      </c>
      <c r="AA382" s="4">
        <v>61</v>
      </c>
      <c r="AB382" s="4">
        <v>60</v>
      </c>
      <c r="AC382" s="4">
        <v>1</v>
      </c>
      <c r="AD382" s="4">
        <v>0</v>
      </c>
      <c r="AE382" s="4">
        <v>0</v>
      </c>
      <c r="AF382" s="4">
        <v>0</v>
      </c>
      <c r="AG382" s="4">
        <v>1</v>
      </c>
      <c r="AH382" s="4">
        <v>0</v>
      </c>
      <c r="AI382" s="4">
        <v>0</v>
      </c>
      <c r="AJ382" s="4">
        <v>0</v>
      </c>
      <c r="AK382" s="4">
        <v>0</v>
      </c>
      <c r="AL382" s="4">
        <v>0</v>
      </c>
      <c r="AM382" s="4">
        <v>0</v>
      </c>
      <c r="AN382" s="4">
        <v>0</v>
      </c>
      <c r="AO382" s="4">
        <v>0</v>
      </c>
      <c r="AP382" s="4">
        <v>0</v>
      </c>
      <c r="AQ382" s="4">
        <v>0</v>
      </c>
      <c r="AR382" s="4">
        <v>0</v>
      </c>
      <c r="AS382" s="4">
        <v>0</v>
      </c>
      <c r="AT382" s="4">
        <v>0</v>
      </c>
      <c r="AU382" s="4">
        <v>0</v>
      </c>
      <c r="AV382" s="4">
        <v>0</v>
      </c>
      <c r="AW382" s="4">
        <f t="shared" si="63"/>
        <v>61</v>
      </c>
      <c r="AX382" s="4">
        <f t="shared" si="64"/>
        <v>60</v>
      </c>
      <c r="AY382" s="4">
        <v>0</v>
      </c>
      <c r="AZ382" s="4">
        <v>0</v>
      </c>
      <c r="BA382" s="4">
        <v>0</v>
      </c>
      <c r="BB382" s="4">
        <v>181</v>
      </c>
      <c r="BC382" s="4">
        <v>181</v>
      </c>
      <c r="BD382" s="4">
        <v>60</v>
      </c>
      <c r="BE382" s="4">
        <v>59</v>
      </c>
      <c r="BF382" s="4">
        <v>1</v>
      </c>
      <c r="BG382" s="8">
        <f t="shared" si="65"/>
        <v>17</v>
      </c>
      <c r="BH382" s="4">
        <v>17</v>
      </c>
      <c r="BI382" s="4">
        <v>0</v>
      </c>
      <c r="BJ382" s="4">
        <v>0</v>
      </c>
      <c r="BK382" s="4">
        <v>6729</v>
      </c>
      <c r="BL382" s="4">
        <f t="shared" si="66"/>
        <v>8929</v>
      </c>
      <c r="BM382" s="4">
        <f t="shared" si="67"/>
        <v>58</v>
      </c>
      <c r="BN382" s="4">
        <v>58</v>
      </c>
      <c r="BO382" s="4">
        <v>0</v>
      </c>
      <c r="BP382" s="4">
        <v>0</v>
      </c>
      <c r="BQ382" s="4">
        <v>6</v>
      </c>
      <c r="BR382" s="4">
        <f t="shared" si="68"/>
        <v>15614</v>
      </c>
      <c r="BS382" s="4">
        <f t="shared" si="69"/>
        <v>15463</v>
      </c>
      <c r="BT382" s="4">
        <f t="shared" si="70"/>
        <v>140</v>
      </c>
      <c r="BU382" s="4">
        <f t="shared" si="71"/>
        <v>44393</v>
      </c>
      <c r="BW382" s="4">
        <v>0</v>
      </c>
    </row>
    <row r="383" spans="1:75">
      <c r="A383" s="8" t="s">
        <v>145</v>
      </c>
      <c r="B383" s="18">
        <v>45335</v>
      </c>
      <c r="C383" s="4" t="s">
        <v>99</v>
      </c>
      <c r="D383" s="5">
        <v>2024</v>
      </c>
      <c r="E383" s="4" t="str">
        <f t="shared" si="59"/>
        <v>OkanoganFebruary2024</v>
      </c>
      <c r="F383" s="4">
        <v>20438</v>
      </c>
      <c r="G383" s="4">
        <v>1782</v>
      </c>
      <c r="H383" s="4">
        <v>7910</v>
      </c>
      <c r="I383" s="4">
        <v>0</v>
      </c>
      <c r="J383" s="4">
        <v>2</v>
      </c>
      <c r="K383" s="4">
        <f t="shared" si="60"/>
        <v>7908</v>
      </c>
      <c r="L383" s="4">
        <f t="shared" si="61"/>
        <v>0</v>
      </c>
      <c r="M383" s="4">
        <v>20871</v>
      </c>
      <c r="N383" s="4">
        <v>8023</v>
      </c>
      <c r="O383" s="4">
        <v>7908</v>
      </c>
      <c r="P383" s="4">
        <v>4</v>
      </c>
      <c r="Q383" s="4">
        <v>0</v>
      </c>
      <c r="R383" s="4">
        <v>111</v>
      </c>
      <c r="S383" s="4">
        <v>12</v>
      </c>
      <c r="T383" s="4">
        <v>13</v>
      </c>
      <c r="U383" s="4">
        <v>74</v>
      </c>
      <c r="V383" s="4">
        <v>0</v>
      </c>
      <c r="W383" s="4">
        <v>12</v>
      </c>
      <c r="X383" s="4">
        <f t="shared" si="62"/>
        <v>0</v>
      </c>
      <c r="Z383" s="4">
        <v>217</v>
      </c>
      <c r="AA383" s="4">
        <v>14</v>
      </c>
      <c r="AB383" s="4">
        <v>14</v>
      </c>
      <c r="AC383" s="4">
        <v>0</v>
      </c>
      <c r="AD383" s="4">
        <v>0</v>
      </c>
      <c r="AE383" s="4">
        <v>0</v>
      </c>
      <c r="AF383" s="4">
        <v>0</v>
      </c>
      <c r="AG383" s="4">
        <v>0</v>
      </c>
      <c r="AH383" s="4">
        <v>0</v>
      </c>
      <c r="AI383" s="4">
        <v>0</v>
      </c>
      <c r="AJ383" s="4">
        <v>0</v>
      </c>
      <c r="AK383" s="4">
        <v>0</v>
      </c>
      <c r="AL383" s="4">
        <v>0</v>
      </c>
      <c r="AM383" s="4">
        <v>0</v>
      </c>
      <c r="AN383" s="4">
        <v>0</v>
      </c>
      <c r="AO383" s="4">
        <v>0</v>
      </c>
      <c r="AP383" s="4">
        <v>0</v>
      </c>
      <c r="AQ383" s="4">
        <v>0</v>
      </c>
      <c r="AR383" s="4">
        <v>0</v>
      </c>
      <c r="AS383" s="4">
        <v>0</v>
      </c>
      <c r="AT383" s="4">
        <v>0</v>
      </c>
      <c r="AU383" s="4">
        <v>0</v>
      </c>
      <c r="AV383" s="4">
        <v>0</v>
      </c>
      <c r="AW383" s="4">
        <f t="shared" si="63"/>
        <v>14</v>
      </c>
      <c r="AX383" s="4">
        <f t="shared" si="64"/>
        <v>14</v>
      </c>
      <c r="AY383" s="4">
        <v>0</v>
      </c>
      <c r="AZ383" s="4">
        <v>0</v>
      </c>
      <c r="BA383" s="4">
        <v>0</v>
      </c>
      <c r="BB383" s="4">
        <v>119</v>
      </c>
      <c r="BC383" s="4">
        <v>119</v>
      </c>
      <c r="BD383" s="4">
        <v>25</v>
      </c>
      <c r="BE383" s="4">
        <v>25</v>
      </c>
      <c r="BF383" s="4">
        <v>0</v>
      </c>
      <c r="BG383" s="8">
        <f t="shared" si="65"/>
        <v>1</v>
      </c>
      <c r="BH383" s="4">
        <v>1</v>
      </c>
      <c r="BI383" s="4">
        <v>0</v>
      </c>
      <c r="BJ383" s="4">
        <v>0</v>
      </c>
      <c r="BK383" s="4">
        <v>2611</v>
      </c>
      <c r="BL383" s="4">
        <f t="shared" si="66"/>
        <v>5411</v>
      </c>
      <c r="BM383" s="4">
        <f t="shared" si="67"/>
        <v>26</v>
      </c>
      <c r="BN383" s="4">
        <v>26</v>
      </c>
      <c r="BO383" s="4">
        <v>0</v>
      </c>
      <c r="BP383" s="4">
        <v>0</v>
      </c>
      <c r="BQ383" s="4">
        <v>7</v>
      </c>
      <c r="BR383" s="4">
        <f t="shared" si="68"/>
        <v>8009</v>
      </c>
      <c r="BS383" s="4">
        <f t="shared" si="69"/>
        <v>7894</v>
      </c>
      <c r="BT383" s="4">
        <f t="shared" si="70"/>
        <v>111</v>
      </c>
      <c r="BU383" s="4">
        <f t="shared" si="71"/>
        <v>20654</v>
      </c>
      <c r="BW383" s="4">
        <v>0</v>
      </c>
    </row>
    <row r="384" spans="1:75">
      <c r="A384" s="8" t="s">
        <v>147</v>
      </c>
      <c r="B384" s="18">
        <v>45335</v>
      </c>
      <c r="C384" s="4" t="s">
        <v>99</v>
      </c>
      <c r="D384" s="5">
        <v>2024</v>
      </c>
      <c r="E384" s="4" t="str">
        <f t="shared" si="59"/>
        <v>PacificFebruary2024</v>
      </c>
      <c r="F384" s="4">
        <v>16821</v>
      </c>
      <c r="G384" s="4">
        <v>1777</v>
      </c>
      <c r="H384" s="4">
        <v>7888</v>
      </c>
      <c r="I384" s="4">
        <v>1</v>
      </c>
      <c r="J384" s="4">
        <v>2</v>
      </c>
      <c r="K384" s="4">
        <f t="shared" si="60"/>
        <v>7887</v>
      </c>
      <c r="L384" s="4">
        <f t="shared" si="61"/>
        <v>0</v>
      </c>
      <c r="M384" s="4">
        <v>16929</v>
      </c>
      <c r="N384" s="4">
        <v>8007</v>
      </c>
      <c r="O384" s="4">
        <v>7887</v>
      </c>
      <c r="P384" s="4">
        <v>0</v>
      </c>
      <c r="Q384" s="4">
        <v>0</v>
      </c>
      <c r="R384" s="4">
        <v>120</v>
      </c>
      <c r="S384" s="4">
        <v>19</v>
      </c>
      <c r="T384" s="4">
        <v>26</v>
      </c>
      <c r="U384" s="4">
        <v>75</v>
      </c>
      <c r="V384" s="4">
        <v>0</v>
      </c>
      <c r="W384" s="4">
        <v>0</v>
      </c>
      <c r="X384" s="4">
        <f t="shared" si="62"/>
        <v>0</v>
      </c>
      <c r="Z384" s="4">
        <v>220</v>
      </c>
      <c r="AA384" s="4">
        <v>35</v>
      </c>
      <c r="AB384" s="4">
        <v>33</v>
      </c>
      <c r="AC384" s="4">
        <v>0</v>
      </c>
      <c r="AD384" s="4">
        <v>0</v>
      </c>
      <c r="AE384" s="4">
        <v>0</v>
      </c>
      <c r="AF384" s="4">
        <v>0</v>
      </c>
      <c r="AG384" s="4">
        <v>0</v>
      </c>
      <c r="AH384" s="4">
        <v>0</v>
      </c>
      <c r="AI384" s="4">
        <v>0</v>
      </c>
      <c r="AJ384" s="4">
        <v>0</v>
      </c>
      <c r="AK384" s="4">
        <v>0</v>
      </c>
      <c r="AL384" s="4">
        <v>0</v>
      </c>
      <c r="AM384" s="4">
        <v>0</v>
      </c>
      <c r="AN384" s="4">
        <v>0</v>
      </c>
      <c r="AO384" s="4">
        <v>0</v>
      </c>
      <c r="AP384" s="4">
        <v>0</v>
      </c>
      <c r="AQ384" s="4">
        <v>0</v>
      </c>
      <c r="AR384" s="4">
        <v>0</v>
      </c>
      <c r="AS384" s="4">
        <v>0</v>
      </c>
      <c r="AT384" s="4">
        <v>0</v>
      </c>
      <c r="AU384" s="4">
        <v>0</v>
      </c>
      <c r="AV384" s="4">
        <v>0</v>
      </c>
      <c r="AW384" s="4">
        <f t="shared" si="63"/>
        <v>35</v>
      </c>
      <c r="AX384" s="4">
        <f t="shared" si="64"/>
        <v>33</v>
      </c>
      <c r="AY384" s="4">
        <v>0</v>
      </c>
      <c r="AZ384" s="4">
        <v>0</v>
      </c>
      <c r="BA384" s="4">
        <v>0</v>
      </c>
      <c r="BB384" s="4">
        <v>85</v>
      </c>
      <c r="BC384" s="4">
        <v>79</v>
      </c>
      <c r="BD384" s="4">
        <v>31</v>
      </c>
      <c r="BE384" s="4">
        <v>30</v>
      </c>
      <c r="BF384" s="4">
        <v>1</v>
      </c>
      <c r="BG384" s="8">
        <f t="shared" si="65"/>
        <v>6</v>
      </c>
      <c r="BH384" s="4">
        <v>6</v>
      </c>
      <c r="BI384" s="4">
        <v>0</v>
      </c>
      <c r="BJ384" s="4">
        <v>0</v>
      </c>
      <c r="BK384" s="4">
        <v>2799</v>
      </c>
      <c r="BL384" s="4">
        <f t="shared" si="66"/>
        <v>5202</v>
      </c>
      <c r="BM384" s="4">
        <f t="shared" si="67"/>
        <v>23</v>
      </c>
      <c r="BN384" s="4">
        <v>23</v>
      </c>
      <c r="BO384" s="4">
        <v>0</v>
      </c>
      <c r="BP384" s="4">
        <v>0</v>
      </c>
      <c r="BQ384" s="4">
        <v>5</v>
      </c>
      <c r="BR384" s="4">
        <f t="shared" si="68"/>
        <v>7972</v>
      </c>
      <c r="BS384" s="4">
        <f t="shared" si="69"/>
        <v>7854</v>
      </c>
      <c r="BT384" s="4">
        <f t="shared" si="70"/>
        <v>120</v>
      </c>
      <c r="BU384" s="4">
        <f t="shared" si="71"/>
        <v>16709</v>
      </c>
      <c r="BW384" s="4">
        <v>0</v>
      </c>
    </row>
    <row r="385" spans="1:75">
      <c r="A385" s="8" t="s">
        <v>149</v>
      </c>
      <c r="B385" s="18">
        <v>45335</v>
      </c>
      <c r="C385" s="4" t="s">
        <v>99</v>
      </c>
      <c r="D385" s="5">
        <v>2024</v>
      </c>
      <c r="E385" s="4" t="str">
        <f t="shared" si="59"/>
        <v>Pend OreilleFebruary2024</v>
      </c>
      <c r="F385" s="4">
        <v>709</v>
      </c>
      <c r="G385" s="4">
        <v>34</v>
      </c>
      <c r="H385" s="4">
        <v>253</v>
      </c>
      <c r="I385" s="4">
        <v>0</v>
      </c>
      <c r="J385" s="4">
        <v>0</v>
      </c>
      <c r="K385" s="4">
        <f t="shared" si="60"/>
        <v>253</v>
      </c>
      <c r="L385" s="4">
        <f t="shared" si="61"/>
        <v>0</v>
      </c>
      <c r="M385" s="4">
        <v>715</v>
      </c>
      <c r="N385" s="4">
        <v>254</v>
      </c>
      <c r="O385" s="4">
        <v>253</v>
      </c>
      <c r="P385" s="4">
        <v>0</v>
      </c>
      <c r="Q385" s="4">
        <v>0</v>
      </c>
      <c r="R385" s="4">
        <v>1</v>
      </c>
      <c r="S385" s="4">
        <v>0</v>
      </c>
      <c r="T385" s="4">
        <v>1</v>
      </c>
      <c r="U385" s="4">
        <v>0</v>
      </c>
      <c r="V385" s="4">
        <v>0</v>
      </c>
      <c r="W385" s="4">
        <v>0</v>
      </c>
      <c r="X385" s="4">
        <f t="shared" si="62"/>
        <v>0</v>
      </c>
      <c r="Z385" s="4">
        <v>14</v>
      </c>
      <c r="AA385" s="4">
        <v>1</v>
      </c>
      <c r="AB385" s="4">
        <v>1</v>
      </c>
      <c r="AC385" s="4">
        <v>0</v>
      </c>
      <c r="AD385" s="4">
        <v>0</v>
      </c>
      <c r="AE385" s="4">
        <v>0</v>
      </c>
      <c r="AF385" s="4">
        <v>0</v>
      </c>
      <c r="AG385" s="4">
        <v>0</v>
      </c>
      <c r="AH385" s="4">
        <v>0</v>
      </c>
      <c r="AI385" s="4">
        <v>0</v>
      </c>
      <c r="AJ385" s="4">
        <v>0</v>
      </c>
      <c r="AK385" s="4">
        <v>0</v>
      </c>
      <c r="AL385" s="4">
        <v>0</v>
      </c>
      <c r="AM385" s="4">
        <v>0</v>
      </c>
      <c r="AN385" s="4">
        <v>0</v>
      </c>
      <c r="AO385" s="4">
        <v>0</v>
      </c>
      <c r="AP385" s="4">
        <v>0</v>
      </c>
      <c r="AQ385" s="4">
        <v>0</v>
      </c>
      <c r="AR385" s="4">
        <v>0</v>
      </c>
      <c r="AS385" s="4">
        <v>0</v>
      </c>
      <c r="AT385" s="4">
        <v>0</v>
      </c>
      <c r="AU385" s="4">
        <v>0</v>
      </c>
      <c r="AV385" s="4">
        <v>0</v>
      </c>
      <c r="AW385" s="4">
        <f t="shared" si="63"/>
        <v>1</v>
      </c>
      <c r="AX385" s="4">
        <f t="shared" si="64"/>
        <v>1</v>
      </c>
      <c r="AY385" s="4">
        <v>0</v>
      </c>
      <c r="AZ385" s="4">
        <v>0</v>
      </c>
      <c r="BA385" s="4">
        <v>0</v>
      </c>
      <c r="BB385" s="4">
        <v>6</v>
      </c>
      <c r="BC385" s="4">
        <v>6</v>
      </c>
      <c r="BD385" s="4">
        <v>4</v>
      </c>
      <c r="BE385" s="4">
        <v>4</v>
      </c>
      <c r="BF385" s="4">
        <v>0</v>
      </c>
      <c r="BG385" s="8">
        <f t="shared" si="65"/>
        <v>0</v>
      </c>
      <c r="BH385" s="4">
        <v>0</v>
      </c>
      <c r="BI385" s="4">
        <v>0</v>
      </c>
      <c r="BJ385" s="4">
        <v>0</v>
      </c>
      <c r="BK385" s="4">
        <v>11</v>
      </c>
      <c r="BL385" s="4">
        <f t="shared" si="66"/>
        <v>243</v>
      </c>
      <c r="BM385" s="4">
        <f t="shared" si="67"/>
        <v>0</v>
      </c>
      <c r="BN385" s="4">
        <v>0</v>
      </c>
      <c r="BO385" s="4">
        <v>0</v>
      </c>
      <c r="BP385" s="4">
        <v>0</v>
      </c>
      <c r="BQ385" s="4">
        <v>0</v>
      </c>
      <c r="BR385" s="4">
        <f t="shared" si="68"/>
        <v>253</v>
      </c>
      <c r="BS385" s="4">
        <f t="shared" si="69"/>
        <v>252</v>
      </c>
      <c r="BT385" s="4">
        <f t="shared" si="70"/>
        <v>1</v>
      </c>
      <c r="BU385" s="4">
        <f t="shared" si="71"/>
        <v>701</v>
      </c>
      <c r="BW385" s="4">
        <v>0</v>
      </c>
    </row>
    <row r="386" spans="1:75">
      <c r="A386" s="8" t="s">
        <v>151</v>
      </c>
      <c r="B386" s="18">
        <v>45335</v>
      </c>
      <c r="C386" s="4" t="s">
        <v>99</v>
      </c>
      <c r="D386" s="5">
        <v>2024</v>
      </c>
      <c r="E386" s="4" t="str">
        <f t="shared" si="59"/>
        <v>PierceFebruary2024</v>
      </c>
      <c r="F386" s="4">
        <v>325527</v>
      </c>
      <c r="G386" s="4">
        <v>46898</v>
      </c>
      <c r="H386" s="4">
        <v>91444</v>
      </c>
      <c r="I386" s="4">
        <v>23</v>
      </c>
      <c r="J386" s="4">
        <v>6</v>
      </c>
      <c r="K386" s="4">
        <f t="shared" si="60"/>
        <v>91461</v>
      </c>
      <c r="L386" s="4">
        <f t="shared" si="61"/>
        <v>0</v>
      </c>
      <c r="M386" s="4">
        <v>330915</v>
      </c>
      <c r="N386" s="4">
        <v>92521</v>
      </c>
      <c r="O386" s="4">
        <v>91461</v>
      </c>
      <c r="P386" s="4">
        <v>54</v>
      </c>
      <c r="Q386" s="4">
        <v>0</v>
      </c>
      <c r="R386" s="4">
        <v>1006</v>
      </c>
      <c r="S386" s="4">
        <v>109</v>
      </c>
      <c r="T386" s="4">
        <v>103</v>
      </c>
      <c r="U386" s="4">
        <v>759</v>
      </c>
      <c r="V386" s="4">
        <v>0</v>
      </c>
      <c r="W386" s="4">
        <v>35</v>
      </c>
      <c r="X386" s="4">
        <f t="shared" si="62"/>
        <v>0</v>
      </c>
      <c r="Z386" s="4">
        <v>8764</v>
      </c>
      <c r="AA386" s="4">
        <v>688</v>
      </c>
      <c r="AB386" s="4">
        <v>682</v>
      </c>
      <c r="AC386" s="4">
        <v>6</v>
      </c>
      <c r="AD386" s="4">
        <v>4</v>
      </c>
      <c r="AE386" s="4">
        <v>1</v>
      </c>
      <c r="AF386" s="4">
        <v>1</v>
      </c>
      <c r="AG386" s="4">
        <v>0</v>
      </c>
      <c r="AH386" s="4">
        <v>0</v>
      </c>
      <c r="AI386" s="4">
        <v>0</v>
      </c>
      <c r="AJ386" s="4">
        <v>0</v>
      </c>
      <c r="AK386" s="4">
        <v>0</v>
      </c>
      <c r="AL386" s="4">
        <v>0</v>
      </c>
      <c r="AM386" s="4">
        <v>0</v>
      </c>
      <c r="AN386" s="4">
        <v>0</v>
      </c>
      <c r="AO386" s="4">
        <v>0</v>
      </c>
      <c r="AP386" s="4">
        <v>0</v>
      </c>
      <c r="AQ386" s="4">
        <v>0</v>
      </c>
      <c r="AR386" s="4">
        <v>0</v>
      </c>
      <c r="AS386" s="4">
        <v>0</v>
      </c>
      <c r="AT386" s="4">
        <v>0</v>
      </c>
      <c r="AU386" s="4">
        <v>0</v>
      </c>
      <c r="AV386" s="4">
        <v>0</v>
      </c>
      <c r="AW386" s="4">
        <f t="shared" si="63"/>
        <v>688</v>
      </c>
      <c r="AX386" s="4">
        <f t="shared" si="64"/>
        <v>682</v>
      </c>
      <c r="AY386" s="4">
        <v>0</v>
      </c>
      <c r="AZ386" s="4">
        <v>0</v>
      </c>
      <c r="BA386" s="4">
        <v>0</v>
      </c>
      <c r="BB386" s="4">
        <v>1731</v>
      </c>
      <c r="BC386" s="4">
        <v>1731</v>
      </c>
      <c r="BD386" s="4">
        <v>536</v>
      </c>
      <c r="BE386" s="4">
        <v>516</v>
      </c>
      <c r="BF386" s="4">
        <v>20</v>
      </c>
      <c r="BG386" s="8">
        <f t="shared" si="65"/>
        <v>107</v>
      </c>
      <c r="BH386" s="4">
        <v>107</v>
      </c>
      <c r="BI386" s="4">
        <v>0</v>
      </c>
      <c r="BJ386" s="4">
        <v>0</v>
      </c>
      <c r="BK386" s="4">
        <v>44190</v>
      </c>
      <c r="BL386" s="4">
        <f t="shared" si="66"/>
        <v>48224</v>
      </c>
      <c r="BM386" s="4">
        <f t="shared" si="67"/>
        <v>441</v>
      </c>
      <c r="BN386" s="4">
        <v>441</v>
      </c>
      <c r="BO386" s="4">
        <v>0</v>
      </c>
      <c r="BP386" s="4">
        <v>0</v>
      </c>
      <c r="BQ386" s="4">
        <v>58</v>
      </c>
      <c r="BR386" s="4">
        <f t="shared" si="68"/>
        <v>91833</v>
      </c>
      <c r="BS386" s="4">
        <f t="shared" si="69"/>
        <v>90779</v>
      </c>
      <c r="BT386" s="4">
        <f t="shared" si="70"/>
        <v>1000</v>
      </c>
      <c r="BU386" s="4">
        <f t="shared" si="71"/>
        <v>322151</v>
      </c>
      <c r="BW386" s="4">
        <v>0</v>
      </c>
    </row>
    <row r="387" spans="1:75">
      <c r="A387" s="8" t="s">
        <v>153</v>
      </c>
      <c r="B387" s="18">
        <v>45335</v>
      </c>
      <c r="C387" s="4" t="s">
        <v>99</v>
      </c>
      <c r="D387" s="5">
        <v>2024</v>
      </c>
      <c r="E387" s="4" t="str">
        <f t="shared" si="59"/>
        <v>San JuanFebruary2024</v>
      </c>
      <c r="F387" s="4">
        <v>12001</v>
      </c>
      <c r="G387" s="4">
        <v>858</v>
      </c>
      <c r="H387" s="4">
        <v>5220</v>
      </c>
      <c r="I387" s="4">
        <v>0</v>
      </c>
      <c r="J387" s="4">
        <v>0</v>
      </c>
      <c r="K387" s="4">
        <f t="shared" si="60"/>
        <v>5220</v>
      </c>
      <c r="L387" s="4">
        <f t="shared" si="61"/>
        <v>0</v>
      </c>
      <c r="M387" s="4">
        <v>12177</v>
      </c>
      <c r="N387" s="4">
        <v>5270</v>
      </c>
      <c r="O387" s="4">
        <v>5220</v>
      </c>
      <c r="P387" s="4">
        <v>0</v>
      </c>
      <c r="Q387" s="4">
        <v>0</v>
      </c>
      <c r="R387" s="4">
        <v>50</v>
      </c>
      <c r="S387" s="4">
        <v>14</v>
      </c>
      <c r="T387" s="4">
        <v>10</v>
      </c>
      <c r="U387" s="4">
        <v>26</v>
      </c>
      <c r="V387" s="4">
        <v>0</v>
      </c>
      <c r="W387" s="4">
        <v>0</v>
      </c>
      <c r="X387" s="4">
        <f t="shared" si="62"/>
        <v>0</v>
      </c>
      <c r="Z387" s="4">
        <v>261</v>
      </c>
      <c r="AA387" s="4">
        <v>24</v>
      </c>
      <c r="AB387" s="4">
        <v>24</v>
      </c>
      <c r="AC387" s="4">
        <v>0</v>
      </c>
      <c r="AD387" s="4">
        <v>0</v>
      </c>
      <c r="AE387" s="4">
        <v>0</v>
      </c>
      <c r="AF387" s="4">
        <v>0</v>
      </c>
      <c r="AG387" s="4">
        <v>0</v>
      </c>
      <c r="AH387" s="4">
        <v>0</v>
      </c>
      <c r="AI387" s="4">
        <v>0</v>
      </c>
      <c r="AJ387" s="4">
        <v>0</v>
      </c>
      <c r="AK387" s="4">
        <v>0</v>
      </c>
      <c r="AL387" s="4">
        <v>0</v>
      </c>
      <c r="AM387" s="4">
        <v>0</v>
      </c>
      <c r="AN387" s="4">
        <v>0</v>
      </c>
      <c r="AO387" s="4">
        <v>0</v>
      </c>
      <c r="AP387" s="4">
        <v>0</v>
      </c>
      <c r="AQ387" s="4">
        <v>0</v>
      </c>
      <c r="AR387" s="4">
        <v>0</v>
      </c>
      <c r="AS387" s="4">
        <v>0</v>
      </c>
      <c r="AT387" s="4">
        <v>0</v>
      </c>
      <c r="AU387" s="4">
        <v>0</v>
      </c>
      <c r="AV387" s="4">
        <v>0</v>
      </c>
      <c r="AW387" s="4">
        <f t="shared" si="63"/>
        <v>24</v>
      </c>
      <c r="AX387" s="4">
        <f t="shared" si="64"/>
        <v>24</v>
      </c>
      <c r="AY387" s="4">
        <v>0</v>
      </c>
      <c r="AZ387" s="4">
        <v>0</v>
      </c>
      <c r="BA387" s="4">
        <v>0</v>
      </c>
      <c r="BB387" s="4">
        <v>109</v>
      </c>
      <c r="BC387" s="4">
        <v>108</v>
      </c>
      <c r="BD387" s="4">
        <v>31</v>
      </c>
      <c r="BE387" s="4">
        <v>31</v>
      </c>
      <c r="BF387" s="4">
        <v>0</v>
      </c>
      <c r="BG387" s="8">
        <f t="shared" si="65"/>
        <v>13</v>
      </c>
      <c r="BH387" s="4">
        <v>13</v>
      </c>
      <c r="BI387" s="4">
        <v>0</v>
      </c>
      <c r="BJ387" s="4">
        <v>0</v>
      </c>
      <c r="BK387" s="4">
        <v>2756</v>
      </c>
      <c r="BL387" s="4">
        <f t="shared" si="66"/>
        <v>2501</v>
      </c>
      <c r="BM387" s="4">
        <f t="shared" si="67"/>
        <v>30</v>
      </c>
      <c r="BN387" s="4">
        <v>30</v>
      </c>
      <c r="BO387" s="4">
        <v>0</v>
      </c>
      <c r="BP387" s="4">
        <v>0</v>
      </c>
      <c r="BQ387" s="4">
        <v>5</v>
      </c>
      <c r="BR387" s="4">
        <f t="shared" si="68"/>
        <v>5246</v>
      </c>
      <c r="BS387" s="4">
        <f t="shared" si="69"/>
        <v>5196</v>
      </c>
      <c r="BT387" s="4">
        <f t="shared" si="70"/>
        <v>50</v>
      </c>
      <c r="BU387" s="4">
        <f t="shared" si="71"/>
        <v>11916</v>
      </c>
      <c r="BW387" s="4">
        <v>0</v>
      </c>
    </row>
    <row r="388" spans="1:75">
      <c r="A388" s="8" t="s">
        <v>155</v>
      </c>
      <c r="B388" s="18">
        <v>45335</v>
      </c>
      <c r="C388" s="4" t="s">
        <v>99</v>
      </c>
      <c r="D388" s="5">
        <v>2024</v>
      </c>
      <c r="E388" s="4" t="str">
        <f t="shared" si="59"/>
        <v>SkagitFebruary2024</v>
      </c>
      <c r="F388" s="4">
        <v>26360</v>
      </c>
      <c r="G388" s="4">
        <v>2357</v>
      </c>
      <c r="H388" s="4">
        <v>8169</v>
      </c>
      <c r="I388" s="4">
        <v>5</v>
      </c>
      <c r="J388" s="4">
        <v>5</v>
      </c>
      <c r="K388" s="4">
        <f t="shared" si="60"/>
        <v>8169</v>
      </c>
      <c r="L388" s="4">
        <f t="shared" si="61"/>
        <v>0</v>
      </c>
      <c r="M388" s="4">
        <v>26961</v>
      </c>
      <c r="N388" s="4">
        <v>8288</v>
      </c>
      <c r="O388" s="4">
        <v>8169</v>
      </c>
      <c r="P388" s="4">
        <v>0</v>
      </c>
      <c r="Q388" s="4">
        <v>0</v>
      </c>
      <c r="R388" s="4">
        <v>119</v>
      </c>
      <c r="S388" s="4">
        <v>26</v>
      </c>
      <c r="T388" s="4">
        <v>28</v>
      </c>
      <c r="U388" s="4">
        <v>65</v>
      </c>
      <c r="V388" s="4">
        <v>0</v>
      </c>
      <c r="W388" s="4">
        <v>0</v>
      </c>
      <c r="X388" s="4">
        <f t="shared" si="62"/>
        <v>0</v>
      </c>
      <c r="Z388" s="4">
        <v>460</v>
      </c>
      <c r="AA388" s="4">
        <v>41</v>
      </c>
      <c r="AB388" s="4">
        <v>41</v>
      </c>
      <c r="AC388" s="4">
        <v>0</v>
      </c>
      <c r="AD388" s="4">
        <v>0</v>
      </c>
      <c r="AE388" s="4">
        <v>0</v>
      </c>
      <c r="AF388" s="4">
        <v>0</v>
      </c>
      <c r="AG388" s="4">
        <v>0</v>
      </c>
      <c r="AH388" s="4">
        <v>0</v>
      </c>
      <c r="AI388" s="4">
        <v>0</v>
      </c>
      <c r="AJ388" s="4">
        <v>0</v>
      </c>
      <c r="AK388" s="4">
        <v>0</v>
      </c>
      <c r="AL388" s="4">
        <v>0</v>
      </c>
      <c r="AM388" s="4">
        <v>0</v>
      </c>
      <c r="AN388" s="4">
        <v>0</v>
      </c>
      <c r="AO388" s="4">
        <v>0</v>
      </c>
      <c r="AP388" s="4">
        <v>0</v>
      </c>
      <c r="AQ388" s="4">
        <v>0</v>
      </c>
      <c r="AR388" s="4">
        <v>0</v>
      </c>
      <c r="AS388" s="4">
        <v>0</v>
      </c>
      <c r="AT388" s="4">
        <v>0</v>
      </c>
      <c r="AU388" s="4">
        <v>0</v>
      </c>
      <c r="AV388" s="4">
        <v>0</v>
      </c>
      <c r="AW388" s="4">
        <f t="shared" si="63"/>
        <v>41</v>
      </c>
      <c r="AX388" s="4">
        <f t="shared" si="64"/>
        <v>41</v>
      </c>
      <c r="AY388" s="4">
        <v>0</v>
      </c>
      <c r="AZ388" s="4">
        <v>0</v>
      </c>
      <c r="BA388" s="4">
        <v>0</v>
      </c>
      <c r="BB388" s="4">
        <v>127</v>
      </c>
      <c r="BC388" s="4">
        <v>127</v>
      </c>
      <c r="BD388" s="4">
        <v>27</v>
      </c>
      <c r="BE388" s="4">
        <v>26</v>
      </c>
      <c r="BF388" s="4">
        <v>1</v>
      </c>
      <c r="BG388" s="8">
        <f t="shared" si="65"/>
        <v>8</v>
      </c>
      <c r="BH388" s="4">
        <v>7</v>
      </c>
      <c r="BI388" s="4">
        <v>1</v>
      </c>
      <c r="BJ388" s="4">
        <v>0</v>
      </c>
      <c r="BK388" s="4">
        <v>3991</v>
      </c>
      <c r="BL388" s="4">
        <f t="shared" si="66"/>
        <v>4289</v>
      </c>
      <c r="BM388" s="4">
        <f t="shared" si="67"/>
        <v>44</v>
      </c>
      <c r="BN388" s="4">
        <v>44</v>
      </c>
      <c r="BO388" s="4">
        <v>0</v>
      </c>
      <c r="BP388" s="4">
        <v>0</v>
      </c>
      <c r="BQ388" s="4">
        <v>0</v>
      </c>
      <c r="BR388" s="4">
        <f t="shared" si="68"/>
        <v>8247</v>
      </c>
      <c r="BS388" s="4">
        <f t="shared" si="69"/>
        <v>8128</v>
      </c>
      <c r="BT388" s="4">
        <f t="shared" si="70"/>
        <v>119</v>
      </c>
      <c r="BU388" s="4">
        <f t="shared" si="71"/>
        <v>26501</v>
      </c>
      <c r="BW388" s="4">
        <v>0</v>
      </c>
    </row>
    <row r="389" spans="1:75">
      <c r="A389" s="8" t="s">
        <v>157</v>
      </c>
      <c r="B389" s="18">
        <v>45335</v>
      </c>
      <c r="C389" s="4" t="s">
        <v>99</v>
      </c>
      <c r="D389" s="5">
        <v>2024</v>
      </c>
      <c r="E389" s="4" t="str">
        <f t="shared" si="59"/>
        <v>SkamaniaFebruary2024</v>
      </c>
      <c r="K389" s="4">
        <f t="shared" si="60"/>
        <v>0</v>
      </c>
      <c r="L389" s="4">
        <f t="shared" si="61"/>
        <v>0</v>
      </c>
      <c r="X389" s="4">
        <f t="shared" si="62"/>
        <v>0</v>
      </c>
      <c r="AW389" s="4">
        <f t="shared" si="63"/>
        <v>0</v>
      </c>
      <c r="AX389" s="4">
        <f t="shared" si="64"/>
        <v>0</v>
      </c>
      <c r="BG389" s="8">
        <f t="shared" si="65"/>
        <v>0</v>
      </c>
      <c r="BL389" s="4">
        <f t="shared" si="66"/>
        <v>0</v>
      </c>
      <c r="BM389" s="4">
        <f t="shared" si="67"/>
        <v>0</v>
      </c>
      <c r="BR389" s="4">
        <f t="shared" si="68"/>
        <v>0</v>
      </c>
      <c r="BS389" s="4">
        <f t="shared" si="69"/>
        <v>0</v>
      </c>
      <c r="BT389" s="4">
        <f t="shared" si="70"/>
        <v>0</v>
      </c>
      <c r="BU389" s="4">
        <f t="shared" si="71"/>
        <v>0</v>
      </c>
    </row>
    <row r="390" spans="1:75">
      <c r="A390" s="8" t="s">
        <v>159</v>
      </c>
      <c r="B390" s="18">
        <v>45335</v>
      </c>
      <c r="C390" s="4" t="s">
        <v>99</v>
      </c>
      <c r="D390" s="5">
        <v>2024</v>
      </c>
      <c r="E390" s="4" t="str">
        <f t="shared" si="59"/>
        <v>SnohomishFebruary2024</v>
      </c>
      <c r="F390" s="4">
        <v>215558</v>
      </c>
      <c r="G390" s="4">
        <v>21864</v>
      </c>
      <c r="H390" s="4">
        <v>66603</v>
      </c>
      <c r="I390" s="4">
        <v>17</v>
      </c>
      <c r="J390" s="4">
        <v>1</v>
      </c>
      <c r="K390" s="4">
        <f t="shared" si="60"/>
        <v>66619</v>
      </c>
      <c r="L390" s="4">
        <f t="shared" si="61"/>
        <v>0</v>
      </c>
      <c r="M390" s="4">
        <v>218479</v>
      </c>
      <c r="N390" s="4">
        <v>67553</v>
      </c>
      <c r="O390" s="4">
        <v>66619</v>
      </c>
      <c r="P390" s="4">
        <v>0</v>
      </c>
      <c r="Q390" s="4">
        <v>0</v>
      </c>
      <c r="R390" s="4">
        <v>934</v>
      </c>
      <c r="S390" s="4">
        <v>49</v>
      </c>
      <c r="T390" s="4">
        <v>227</v>
      </c>
      <c r="U390" s="4">
        <v>625</v>
      </c>
      <c r="V390" s="4">
        <v>0</v>
      </c>
      <c r="W390" s="4">
        <v>33</v>
      </c>
      <c r="X390" s="4">
        <f t="shared" si="62"/>
        <v>0</v>
      </c>
      <c r="Z390" s="4">
        <v>3084</v>
      </c>
      <c r="AA390" s="4">
        <v>199</v>
      </c>
      <c r="AB390" s="4">
        <v>195</v>
      </c>
      <c r="AC390" s="4">
        <v>4</v>
      </c>
      <c r="AD390" s="4">
        <v>0</v>
      </c>
      <c r="AE390" s="4">
        <v>0</v>
      </c>
      <c r="AF390" s="4">
        <v>4</v>
      </c>
      <c r="AG390" s="4">
        <v>0</v>
      </c>
      <c r="AH390" s="4">
        <v>0</v>
      </c>
      <c r="AI390" s="4">
        <v>0</v>
      </c>
      <c r="AJ390" s="4">
        <v>0</v>
      </c>
      <c r="AK390" s="4">
        <v>0</v>
      </c>
      <c r="AL390" s="4">
        <v>0</v>
      </c>
      <c r="AM390" s="4">
        <v>0</v>
      </c>
      <c r="AN390" s="4">
        <v>0</v>
      </c>
      <c r="AO390" s="4">
        <v>0</v>
      </c>
      <c r="AP390" s="4">
        <v>0</v>
      </c>
      <c r="AQ390" s="4">
        <v>0</v>
      </c>
      <c r="AR390" s="4">
        <v>0</v>
      </c>
      <c r="AS390" s="4">
        <v>0</v>
      </c>
      <c r="AT390" s="4">
        <v>0</v>
      </c>
      <c r="AU390" s="4">
        <v>0</v>
      </c>
      <c r="AV390" s="4">
        <v>0</v>
      </c>
      <c r="AW390" s="4">
        <f t="shared" si="63"/>
        <v>199</v>
      </c>
      <c r="AX390" s="4">
        <f t="shared" si="64"/>
        <v>195</v>
      </c>
      <c r="AY390" s="4">
        <v>0</v>
      </c>
      <c r="AZ390" s="4">
        <v>0</v>
      </c>
      <c r="BA390" s="4">
        <v>0</v>
      </c>
      <c r="BB390" s="4">
        <v>759</v>
      </c>
      <c r="BC390" s="4">
        <v>758</v>
      </c>
      <c r="BD390" s="4">
        <v>229</v>
      </c>
      <c r="BE390" s="4">
        <v>224</v>
      </c>
      <c r="BF390" s="4">
        <v>5</v>
      </c>
      <c r="BG390" s="8">
        <f t="shared" si="65"/>
        <v>51</v>
      </c>
      <c r="BH390" s="4">
        <v>51</v>
      </c>
      <c r="BI390" s="4">
        <v>0</v>
      </c>
      <c r="BJ390" s="4">
        <v>0</v>
      </c>
      <c r="BK390" s="4">
        <v>33112</v>
      </c>
      <c r="BL390" s="4">
        <f t="shared" si="66"/>
        <v>34390</v>
      </c>
      <c r="BM390" s="4">
        <f t="shared" si="67"/>
        <v>1715</v>
      </c>
      <c r="BN390" s="4">
        <v>1715</v>
      </c>
      <c r="BO390" s="4">
        <v>0</v>
      </c>
      <c r="BP390" s="4">
        <v>0</v>
      </c>
      <c r="BQ390" s="4">
        <v>52</v>
      </c>
      <c r="BR390" s="4">
        <f t="shared" si="68"/>
        <v>67354</v>
      </c>
      <c r="BS390" s="4">
        <f t="shared" si="69"/>
        <v>66424</v>
      </c>
      <c r="BT390" s="4">
        <f t="shared" si="70"/>
        <v>930</v>
      </c>
      <c r="BU390" s="4">
        <f t="shared" si="71"/>
        <v>215395</v>
      </c>
      <c r="BW390" s="4">
        <v>0</v>
      </c>
    </row>
    <row r="391" spans="1:75">
      <c r="A391" s="8" t="s">
        <v>161</v>
      </c>
      <c r="B391" s="18">
        <v>45335</v>
      </c>
      <c r="C391" s="4" t="s">
        <v>99</v>
      </c>
      <c r="D391" s="5">
        <v>2024</v>
      </c>
      <c r="E391" s="4" t="str">
        <f t="shared" si="59"/>
        <v>SpokaneFebruary2024</v>
      </c>
      <c r="F391" s="4">
        <v>362767</v>
      </c>
      <c r="G391" s="4">
        <v>33289</v>
      </c>
      <c r="H391" s="4">
        <v>128968</v>
      </c>
      <c r="I391" s="4">
        <v>28</v>
      </c>
      <c r="J391" s="4">
        <v>9</v>
      </c>
      <c r="K391" s="4">
        <f t="shared" si="60"/>
        <v>128987</v>
      </c>
      <c r="L391" s="4">
        <f t="shared" si="61"/>
        <v>0</v>
      </c>
      <c r="M391" s="4">
        <v>366828</v>
      </c>
      <c r="N391" s="4">
        <v>131048</v>
      </c>
      <c r="O391" s="4">
        <v>128987</v>
      </c>
      <c r="P391" s="4">
        <v>0</v>
      </c>
      <c r="Q391" s="4">
        <v>0</v>
      </c>
      <c r="R391" s="4">
        <v>2061</v>
      </c>
      <c r="S391" s="4">
        <v>190</v>
      </c>
      <c r="T391" s="4">
        <v>765</v>
      </c>
      <c r="U391" s="4">
        <v>1104</v>
      </c>
      <c r="V391" s="4">
        <v>0</v>
      </c>
      <c r="W391" s="4">
        <v>2</v>
      </c>
      <c r="X391" s="4">
        <f t="shared" si="62"/>
        <v>0</v>
      </c>
      <c r="Z391" s="4">
        <v>6334</v>
      </c>
      <c r="AA391" s="4">
        <v>1081</v>
      </c>
      <c r="AB391" s="4">
        <v>1066</v>
      </c>
      <c r="AC391" s="4">
        <v>15</v>
      </c>
      <c r="AD391" s="4">
        <v>4</v>
      </c>
      <c r="AE391" s="4">
        <v>10</v>
      </c>
      <c r="AF391" s="4">
        <v>1</v>
      </c>
      <c r="AG391" s="4">
        <v>0</v>
      </c>
      <c r="AH391" s="4">
        <v>0</v>
      </c>
      <c r="AI391" s="4">
        <v>0</v>
      </c>
      <c r="AJ391" s="4">
        <v>0</v>
      </c>
      <c r="AK391" s="4">
        <v>0</v>
      </c>
      <c r="AL391" s="4">
        <v>0</v>
      </c>
      <c r="AM391" s="4">
        <v>0</v>
      </c>
      <c r="AN391" s="4">
        <v>0</v>
      </c>
      <c r="AO391" s="4">
        <v>0</v>
      </c>
      <c r="AP391" s="4">
        <v>0</v>
      </c>
      <c r="AQ391" s="4">
        <v>0</v>
      </c>
      <c r="AR391" s="4">
        <v>0</v>
      </c>
      <c r="AS391" s="4">
        <v>0</v>
      </c>
      <c r="AT391" s="4">
        <v>0</v>
      </c>
      <c r="AU391" s="4">
        <v>0</v>
      </c>
      <c r="AV391" s="4">
        <v>0</v>
      </c>
      <c r="AW391" s="4">
        <f t="shared" si="63"/>
        <v>1081</v>
      </c>
      <c r="AX391" s="4">
        <f t="shared" si="64"/>
        <v>1066</v>
      </c>
      <c r="AY391" s="4">
        <v>0</v>
      </c>
      <c r="AZ391" s="4">
        <v>0</v>
      </c>
      <c r="BA391" s="4">
        <v>0</v>
      </c>
      <c r="BB391" s="4">
        <v>1852</v>
      </c>
      <c r="BC391" s="4">
        <v>1852</v>
      </c>
      <c r="BD391" s="4">
        <v>986</v>
      </c>
      <c r="BE391" s="4">
        <v>968</v>
      </c>
      <c r="BF391" s="4">
        <v>18</v>
      </c>
      <c r="BG391" s="8">
        <f t="shared" si="65"/>
        <v>51</v>
      </c>
      <c r="BH391" s="4">
        <v>50</v>
      </c>
      <c r="BI391" s="4">
        <v>1</v>
      </c>
      <c r="BJ391" s="4">
        <v>0</v>
      </c>
      <c r="BK391" s="4">
        <v>45204</v>
      </c>
      <c r="BL391" s="4">
        <f t="shared" si="66"/>
        <v>85793</v>
      </c>
      <c r="BM391" s="4">
        <f t="shared" si="67"/>
        <v>333</v>
      </c>
      <c r="BN391" s="4">
        <v>333</v>
      </c>
      <c r="BO391" s="4">
        <v>0</v>
      </c>
      <c r="BP391" s="4">
        <v>0</v>
      </c>
      <c r="BQ391" s="4">
        <v>200</v>
      </c>
      <c r="BR391" s="4">
        <f t="shared" si="68"/>
        <v>129967</v>
      </c>
      <c r="BS391" s="4">
        <f t="shared" si="69"/>
        <v>127921</v>
      </c>
      <c r="BT391" s="4">
        <f t="shared" si="70"/>
        <v>2046</v>
      </c>
      <c r="BU391" s="4">
        <f t="shared" si="71"/>
        <v>360494</v>
      </c>
      <c r="BW391" s="4">
        <v>10</v>
      </c>
    </row>
    <row r="392" spans="1:75">
      <c r="A392" s="8" t="s">
        <v>163</v>
      </c>
      <c r="B392" s="18">
        <v>45335</v>
      </c>
      <c r="C392" s="4" t="s">
        <v>99</v>
      </c>
      <c r="D392" s="5">
        <v>2024</v>
      </c>
      <c r="E392" s="4" t="str">
        <f t="shared" si="59"/>
        <v>StevensFebruary2024</v>
      </c>
      <c r="F392" s="4">
        <v>27229</v>
      </c>
      <c r="G392" s="4">
        <v>2160</v>
      </c>
      <c r="H392" s="4">
        <v>10965</v>
      </c>
      <c r="I392" s="4">
        <v>0</v>
      </c>
      <c r="J392" s="4">
        <v>6</v>
      </c>
      <c r="K392" s="4">
        <f t="shared" si="60"/>
        <v>10959</v>
      </c>
      <c r="L392" s="4">
        <f t="shared" si="61"/>
        <v>0</v>
      </c>
      <c r="M392" s="4">
        <v>27475</v>
      </c>
      <c r="N392" s="4">
        <v>11169</v>
      </c>
      <c r="O392" s="4">
        <v>10959</v>
      </c>
      <c r="P392" s="4">
        <v>0</v>
      </c>
      <c r="Q392" s="4">
        <v>0</v>
      </c>
      <c r="R392" s="4">
        <v>210</v>
      </c>
      <c r="S392" s="4">
        <v>32</v>
      </c>
      <c r="T392" s="4">
        <v>57</v>
      </c>
      <c r="U392" s="4">
        <v>117</v>
      </c>
      <c r="V392" s="4">
        <v>0</v>
      </c>
      <c r="W392" s="4">
        <v>4</v>
      </c>
      <c r="X392" s="4">
        <f t="shared" si="62"/>
        <v>0</v>
      </c>
      <c r="Y392" s="2" t="s">
        <v>402</v>
      </c>
      <c r="Z392" s="4">
        <v>290</v>
      </c>
      <c r="AA392" s="4">
        <v>40</v>
      </c>
      <c r="AB392" s="4">
        <v>39</v>
      </c>
      <c r="AC392" s="4">
        <v>1</v>
      </c>
      <c r="AD392" s="4">
        <v>1</v>
      </c>
      <c r="AE392" s="4">
        <v>0</v>
      </c>
      <c r="AF392" s="4">
        <v>0</v>
      </c>
      <c r="AG392" s="4">
        <v>0</v>
      </c>
      <c r="AH392" s="4">
        <v>0</v>
      </c>
      <c r="AI392" s="4">
        <v>0</v>
      </c>
      <c r="AJ392" s="4">
        <v>0</v>
      </c>
      <c r="AK392" s="4">
        <v>0</v>
      </c>
      <c r="AL392" s="4">
        <v>0</v>
      </c>
      <c r="AM392" s="4">
        <v>0</v>
      </c>
      <c r="AN392" s="4">
        <v>0</v>
      </c>
      <c r="AO392" s="4">
        <v>0</v>
      </c>
      <c r="AP392" s="4">
        <v>0</v>
      </c>
      <c r="AQ392" s="4">
        <v>0</v>
      </c>
      <c r="AR392" s="4">
        <v>0</v>
      </c>
      <c r="AS392" s="4">
        <v>0</v>
      </c>
      <c r="AT392" s="4">
        <v>0</v>
      </c>
      <c r="AU392" s="4">
        <v>0</v>
      </c>
      <c r="AV392" s="4">
        <v>0</v>
      </c>
      <c r="AW392" s="4">
        <f t="shared" si="63"/>
        <v>40</v>
      </c>
      <c r="AX392" s="4">
        <f t="shared" si="64"/>
        <v>39</v>
      </c>
      <c r="AY392" s="4">
        <v>0</v>
      </c>
      <c r="AZ392" s="4">
        <v>0</v>
      </c>
      <c r="BA392" s="4">
        <v>0</v>
      </c>
      <c r="BB392" s="4">
        <v>126</v>
      </c>
      <c r="BC392" s="4">
        <v>124</v>
      </c>
      <c r="BD392" s="4">
        <v>47</v>
      </c>
      <c r="BE392" s="4">
        <v>46</v>
      </c>
      <c r="BF392" s="4">
        <v>1</v>
      </c>
      <c r="BG392" s="8">
        <f t="shared" si="65"/>
        <v>6</v>
      </c>
      <c r="BH392" s="4">
        <v>6</v>
      </c>
      <c r="BI392" s="4">
        <v>0</v>
      </c>
      <c r="BJ392" s="4">
        <v>0</v>
      </c>
      <c r="BK392" s="4">
        <v>2338</v>
      </c>
      <c r="BL392" s="4">
        <f t="shared" si="66"/>
        <v>8825</v>
      </c>
      <c r="BM392" s="4">
        <f t="shared" si="67"/>
        <v>35</v>
      </c>
      <c r="BN392" s="4">
        <v>35</v>
      </c>
      <c r="BO392" s="4">
        <v>0</v>
      </c>
      <c r="BP392" s="4">
        <v>0</v>
      </c>
      <c r="BQ392" s="4">
        <v>0</v>
      </c>
      <c r="BR392" s="4">
        <f t="shared" si="68"/>
        <v>11129</v>
      </c>
      <c r="BS392" s="4">
        <f t="shared" si="69"/>
        <v>10920</v>
      </c>
      <c r="BT392" s="4">
        <f t="shared" si="70"/>
        <v>209</v>
      </c>
      <c r="BU392" s="4">
        <f t="shared" si="71"/>
        <v>27185</v>
      </c>
      <c r="BW392" s="4">
        <v>0</v>
      </c>
    </row>
    <row r="393" spans="1:75">
      <c r="A393" s="8" t="s">
        <v>166</v>
      </c>
      <c r="B393" s="18">
        <v>45335</v>
      </c>
      <c r="C393" s="4" t="s">
        <v>99</v>
      </c>
      <c r="D393" s="5">
        <v>2024</v>
      </c>
      <c r="E393" s="4" t="str">
        <f t="shared" si="59"/>
        <v>ThurstonFebruary2024</v>
      </c>
      <c r="F393" s="4">
        <v>196769</v>
      </c>
      <c r="G393" s="4">
        <v>25672</v>
      </c>
      <c r="H393" s="4">
        <v>67231</v>
      </c>
      <c r="I393" s="4">
        <v>50</v>
      </c>
      <c r="J393" s="4">
        <v>0</v>
      </c>
      <c r="K393" s="4">
        <f t="shared" si="60"/>
        <v>67281</v>
      </c>
      <c r="L393" s="4">
        <f t="shared" si="61"/>
        <v>-1</v>
      </c>
      <c r="M393" s="4">
        <v>201062</v>
      </c>
      <c r="N393" s="4">
        <v>68091</v>
      </c>
      <c r="O393" s="4">
        <v>67282</v>
      </c>
      <c r="P393" s="4">
        <v>7</v>
      </c>
      <c r="Q393" s="4">
        <v>0</v>
      </c>
      <c r="R393" s="4">
        <v>801</v>
      </c>
      <c r="S393" s="4">
        <v>121</v>
      </c>
      <c r="T393" s="4">
        <v>112</v>
      </c>
      <c r="U393" s="4">
        <v>519</v>
      </c>
      <c r="V393" s="4">
        <v>0</v>
      </c>
      <c r="W393" s="4">
        <v>49</v>
      </c>
      <c r="X393" s="4">
        <f t="shared" si="62"/>
        <v>1</v>
      </c>
      <c r="Y393" s="2" t="s">
        <v>403</v>
      </c>
      <c r="Z393" s="4">
        <v>9294</v>
      </c>
      <c r="AA393" s="4">
        <v>1107</v>
      </c>
      <c r="AB393" s="4">
        <v>1092</v>
      </c>
      <c r="AC393" s="4">
        <v>15</v>
      </c>
      <c r="AD393" s="4">
        <v>3</v>
      </c>
      <c r="AE393" s="4">
        <v>5</v>
      </c>
      <c r="AF393" s="4">
        <v>3</v>
      </c>
      <c r="AG393" s="4">
        <v>4</v>
      </c>
      <c r="AH393" s="4">
        <v>0</v>
      </c>
      <c r="AI393" s="4">
        <v>0</v>
      </c>
      <c r="AJ393" s="4">
        <v>0</v>
      </c>
      <c r="AK393" s="4">
        <v>0</v>
      </c>
      <c r="AL393" s="4">
        <v>0</v>
      </c>
      <c r="AM393" s="4">
        <v>0</v>
      </c>
      <c r="AN393" s="4">
        <v>0</v>
      </c>
      <c r="AO393" s="4">
        <v>0</v>
      </c>
      <c r="AP393" s="4">
        <v>0</v>
      </c>
      <c r="AQ393" s="4">
        <v>0</v>
      </c>
      <c r="AR393" s="4">
        <v>0</v>
      </c>
      <c r="AS393" s="4">
        <v>0</v>
      </c>
      <c r="AT393" s="4">
        <v>0</v>
      </c>
      <c r="AU393" s="4">
        <v>0</v>
      </c>
      <c r="AV393" s="4">
        <v>0</v>
      </c>
      <c r="AW393" s="4">
        <f t="shared" si="63"/>
        <v>1107</v>
      </c>
      <c r="AX393" s="4">
        <f t="shared" si="64"/>
        <v>1092</v>
      </c>
      <c r="AY393" s="4">
        <v>0</v>
      </c>
      <c r="AZ393" s="4">
        <v>0</v>
      </c>
      <c r="BA393" s="4">
        <v>0</v>
      </c>
      <c r="BB393" s="4">
        <v>1151</v>
      </c>
      <c r="BC393" s="4">
        <v>1151</v>
      </c>
      <c r="BD393" s="4">
        <v>318</v>
      </c>
      <c r="BE393" s="4">
        <v>313</v>
      </c>
      <c r="BF393" s="4">
        <v>5</v>
      </c>
      <c r="BG393" s="8">
        <f t="shared" si="65"/>
        <v>66</v>
      </c>
      <c r="BH393" s="4">
        <v>65</v>
      </c>
      <c r="BI393" s="4">
        <v>1</v>
      </c>
      <c r="BJ393" s="4">
        <v>0</v>
      </c>
      <c r="BK393" s="4">
        <v>38239</v>
      </c>
      <c r="BL393" s="4">
        <f t="shared" si="66"/>
        <v>29786</v>
      </c>
      <c r="BM393" s="4">
        <f t="shared" si="67"/>
        <v>274</v>
      </c>
      <c r="BN393" s="4">
        <v>274</v>
      </c>
      <c r="BO393" s="4">
        <v>0</v>
      </c>
      <c r="BP393" s="4">
        <v>0</v>
      </c>
      <c r="BQ393" s="4">
        <v>65</v>
      </c>
      <c r="BR393" s="4">
        <f t="shared" si="68"/>
        <v>66984</v>
      </c>
      <c r="BS393" s="4">
        <f t="shared" si="69"/>
        <v>66190</v>
      </c>
      <c r="BT393" s="4">
        <f t="shared" si="70"/>
        <v>786</v>
      </c>
      <c r="BU393" s="4">
        <f t="shared" si="71"/>
        <v>191768</v>
      </c>
      <c r="BW393" s="4">
        <v>4</v>
      </c>
    </row>
    <row r="394" spans="1:75">
      <c r="A394" s="8" t="s">
        <v>168</v>
      </c>
      <c r="B394" s="18">
        <v>45335</v>
      </c>
      <c r="C394" s="4" t="s">
        <v>99</v>
      </c>
      <c r="D394" s="5">
        <v>2024</v>
      </c>
      <c r="E394" s="4" t="str">
        <f t="shared" si="59"/>
        <v>WahkiakumFebruary2024</v>
      </c>
      <c r="F394" s="4">
        <v>676</v>
      </c>
      <c r="G394" s="4">
        <v>61</v>
      </c>
      <c r="H394" s="4">
        <v>291</v>
      </c>
      <c r="I394" s="4">
        <v>0</v>
      </c>
      <c r="J394" s="4">
        <v>0</v>
      </c>
      <c r="K394" s="4">
        <f t="shared" si="60"/>
        <v>291</v>
      </c>
      <c r="L394" s="4">
        <f t="shared" si="61"/>
        <v>0</v>
      </c>
      <c r="M394" s="4">
        <v>682</v>
      </c>
      <c r="N394" s="4">
        <v>292</v>
      </c>
      <c r="O394" s="4">
        <v>291</v>
      </c>
      <c r="P394" s="4">
        <v>0</v>
      </c>
      <c r="Q394" s="4">
        <v>0</v>
      </c>
      <c r="R394" s="4">
        <v>1</v>
      </c>
      <c r="S394" s="4">
        <v>0</v>
      </c>
      <c r="T394" s="4">
        <v>0</v>
      </c>
      <c r="U394" s="4">
        <v>1</v>
      </c>
      <c r="V394" s="4">
        <v>0</v>
      </c>
      <c r="W394" s="4">
        <v>0</v>
      </c>
      <c r="X394" s="4">
        <f t="shared" si="62"/>
        <v>0</v>
      </c>
      <c r="Z394" s="4">
        <v>5</v>
      </c>
      <c r="AA394" s="4">
        <v>0</v>
      </c>
      <c r="AB394" s="4">
        <v>0</v>
      </c>
      <c r="AC394" s="4">
        <v>0</v>
      </c>
      <c r="AD394" s="4">
        <v>0</v>
      </c>
      <c r="AE394" s="4">
        <v>0</v>
      </c>
      <c r="AF394" s="4">
        <v>0</v>
      </c>
      <c r="AG394" s="4">
        <v>0</v>
      </c>
      <c r="AH394" s="4">
        <v>0</v>
      </c>
      <c r="AI394" s="4">
        <v>0</v>
      </c>
      <c r="AJ394" s="4">
        <v>0</v>
      </c>
      <c r="AK394" s="4">
        <v>0</v>
      </c>
      <c r="AL394" s="4">
        <v>0</v>
      </c>
      <c r="AM394" s="4">
        <v>0</v>
      </c>
      <c r="AN394" s="4">
        <v>0</v>
      </c>
      <c r="AO394" s="4">
        <v>0</v>
      </c>
      <c r="AP394" s="4">
        <v>0</v>
      </c>
      <c r="AQ394" s="4">
        <v>0</v>
      </c>
      <c r="AR394" s="4">
        <v>0</v>
      </c>
      <c r="AS394" s="4">
        <v>0</v>
      </c>
      <c r="AT394" s="4">
        <v>0</v>
      </c>
      <c r="AU394" s="4">
        <v>0</v>
      </c>
      <c r="AV394" s="4">
        <v>0</v>
      </c>
      <c r="AW394" s="4">
        <f t="shared" si="63"/>
        <v>0</v>
      </c>
      <c r="AX394" s="4">
        <f t="shared" si="64"/>
        <v>0</v>
      </c>
      <c r="AY394" s="4">
        <v>0</v>
      </c>
      <c r="AZ394" s="4">
        <v>0</v>
      </c>
      <c r="BA394" s="4">
        <v>0</v>
      </c>
      <c r="BB394" s="4">
        <v>0</v>
      </c>
      <c r="BC394" s="4">
        <v>0</v>
      </c>
      <c r="BD394" s="4">
        <v>0</v>
      </c>
      <c r="BE394" s="4">
        <v>0</v>
      </c>
      <c r="BF394" s="4">
        <v>0</v>
      </c>
      <c r="BG394" s="8">
        <f t="shared" si="65"/>
        <v>0</v>
      </c>
      <c r="BH394" s="4">
        <v>0</v>
      </c>
      <c r="BI394" s="4">
        <v>0</v>
      </c>
      <c r="BJ394" s="4">
        <v>0</v>
      </c>
      <c r="BK394" s="4">
        <v>93</v>
      </c>
      <c r="BL394" s="4">
        <f t="shared" si="66"/>
        <v>199</v>
      </c>
      <c r="BM394" s="4">
        <f t="shared" si="67"/>
        <v>0</v>
      </c>
      <c r="BN394" s="4">
        <v>0</v>
      </c>
      <c r="BO394" s="4">
        <v>0</v>
      </c>
      <c r="BP394" s="4">
        <v>0</v>
      </c>
      <c r="BQ394" s="4">
        <v>0</v>
      </c>
      <c r="BR394" s="4">
        <f t="shared" si="68"/>
        <v>292</v>
      </c>
      <c r="BS394" s="4">
        <f t="shared" si="69"/>
        <v>291</v>
      </c>
      <c r="BT394" s="4">
        <f t="shared" si="70"/>
        <v>1</v>
      </c>
      <c r="BU394" s="4">
        <f t="shared" si="71"/>
        <v>677</v>
      </c>
      <c r="BW394" s="4">
        <v>0</v>
      </c>
    </row>
    <row r="395" spans="1:75">
      <c r="A395" s="8" t="s">
        <v>170</v>
      </c>
      <c r="B395" s="18">
        <v>45335</v>
      </c>
      <c r="C395" s="4" t="s">
        <v>99</v>
      </c>
      <c r="D395" s="5">
        <v>2024</v>
      </c>
      <c r="E395" s="4" t="str">
        <f t="shared" si="59"/>
        <v>Walla WallaFebruary2024</v>
      </c>
      <c r="F395" s="4">
        <v>24455</v>
      </c>
      <c r="G395" s="4">
        <v>2300</v>
      </c>
      <c r="H395" s="4">
        <v>10282</v>
      </c>
      <c r="I395" s="4">
        <v>1</v>
      </c>
      <c r="J395" s="4">
        <v>0</v>
      </c>
      <c r="K395" s="4">
        <f t="shared" si="60"/>
        <v>10283</v>
      </c>
      <c r="L395" s="4">
        <f t="shared" si="61"/>
        <v>0</v>
      </c>
      <c r="M395" s="4">
        <v>25013</v>
      </c>
      <c r="N395" s="4">
        <v>10469</v>
      </c>
      <c r="O395" s="4">
        <v>10283</v>
      </c>
      <c r="P395" s="4">
        <v>0</v>
      </c>
      <c r="Q395" s="4">
        <v>0</v>
      </c>
      <c r="R395" s="4">
        <v>186</v>
      </c>
      <c r="S395" s="4">
        <v>34</v>
      </c>
      <c r="T395" s="4">
        <v>92</v>
      </c>
      <c r="U395" s="4">
        <v>54</v>
      </c>
      <c r="V395" s="4">
        <v>0</v>
      </c>
      <c r="W395" s="4">
        <v>6</v>
      </c>
      <c r="X395" s="4">
        <f t="shared" si="62"/>
        <v>0</v>
      </c>
      <c r="Z395" s="4">
        <v>251</v>
      </c>
      <c r="AA395" s="4">
        <v>27</v>
      </c>
      <c r="AB395" s="4">
        <v>27</v>
      </c>
      <c r="AC395" s="4">
        <v>0</v>
      </c>
      <c r="AD395" s="4">
        <v>0</v>
      </c>
      <c r="AE395" s="4">
        <v>0</v>
      </c>
      <c r="AF395" s="4">
        <v>0</v>
      </c>
      <c r="AG395" s="4">
        <v>0</v>
      </c>
      <c r="AH395" s="4">
        <v>0</v>
      </c>
      <c r="AI395" s="4">
        <v>0</v>
      </c>
      <c r="AJ395" s="4">
        <v>0</v>
      </c>
      <c r="AK395" s="4">
        <v>0</v>
      </c>
      <c r="AL395" s="4">
        <v>0</v>
      </c>
      <c r="AM395" s="4">
        <v>0</v>
      </c>
      <c r="AN395" s="4">
        <v>0</v>
      </c>
      <c r="AO395" s="4">
        <v>0</v>
      </c>
      <c r="AP395" s="4">
        <v>0</v>
      </c>
      <c r="AQ395" s="4">
        <v>0</v>
      </c>
      <c r="AR395" s="4">
        <v>0</v>
      </c>
      <c r="AS395" s="4">
        <v>0</v>
      </c>
      <c r="AT395" s="4">
        <v>0</v>
      </c>
      <c r="AU395" s="4">
        <v>0</v>
      </c>
      <c r="AV395" s="4">
        <v>0</v>
      </c>
      <c r="AW395" s="4">
        <f t="shared" si="63"/>
        <v>27</v>
      </c>
      <c r="AX395" s="4">
        <f t="shared" si="64"/>
        <v>27</v>
      </c>
      <c r="AY395" s="4">
        <v>0</v>
      </c>
      <c r="AZ395" s="4">
        <v>0</v>
      </c>
      <c r="BA395" s="4">
        <v>0</v>
      </c>
      <c r="BB395" s="4">
        <v>259</v>
      </c>
      <c r="BC395" s="4">
        <v>259</v>
      </c>
      <c r="BD395" s="4">
        <v>55</v>
      </c>
      <c r="BE395" s="4">
        <v>54</v>
      </c>
      <c r="BF395" s="4">
        <v>1</v>
      </c>
      <c r="BG395" s="8">
        <f t="shared" si="65"/>
        <v>2</v>
      </c>
      <c r="BH395" s="4">
        <v>2</v>
      </c>
      <c r="BI395" s="4">
        <v>0</v>
      </c>
      <c r="BJ395" s="4">
        <v>0</v>
      </c>
      <c r="BK395" s="4">
        <v>4953</v>
      </c>
      <c r="BL395" s="4">
        <f t="shared" si="66"/>
        <v>5514</v>
      </c>
      <c r="BM395" s="4">
        <f t="shared" si="67"/>
        <v>15</v>
      </c>
      <c r="BN395" s="4">
        <v>15</v>
      </c>
      <c r="BO395" s="4">
        <v>0</v>
      </c>
      <c r="BP395" s="4">
        <v>0</v>
      </c>
      <c r="BQ395" s="4">
        <v>4</v>
      </c>
      <c r="BR395" s="4">
        <f t="shared" si="68"/>
        <v>10442</v>
      </c>
      <c r="BS395" s="4">
        <f t="shared" si="69"/>
        <v>10256</v>
      </c>
      <c r="BT395" s="4">
        <f t="shared" si="70"/>
        <v>186</v>
      </c>
      <c r="BU395" s="4">
        <f t="shared" si="71"/>
        <v>24762</v>
      </c>
      <c r="BW395" s="4">
        <v>2</v>
      </c>
    </row>
    <row r="396" spans="1:75">
      <c r="A396" s="8" t="s">
        <v>172</v>
      </c>
      <c r="B396" s="18">
        <v>45335</v>
      </c>
      <c r="C396" s="4" t="s">
        <v>99</v>
      </c>
      <c r="D396" s="5">
        <v>2024</v>
      </c>
      <c r="E396" s="4" t="str">
        <f t="shared" si="59"/>
        <v>WhatcomFebruary2024</v>
      </c>
      <c r="F396" s="4">
        <v>159750</v>
      </c>
      <c r="G396" s="4">
        <v>15155</v>
      </c>
      <c r="H396" s="4">
        <v>60635</v>
      </c>
      <c r="I396" s="4">
        <v>15</v>
      </c>
      <c r="J396" s="4">
        <v>1</v>
      </c>
      <c r="K396" s="4">
        <f t="shared" si="60"/>
        <v>60649</v>
      </c>
      <c r="L396" s="4">
        <f t="shared" si="61"/>
        <v>0</v>
      </c>
      <c r="M396" s="4">
        <v>162008</v>
      </c>
      <c r="N396" s="4">
        <v>61446</v>
      </c>
      <c r="O396" s="4">
        <v>60649</v>
      </c>
      <c r="P396" s="4">
        <v>0</v>
      </c>
      <c r="Q396" s="4">
        <v>0</v>
      </c>
      <c r="R396" s="4">
        <v>797</v>
      </c>
      <c r="S396" s="4">
        <v>70</v>
      </c>
      <c r="T396" s="4">
        <v>255</v>
      </c>
      <c r="U396" s="4">
        <v>460</v>
      </c>
      <c r="V396" s="4">
        <v>0</v>
      </c>
      <c r="W396" s="4">
        <v>12</v>
      </c>
      <c r="X396" s="4">
        <f t="shared" si="62"/>
        <v>0</v>
      </c>
      <c r="Z396" s="4">
        <v>3013</v>
      </c>
      <c r="AA396" s="4">
        <v>288</v>
      </c>
      <c r="AB396" s="4">
        <v>274</v>
      </c>
      <c r="AC396" s="4">
        <v>14</v>
      </c>
      <c r="AD396" s="4">
        <v>5</v>
      </c>
      <c r="AE396" s="4">
        <v>0</v>
      </c>
      <c r="AF396" s="4">
        <v>4</v>
      </c>
      <c r="AG396" s="4">
        <v>5</v>
      </c>
      <c r="AH396" s="4">
        <v>0</v>
      </c>
      <c r="AI396" s="4">
        <v>0</v>
      </c>
      <c r="AJ396" s="4">
        <v>0</v>
      </c>
      <c r="AK396" s="4">
        <v>0</v>
      </c>
      <c r="AL396" s="4">
        <v>0</v>
      </c>
      <c r="AM396" s="4">
        <v>0</v>
      </c>
      <c r="AN396" s="4">
        <v>0</v>
      </c>
      <c r="AO396" s="4">
        <v>0</v>
      </c>
      <c r="AP396" s="4">
        <v>0</v>
      </c>
      <c r="AQ396" s="4">
        <v>0</v>
      </c>
      <c r="AR396" s="4">
        <v>0</v>
      </c>
      <c r="AS396" s="4">
        <v>0</v>
      </c>
      <c r="AT396" s="4">
        <v>0</v>
      </c>
      <c r="AU396" s="4">
        <v>0</v>
      </c>
      <c r="AV396" s="4">
        <v>0</v>
      </c>
      <c r="AW396" s="4">
        <f t="shared" si="63"/>
        <v>288</v>
      </c>
      <c r="AX396" s="4">
        <f t="shared" si="64"/>
        <v>274</v>
      </c>
      <c r="AY396" s="4">
        <v>0</v>
      </c>
      <c r="AZ396" s="4">
        <v>0</v>
      </c>
      <c r="BA396" s="4">
        <v>0</v>
      </c>
      <c r="BB396" s="4">
        <v>750</v>
      </c>
      <c r="BC396" s="4">
        <v>750</v>
      </c>
      <c r="BD396" s="4">
        <v>244</v>
      </c>
      <c r="BE396" s="4">
        <v>235</v>
      </c>
      <c r="BF396" s="4">
        <v>9</v>
      </c>
      <c r="BG396" s="8">
        <f t="shared" si="65"/>
        <v>124</v>
      </c>
      <c r="BH396" s="4">
        <v>122</v>
      </c>
      <c r="BI396" s="4">
        <v>2</v>
      </c>
      <c r="BJ396" s="4">
        <v>0</v>
      </c>
      <c r="BK396" s="4">
        <v>35878</v>
      </c>
      <c r="BL396" s="4">
        <f t="shared" si="66"/>
        <v>25444</v>
      </c>
      <c r="BM396" s="4">
        <f t="shared" si="67"/>
        <v>437</v>
      </c>
      <c r="BN396" s="4">
        <v>437</v>
      </c>
      <c r="BO396" s="4">
        <v>0</v>
      </c>
      <c r="BP396" s="4">
        <v>0</v>
      </c>
      <c r="BQ396" s="4">
        <v>0</v>
      </c>
      <c r="BR396" s="4">
        <f t="shared" si="68"/>
        <v>61158</v>
      </c>
      <c r="BS396" s="4">
        <f t="shared" si="69"/>
        <v>60375</v>
      </c>
      <c r="BT396" s="4">
        <f t="shared" si="70"/>
        <v>783</v>
      </c>
      <c r="BU396" s="4">
        <f t="shared" si="71"/>
        <v>158995</v>
      </c>
      <c r="BW396" s="4">
        <v>0</v>
      </c>
    </row>
    <row r="397" spans="1:75">
      <c r="A397" s="8" t="s">
        <v>174</v>
      </c>
      <c r="B397" s="18">
        <v>45335</v>
      </c>
      <c r="C397" s="4" t="s">
        <v>99</v>
      </c>
      <c r="D397" s="5">
        <v>2024</v>
      </c>
      <c r="E397" s="4" t="str">
        <f t="shared" si="59"/>
        <v>WhitmanFebruary2024</v>
      </c>
      <c r="F397" s="4">
        <v>20750</v>
      </c>
      <c r="G397" s="4">
        <v>4526</v>
      </c>
      <c r="H397" s="4">
        <v>7396</v>
      </c>
      <c r="I397" s="4">
        <v>4</v>
      </c>
      <c r="J397" s="4">
        <v>0</v>
      </c>
      <c r="K397" s="4">
        <f t="shared" si="60"/>
        <v>7400</v>
      </c>
      <c r="L397" s="4">
        <f t="shared" si="61"/>
        <v>0</v>
      </c>
      <c r="M397" s="4">
        <v>21138</v>
      </c>
      <c r="N397" s="4">
        <v>7514</v>
      </c>
      <c r="O397" s="4">
        <v>7400</v>
      </c>
      <c r="P397" s="4">
        <v>0</v>
      </c>
      <c r="Q397" s="4">
        <v>0</v>
      </c>
      <c r="R397" s="4">
        <v>114</v>
      </c>
      <c r="S397" s="4">
        <v>10</v>
      </c>
      <c r="T397" s="4">
        <v>47</v>
      </c>
      <c r="U397" s="4">
        <v>55</v>
      </c>
      <c r="V397" s="4">
        <v>0</v>
      </c>
      <c r="W397" s="4">
        <v>2</v>
      </c>
      <c r="X397" s="4">
        <f t="shared" si="62"/>
        <v>0</v>
      </c>
      <c r="Z397" s="4">
        <v>329</v>
      </c>
      <c r="AA397" s="4">
        <v>22</v>
      </c>
      <c r="AB397" s="4">
        <v>21</v>
      </c>
      <c r="AC397" s="4">
        <v>1</v>
      </c>
      <c r="AD397" s="4">
        <v>0</v>
      </c>
      <c r="AE397" s="4">
        <v>1</v>
      </c>
      <c r="AF397" s="4">
        <v>0</v>
      </c>
      <c r="AG397" s="4">
        <v>0</v>
      </c>
      <c r="AH397" s="4">
        <v>0</v>
      </c>
      <c r="AI397" s="4">
        <v>0</v>
      </c>
      <c r="AJ397" s="4">
        <v>0</v>
      </c>
      <c r="AK397" s="4">
        <v>0</v>
      </c>
      <c r="AL397" s="4">
        <v>0</v>
      </c>
      <c r="AM397" s="4">
        <v>0</v>
      </c>
      <c r="AN397" s="4">
        <v>0</v>
      </c>
      <c r="AO397" s="4">
        <v>0</v>
      </c>
      <c r="AP397" s="4">
        <v>0</v>
      </c>
      <c r="AQ397" s="4">
        <v>0</v>
      </c>
      <c r="AR397" s="4">
        <v>0</v>
      </c>
      <c r="AS397" s="4">
        <v>0</v>
      </c>
      <c r="AT397" s="4">
        <v>0</v>
      </c>
      <c r="AU397" s="4">
        <v>0</v>
      </c>
      <c r="AV397" s="4">
        <v>0</v>
      </c>
      <c r="AW397" s="4">
        <f t="shared" si="63"/>
        <v>22</v>
      </c>
      <c r="AX397" s="4">
        <f t="shared" si="64"/>
        <v>21</v>
      </c>
      <c r="AY397" s="4">
        <v>0</v>
      </c>
      <c r="AZ397" s="4">
        <v>0</v>
      </c>
      <c r="BA397" s="4">
        <v>0</v>
      </c>
      <c r="BB397" s="4">
        <v>128</v>
      </c>
      <c r="BC397" s="4">
        <v>128</v>
      </c>
      <c r="BD397" s="4">
        <v>48</v>
      </c>
      <c r="BE397" s="4">
        <v>47</v>
      </c>
      <c r="BF397" s="4">
        <v>1</v>
      </c>
      <c r="BG397" s="8">
        <f t="shared" si="65"/>
        <v>0</v>
      </c>
      <c r="BH397" s="4">
        <v>0</v>
      </c>
      <c r="BI397" s="4">
        <v>0</v>
      </c>
      <c r="BJ397" s="4">
        <v>0</v>
      </c>
      <c r="BK397" s="4">
        <v>3050</v>
      </c>
      <c r="BL397" s="4">
        <f t="shared" si="66"/>
        <v>4464</v>
      </c>
      <c r="BM397" s="4">
        <f t="shared" si="67"/>
        <v>22</v>
      </c>
      <c r="BN397" s="4">
        <v>22</v>
      </c>
      <c r="BO397" s="4">
        <v>0</v>
      </c>
      <c r="BP397" s="4">
        <v>0</v>
      </c>
      <c r="BQ397" s="4">
        <v>0</v>
      </c>
      <c r="BR397" s="4">
        <f t="shared" si="68"/>
        <v>7492</v>
      </c>
      <c r="BS397" s="4">
        <f t="shared" si="69"/>
        <v>7379</v>
      </c>
      <c r="BT397" s="4">
        <f t="shared" si="70"/>
        <v>113</v>
      </c>
      <c r="BU397" s="4">
        <f t="shared" si="71"/>
        <v>20809</v>
      </c>
      <c r="BW397" s="4">
        <v>0</v>
      </c>
    </row>
    <row r="398" spans="1:75">
      <c r="A398" s="8" t="s">
        <v>176</v>
      </c>
      <c r="B398" s="18">
        <v>45335</v>
      </c>
      <c r="C398" s="4" t="s">
        <v>99</v>
      </c>
      <c r="D398" s="5">
        <v>2024</v>
      </c>
      <c r="E398" s="4" t="str">
        <f t="shared" si="59"/>
        <v>YakimaFebruary2024</v>
      </c>
      <c r="F398" s="4">
        <v>71275</v>
      </c>
      <c r="G398" s="4">
        <v>5843</v>
      </c>
      <c r="H398" s="4">
        <v>17158</v>
      </c>
      <c r="I398" s="4">
        <v>0</v>
      </c>
      <c r="J398" s="4">
        <v>3</v>
      </c>
      <c r="K398" s="4">
        <f t="shared" si="60"/>
        <v>17155</v>
      </c>
      <c r="L398" s="4">
        <f t="shared" si="61"/>
        <v>0</v>
      </c>
      <c r="M398" s="4">
        <v>71998</v>
      </c>
      <c r="N398" s="4">
        <v>17392</v>
      </c>
      <c r="O398" s="4">
        <v>17155</v>
      </c>
      <c r="P398" s="4">
        <v>0</v>
      </c>
      <c r="Q398" s="4">
        <v>0</v>
      </c>
      <c r="R398" s="4">
        <v>237</v>
      </c>
      <c r="S398" s="4">
        <v>61</v>
      </c>
      <c r="T398" s="4">
        <v>41</v>
      </c>
      <c r="U398" s="4">
        <v>124</v>
      </c>
      <c r="V398" s="4">
        <v>0</v>
      </c>
      <c r="W398" s="4">
        <v>11</v>
      </c>
      <c r="X398" s="4">
        <f t="shared" si="62"/>
        <v>0</v>
      </c>
      <c r="Z398" s="4">
        <v>683</v>
      </c>
      <c r="AA398" s="4">
        <v>72</v>
      </c>
      <c r="AB398" s="4">
        <v>72</v>
      </c>
      <c r="AC398" s="4">
        <v>0</v>
      </c>
      <c r="AD398" s="4">
        <v>0</v>
      </c>
      <c r="AE398" s="4">
        <v>0</v>
      </c>
      <c r="AF398" s="4">
        <v>0</v>
      </c>
      <c r="AG398" s="4">
        <v>0</v>
      </c>
      <c r="AH398" s="4">
        <v>0</v>
      </c>
      <c r="AI398" s="4">
        <v>0</v>
      </c>
      <c r="AJ398" s="4">
        <v>0</v>
      </c>
      <c r="AK398" s="4">
        <v>0</v>
      </c>
      <c r="AL398" s="4">
        <v>0</v>
      </c>
      <c r="AM398" s="4">
        <v>0</v>
      </c>
      <c r="AN398" s="4">
        <v>0</v>
      </c>
      <c r="AO398" s="4">
        <v>0</v>
      </c>
      <c r="AP398" s="4">
        <v>0</v>
      </c>
      <c r="AQ398" s="4">
        <v>0</v>
      </c>
      <c r="AR398" s="4">
        <v>0</v>
      </c>
      <c r="AS398" s="4">
        <v>0</v>
      </c>
      <c r="AT398" s="4">
        <v>0</v>
      </c>
      <c r="AU398" s="4">
        <v>0</v>
      </c>
      <c r="AV398" s="4">
        <v>0</v>
      </c>
      <c r="AW398" s="4">
        <f t="shared" si="63"/>
        <v>72</v>
      </c>
      <c r="AX398" s="4">
        <f t="shared" si="64"/>
        <v>72</v>
      </c>
      <c r="AY398" s="4">
        <v>0</v>
      </c>
      <c r="AZ398" s="4">
        <v>0</v>
      </c>
      <c r="BA398" s="4">
        <v>0</v>
      </c>
      <c r="BB398" s="4">
        <v>581</v>
      </c>
      <c r="BC398" s="4">
        <v>581</v>
      </c>
      <c r="BD398" s="4">
        <v>59</v>
      </c>
      <c r="BE398" s="4">
        <v>55</v>
      </c>
      <c r="BF398" s="4">
        <v>4</v>
      </c>
      <c r="BG398" s="8">
        <f t="shared" si="65"/>
        <v>9</v>
      </c>
      <c r="BH398" s="4">
        <v>9</v>
      </c>
      <c r="BI398" s="4">
        <v>0</v>
      </c>
      <c r="BJ398" s="4">
        <v>0</v>
      </c>
      <c r="BK398" s="4">
        <v>4677</v>
      </c>
      <c r="BL398" s="4">
        <f t="shared" si="66"/>
        <v>12706</v>
      </c>
      <c r="BM398" s="4">
        <f t="shared" si="67"/>
        <v>247</v>
      </c>
      <c r="BN398" s="4">
        <v>247</v>
      </c>
      <c r="BO398" s="4">
        <v>0</v>
      </c>
      <c r="BP398" s="4">
        <v>0</v>
      </c>
      <c r="BQ398" s="4">
        <v>9</v>
      </c>
      <c r="BR398" s="4">
        <f t="shared" si="68"/>
        <v>17320</v>
      </c>
      <c r="BS398" s="4">
        <f t="shared" si="69"/>
        <v>17083</v>
      </c>
      <c r="BT398" s="4">
        <f t="shared" si="70"/>
        <v>237</v>
      </c>
      <c r="BU398" s="4">
        <f t="shared" si="71"/>
        <v>71315</v>
      </c>
      <c r="BW398" s="4">
        <v>0</v>
      </c>
    </row>
    <row r="399" spans="1:75">
      <c r="A399" s="21" t="s">
        <v>178</v>
      </c>
      <c r="B399" s="22">
        <v>45335</v>
      </c>
      <c r="C399" s="21" t="s">
        <v>99</v>
      </c>
      <c r="D399" s="23">
        <v>2024</v>
      </c>
      <c r="E399" s="21" t="str">
        <f t="shared" si="59"/>
        <v>z-TotalsFebruary2024</v>
      </c>
      <c r="F399" s="21">
        <f>SUM(F360:F398)</f>
        <v>2185272</v>
      </c>
      <c r="G399" s="21">
        <f>SUM(G360:G398)</f>
        <v>238810</v>
      </c>
      <c r="H399" s="21">
        <f>SUM(H360:H398)</f>
        <v>730998</v>
      </c>
      <c r="I399" s="21">
        <f>SUM(I360:I398)</f>
        <v>181</v>
      </c>
      <c r="J399" s="21">
        <f>SUM(J360:J398)</f>
        <v>59</v>
      </c>
      <c r="K399" s="21">
        <f t="shared" si="60"/>
        <v>731120</v>
      </c>
      <c r="L399" s="21">
        <f t="shared" si="61"/>
        <v>-1</v>
      </c>
      <c r="M399" s="21">
        <f t="shared" ref="M399:W399" si="72">SUM(M360:M398)</f>
        <v>2217792</v>
      </c>
      <c r="N399" s="21">
        <f t="shared" si="72"/>
        <v>741805</v>
      </c>
      <c r="O399" s="21">
        <f t="shared" si="72"/>
        <v>731121</v>
      </c>
      <c r="P399" s="21">
        <f t="shared" si="72"/>
        <v>110</v>
      </c>
      <c r="Q399" s="21">
        <f t="shared" si="72"/>
        <v>2</v>
      </c>
      <c r="R399" s="21">
        <f t="shared" si="72"/>
        <v>10573</v>
      </c>
      <c r="S399" s="21">
        <f t="shared" si="72"/>
        <v>1424</v>
      </c>
      <c r="T399" s="21">
        <f t="shared" si="72"/>
        <v>3030</v>
      </c>
      <c r="U399" s="21">
        <f t="shared" si="72"/>
        <v>5829</v>
      </c>
      <c r="V399" s="21">
        <f t="shared" si="72"/>
        <v>0</v>
      </c>
      <c r="W399" s="21">
        <f t="shared" si="72"/>
        <v>286</v>
      </c>
      <c r="X399" s="21">
        <f t="shared" si="62"/>
        <v>1</v>
      </c>
      <c r="Y399" s="21"/>
      <c r="Z399" s="21">
        <f t="shared" ref="Z399:AV399" si="73">SUM(Z360:Z398)</f>
        <v>48074</v>
      </c>
      <c r="AA399" s="21">
        <f t="shared" si="73"/>
        <v>4996</v>
      </c>
      <c r="AB399" s="21">
        <f t="shared" si="73"/>
        <v>4909</v>
      </c>
      <c r="AC399" s="21">
        <f t="shared" si="73"/>
        <v>85</v>
      </c>
      <c r="AD399" s="21">
        <f t="shared" si="73"/>
        <v>29</v>
      </c>
      <c r="AE399" s="21">
        <f t="shared" si="73"/>
        <v>24</v>
      </c>
      <c r="AF399" s="21">
        <f t="shared" si="73"/>
        <v>16</v>
      </c>
      <c r="AG399" s="21">
        <f t="shared" si="73"/>
        <v>16</v>
      </c>
      <c r="AH399" s="21">
        <f t="shared" si="73"/>
        <v>0</v>
      </c>
      <c r="AI399" s="21">
        <f t="shared" si="73"/>
        <v>0</v>
      </c>
      <c r="AJ399" s="21">
        <f t="shared" si="73"/>
        <v>0</v>
      </c>
      <c r="AK399" s="21">
        <f t="shared" si="73"/>
        <v>0</v>
      </c>
      <c r="AL399" s="21">
        <f t="shared" si="73"/>
        <v>0</v>
      </c>
      <c r="AM399" s="21">
        <f t="shared" si="73"/>
        <v>0</v>
      </c>
      <c r="AN399" s="21">
        <f t="shared" si="73"/>
        <v>0</v>
      </c>
      <c r="AO399" s="21">
        <f t="shared" si="73"/>
        <v>0</v>
      </c>
      <c r="AP399" s="21">
        <f t="shared" si="73"/>
        <v>0</v>
      </c>
      <c r="AQ399" s="21">
        <f t="shared" si="73"/>
        <v>0</v>
      </c>
      <c r="AR399" s="21">
        <f t="shared" si="73"/>
        <v>0</v>
      </c>
      <c r="AS399" s="21">
        <f t="shared" si="73"/>
        <v>0</v>
      </c>
      <c r="AT399" s="21">
        <f t="shared" si="73"/>
        <v>0</v>
      </c>
      <c r="AU399" s="21">
        <f t="shared" si="73"/>
        <v>0</v>
      </c>
      <c r="AV399" s="21">
        <f t="shared" si="73"/>
        <v>0</v>
      </c>
      <c r="AW399" s="21">
        <f t="shared" si="63"/>
        <v>4996</v>
      </c>
      <c r="AX399" s="21">
        <f t="shared" si="64"/>
        <v>4909</v>
      </c>
      <c r="AY399" s="21">
        <f t="shared" ref="AY399:BF399" si="74">SUM(AY360:AY398)</f>
        <v>0</v>
      </c>
      <c r="AZ399" s="21">
        <f t="shared" si="74"/>
        <v>0</v>
      </c>
      <c r="BA399" s="21">
        <f t="shared" si="74"/>
        <v>0</v>
      </c>
      <c r="BB399" s="21">
        <f t="shared" si="74"/>
        <v>10529</v>
      </c>
      <c r="BC399" s="21">
        <f t="shared" si="74"/>
        <v>10518</v>
      </c>
      <c r="BD399" s="21">
        <f t="shared" si="74"/>
        <v>3507</v>
      </c>
      <c r="BE399" s="21">
        <f t="shared" si="74"/>
        <v>3422</v>
      </c>
      <c r="BF399" s="21">
        <f t="shared" si="74"/>
        <v>85</v>
      </c>
      <c r="BG399" s="21">
        <f t="shared" ref="BG399:BG430" si="75">SUM(BH399, BI399)</f>
        <v>697</v>
      </c>
      <c r="BH399" s="21">
        <f>SUM(BH360:BH398)</f>
        <v>690</v>
      </c>
      <c r="BI399" s="21">
        <f>SUM(BI360:BI398)</f>
        <v>7</v>
      </c>
      <c r="BJ399" s="21">
        <f>SUM(BJ360:BJ398)</f>
        <v>0</v>
      </c>
      <c r="BK399" s="21">
        <f>SUM(BK360:BK398)</f>
        <v>334360</v>
      </c>
      <c r="BL399" s="21">
        <f t="shared" si="66"/>
        <v>406748</v>
      </c>
      <c r="BM399" s="21">
        <f t="shared" si="67"/>
        <v>6575</v>
      </c>
      <c r="BN399" s="21">
        <f>SUM(BN360:BN398)</f>
        <v>5042</v>
      </c>
      <c r="BO399" s="21">
        <f>SUM(BO360:BO398)</f>
        <v>1533</v>
      </c>
      <c r="BP399" s="21">
        <f>SUM(BP360:BP398)</f>
        <v>0</v>
      </c>
      <c r="BQ399" s="21">
        <f>SUM(BQ360:BQ398)</f>
        <v>553</v>
      </c>
      <c r="BR399" s="21">
        <f t="shared" si="68"/>
        <v>736809</v>
      </c>
      <c r="BS399" s="21">
        <f t="shared" si="69"/>
        <v>726212</v>
      </c>
      <c r="BT399" s="21">
        <f t="shared" si="70"/>
        <v>10488</v>
      </c>
      <c r="BU399" s="21">
        <f t="shared" si="71"/>
        <v>2169718</v>
      </c>
      <c r="BV399" s="21"/>
      <c r="BW399" s="21">
        <f>SUM(BW360:BW398)</f>
        <v>16</v>
      </c>
    </row>
    <row r="400" spans="1:75">
      <c r="A400" s="8" t="s">
        <v>98</v>
      </c>
      <c r="B400" s="19">
        <v>45237</v>
      </c>
      <c r="C400" s="8" t="s">
        <v>179</v>
      </c>
      <c r="D400" s="10">
        <v>2023</v>
      </c>
      <c r="E400" s="8" t="str">
        <f t="shared" si="59"/>
        <v>AdamsGeneral2023</v>
      </c>
      <c r="F400" s="8">
        <v>8008</v>
      </c>
      <c r="G400" s="8">
        <v>487</v>
      </c>
      <c r="H400" s="8">
        <v>2590</v>
      </c>
      <c r="I400" s="8">
        <v>0</v>
      </c>
      <c r="J400" s="8">
        <v>0</v>
      </c>
      <c r="K400" s="8">
        <f t="shared" si="60"/>
        <v>2590</v>
      </c>
      <c r="L400" s="8">
        <f t="shared" si="61"/>
        <v>0</v>
      </c>
      <c r="M400" s="8">
        <v>8051</v>
      </c>
      <c r="N400" s="8">
        <v>2654</v>
      </c>
      <c r="O400" s="8">
        <v>2590</v>
      </c>
      <c r="P400" s="8">
        <v>0</v>
      </c>
      <c r="Q400" s="8">
        <v>0</v>
      </c>
      <c r="R400" s="8">
        <v>64</v>
      </c>
      <c r="S400" s="8">
        <v>8</v>
      </c>
      <c r="T400" s="8">
        <v>30</v>
      </c>
      <c r="U400" s="8">
        <v>26</v>
      </c>
      <c r="V400" s="8">
        <v>0</v>
      </c>
      <c r="W400" s="8">
        <v>0</v>
      </c>
      <c r="X400" s="8">
        <f t="shared" si="62"/>
        <v>0</v>
      </c>
      <c r="Y400" s="40"/>
      <c r="Z400" s="8">
        <v>54</v>
      </c>
      <c r="AA400" s="8">
        <v>3</v>
      </c>
      <c r="AB400" s="8">
        <v>3</v>
      </c>
      <c r="AC400" s="8">
        <v>0</v>
      </c>
      <c r="AD400" s="8">
        <v>0</v>
      </c>
      <c r="AE400" s="8">
        <v>0</v>
      </c>
      <c r="AF400" s="8">
        <v>0</v>
      </c>
      <c r="AG400" s="8">
        <v>0</v>
      </c>
      <c r="AH400" s="8">
        <v>0</v>
      </c>
      <c r="AI400" s="8">
        <v>0</v>
      </c>
      <c r="AJ400" s="8">
        <v>0</v>
      </c>
      <c r="AK400" s="8">
        <v>0</v>
      </c>
      <c r="AL400" s="8">
        <v>0</v>
      </c>
      <c r="AM400" s="8">
        <v>0</v>
      </c>
      <c r="AN400" s="8">
        <v>0</v>
      </c>
      <c r="AO400" s="8">
        <v>0</v>
      </c>
      <c r="AP400" s="8">
        <v>0</v>
      </c>
      <c r="AQ400" s="8">
        <v>0</v>
      </c>
      <c r="AR400" s="8">
        <v>0</v>
      </c>
      <c r="AS400" s="8">
        <v>0</v>
      </c>
      <c r="AT400" s="8">
        <v>0</v>
      </c>
      <c r="AU400" s="8">
        <v>0</v>
      </c>
      <c r="AV400" s="8">
        <v>0</v>
      </c>
      <c r="AW400" s="8">
        <f t="shared" si="63"/>
        <v>3</v>
      </c>
      <c r="AX400" s="8">
        <f t="shared" si="64"/>
        <v>3</v>
      </c>
      <c r="AY400" s="8">
        <v>0</v>
      </c>
      <c r="AZ400" s="8">
        <v>0</v>
      </c>
      <c r="BA400" s="8">
        <v>0</v>
      </c>
      <c r="BB400" s="8">
        <v>31</v>
      </c>
      <c r="BC400" s="8">
        <v>31</v>
      </c>
      <c r="BD400" s="8">
        <v>22</v>
      </c>
      <c r="BE400" s="8">
        <v>20</v>
      </c>
      <c r="BF400" s="8">
        <v>2</v>
      </c>
      <c r="BG400" s="8">
        <f t="shared" si="75"/>
        <v>1</v>
      </c>
      <c r="BH400" s="8">
        <v>1</v>
      </c>
      <c r="BI400" s="8">
        <v>0</v>
      </c>
      <c r="BJ400" s="8">
        <v>0</v>
      </c>
      <c r="BK400" s="8">
        <v>1514</v>
      </c>
      <c r="BL400" s="8">
        <f t="shared" si="66"/>
        <v>1139</v>
      </c>
      <c r="BM400" s="8">
        <f t="shared" si="67"/>
        <v>19</v>
      </c>
      <c r="BN400" s="8">
        <v>19</v>
      </c>
      <c r="BO400" s="8">
        <v>0</v>
      </c>
      <c r="BP400" s="8">
        <v>0</v>
      </c>
      <c r="BQ400" s="8">
        <v>19</v>
      </c>
      <c r="BR400" s="8">
        <f t="shared" si="68"/>
        <v>2651</v>
      </c>
      <c r="BS400" s="8">
        <f t="shared" si="69"/>
        <v>2587</v>
      </c>
      <c r="BT400" s="8">
        <f t="shared" si="70"/>
        <v>64</v>
      </c>
      <c r="BU400" s="8">
        <f t="shared" si="71"/>
        <v>7997</v>
      </c>
      <c r="BV400" s="8"/>
      <c r="BW400" s="8">
        <v>2</v>
      </c>
    </row>
    <row r="401" spans="1:75">
      <c r="A401" s="8" t="s">
        <v>101</v>
      </c>
      <c r="B401" s="19">
        <v>45237</v>
      </c>
      <c r="C401" s="8" t="s">
        <v>179</v>
      </c>
      <c r="D401" s="10">
        <v>2023</v>
      </c>
      <c r="E401" s="8" t="str">
        <f t="shared" si="59"/>
        <v>AsotinGeneral2023</v>
      </c>
      <c r="F401" s="8">
        <v>14546</v>
      </c>
      <c r="G401" s="8">
        <v>1747</v>
      </c>
      <c r="H401" s="8">
        <v>5081</v>
      </c>
      <c r="I401" s="8">
        <v>0</v>
      </c>
      <c r="J401" s="8">
        <v>0</v>
      </c>
      <c r="K401" s="8">
        <f t="shared" si="60"/>
        <v>5081</v>
      </c>
      <c r="L401" s="8">
        <f t="shared" si="61"/>
        <v>0</v>
      </c>
      <c r="M401" s="8">
        <v>14749</v>
      </c>
      <c r="N401" s="8">
        <v>5135</v>
      </c>
      <c r="O401" s="8">
        <v>5081</v>
      </c>
      <c r="P401" s="8">
        <v>0</v>
      </c>
      <c r="Q401" s="8">
        <v>0</v>
      </c>
      <c r="R401" s="8">
        <v>54</v>
      </c>
      <c r="S401" s="8">
        <v>6</v>
      </c>
      <c r="T401" s="8">
        <v>27</v>
      </c>
      <c r="U401" s="8">
        <v>15</v>
      </c>
      <c r="V401" s="8">
        <v>0</v>
      </c>
      <c r="W401" s="8">
        <v>6</v>
      </c>
      <c r="X401" s="8">
        <f t="shared" si="62"/>
        <v>0</v>
      </c>
      <c r="Y401" s="40"/>
      <c r="Z401" s="8">
        <v>84</v>
      </c>
      <c r="AA401" s="8">
        <v>5</v>
      </c>
      <c r="AB401" s="8">
        <v>5</v>
      </c>
      <c r="AC401" s="8">
        <v>0</v>
      </c>
      <c r="AD401" s="8">
        <v>0</v>
      </c>
      <c r="AE401" s="8">
        <v>0</v>
      </c>
      <c r="AF401" s="8">
        <v>0</v>
      </c>
      <c r="AG401" s="8">
        <v>0</v>
      </c>
      <c r="AH401" s="8">
        <v>0</v>
      </c>
      <c r="AI401" s="8">
        <v>0</v>
      </c>
      <c r="AJ401" s="8">
        <v>0</v>
      </c>
      <c r="AK401" s="8">
        <v>0</v>
      </c>
      <c r="AL401" s="8">
        <v>0</v>
      </c>
      <c r="AM401" s="8">
        <v>0</v>
      </c>
      <c r="AN401" s="8">
        <v>0</v>
      </c>
      <c r="AO401" s="8">
        <v>0</v>
      </c>
      <c r="AP401" s="8">
        <v>0</v>
      </c>
      <c r="AQ401" s="8">
        <v>0</v>
      </c>
      <c r="AR401" s="8">
        <v>0</v>
      </c>
      <c r="AS401" s="8">
        <v>0</v>
      </c>
      <c r="AT401" s="8">
        <v>0</v>
      </c>
      <c r="AU401" s="8">
        <v>0</v>
      </c>
      <c r="AV401" s="8">
        <v>0</v>
      </c>
      <c r="AW401" s="8">
        <f t="shared" si="63"/>
        <v>5</v>
      </c>
      <c r="AX401" s="8">
        <f t="shared" si="64"/>
        <v>5</v>
      </c>
      <c r="AY401" s="8">
        <v>0</v>
      </c>
      <c r="AZ401" s="8">
        <v>0</v>
      </c>
      <c r="BA401" s="8">
        <v>0</v>
      </c>
      <c r="BB401" s="8">
        <v>71</v>
      </c>
      <c r="BC401" s="8">
        <v>70</v>
      </c>
      <c r="BD401" s="8">
        <v>35</v>
      </c>
      <c r="BE401" s="8">
        <v>35</v>
      </c>
      <c r="BF401" s="8">
        <v>0</v>
      </c>
      <c r="BG401" s="8">
        <f t="shared" si="75"/>
        <v>3</v>
      </c>
      <c r="BH401" s="8">
        <v>3</v>
      </c>
      <c r="BI401" s="8">
        <v>0</v>
      </c>
      <c r="BJ401" s="8">
        <v>0</v>
      </c>
      <c r="BK401" s="8">
        <v>2775</v>
      </c>
      <c r="BL401" s="8">
        <f t="shared" si="66"/>
        <v>2357</v>
      </c>
      <c r="BM401" s="8">
        <f t="shared" si="67"/>
        <v>35</v>
      </c>
      <c r="BN401" s="8">
        <v>35</v>
      </c>
      <c r="BO401" s="8">
        <v>0</v>
      </c>
      <c r="BP401" s="8">
        <v>0</v>
      </c>
      <c r="BQ401" s="8">
        <v>1</v>
      </c>
      <c r="BR401" s="8">
        <f t="shared" si="68"/>
        <v>5130</v>
      </c>
      <c r="BS401" s="8">
        <f t="shared" si="69"/>
        <v>5076</v>
      </c>
      <c r="BT401" s="8">
        <f t="shared" si="70"/>
        <v>54</v>
      </c>
      <c r="BU401" s="8">
        <f t="shared" si="71"/>
        <v>14665</v>
      </c>
      <c r="BV401" s="8"/>
      <c r="BW401" s="8">
        <v>0</v>
      </c>
    </row>
    <row r="402" spans="1:75">
      <c r="A402" s="8" t="s">
        <v>103</v>
      </c>
      <c r="B402" s="19">
        <v>45237</v>
      </c>
      <c r="C402" s="8" t="s">
        <v>179</v>
      </c>
      <c r="D402" s="10">
        <v>2023</v>
      </c>
      <c r="E402" s="8" t="str">
        <f t="shared" si="59"/>
        <v>BentonGeneral2023</v>
      </c>
      <c r="F402" s="8">
        <v>126513</v>
      </c>
      <c r="G402" s="8">
        <v>12652</v>
      </c>
      <c r="H402" s="8">
        <v>45037</v>
      </c>
      <c r="I402" s="8">
        <v>15</v>
      </c>
      <c r="J402" s="8">
        <v>1</v>
      </c>
      <c r="K402" s="8">
        <f t="shared" si="60"/>
        <v>45051</v>
      </c>
      <c r="L402" s="8">
        <f t="shared" si="61"/>
        <v>0</v>
      </c>
      <c r="M402" s="8">
        <v>127557</v>
      </c>
      <c r="N402" s="8">
        <v>45604</v>
      </c>
      <c r="O402" s="8">
        <v>45051</v>
      </c>
      <c r="P402" s="8">
        <v>0</v>
      </c>
      <c r="Q402" s="8">
        <v>0</v>
      </c>
      <c r="R402" s="8">
        <v>553</v>
      </c>
      <c r="S402" s="8">
        <v>85</v>
      </c>
      <c r="T402" s="8">
        <v>122</v>
      </c>
      <c r="U402" s="8">
        <v>334</v>
      </c>
      <c r="V402" s="8">
        <v>0</v>
      </c>
      <c r="W402" s="8">
        <v>12</v>
      </c>
      <c r="X402" s="8">
        <f t="shared" si="62"/>
        <v>0</v>
      </c>
      <c r="Y402" s="40"/>
      <c r="Z402" s="8">
        <v>997</v>
      </c>
      <c r="AA402" s="8">
        <v>88</v>
      </c>
      <c r="AB402" s="8">
        <v>86</v>
      </c>
      <c r="AC402" s="8">
        <v>2</v>
      </c>
      <c r="AD402" s="8">
        <v>0</v>
      </c>
      <c r="AE402" s="8">
        <v>0</v>
      </c>
      <c r="AF402" s="8">
        <v>2</v>
      </c>
      <c r="AG402" s="8">
        <v>0</v>
      </c>
      <c r="AH402" s="8">
        <v>0</v>
      </c>
      <c r="AI402" s="8">
        <v>0</v>
      </c>
      <c r="AJ402" s="8">
        <v>0</v>
      </c>
      <c r="AK402" s="8">
        <v>0</v>
      </c>
      <c r="AL402" s="8">
        <v>0</v>
      </c>
      <c r="AM402" s="8">
        <v>0</v>
      </c>
      <c r="AN402" s="8">
        <v>0</v>
      </c>
      <c r="AO402" s="8">
        <v>0</v>
      </c>
      <c r="AP402" s="8">
        <v>0</v>
      </c>
      <c r="AQ402" s="8">
        <v>0</v>
      </c>
      <c r="AR402" s="8">
        <v>0</v>
      </c>
      <c r="AS402" s="8">
        <v>0</v>
      </c>
      <c r="AT402" s="8">
        <v>0</v>
      </c>
      <c r="AU402" s="8">
        <v>0</v>
      </c>
      <c r="AV402" s="8">
        <v>0</v>
      </c>
      <c r="AW402" s="8">
        <f t="shared" si="63"/>
        <v>88</v>
      </c>
      <c r="AX402" s="8">
        <f t="shared" si="64"/>
        <v>86</v>
      </c>
      <c r="AY402" s="8">
        <v>0</v>
      </c>
      <c r="AZ402" s="8">
        <v>0</v>
      </c>
      <c r="BA402" s="8">
        <v>0</v>
      </c>
      <c r="BB402" s="8">
        <v>1611</v>
      </c>
      <c r="BC402" s="8">
        <v>1609</v>
      </c>
      <c r="BD402" s="8">
        <v>491</v>
      </c>
      <c r="BE402" s="8">
        <v>480</v>
      </c>
      <c r="BF402" s="8">
        <v>11</v>
      </c>
      <c r="BG402" s="8">
        <f t="shared" si="75"/>
        <v>27</v>
      </c>
      <c r="BH402" s="8">
        <v>27</v>
      </c>
      <c r="BI402" s="8">
        <v>0</v>
      </c>
      <c r="BJ402" s="8">
        <v>26</v>
      </c>
      <c r="BK402" s="8">
        <v>28765</v>
      </c>
      <c r="BL402" s="8">
        <f t="shared" si="66"/>
        <v>16812</v>
      </c>
      <c r="BM402" s="8">
        <f t="shared" si="67"/>
        <v>133</v>
      </c>
      <c r="BN402" s="8">
        <v>133</v>
      </c>
      <c r="BO402" s="8">
        <v>0</v>
      </c>
      <c r="BP402" s="8">
        <v>0</v>
      </c>
      <c r="BQ402" s="8">
        <v>135</v>
      </c>
      <c r="BR402" s="8">
        <f t="shared" si="68"/>
        <v>45516</v>
      </c>
      <c r="BS402" s="8">
        <f t="shared" si="69"/>
        <v>44965</v>
      </c>
      <c r="BT402" s="8">
        <f t="shared" si="70"/>
        <v>551</v>
      </c>
      <c r="BU402" s="8">
        <f t="shared" si="71"/>
        <v>126560</v>
      </c>
      <c r="BV402" s="8"/>
      <c r="BW402" s="8">
        <v>0</v>
      </c>
    </row>
    <row r="403" spans="1:75">
      <c r="A403" s="8" t="s">
        <v>105</v>
      </c>
      <c r="B403" s="19">
        <v>45237</v>
      </c>
      <c r="C403" s="8" t="s">
        <v>179</v>
      </c>
      <c r="D403" s="10">
        <v>2023</v>
      </c>
      <c r="E403" s="8" t="str">
        <f t="shared" si="59"/>
        <v>ChelanGeneral2023</v>
      </c>
      <c r="F403" s="8">
        <v>51407</v>
      </c>
      <c r="G403" s="8">
        <v>3510</v>
      </c>
      <c r="H403" s="8">
        <v>22372</v>
      </c>
      <c r="I403" s="8">
        <v>1</v>
      </c>
      <c r="J403" s="8">
        <v>0</v>
      </c>
      <c r="K403" s="8">
        <f t="shared" si="60"/>
        <v>22373</v>
      </c>
      <c r="L403" s="8">
        <f t="shared" si="61"/>
        <v>0</v>
      </c>
      <c r="M403" s="8">
        <v>52916</v>
      </c>
      <c r="N403" s="8">
        <v>22598</v>
      </c>
      <c r="O403" s="8">
        <v>22373</v>
      </c>
      <c r="P403" s="8">
        <v>0</v>
      </c>
      <c r="Q403" s="8">
        <v>0</v>
      </c>
      <c r="R403" s="8">
        <v>225</v>
      </c>
      <c r="S403" s="8">
        <v>81</v>
      </c>
      <c r="T403" s="8">
        <v>63</v>
      </c>
      <c r="U403" s="8">
        <v>78</v>
      </c>
      <c r="V403" s="8">
        <v>0</v>
      </c>
      <c r="W403" s="8">
        <v>3</v>
      </c>
      <c r="X403" s="8">
        <f t="shared" si="62"/>
        <v>0</v>
      </c>
      <c r="Y403" s="40"/>
      <c r="Z403" s="8">
        <v>390</v>
      </c>
      <c r="AA403" s="8">
        <v>35</v>
      </c>
      <c r="AB403" s="8">
        <v>35</v>
      </c>
      <c r="AC403" s="8">
        <v>0</v>
      </c>
      <c r="AD403" s="8">
        <v>0</v>
      </c>
      <c r="AE403" s="8">
        <v>0</v>
      </c>
      <c r="AF403" s="8">
        <v>0</v>
      </c>
      <c r="AG403" s="8">
        <v>0</v>
      </c>
      <c r="AH403" s="8">
        <v>0</v>
      </c>
      <c r="AI403" s="8">
        <v>0</v>
      </c>
      <c r="AJ403" s="8">
        <v>0</v>
      </c>
      <c r="AK403" s="8">
        <v>0</v>
      </c>
      <c r="AL403" s="8">
        <v>0</v>
      </c>
      <c r="AM403" s="8">
        <v>0</v>
      </c>
      <c r="AN403" s="8">
        <v>0</v>
      </c>
      <c r="AO403" s="8">
        <v>0</v>
      </c>
      <c r="AP403" s="8">
        <v>0</v>
      </c>
      <c r="AQ403" s="8">
        <v>0</v>
      </c>
      <c r="AR403" s="8">
        <v>0</v>
      </c>
      <c r="AS403" s="8">
        <v>0</v>
      </c>
      <c r="AT403" s="8">
        <v>0</v>
      </c>
      <c r="AU403" s="8">
        <v>0</v>
      </c>
      <c r="AV403" s="8">
        <v>0</v>
      </c>
      <c r="AW403" s="8">
        <f t="shared" si="63"/>
        <v>35</v>
      </c>
      <c r="AX403" s="8">
        <f t="shared" si="64"/>
        <v>35</v>
      </c>
      <c r="AY403" s="8">
        <v>0</v>
      </c>
      <c r="AZ403" s="8">
        <v>0</v>
      </c>
      <c r="BA403" s="8">
        <v>0</v>
      </c>
      <c r="BB403" s="8">
        <v>660</v>
      </c>
      <c r="BC403" s="8">
        <v>660</v>
      </c>
      <c r="BD403" s="8">
        <v>261</v>
      </c>
      <c r="BE403" s="8">
        <v>254</v>
      </c>
      <c r="BF403" s="8">
        <v>7</v>
      </c>
      <c r="BG403" s="8">
        <f t="shared" si="75"/>
        <v>15</v>
      </c>
      <c r="BH403" s="8">
        <v>15</v>
      </c>
      <c r="BI403" s="8">
        <v>0</v>
      </c>
      <c r="BJ403" s="8">
        <v>0</v>
      </c>
      <c r="BK403" s="8">
        <v>14380</v>
      </c>
      <c r="BL403" s="8">
        <f t="shared" si="66"/>
        <v>8203</v>
      </c>
      <c r="BM403" s="8">
        <f t="shared" si="67"/>
        <v>80</v>
      </c>
      <c r="BN403" s="8">
        <v>80</v>
      </c>
      <c r="BO403" s="8">
        <v>0</v>
      </c>
      <c r="BP403" s="8">
        <v>0</v>
      </c>
      <c r="BQ403" s="8">
        <v>80</v>
      </c>
      <c r="BR403" s="8">
        <f t="shared" si="68"/>
        <v>22563</v>
      </c>
      <c r="BS403" s="8">
        <f t="shared" si="69"/>
        <v>22338</v>
      </c>
      <c r="BT403" s="8">
        <f t="shared" si="70"/>
        <v>225</v>
      </c>
      <c r="BU403" s="8">
        <f t="shared" si="71"/>
        <v>52526</v>
      </c>
      <c r="BV403" s="8"/>
      <c r="BW403" s="8">
        <v>0</v>
      </c>
    </row>
    <row r="404" spans="1:75">
      <c r="A404" s="8" t="s">
        <v>107</v>
      </c>
      <c r="B404" s="19">
        <v>45237</v>
      </c>
      <c r="C404" s="8" t="s">
        <v>179</v>
      </c>
      <c r="D404" s="10">
        <v>2023</v>
      </c>
      <c r="E404" s="8" t="str">
        <f t="shared" si="59"/>
        <v>ClallamGeneral2023</v>
      </c>
      <c r="F404" s="8">
        <v>57359</v>
      </c>
      <c r="G404" s="8">
        <v>4203</v>
      </c>
      <c r="H404" s="8">
        <v>25799</v>
      </c>
      <c r="I404" s="8">
        <v>7</v>
      </c>
      <c r="J404" s="8">
        <v>0</v>
      </c>
      <c r="K404" s="8">
        <f t="shared" si="60"/>
        <v>25806</v>
      </c>
      <c r="L404" s="8">
        <f t="shared" si="61"/>
        <v>0</v>
      </c>
      <c r="M404" s="8">
        <v>58750</v>
      </c>
      <c r="N404" s="8">
        <v>26001</v>
      </c>
      <c r="O404" s="8">
        <v>25806</v>
      </c>
      <c r="P404" s="8">
        <v>0</v>
      </c>
      <c r="Q404" s="8">
        <v>0</v>
      </c>
      <c r="R404" s="8">
        <v>195</v>
      </c>
      <c r="S404" s="8">
        <v>75</v>
      </c>
      <c r="T404" s="8">
        <v>65</v>
      </c>
      <c r="U404" s="8">
        <v>53</v>
      </c>
      <c r="V404" s="8">
        <v>0</v>
      </c>
      <c r="W404" s="8">
        <v>2</v>
      </c>
      <c r="X404" s="8">
        <f t="shared" si="62"/>
        <v>0</v>
      </c>
      <c r="Y404" s="40"/>
      <c r="Z404" s="8">
        <v>832</v>
      </c>
      <c r="AA404" s="8">
        <v>75</v>
      </c>
      <c r="AB404" s="8">
        <v>75</v>
      </c>
      <c r="AC404" s="8">
        <v>0</v>
      </c>
      <c r="AD404" s="8">
        <v>0</v>
      </c>
      <c r="AE404" s="8">
        <v>0</v>
      </c>
      <c r="AF404" s="8">
        <v>0</v>
      </c>
      <c r="AG404" s="8">
        <v>0</v>
      </c>
      <c r="AH404" s="8">
        <v>0</v>
      </c>
      <c r="AI404" s="8">
        <v>0</v>
      </c>
      <c r="AJ404" s="8">
        <v>0</v>
      </c>
      <c r="AK404" s="8">
        <v>0</v>
      </c>
      <c r="AL404" s="8">
        <v>0</v>
      </c>
      <c r="AM404" s="8">
        <v>0</v>
      </c>
      <c r="AN404" s="8">
        <v>0</v>
      </c>
      <c r="AO404" s="8">
        <v>0</v>
      </c>
      <c r="AP404" s="8">
        <v>0</v>
      </c>
      <c r="AQ404" s="8">
        <v>0</v>
      </c>
      <c r="AR404" s="8">
        <v>0</v>
      </c>
      <c r="AS404" s="8">
        <v>0</v>
      </c>
      <c r="AT404" s="8">
        <v>0</v>
      </c>
      <c r="AU404" s="8">
        <v>0</v>
      </c>
      <c r="AV404" s="8">
        <v>0</v>
      </c>
      <c r="AW404" s="8">
        <f t="shared" si="63"/>
        <v>75</v>
      </c>
      <c r="AX404" s="8">
        <f t="shared" si="64"/>
        <v>75</v>
      </c>
      <c r="AY404" s="8">
        <v>0</v>
      </c>
      <c r="AZ404" s="8">
        <v>0</v>
      </c>
      <c r="BA404" s="8">
        <v>0</v>
      </c>
      <c r="BB404" s="8">
        <v>821</v>
      </c>
      <c r="BC404" s="8">
        <v>821</v>
      </c>
      <c r="BD404" s="8">
        <v>330</v>
      </c>
      <c r="BE404" s="8">
        <v>323</v>
      </c>
      <c r="BF404" s="8">
        <v>7</v>
      </c>
      <c r="BG404" s="8">
        <f t="shared" si="75"/>
        <v>35</v>
      </c>
      <c r="BH404" s="8">
        <v>35</v>
      </c>
      <c r="BI404" s="8">
        <v>0</v>
      </c>
      <c r="BJ404" s="8">
        <v>0</v>
      </c>
      <c r="BK404" s="8">
        <v>17711</v>
      </c>
      <c r="BL404" s="8">
        <f t="shared" si="66"/>
        <v>8255</v>
      </c>
      <c r="BM404" s="8">
        <f t="shared" si="67"/>
        <v>457</v>
      </c>
      <c r="BN404" s="8">
        <v>457</v>
      </c>
      <c r="BO404" s="8">
        <v>0</v>
      </c>
      <c r="BP404" s="8">
        <v>0</v>
      </c>
      <c r="BQ404" s="8">
        <v>23</v>
      </c>
      <c r="BR404" s="8">
        <f t="shared" si="68"/>
        <v>25926</v>
      </c>
      <c r="BS404" s="8">
        <f t="shared" si="69"/>
        <v>25731</v>
      </c>
      <c r="BT404" s="8">
        <f t="shared" si="70"/>
        <v>195</v>
      </c>
      <c r="BU404" s="8">
        <f t="shared" si="71"/>
        <v>57918</v>
      </c>
      <c r="BV404" s="8"/>
      <c r="BW404" s="8">
        <v>0</v>
      </c>
    </row>
    <row r="405" spans="1:75">
      <c r="A405" s="8" t="s">
        <v>109</v>
      </c>
      <c r="B405" s="19">
        <v>45237</v>
      </c>
      <c r="C405" s="8" t="s">
        <v>179</v>
      </c>
      <c r="D405" s="10">
        <v>2023</v>
      </c>
      <c r="E405" s="8" t="str">
        <f t="shared" si="59"/>
        <v>ClarkGeneral2023</v>
      </c>
      <c r="F405" s="8">
        <v>332321</v>
      </c>
      <c r="G405" s="8">
        <v>37330</v>
      </c>
      <c r="H405" s="8">
        <v>88817</v>
      </c>
      <c r="I405" s="8">
        <v>28</v>
      </c>
      <c r="J405" s="8">
        <v>9</v>
      </c>
      <c r="K405" s="8">
        <f t="shared" si="60"/>
        <v>88836</v>
      </c>
      <c r="L405" s="8">
        <f t="shared" si="61"/>
        <v>0</v>
      </c>
      <c r="M405" s="8">
        <v>338266</v>
      </c>
      <c r="N405" s="8">
        <v>90313</v>
      </c>
      <c r="O405" s="8">
        <v>88836</v>
      </c>
      <c r="P405" s="8">
        <v>0</v>
      </c>
      <c r="Q405" s="8">
        <v>0</v>
      </c>
      <c r="R405" s="8">
        <v>1477</v>
      </c>
      <c r="S405" s="8">
        <v>81</v>
      </c>
      <c r="T405" s="8">
        <v>465</v>
      </c>
      <c r="U405" s="8">
        <v>882</v>
      </c>
      <c r="V405" s="8">
        <v>0</v>
      </c>
      <c r="W405" s="8">
        <v>49</v>
      </c>
      <c r="X405" s="8">
        <f t="shared" si="62"/>
        <v>0</v>
      </c>
      <c r="Y405" s="40"/>
      <c r="Z405" s="8">
        <v>3685</v>
      </c>
      <c r="AA405" s="8">
        <v>317</v>
      </c>
      <c r="AB405" s="8">
        <v>310</v>
      </c>
      <c r="AC405" s="8">
        <v>7</v>
      </c>
      <c r="AD405" s="8">
        <v>1</v>
      </c>
      <c r="AE405" s="8">
        <v>3</v>
      </c>
      <c r="AF405" s="8">
        <v>3</v>
      </c>
      <c r="AG405" s="8">
        <v>0</v>
      </c>
      <c r="AH405" s="8">
        <v>0</v>
      </c>
      <c r="AI405" s="8">
        <v>0</v>
      </c>
      <c r="AJ405" s="8">
        <v>0</v>
      </c>
      <c r="AK405" s="8">
        <v>0</v>
      </c>
      <c r="AL405" s="8">
        <v>0</v>
      </c>
      <c r="AM405" s="8">
        <v>0</v>
      </c>
      <c r="AN405" s="8">
        <v>0</v>
      </c>
      <c r="AO405" s="8">
        <v>0</v>
      </c>
      <c r="AP405" s="8">
        <v>0</v>
      </c>
      <c r="AQ405" s="8">
        <v>0</v>
      </c>
      <c r="AR405" s="8">
        <v>0</v>
      </c>
      <c r="AS405" s="8">
        <v>0</v>
      </c>
      <c r="AT405" s="8">
        <v>0</v>
      </c>
      <c r="AU405" s="8">
        <v>0</v>
      </c>
      <c r="AV405" s="8">
        <v>0</v>
      </c>
      <c r="AW405" s="8">
        <f t="shared" si="63"/>
        <v>317</v>
      </c>
      <c r="AX405" s="8">
        <f t="shared" si="64"/>
        <v>310</v>
      </c>
      <c r="AY405" s="8">
        <v>0</v>
      </c>
      <c r="AZ405" s="8">
        <v>0</v>
      </c>
      <c r="BA405" s="8">
        <v>0</v>
      </c>
      <c r="BB405" s="8">
        <v>3480</v>
      </c>
      <c r="BC405" s="8">
        <v>3476</v>
      </c>
      <c r="BD405" s="8">
        <v>818</v>
      </c>
      <c r="BE405" s="8">
        <v>795</v>
      </c>
      <c r="BF405" s="8">
        <v>23</v>
      </c>
      <c r="BG405" s="8">
        <f t="shared" si="75"/>
        <v>93</v>
      </c>
      <c r="BH405" s="8">
        <v>93</v>
      </c>
      <c r="BI405" s="8">
        <v>0</v>
      </c>
      <c r="BJ405" s="8">
        <v>0</v>
      </c>
      <c r="BK405" s="8">
        <v>43178</v>
      </c>
      <c r="BL405" s="8">
        <f t="shared" si="66"/>
        <v>47042</v>
      </c>
      <c r="BM405" s="8">
        <f t="shared" si="67"/>
        <v>2131</v>
      </c>
      <c r="BN405" s="8">
        <v>2131</v>
      </c>
      <c r="BO405" s="8">
        <v>0</v>
      </c>
      <c r="BP405" s="8">
        <v>0</v>
      </c>
      <c r="BQ405" s="8">
        <v>499</v>
      </c>
      <c r="BR405" s="8">
        <f t="shared" si="68"/>
        <v>89996</v>
      </c>
      <c r="BS405" s="8">
        <f t="shared" si="69"/>
        <v>88526</v>
      </c>
      <c r="BT405" s="8">
        <f t="shared" si="70"/>
        <v>1470</v>
      </c>
      <c r="BU405" s="8">
        <f t="shared" si="71"/>
        <v>334581</v>
      </c>
      <c r="BV405" s="8"/>
      <c r="BW405" s="8">
        <v>0</v>
      </c>
    </row>
    <row r="406" spans="1:75">
      <c r="A406" s="8" t="s">
        <v>111</v>
      </c>
      <c r="B406" s="19">
        <v>45237</v>
      </c>
      <c r="C406" s="8" t="s">
        <v>179</v>
      </c>
      <c r="D406" s="10">
        <v>2023</v>
      </c>
      <c r="E406" s="8" t="str">
        <f t="shared" si="59"/>
        <v>ColumbiaGeneral2023</v>
      </c>
      <c r="F406" s="8">
        <v>2863</v>
      </c>
      <c r="G406" s="8">
        <v>208</v>
      </c>
      <c r="H406" s="8">
        <v>1599</v>
      </c>
      <c r="I406" s="8">
        <v>0</v>
      </c>
      <c r="J406" s="8">
        <v>0</v>
      </c>
      <c r="K406" s="8">
        <f t="shared" si="60"/>
        <v>1599</v>
      </c>
      <c r="L406" s="8">
        <f t="shared" si="61"/>
        <v>0</v>
      </c>
      <c r="M406" s="8">
        <v>2930</v>
      </c>
      <c r="N406" s="8">
        <v>1625</v>
      </c>
      <c r="O406" s="8">
        <v>1599</v>
      </c>
      <c r="P406" s="8">
        <v>0</v>
      </c>
      <c r="Q406" s="8">
        <v>0</v>
      </c>
      <c r="R406" s="8">
        <v>26</v>
      </c>
      <c r="S406" s="8">
        <v>0</v>
      </c>
      <c r="T406" s="8">
        <v>10</v>
      </c>
      <c r="U406" s="8">
        <v>16</v>
      </c>
      <c r="V406" s="8">
        <v>0</v>
      </c>
      <c r="W406" s="8">
        <v>0</v>
      </c>
      <c r="X406" s="8">
        <f t="shared" si="62"/>
        <v>0</v>
      </c>
      <c r="Y406" s="40"/>
      <c r="Z406" s="8">
        <v>19</v>
      </c>
      <c r="AA406" s="8">
        <v>2</v>
      </c>
      <c r="AB406" s="8">
        <v>2</v>
      </c>
      <c r="AC406" s="8">
        <v>0</v>
      </c>
      <c r="AD406" s="8">
        <v>0</v>
      </c>
      <c r="AE406" s="8">
        <v>0</v>
      </c>
      <c r="AF406" s="8">
        <v>0</v>
      </c>
      <c r="AG406" s="8">
        <v>0</v>
      </c>
      <c r="AH406" s="8">
        <v>0</v>
      </c>
      <c r="AI406" s="8">
        <v>0</v>
      </c>
      <c r="AJ406" s="8">
        <v>0</v>
      </c>
      <c r="AK406" s="8">
        <v>0</v>
      </c>
      <c r="AL406" s="8">
        <v>0</v>
      </c>
      <c r="AM406" s="8">
        <v>0</v>
      </c>
      <c r="AN406" s="8">
        <v>0</v>
      </c>
      <c r="AO406" s="8">
        <v>0</v>
      </c>
      <c r="AP406" s="8">
        <v>0</v>
      </c>
      <c r="AQ406" s="8">
        <v>0</v>
      </c>
      <c r="AR406" s="8">
        <v>0</v>
      </c>
      <c r="AS406" s="8">
        <v>0</v>
      </c>
      <c r="AT406" s="8">
        <v>0</v>
      </c>
      <c r="AU406" s="8">
        <v>0</v>
      </c>
      <c r="AV406" s="8">
        <v>0</v>
      </c>
      <c r="AW406" s="8">
        <f t="shared" si="63"/>
        <v>2</v>
      </c>
      <c r="AX406" s="8">
        <f t="shared" si="64"/>
        <v>2</v>
      </c>
      <c r="AY406" s="8">
        <v>0</v>
      </c>
      <c r="AZ406" s="8">
        <v>0</v>
      </c>
      <c r="BA406" s="8">
        <v>0</v>
      </c>
      <c r="BB406" s="8">
        <v>39</v>
      </c>
      <c r="BC406" s="8">
        <v>39</v>
      </c>
      <c r="BD406" s="8">
        <v>23</v>
      </c>
      <c r="BE406" s="8">
        <v>23</v>
      </c>
      <c r="BF406" s="8">
        <v>0</v>
      </c>
      <c r="BG406" s="8">
        <f t="shared" si="75"/>
        <v>0</v>
      </c>
      <c r="BH406" s="8">
        <v>0</v>
      </c>
      <c r="BI406" s="8">
        <v>0</v>
      </c>
      <c r="BJ406" s="8">
        <v>0</v>
      </c>
      <c r="BK406" s="8">
        <v>984</v>
      </c>
      <c r="BL406" s="8">
        <f t="shared" si="66"/>
        <v>641</v>
      </c>
      <c r="BM406" s="8">
        <f t="shared" si="67"/>
        <v>2</v>
      </c>
      <c r="BN406" s="8">
        <v>2</v>
      </c>
      <c r="BO406" s="8">
        <v>0</v>
      </c>
      <c r="BP406" s="8">
        <v>0</v>
      </c>
      <c r="BQ406" s="8">
        <v>2</v>
      </c>
      <c r="BR406" s="8">
        <f t="shared" si="68"/>
        <v>1623</v>
      </c>
      <c r="BS406" s="8">
        <f t="shared" si="69"/>
        <v>1597</v>
      </c>
      <c r="BT406" s="8">
        <f t="shared" si="70"/>
        <v>26</v>
      </c>
      <c r="BU406" s="8">
        <f t="shared" si="71"/>
        <v>2911</v>
      </c>
      <c r="BV406" s="8"/>
      <c r="BW406" s="8">
        <v>0</v>
      </c>
    </row>
    <row r="407" spans="1:75">
      <c r="A407" s="8" t="s">
        <v>113</v>
      </c>
      <c r="B407" s="19">
        <v>45237</v>
      </c>
      <c r="C407" s="8" t="s">
        <v>179</v>
      </c>
      <c r="D407" s="10">
        <v>2023</v>
      </c>
      <c r="E407" s="8" t="str">
        <f t="shared" si="59"/>
        <v>CowlitzGeneral2023</v>
      </c>
      <c r="F407" s="8">
        <v>72354</v>
      </c>
      <c r="G407" s="8">
        <v>6934</v>
      </c>
      <c r="H407" s="8">
        <v>24307</v>
      </c>
      <c r="I407" s="8">
        <v>3</v>
      </c>
      <c r="J407" s="8">
        <v>0</v>
      </c>
      <c r="K407" s="8">
        <f t="shared" si="60"/>
        <v>24310</v>
      </c>
      <c r="L407" s="8">
        <f t="shared" si="61"/>
        <v>0</v>
      </c>
      <c r="M407" s="8">
        <v>72878</v>
      </c>
      <c r="N407" s="8">
        <v>24586</v>
      </c>
      <c r="O407" s="8">
        <v>24310</v>
      </c>
      <c r="P407" s="8">
        <v>0</v>
      </c>
      <c r="Q407" s="8">
        <v>0</v>
      </c>
      <c r="R407" s="8">
        <v>276</v>
      </c>
      <c r="S407" s="8">
        <v>24</v>
      </c>
      <c r="T407" s="8">
        <v>140</v>
      </c>
      <c r="U407" s="8">
        <v>104</v>
      </c>
      <c r="V407" s="8">
        <v>0</v>
      </c>
      <c r="W407" s="8">
        <v>8</v>
      </c>
      <c r="X407" s="8">
        <f t="shared" si="62"/>
        <v>0</v>
      </c>
      <c r="Y407" s="40"/>
      <c r="Z407" s="8">
        <v>679</v>
      </c>
      <c r="AA407" s="8">
        <v>42</v>
      </c>
      <c r="AB407" s="8">
        <v>41</v>
      </c>
      <c r="AC407" s="8">
        <v>1</v>
      </c>
      <c r="AD407" s="8">
        <v>0</v>
      </c>
      <c r="AE407" s="8">
        <v>1</v>
      </c>
      <c r="AF407" s="8">
        <v>0</v>
      </c>
      <c r="AG407" s="8">
        <v>0</v>
      </c>
      <c r="AH407" s="8">
        <v>0</v>
      </c>
      <c r="AI407" s="8">
        <v>0</v>
      </c>
      <c r="AJ407" s="8">
        <v>0</v>
      </c>
      <c r="AK407" s="8">
        <v>0</v>
      </c>
      <c r="AL407" s="8">
        <v>0</v>
      </c>
      <c r="AM407" s="8">
        <v>0</v>
      </c>
      <c r="AN407" s="8">
        <v>0</v>
      </c>
      <c r="AO407" s="8">
        <v>0</v>
      </c>
      <c r="AP407" s="8">
        <v>0</v>
      </c>
      <c r="AQ407" s="8">
        <v>0</v>
      </c>
      <c r="AR407" s="8">
        <v>0</v>
      </c>
      <c r="AS407" s="8">
        <v>0</v>
      </c>
      <c r="AT407" s="8">
        <v>0</v>
      </c>
      <c r="AU407" s="8">
        <v>0</v>
      </c>
      <c r="AV407" s="8">
        <v>0</v>
      </c>
      <c r="AW407" s="8">
        <f t="shared" si="63"/>
        <v>42</v>
      </c>
      <c r="AX407" s="8">
        <f t="shared" si="64"/>
        <v>41</v>
      </c>
      <c r="AY407" s="8">
        <v>0</v>
      </c>
      <c r="AZ407" s="8">
        <v>0</v>
      </c>
      <c r="BA407" s="8">
        <v>0</v>
      </c>
      <c r="BB407" s="8">
        <v>343</v>
      </c>
      <c r="BC407" s="8">
        <v>342</v>
      </c>
      <c r="BD407" s="8">
        <v>173</v>
      </c>
      <c r="BE407" s="8">
        <v>172</v>
      </c>
      <c r="BF407" s="8">
        <v>1</v>
      </c>
      <c r="BG407" s="8">
        <f t="shared" si="75"/>
        <v>17</v>
      </c>
      <c r="BH407" s="8">
        <v>17</v>
      </c>
      <c r="BI407" s="8">
        <v>0</v>
      </c>
      <c r="BJ407" s="8">
        <v>0</v>
      </c>
      <c r="BK407" s="8">
        <v>16322</v>
      </c>
      <c r="BL407" s="8">
        <f t="shared" si="66"/>
        <v>8247</v>
      </c>
      <c r="BM407" s="8">
        <f t="shared" si="67"/>
        <v>343</v>
      </c>
      <c r="BN407" s="8">
        <v>343</v>
      </c>
      <c r="BO407" s="8">
        <v>0</v>
      </c>
      <c r="BP407" s="8">
        <v>0</v>
      </c>
      <c r="BQ407" s="8">
        <v>80</v>
      </c>
      <c r="BR407" s="8">
        <f t="shared" si="68"/>
        <v>24544</v>
      </c>
      <c r="BS407" s="8">
        <f t="shared" si="69"/>
        <v>24269</v>
      </c>
      <c r="BT407" s="8">
        <f t="shared" si="70"/>
        <v>275</v>
      </c>
      <c r="BU407" s="8">
        <f t="shared" si="71"/>
        <v>72199</v>
      </c>
      <c r="BV407" s="8"/>
      <c r="BW407" s="8">
        <v>1</v>
      </c>
    </row>
    <row r="408" spans="1:75">
      <c r="A408" s="8" t="s">
        <v>115</v>
      </c>
      <c r="B408" s="19">
        <v>45237</v>
      </c>
      <c r="C408" s="8" t="s">
        <v>179</v>
      </c>
      <c r="D408" s="10">
        <v>2023</v>
      </c>
      <c r="E408" s="8" t="str">
        <f t="shared" si="59"/>
        <v>DouglasGeneral2023</v>
      </c>
      <c r="F408" s="8">
        <v>26787</v>
      </c>
      <c r="G408" s="8">
        <v>1616</v>
      </c>
      <c r="H408" s="8">
        <v>9400</v>
      </c>
      <c r="I408" s="8">
        <v>0</v>
      </c>
      <c r="J408" s="8">
        <v>1</v>
      </c>
      <c r="K408" s="8">
        <f t="shared" si="60"/>
        <v>9399</v>
      </c>
      <c r="L408" s="8">
        <f t="shared" si="61"/>
        <v>0</v>
      </c>
      <c r="M408" s="8">
        <v>27265</v>
      </c>
      <c r="N408" s="8">
        <v>9468</v>
      </c>
      <c r="O408" s="8">
        <v>9399</v>
      </c>
      <c r="P408" s="8">
        <v>0</v>
      </c>
      <c r="Q408" s="8">
        <v>0</v>
      </c>
      <c r="R408" s="8">
        <v>69</v>
      </c>
      <c r="S408" s="8">
        <v>15</v>
      </c>
      <c r="T408" s="8">
        <v>16</v>
      </c>
      <c r="U408" s="8">
        <v>38</v>
      </c>
      <c r="V408" s="8">
        <v>0</v>
      </c>
      <c r="W408" s="8">
        <v>0</v>
      </c>
      <c r="X408" s="8">
        <f t="shared" si="62"/>
        <v>0</v>
      </c>
      <c r="Y408" s="40"/>
      <c r="Z408" s="8">
        <v>166</v>
      </c>
      <c r="AA408" s="8">
        <v>11</v>
      </c>
      <c r="AB408" s="8">
        <v>11</v>
      </c>
      <c r="AC408" s="8">
        <v>0</v>
      </c>
      <c r="AD408" s="8">
        <v>0</v>
      </c>
      <c r="AE408" s="8">
        <v>0</v>
      </c>
      <c r="AF408" s="8">
        <v>0</v>
      </c>
      <c r="AG408" s="8">
        <v>0</v>
      </c>
      <c r="AH408" s="8">
        <v>0</v>
      </c>
      <c r="AI408" s="8">
        <v>0</v>
      </c>
      <c r="AJ408" s="8">
        <v>0</v>
      </c>
      <c r="AK408" s="8">
        <v>0</v>
      </c>
      <c r="AL408" s="8">
        <v>0</v>
      </c>
      <c r="AM408" s="8">
        <v>0</v>
      </c>
      <c r="AN408" s="8">
        <v>0</v>
      </c>
      <c r="AO408" s="8">
        <v>0</v>
      </c>
      <c r="AP408" s="8">
        <v>0</v>
      </c>
      <c r="AQ408" s="8">
        <v>0</v>
      </c>
      <c r="AR408" s="8">
        <v>0</v>
      </c>
      <c r="AS408" s="8">
        <v>0</v>
      </c>
      <c r="AT408" s="8">
        <v>0</v>
      </c>
      <c r="AU408" s="8">
        <v>0</v>
      </c>
      <c r="AV408" s="8">
        <v>0</v>
      </c>
      <c r="AW408" s="8">
        <f t="shared" si="63"/>
        <v>11</v>
      </c>
      <c r="AX408" s="8">
        <f t="shared" si="64"/>
        <v>11</v>
      </c>
      <c r="AY408" s="8">
        <v>0</v>
      </c>
      <c r="AZ408" s="8">
        <v>0</v>
      </c>
      <c r="BA408" s="8">
        <v>0</v>
      </c>
      <c r="BB408" s="8">
        <v>261</v>
      </c>
      <c r="BC408" s="8">
        <v>261</v>
      </c>
      <c r="BD408" s="8">
        <v>95</v>
      </c>
      <c r="BE408" s="8">
        <v>94</v>
      </c>
      <c r="BF408" s="8">
        <v>1</v>
      </c>
      <c r="BG408" s="8">
        <f t="shared" si="75"/>
        <v>1</v>
      </c>
      <c r="BH408" s="8">
        <v>1</v>
      </c>
      <c r="BI408" s="8">
        <v>0</v>
      </c>
      <c r="BJ408" s="8">
        <v>0</v>
      </c>
      <c r="BK408" s="8">
        <v>5711</v>
      </c>
      <c r="BL408" s="8">
        <f t="shared" si="66"/>
        <v>3756</v>
      </c>
      <c r="BM408" s="8">
        <f t="shared" si="67"/>
        <v>20</v>
      </c>
      <c r="BN408" s="8">
        <v>20</v>
      </c>
      <c r="BO408" s="8">
        <v>0</v>
      </c>
      <c r="BP408" s="8">
        <v>0</v>
      </c>
      <c r="BQ408" s="8">
        <v>20</v>
      </c>
      <c r="BR408" s="8">
        <f t="shared" si="68"/>
        <v>9457</v>
      </c>
      <c r="BS408" s="8">
        <f t="shared" si="69"/>
        <v>9388</v>
      </c>
      <c r="BT408" s="8">
        <f t="shared" si="70"/>
        <v>69</v>
      </c>
      <c r="BU408" s="8">
        <f t="shared" si="71"/>
        <v>27099</v>
      </c>
      <c r="BV408" s="8"/>
      <c r="BW408" s="8">
        <v>0</v>
      </c>
    </row>
    <row r="409" spans="1:75" ht="29.1">
      <c r="A409" s="8" t="s">
        <v>117</v>
      </c>
      <c r="B409" s="19">
        <v>45237</v>
      </c>
      <c r="C409" s="8" t="s">
        <v>179</v>
      </c>
      <c r="D409" s="10">
        <v>2023</v>
      </c>
      <c r="E409" s="8" t="str">
        <f t="shared" si="59"/>
        <v>FerryGeneral2023</v>
      </c>
      <c r="F409" s="8">
        <v>5209</v>
      </c>
      <c r="G409" s="8">
        <v>370</v>
      </c>
      <c r="H409" s="8">
        <v>2196</v>
      </c>
      <c r="I409" s="8">
        <v>0</v>
      </c>
      <c r="J409" s="8">
        <v>0</v>
      </c>
      <c r="K409" s="8">
        <f t="shared" si="60"/>
        <v>2196</v>
      </c>
      <c r="L409" s="8">
        <f t="shared" si="61"/>
        <v>-2</v>
      </c>
      <c r="M409" s="8">
        <v>5249</v>
      </c>
      <c r="N409" s="8">
        <v>2219</v>
      </c>
      <c r="O409" s="8">
        <v>2198</v>
      </c>
      <c r="P409" s="8">
        <v>0</v>
      </c>
      <c r="Q409" s="8">
        <v>0</v>
      </c>
      <c r="R409" s="8">
        <v>23</v>
      </c>
      <c r="S409" s="8">
        <v>6</v>
      </c>
      <c r="T409" s="8">
        <v>16</v>
      </c>
      <c r="U409" s="8">
        <v>0</v>
      </c>
      <c r="V409" s="8">
        <v>0</v>
      </c>
      <c r="W409" s="8">
        <v>1</v>
      </c>
      <c r="X409" s="8">
        <f t="shared" si="62"/>
        <v>-2</v>
      </c>
      <c r="Y409" s="40" t="s">
        <v>404</v>
      </c>
      <c r="Z409" s="8">
        <v>36</v>
      </c>
      <c r="AA409" s="8">
        <v>4</v>
      </c>
      <c r="AB409" s="8">
        <v>3</v>
      </c>
      <c r="AC409" s="8">
        <v>1</v>
      </c>
      <c r="AD409" s="8">
        <v>1</v>
      </c>
      <c r="AE409" s="8">
        <v>0</v>
      </c>
      <c r="AF409" s="8">
        <v>0</v>
      </c>
      <c r="AG409" s="8">
        <v>0</v>
      </c>
      <c r="AH409" s="8">
        <v>0</v>
      </c>
      <c r="AI409" s="8">
        <v>0</v>
      </c>
      <c r="AJ409" s="8">
        <v>0</v>
      </c>
      <c r="AK409" s="8">
        <v>0</v>
      </c>
      <c r="AL409" s="8">
        <v>0</v>
      </c>
      <c r="AM409" s="8">
        <v>0</v>
      </c>
      <c r="AN409" s="8">
        <v>0</v>
      </c>
      <c r="AO409" s="8">
        <v>0</v>
      </c>
      <c r="AP409" s="8">
        <v>0</v>
      </c>
      <c r="AQ409" s="8">
        <v>0</v>
      </c>
      <c r="AR409" s="8">
        <v>0</v>
      </c>
      <c r="AS409" s="8">
        <v>0</v>
      </c>
      <c r="AT409" s="8">
        <v>0</v>
      </c>
      <c r="AU409" s="8">
        <v>0</v>
      </c>
      <c r="AV409" s="8">
        <v>0</v>
      </c>
      <c r="AW409" s="8">
        <f t="shared" si="63"/>
        <v>4</v>
      </c>
      <c r="AX409" s="8">
        <f t="shared" si="64"/>
        <v>3</v>
      </c>
      <c r="AY409" s="8">
        <v>0</v>
      </c>
      <c r="AZ409" s="8">
        <v>0</v>
      </c>
      <c r="BA409" s="8">
        <v>0</v>
      </c>
      <c r="BB409" s="8">
        <v>22</v>
      </c>
      <c r="BC409" s="8">
        <v>22</v>
      </c>
      <c r="BD409" s="8">
        <v>20</v>
      </c>
      <c r="BE409" s="8">
        <v>20</v>
      </c>
      <c r="BF409" s="8">
        <v>0</v>
      </c>
      <c r="BG409" s="8">
        <f t="shared" si="75"/>
        <v>0</v>
      </c>
      <c r="BH409" s="8">
        <v>0</v>
      </c>
      <c r="BI409" s="8">
        <v>0</v>
      </c>
      <c r="BJ409" s="8">
        <v>0</v>
      </c>
      <c r="BK409" s="8">
        <v>767</v>
      </c>
      <c r="BL409" s="8">
        <f t="shared" si="66"/>
        <v>1452</v>
      </c>
      <c r="BM409" s="8">
        <f t="shared" si="67"/>
        <v>3</v>
      </c>
      <c r="BN409" s="8">
        <v>3</v>
      </c>
      <c r="BO409" s="8">
        <v>0</v>
      </c>
      <c r="BP409" s="8">
        <v>0</v>
      </c>
      <c r="BQ409" s="8">
        <v>3</v>
      </c>
      <c r="BR409" s="8">
        <f t="shared" si="68"/>
        <v>2215</v>
      </c>
      <c r="BS409" s="8">
        <f t="shared" si="69"/>
        <v>2195</v>
      </c>
      <c r="BT409" s="8">
        <f t="shared" si="70"/>
        <v>22</v>
      </c>
      <c r="BU409" s="8">
        <f t="shared" si="71"/>
        <v>5213</v>
      </c>
      <c r="BV409" s="8"/>
      <c r="BW409" s="8">
        <v>0</v>
      </c>
    </row>
    <row r="410" spans="1:75">
      <c r="A410" s="8" t="s">
        <v>119</v>
      </c>
      <c r="B410" s="19">
        <v>45237</v>
      </c>
      <c r="C410" s="8" t="s">
        <v>179</v>
      </c>
      <c r="D410" s="10">
        <v>2023</v>
      </c>
      <c r="E410" s="8" t="str">
        <f t="shared" si="59"/>
        <v>FranklinGeneral2023</v>
      </c>
      <c r="F410" s="8">
        <v>43987</v>
      </c>
      <c r="G410" s="8">
        <v>3863</v>
      </c>
      <c r="H410" s="8">
        <v>12197</v>
      </c>
      <c r="I410" s="8">
        <v>2</v>
      </c>
      <c r="J410" s="8">
        <v>0</v>
      </c>
      <c r="K410" s="8">
        <f t="shared" si="60"/>
        <v>12199</v>
      </c>
      <c r="L410" s="8">
        <f t="shared" si="61"/>
        <v>0</v>
      </c>
      <c r="M410" s="8">
        <v>44804</v>
      </c>
      <c r="N410" s="8">
        <v>12390</v>
      </c>
      <c r="O410" s="8">
        <v>12199</v>
      </c>
      <c r="P410" s="8">
        <v>2</v>
      </c>
      <c r="Q410" s="8">
        <v>2</v>
      </c>
      <c r="R410" s="8">
        <v>189</v>
      </c>
      <c r="S410" s="8">
        <v>35</v>
      </c>
      <c r="T410" s="8">
        <v>40</v>
      </c>
      <c r="U410" s="8">
        <v>94</v>
      </c>
      <c r="V410" s="8">
        <v>0</v>
      </c>
      <c r="W410" s="8">
        <v>20</v>
      </c>
      <c r="X410" s="8">
        <f t="shared" si="62"/>
        <v>0</v>
      </c>
      <c r="Y410" s="40"/>
      <c r="Z410" s="8">
        <v>387</v>
      </c>
      <c r="AA410" s="8">
        <v>40</v>
      </c>
      <c r="AB410" s="8">
        <v>40</v>
      </c>
      <c r="AC410" s="8">
        <v>0</v>
      </c>
      <c r="AD410" s="8">
        <v>0</v>
      </c>
      <c r="AE410" s="8">
        <v>0</v>
      </c>
      <c r="AF410" s="8">
        <v>0</v>
      </c>
      <c r="AG410" s="8">
        <v>0</v>
      </c>
      <c r="AH410" s="8">
        <v>0</v>
      </c>
      <c r="AI410" s="8">
        <v>0</v>
      </c>
      <c r="AJ410" s="8">
        <v>0</v>
      </c>
      <c r="AK410" s="8">
        <v>0</v>
      </c>
      <c r="AL410" s="8">
        <v>0</v>
      </c>
      <c r="AM410" s="8">
        <v>0</v>
      </c>
      <c r="AN410" s="8">
        <v>0</v>
      </c>
      <c r="AO410" s="8">
        <v>0</v>
      </c>
      <c r="AP410" s="8">
        <v>0</v>
      </c>
      <c r="AQ410" s="8">
        <v>0</v>
      </c>
      <c r="AR410" s="8">
        <v>0</v>
      </c>
      <c r="AS410" s="8">
        <v>0</v>
      </c>
      <c r="AT410" s="8">
        <v>0</v>
      </c>
      <c r="AU410" s="8">
        <v>0</v>
      </c>
      <c r="AV410" s="8">
        <v>0</v>
      </c>
      <c r="AW410" s="8">
        <f t="shared" si="63"/>
        <v>40</v>
      </c>
      <c r="AX410" s="8">
        <f t="shared" si="64"/>
        <v>40</v>
      </c>
      <c r="AY410" s="8">
        <v>0</v>
      </c>
      <c r="AZ410" s="8">
        <v>0</v>
      </c>
      <c r="BA410" s="8">
        <v>0</v>
      </c>
      <c r="BB410" s="8">
        <v>391</v>
      </c>
      <c r="BC410" s="8">
        <v>390</v>
      </c>
      <c r="BD410" s="8">
        <v>129</v>
      </c>
      <c r="BE410" s="8">
        <v>124</v>
      </c>
      <c r="BF410" s="8">
        <v>5</v>
      </c>
      <c r="BG410" s="8">
        <f t="shared" si="75"/>
        <v>5</v>
      </c>
      <c r="BH410" s="8">
        <v>5</v>
      </c>
      <c r="BI410" s="8">
        <v>0</v>
      </c>
      <c r="BJ410" s="8">
        <v>5</v>
      </c>
      <c r="BK410" s="8">
        <v>7113</v>
      </c>
      <c r="BL410" s="8">
        <f t="shared" si="66"/>
        <v>5272</v>
      </c>
      <c r="BM410" s="8">
        <f t="shared" si="67"/>
        <v>167</v>
      </c>
      <c r="BN410" s="8">
        <v>167</v>
      </c>
      <c r="BO410" s="8">
        <v>0</v>
      </c>
      <c r="BP410" s="8">
        <v>0</v>
      </c>
      <c r="BQ410" s="8">
        <v>25</v>
      </c>
      <c r="BR410" s="8">
        <f t="shared" si="68"/>
        <v>12350</v>
      </c>
      <c r="BS410" s="8">
        <f t="shared" si="69"/>
        <v>12159</v>
      </c>
      <c r="BT410" s="8">
        <f t="shared" si="70"/>
        <v>189</v>
      </c>
      <c r="BU410" s="8">
        <f t="shared" si="71"/>
        <v>44417</v>
      </c>
      <c r="BV410" s="8"/>
      <c r="BW410" s="8">
        <v>0</v>
      </c>
    </row>
    <row r="411" spans="1:75">
      <c r="A411" s="8" t="s">
        <v>121</v>
      </c>
      <c r="B411" s="19">
        <v>45237</v>
      </c>
      <c r="C411" s="8" t="s">
        <v>179</v>
      </c>
      <c r="D411" s="10">
        <v>2023</v>
      </c>
      <c r="E411" s="8" t="str">
        <f t="shared" si="59"/>
        <v>GarfieldGeneral2023</v>
      </c>
      <c r="F411" s="8">
        <v>1652</v>
      </c>
      <c r="G411" s="8">
        <v>121</v>
      </c>
      <c r="H411" s="8">
        <v>811</v>
      </c>
      <c r="I411" s="8">
        <v>0</v>
      </c>
      <c r="J411" s="8">
        <v>1</v>
      </c>
      <c r="K411" s="8">
        <f t="shared" si="60"/>
        <v>810</v>
      </c>
      <c r="L411" s="8">
        <f t="shared" si="61"/>
        <v>0</v>
      </c>
      <c r="M411" s="8">
        <v>1659</v>
      </c>
      <c r="N411" s="8">
        <v>818</v>
      </c>
      <c r="O411" s="8">
        <v>810</v>
      </c>
      <c r="P411" s="8">
        <v>0</v>
      </c>
      <c r="Q411" s="8">
        <v>0</v>
      </c>
      <c r="R411" s="8">
        <v>8</v>
      </c>
      <c r="S411" s="8">
        <v>0</v>
      </c>
      <c r="T411" s="8">
        <v>4</v>
      </c>
      <c r="U411" s="8">
        <v>3</v>
      </c>
      <c r="V411" s="8">
        <v>0</v>
      </c>
      <c r="W411" s="8">
        <v>1</v>
      </c>
      <c r="X411" s="8">
        <f t="shared" si="62"/>
        <v>0</v>
      </c>
      <c r="Y411" s="40"/>
      <c r="Z411" s="8">
        <v>13</v>
      </c>
      <c r="AA411" s="8">
        <v>2</v>
      </c>
      <c r="AB411" s="8">
        <v>2</v>
      </c>
      <c r="AC411" s="8">
        <v>0</v>
      </c>
      <c r="AD411" s="8">
        <v>0</v>
      </c>
      <c r="AE411" s="8">
        <v>0</v>
      </c>
      <c r="AF411" s="8">
        <v>0</v>
      </c>
      <c r="AG411" s="8">
        <v>0</v>
      </c>
      <c r="AH411" s="8">
        <v>0</v>
      </c>
      <c r="AI411" s="8">
        <v>0</v>
      </c>
      <c r="AJ411" s="8">
        <v>0</v>
      </c>
      <c r="AK411" s="8">
        <v>0</v>
      </c>
      <c r="AL411" s="8">
        <v>0</v>
      </c>
      <c r="AM411" s="8">
        <v>0</v>
      </c>
      <c r="AN411" s="8">
        <v>0</v>
      </c>
      <c r="AO411" s="8">
        <v>0</v>
      </c>
      <c r="AP411" s="8">
        <v>0</v>
      </c>
      <c r="AQ411" s="8">
        <v>0</v>
      </c>
      <c r="AR411" s="8">
        <v>0</v>
      </c>
      <c r="AS411" s="8">
        <v>0</v>
      </c>
      <c r="AT411" s="8">
        <v>0</v>
      </c>
      <c r="AU411" s="8">
        <v>0</v>
      </c>
      <c r="AV411" s="8">
        <v>0</v>
      </c>
      <c r="AW411" s="8">
        <f t="shared" si="63"/>
        <v>2</v>
      </c>
      <c r="AX411" s="8">
        <f t="shared" si="64"/>
        <v>2</v>
      </c>
      <c r="AY411" s="8">
        <v>0</v>
      </c>
      <c r="AZ411" s="8">
        <v>0</v>
      </c>
      <c r="BA411" s="8">
        <v>0</v>
      </c>
      <c r="BB411" s="8">
        <v>7</v>
      </c>
      <c r="BC411" s="8">
        <v>7</v>
      </c>
      <c r="BD411" s="8">
        <v>5</v>
      </c>
      <c r="BE411" s="8">
        <v>5</v>
      </c>
      <c r="BF411" s="8">
        <v>0</v>
      </c>
      <c r="BG411" s="8">
        <f t="shared" si="75"/>
        <v>0</v>
      </c>
      <c r="BH411" s="8">
        <v>0</v>
      </c>
      <c r="BI411" s="8">
        <v>0</v>
      </c>
      <c r="BJ411" s="8">
        <v>0</v>
      </c>
      <c r="BK411" s="8">
        <v>520</v>
      </c>
      <c r="BL411" s="8">
        <f t="shared" si="66"/>
        <v>298</v>
      </c>
      <c r="BM411" s="8">
        <f t="shared" si="67"/>
        <v>0</v>
      </c>
      <c r="BN411" s="8">
        <v>0</v>
      </c>
      <c r="BO411" s="8">
        <v>0</v>
      </c>
      <c r="BP411" s="8">
        <v>0</v>
      </c>
      <c r="BQ411" s="8">
        <v>0</v>
      </c>
      <c r="BR411" s="8">
        <f t="shared" si="68"/>
        <v>816</v>
      </c>
      <c r="BS411" s="8">
        <f t="shared" si="69"/>
        <v>808</v>
      </c>
      <c r="BT411" s="8">
        <f t="shared" si="70"/>
        <v>8</v>
      </c>
      <c r="BU411" s="8">
        <f t="shared" si="71"/>
        <v>1646</v>
      </c>
      <c r="BV411" s="8"/>
      <c r="BW411" s="8">
        <v>0</v>
      </c>
    </row>
    <row r="412" spans="1:75">
      <c r="A412" s="8" t="s">
        <v>123</v>
      </c>
      <c r="B412" s="19">
        <v>45237</v>
      </c>
      <c r="C412" s="8" t="s">
        <v>179</v>
      </c>
      <c r="D412" s="10">
        <v>2023</v>
      </c>
      <c r="E412" s="8" t="str">
        <f t="shared" si="59"/>
        <v>GrantGeneral2023</v>
      </c>
      <c r="F412" s="8">
        <v>47861</v>
      </c>
      <c r="G412" s="8">
        <v>5035</v>
      </c>
      <c r="H412" s="8">
        <v>14327</v>
      </c>
      <c r="I412" s="8">
        <v>2</v>
      </c>
      <c r="J412" s="8">
        <v>1</v>
      </c>
      <c r="K412" s="8">
        <f t="shared" si="60"/>
        <v>14328</v>
      </c>
      <c r="L412" s="8">
        <f t="shared" si="61"/>
        <v>0</v>
      </c>
      <c r="M412" s="8">
        <v>48473</v>
      </c>
      <c r="N412" s="8">
        <v>14679</v>
      </c>
      <c r="O412" s="8">
        <v>14328</v>
      </c>
      <c r="P412" s="8">
        <v>4</v>
      </c>
      <c r="Q412" s="8">
        <v>0</v>
      </c>
      <c r="R412" s="8">
        <v>347</v>
      </c>
      <c r="S412" s="8">
        <v>39</v>
      </c>
      <c r="T412" s="8">
        <v>142</v>
      </c>
      <c r="U412" s="8">
        <v>165</v>
      </c>
      <c r="V412" s="8">
        <v>0</v>
      </c>
      <c r="W412" s="8">
        <v>1</v>
      </c>
      <c r="X412" s="8">
        <f t="shared" si="62"/>
        <v>0</v>
      </c>
      <c r="Y412" s="40"/>
      <c r="Z412" s="8">
        <v>359</v>
      </c>
      <c r="AA412" s="8">
        <v>17</v>
      </c>
      <c r="AB412" s="8">
        <v>17</v>
      </c>
      <c r="AC412" s="8">
        <v>0</v>
      </c>
      <c r="AD412" s="8">
        <v>0</v>
      </c>
      <c r="AE412" s="8">
        <v>0</v>
      </c>
      <c r="AF412" s="8">
        <v>0</v>
      </c>
      <c r="AG412" s="8">
        <v>0</v>
      </c>
      <c r="AH412" s="8">
        <v>0</v>
      </c>
      <c r="AI412" s="8">
        <v>0</v>
      </c>
      <c r="AJ412" s="8">
        <v>0</v>
      </c>
      <c r="AK412" s="8">
        <v>0</v>
      </c>
      <c r="AL412" s="8">
        <v>0</v>
      </c>
      <c r="AM412" s="8">
        <v>0</v>
      </c>
      <c r="AN412" s="8">
        <v>0</v>
      </c>
      <c r="AO412" s="8">
        <v>0</v>
      </c>
      <c r="AP412" s="8">
        <v>0</v>
      </c>
      <c r="AQ412" s="8">
        <v>0</v>
      </c>
      <c r="AR412" s="8">
        <v>0</v>
      </c>
      <c r="AS412" s="8">
        <v>0</v>
      </c>
      <c r="AT412" s="8">
        <v>0</v>
      </c>
      <c r="AU412" s="8">
        <v>0</v>
      </c>
      <c r="AV412" s="8">
        <v>0</v>
      </c>
      <c r="AW412" s="8">
        <f t="shared" si="63"/>
        <v>17</v>
      </c>
      <c r="AX412" s="8">
        <f t="shared" si="64"/>
        <v>17</v>
      </c>
      <c r="AY412" s="8">
        <v>0</v>
      </c>
      <c r="AZ412" s="8">
        <v>0</v>
      </c>
      <c r="BA412" s="8">
        <v>0</v>
      </c>
      <c r="BB412" s="8">
        <v>636</v>
      </c>
      <c r="BC412" s="8">
        <v>636</v>
      </c>
      <c r="BD412" s="8">
        <v>199</v>
      </c>
      <c r="BE412" s="8">
        <v>194</v>
      </c>
      <c r="BF412" s="8">
        <v>5</v>
      </c>
      <c r="BG412" s="8">
        <f t="shared" si="75"/>
        <v>5</v>
      </c>
      <c r="BH412" s="8">
        <v>5</v>
      </c>
      <c r="BI412" s="8">
        <v>0</v>
      </c>
      <c r="BJ412" s="8">
        <v>0</v>
      </c>
      <c r="BK412" s="8">
        <v>6779</v>
      </c>
      <c r="BL412" s="8">
        <f t="shared" si="66"/>
        <v>7895</v>
      </c>
      <c r="BM412" s="8">
        <f t="shared" si="67"/>
        <v>211</v>
      </c>
      <c r="BN412" s="8">
        <v>211</v>
      </c>
      <c r="BO412" s="8">
        <v>0</v>
      </c>
      <c r="BP412" s="8">
        <v>0</v>
      </c>
      <c r="BQ412" s="8">
        <v>0</v>
      </c>
      <c r="BR412" s="8">
        <f t="shared" si="68"/>
        <v>14662</v>
      </c>
      <c r="BS412" s="8">
        <f t="shared" si="69"/>
        <v>14311</v>
      </c>
      <c r="BT412" s="8">
        <f t="shared" si="70"/>
        <v>347</v>
      </c>
      <c r="BU412" s="8">
        <f t="shared" si="71"/>
        <v>48114</v>
      </c>
      <c r="BV412" s="8"/>
      <c r="BW412" s="8">
        <v>0</v>
      </c>
    </row>
    <row r="413" spans="1:75">
      <c r="A413" s="8" t="s">
        <v>125</v>
      </c>
      <c r="B413" s="19">
        <v>45237</v>
      </c>
      <c r="C413" s="8" t="s">
        <v>179</v>
      </c>
      <c r="D413" s="10">
        <v>2023</v>
      </c>
      <c r="E413" s="8" t="str">
        <f t="shared" si="59"/>
        <v>Grays HarborGeneral2023</v>
      </c>
      <c r="F413" s="8">
        <v>48924</v>
      </c>
      <c r="G413" s="8">
        <v>4436</v>
      </c>
      <c r="H413" s="8">
        <v>15812</v>
      </c>
      <c r="I413" s="8">
        <v>8</v>
      </c>
      <c r="J413" s="8">
        <v>2</v>
      </c>
      <c r="K413" s="8">
        <f t="shared" si="60"/>
        <v>15818</v>
      </c>
      <c r="L413" s="8">
        <f t="shared" si="61"/>
        <v>0</v>
      </c>
      <c r="M413" s="8">
        <v>50363</v>
      </c>
      <c r="N413" s="8">
        <v>15969</v>
      </c>
      <c r="O413" s="8">
        <v>15818</v>
      </c>
      <c r="P413" s="8">
        <v>0</v>
      </c>
      <c r="Q413" s="8">
        <v>0</v>
      </c>
      <c r="R413" s="8">
        <v>151</v>
      </c>
      <c r="S413" s="8">
        <v>27</v>
      </c>
      <c r="T413" s="8">
        <v>28</v>
      </c>
      <c r="U413" s="8">
        <v>92</v>
      </c>
      <c r="V413" s="8">
        <v>0</v>
      </c>
      <c r="W413" s="8">
        <v>4</v>
      </c>
      <c r="X413" s="8">
        <f t="shared" si="62"/>
        <v>0</v>
      </c>
      <c r="Y413" s="40"/>
      <c r="Z413" s="8">
        <v>162</v>
      </c>
      <c r="AA413" s="8">
        <v>11</v>
      </c>
      <c r="AB413" s="8">
        <v>11</v>
      </c>
      <c r="AC413" s="8">
        <v>0</v>
      </c>
      <c r="AD413" s="8">
        <v>0</v>
      </c>
      <c r="AE413" s="8">
        <v>0</v>
      </c>
      <c r="AF413" s="8">
        <v>0</v>
      </c>
      <c r="AG413" s="8">
        <v>0</v>
      </c>
      <c r="AH413" s="8">
        <v>0</v>
      </c>
      <c r="AI413" s="8">
        <v>0</v>
      </c>
      <c r="AJ413" s="8">
        <v>0</v>
      </c>
      <c r="AK413" s="8">
        <v>0</v>
      </c>
      <c r="AL413" s="8">
        <v>0</v>
      </c>
      <c r="AM413" s="8">
        <v>0</v>
      </c>
      <c r="AN413" s="8">
        <v>0</v>
      </c>
      <c r="AO413" s="8">
        <v>0</v>
      </c>
      <c r="AP413" s="8">
        <v>0</v>
      </c>
      <c r="AQ413" s="8">
        <v>0</v>
      </c>
      <c r="AR413" s="8">
        <v>0</v>
      </c>
      <c r="AS413" s="8">
        <v>0</v>
      </c>
      <c r="AT413" s="8">
        <v>0</v>
      </c>
      <c r="AU413" s="8">
        <v>0</v>
      </c>
      <c r="AV413" s="8">
        <v>0</v>
      </c>
      <c r="AW413" s="8">
        <f t="shared" si="63"/>
        <v>11</v>
      </c>
      <c r="AX413" s="8">
        <f t="shared" si="64"/>
        <v>11</v>
      </c>
      <c r="AY413" s="8">
        <v>0</v>
      </c>
      <c r="AZ413" s="8">
        <v>0</v>
      </c>
      <c r="BA413" s="8">
        <v>0</v>
      </c>
      <c r="BB413" s="8">
        <v>1213</v>
      </c>
      <c r="BC413" s="8">
        <v>1213</v>
      </c>
      <c r="BD413" s="8">
        <v>402</v>
      </c>
      <c r="BE413" s="8">
        <v>396</v>
      </c>
      <c r="BF413" s="8">
        <v>6</v>
      </c>
      <c r="BG413" s="8">
        <f t="shared" si="75"/>
        <v>1</v>
      </c>
      <c r="BH413" s="8">
        <v>0</v>
      </c>
      <c r="BI413" s="8">
        <v>1</v>
      </c>
      <c r="BJ413" s="8">
        <v>0</v>
      </c>
      <c r="BK413" s="8">
        <v>6884</v>
      </c>
      <c r="BL413" s="8">
        <f t="shared" si="66"/>
        <v>9084</v>
      </c>
      <c r="BM413" s="8">
        <f t="shared" si="67"/>
        <v>55</v>
      </c>
      <c r="BN413" s="8">
        <v>55</v>
      </c>
      <c r="BO413" s="8">
        <v>0</v>
      </c>
      <c r="BP413" s="8">
        <v>0</v>
      </c>
      <c r="BQ413" s="8">
        <v>55</v>
      </c>
      <c r="BR413" s="8">
        <f t="shared" si="68"/>
        <v>15958</v>
      </c>
      <c r="BS413" s="8">
        <f t="shared" si="69"/>
        <v>15807</v>
      </c>
      <c r="BT413" s="8">
        <f t="shared" si="70"/>
        <v>151</v>
      </c>
      <c r="BU413" s="8">
        <f t="shared" si="71"/>
        <v>50201</v>
      </c>
      <c r="BV413" s="8"/>
      <c r="BW413" s="8">
        <v>0</v>
      </c>
    </row>
    <row r="414" spans="1:75">
      <c r="A414" s="8" t="s">
        <v>127</v>
      </c>
      <c r="B414" s="19">
        <v>45237</v>
      </c>
      <c r="C414" s="8" t="s">
        <v>179</v>
      </c>
      <c r="D414" s="10">
        <v>2023</v>
      </c>
      <c r="E414" s="8" t="str">
        <f t="shared" si="59"/>
        <v>IslandGeneral2023</v>
      </c>
      <c r="F414" s="8">
        <v>61529</v>
      </c>
      <c r="G414" s="8">
        <v>7529</v>
      </c>
      <c r="H414" s="8">
        <v>29038</v>
      </c>
      <c r="I414" s="8">
        <v>9</v>
      </c>
      <c r="J414" s="8">
        <v>5</v>
      </c>
      <c r="K414" s="8">
        <f t="shared" si="60"/>
        <v>29042</v>
      </c>
      <c r="L414" s="8">
        <f t="shared" si="61"/>
        <v>0</v>
      </c>
      <c r="M414" s="8">
        <v>62312</v>
      </c>
      <c r="N414" s="8">
        <v>29467</v>
      </c>
      <c r="O414" s="8">
        <v>29042</v>
      </c>
      <c r="P414" s="8">
        <v>13</v>
      </c>
      <c r="Q414" s="8">
        <v>0</v>
      </c>
      <c r="R414" s="8">
        <v>412</v>
      </c>
      <c r="S414" s="8">
        <v>42</v>
      </c>
      <c r="T414" s="8">
        <v>67</v>
      </c>
      <c r="U414" s="8">
        <v>293</v>
      </c>
      <c r="V414" s="8">
        <v>0</v>
      </c>
      <c r="W414" s="8">
        <v>10</v>
      </c>
      <c r="X414" s="8">
        <f t="shared" si="62"/>
        <v>0</v>
      </c>
      <c r="Y414" s="40"/>
      <c r="Z414" s="8">
        <v>4591</v>
      </c>
      <c r="AA414" s="8">
        <v>461</v>
      </c>
      <c r="AB414" s="8">
        <v>449</v>
      </c>
      <c r="AC414" s="8">
        <v>12</v>
      </c>
      <c r="AD414" s="8">
        <v>2</v>
      </c>
      <c r="AE414" s="8">
        <v>10</v>
      </c>
      <c r="AF414" s="8">
        <v>0</v>
      </c>
      <c r="AG414" s="8">
        <v>0</v>
      </c>
      <c r="AH414" s="8">
        <v>0</v>
      </c>
      <c r="AI414" s="8">
        <v>0</v>
      </c>
      <c r="AJ414" s="8">
        <v>0</v>
      </c>
      <c r="AK414" s="8">
        <v>0</v>
      </c>
      <c r="AL414" s="8">
        <v>0</v>
      </c>
      <c r="AM414" s="8">
        <v>0</v>
      </c>
      <c r="AN414" s="8">
        <v>0</v>
      </c>
      <c r="AO414" s="8">
        <v>0</v>
      </c>
      <c r="AP414" s="8">
        <v>0</v>
      </c>
      <c r="AQ414" s="8">
        <v>0</v>
      </c>
      <c r="AR414" s="8">
        <v>0</v>
      </c>
      <c r="AS414" s="8">
        <v>0</v>
      </c>
      <c r="AT414" s="8">
        <v>0</v>
      </c>
      <c r="AU414" s="8">
        <v>0</v>
      </c>
      <c r="AV414" s="8">
        <v>0</v>
      </c>
      <c r="AW414" s="8">
        <f t="shared" si="63"/>
        <v>461</v>
      </c>
      <c r="AX414" s="8">
        <f t="shared" si="64"/>
        <v>449</v>
      </c>
      <c r="AY414" s="8">
        <v>0</v>
      </c>
      <c r="AZ414" s="8">
        <v>0</v>
      </c>
      <c r="BA414" s="8">
        <v>0</v>
      </c>
      <c r="BB414" s="8">
        <v>1177</v>
      </c>
      <c r="BC414" s="8">
        <v>1177</v>
      </c>
      <c r="BD414" s="8">
        <v>362</v>
      </c>
      <c r="BE414" s="8">
        <v>361</v>
      </c>
      <c r="BF414" s="8">
        <v>1</v>
      </c>
      <c r="BG414" s="8">
        <f t="shared" si="75"/>
        <v>53</v>
      </c>
      <c r="BH414" s="8">
        <v>53</v>
      </c>
      <c r="BI414" s="8">
        <v>0</v>
      </c>
      <c r="BJ414" s="8">
        <v>0</v>
      </c>
      <c r="BK414" s="8">
        <v>18284</v>
      </c>
      <c r="BL414" s="8">
        <f t="shared" si="66"/>
        <v>11130</v>
      </c>
      <c r="BM414" s="8">
        <f t="shared" si="67"/>
        <v>270</v>
      </c>
      <c r="BN414" s="8">
        <v>270</v>
      </c>
      <c r="BO414" s="8">
        <v>0</v>
      </c>
      <c r="BP414" s="8">
        <v>0</v>
      </c>
      <c r="BQ414" s="8">
        <v>261</v>
      </c>
      <c r="BR414" s="8">
        <f t="shared" si="68"/>
        <v>29006</v>
      </c>
      <c r="BS414" s="8">
        <f t="shared" si="69"/>
        <v>28593</v>
      </c>
      <c r="BT414" s="8">
        <f t="shared" si="70"/>
        <v>400</v>
      </c>
      <c r="BU414" s="8">
        <f t="shared" si="71"/>
        <v>57721</v>
      </c>
      <c r="BV414" s="8"/>
      <c r="BW414" s="8">
        <v>1</v>
      </c>
    </row>
    <row r="415" spans="1:75">
      <c r="A415" s="8" t="s">
        <v>129</v>
      </c>
      <c r="B415" s="19">
        <v>45237</v>
      </c>
      <c r="C415" s="8" t="s">
        <v>179</v>
      </c>
      <c r="D415" s="10">
        <v>2023</v>
      </c>
      <c r="E415" s="8" t="str">
        <f t="shared" si="59"/>
        <v>JeffersonGeneral2023</v>
      </c>
      <c r="F415" s="8">
        <v>27706</v>
      </c>
      <c r="G415" s="8">
        <v>2253</v>
      </c>
      <c r="H415" s="8">
        <v>12221</v>
      </c>
      <c r="I415" s="8">
        <v>4</v>
      </c>
      <c r="J415" s="8">
        <v>0</v>
      </c>
      <c r="K415" s="8">
        <f t="shared" si="60"/>
        <v>12225</v>
      </c>
      <c r="L415" s="8">
        <f t="shared" si="61"/>
        <v>0</v>
      </c>
      <c r="M415" s="8">
        <v>28290</v>
      </c>
      <c r="N415" s="8">
        <v>12349</v>
      </c>
      <c r="O415" s="8">
        <v>12225</v>
      </c>
      <c r="P415" s="8">
        <v>0</v>
      </c>
      <c r="Q415" s="8">
        <v>0</v>
      </c>
      <c r="R415" s="8">
        <v>124</v>
      </c>
      <c r="S415" s="8">
        <v>45</v>
      </c>
      <c r="T415" s="8">
        <v>28</v>
      </c>
      <c r="U415" s="8">
        <v>49</v>
      </c>
      <c r="V415" s="8">
        <v>0</v>
      </c>
      <c r="W415" s="8">
        <v>2</v>
      </c>
      <c r="X415" s="8">
        <f t="shared" si="62"/>
        <v>0</v>
      </c>
      <c r="Y415" s="40"/>
      <c r="Z415" s="8">
        <v>486</v>
      </c>
      <c r="AA415" s="8">
        <v>35</v>
      </c>
      <c r="AB415" s="8">
        <v>33</v>
      </c>
      <c r="AC415" s="8">
        <v>2</v>
      </c>
      <c r="AD415" s="8">
        <v>0</v>
      </c>
      <c r="AE415" s="8">
        <v>0</v>
      </c>
      <c r="AF415" s="8">
        <v>1</v>
      </c>
      <c r="AG415" s="8">
        <v>1</v>
      </c>
      <c r="AH415" s="8">
        <v>0</v>
      </c>
      <c r="AI415" s="8">
        <v>0</v>
      </c>
      <c r="AJ415" s="8">
        <v>0</v>
      </c>
      <c r="AK415" s="8">
        <v>0</v>
      </c>
      <c r="AL415" s="8">
        <v>0</v>
      </c>
      <c r="AM415" s="8">
        <v>0</v>
      </c>
      <c r="AN415" s="8">
        <v>0</v>
      </c>
      <c r="AO415" s="8">
        <v>0</v>
      </c>
      <c r="AP415" s="8">
        <v>0</v>
      </c>
      <c r="AQ415" s="8">
        <v>0</v>
      </c>
      <c r="AR415" s="8">
        <v>0</v>
      </c>
      <c r="AS415" s="8">
        <v>0</v>
      </c>
      <c r="AT415" s="8">
        <v>0</v>
      </c>
      <c r="AU415" s="8">
        <v>0</v>
      </c>
      <c r="AV415" s="8">
        <v>0</v>
      </c>
      <c r="AW415" s="8">
        <f t="shared" si="63"/>
        <v>35</v>
      </c>
      <c r="AX415" s="8">
        <f t="shared" si="64"/>
        <v>33</v>
      </c>
      <c r="AY415" s="8">
        <v>0</v>
      </c>
      <c r="AZ415" s="8">
        <v>0</v>
      </c>
      <c r="BA415" s="8">
        <v>0</v>
      </c>
      <c r="BB415" s="8">
        <v>420</v>
      </c>
      <c r="BC415" s="8">
        <v>420</v>
      </c>
      <c r="BD415" s="8">
        <v>193</v>
      </c>
      <c r="BE415" s="8">
        <v>190</v>
      </c>
      <c r="BF415" s="8">
        <v>3</v>
      </c>
      <c r="BG415" s="8">
        <f t="shared" si="75"/>
        <v>22</v>
      </c>
      <c r="BH415" s="8">
        <v>22</v>
      </c>
      <c r="BI415" s="8">
        <v>0</v>
      </c>
      <c r="BJ415" s="8">
        <v>0</v>
      </c>
      <c r="BK415" s="8">
        <v>5494</v>
      </c>
      <c r="BL415" s="8">
        <f t="shared" si="66"/>
        <v>6833</v>
      </c>
      <c r="BM415" s="8">
        <f t="shared" si="67"/>
        <v>82</v>
      </c>
      <c r="BN415" s="8">
        <v>82</v>
      </c>
      <c r="BO415" s="8">
        <v>0</v>
      </c>
      <c r="BP415" s="8">
        <v>0</v>
      </c>
      <c r="BQ415" s="8">
        <v>86</v>
      </c>
      <c r="BR415" s="8">
        <f t="shared" si="68"/>
        <v>12314</v>
      </c>
      <c r="BS415" s="8">
        <f t="shared" si="69"/>
        <v>12192</v>
      </c>
      <c r="BT415" s="8">
        <f t="shared" si="70"/>
        <v>122</v>
      </c>
      <c r="BU415" s="8">
        <f t="shared" si="71"/>
        <v>27804</v>
      </c>
      <c r="BV415" s="8"/>
      <c r="BW415" s="8">
        <v>0</v>
      </c>
    </row>
    <row r="416" spans="1:75">
      <c r="A416" s="8" t="s">
        <v>131</v>
      </c>
      <c r="B416" s="19">
        <v>45237</v>
      </c>
      <c r="C416" s="8" t="s">
        <v>179</v>
      </c>
      <c r="D416" s="10">
        <v>2023</v>
      </c>
      <c r="E416" s="8" t="str">
        <f t="shared" si="59"/>
        <v>KingGeneral2023</v>
      </c>
      <c r="F416" s="8">
        <v>1380914</v>
      </c>
      <c r="G416" s="8">
        <v>150241</v>
      </c>
      <c r="H416" s="8">
        <v>515923</v>
      </c>
      <c r="I416" s="8">
        <v>155</v>
      </c>
      <c r="J416" s="8">
        <v>66</v>
      </c>
      <c r="K416" s="8">
        <f t="shared" si="60"/>
        <v>516012</v>
      </c>
      <c r="L416" s="8">
        <f t="shared" si="61"/>
        <v>0</v>
      </c>
      <c r="M416" s="8">
        <v>1398187</v>
      </c>
      <c r="N416" s="8">
        <v>522713</v>
      </c>
      <c r="O416" s="8">
        <v>516012</v>
      </c>
      <c r="P416" s="8">
        <v>0</v>
      </c>
      <c r="Q416" s="8">
        <v>0</v>
      </c>
      <c r="R416" s="8">
        <v>6701</v>
      </c>
      <c r="S416" s="8">
        <v>970</v>
      </c>
      <c r="T416" s="8">
        <v>1762</v>
      </c>
      <c r="U416" s="8">
        <v>3940</v>
      </c>
      <c r="V416" s="8">
        <v>0</v>
      </c>
      <c r="W416" s="8">
        <v>29</v>
      </c>
      <c r="X416" s="8">
        <f t="shared" si="62"/>
        <v>0</v>
      </c>
      <c r="Y416" s="40"/>
      <c r="Z416" s="8">
        <v>29832</v>
      </c>
      <c r="AA416" s="8">
        <v>3781</v>
      </c>
      <c r="AB416" s="8">
        <v>3748</v>
      </c>
      <c r="AC416" s="8">
        <v>33</v>
      </c>
      <c r="AD416" s="8">
        <v>13</v>
      </c>
      <c r="AE416" s="8">
        <v>13</v>
      </c>
      <c r="AF416" s="8">
        <v>7</v>
      </c>
      <c r="AG416" s="8">
        <v>0</v>
      </c>
      <c r="AH416" s="8">
        <v>0</v>
      </c>
      <c r="AI416" s="8">
        <v>0</v>
      </c>
      <c r="AJ416" s="8">
        <v>0</v>
      </c>
      <c r="AK416" s="8">
        <v>0</v>
      </c>
      <c r="AL416" s="8">
        <v>0</v>
      </c>
      <c r="AM416" s="8">
        <v>0</v>
      </c>
      <c r="AN416" s="8">
        <v>0</v>
      </c>
      <c r="AO416" s="8">
        <v>7</v>
      </c>
      <c r="AP416" s="8">
        <v>0</v>
      </c>
      <c r="AQ416" s="8">
        <v>0</v>
      </c>
      <c r="AR416" s="8">
        <v>7</v>
      </c>
      <c r="AS416" s="8">
        <v>0</v>
      </c>
      <c r="AT416" s="8">
        <v>0</v>
      </c>
      <c r="AU416" s="8">
        <v>0</v>
      </c>
      <c r="AV416" s="8">
        <v>7</v>
      </c>
      <c r="AW416" s="8">
        <f t="shared" si="63"/>
        <v>3781</v>
      </c>
      <c r="AX416" s="8">
        <f t="shared" si="64"/>
        <v>3748</v>
      </c>
      <c r="AY416" s="8">
        <v>0</v>
      </c>
      <c r="AZ416" s="8">
        <v>0</v>
      </c>
      <c r="BA416" s="8">
        <v>0</v>
      </c>
      <c r="BB416" s="8">
        <v>11263</v>
      </c>
      <c r="BC416" s="8">
        <v>11263</v>
      </c>
      <c r="BD416" s="8">
        <v>5709</v>
      </c>
      <c r="BE416" s="8">
        <v>5579</v>
      </c>
      <c r="BF416" s="8">
        <v>130</v>
      </c>
      <c r="BG416" s="8">
        <f t="shared" si="75"/>
        <v>1553</v>
      </c>
      <c r="BH416" s="8">
        <v>1541</v>
      </c>
      <c r="BI416" s="8">
        <v>12</v>
      </c>
      <c r="BJ416" s="8">
        <v>0</v>
      </c>
      <c r="BK416" s="8">
        <v>287373</v>
      </c>
      <c r="BL416" s="8">
        <f t="shared" si="66"/>
        <v>233787</v>
      </c>
      <c r="BM416" s="8">
        <f t="shared" si="67"/>
        <v>5192</v>
      </c>
      <c r="BN416" s="8">
        <v>9</v>
      </c>
      <c r="BO416" s="8">
        <v>5183</v>
      </c>
      <c r="BP416" s="8">
        <v>0</v>
      </c>
      <c r="BQ416" s="8">
        <v>2914</v>
      </c>
      <c r="BR416" s="8">
        <f t="shared" si="68"/>
        <v>518925</v>
      </c>
      <c r="BS416" s="8">
        <f t="shared" si="69"/>
        <v>512264</v>
      </c>
      <c r="BT416" s="8">
        <f t="shared" si="70"/>
        <v>6661</v>
      </c>
      <c r="BU416" s="8">
        <f t="shared" si="71"/>
        <v>1368355</v>
      </c>
      <c r="BV416" s="8"/>
      <c r="BW416" s="8">
        <v>8</v>
      </c>
    </row>
    <row r="417" spans="1:75" ht="101.45">
      <c r="A417" s="8" t="s">
        <v>133</v>
      </c>
      <c r="B417" s="19">
        <v>45237</v>
      </c>
      <c r="C417" s="8" t="s">
        <v>179</v>
      </c>
      <c r="D417" s="10">
        <v>2023</v>
      </c>
      <c r="E417" s="8" t="str">
        <f t="shared" si="59"/>
        <v>KitsapGeneral2023</v>
      </c>
      <c r="F417" s="8">
        <v>188200</v>
      </c>
      <c r="G417" s="8">
        <v>19402</v>
      </c>
      <c r="H417" s="8">
        <v>69551</v>
      </c>
      <c r="I417" s="8">
        <v>11</v>
      </c>
      <c r="J417" s="8">
        <v>4</v>
      </c>
      <c r="K417" s="8">
        <f t="shared" si="60"/>
        <v>69558</v>
      </c>
      <c r="L417" s="8">
        <f t="shared" si="61"/>
        <v>1</v>
      </c>
      <c r="M417" s="8">
        <v>191792</v>
      </c>
      <c r="N417" s="8">
        <v>70190</v>
      </c>
      <c r="O417" s="8">
        <v>69557</v>
      </c>
      <c r="P417" s="8">
        <v>60</v>
      </c>
      <c r="Q417" s="8">
        <v>0</v>
      </c>
      <c r="R417" s="8">
        <v>578</v>
      </c>
      <c r="S417" s="8">
        <v>236</v>
      </c>
      <c r="T417" s="8">
        <v>297</v>
      </c>
      <c r="U417" s="8">
        <v>0</v>
      </c>
      <c r="V417" s="8">
        <v>0</v>
      </c>
      <c r="W417" s="8">
        <v>45</v>
      </c>
      <c r="X417" s="8">
        <f t="shared" si="62"/>
        <v>-5</v>
      </c>
      <c r="Y417" s="40" t="s">
        <v>405</v>
      </c>
      <c r="Z417" s="8">
        <v>10828</v>
      </c>
      <c r="AA417" s="8">
        <v>605</v>
      </c>
      <c r="AB417" s="8">
        <v>591</v>
      </c>
      <c r="AC417" s="8">
        <v>14</v>
      </c>
      <c r="AD417" s="8">
        <v>4</v>
      </c>
      <c r="AE417" s="8">
        <v>10</v>
      </c>
      <c r="AF417" s="8">
        <v>0</v>
      </c>
      <c r="AG417" s="8">
        <v>0</v>
      </c>
      <c r="AH417" s="8">
        <v>0</v>
      </c>
      <c r="AI417" s="8">
        <v>0</v>
      </c>
      <c r="AJ417" s="8">
        <v>0</v>
      </c>
      <c r="AK417" s="8">
        <v>0</v>
      </c>
      <c r="AL417" s="8">
        <v>0</v>
      </c>
      <c r="AM417" s="8">
        <v>0</v>
      </c>
      <c r="AN417" s="8">
        <v>0</v>
      </c>
      <c r="AO417" s="8">
        <v>0</v>
      </c>
      <c r="AP417" s="8">
        <v>0</v>
      </c>
      <c r="AQ417" s="8">
        <v>0</v>
      </c>
      <c r="AR417" s="8">
        <v>0</v>
      </c>
      <c r="AS417" s="8">
        <v>0</v>
      </c>
      <c r="AT417" s="8">
        <v>0</v>
      </c>
      <c r="AU417" s="8">
        <v>0</v>
      </c>
      <c r="AV417" s="8">
        <v>0</v>
      </c>
      <c r="AW417" s="8">
        <f t="shared" si="63"/>
        <v>605</v>
      </c>
      <c r="AX417" s="8">
        <f t="shared" si="64"/>
        <v>591</v>
      </c>
      <c r="AY417" s="8">
        <v>0</v>
      </c>
      <c r="AZ417" s="8">
        <v>0</v>
      </c>
      <c r="BA417" s="8">
        <v>0</v>
      </c>
      <c r="BB417" s="8">
        <v>2121</v>
      </c>
      <c r="BC417" s="8">
        <v>2121</v>
      </c>
      <c r="BD417" s="8">
        <v>906</v>
      </c>
      <c r="BE417" s="8">
        <v>888</v>
      </c>
      <c r="BF417" s="8">
        <v>18</v>
      </c>
      <c r="BG417" s="8">
        <f t="shared" si="75"/>
        <v>162</v>
      </c>
      <c r="BH417" s="8">
        <v>161</v>
      </c>
      <c r="BI417" s="8">
        <v>1</v>
      </c>
      <c r="BJ417" s="8">
        <v>0</v>
      </c>
      <c r="BK417" s="8">
        <v>45602</v>
      </c>
      <c r="BL417" s="8">
        <f t="shared" si="66"/>
        <v>24426</v>
      </c>
      <c r="BM417" s="8">
        <f t="shared" si="67"/>
        <v>4150</v>
      </c>
      <c r="BN417" s="8">
        <v>4150</v>
      </c>
      <c r="BO417" s="8">
        <v>0</v>
      </c>
      <c r="BP417" s="8">
        <v>0</v>
      </c>
      <c r="BQ417" s="8">
        <v>647</v>
      </c>
      <c r="BR417" s="8">
        <f t="shared" si="68"/>
        <v>69585</v>
      </c>
      <c r="BS417" s="8">
        <f t="shared" si="69"/>
        <v>68966</v>
      </c>
      <c r="BT417" s="8">
        <f t="shared" si="70"/>
        <v>564</v>
      </c>
      <c r="BU417" s="8">
        <f t="shared" si="71"/>
        <v>180964</v>
      </c>
      <c r="BV417" s="8"/>
      <c r="BW417" s="8">
        <v>0</v>
      </c>
    </row>
    <row r="418" spans="1:75">
      <c r="A418" s="8" t="s">
        <v>135</v>
      </c>
      <c r="B418" s="19">
        <v>45237</v>
      </c>
      <c r="C418" s="8" t="s">
        <v>179</v>
      </c>
      <c r="D418" s="10">
        <v>2023</v>
      </c>
      <c r="E418" s="8" t="str">
        <f t="shared" si="59"/>
        <v>KittitasGeneral2023</v>
      </c>
      <c r="F418" s="8">
        <v>30177</v>
      </c>
      <c r="G418" s="8">
        <v>3119</v>
      </c>
      <c r="H418" s="8">
        <v>10460</v>
      </c>
      <c r="I418" s="8">
        <v>3</v>
      </c>
      <c r="J418" s="8">
        <v>0</v>
      </c>
      <c r="K418" s="8">
        <f t="shared" si="60"/>
        <v>10463</v>
      </c>
      <c r="L418" s="8">
        <f t="shared" si="61"/>
        <v>0</v>
      </c>
      <c r="M418" s="8">
        <v>30445</v>
      </c>
      <c r="N418" s="8">
        <v>10639</v>
      </c>
      <c r="O418" s="8">
        <v>10463</v>
      </c>
      <c r="P418" s="8">
        <v>3</v>
      </c>
      <c r="Q418" s="8">
        <v>3</v>
      </c>
      <c r="R418" s="8">
        <v>173</v>
      </c>
      <c r="S418" s="8">
        <v>67</v>
      </c>
      <c r="T418" s="8">
        <v>67</v>
      </c>
      <c r="U418" s="8">
        <v>38</v>
      </c>
      <c r="V418" s="8">
        <v>0</v>
      </c>
      <c r="W418" s="8">
        <v>1</v>
      </c>
      <c r="X418" s="8">
        <f t="shared" si="62"/>
        <v>0</v>
      </c>
      <c r="Y418" s="40"/>
      <c r="Z418" s="8">
        <v>241</v>
      </c>
      <c r="AA418" s="8">
        <v>15</v>
      </c>
      <c r="AB418" s="8">
        <v>15</v>
      </c>
      <c r="AC418" s="8">
        <v>0</v>
      </c>
      <c r="AD418" s="8">
        <v>0</v>
      </c>
      <c r="AE418" s="8">
        <v>0</v>
      </c>
      <c r="AF418" s="8">
        <v>0</v>
      </c>
      <c r="AG418" s="8">
        <v>0</v>
      </c>
      <c r="AH418" s="8">
        <v>0</v>
      </c>
      <c r="AI418" s="8">
        <v>0</v>
      </c>
      <c r="AJ418" s="8">
        <v>0</v>
      </c>
      <c r="AK418" s="8">
        <v>0</v>
      </c>
      <c r="AL418" s="8">
        <v>0</v>
      </c>
      <c r="AM418" s="8">
        <v>0</v>
      </c>
      <c r="AN418" s="8">
        <v>0</v>
      </c>
      <c r="AO418" s="8">
        <v>0</v>
      </c>
      <c r="AP418" s="8">
        <v>0</v>
      </c>
      <c r="AQ418" s="8">
        <v>0</v>
      </c>
      <c r="AR418" s="8">
        <v>0</v>
      </c>
      <c r="AS418" s="8">
        <v>0</v>
      </c>
      <c r="AT418" s="8">
        <v>0</v>
      </c>
      <c r="AU418" s="8">
        <v>0</v>
      </c>
      <c r="AV418" s="8">
        <v>0</v>
      </c>
      <c r="AW418" s="8">
        <f t="shared" si="63"/>
        <v>15</v>
      </c>
      <c r="AX418" s="8">
        <f t="shared" si="64"/>
        <v>15</v>
      </c>
      <c r="AY418" s="8">
        <v>0</v>
      </c>
      <c r="AZ418" s="8">
        <v>0</v>
      </c>
      <c r="BA418" s="8">
        <v>0</v>
      </c>
      <c r="BB418" s="8">
        <v>444</v>
      </c>
      <c r="BC418" s="8">
        <v>444</v>
      </c>
      <c r="BD418" s="8">
        <v>175</v>
      </c>
      <c r="BE418" s="8">
        <v>172</v>
      </c>
      <c r="BF418" s="8">
        <v>3</v>
      </c>
      <c r="BG418" s="8">
        <f t="shared" si="75"/>
        <v>6</v>
      </c>
      <c r="BH418" s="8">
        <v>6</v>
      </c>
      <c r="BI418" s="8">
        <v>0</v>
      </c>
      <c r="BJ418" s="8">
        <v>0</v>
      </c>
      <c r="BK418" s="8">
        <v>6983</v>
      </c>
      <c r="BL418" s="8">
        <f t="shared" si="66"/>
        <v>3650</v>
      </c>
      <c r="BM418" s="8">
        <f t="shared" si="67"/>
        <v>243</v>
      </c>
      <c r="BN418" s="8">
        <v>243</v>
      </c>
      <c r="BO418" s="8">
        <v>0</v>
      </c>
      <c r="BP418" s="8">
        <v>0</v>
      </c>
      <c r="BQ418" s="8">
        <v>64</v>
      </c>
      <c r="BR418" s="8">
        <f t="shared" si="68"/>
        <v>10624</v>
      </c>
      <c r="BS418" s="8">
        <f t="shared" si="69"/>
        <v>10448</v>
      </c>
      <c r="BT418" s="8">
        <f t="shared" si="70"/>
        <v>173</v>
      </c>
      <c r="BU418" s="8">
        <f t="shared" si="71"/>
        <v>30204</v>
      </c>
      <c r="BV418" s="8"/>
      <c r="BW418" s="8">
        <v>0</v>
      </c>
    </row>
    <row r="419" spans="1:75">
      <c r="A419" s="8" t="s">
        <v>137</v>
      </c>
      <c r="B419" s="19">
        <v>45237</v>
      </c>
      <c r="C419" s="8" t="s">
        <v>179</v>
      </c>
      <c r="D419" s="10">
        <v>2023</v>
      </c>
      <c r="E419" s="8" t="str">
        <f t="shared" si="59"/>
        <v>KlickitatGeneral2023</v>
      </c>
      <c r="F419" s="8">
        <v>15802</v>
      </c>
      <c r="G419" s="8">
        <v>1678</v>
      </c>
      <c r="H419" s="8">
        <v>6293</v>
      </c>
      <c r="I419" s="8">
        <v>1</v>
      </c>
      <c r="J419" s="8">
        <v>0</v>
      </c>
      <c r="K419" s="8">
        <f t="shared" si="60"/>
        <v>6294</v>
      </c>
      <c r="L419" s="8">
        <f t="shared" si="61"/>
        <v>1</v>
      </c>
      <c r="M419" s="8">
        <v>16143</v>
      </c>
      <c r="N419" s="8">
        <v>6343</v>
      </c>
      <c r="O419" s="8">
        <v>6293</v>
      </c>
      <c r="P419" s="8">
        <v>6</v>
      </c>
      <c r="Q419" s="8">
        <v>6</v>
      </c>
      <c r="R419" s="8">
        <v>44</v>
      </c>
      <c r="S419" s="8">
        <v>11</v>
      </c>
      <c r="T419" s="8">
        <v>7</v>
      </c>
      <c r="U419" s="8">
        <v>23</v>
      </c>
      <c r="V419" s="8">
        <v>0</v>
      </c>
      <c r="W419" s="8">
        <v>3</v>
      </c>
      <c r="X419" s="8">
        <f t="shared" si="62"/>
        <v>0</v>
      </c>
      <c r="Y419" s="40" t="s">
        <v>406</v>
      </c>
      <c r="Z419" s="8">
        <v>167</v>
      </c>
      <c r="AA419" s="8">
        <v>15</v>
      </c>
      <c r="AB419" s="8">
        <v>15</v>
      </c>
      <c r="AC419" s="8">
        <v>0</v>
      </c>
      <c r="AD419" s="8">
        <v>0</v>
      </c>
      <c r="AE419" s="8">
        <v>0</v>
      </c>
      <c r="AF419" s="8">
        <v>0</v>
      </c>
      <c r="AG419" s="8">
        <v>0</v>
      </c>
      <c r="AH419" s="8">
        <v>0</v>
      </c>
      <c r="AI419" s="8">
        <v>0</v>
      </c>
      <c r="AJ419" s="8">
        <v>0</v>
      </c>
      <c r="AK419" s="8">
        <v>0</v>
      </c>
      <c r="AL419" s="8">
        <v>0</v>
      </c>
      <c r="AM419" s="8">
        <v>0</v>
      </c>
      <c r="AN419" s="8">
        <v>0</v>
      </c>
      <c r="AO419" s="8">
        <v>0</v>
      </c>
      <c r="AP419" s="8">
        <v>0</v>
      </c>
      <c r="AQ419" s="8">
        <v>0</v>
      </c>
      <c r="AR419" s="8">
        <v>0</v>
      </c>
      <c r="AS419" s="8">
        <v>0</v>
      </c>
      <c r="AT419" s="8">
        <v>0</v>
      </c>
      <c r="AU419" s="8">
        <v>0</v>
      </c>
      <c r="AV419" s="8">
        <v>0</v>
      </c>
      <c r="AW419" s="8">
        <f t="shared" si="63"/>
        <v>15</v>
      </c>
      <c r="AX419" s="8">
        <f t="shared" si="64"/>
        <v>15</v>
      </c>
      <c r="AY419" s="8">
        <v>0</v>
      </c>
      <c r="AZ419" s="8">
        <v>0</v>
      </c>
      <c r="BA419" s="8">
        <v>0</v>
      </c>
      <c r="BB419" s="8">
        <v>214</v>
      </c>
      <c r="BC419" s="8">
        <v>214</v>
      </c>
      <c r="BD419" s="8">
        <v>94</v>
      </c>
      <c r="BE419" s="8">
        <v>93</v>
      </c>
      <c r="BF419" s="8">
        <v>1</v>
      </c>
      <c r="BG419" s="8">
        <f t="shared" si="75"/>
        <v>8</v>
      </c>
      <c r="BH419" s="8">
        <v>8</v>
      </c>
      <c r="BI419" s="8">
        <v>0</v>
      </c>
      <c r="BJ419" s="8">
        <v>0</v>
      </c>
      <c r="BK419" s="8">
        <v>4228</v>
      </c>
      <c r="BL419" s="8">
        <f t="shared" si="66"/>
        <v>2107</v>
      </c>
      <c r="BM419" s="8">
        <f t="shared" si="67"/>
        <v>30</v>
      </c>
      <c r="BN419" s="8">
        <v>30</v>
      </c>
      <c r="BO419" s="8">
        <v>0</v>
      </c>
      <c r="BP419" s="8">
        <v>0</v>
      </c>
      <c r="BQ419" s="8">
        <v>0</v>
      </c>
      <c r="BR419" s="8">
        <f t="shared" si="68"/>
        <v>6328</v>
      </c>
      <c r="BS419" s="8">
        <f t="shared" si="69"/>
        <v>6278</v>
      </c>
      <c r="BT419" s="8">
        <f t="shared" si="70"/>
        <v>44</v>
      </c>
      <c r="BU419" s="8">
        <f t="shared" si="71"/>
        <v>15976</v>
      </c>
      <c r="BV419" s="8"/>
      <c r="BW419" s="8">
        <v>0</v>
      </c>
    </row>
    <row r="420" spans="1:75">
      <c r="A420" s="8" t="s">
        <v>139</v>
      </c>
      <c r="B420" s="19">
        <v>45237</v>
      </c>
      <c r="C420" s="8" t="s">
        <v>179</v>
      </c>
      <c r="D420" s="10">
        <v>2023</v>
      </c>
      <c r="E420" s="8" t="str">
        <f t="shared" si="59"/>
        <v>LewisGeneral2023</v>
      </c>
      <c r="F420" s="8">
        <v>55190</v>
      </c>
      <c r="G420" s="8">
        <v>4558</v>
      </c>
      <c r="H420" s="8">
        <v>18885</v>
      </c>
      <c r="I420" s="8">
        <v>1</v>
      </c>
      <c r="J420" s="8">
        <v>4</v>
      </c>
      <c r="K420" s="8">
        <f t="shared" si="60"/>
        <v>18882</v>
      </c>
      <c r="L420" s="8">
        <f t="shared" si="61"/>
        <v>0</v>
      </c>
      <c r="M420" s="8">
        <v>55566</v>
      </c>
      <c r="N420" s="8">
        <v>19223</v>
      </c>
      <c r="O420" s="8">
        <v>18882</v>
      </c>
      <c r="P420" s="8">
        <v>0</v>
      </c>
      <c r="Q420" s="8">
        <v>0</v>
      </c>
      <c r="R420" s="8">
        <v>341</v>
      </c>
      <c r="S420" s="8">
        <v>43</v>
      </c>
      <c r="T420" s="8">
        <v>185</v>
      </c>
      <c r="U420" s="8">
        <v>104</v>
      </c>
      <c r="V420" s="8">
        <v>0</v>
      </c>
      <c r="W420" s="8">
        <v>9</v>
      </c>
      <c r="X420" s="8">
        <f t="shared" si="62"/>
        <v>0</v>
      </c>
      <c r="Y420" s="40"/>
      <c r="Z420" s="8">
        <v>596</v>
      </c>
      <c r="AA420" s="8">
        <v>55</v>
      </c>
      <c r="AB420" s="8">
        <v>54</v>
      </c>
      <c r="AC420" s="8">
        <v>1</v>
      </c>
      <c r="AD420" s="8">
        <v>1</v>
      </c>
      <c r="AE420" s="8">
        <v>0</v>
      </c>
      <c r="AF420" s="8">
        <v>0</v>
      </c>
      <c r="AG420" s="8">
        <v>0</v>
      </c>
      <c r="AH420" s="8">
        <v>0</v>
      </c>
      <c r="AI420" s="8">
        <v>0</v>
      </c>
      <c r="AJ420" s="8">
        <v>0</v>
      </c>
      <c r="AK420" s="8">
        <v>0</v>
      </c>
      <c r="AL420" s="8">
        <v>0</v>
      </c>
      <c r="AM420" s="8">
        <v>0</v>
      </c>
      <c r="AN420" s="8">
        <v>0</v>
      </c>
      <c r="AO420" s="8">
        <v>0</v>
      </c>
      <c r="AP420" s="8">
        <v>0</v>
      </c>
      <c r="AQ420" s="8">
        <v>0</v>
      </c>
      <c r="AR420" s="8">
        <v>0</v>
      </c>
      <c r="AS420" s="8">
        <v>0</v>
      </c>
      <c r="AT420" s="8">
        <v>0</v>
      </c>
      <c r="AU420" s="8">
        <v>0</v>
      </c>
      <c r="AV420" s="8">
        <v>0</v>
      </c>
      <c r="AW420" s="8">
        <f t="shared" si="63"/>
        <v>55</v>
      </c>
      <c r="AX420" s="8">
        <f t="shared" si="64"/>
        <v>54</v>
      </c>
      <c r="AY420" s="8">
        <v>0</v>
      </c>
      <c r="AZ420" s="8">
        <v>0</v>
      </c>
      <c r="BA420" s="8">
        <v>0</v>
      </c>
      <c r="BB420" s="8">
        <v>486</v>
      </c>
      <c r="BC420" s="8">
        <v>486</v>
      </c>
      <c r="BD420" s="8">
        <v>163</v>
      </c>
      <c r="BE420" s="8">
        <v>159</v>
      </c>
      <c r="BF420" s="8">
        <v>4</v>
      </c>
      <c r="BG420" s="8">
        <f t="shared" si="75"/>
        <v>6</v>
      </c>
      <c r="BH420" s="8">
        <v>6</v>
      </c>
      <c r="BI420" s="8">
        <v>0</v>
      </c>
      <c r="BJ420" s="8">
        <v>0</v>
      </c>
      <c r="BK420" s="8">
        <v>8728</v>
      </c>
      <c r="BL420" s="8">
        <f t="shared" si="66"/>
        <v>10489</v>
      </c>
      <c r="BM420" s="8">
        <f t="shared" si="67"/>
        <v>35</v>
      </c>
      <c r="BN420" s="8">
        <v>35</v>
      </c>
      <c r="BO420" s="8">
        <v>0</v>
      </c>
      <c r="BP420" s="8">
        <v>0</v>
      </c>
      <c r="BQ420" s="8">
        <v>0</v>
      </c>
      <c r="BR420" s="8">
        <f t="shared" si="68"/>
        <v>19168</v>
      </c>
      <c r="BS420" s="8">
        <f t="shared" si="69"/>
        <v>18828</v>
      </c>
      <c r="BT420" s="8">
        <f t="shared" si="70"/>
        <v>340</v>
      </c>
      <c r="BU420" s="8">
        <f t="shared" si="71"/>
        <v>54970</v>
      </c>
      <c r="BV420" s="8"/>
      <c r="BW420" s="8">
        <v>0</v>
      </c>
    </row>
    <row r="421" spans="1:75">
      <c r="A421" s="8" t="s">
        <v>141</v>
      </c>
      <c r="B421" s="19">
        <v>45237</v>
      </c>
      <c r="C421" s="8" t="s">
        <v>179</v>
      </c>
      <c r="D421" s="10">
        <v>2023</v>
      </c>
      <c r="E421" s="8" t="str">
        <f t="shared" si="59"/>
        <v>LincolnGeneral2023</v>
      </c>
      <c r="F421" s="8">
        <v>8441</v>
      </c>
      <c r="G421" s="8">
        <v>586</v>
      </c>
      <c r="H421" s="8">
        <v>3424</v>
      </c>
      <c r="I421" s="8">
        <v>0</v>
      </c>
      <c r="J421" s="8">
        <v>0</v>
      </c>
      <c r="K421" s="8">
        <f t="shared" si="60"/>
        <v>3424</v>
      </c>
      <c r="L421" s="8">
        <f t="shared" si="61"/>
        <v>0</v>
      </c>
      <c r="M421" s="8">
        <v>8542</v>
      </c>
      <c r="N421" s="8">
        <v>3473</v>
      </c>
      <c r="O421" s="8">
        <v>3424</v>
      </c>
      <c r="P421" s="8">
        <v>0</v>
      </c>
      <c r="Q421" s="8">
        <v>0</v>
      </c>
      <c r="R421" s="8">
        <v>49</v>
      </c>
      <c r="S421" s="8">
        <v>4</v>
      </c>
      <c r="T421" s="8">
        <v>23</v>
      </c>
      <c r="U421" s="8">
        <v>20</v>
      </c>
      <c r="V421" s="8">
        <v>0</v>
      </c>
      <c r="W421" s="8">
        <v>2</v>
      </c>
      <c r="X421" s="8">
        <f t="shared" si="62"/>
        <v>0</v>
      </c>
      <c r="Y421" s="40"/>
      <c r="Z421" s="8">
        <v>85</v>
      </c>
      <c r="AA421" s="8">
        <v>9</v>
      </c>
      <c r="AB421" s="8">
        <v>9</v>
      </c>
      <c r="AC421" s="8">
        <v>0</v>
      </c>
      <c r="AD421" s="8">
        <v>0</v>
      </c>
      <c r="AE421" s="8">
        <v>0</v>
      </c>
      <c r="AF421" s="8">
        <v>0</v>
      </c>
      <c r="AG421" s="8">
        <v>0</v>
      </c>
      <c r="AH421" s="8">
        <v>0</v>
      </c>
      <c r="AI421" s="8">
        <v>0</v>
      </c>
      <c r="AJ421" s="8">
        <v>0</v>
      </c>
      <c r="AK421" s="8">
        <v>0</v>
      </c>
      <c r="AL421" s="8">
        <v>0</v>
      </c>
      <c r="AM421" s="8">
        <v>0</v>
      </c>
      <c r="AN421" s="8">
        <v>0</v>
      </c>
      <c r="AO421" s="8">
        <v>0</v>
      </c>
      <c r="AP421" s="8">
        <v>0</v>
      </c>
      <c r="AQ421" s="8">
        <v>0</v>
      </c>
      <c r="AR421" s="8">
        <v>0</v>
      </c>
      <c r="AS421" s="8">
        <v>0</v>
      </c>
      <c r="AT421" s="8">
        <v>0</v>
      </c>
      <c r="AU421" s="8">
        <v>0</v>
      </c>
      <c r="AV421" s="8">
        <v>0</v>
      </c>
      <c r="AW421" s="8">
        <f t="shared" si="63"/>
        <v>9</v>
      </c>
      <c r="AX421" s="8">
        <f t="shared" si="64"/>
        <v>9</v>
      </c>
      <c r="AY421" s="8">
        <v>0</v>
      </c>
      <c r="AZ421" s="8">
        <v>0</v>
      </c>
      <c r="BA421" s="8">
        <v>0</v>
      </c>
      <c r="BB421" s="8">
        <v>56</v>
      </c>
      <c r="BC421" s="8">
        <v>56</v>
      </c>
      <c r="BD421" s="8">
        <v>25</v>
      </c>
      <c r="BE421" s="8">
        <v>24</v>
      </c>
      <c r="BF421" s="8">
        <v>1</v>
      </c>
      <c r="BG421" s="8">
        <f t="shared" si="75"/>
        <v>1</v>
      </c>
      <c r="BH421" s="8">
        <v>1</v>
      </c>
      <c r="BI421" s="8">
        <v>0</v>
      </c>
      <c r="BJ421" s="8">
        <v>0</v>
      </c>
      <c r="BK421" s="8">
        <v>644</v>
      </c>
      <c r="BL421" s="8">
        <f t="shared" si="66"/>
        <v>2828</v>
      </c>
      <c r="BM421" s="8">
        <f t="shared" si="67"/>
        <v>2</v>
      </c>
      <c r="BN421" s="8">
        <v>2</v>
      </c>
      <c r="BO421" s="8">
        <v>0</v>
      </c>
      <c r="BP421" s="8">
        <v>0</v>
      </c>
      <c r="BQ421" s="8">
        <v>2</v>
      </c>
      <c r="BR421" s="8">
        <f t="shared" si="68"/>
        <v>3464</v>
      </c>
      <c r="BS421" s="8">
        <f t="shared" si="69"/>
        <v>3415</v>
      </c>
      <c r="BT421" s="8">
        <f t="shared" si="70"/>
        <v>49</v>
      </c>
      <c r="BU421" s="8">
        <f t="shared" si="71"/>
        <v>8457</v>
      </c>
      <c r="BV421" s="8"/>
      <c r="BW421" s="8">
        <v>0</v>
      </c>
    </row>
    <row r="422" spans="1:75">
      <c r="A422" s="8" t="s">
        <v>143</v>
      </c>
      <c r="B422" s="19">
        <v>45237</v>
      </c>
      <c r="C422" s="8" t="s">
        <v>179</v>
      </c>
      <c r="D422" s="10">
        <v>2023</v>
      </c>
      <c r="E422" s="8" t="str">
        <f t="shared" si="59"/>
        <v>MasonGeneral2023</v>
      </c>
      <c r="F422" s="8">
        <v>44641</v>
      </c>
      <c r="G422" s="8">
        <v>3966</v>
      </c>
      <c r="H422" s="8">
        <v>15763</v>
      </c>
      <c r="I422" s="8">
        <v>2</v>
      </c>
      <c r="J422" s="8">
        <v>1</v>
      </c>
      <c r="K422" s="8">
        <f t="shared" si="60"/>
        <v>15764</v>
      </c>
      <c r="L422" s="8">
        <f t="shared" si="61"/>
        <v>0</v>
      </c>
      <c r="M422" s="8">
        <v>45214</v>
      </c>
      <c r="N422" s="8">
        <v>15950</v>
      </c>
      <c r="O422" s="8">
        <v>15764</v>
      </c>
      <c r="P422" s="8">
        <v>17</v>
      </c>
      <c r="Q422" s="8">
        <v>0</v>
      </c>
      <c r="R422" s="8">
        <v>169</v>
      </c>
      <c r="S422" s="8">
        <v>26</v>
      </c>
      <c r="T422" s="8">
        <v>82</v>
      </c>
      <c r="U422" s="8">
        <v>60</v>
      </c>
      <c r="V422" s="8">
        <v>0</v>
      </c>
      <c r="W422" s="8">
        <v>1</v>
      </c>
      <c r="X422" s="8">
        <f t="shared" si="62"/>
        <v>0</v>
      </c>
      <c r="Y422" s="40"/>
      <c r="Z422" s="8">
        <v>602</v>
      </c>
      <c r="AA422" s="8">
        <v>59</v>
      </c>
      <c r="AB422" s="8">
        <v>59</v>
      </c>
      <c r="AC422" s="8">
        <v>0</v>
      </c>
      <c r="AD422" s="8">
        <v>0</v>
      </c>
      <c r="AE422" s="8">
        <v>0</v>
      </c>
      <c r="AF422" s="8">
        <v>0</v>
      </c>
      <c r="AG422" s="8">
        <v>0</v>
      </c>
      <c r="AH422" s="8">
        <v>0</v>
      </c>
      <c r="AI422" s="8">
        <v>0</v>
      </c>
      <c r="AJ422" s="8">
        <v>0</v>
      </c>
      <c r="AK422" s="8">
        <v>0</v>
      </c>
      <c r="AL422" s="8">
        <v>0</v>
      </c>
      <c r="AM422" s="8">
        <v>0</v>
      </c>
      <c r="AN422" s="8">
        <v>0</v>
      </c>
      <c r="AO422" s="8">
        <v>0</v>
      </c>
      <c r="AP422" s="8">
        <v>0</v>
      </c>
      <c r="AQ422" s="8">
        <v>0</v>
      </c>
      <c r="AR422" s="8">
        <v>0</v>
      </c>
      <c r="AS422" s="8">
        <v>0</v>
      </c>
      <c r="AT422" s="8">
        <v>0</v>
      </c>
      <c r="AU422" s="8">
        <v>0</v>
      </c>
      <c r="AV422" s="8">
        <v>0</v>
      </c>
      <c r="AW422" s="8">
        <f t="shared" si="63"/>
        <v>59</v>
      </c>
      <c r="AX422" s="8">
        <f t="shared" si="64"/>
        <v>59</v>
      </c>
      <c r="AY422" s="8">
        <v>0</v>
      </c>
      <c r="AZ422" s="8">
        <v>0</v>
      </c>
      <c r="BA422" s="8">
        <v>0</v>
      </c>
      <c r="BB422" s="8">
        <v>441</v>
      </c>
      <c r="BC422" s="8">
        <v>441</v>
      </c>
      <c r="BD422" s="8">
        <v>154</v>
      </c>
      <c r="BE422" s="8">
        <v>151</v>
      </c>
      <c r="BF422" s="8">
        <v>3</v>
      </c>
      <c r="BG422" s="8">
        <f t="shared" si="75"/>
        <v>14</v>
      </c>
      <c r="BH422" s="8">
        <v>14</v>
      </c>
      <c r="BI422" s="8">
        <v>0</v>
      </c>
      <c r="BJ422" s="8">
        <v>0</v>
      </c>
      <c r="BK422" s="8">
        <v>8568</v>
      </c>
      <c r="BL422" s="8">
        <f t="shared" si="66"/>
        <v>7368</v>
      </c>
      <c r="BM422" s="8">
        <f t="shared" si="67"/>
        <v>79</v>
      </c>
      <c r="BN422" s="8">
        <v>79</v>
      </c>
      <c r="BO422" s="8">
        <v>0</v>
      </c>
      <c r="BP422" s="8">
        <v>0</v>
      </c>
      <c r="BQ422" s="8">
        <v>0</v>
      </c>
      <c r="BR422" s="8">
        <f t="shared" si="68"/>
        <v>15891</v>
      </c>
      <c r="BS422" s="8">
        <f t="shared" si="69"/>
        <v>15705</v>
      </c>
      <c r="BT422" s="8">
        <f t="shared" si="70"/>
        <v>169</v>
      </c>
      <c r="BU422" s="8">
        <f t="shared" si="71"/>
        <v>44612</v>
      </c>
      <c r="BV422" s="8"/>
      <c r="BW422" s="8">
        <v>0</v>
      </c>
    </row>
    <row r="423" spans="1:75">
      <c r="A423" s="8" t="s">
        <v>145</v>
      </c>
      <c r="B423" s="19">
        <v>45237</v>
      </c>
      <c r="C423" s="8" t="s">
        <v>179</v>
      </c>
      <c r="D423" s="10">
        <v>2023</v>
      </c>
      <c r="E423" s="8" t="str">
        <f t="shared" si="59"/>
        <v>OkanoganGeneral2023</v>
      </c>
      <c r="F423" s="8">
        <v>25837</v>
      </c>
      <c r="G423" s="8">
        <v>1847</v>
      </c>
      <c r="H423" s="8">
        <v>10881</v>
      </c>
      <c r="I423" s="8">
        <v>1</v>
      </c>
      <c r="J423" s="8">
        <v>1</v>
      </c>
      <c r="K423" s="8">
        <f t="shared" si="60"/>
        <v>10881</v>
      </c>
      <c r="L423" s="8">
        <f t="shared" si="61"/>
        <v>0</v>
      </c>
      <c r="M423" s="8">
        <v>26538</v>
      </c>
      <c r="N423" s="8">
        <v>11076</v>
      </c>
      <c r="O423" s="8">
        <v>10881</v>
      </c>
      <c r="P423" s="8">
        <v>7</v>
      </c>
      <c r="Q423" s="8">
        <v>0</v>
      </c>
      <c r="R423" s="8">
        <v>188</v>
      </c>
      <c r="S423" s="8">
        <v>17</v>
      </c>
      <c r="T423" s="8">
        <v>73</v>
      </c>
      <c r="U423" s="8">
        <v>84</v>
      </c>
      <c r="V423" s="8">
        <v>0</v>
      </c>
      <c r="W423" s="8">
        <v>14</v>
      </c>
      <c r="X423" s="8">
        <f t="shared" si="62"/>
        <v>0</v>
      </c>
      <c r="Y423" s="40"/>
      <c r="Z423" s="8">
        <v>268</v>
      </c>
      <c r="AA423" s="8">
        <v>15</v>
      </c>
      <c r="AB423" s="8">
        <v>15</v>
      </c>
      <c r="AC423" s="8">
        <v>0</v>
      </c>
      <c r="AD423" s="8">
        <v>0</v>
      </c>
      <c r="AE423" s="8">
        <v>0</v>
      </c>
      <c r="AF423" s="8">
        <v>0</v>
      </c>
      <c r="AG423" s="8">
        <v>0</v>
      </c>
      <c r="AH423" s="8">
        <v>0</v>
      </c>
      <c r="AI423" s="8">
        <v>0</v>
      </c>
      <c r="AJ423" s="8">
        <v>0</v>
      </c>
      <c r="AK423" s="8">
        <v>0</v>
      </c>
      <c r="AL423" s="8">
        <v>0</v>
      </c>
      <c r="AM423" s="8">
        <v>0</v>
      </c>
      <c r="AN423" s="8">
        <v>0</v>
      </c>
      <c r="AO423" s="8">
        <v>0</v>
      </c>
      <c r="AP423" s="8">
        <v>0</v>
      </c>
      <c r="AQ423" s="8">
        <v>0</v>
      </c>
      <c r="AR423" s="8">
        <v>0</v>
      </c>
      <c r="AS423" s="8">
        <v>0</v>
      </c>
      <c r="AT423" s="8">
        <v>0</v>
      </c>
      <c r="AU423" s="8">
        <v>0</v>
      </c>
      <c r="AV423" s="8">
        <v>0</v>
      </c>
      <c r="AW423" s="8">
        <f t="shared" si="63"/>
        <v>15</v>
      </c>
      <c r="AX423" s="8">
        <f t="shared" si="64"/>
        <v>15</v>
      </c>
      <c r="AY423" s="8">
        <v>0</v>
      </c>
      <c r="AZ423" s="8">
        <v>0</v>
      </c>
      <c r="BA423" s="8">
        <v>0</v>
      </c>
      <c r="BB423" s="8">
        <v>110</v>
      </c>
      <c r="BC423" s="8">
        <v>110</v>
      </c>
      <c r="BD423" s="8">
        <v>56</v>
      </c>
      <c r="BE423" s="8">
        <v>56</v>
      </c>
      <c r="BF423" s="8">
        <v>0</v>
      </c>
      <c r="BG423" s="8">
        <f t="shared" si="75"/>
        <v>3</v>
      </c>
      <c r="BH423" s="8">
        <v>3</v>
      </c>
      <c r="BI423" s="8">
        <v>0</v>
      </c>
      <c r="BJ423" s="8">
        <v>0</v>
      </c>
      <c r="BK423" s="8">
        <v>4548</v>
      </c>
      <c r="BL423" s="8">
        <f t="shared" si="66"/>
        <v>6525</v>
      </c>
      <c r="BM423" s="8">
        <f t="shared" si="67"/>
        <v>110</v>
      </c>
      <c r="BN423" s="8">
        <v>110</v>
      </c>
      <c r="BO423" s="8">
        <v>0</v>
      </c>
      <c r="BP423" s="8">
        <v>0</v>
      </c>
      <c r="BQ423" s="8">
        <v>0</v>
      </c>
      <c r="BR423" s="8">
        <f t="shared" si="68"/>
        <v>11061</v>
      </c>
      <c r="BS423" s="8">
        <f t="shared" si="69"/>
        <v>10866</v>
      </c>
      <c r="BT423" s="8">
        <f t="shared" si="70"/>
        <v>188</v>
      </c>
      <c r="BU423" s="8">
        <f t="shared" si="71"/>
        <v>26270</v>
      </c>
      <c r="BV423" s="8"/>
      <c r="BW423" s="8">
        <v>0</v>
      </c>
    </row>
    <row r="424" spans="1:75">
      <c r="A424" s="8" t="s">
        <v>147</v>
      </c>
      <c r="B424" s="19">
        <v>45237</v>
      </c>
      <c r="C424" s="8" t="s">
        <v>179</v>
      </c>
      <c r="D424" s="10">
        <v>2023</v>
      </c>
      <c r="E424" s="8" t="str">
        <f t="shared" si="59"/>
        <v>PacificGeneral2023</v>
      </c>
      <c r="F424" s="8">
        <v>16828</v>
      </c>
      <c r="G424" s="8">
        <v>1661</v>
      </c>
      <c r="H424" s="8">
        <v>7326</v>
      </c>
      <c r="I424" s="8">
        <v>2</v>
      </c>
      <c r="J424" s="8">
        <v>1</v>
      </c>
      <c r="K424" s="8">
        <f t="shared" si="60"/>
        <v>7327</v>
      </c>
      <c r="L424" s="8">
        <f t="shared" si="61"/>
        <v>0</v>
      </c>
      <c r="M424" s="8">
        <v>17014</v>
      </c>
      <c r="N424" s="8">
        <v>7403</v>
      </c>
      <c r="O424" s="8">
        <v>7327</v>
      </c>
      <c r="P424" s="8">
        <v>2</v>
      </c>
      <c r="Q424" s="8">
        <v>0</v>
      </c>
      <c r="R424" s="8">
        <v>74</v>
      </c>
      <c r="S424" s="8">
        <v>17</v>
      </c>
      <c r="T424" s="8">
        <v>27</v>
      </c>
      <c r="U424" s="8">
        <v>30</v>
      </c>
      <c r="V424" s="8">
        <v>0</v>
      </c>
      <c r="W424" s="8">
        <v>0</v>
      </c>
      <c r="X424" s="8">
        <f t="shared" si="62"/>
        <v>0</v>
      </c>
      <c r="Y424" s="40"/>
      <c r="Z424" s="8">
        <v>220</v>
      </c>
      <c r="AA424" s="8">
        <v>21</v>
      </c>
      <c r="AB424" s="8">
        <v>21</v>
      </c>
      <c r="AC424" s="8">
        <v>0</v>
      </c>
      <c r="AD424" s="8">
        <v>0</v>
      </c>
      <c r="AE424" s="8">
        <v>0</v>
      </c>
      <c r="AF424" s="8">
        <v>0</v>
      </c>
      <c r="AG424" s="8">
        <v>0</v>
      </c>
      <c r="AH424" s="8">
        <v>0</v>
      </c>
      <c r="AI424" s="8">
        <v>0</v>
      </c>
      <c r="AJ424" s="8">
        <v>0</v>
      </c>
      <c r="AK424" s="8">
        <v>0</v>
      </c>
      <c r="AL424" s="8">
        <v>0</v>
      </c>
      <c r="AM424" s="8">
        <v>0</v>
      </c>
      <c r="AN424" s="8">
        <v>0</v>
      </c>
      <c r="AO424" s="8">
        <v>0</v>
      </c>
      <c r="AP424" s="8">
        <v>0</v>
      </c>
      <c r="AQ424" s="8">
        <v>0</v>
      </c>
      <c r="AR424" s="8">
        <v>0</v>
      </c>
      <c r="AS424" s="8">
        <v>0</v>
      </c>
      <c r="AT424" s="8">
        <v>0</v>
      </c>
      <c r="AU424" s="8">
        <v>0</v>
      </c>
      <c r="AV424" s="8">
        <v>0</v>
      </c>
      <c r="AW424" s="8">
        <f t="shared" si="63"/>
        <v>21</v>
      </c>
      <c r="AX424" s="8">
        <f t="shared" si="64"/>
        <v>21</v>
      </c>
      <c r="AY424" s="8">
        <v>0</v>
      </c>
      <c r="AZ424" s="8">
        <v>0</v>
      </c>
      <c r="BA424" s="8">
        <v>0</v>
      </c>
      <c r="BB424" s="8">
        <v>201</v>
      </c>
      <c r="BC424" s="8">
        <v>201</v>
      </c>
      <c r="BD424" s="8">
        <v>86</v>
      </c>
      <c r="BE424" s="8">
        <v>86</v>
      </c>
      <c r="BF424" s="8">
        <v>0</v>
      </c>
      <c r="BG424" s="8">
        <f t="shared" si="75"/>
        <v>3</v>
      </c>
      <c r="BH424" s="8">
        <v>3</v>
      </c>
      <c r="BI424" s="8">
        <v>0</v>
      </c>
      <c r="BJ424" s="8">
        <v>3</v>
      </c>
      <c r="BK424" s="8">
        <v>2959</v>
      </c>
      <c r="BL424" s="8">
        <f t="shared" si="66"/>
        <v>4441</v>
      </c>
      <c r="BM424" s="8">
        <f t="shared" si="67"/>
        <v>34</v>
      </c>
      <c r="BN424" s="8">
        <v>34</v>
      </c>
      <c r="BO424" s="8">
        <v>0</v>
      </c>
      <c r="BP424" s="8">
        <v>0</v>
      </c>
      <c r="BQ424" s="8">
        <v>0</v>
      </c>
      <c r="BR424" s="8">
        <f t="shared" si="68"/>
        <v>7382</v>
      </c>
      <c r="BS424" s="8">
        <f t="shared" si="69"/>
        <v>7306</v>
      </c>
      <c r="BT424" s="8">
        <f t="shared" si="70"/>
        <v>74</v>
      </c>
      <c r="BU424" s="8">
        <f t="shared" si="71"/>
        <v>16794</v>
      </c>
      <c r="BV424" s="8"/>
      <c r="BW424" s="8">
        <v>1</v>
      </c>
    </row>
    <row r="425" spans="1:75">
      <c r="A425" s="8" t="s">
        <v>149</v>
      </c>
      <c r="B425" s="19">
        <v>45237</v>
      </c>
      <c r="C425" s="8" t="s">
        <v>179</v>
      </c>
      <c r="D425" s="10">
        <v>2023</v>
      </c>
      <c r="E425" s="8" t="str">
        <f t="shared" si="59"/>
        <v>Pend OreilleGeneral2023</v>
      </c>
      <c r="F425" s="8">
        <v>10736</v>
      </c>
      <c r="G425" s="8">
        <v>661</v>
      </c>
      <c r="H425" s="8">
        <v>3135</v>
      </c>
      <c r="I425" s="8">
        <v>0</v>
      </c>
      <c r="J425" s="8">
        <v>0</v>
      </c>
      <c r="K425" s="8">
        <f t="shared" si="60"/>
        <v>3135</v>
      </c>
      <c r="L425" s="8">
        <f t="shared" si="61"/>
        <v>0</v>
      </c>
      <c r="M425" s="8">
        <v>10923</v>
      </c>
      <c r="N425" s="8">
        <v>3157</v>
      </c>
      <c r="O425" s="8">
        <v>3135</v>
      </c>
      <c r="P425" s="8">
        <v>0</v>
      </c>
      <c r="Q425" s="8">
        <v>0</v>
      </c>
      <c r="R425" s="8">
        <v>22</v>
      </c>
      <c r="S425" s="8">
        <v>5</v>
      </c>
      <c r="T425" s="8">
        <v>6</v>
      </c>
      <c r="U425" s="8">
        <v>11</v>
      </c>
      <c r="V425" s="8">
        <v>0</v>
      </c>
      <c r="W425" s="8">
        <v>0</v>
      </c>
      <c r="X425" s="8">
        <f t="shared" si="62"/>
        <v>0</v>
      </c>
      <c r="Y425" s="40"/>
      <c r="Z425" s="8">
        <v>159</v>
      </c>
      <c r="AA425" s="8">
        <v>17</v>
      </c>
      <c r="AB425" s="8">
        <v>17</v>
      </c>
      <c r="AC425" s="8">
        <v>0</v>
      </c>
      <c r="AD425" s="8">
        <v>0</v>
      </c>
      <c r="AE425" s="8">
        <v>0</v>
      </c>
      <c r="AF425" s="8">
        <v>0</v>
      </c>
      <c r="AG425" s="8">
        <v>0</v>
      </c>
      <c r="AH425" s="8">
        <v>0</v>
      </c>
      <c r="AI425" s="8">
        <v>0</v>
      </c>
      <c r="AJ425" s="8">
        <v>0</v>
      </c>
      <c r="AK425" s="8">
        <v>0</v>
      </c>
      <c r="AL425" s="8">
        <v>0</v>
      </c>
      <c r="AM425" s="8">
        <v>0</v>
      </c>
      <c r="AN425" s="8">
        <v>0</v>
      </c>
      <c r="AO425" s="8">
        <v>0</v>
      </c>
      <c r="AP425" s="8">
        <v>0</v>
      </c>
      <c r="AQ425" s="8">
        <v>0</v>
      </c>
      <c r="AR425" s="8">
        <v>0</v>
      </c>
      <c r="AS425" s="8">
        <v>0</v>
      </c>
      <c r="AT425" s="8">
        <v>0</v>
      </c>
      <c r="AU425" s="8">
        <v>0</v>
      </c>
      <c r="AV425" s="8">
        <v>0</v>
      </c>
      <c r="AW425" s="8">
        <f t="shared" si="63"/>
        <v>17</v>
      </c>
      <c r="AX425" s="8">
        <f t="shared" si="64"/>
        <v>17</v>
      </c>
      <c r="AY425" s="8">
        <v>0</v>
      </c>
      <c r="AZ425" s="8">
        <v>0</v>
      </c>
      <c r="BA425" s="8">
        <v>0</v>
      </c>
      <c r="BB425" s="8">
        <v>98</v>
      </c>
      <c r="BC425" s="8">
        <v>98</v>
      </c>
      <c r="BD425" s="8">
        <v>35</v>
      </c>
      <c r="BE425" s="8">
        <v>35</v>
      </c>
      <c r="BF425" s="8">
        <v>0</v>
      </c>
      <c r="BG425" s="8">
        <f t="shared" si="75"/>
        <v>2</v>
      </c>
      <c r="BH425" s="8">
        <v>2</v>
      </c>
      <c r="BI425" s="8">
        <v>0</v>
      </c>
      <c r="BJ425" s="8">
        <v>0</v>
      </c>
      <c r="BK425" s="8">
        <v>1103</v>
      </c>
      <c r="BL425" s="8">
        <f t="shared" si="66"/>
        <v>2052</v>
      </c>
      <c r="BM425" s="8">
        <f t="shared" si="67"/>
        <v>40</v>
      </c>
      <c r="BN425" s="8">
        <v>40</v>
      </c>
      <c r="BO425" s="8">
        <v>0</v>
      </c>
      <c r="BP425" s="8">
        <v>0</v>
      </c>
      <c r="BQ425" s="8">
        <v>5</v>
      </c>
      <c r="BR425" s="8">
        <f t="shared" si="68"/>
        <v>3140</v>
      </c>
      <c r="BS425" s="8">
        <f t="shared" si="69"/>
        <v>3118</v>
      </c>
      <c r="BT425" s="8">
        <f t="shared" si="70"/>
        <v>22</v>
      </c>
      <c r="BU425" s="8">
        <f t="shared" si="71"/>
        <v>10764</v>
      </c>
      <c r="BV425" s="8"/>
      <c r="BW425" s="8">
        <v>0</v>
      </c>
    </row>
    <row r="426" spans="1:75">
      <c r="A426" s="8" t="s">
        <v>151</v>
      </c>
      <c r="B426" s="19">
        <v>45237</v>
      </c>
      <c r="C426" s="8" t="s">
        <v>179</v>
      </c>
      <c r="D426" s="10">
        <v>2023</v>
      </c>
      <c r="E426" s="8" t="str">
        <f t="shared" si="59"/>
        <v>PierceGeneral2023</v>
      </c>
      <c r="F426" s="8">
        <v>554515</v>
      </c>
      <c r="G426" s="8">
        <v>67203</v>
      </c>
      <c r="H426" s="8">
        <v>168283</v>
      </c>
      <c r="I426" s="8">
        <v>44</v>
      </c>
      <c r="J426" s="8">
        <v>3</v>
      </c>
      <c r="K426" s="8">
        <f t="shared" si="60"/>
        <v>168324</v>
      </c>
      <c r="L426" s="8">
        <f t="shared" si="61"/>
        <v>0</v>
      </c>
      <c r="M426" s="8">
        <v>568891</v>
      </c>
      <c r="N426" s="8">
        <v>170292</v>
      </c>
      <c r="O426" s="8">
        <v>168324</v>
      </c>
      <c r="P426" s="8">
        <v>334</v>
      </c>
      <c r="Q426" s="8">
        <v>0</v>
      </c>
      <c r="R426" s="8">
        <v>1634</v>
      </c>
      <c r="S426" s="8">
        <v>129</v>
      </c>
      <c r="T426" s="8">
        <v>295</v>
      </c>
      <c r="U426" s="8">
        <v>1177</v>
      </c>
      <c r="V426" s="8">
        <v>0</v>
      </c>
      <c r="W426" s="8">
        <v>33</v>
      </c>
      <c r="X426" s="8">
        <f t="shared" si="62"/>
        <v>0</v>
      </c>
      <c r="Y426" s="40"/>
      <c r="Z426" s="8">
        <v>15218</v>
      </c>
      <c r="AA426" s="8">
        <v>1269</v>
      </c>
      <c r="AB426" s="8">
        <v>1266</v>
      </c>
      <c r="AC426" s="8">
        <v>3</v>
      </c>
      <c r="AD426" s="8">
        <v>2</v>
      </c>
      <c r="AE426" s="8">
        <v>1</v>
      </c>
      <c r="AF426" s="8">
        <v>0</v>
      </c>
      <c r="AG426" s="8">
        <v>0</v>
      </c>
      <c r="AH426" s="8">
        <v>0</v>
      </c>
      <c r="AI426" s="8">
        <v>0</v>
      </c>
      <c r="AJ426" s="8">
        <v>0</v>
      </c>
      <c r="AK426" s="8">
        <v>0</v>
      </c>
      <c r="AL426" s="8">
        <v>0</v>
      </c>
      <c r="AM426" s="8">
        <v>0</v>
      </c>
      <c r="AN426" s="8">
        <v>0</v>
      </c>
      <c r="AO426" s="8">
        <v>0</v>
      </c>
      <c r="AP426" s="8">
        <v>0</v>
      </c>
      <c r="AQ426" s="8">
        <v>0</v>
      </c>
      <c r="AR426" s="8">
        <v>0</v>
      </c>
      <c r="AS426" s="8">
        <v>0</v>
      </c>
      <c r="AT426" s="8">
        <v>0</v>
      </c>
      <c r="AU426" s="8">
        <v>0</v>
      </c>
      <c r="AV426" s="8">
        <v>0</v>
      </c>
      <c r="AW426" s="8">
        <f t="shared" si="63"/>
        <v>1269</v>
      </c>
      <c r="AX426" s="8">
        <f t="shared" si="64"/>
        <v>1266</v>
      </c>
      <c r="AY426" s="8">
        <v>0</v>
      </c>
      <c r="AZ426" s="8">
        <v>0</v>
      </c>
      <c r="BA426" s="8">
        <v>0</v>
      </c>
      <c r="BB426" s="8">
        <v>8615</v>
      </c>
      <c r="BC426" s="8">
        <v>8615</v>
      </c>
      <c r="BD426" s="8">
        <v>2481</v>
      </c>
      <c r="BE426" s="8">
        <v>2437</v>
      </c>
      <c r="BF426" s="8">
        <v>44</v>
      </c>
      <c r="BG426" s="8">
        <f t="shared" si="75"/>
        <v>217</v>
      </c>
      <c r="BH426" s="8">
        <v>217</v>
      </c>
      <c r="BI426" s="8">
        <v>0</v>
      </c>
      <c r="BJ426" s="8">
        <v>0</v>
      </c>
      <c r="BK426" s="8">
        <v>101133</v>
      </c>
      <c r="BL426" s="8">
        <f t="shared" si="66"/>
        <v>68942</v>
      </c>
      <c r="BM426" s="8">
        <f t="shared" si="67"/>
        <v>4447</v>
      </c>
      <c r="BN426" s="8">
        <v>4447</v>
      </c>
      <c r="BO426" s="8">
        <v>0</v>
      </c>
      <c r="BP426" s="8">
        <v>0</v>
      </c>
      <c r="BQ426" s="8">
        <v>428</v>
      </c>
      <c r="BR426" s="8">
        <f t="shared" si="68"/>
        <v>169023</v>
      </c>
      <c r="BS426" s="8">
        <f t="shared" si="69"/>
        <v>167058</v>
      </c>
      <c r="BT426" s="8">
        <f t="shared" si="70"/>
        <v>1631</v>
      </c>
      <c r="BU426" s="8">
        <f t="shared" si="71"/>
        <v>553673</v>
      </c>
      <c r="BV426" s="8"/>
      <c r="BW426" s="8">
        <v>6</v>
      </c>
    </row>
    <row r="427" spans="1:75">
      <c r="A427" s="8" t="s">
        <v>153</v>
      </c>
      <c r="B427" s="19">
        <v>45237</v>
      </c>
      <c r="C427" s="8" t="s">
        <v>179</v>
      </c>
      <c r="D427" s="10">
        <v>2023</v>
      </c>
      <c r="E427" s="8" t="str">
        <f t="shared" si="59"/>
        <v>San JuanGeneral2023</v>
      </c>
      <c r="F427" s="8">
        <v>14725</v>
      </c>
      <c r="G427" s="8">
        <v>917</v>
      </c>
      <c r="H427" s="8">
        <v>7258</v>
      </c>
      <c r="I427" s="8">
        <v>0</v>
      </c>
      <c r="J427" s="8">
        <v>0</v>
      </c>
      <c r="K427" s="8">
        <f t="shared" si="60"/>
        <v>7258</v>
      </c>
      <c r="L427" s="8">
        <f t="shared" si="61"/>
        <v>0</v>
      </c>
      <c r="M427" s="8">
        <v>14976</v>
      </c>
      <c r="N427" s="8">
        <v>7459</v>
      </c>
      <c r="O427" s="8">
        <v>7258</v>
      </c>
      <c r="P427" s="8">
        <v>0</v>
      </c>
      <c r="Q427" s="8">
        <v>0</v>
      </c>
      <c r="R427" s="8">
        <v>201</v>
      </c>
      <c r="S427" s="8">
        <v>12</v>
      </c>
      <c r="T427" s="8">
        <v>20</v>
      </c>
      <c r="U427" s="8">
        <v>164</v>
      </c>
      <c r="V427" s="8">
        <v>0</v>
      </c>
      <c r="W427" s="8">
        <v>5</v>
      </c>
      <c r="X427" s="8">
        <f t="shared" si="62"/>
        <v>0</v>
      </c>
      <c r="Y427" s="40"/>
      <c r="Z427" s="8">
        <v>328</v>
      </c>
      <c r="AA427" s="8">
        <v>23</v>
      </c>
      <c r="AB427" s="8">
        <v>22</v>
      </c>
      <c r="AC427" s="8">
        <v>1</v>
      </c>
      <c r="AD427" s="8">
        <v>0</v>
      </c>
      <c r="AE427" s="8">
        <v>0</v>
      </c>
      <c r="AF427" s="8">
        <v>1</v>
      </c>
      <c r="AG427" s="8">
        <v>0</v>
      </c>
      <c r="AH427" s="8">
        <v>0</v>
      </c>
      <c r="AI427" s="8">
        <v>0</v>
      </c>
      <c r="AJ427" s="8">
        <v>0</v>
      </c>
      <c r="AK427" s="8">
        <v>0</v>
      </c>
      <c r="AL427" s="8">
        <v>0</v>
      </c>
      <c r="AM427" s="8">
        <v>0</v>
      </c>
      <c r="AN427" s="8">
        <v>0</v>
      </c>
      <c r="AO427" s="8">
        <v>0</v>
      </c>
      <c r="AP427" s="8">
        <v>0</v>
      </c>
      <c r="AQ427" s="8">
        <v>0</v>
      </c>
      <c r="AR427" s="8">
        <v>0</v>
      </c>
      <c r="AS427" s="8">
        <v>0</v>
      </c>
      <c r="AT427" s="8">
        <v>0</v>
      </c>
      <c r="AU427" s="8">
        <v>0</v>
      </c>
      <c r="AV427" s="8">
        <v>0</v>
      </c>
      <c r="AW427" s="8">
        <f t="shared" si="63"/>
        <v>23</v>
      </c>
      <c r="AX427" s="8">
        <f t="shared" si="64"/>
        <v>22</v>
      </c>
      <c r="AY427" s="8">
        <v>0</v>
      </c>
      <c r="AZ427" s="8">
        <v>0</v>
      </c>
      <c r="BA427" s="8">
        <v>0</v>
      </c>
      <c r="BB427" s="8">
        <v>313</v>
      </c>
      <c r="BC427" s="8">
        <v>313</v>
      </c>
      <c r="BD427" s="8">
        <v>140</v>
      </c>
      <c r="BE427" s="8">
        <v>135</v>
      </c>
      <c r="BF427" s="8">
        <v>5</v>
      </c>
      <c r="BG427" s="8">
        <f t="shared" si="75"/>
        <v>17</v>
      </c>
      <c r="BH427" s="8">
        <v>17</v>
      </c>
      <c r="BI427" s="8">
        <v>0</v>
      </c>
      <c r="BJ427" s="8">
        <v>0</v>
      </c>
      <c r="BK427" s="8">
        <v>4166</v>
      </c>
      <c r="BL427" s="8">
        <f t="shared" si="66"/>
        <v>3276</v>
      </c>
      <c r="BM427" s="8">
        <f t="shared" si="67"/>
        <v>74</v>
      </c>
      <c r="BN427" s="8">
        <v>74</v>
      </c>
      <c r="BO427" s="8">
        <v>0</v>
      </c>
      <c r="BP427" s="8">
        <v>0</v>
      </c>
      <c r="BQ427" s="8">
        <v>79</v>
      </c>
      <c r="BR427" s="8">
        <f t="shared" si="68"/>
        <v>7436</v>
      </c>
      <c r="BS427" s="8">
        <f t="shared" si="69"/>
        <v>7236</v>
      </c>
      <c r="BT427" s="8">
        <f t="shared" si="70"/>
        <v>200</v>
      </c>
      <c r="BU427" s="8">
        <f t="shared" si="71"/>
        <v>14648</v>
      </c>
      <c r="BV427" s="8"/>
      <c r="BW427" s="8">
        <v>0</v>
      </c>
    </row>
    <row r="428" spans="1:75">
      <c r="A428" s="8" t="s">
        <v>155</v>
      </c>
      <c r="B428" s="19">
        <v>45237</v>
      </c>
      <c r="C428" s="8" t="s">
        <v>179</v>
      </c>
      <c r="D428" s="10">
        <v>2023</v>
      </c>
      <c r="E428" s="8" t="str">
        <f t="shared" si="59"/>
        <v>SkagitGeneral2023</v>
      </c>
      <c r="F428" s="8">
        <v>85801</v>
      </c>
      <c r="G428" s="8">
        <v>6937</v>
      </c>
      <c r="H428" s="8">
        <v>31990</v>
      </c>
      <c r="I428" s="8">
        <v>14</v>
      </c>
      <c r="J428" s="8">
        <v>5</v>
      </c>
      <c r="K428" s="8">
        <f t="shared" si="60"/>
        <v>31999</v>
      </c>
      <c r="L428" s="8">
        <f t="shared" si="61"/>
        <v>0</v>
      </c>
      <c r="M428" s="8">
        <v>87599</v>
      </c>
      <c r="N428" s="8">
        <v>32380</v>
      </c>
      <c r="O428" s="8">
        <v>31999</v>
      </c>
      <c r="P428" s="8">
        <v>0</v>
      </c>
      <c r="Q428" s="8">
        <v>0</v>
      </c>
      <c r="R428" s="8">
        <v>381</v>
      </c>
      <c r="S428" s="8">
        <v>56</v>
      </c>
      <c r="T428" s="8">
        <v>177</v>
      </c>
      <c r="U428" s="8">
        <v>144</v>
      </c>
      <c r="V428" s="8">
        <v>0</v>
      </c>
      <c r="W428" s="8">
        <v>4</v>
      </c>
      <c r="X428" s="8">
        <f t="shared" si="62"/>
        <v>0</v>
      </c>
      <c r="Y428" s="40"/>
      <c r="Z428" s="8">
        <v>1802</v>
      </c>
      <c r="AA428" s="8">
        <v>178</v>
      </c>
      <c r="AB428" s="8">
        <v>177</v>
      </c>
      <c r="AC428" s="8">
        <v>1</v>
      </c>
      <c r="AD428" s="8">
        <v>0</v>
      </c>
      <c r="AE428" s="8">
        <v>1</v>
      </c>
      <c r="AF428" s="8">
        <v>0</v>
      </c>
      <c r="AG428" s="8">
        <v>0</v>
      </c>
      <c r="AH428" s="8">
        <v>0</v>
      </c>
      <c r="AI428" s="8">
        <v>0</v>
      </c>
      <c r="AJ428" s="8">
        <v>0</v>
      </c>
      <c r="AK428" s="8">
        <v>0</v>
      </c>
      <c r="AL428" s="8">
        <v>0</v>
      </c>
      <c r="AM428" s="8">
        <v>0</v>
      </c>
      <c r="AN428" s="8">
        <v>0</v>
      </c>
      <c r="AO428" s="8">
        <v>0</v>
      </c>
      <c r="AP428" s="8">
        <v>0</v>
      </c>
      <c r="AQ428" s="8">
        <v>0</v>
      </c>
      <c r="AR428" s="8">
        <v>0</v>
      </c>
      <c r="AS428" s="8">
        <v>0</v>
      </c>
      <c r="AT428" s="8">
        <v>0</v>
      </c>
      <c r="AU428" s="8">
        <v>0</v>
      </c>
      <c r="AV428" s="8">
        <v>0</v>
      </c>
      <c r="AW428" s="8">
        <f t="shared" si="63"/>
        <v>178</v>
      </c>
      <c r="AX428" s="8">
        <f t="shared" si="64"/>
        <v>177</v>
      </c>
      <c r="AY428" s="8">
        <v>0</v>
      </c>
      <c r="AZ428" s="8">
        <v>0</v>
      </c>
      <c r="BA428" s="8">
        <v>0</v>
      </c>
      <c r="BB428" s="8">
        <v>985</v>
      </c>
      <c r="BC428" s="8">
        <v>985</v>
      </c>
      <c r="BD428" s="8">
        <v>341</v>
      </c>
      <c r="BE428" s="8">
        <v>334</v>
      </c>
      <c r="BF428" s="8">
        <v>7</v>
      </c>
      <c r="BG428" s="8">
        <f t="shared" si="75"/>
        <v>30</v>
      </c>
      <c r="BH428" s="8">
        <v>29</v>
      </c>
      <c r="BI428" s="8">
        <v>1</v>
      </c>
      <c r="BJ428" s="8">
        <v>0</v>
      </c>
      <c r="BK428" s="8">
        <v>20587</v>
      </c>
      <c r="BL428" s="8">
        <f t="shared" si="66"/>
        <v>11763</v>
      </c>
      <c r="BM428" s="8">
        <f t="shared" si="67"/>
        <v>150</v>
      </c>
      <c r="BN428" s="8">
        <v>150</v>
      </c>
      <c r="BO428" s="8">
        <v>0</v>
      </c>
      <c r="BP428" s="8">
        <v>0</v>
      </c>
      <c r="BQ428" s="8">
        <v>0</v>
      </c>
      <c r="BR428" s="8">
        <f t="shared" si="68"/>
        <v>32202</v>
      </c>
      <c r="BS428" s="8">
        <f t="shared" si="69"/>
        <v>31822</v>
      </c>
      <c r="BT428" s="8">
        <f t="shared" si="70"/>
        <v>380</v>
      </c>
      <c r="BU428" s="8">
        <f t="shared" si="71"/>
        <v>85797</v>
      </c>
      <c r="BV428" s="8"/>
      <c r="BW428" s="8">
        <v>2</v>
      </c>
    </row>
    <row r="429" spans="1:75">
      <c r="A429" s="8" t="s">
        <v>157</v>
      </c>
      <c r="B429" s="19">
        <v>45237</v>
      </c>
      <c r="C429" s="8" t="s">
        <v>179</v>
      </c>
      <c r="D429" s="10">
        <v>2023</v>
      </c>
      <c r="E429" s="8" t="str">
        <f t="shared" si="59"/>
        <v>SkamaniaGeneral2023</v>
      </c>
      <c r="F429" s="8">
        <v>8985</v>
      </c>
      <c r="G429" s="8">
        <v>732</v>
      </c>
      <c r="H429" s="8">
        <v>2710</v>
      </c>
      <c r="I429" s="8">
        <v>0</v>
      </c>
      <c r="J429" s="8">
        <v>0</v>
      </c>
      <c r="K429" s="8">
        <f t="shared" si="60"/>
        <v>2710</v>
      </c>
      <c r="L429" s="8">
        <f t="shared" si="61"/>
        <v>0</v>
      </c>
      <c r="M429" s="8">
        <v>9065</v>
      </c>
      <c r="N429" s="8">
        <v>2746</v>
      </c>
      <c r="O429" s="8">
        <v>2710</v>
      </c>
      <c r="P429" s="8">
        <v>2</v>
      </c>
      <c r="Q429" s="8">
        <v>0</v>
      </c>
      <c r="R429" s="8">
        <v>34</v>
      </c>
      <c r="S429" s="8">
        <v>2</v>
      </c>
      <c r="T429" s="8">
        <v>15</v>
      </c>
      <c r="U429" s="8">
        <v>16</v>
      </c>
      <c r="V429" s="8">
        <v>0</v>
      </c>
      <c r="W429" s="8">
        <v>1</v>
      </c>
      <c r="X429" s="8">
        <f t="shared" si="62"/>
        <v>0</v>
      </c>
      <c r="Y429" s="40"/>
      <c r="Z429" s="8">
        <v>140</v>
      </c>
      <c r="AA429" s="8">
        <v>9</v>
      </c>
      <c r="AB429" s="8">
        <v>9</v>
      </c>
      <c r="AC429" s="8">
        <v>0</v>
      </c>
      <c r="AD429" s="8">
        <v>0</v>
      </c>
      <c r="AE429" s="8">
        <v>0</v>
      </c>
      <c r="AF429" s="8">
        <v>0</v>
      </c>
      <c r="AG429" s="8">
        <v>0</v>
      </c>
      <c r="AH429" s="8">
        <v>0</v>
      </c>
      <c r="AI429" s="8">
        <v>0</v>
      </c>
      <c r="AJ429" s="8">
        <v>0</v>
      </c>
      <c r="AK429" s="8">
        <v>0</v>
      </c>
      <c r="AL429" s="8">
        <v>0</v>
      </c>
      <c r="AM429" s="8">
        <v>0</v>
      </c>
      <c r="AN429" s="8">
        <v>0</v>
      </c>
      <c r="AO429" s="8">
        <v>0</v>
      </c>
      <c r="AP429" s="8">
        <v>0</v>
      </c>
      <c r="AQ429" s="8">
        <v>0</v>
      </c>
      <c r="AR429" s="8">
        <v>0</v>
      </c>
      <c r="AS429" s="8">
        <v>0</v>
      </c>
      <c r="AT429" s="8">
        <v>0</v>
      </c>
      <c r="AU429" s="8">
        <v>0</v>
      </c>
      <c r="AV429" s="8">
        <v>0</v>
      </c>
      <c r="AW429" s="8">
        <f t="shared" si="63"/>
        <v>9</v>
      </c>
      <c r="AX429" s="8">
        <f t="shared" si="64"/>
        <v>9</v>
      </c>
      <c r="AY429" s="8">
        <v>0</v>
      </c>
      <c r="AZ429" s="8">
        <v>0</v>
      </c>
      <c r="BA429" s="8">
        <v>0</v>
      </c>
      <c r="BB429" s="8">
        <v>78</v>
      </c>
      <c r="BC429" s="8">
        <v>78</v>
      </c>
      <c r="BD429" s="8">
        <v>39</v>
      </c>
      <c r="BE429" s="8">
        <v>39</v>
      </c>
      <c r="BF429" s="8">
        <v>0</v>
      </c>
      <c r="BG429" s="8">
        <f t="shared" si="75"/>
        <v>6</v>
      </c>
      <c r="BH429" s="8">
        <v>6</v>
      </c>
      <c r="BI429" s="8">
        <v>0</v>
      </c>
      <c r="BJ429" s="8">
        <v>0</v>
      </c>
      <c r="BK429" s="8">
        <v>1806</v>
      </c>
      <c r="BL429" s="8">
        <f t="shared" si="66"/>
        <v>934</v>
      </c>
      <c r="BM429" s="8">
        <f t="shared" si="67"/>
        <v>25</v>
      </c>
      <c r="BN429" s="8">
        <v>25</v>
      </c>
      <c r="BO429" s="8">
        <v>0</v>
      </c>
      <c r="BP429" s="8">
        <v>0</v>
      </c>
      <c r="BQ429" s="8">
        <v>25</v>
      </c>
      <c r="BR429" s="8">
        <f t="shared" si="68"/>
        <v>2737</v>
      </c>
      <c r="BS429" s="8">
        <f t="shared" si="69"/>
        <v>2701</v>
      </c>
      <c r="BT429" s="8">
        <f t="shared" si="70"/>
        <v>34</v>
      </c>
      <c r="BU429" s="8">
        <f t="shared" si="71"/>
        <v>8925</v>
      </c>
      <c r="BV429" s="8"/>
      <c r="BW429" s="8">
        <v>0</v>
      </c>
    </row>
    <row r="430" spans="1:75">
      <c r="A430" s="8" t="s">
        <v>159</v>
      </c>
      <c r="B430" s="19">
        <v>45237</v>
      </c>
      <c r="C430" s="8" t="s">
        <v>179</v>
      </c>
      <c r="D430" s="10">
        <v>2023</v>
      </c>
      <c r="E430" s="8" t="str">
        <f t="shared" si="59"/>
        <v>SnohomishGeneral2023</v>
      </c>
      <c r="F430" s="8">
        <v>512546</v>
      </c>
      <c r="G430" s="8">
        <v>50352</v>
      </c>
      <c r="H430" s="8">
        <v>185677</v>
      </c>
      <c r="I430" s="8">
        <v>62</v>
      </c>
      <c r="J430" s="8">
        <v>1</v>
      </c>
      <c r="K430" s="8">
        <f t="shared" si="60"/>
        <v>185738</v>
      </c>
      <c r="L430" s="8">
        <f t="shared" si="61"/>
        <v>0</v>
      </c>
      <c r="M430" s="8">
        <v>521834</v>
      </c>
      <c r="N430" s="8">
        <v>188159</v>
      </c>
      <c r="O430" s="8">
        <v>185738</v>
      </c>
      <c r="P430" s="8">
        <v>0</v>
      </c>
      <c r="Q430" s="8">
        <v>0</v>
      </c>
      <c r="R430" s="8">
        <v>2421</v>
      </c>
      <c r="S430" s="8">
        <v>73</v>
      </c>
      <c r="T430" s="8">
        <v>597</v>
      </c>
      <c r="U430" s="8">
        <v>1657</v>
      </c>
      <c r="V430" s="8">
        <v>0</v>
      </c>
      <c r="W430" s="8">
        <v>94</v>
      </c>
      <c r="X430" s="8">
        <f t="shared" si="62"/>
        <v>0</v>
      </c>
      <c r="Y430" s="40"/>
      <c r="Z430" s="8">
        <v>7175</v>
      </c>
      <c r="AA430" s="8">
        <v>442</v>
      </c>
      <c r="AB430" s="8">
        <v>433</v>
      </c>
      <c r="AC430" s="8">
        <v>9</v>
      </c>
      <c r="AD430" s="8">
        <v>4</v>
      </c>
      <c r="AE430" s="8">
        <v>3</v>
      </c>
      <c r="AF430" s="8">
        <v>2</v>
      </c>
      <c r="AG430" s="8">
        <v>0</v>
      </c>
      <c r="AH430" s="8">
        <v>0</v>
      </c>
      <c r="AI430" s="8">
        <v>0</v>
      </c>
      <c r="AJ430" s="8">
        <v>0</v>
      </c>
      <c r="AK430" s="8">
        <v>0</v>
      </c>
      <c r="AL430" s="8">
        <v>0</v>
      </c>
      <c r="AM430" s="8">
        <v>0</v>
      </c>
      <c r="AN430" s="8">
        <v>0</v>
      </c>
      <c r="AO430" s="8">
        <v>0</v>
      </c>
      <c r="AP430" s="8">
        <v>0</v>
      </c>
      <c r="AQ430" s="8">
        <v>0</v>
      </c>
      <c r="AR430" s="8">
        <v>0</v>
      </c>
      <c r="AS430" s="8">
        <v>0</v>
      </c>
      <c r="AT430" s="8">
        <v>0</v>
      </c>
      <c r="AU430" s="8">
        <v>0</v>
      </c>
      <c r="AV430" s="8">
        <v>0</v>
      </c>
      <c r="AW430" s="8">
        <f t="shared" si="63"/>
        <v>442</v>
      </c>
      <c r="AX430" s="8">
        <f t="shared" si="64"/>
        <v>433</v>
      </c>
      <c r="AY430" s="8">
        <v>0</v>
      </c>
      <c r="AZ430" s="8">
        <v>0</v>
      </c>
      <c r="BA430" s="8">
        <v>0</v>
      </c>
      <c r="BB430" s="8">
        <v>5787</v>
      </c>
      <c r="BC430" s="8">
        <v>5787</v>
      </c>
      <c r="BD430" s="8">
        <v>2118</v>
      </c>
      <c r="BE430" s="8">
        <v>2073</v>
      </c>
      <c r="BF430" s="8">
        <v>45</v>
      </c>
      <c r="BG430" s="8">
        <f t="shared" si="75"/>
        <v>229</v>
      </c>
      <c r="BH430" s="8">
        <v>229</v>
      </c>
      <c r="BI430" s="8">
        <v>0</v>
      </c>
      <c r="BJ430" s="8">
        <v>0</v>
      </c>
      <c r="BK430" s="8">
        <v>113517</v>
      </c>
      <c r="BL430" s="8">
        <f t="shared" si="66"/>
        <v>74413</v>
      </c>
      <c r="BM430" s="8">
        <f t="shared" si="67"/>
        <v>4598</v>
      </c>
      <c r="BN430" s="8">
        <v>4598</v>
      </c>
      <c r="BO430" s="8">
        <v>0</v>
      </c>
      <c r="BP430" s="8">
        <v>0</v>
      </c>
      <c r="BQ430" s="8">
        <v>1136</v>
      </c>
      <c r="BR430" s="8">
        <f t="shared" si="68"/>
        <v>187717</v>
      </c>
      <c r="BS430" s="8">
        <f t="shared" si="69"/>
        <v>185305</v>
      </c>
      <c r="BT430" s="8">
        <f t="shared" si="70"/>
        <v>2412</v>
      </c>
      <c r="BU430" s="8">
        <f t="shared" si="71"/>
        <v>514659</v>
      </c>
      <c r="BV430" s="8"/>
      <c r="BW430" s="8">
        <v>0</v>
      </c>
    </row>
    <row r="431" spans="1:75">
      <c r="A431" s="8" t="s">
        <v>161</v>
      </c>
      <c r="B431" s="19">
        <v>45237</v>
      </c>
      <c r="C431" s="8" t="s">
        <v>179</v>
      </c>
      <c r="D431" s="10">
        <v>2023</v>
      </c>
      <c r="E431" s="8" t="str">
        <f t="shared" ref="E431:E494" si="76">CONCATENATE(A431,C431,D431)</f>
        <v>SpokaneGeneral2023</v>
      </c>
      <c r="F431" s="8">
        <v>363058</v>
      </c>
      <c r="G431" s="8">
        <v>32268</v>
      </c>
      <c r="H431" s="8">
        <v>155720</v>
      </c>
      <c r="I431" s="8">
        <v>39</v>
      </c>
      <c r="J431" s="8">
        <v>3</v>
      </c>
      <c r="K431" s="8">
        <f t="shared" ref="K431:K494" si="77">H431+I431-J431</f>
        <v>155756</v>
      </c>
      <c r="L431" s="8">
        <f t="shared" ref="L431:L494" si="78">(H431-J431+I431)-O431</f>
        <v>0</v>
      </c>
      <c r="M431" s="8">
        <v>371330</v>
      </c>
      <c r="N431" s="8">
        <v>157645</v>
      </c>
      <c r="O431" s="8">
        <v>155756</v>
      </c>
      <c r="P431" s="8">
        <v>0</v>
      </c>
      <c r="Q431" s="8">
        <v>0</v>
      </c>
      <c r="R431" s="8">
        <v>1889</v>
      </c>
      <c r="S431" s="8">
        <v>215</v>
      </c>
      <c r="T431" s="8">
        <v>791</v>
      </c>
      <c r="U431" s="8">
        <v>878</v>
      </c>
      <c r="V431" s="8">
        <v>0</v>
      </c>
      <c r="W431" s="8">
        <v>5</v>
      </c>
      <c r="X431" s="8">
        <f t="shared" ref="X431:X494" si="79">(N431)-(O431+P431+R431)</f>
        <v>0</v>
      </c>
      <c r="Y431" s="40"/>
      <c r="Z431" s="8">
        <v>6506</v>
      </c>
      <c r="AA431" s="8">
        <v>1180</v>
      </c>
      <c r="AB431" s="8">
        <v>1167</v>
      </c>
      <c r="AC431" s="8">
        <v>13</v>
      </c>
      <c r="AD431" s="8">
        <v>4</v>
      </c>
      <c r="AE431" s="8">
        <v>8</v>
      </c>
      <c r="AF431" s="8">
        <v>1</v>
      </c>
      <c r="AG431" s="8">
        <v>0</v>
      </c>
      <c r="AH431" s="8">
        <v>0</v>
      </c>
      <c r="AI431" s="8">
        <v>0</v>
      </c>
      <c r="AJ431" s="8">
        <v>0</v>
      </c>
      <c r="AK431" s="8">
        <v>0</v>
      </c>
      <c r="AL431" s="8">
        <v>0</v>
      </c>
      <c r="AM431" s="8">
        <v>0</v>
      </c>
      <c r="AN431" s="8">
        <v>0</v>
      </c>
      <c r="AO431" s="8">
        <v>0</v>
      </c>
      <c r="AP431" s="8">
        <v>0</v>
      </c>
      <c r="AQ431" s="8">
        <v>0</v>
      </c>
      <c r="AR431" s="8">
        <v>0</v>
      </c>
      <c r="AS431" s="8">
        <v>0</v>
      </c>
      <c r="AT431" s="8">
        <v>0</v>
      </c>
      <c r="AU431" s="8">
        <v>0</v>
      </c>
      <c r="AV431" s="8">
        <v>0</v>
      </c>
      <c r="AW431" s="8">
        <f t="shared" ref="AW431:AW494" si="80">AA431+AH431</f>
        <v>1180</v>
      </c>
      <c r="AX431" s="8">
        <f t="shared" ref="AX431:AX494" si="81">AB431+AI431</f>
        <v>1167</v>
      </c>
      <c r="AY431" s="8">
        <v>0</v>
      </c>
      <c r="AZ431" s="8">
        <v>0</v>
      </c>
      <c r="BA431" s="8">
        <v>0</v>
      </c>
      <c r="BB431" s="8">
        <v>6554</v>
      </c>
      <c r="BC431" s="8">
        <v>6554</v>
      </c>
      <c r="BD431" s="8">
        <v>2879</v>
      </c>
      <c r="BE431" s="8">
        <v>2821</v>
      </c>
      <c r="BF431" s="8">
        <v>58</v>
      </c>
      <c r="BG431" s="8">
        <f t="shared" ref="BG431:BG438" si="82">SUM(BH431, BI431)</f>
        <v>124</v>
      </c>
      <c r="BH431" s="8">
        <v>124</v>
      </c>
      <c r="BI431" s="8">
        <v>0</v>
      </c>
      <c r="BJ431" s="8">
        <v>0</v>
      </c>
      <c r="BK431" s="8">
        <v>66093</v>
      </c>
      <c r="BL431" s="8">
        <f t="shared" ref="BL431:BL494" si="83">N431-AY431-BG431-BK431</f>
        <v>91428</v>
      </c>
      <c r="BM431" s="8">
        <f t="shared" ref="BM431:BM494" si="84">BN431+BO431</f>
        <v>733</v>
      </c>
      <c r="BN431" s="8">
        <v>733</v>
      </c>
      <c r="BO431" s="8">
        <v>0</v>
      </c>
      <c r="BP431" s="8">
        <v>0</v>
      </c>
      <c r="BQ431" s="8">
        <v>561</v>
      </c>
      <c r="BR431" s="8">
        <f t="shared" ref="BR431:BR494" si="85">N431-AA431-AO431-AH431-AZ431</f>
        <v>156465</v>
      </c>
      <c r="BS431" s="8">
        <f t="shared" ref="BS431:BS494" si="86">O431-AB431-AQ431-AI431-AZ431</f>
        <v>154589</v>
      </c>
      <c r="BT431" s="8">
        <f t="shared" ref="BT431:BT494" si="87">R431-AC431-AR431-AJ431-AK431-AL431-AM431-BA431</f>
        <v>1876</v>
      </c>
      <c r="BU431" s="8">
        <f t="shared" ref="BU431:BU494" si="88">M431-Z431-AN431-AY431</f>
        <v>364824</v>
      </c>
      <c r="BV431" s="8"/>
      <c r="BW431" s="8">
        <v>11</v>
      </c>
    </row>
    <row r="432" spans="1:75" ht="29.1">
      <c r="A432" s="8" t="s">
        <v>163</v>
      </c>
      <c r="B432" s="19">
        <v>45237</v>
      </c>
      <c r="C432" s="8" t="s">
        <v>179</v>
      </c>
      <c r="D432" s="10">
        <v>2023</v>
      </c>
      <c r="E432" s="8" t="str">
        <f t="shared" si="76"/>
        <v>StevensGeneral2023</v>
      </c>
      <c r="F432" s="8">
        <v>34904</v>
      </c>
      <c r="G432" s="8">
        <v>2356</v>
      </c>
      <c r="H432" s="8">
        <v>14392</v>
      </c>
      <c r="I432" s="8">
        <v>0</v>
      </c>
      <c r="J432" s="8">
        <v>0</v>
      </c>
      <c r="K432" s="8">
        <f t="shared" si="77"/>
        <v>14392</v>
      </c>
      <c r="L432" s="8">
        <f t="shared" si="78"/>
        <v>2</v>
      </c>
      <c r="M432" s="8">
        <v>35162</v>
      </c>
      <c r="N432" s="8">
        <v>14636</v>
      </c>
      <c r="O432" s="8">
        <v>14390</v>
      </c>
      <c r="P432" s="8">
        <v>5</v>
      </c>
      <c r="Q432" s="8">
        <v>0</v>
      </c>
      <c r="R432" s="8">
        <v>241</v>
      </c>
      <c r="S432" s="8">
        <v>9</v>
      </c>
      <c r="T432" s="8">
        <v>124</v>
      </c>
      <c r="U432" s="8">
        <v>107</v>
      </c>
      <c r="V432" s="8">
        <v>0</v>
      </c>
      <c r="W432" s="8">
        <v>1</v>
      </c>
      <c r="X432" s="8">
        <f t="shared" si="79"/>
        <v>0</v>
      </c>
      <c r="Y432" s="40" t="s">
        <v>407</v>
      </c>
      <c r="Z432" s="8">
        <v>349</v>
      </c>
      <c r="AA432" s="8">
        <v>45</v>
      </c>
      <c r="AB432" s="8">
        <v>44</v>
      </c>
      <c r="AC432" s="8">
        <v>1</v>
      </c>
      <c r="AD432" s="8">
        <v>1</v>
      </c>
      <c r="AE432" s="8">
        <v>0</v>
      </c>
      <c r="AF432" s="8">
        <v>0</v>
      </c>
      <c r="AG432" s="8">
        <v>0</v>
      </c>
      <c r="AH432" s="8">
        <v>0</v>
      </c>
      <c r="AI432" s="8">
        <v>0</v>
      </c>
      <c r="AJ432" s="8">
        <v>0</v>
      </c>
      <c r="AK432" s="8">
        <v>0</v>
      </c>
      <c r="AL432" s="8">
        <v>0</v>
      </c>
      <c r="AM432" s="8">
        <v>0</v>
      </c>
      <c r="AN432" s="8">
        <v>0</v>
      </c>
      <c r="AO432" s="8">
        <v>0</v>
      </c>
      <c r="AP432" s="8">
        <v>0</v>
      </c>
      <c r="AQ432" s="8">
        <v>0</v>
      </c>
      <c r="AR432" s="8">
        <v>0</v>
      </c>
      <c r="AS432" s="8">
        <v>0</v>
      </c>
      <c r="AT432" s="8">
        <v>0</v>
      </c>
      <c r="AU432" s="8">
        <v>0</v>
      </c>
      <c r="AV432" s="8">
        <v>0</v>
      </c>
      <c r="AW432" s="8">
        <f t="shared" si="80"/>
        <v>45</v>
      </c>
      <c r="AX432" s="8">
        <f t="shared" si="81"/>
        <v>44</v>
      </c>
      <c r="AY432" s="8">
        <v>0</v>
      </c>
      <c r="AZ432" s="8">
        <v>0</v>
      </c>
      <c r="BA432" s="8">
        <v>0</v>
      </c>
      <c r="BB432" s="8">
        <v>318</v>
      </c>
      <c r="BC432" s="8">
        <v>318</v>
      </c>
      <c r="BD432" s="8">
        <v>131</v>
      </c>
      <c r="BE432" s="8">
        <v>131</v>
      </c>
      <c r="BF432" s="8">
        <v>0</v>
      </c>
      <c r="BG432" s="8">
        <f t="shared" si="82"/>
        <v>3</v>
      </c>
      <c r="BH432" s="8">
        <v>3</v>
      </c>
      <c r="BI432" s="8">
        <v>0</v>
      </c>
      <c r="BJ432" s="8">
        <v>0</v>
      </c>
      <c r="BK432" s="8">
        <v>4187</v>
      </c>
      <c r="BL432" s="8">
        <f t="shared" si="83"/>
        <v>10446</v>
      </c>
      <c r="BM432" s="8">
        <f t="shared" si="84"/>
        <v>49</v>
      </c>
      <c r="BN432" s="8">
        <v>49</v>
      </c>
      <c r="BO432" s="8">
        <v>0</v>
      </c>
      <c r="BP432" s="8">
        <v>0</v>
      </c>
      <c r="BQ432" s="8">
        <v>19</v>
      </c>
      <c r="BR432" s="8">
        <f t="shared" si="85"/>
        <v>14591</v>
      </c>
      <c r="BS432" s="8">
        <f t="shared" si="86"/>
        <v>14346</v>
      </c>
      <c r="BT432" s="8">
        <f t="shared" si="87"/>
        <v>240</v>
      </c>
      <c r="BU432" s="8">
        <f t="shared" si="88"/>
        <v>34813</v>
      </c>
      <c r="BV432" s="8"/>
      <c r="BW432" s="8">
        <v>0</v>
      </c>
    </row>
    <row r="433" spans="1:75">
      <c r="A433" s="8" t="s">
        <v>166</v>
      </c>
      <c r="B433" s="19">
        <v>45237</v>
      </c>
      <c r="C433" s="8" t="s">
        <v>179</v>
      </c>
      <c r="D433" s="10">
        <v>2023</v>
      </c>
      <c r="E433" s="8" t="str">
        <f t="shared" si="76"/>
        <v>ThurstonGeneral2023</v>
      </c>
      <c r="F433" s="8">
        <v>196717</v>
      </c>
      <c r="G433" s="8">
        <v>24296</v>
      </c>
      <c r="H433" s="8">
        <v>77374</v>
      </c>
      <c r="I433" s="8">
        <v>50</v>
      </c>
      <c r="J433" s="8">
        <v>3</v>
      </c>
      <c r="K433" s="8">
        <f t="shared" si="77"/>
        <v>77421</v>
      </c>
      <c r="L433" s="8">
        <f t="shared" si="78"/>
        <v>0</v>
      </c>
      <c r="M433" s="8">
        <v>202448</v>
      </c>
      <c r="N433" s="8">
        <v>78072</v>
      </c>
      <c r="O433" s="8">
        <v>77421</v>
      </c>
      <c r="P433" s="8">
        <v>6</v>
      </c>
      <c r="Q433" s="8">
        <v>6</v>
      </c>
      <c r="R433" s="8">
        <v>645</v>
      </c>
      <c r="S433" s="8">
        <v>85</v>
      </c>
      <c r="T433" s="8">
        <v>118</v>
      </c>
      <c r="U433" s="8">
        <v>408</v>
      </c>
      <c r="V433" s="8">
        <v>0</v>
      </c>
      <c r="W433" s="8">
        <v>34</v>
      </c>
      <c r="X433" s="8">
        <f t="shared" si="79"/>
        <v>0</v>
      </c>
      <c r="Y433" s="40"/>
      <c r="Z433" s="8">
        <v>9276</v>
      </c>
      <c r="AA433" s="8">
        <v>1044</v>
      </c>
      <c r="AB433" s="8">
        <v>1036</v>
      </c>
      <c r="AC433" s="8">
        <v>8</v>
      </c>
      <c r="AD433" s="8">
        <v>3</v>
      </c>
      <c r="AE433" s="8">
        <v>3</v>
      </c>
      <c r="AF433" s="8">
        <v>0</v>
      </c>
      <c r="AG433" s="8">
        <v>2</v>
      </c>
      <c r="AH433" s="8">
        <v>0</v>
      </c>
      <c r="AI433" s="8">
        <v>0</v>
      </c>
      <c r="AJ433" s="8">
        <v>0</v>
      </c>
      <c r="AK433" s="8">
        <v>0</v>
      </c>
      <c r="AL433" s="8">
        <v>0</v>
      </c>
      <c r="AM433" s="8">
        <v>0</v>
      </c>
      <c r="AN433" s="8">
        <v>5</v>
      </c>
      <c r="AO433" s="8">
        <v>5</v>
      </c>
      <c r="AP433" s="8">
        <v>0</v>
      </c>
      <c r="AQ433" s="8">
        <v>0</v>
      </c>
      <c r="AR433" s="8">
        <v>5</v>
      </c>
      <c r="AS433" s="8">
        <v>0</v>
      </c>
      <c r="AT433" s="8">
        <v>0</v>
      </c>
      <c r="AU433" s="8">
        <v>0</v>
      </c>
      <c r="AV433" s="8">
        <v>5</v>
      </c>
      <c r="AW433" s="8">
        <f t="shared" si="80"/>
        <v>1044</v>
      </c>
      <c r="AX433" s="8">
        <f t="shared" si="81"/>
        <v>1036</v>
      </c>
      <c r="AY433" s="8">
        <v>0</v>
      </c>
      <c r="AZ433" s="8">
        <v>0</v>
      </c>
      <c r="BA433" s="8">
        <v>0</v>
      </c>
      <c r="BB433" s="8">
        <v>2928</v>
      </c>
      <c r="BC433" s="8">
        <v>2928</v>
      </c>
      <c r="BD433" s="8">
        <v>997</v>
      </c>
      <c r="BE433" s="8">
        <v>984</v>
      </c>
      <c r="BF433" s="8">
        <v>13</v>
      </c>
      <c r="BG433" s="8">
        <f t="shared" si="82"/>
        <v>78</v>
      </c>
      <c r="BH433" s="8">
        <v>77</v>
      </c>
      <c r="BI433" s="8">
        <v>1</v>
      </c>
      <c r="BJ433" s="8">
        <v>0</v>
      </c>
      <c r="BK433" s="8">
        <v>51335</v>
      </c>
      <c r="BL433" s="8">
        <f t="shared" si="83"/>
        <v>26659</v>
      </c>
      <c r="BM433" s="8">
        <f t="shared" si="84"/>
        <v>470</v>
      </c>
      <c r="BN433" s="8">
        <v>470</v>
      </c>
      <c r="BO433" s="8">
        <v>0</v>
      </c>
      <c r="BP433" s="8">
        <v>0</v>
      </c>
      <c r="BQ433" s="8">
        <v>404</v>
      </c>
      <c r="BR433" s="8">
        <f t="shared" si="85"/>
        <v>77023</v>
      </c>
      <c r="BS433" s="8">
        <f t="shared" si="86"/>
        <v>76385</v>
      </c>
      <c r="BT433" s="8">
        <f t="shared" si="87"/>
        <v>632</v>
      </c>
      <c r="BU433" s="8">
        <f t="shared" si="88"/>
        <v>193167</v>
      </c>
      <c r="BV433" s="8"/>
      <c r="BW433" s="8">
        <v>7</v>
      </c>
    </row>
    <row r="434" spans="1:75" ht="57.95">
      <c r="A434" s="8" t="s">
        <v>168</v>
      </c>
      <c r="B434" s="19">
        <v>45237</v>
      </c>
      <c r="C434" s="8" t="s">
        <v>179</v>
      </c>
      <c r="D434" s="10">
        <v>2023</v>
      </c>
      <c r="E434" s="8" t="str">
        <f t="shared" si="76"/>
        <v>WahkiakumGeneral2023</v>
      </c>
      <c r="F434" s="8">
        <v>3504</v>
      </c>
      <c r="G434" s="8">
        <v>307</v>
      </c>
      <c r="H434" s="8">
        <v>1666</v>
      </c>
      <c r="I434" s="8">
        <v>0</v>
      </c>
      <c r="J434" s="8">
        <v>0</v>
      </c>
      <c r="K434" s="8">
        <f t="shared" si="77"/>
        <v>1666</v>
      </c>
      <c r="L434" s="8">
        <f t="shared" si="78"/>
        <v>-1</v>
      </c>
      <c r="M434" s="8">
        <v>3588</v>
      </c>
      <c r="N434" s="8">
        <v>1685</v>
      </c>
      <c r="O434" s="8">
        <v>1667</v>
      </c>
      <c r="P434" s="8">
        <v>0</v>
      </c>
      <c r="Q434" s="8">
        <v>0</v>
      </c>
      <c r="R434" s="8">
        <v>18</v>
      </c>
      <c r="S434" s="8">
        <v>3</v>
      </c>
      <c r="T434" s="8">
        <v>8</v>
      </c>
      <c r="U434" s="8">
        <v>7</v>
      </c>
      <c r="V434" s="8">
        <v>0</v>
      </c>
      <c r="W434" s="8">
        <v>0</v>
      </c>
      <c r="X434" s="8">
        <f t="shared" si="79"/>
        <v>0</v>
      </c>
      <c r="Y434" s="40" t="s">
        <v>408</v>
      </c>
      <c r="Z434" s="8">
        <v>37</v>
      </c>
      <c r="AA434" s="8">
        <v>4</v>
      </c>
      <c r="AB434" s="8">
        <v>4</v>
      </c>
      <c r="AC434" s="8">
        <v>0</v>
      </c>
      <c r="AD434" s="8">
        <v>0</v>
      </c>
      <c r="AE434" s="8">
        <v>0</v>
      </c>
      <c r="AF434" s="8">
        <v>0</v>
      </c>
      <c r="AG434" s="8">
        <v>0</v>
      </c>
      <c r="AH434" s="8">
        <v>0</v>
      </c>
      <c r="AI434" s="8">
        <v>0</v>
      </c>
      <c r="AJ434" s="8">
        <v>0</v>
      </c>
      <c r="AK434" s="8">
        <v>0</v>
      </c>
      <c r="AL434" s="8">
        <v>0</v>
      </c>
      <c r="AM434" s="8">
        <v>0</v>
      </c>
      <c r="AN434" s="8">
        <v>0</v>
      </c>
      <c r="AO434" s="8">
        <v>0</v>
      </c>
      <c r="AP434" s="8">
        <v>0</v>
      </c>
      <c r="AQ434" s="8">
        <v>0</v>
      </c>
      <c r="AR434" s="8">
        <v>0</v>
      </c>
      <c r="AS434" s="8">
        <v>0</v>
      </c>
      <c r="AT434" s="8">
        <v>0</v>
      </c>
      <c r="AU434" s="8">
        <v>0</v>
      </c>
      <c r="AV434" s="8">
        <v>0</v>
      </c>
      <c r="AW434" s="8">
        <f t="shared" si="80"/>
        <v>4</v>
      </c>
      <c r="AX434" s="8">
        <f t="shared" si="81"/>
        <v>4</v>
      </c>
      <c r="AY434" s="8">
        <v>0</v>
      </c>
      <c r="AZ434" s="8">
        <v>0</v>
      </c>
      <c r="BA434" s="8">
        <v>0</v>
      </c>
      <c r="BB434" s="8">
        <v>64</v>
      </c>
      <c r="BC434" s="8">
        <v>64</v>
      </c>
      <c r="BD434" s="8">
        <v>53</v>
      </c>
      <c r="BE434" s="8">
        <v>53</v>
      </c>
      <c r="BF434" s="8">
        <v>0</v>
      </c>
      <c r="BG434" s="8">
        <f t="shared" si="82"/>
        <v>1</v>
      </c>
      <c r="BH434" s="8">
        <v>1</v>
      </c>
      <c r="BI434" s="8">
        <v>0</v>
      </c>
      <c r="BJ434" s="8">
        <v>0</v>
      </c>
      <c r="BK434" s="8">
        <v>875</v>
      </c>
      <c r="BL434" s="8">
        <f t="shared" si="83"/>
        <v>809</v>
      </c>
      <c r="BM434" s="8">
        <f t="shared" si="84"/>
        <v>15</v>
      </c>
      <c r="BN434" s="8">
        <v>15</v>
      </c>
      <c r="BO434" s="8">
        <v>0</v>
      </c>
      <c r="BP434" s="8">
        <v>0</v>
      </c>
      <c r="BQ434" s="8">
        <v>3</v>
      </c>
      <c r="BR434" s="8">
        <f t="shared" si="85"/>
        <v>1681</v>
      </c>
      <c r="BS434" s="8">
        <f t="shared" si="86"/>
        <v>1663</v>
      </c>
      <c r="BT434" s="8">
        <f t="shared" si="87"/>
        <v>18</v>
      </c>
      <c r="BU434" s="8">
        <f t="shared" si="88"/>
        <v>3551</v>
      </c>
      <c r="BV434" s="8"/>
      <c r="BW434" s="8">
        <v>0</v>
      </c>
    </row>
    <row r="435" spans="1:75" ht="130.5">
      <c r="A435" s="8" t="s">
        <v>170</v>
      </c>
      <c r="B435" s="19">
        <v>45237</v>
      </c>
      <c r="C435" s="8" t="s">
        <v>179</v>
      </c>
      <c r="D435" s="10">
        <v>2023</v>
      </c>
      <c r="E435" s="8" t="str">
        <f t="shared" si="76"/>
        <v>Walla WallaGeneral2023</v>
      </c>
      <c r="F435" s="8">
        <v>37213</v>
      </c>
      <c r="G435" s="8">
        <v>3008</v>
      </c>
      <c r="H435" s="8">
        <v>14251</v>
      </c>
      <c r="I435" s="8">
        <v>1</v>
      </c>
      <c r="J435" s="8">
        <v>1</v>
      </c>
      <c r="K435" s="8">
        <f t="shared" si="77"/>
        <v>14251</v>
      </c>
      <c r="L435" s="8">
        <f t="shared" si="78"/>
        <v>42</v>
      </c>
      <c r="M435" s="8">
        <v>38109</v>
      </c>
      <c r="N435" s="8">
        <v>14406</v>
      </c>
      <c r="O435" s="8">
        <v>14209</v>
      </c>
      <c r="P435" s="8">
        <v>1</v>
      </c>
      <c r="Q435" s="8">
        <v>0</v>
      </c>
      <c r="R435" s="8">
        <v>154</v>
      </c>
      <c r="S435" s="8">
        <v>37</v>
      </c>
      <c r="T435" s="8">
        <v>54</v>
      </c>
      <c r="U435" s="8">
        <v>58</v>
      </c>
      <c r="V435" s="8">
        <v>0</v>
      </c>
      <c r="W435" s="8">
        <v>5</v>
      </c>
      <c r="X435" s="8">
        <f t="shared" si="79"/>
        <v>42</v>
      </c>
      <c r="Y435" s="40" t="s">
        <v>409</v>
      </c>
      <c r="Z435" s="8">
        <v>385</v>
      </c>
      <c r="AA435" s="8">
        <v>39</v>
      </c>
      <c r="AB435" s="8">
        <v>39</v>
      </c>
      <c r="AC435" s="8">
        <v>0</v>
      </c>
      <c r="AD435" s="8">
        <v>0</v>
      </c>
      <c r="AE435" s="8">
        <v>0</v>
      </c>
      <c r="AF435" s="8">
        <v>0</v>
      </c>
      <c r="AG435" s="8">
        <v>0</v>
      </c>
      <c r="AH435" s="8">
        <v>0</v>
      </c>
      <c r="AI435" s="8">
        <v>0</v>
      </c>
      <c r="AJ435" s="8">
        <v>0</v>
      </c>
      <c r="AK435" s="8">
        <v>0</v>
      </c>
      <c r="AL435" s="8">
        <v>0</v>
      </c>
      <c r="AM435" s="8">
        <v>0</v>
      </c>
      <c r="AN435" s="8">
        <v>0</v>
      </c>
      <c r="AO435" s="8">
        <v>0</v>
      </c>
      <c r="AP435" s="8">
        <v>0</v>
      </c>
      <c r="AQ435" s="8">
        <v>0</v>
      </c>
      <c r="AR435" s="8">
        <v>0</v>
      </c>
      <c r="AS435" s="8">
        <v>0</v>
      </c>
      <c r="AT435" s="8">
        <v>0</v>
      </c>
      <c r="AU435" s="8">
        <v>0</v>
      </c>
      <c r="AV435" s="8">
        <v>0</v>
      </c>
      <c r="AW435" s="8">
        <f t="shared" si="80"/>
        <v>39</v>
      </c>
      <c r="AX435" s="8">
        <f t="shared" si="81"/>
        <v>39</v>
      </c>
      <c r="AY435" s="8">
        <v>0</v>
      </c>
      <c r="AZ435" s="8">
        <v>0</v>
      </c>
      <c r="BA435" s="8">
        <v>0</v>
      </c>
      <c r="BB435" s="8">
        <v>669</v>
      </c>
      <c r="BC435" s="8">
        <v>669</v>
      </c>
      <c r="BD435" s="8">
        <v>200</v>
      </c>
      <c r="BE435" s="8">
        <v>196</v>
      </c>
      <c r="BF435" s="8">
        <v>4</v>
      </c>
      <c r="BG435" s="8">
        <f t="shared" si="82"/>
        <v>65</v>
      </c>
      <c r="BH435" s="8">
        <v>65</v>
      </c>
      <c r="BI435" s="8">
        <v>0</v>
      </c>
      <c r="BJ435" s="8">
        <v>8</v>
      </c>
      <c r="BK435" s="8">
        <v>8399</v>
      </c>
      <c r="BL435" s="8">
        <f t="shared" si="83"/>
        <v>5942</v>
      </c>
      <c r="BM435" s="8">
        <f t="shared" si="84"/>
        <v>211</v>
      </c>
      <c r="BN435" s="8">
        <v>211</v>
      </c>
      <c r="BO435" s="8">
        <v>0</v>
      </c>
      <c r="BP435" s="8">
        <v>0</v>
      </c>
      <c r="BQ435" s="8">
        <v>23</v>
      </c>
      <c r="BR435" s="8">
        <f t="shared" si="85"/>
        <v>14367</v>
      </c>
      <c r="BS435" s="8">
        <f t="shared" si="86"/>
        <v>14170</v>
      </c>
      <c r="BT435" s="8">
        <f t="shared" si="87"/>
        <v>154</v>
      </c>
      <c r="BU435" s="8">
        <f t="shared" si="88"/>
        <v>37724</v>
      </c>
      <c r="BV435" s="8"/>
      <c r="BW435" s="8">
        <v>0</v>
      </c>
    </row>
    <row r="436" spans="1:75">
      <c r="A436" s="8" t="s">
        <v>172</v>
      </c>
      <c r="B436" s="19">
        <v>45237</v>
      </c>
      <c r="C436" s="8" t="s">
        <v>179</v>
      </c>
      <c r="D436" s="10">
        <v>2023</v>
      </c>
      <c r="E436" s="8" t="str">
        <f t="shared" si="76"/>
        <v>WhatcomGeneral2023</v>
      </c>
      <c r="F436" s="8">
        <v>159811</v>
      </c>
      <c r="G436" s="8">
        <v>14427</v>
      </c>
      <c r="H436" s="8">
        <v>82016</v>
      </c>
      <c r="I436" s="8">
        <v>27</v>
      </c>
      <c r="J436" s="8">
        <v>0</v>
      </c>
      <c r="K436" s="8">
        <f t="shared" si="77"/>
        <v>82043</v>
      </c>
      <c r="L436" s="8">
        <f t="shared" si="78"/>
        <v>0</v>
      </c>
      <c r="M436" s="8">
        <v>165324</v>
      </c>
      <c r="N436" s="8">
        <v>82946</v>
      </c>
      <c r="O436" s="8">
        <v>82043</v>
      </c>
      <c r="P436" s="8">
        <v>0</v>
      </c>
      <c r="Q436" s="8">
        <v>0</v>
      </c>
      <c r="R436" s="8">
        <v>903</v>
      </c>
      <c r="S436" s="8">
        <v>79</v>
      </c>
      <c r="T436" s="8">
        <v>385</v>
      </c>
      <c r="U436" s="8">
        <v>430</v>
      </c>
      <c r="V436" s="8">
        <v>0</v>
      </c>
      <c r="W436" s="8">
        <v>9</v>
      </c>
      <c r="X436" s="8">
        <f t="shared" si="79"/>
        <v>0</v>
      </c>
      <c r="Y436" s="40"/>
      <c r="Z436" s="8">
        <v>3111</v>
      </c>
      <c r="AA436" s="8">
        <v>398</v>
      </c>
      <c r="AB436" s="8">
        <v>395</v>
      </c>
      <c r="AC436" s="8">
        <v>3</v>
      </c>
      <c r="AD436" s="8">
        <v>0</v>
      </c>
      <c r="AE436" s="8">
        <v>3</v>
      </c>
      <c r="AF436" s="8">
        <v>0</v>
      </c>
      <c r="AG436" s="8">
        <v>0</v>
      </c>
      <c r="AH436" s="8">
        <v>0</v>
      </c>
      <c r="AI436" s="8">
        <v>0</v>
      </c>
      <c r="AJ436" s="8">
        <v>0</v>
      </c>
      <c r="AK436" s="8">
        <v>0</v>
      </c>
      <c r="AL436" s="8">
        <v>0</v>
      </c>
      <c r="AM436" s="8">
        <v>0</v>
      </c>
      <c r="AN436" s="8">
        <v>0</v>
      </c>
      <c r="AO436" s="8">
        <v>0</v>
      </c>
      <c r="AP436" s="8">
        <v>0</v>
      </c>
      <c r="AQ436" s="8">
        <v>0</v>
      </c>
      <c r="AR436" s="8">
        <v>0</v>
      </c>
      <c r="AS436" s="8">
        <v>0</v>
      </c>
      <c r="AT436" s="8">
        <v>0</v>
      </c>
      <c r="AU436" s="8">
        <v>0</v>
      </c>
      <c r="AV436" s="8">
        <v>0</v>
      </c>
      <c r="AW436" s="8">
        <f t="shared" si="80"/>
        <v>398</v>
      </c>
      <c r="AX436" s="8">
        <f t="shared" si="81"/>
        <v>395</v>
      </c>
      <c r="AY436" s="8">
        <v>0</v>
      </c>
      <c r="AZ436" s="8">
        <v>0</v>
      </c>
      <c r="BA436" s="8">
        <v>0</v>
      </c>
      <c r="BB436" s="8">
        <v>3867</v>
      </c>
      <c r="BC436" s="8">
        <v>3867</v>
      </c>
      <c r="BD436" s="8">
        <v>1949</v>
      </c>
      <c r="BE436" s="8">
        <v>1916</v>
      </c>
      <c r="BF436" s="8">
        <v>33</v>
      </c>
      <c r="BG436" s="8">
        <f t="shared" si="82"/>
        <v>215</v>
      </c>
      <c r="BH436" s="8">
        <v>212</v>
      </c>
      <c r="BI436" s="8">
        <v>3</v>
      </c>
      <c r="BJ436" s="8">
        <v>0</v>
      </c>
      <c r="BK436" s="8">
        <v>59193</v>
      </c>
      <c r="BL436" s="8">
        <f t="shared" si="83"/>
        <v>23538</v>
      </c>
      <c r="BM436" s="8">
        <f t="shared" si="84"/>
        <v>1222</v>
      </c>
      <c r="BN436" s="8">
        <v>1222</v>
      </c>
      <c r="BO436" s="8">
        <v>0</v>
      </c>
      <c r="BP436" s="8">
        <v>0</v>
      </c>
      <c r="BQ436" s="8">
        <v>0</v>
      </c>
      <c r="BR436" s="8">
        <f t="shared" si="85"/>
        <v>82548</v>
      </c>
      <c r="BS436" s="8">
        <f t="shared" si="86"/>
        <v>81648</v>
      </c>
      <c r="BT436" s="8">
        <f t="shared" si="87"/>
        <v>900</v>
      </c>
      <c r="BU436" s="8">
        <f t="shared" si="88"/>
        <v>162213</v>
      </c>
      <c r="BV436" s="8"/>
      <c r="BW436" s="8">
        <v>0</v>
      </c>
    </row>
    <row r="437" spans="1:75">
      <c r="A437" s="8" t="s">
        <v>174</v>
      </c>
      <c r="B437" s="19">
        <v>45237</v>
      </c>
      <c r="C437" s="8" t="s">
        <v>179</v>
      </c>
      <c r="D437" s="10">
        <v>2023</v>
      </c>
      <c r="E437" s="8" t="str">
        <f t="shared" si="76"/>
        <v>WhitmanGeneral2023</v>
      </c>
      <c r="F437" s="8">
        <v>22587</v>
      </c>
      <c r="G437" s="8">
        <v>4530</v>
      </c>
      <c r="H437" s="8">
        <v>10013</v>
      </c>
      <c r="I437" s="8">
        <v>5</v>
      </c>
      <c r="J437" s="8">
        <v>1</v>
      </c>
      <c r="K437" s="8">
        <f t="shared" si="77"/>
        <v>10017</v>
      </c>
      <c r="L437" s="8">
        <f t="shared" si="78"/>
        <v>0</v>
      </c>
      <c r="M437" s="8">
        <v>28404</v>
      </c>
      <c r="N437" s="8">
        <v>10138</v>
      </c>
      <c r="O437" s="8">
        <v>10017</v>
      </c>
      <c r="P437" s="8">
        <v>0</v>
      </c>
      <c r="Q437" s="8">
        <v>0</v>
      </c>
      <c r="R437" s="8">
        <v>121</v>
      </c>
      <c r="S437" s="8">
        <v>11</v>
      </c>
      <c r="T437" s="8">
        <v>28</v>
      </c>
      <c r="U437" s="8">
        <v>78</v>
      </c>
      <c r="V437" s="8">
        <v>0</v>
      </c>
      <c r="W437" s="8">
        <v>4</v>
      </c>
      <c r="X437" s="8">
        <f t="shared" si="79"/>
        <v>0</v>
      </c>
      <c r="Y437" s="40"/>
      <c r="Z437" s="8">
        <v>351</v>
      </c>
      <c r="AA437" s="8">
        <v>23</v>
      </c>
      <c r="AB437" s="8">
        <v>23</v>
      </c>
      <c r="AC437" s="8">
        <v>0</v>
      </c>
      <c r="AD437" s="8">
        <v>0</v>
      </c>
      <c r="AE437" s="8">
        <v>0</v>
      </c>
      <c r="AF437" s="8">
        <v>0</v>
      </c>
      <c r="AG437" s="8">
        <v>0</v>
      </c>
      <c r="AH437" s="8">
        <v>0</v>
      </c>
      <c r="AI437" s="8">
        <v>0</v>
      </c>
      <c r="AJ437" s="8">
        <v>0</v>
      </c>
      <c r="AK437" s="8">
        <v>0</v>
      </c>
      <c r="AL437" s="8">
        <v>0</v>
      </c>
      <c r="AM437" s="8">
        <v>0</v>
      </c>
      <c r="AN437" s="8">
        <v>0</v>
      </c>
      <c r="AO437" s="8">
        <v>0</v>
      </c>
      <c r="AP437" s="8">
        <v>0</v>
      </c>
      <c r="AQ437" s="8">
        <v>0</v>
      </c>
      <c r="AR437" s="8">
        <v>0</v>
      </c>
      <c r="AS437" s="8">
        <v>0</v>
      </c>
      <c r="AT437" s="8">
        <v>0</v>
      </c>
      <c r="AU437" s="8">
        <v>0</v>
      </c>
      <c r="AV437" s="8">
        <v>0</v>
      </c>
      <c r="AW437" s="8">
        <f t="shared" si="80"/>
        <v>23</v>
      </c>
      <c r="AX437" s="8">
        <f t="shared" si="81"/>
        <v>23</v>
      </c>
      <c r="AY437" s="8">
        <v>0</v>
      </c>
      <c r="AZ437" s="8">
        <v>0</v>
      </c>
      <c r="BA437" s="8">
        <v>0</v>
      </c>
      <c r="BB437" s="8">
        <v>4929</v>
      </c>
      <c r="BC437" s="8">
        <v>4929</v>
      </c>
      <c r="BD437" s="8">
        <v>1770</v>
      </c>
      <c r="BE437" s="8">
        <v>1751</v>
      </c>
      <c r="BF437" s="8">
        <v>19</v>
      </c>
      <c r="BG437" s="8">
        <f t="shared" si="82"/>
        <v>4</v>
      </c>
      <c r="BH437" s="8">
        <v>4</v>
      </c>
      <c r="BI437" s="8">
        <v>0</v>
      </c>
      <c r="BJ437" s="8">
        <v>0</v>
      </c>
      <c r="BK437" s="8">
        <v>5960</v>
      </c>
      <c r="BL437" s="8">
        <f t="shared" si="83"/>
        <v>4174</v>
      </c>
      <c r="BM437" s="8">
        <f t="shared" si="84"/>
        <v>53</v>
      </c>
      <c r="BN437" s="8">
        <v>53</v>
      </c>
      <c r="BO437" s="8">
        <v>0</v>
      </c>
      <c r="BP437" s="8">
        <v>0</v>
      </c>
      <c r="BQ437" s="8">
        <v>53</v>
      </c>
      <c r="BR437" s="8">
        <f t="shared" si="85"/>
        <v>10115</v>
      </c>
      <c r="BS437" s="8">
        <f t="shared" si="86"/>
        <v>9994</v>
      </c>
      <c r="BT437" s="8">
        <f t="shared" si="87"/>
        <v>121</v>
      </c>
      <c r="BU437" s="8">
        <f t="shared" si="88"/>
        <v>28053</v>
      </c>
      <c r="BV437" s="8"/>
      <c r="BW437" s="8">
        <v>32</v>
      </c>
    </row>
    <row r="438" spans="1:75">
      <c r="A438" s="8" t="s">
        <v>176</v>
      </c>
      <c r="B438" s="19">
        <v>45237</v>
      </c>
      <c r="C438" s="8" t="s">
        <v>179</v>
      </c>
      <c r="D438" s="10">
        <v>2023</v>
      </c>
      <c r="E438" s="8" t="str">
        <f t="shared" si="76"/>
        <v>YakimaGeneral2023</v>
      </c>
      <c r="F438" s="8">
        <v>128382</v>
      </c>
      <c r="G438" s="8">
        <v>8211</v>
      </c>
      <c r="H438" s="8">
        <v>33150</v>
      </c>
      <c r="I438" s="8">
        <v>2</v>
      </c>
      <c r="J438" s="8">
        <v>3</v>
      </c>
      <c r="K438" s="8">
        <f t="shared" si="77"/>
        <v>33149</v>
      </c>
      <c r="L438" s="8">
        <f t="shared" si="78"/>
        <v>0</v>
      </c>
      <c r="M438" s="8">
        <v>130278</v>
      </c>
      <c r="N438" s="8">
        <v>33592</v>
      </c>
      <c r="O438" s="8">
        <v>33149</v>
      </c>
      <c r="P438" s="8">
        <v>0</v>
      </c>
      <c r="Q438" s="8">
        <v>0</v>
      </c>
      <c r="R438" s="8">
        <v>443</v>
      </c>
      <c r="S438" s="8">
        <v>129</v>
      </c>
      <c r="T438" s="8">
        <v>71</v>
      </c>
      <c r="U438" s="8">
        <v>235</v>
      </c>
      <c r="V438" s="8">
        <v>0</v>
      </c>
      <c r="W438" s="8">
        <v>8</v>
      </c>
      <c r="X438" s="8">
        <f t="shared" si="79"/>
        <v>0</v>
      </c>
      <c r="Y438" s="40"/>
      <c r="Z438" s="8">
        <v>1318</v>
      </c>
      <c r="AA438" s="8">
        <v>105</v>
      </c>
      <c r="AB438" s="8">
        <v>105</v>
      </c>
      <c r="AC438" s="8">
        <v>0</v>
      </c>
      <c r="AD438" s="8">
        <v>0</v>
      </c>
      <c r="AE438" s="8">
        <v>0</v>
      </c>
      <c r="AF438" s="8">
        <v>0</v>
      </c>
      <c r="AG438" s="8">
        <v>0</v>
      </c>
      <c r="AH438" s="8">
        <v>0</v>
      </c>
      <c r="AI438" s="8">
        <v>0</v>
      </c>
      <c r="AJ438" s="8">
        <v>0</v>
      </c>
      <c r="AK438" s="8">
        <v>0</v>
      </c>
      <c r="AL438" s="8">
        <v>0</v>
      </c>
      <c r="AM438" s="8">
        <v>0</v>
      </c>
      <c r="AN438" s="8">
        <v>0</v>
      </c>
      <c r="AO438" s="8">
        <v>0</v>
      </c>
      <c r="AP438" s="8">
        <v>0</v>
      </c>
      <c r="AQ438" s="8">
        <v>0</v>
      </c>
      <c r="AR438" s="8">
        <v>0</v>
      </c>
      <c r="AS438" s="8">
        <v>0</v>
      </c>
      <c r="AT438" s="8">
        <v>0</v>
      </c>
      <c r="AU438" s="8">
        <v>0</v>
      </c>
      <c r="AV438" s="8">
        <v>0</v>
      </c>
      <c r="AW438" s="8">
        <f t="shared" si="80"/>
        <v>105</v>
      </c>
      <c r="AX438" s="8">
        <f t="shared" si="81"/>
        <v>105</v>
      </c>
      <c r="AY438" s="8">
        <v>0</v>
      </c>
      <c r="AZ438" s="8">
        <v>0</v>
      </c>
      <c r="BA438" s="8">
        <v>0</v>
      </c>
      <c r="BB438" s="8">
        <v>1729</v>
      </c>
      <c r="BC438" s="8">
        <v>1729</v>
      </c>
      <c r="BD438" s="8">
        <v>130</v>
      </c>
      <c r="BE438" s="8">
        <v>127</v>
      </c>
      <c r="BF438" s="8">
        <v>3</v>
      </c>
      <c r="BG438" s="8">
        <f t="shared" si="82"/>
        <v>10</v>
      </c>
      <c r="BH438" s="8">
        <v>10</v>
      </c>
      <c r="BI438" s="8">
        <v>0</v>
      </c>
      <c r="BJ438" s="8">
        <v>0</v>
      </c>
      <c r="BK438" s="8">
        <v>10879</v>
      </c>
      <c r="BL438" s="8">
        <f t="shared" si="83"/>
        <v>22703</v>
      </c>
      <c r="BM438" s="8">
        <f t="shared" si="84"/>
        <v>681</v>
      </c>
      <c r="BN438" s="8">
        <v>681</v>
      </c>
      <c r="BO438" s="8">
        <v>0</v>
      </c>
      <c r="BP438" s="8">
        <v>0</v>
      </c>
      <c r="BQ438" s="8">
        <v>139</v>
      </c>
      <c r="BR438" s="8">
        <f t="shared" si="85"/>
        <v>33487</v>
      </c>
      <c r="BS438" s="8">
        <f t="shared" si="86"/>
        <v>33044</v>
      </c>
      <c r="BT438" s="8">
        <f t="shared" si="87"/>
        <v>443</v>
      </c>
      <c r="BU438" s="8">
        <f t="shared" si="88"/>
        <v>128960</v>
      </c>
      <c r="BV438" s="8"/>
      <c r="BW438" s="8">
        <v>0</v>
      </c>
    </row>
    <row r="439" spans="1:75">
      <c r="A439" s="21" t="s">
        <v>178</v>
      </c>
      <c r="B439" s="22">
        <v>45237</v>
      </c>
      <c r="C439" s="21" t="s">
        <v>179</v>
      </c>
      <c r="D439" s="23">
        <v>2023</v>
      </c>
      <c r="E439" s="21" t="str">
        <f t="shared" si="76"/>
        <v>z-TotalsGeneral2023</v>
      </c>
      <c r="F439" s="21">
        <f>SUM(F400:F438)</f>
        <v>4828540</v>
      </c>
      <c r="G439" s="21">
        <f>SUM(G400:G438)</f>
        <v>495557</v>
      </c>
      <c r="H439" s="21">
        <f>SUM(H400:H438)</f>
        <v>1757745</v>
      </c>
      <c r="I439" s="21">
        <f>SUM(I400:I438)</f>
        <v>499</v>
      </c>
      <c r="J439" s="21">
        <f>SUM(J400:J438)</f>
        <v>117</v>
      </c>
      <c r="K439" s="21">
        <f t="shared" si="77"/>
        <v>1758127</v>
      </c>
      <c r="L439" s="21">
        <f t="shared" si="78"/>
        <v>43</v>
      </c>
      <c r="M439" s="21">
        <f t="shared" ref="M439:W439" si="89">SUM(M400:M438)</f>
        <v>4921884</v>
      </c>
      <c r="N439" s="21">
        <f t="shared" si="89"/>
        <v>1780198</v>
      </c>
      <c r="O439" s="21">
        <f t="shared" si="89"/>
        <v>1758084</v>
      </c>
      <c r="P439" s="21">
        <f t="shared" si="89"/>
        <v>462</v>
      </c>
      <c r="Q439" s="21">
        <f t="shared" si="89"/>
        <v>17</v>
      </c>
      <c r="R439" s="21">
        <f t="shared" si="89"/>
        <v>21617</v>
      </c>
      <c r="S439" s="21">
        <f t="shared" si="89"/>
        <v>2805</v>
      </c>
      <c r="T439" s="21">
        <f t="shared" si="89"/>
        <v>6475</v>
      </c>
      <c r="U439" s="21">
        <f t="shared" si="89"/>
        <v>11911</v>
      </c>
      <c r="V439" s="21">
        <f t="shared" si="89"/>
        <v>0</v>
      </c>
      <c r="W439" s="21">
        <f t="shared" si="89"/>
        <v>426</v>
      </c>
      <c r="X439" s="21">
        <f t="shared" si="79"/>
        <v>35</v>
      </c>
      <c r="Y439" s="21"/>
      <c r="Z439" s="21">
        <f t="shared" ref="Z439:AV439" si="90">SUM(Z400:Z438)</f>
        <v>101934</v>
      </c>
      <c r="AA439" s="21">
        <f t="shared" si="90"/>
        <v>10499</v>
      </c>
      <c r="AB439" s="21">
        <f t="shared" si="90"/>
        <v>10387</v>
      </c>
      <c r="AC439" s="21">
        <f t="shared" si="90"/>
        <v>112</v>
      </c>
      <c r="AD439" s="21">
        <f t="shared" si="90"/>
        <v>36</v>
      </c>
      <c r="AE439" s="21">
        <f t="shared" si="90"/>
        <v>56</v>
      </c>
      <c r="AF439" s="21">
        <f t="shared" si="90"/>
        <v>17</v>
      </c>
      <c r="AG439" s="21">
        <f t="shared" si="90"/>
        <v>3</v>
      </c>
      <c r="AH439" s="21">
        <f t="shared" si="90"/>
        <v>0</v>
      </c>
      <c r="AI439" s="21">
        <f t="shared" si="90"/>
        <v>0</v>
      </c>
      <c r="AJ439" s="21">
        <f t="shared" si="90"/>
        <v>0</v>
      </c>
      <c r="AK439" s="21">
        <f t="shared" si="90"/>
        <v>0</v>
      </c>
      <c r="AL439" s="21">
        <f t="shared" si="90"/>
        <v>0</v>
      </c>
      <c r="AM439" s="21">
        <f t="shared" si="90"/>
        <v>0</v>
      </c>
      <c r="AN439" s="21">
        <f t="shared" si="90"/>
        <v>5</v>
      </c>
      <c r="AO439" s="21">
        <f t="shared" si="90"/>
        <v>12</v>
      </c>
      <c r="AP439" s="21">
        <f t="shared" si="90"/>
        <v>0</v>
      </c>
      <c r="AQ439" s="21">
        <f t="shared" si="90"/>
        <v>0</v>
      </c>
      <c r="AR439" s="21">
        <f t="shared" si="90"/>
        <v>12</v>
      </c>
      <c r="AS439" s="21">
        <f t="shared" si="90"/>
        <v>0</v>
      </c>
      <c r="AT439" s="21">
        <f t="shared" si="90"/>
        <v>0</v>
      </c>
      <c r="AU439" s="21">
        <f t="shared" si="90"/>
        <v>0</v>
      </c>
      <c r="AV439" s="21">
        <f t="shared" si="90"/>
        <v>12</v>
      </c>
      <c r="AW439" s="21">
        <f t="shared" si="80"/>
        <v>10499</v>
      </c>
      <c r="AX439" s="21">
        <f t="shared" si="81"/>
        <v>10387</v>
      </c>
      <c r="AY439" s="21">
        <f t="shared" ref="AY439:BK439" si="91">SUM(AY400:AY438)</f>
        <v>0</v>
      </c>
      <c r="AZ439" s="21">
        <f t="shared" si="91"/>
        <v>0</v>
      </c>
      <c r="BA439" s="21">
        <f t="shared" si="91"/>
        <v>0</v>
      </c>
      <c r="BB439" s="21">
        <f t="shared" si="91"/>
        <v>63453</v>
      </c>
      <c r="BC439" s="21">
        <f t="shared" si="91"/>
        <v>63444</v>
      </c>
      <c r="BD439" s="21">
        <f t="shared" si="91"/>
        <v>24189</v>
      </c>
      <c r="BE439" s="21">
        <f t="shared" si="91"/>
        <v>23726</v>
      </c>
      <c r="BF439" s="21">
        <f t="shared" si="91"/>
        <v>463</v>
      </c>
      <c r="BG439" s="21">
        <f t="shared" si="91"/>
        <v>3035</v>
      </c>
      <c r="BH439" s="21">
        <f t="shared" si="91"/>
        <v>3016</v>
      </c>
      <c r="BI439" s="21">
        <f t="shared" si="91"/>
        <v>19</v>
      </c>
      <c r="BJ439" s="21">
        <f t="shared" si="91"/>
        <v>42</v>
      </c>
      <c r="BK439" s="21">
        <f t="shared" si="91"/>
        <v>996047</v>
      </c>
      <c r="BL439" s="21">
        <f t="shared" si="83"/>
        <v>781116</v>
      </c>
      <c r="BM439" s="21">
        <f t="shared" si="84"/>
        <v>26651</v>
      </c>
      <c r="BN439" s="21">
        <f>SUM(BN400:BN438)</f>
        <v>21468</v>
      </c>
      <c r="BO439" s="21">
        <f>SUM(BO400:BO438)</f>
        <v>5183</v>
      </c>
      <c r="BP439" s="21">
        <f>SUM(BP400:BP438)</f>
        <v>0</v>
      </c>
      <c r="BQ439" s="21">
        <f>SUM(BQ400:BQ438)</f>
        <v>7791</v>
      </c>
      <c r="BR439" s="21">
        <f t="shared" si="85"/>
        <v>1769687</v>
      </c>
      <c r="BS439" s="21">
        <f t="shared" si="86"/>
        <v>1747697</v>
      </c>
      <c r="BT439" s="21">
        <f t="shared" si="87"/>
        <v>21493</v>
      </c>
      <c r="BU439" s="21">
        <f t="shared" si="88"/>
        <v>4819945</v>
      </c>
      <c r="BV439" s="21"/>
      <c r="BW439" s="21">
        <f>SUM(BW400:BW438)</f>
        <v>71</v>
      </c>
    </row>
    <row r="440" spans="1:75">
      <c r="A440" s="4" t="s">
        <v>98</v>
      </c>
      <c r="B440" s="19">
        <v>45139</v>
      </c>
      <c r="C440" s="4" t="s">
        <v>220</v>
      </c>
      <c r="D440" s="10">
        <v>2023</v>
      </c>
      <c r="E440" s="4" t="str">
        <f t="shared" si="76"/>
        <v>AdamsPrimary2023</v>
      </c>
      <c r="F440" s="4">
        <v>7778</v>
      </c>
      <c r="G440" s="4">
        <v>486</v>
      </c>
      <c r="H440" s="4">
        <v>2126</v>
      </c>
      <c r="I440" s="4">
        <v>0</v>
      </c>
      <c r="J440" s="4">
        <v>0</v>
      </c>
      <c r="K440" s="4">
        <f t="shared" si="77"/>
        <v>2126</v>
      </c>
      <c r="L440" s="4">
        <f t="shared" si="78"/>
        <v>0</v>
      </c>
      <c r="M440" s="4">
        <v>7810</v>
      </c>
      <c r="N440" s="4">
        <v>2176</v>
      </c>
      <c r="O440" s="4">
        <v>2126</v>
      </c>
      <c r="P440" s="4">
        <v>0</v>
      </c>
      <c r="Q440" s="4">
        <v>0</v>
      </c>
      <c r="R440" s="4">
        <v>50</v>
      </c>
      <c r="S440" s="4">
        <v>1</v>
      </c>
      <c r="T440" s="4">
        <v>13</v>
      </c>
      <c r="U440" s="4">
        <v>35</v>
      </c>
      <c r="V440" s="4">
        <v>0</v>
      </c>
      <c r="W440" s="4">
        <v>1</v>
      </c>
      <c r="X440" s="4">
        <f t="shared" si="79"/>
        <v>0</v>
      </c>
      <c r="Y440" s="4"/>
      <c r="Z440" s="4">
        <v>51</v>
      </c>
      <c r="AA440" s="4">
        <v>3</v>
      </c>
      <c r="AB440" s="4">
        <v>3</v>
      </c>
      <c r="AC440" s="4">
        <v>0</v>
      </c>
      <c r="AD440" s="4">
        <v>0</v>
      </c>
      <c r="AE440" s="4">
        <v>0</v>
      </c>
      <c r="AF440" s="4">
        <v>0</v>
      </c>
      <c r="AG440" s="4">
        <v>0</v>
      </c>
      <c r="AH440" s="4">
        <v>0</v>
      </c>
      <c r="AI440" s="4">
        <v>0</v>
      </c>
      <c r="AJ440" s="4">
        <v>0</v>
      </c>
      <c r="AK440" s="4">
        <v>0</v>
      </c>
      <c r="AL440" s="4">
        <v>0</v>
      </c>
      <c r="AM440" s="4">
        <v>0</v>
      </c>
      <c r="AN440" s="4">
        <v>0</v>
      </c>
      <c r="AO440" s="4">
        <v>0</v>
      </c>
      <c r="AP440" s="4">
        <v>0</v>
      </c>
      <c r="AQ440" s="4">
        <v>0</v>
      </c>
      <c r="AR440" s="4">
        <v>0</v>
      </c>
      <c r="AS440" s="4">
        <v>0</v>
      </c>
      <c r="AT440" s="4">
        <v>0</v>
      </c>
      <c r="AU440" s="4">
        <v>0</v>
      </c>
      <c r="AV440" s="4">
        <v>0</v>
      </c>
      <c r="AW440" s="4">
        <f t="shared" si="80"/>
        <v>3</v>
      </c>
      <c r="AX440" s="4">
        <f t="shared" si="81"/>
        <v>3</v>
      </c>
      <c r="AY440" s="4">
        <v>0</v>
      </c>
      <c r="AZ440" s="4">
        <v>0</v>
      </c>
      <c r="BA440" s="4">
        <v>0</v>
      </c>
      <c r="BB440" s="4">
        <v>13</v>
      </c>
      <c r="BC440" s="4">
        <v>13</v>
      </c>
      <c r="BD440" s="4">
        <v>7</v>
      </c>
      <c r="BE440" s="4">
        <v>7</v>
      </c>
      <c r="BF440" s="4">
        <v>0</v>
      </c>
      <c r="BG440" s="4">
        <f t="shared" ref="BG440:BG471" si="92">SUM(BH440, BI440)</f>
        <v>0</v>
      </c>
      <c r="BH440" s="4">
        <v>0</v>
      </c>
      <c r="BI440" s="4">
        <v>0</v>
      </c>
      <c r="BJ440" s="4">
        <v>0</v>
      </c>
      <c r="BK440" s="4">
        <v>1096</v>
      </c>
      <c r="BL440" s="4">
        <f t="shared" si="83"/>
        <v>1080</v>
      </c>
      <c r="BM440" s="4">
        <f t="shared" si="84"/>
        <v>1</v>
      </c>
      <c r="BN440" s="4">
        <v>1</v>
      </c>
      <c r="BO440" s="4">
        <v>0</v>
      </c>
      <c r="BP440" s="4">
        <v>0</v>
      </c>
      <c r="BQ440" s="4">
        <v>1</v>
      </c>
      <c r="BR440" s="4">
        <f t="shared" si="85"/>
        <v>2173</v>
      </c>
      <c r="BS440" s="4">
        <f t="shared" si="86"/>
        <v>2123</v>
      </c>
      <c r="BT440" s="4">
        <f t="shared" si="87"/>
        <v>50</v>
      </c>
      <c r="BU440" s="4">
        <f t="shared" si="88"/>
        <v>7759</v>
      </c>
      <c r="BW440" s="4">
        <v>0</v>
      </c>
    </row>
    <row r="441" spans="1:75">
      <c r="A441" s="8" t="s">
        <v>101</v>
      </c>
      <c r="B441" s="19">
        <v>45139</v>
      </c>
      <c r="C441" s="8" t="s">
        <v>220</v>
      </c>
      <c r="D441" s="10">
        <v>2023</v>
      </c>
      <c r="E441" s="8" t="str">
        <f t="shared" si="76"/>
        <v>AsotinPrimary2023</v>
      </c>
      <c r="F441" s="8">
        <v>12273</v>
      </c>
      <c r="G441" s="8">
        <v>1397</v>
      </c>
      <c r="H441" s="8">
        <v>3402</v>
      </c>
      <c r="I441" s="8">
        <v>0</v>
      </c>
      <c r="J441" s="8">
        <v>1</v>
      </c>
      <c r="K441" s="8">
        <f t="shared" si="77"/>
        <v>3401</v>
      </c>
      <c r="L441" s="8">
        <f t="shared" si="78"/>
        <v>0</v>
      </c>
      <c r="M441" s="8">
        <v>12420</v>
      </c>
      <c r="N441" s="8">
        <v>3447</v>
      </c>
      <c r="O441" s="8">
        <v>3401</v>
      </c>
      <c r="P441" s="8">
        <v>0</v>
      </c>
      <c r="Q441" s="8">
        <v>0</v>
      </c>
      <c r="R441" s="8">
        <v>46</v>
      </c>
      <c r="S441" s="8">
        <v>3</v>
      </c>
      <c r="T441" s="8">
        <v>13</v>
      </c>
      <c r="U441" s="8">
        <v>21</v>
      </c>
      <c r="V441" s="8">
        <v>0</v>
      </c>
      <c r="W441" s="8">
        <v>9</v>
      </c>
      <c r="X441" s="8">
        <f t="shared" si="79"/>
        <v>0</v>
      </c>
      <c r="Y441" s="40"/>
      <c r="Z441" s="8">
        <v>71</v>
      </c>
      <c r="AA441" s="8">
        <v>3</v>
      </c>
      <c r="AB441" s="8">
        <v>3</v>
      </c>
      <c r="AC441" s="8">
        <v>0</v>
      </c>
      <c r="AD441" s="8">
        <v>0</v>
      </c>
      <c r="AE441" s="8">
        <v>0</v>
      </c>
      <c r="AF441" s="8">
        <v>0</v>
      </c>
      <c r="AG441" s="8">
        <v>0</v>
      </c>
      <c r="AH441" s="8">
        <v>0</v>
      </c>
      <c r="AI441" s="8">
        <v>0</v>
      </c>
      <c r="AJ441" s="8">
        <v>0</v>
      </c>
      <c r="AK441" s="8">
        <v>0</v>
      </c>
      <c r="AL441" s="8">
        <v>0</v>
      </c>
      <c r="AM441" s="8">
        <v>0</v>
      </c>
      <c r="AN441" s="8">
        <v>0</v>
      </c>
      <c r="AO441" s="8">
        <v>0</v>
      </c>
      <c r="AP441" s="8">
        <v>0</v>
      </c>
      <c r="AQ441" s="8">
        <v>0</v>
      </c>
      <c r="AR441" s="8">
        <v>0</v>
      </c>
      <c r="AS441" s="8">
        <v>0</v>
      </c>
      <c r="AT441" s="8">
        <v>0</v>
      </c>
      <c r="AU441" s="8">
        <v>0</v>
      </c>
      <c r="AV441" s="8">
        <v>0</v>
      </c>
      <c r="AW441" s="8">
        <f t="shared" si="80"/>
        <v>3</v>
      </c>
      <c r="AX441" s="8">
        <f t="shared" si="81"/>
        <v>3</v>
      </c>
      <c r="AY441" s="8">
        <v>0</v>
      </c>
      <c r="AZ441" s="8">
        <v>0</v>
      </c>
      <c r="BA441" s="8">
        <v>0</v>
      </c>
      <c r="BB441" s="8">
        <v>17</v>
      </c>
      <c r="BC441" s="8">
        <v>17</v>
      </c>
      <c r="BD441" s="8">
        <v>10</v>
      </c>
      <c r="BE441" s="8">
        <v>10</v>
      </c>
      <c r="BF441" s="8">
        <v>0</v>
      </c>
      <c r="BG441" s="4">
        <f t="shared" si="92"/>
        <v>1</v>
      </c>
      <c r="BH441" s="8">
        <v>1</v>
      </c>
      <c r="BI441" s="8">
        <v>0</v>
      </c>
      <c r="BJ441" s="8">
        <v>0</v>
      </c>
      <c r="BK441" s="8">
        <v>1591</v>
      </c>
      <c r="BL441" s="8">
        <f t="shared" si="83"/>
        <v>1855</v>
      </c>
      <c r="BM441" s="8">
        <f t="shared" si="84"/>
        <v>38</v>
      </c>
      <c r="BN441" s="8">
        <v>38</v>
      </c>
      <c r="BO441" s="8">
        <v>0</v>
      </c>
      <c r="BP441" s="8">
        <v>0</v>
      </c>
      <c r="BQ441" s="8">
        <v>4</v>
      </c>
      <c r="BR441" s="8">
        <f t="shared" si="85"/>
        <v>3444</v>
      </c>
      <c r="BS441" s="8">
        <f t="shared" si="86"/>
        <v>3398</v>
      </c>
      <c r="BT441" s="8">
        <f t="shared" si="87"/>
        <v>46</v>
      </c>
      <c r="BU441" s="8">
        <f t="shared" si="88"/>
        <v>12349</v>
      </c>
      <c r="BV441" s="8"/>
      <c r="BW441" s="8">
        <v>0</v>
      </c>
    </row>
    <row r="442" spans="1:75">
      <c r="A442" s="8" t="s">
        <v>103</v>
      </c>
      <c r="B442" s="19">
        <v>45139</v>
      </c>
      <c r="C442" s="8" t="s">
        <v>220</v>
      </c>
      <c r="D442" s="10">
        <v>2023</v>
      </c>
      <c r="E442" s="8" t="str">
        <f t="shared" si="76"/>
        <v>BentonPrimary2023</v>
      </c>
      <c r="F442" s="8">
        <v>59468</v>
      </c>
      <c r="G442" s="8">
        <v>11748</v>
      </c>
      <c r="H442" s="8">
        <v>21975</v>
      </c>
      <c r="I442" s="8">
        <v>7</v>
      </c>
      <c r="J442" s="8">
        <v>0</v>
      </c>
      <c r="K442" s="8">
        <f t="shared" si="77"/>
        <v>21982</v>
      </c>
      <c r="L442" s="8">
        <f t="shared" si="78"/>
        <v>0</v>
      </c>
      <c r="M442" s="8">
        <v>59967</v>
      </c>
      <c r="N442" s="8">
        <v>22316</v>
      </c>
      <c r="O442" s="8">
        <v>21982</v>
      </c>
      <c r="P442" s="8">
        <v>0</v>
      </c>
      <c r="Q442" s="8">
        <v>0</v>
      </c>
      <c r="R442" s="8">
        <v>334</v>
      </c>
      <c r="S442" s="8">
        <v>49</v>
      </c>
      <c r="T442" s="8">
        <v>95</v>
      </c>
      <c r="U442" s="8">
        <v>187</v>
      </c>
      <c r="V442" s="8">
        <v>0</v>
      </c>
      <c r="W442" s="8">
        <v>3</v>
      </c>
      <c r="X442" s="8">
        <f t="shared" si="79"/>
        <v>0</v>
      </c>
      <c r="Y442" s="40"/>
      <c r="Z442" s="8">
        <v>505</v>
      </c>
      <c r="AA442" s="8">
        <v>54</v>
      </c>
      <c r="AB442" s="8">
        <v>51</v>
      </c>
      <c r="AC442" s="8">
        <v>3</v>
      </c>
      <c r="AD442" s="8">
        <v>0</v>
      </c>
      <c r="AE442" s="8">
        <v>2</v>
      </c>
      <c r="AF442" s="8">
        <v>1</v>
      </c>
      <c r="AG442" s="8">
        <v>0</v>
      </c>
      <c r="AH442" s="8">
        <v>0</v>
      </c>
      <c r="AI442" s="8">
        <v>0</v>
      </c>
      <c r="AJ442" s="8">
        <v>0</v>
      </c>
      <c r="AK442" s="8">
        <v>0</v>
      </c>
      <c r="AL442" s="8">
        <v>0</v>
      </c>
      <c r="AM442" s="8">
        <v>0</v>
      </c>
      <c r="AN442" s="8">
        <v>0</v>
      </c>
      <c r="AO442" s="8">
        <v>0</v>
      </c>
      <c r="AP442" s="8">
        <v>0</v>
      </c>
      <c r="AQ442" s="8">
        <v>0</v>
      </c>
      <c r="AR442" s="8">
        <v>0</v>
      </c>
      <c r="AS442" s="8">
        <v>0</v>
      </c>
      <c r="AT442" s="8">
        <v>0</v>
      </c>
      <c r="AU442" s="8">
        <v>0</v>
      </c>
      <c r="AV442" s="8">
        <v>0</v>
      </c>
      <c r="AW442" s="8">
        <f t="shared" si="80"/>
        <v>54</v>
      </c>
      <c r="AX442" s="8">
        <f t="shared" si="81"/>
        <v>51</v>
      </c>
      <c r="AY442" s="8">
        <v>0</v>
      </c>
      <c r="AZ442" s="8">
        <v>0</v>
      </c>
      <c r="BA442" s="8">
        <v>0</v>
      </c>
      <c r="BB442" s="8">
        <v>556</v>
      </c>
      <c r="BC442" s="8">
        <v>551</v>
      </c>
      <c r="BD442" s="8">
        <v>210</v>
      </c>
      <c r="BE442" s="8">
        <v>206</v>
      </c>
      <c r="BF442" s="8">
        <v>4</v>
      </c>
      <c r="BG442" s="4">
        <f t="shared" si="92"/>
        <v>0</v>
      </c>
      <c r="BH442" s="8">
        <v>0</v>
      </c>
      <c r="BI442" s="8">
        <v>0</v>
      </c>
      <c r="BJ442" s="8">
        <v>0</v>
      </c>
      <c r="BK442" s="8">
        <v>15702</v>
      </c>
      <c r="BL442" s="8">
        <f t="shared" si="83"/>
        <v>6614</v>
      </c>
      <c r="BM442" s="8">
        <f t="shared" si="84"/>
        <v>50</v>
      </c>
      <c r="BN442" s="8">
        <v>50</v>
      </c>
      <c r="BO442" s="8">
        <v>0</v>
      </c>
      <c r="BP442" s="8">
        <v>0</v>
      </c>
      <c r="BQ442" s="8">
        <v>50</v>
      </c>
      <c r="BR442" s="8">
        <f t="shared" si="85"/>
        <v>22262</v>
      </c>
      <c r="BS442" s="8">
        <f t="shared" si="86"/>
        <v>21931</v>
      </c>
      <c r="BT442" s="8">
        <f t="shared" si="87"/>
        <v>331</v>
      </c>
      <c r="BU442" s="8">
        <f t="shared" si="88"/>
        <v>59462</v>
      </c>
      <c r="BV442" s="8"/>
      <c r="BW442" s="8">
        <v>0</v>
      </c>
    </row>
    <row r="443" spans="1:75">
      <c r="A443" s="8" t="s">
        <v>105</v>
      </c>
      <c r="B443" s="19">
        <v>45139</v>
      </c>
      <c r="C443" s="8" t="s">
        <v>220</v>
      </c>
      <c r="D443" s="10">
        <v>2023</v>
      </c>
      <c r="E443" s="8" t="str">
        <f t="shared" si="76"/>
        <v>ChelanPrimary2023</v>
      </c>
      <c r="F443" s="8">
        <v>51442</v>
      </c>
      <c r="G443" s="8">
        <v>3192</v>
      </c>
      <c r="H443" s="8">
        <v>15177</v>
      </c>
      <c r="I443" s="8">
        <v>1</v>
      </c>
      <c r="J443" s="8">
        <v>0</v>
      </c>
      <c r="K443" s="8">
        <f t="shared" si="77"/>
        <v>15178</v>
      </c>
      <c r="L443" s="8">
        <f t="shared" si="78"/>
        <v>0</v>
      </c>
      <c r="M443" s="8">
        <v>52759</v>
      </c>
      <c r="N443" s="8">
        <v>15357</v>
      </c>
      <c r="O443" s="8">
        <v>15178</v>
      </c>
      <c r="P443" s="8">
        <v>0</v>
      </c>
      <c r="Q443" s="8">
        <v>0</v>
      </c>
      <c r="R443" s="8">
        <v>179</v>
      </c>
      <c r="S443" s="8">
        <v>57</v>
      </c>
      <c r="T443" s="8">
        <v>41</v>
      </c>
      <c r="U443" s="8">
        <v>79</v>
      </c>
      <c r="V443" s="8">
        <v>0</v>
      </c>
      <c r="W443" s="8">
        <v>2</v>
      </c>
      <c r="X443" s="8">
        <f t="shared" si="79"/>
        <v>0</v>
      </c>
      <c r="Y443" s="40"/>
      <c r="Z443" s="8">
        <v>382</v>
      </c>
      <c r="AA443" s="8">
        <v>33</v>
      </c>
      <c r="AB443" s="8">
        <v>33</v>
      </c>
      <c r="AC443" s="8">
        <v>0</v>
      </c>
      <c r="AD443" s="8">
        <v>0</v>
      </c>
      <c r="AE443" s="8">
        <v>0</v>
      </c>
      <c r="AF443" s="8">
        <v>0</v>
      </c>
      <c r="AG443" s="8">
        <v>0</v>
      </c>
      <c r="AH443" s="8">
        <v>0</v>
      </c>
      <c r="AI443" s="8">
        <v>0</v>
      </c>
      <c r="AJ443" s="8">
        <v>0</v>
      </c>
      <c r="AK443" s="8">
        <v>0</v>
      </c>
      <c r="AL443" s="8">
        <v>0</v>
      </c>
      <c r="AM443" s="8">
        <v>0</v>
      </c>
      <c r="AN443" s="8">
        <v>0</v>
      </c>
      <c r="AO443" s="8">
        <v>0</v>
      </c>
      <c r="AP443" s="8">
        <v>0</v>
      </c>
      <c r="AQ443" s="8">
        <v>0</v>
      </c>
      <c r="AR443" s="8">
        <v>0</v>
      </c>
      <c r="AS443" s="8">
        <v>0</v>
      </c>
      <c r="AT443" s="8">
        <v>0</v>
      </c>
      <c r="AU443" s="8">
        <v>0</v>
      </c>
      <c r="AV443" s="8">
        <v>0</v>
      </c>
      <c r="AW443" s="8">
        <f t="shared" si="80"/>
        <v>33</v>
      </c>
      <c r="AX443" s="8">
        <f t="shared" si="81"/>
        <v>33</v>
      </c>
      <c r="AY443" s="8">
        <v>0</v>
      </c>
      <c r="AZ443" s="8">
        <v>0</v>
      </c>
      <c r="BA443" s="8">
        <v>0</v>
      </c>
      <c r="BB443" s="8">
        <v>453</v>
      </c>
      <c r="BC443" s="8">
        <v>453</v>
      </c>
      <c r="BD443" s="8">
        <v>116</v>
      </c>
      <c r="BE443" s="8">
        <v>116</v>
      </c>
      <c r="BF443" s="8">
        <v>0</v>
      </c>
      <c r="BG443" s="4">
        <f t="shared" si="92"/>
        <v>9</v>
      </c>
      <c r="BH443" s="8">
        <v>9</v>
      </c>
      <c r="BI443" s="8">
        <v>0</v>
      </c>
      <c r="BJ443" s="8">
        <v>0</v>
      </c>
      <c r="BK443" s="8">
        <v>8899</v>
      </c>
      <c r="BL443" s="8">
        <f t="shared" si="83"/>
        <v>6449</v>
      </c>
      <c r="BM443" s="8">
        <f t="shared" si="84"/>
        <v>49</v>
      </c>
      <c r="BN443" s="8">
        <v>49</v>
      </c>
      <c r="BO443" s="8">
        <v>0</v>
      </c>
      <c r="BP443" s="8">
        <v>0</v>
      </c>
      <c r="BQ443" s="8">
        <v>0</v>
      </c>
      <c r="BR443" s="8">
        <f t="shared" si="85"/>
        <v>15324</v>
      </c>
      <c r="BS443" s="8">
        <f t="shared" si="86"/>
        <v>15145</v>
      </c>
      <c r="BT443" s="8">
        <f t="shared" si="87"/>
        <v>179</v>
      </c>
      <c r="BU443" s="8">
        <f t="shared" si="88"/>
        <v>52377</v>
      </c>
      <c r="BV443" s="8"/>
      <c r="BW443" s="8">
        <v>0</v>
      </c>
    </row>
    <row r="444" spans="1:75">
      <c r="A444" s="8" t="s">
        <v>107</v>
      </c>
      <c r="B444" s="19">
        <v>45139</v>
      </c>
      <c r="C444" s="8" t="s">
        <v>220</v>
      </c>
      <c r="D444" s="10">
        <v>2023</v>
      </c>
      <c r="E444" s="8" t="str">
        <f t="shared" si="76"/>
        <v>ClallamPrimary2023</v>
      </c>
      <c r="F444" s="8">
        <v>40745</v>
      </c>
      <c r="G444" s="8">
        <v>2791</v>
      </c>
      <c r="H444" s="8">
        <v>15431</v>
      </c>
      <c r="I444" s="8">
        <v>0</v>
      </c>
      <c r="J444" s="8">
        <v>0</v>
      </c>
      <c r="K444" s="8">
        <f t="shared" si="77"/>
        <v>15431</v>
      </c>
      <c r="L444" s="8">
        <f t="shared" si="78"/>
        <v>0</v>
      </c>
      <c r="M444" s="8">
        <v>41722</v>
      </c>
      <c r="N444" s="8">
        <v>15579</v>
      </c>
      <c r="O444" s="8">
        <v>15431</v>
      </c>
      <c r="P444" s="8">
        <v>0</v>
      </c>
      <c r="Q444" s="8">
        <v>0</v>
      </c>
      <c r="R444" s="8">
        <v>148</v>
      </c>
      <c r="S444" s="8">
        <v>29</v>
      </c>
      <c r="T444" s="8">
        <v>39</v>
      </c>
      <c r="U444" s="8">
        <v>79</v>
      </c>
      <c r="V444" s="8">
        <v>0</v>
      </c>
      <c r="W444" s="8">
        <v>1</v>
      </c>
      <c r="X444" s="8">
        <f t="shared" si="79"/>
        <v>0</v>
      </c>
      <c r="Y444" s="40"/>
      <c r="Z444" s="8">
        <v>630</v>
      </c>
      <c r="AA444" s="8">
        <v>35</v>
      </c>
      <c r="AB444" s="8">
        <v>34</v>
      </c>
      <c r="AC444" s="8">
        <v>1</v>
      </c>
      <c r="AD444" s="8">
        <v>0</v>
      </c>
      <c r="AE444" s="8">
        <v>1</v>
      </c>
      <c r="AF444" s="8">
        <v>0</v>
      </c>
      <c r="AG444" s="8">
        <v>0</v>
      </c>
      <c r="AH444" s="8">
        <v>0</v>
      </c>
      <c r="AI444" s="8">
        <v>0</v>
      </c>
      <c r="AJ444" s="8">
        <v>0</v>
      </c>
      <c r="AK444" s="8">
        <v>0</v>
      </c>
      <c r="AL444" s="8">
        <v>0</v>
      </c>
      <c r="AM444" s="8">
        <v>0</v>
      </c>
      <c r="AN444" s="8">
        <v>0</v>
      </c>
      <c r="AO444" s="8">
        <v>0</v>
      </c>
      <c r="AP444" s="8">
        <v>0</v>
      </c>
      <c r="AQ444" s="8">
        <v>0</v>
      </c>
      <c r="AR444" s="8">
        <v>0</v>
      </c>
      <c r="AS444" s="8">
        <v>0</v>
      </c>
      <c r="AT444" s="8">
        <v>0</v>
      </c>
      <c r="AU444" s="8">
        <v>0</v>
      </c>
      <c r="AV444" s="8">
        <v>0</v>
      </c>
      <c r="AW444" s="8">
        <f t="shared" si="80"/>
        <v>35</v>
      </c>
      <c r="AX444" s="8">
        <f t="shared" si="81"/>
        <v>34</v>
      </c>
      <c r="AY444" s="8">
        <v>0</v>
      </c>
      <c r="AZ444" s="8">
        <v>0</v>
      </c>
      <c r="BA444" s="8">
        <v>0</v>
      </c>
      <c r="BB444" s="8">
        <v>423</v>
      </c>
      <c r="BC444" s="8">
        <v>423</v>
      </c>
      <c r="BD444" s="8">
        <v>144</v>
      </c>
      <c r="BE444" s="8">
        <v>142</v>
      </c>
      <c r="BF444" s="8">
        <v>2</v>
      </c>
      <c r="BG444" s="4">
        <f t="shared" si="92"/>
        <v>10</v>
      </c>
      <c r="BH444" s="8">
        <v>10</v>
      </c>
      <c r="BI444" s="8">
        <v>0</v>
      </c>
      <c r="BJ444" s="8">
        <v>0</v>
      </c>
      <c r="BK444" s="8">
        <v>9959</v>
      </c>
      <c r="BL444" s="8">
        <f t="shared" si="83"/>
        <v>5610</v>
      </c>
      <c r="BM444" s="8">
        <f t="shared" si="84"/>
        <v>49</v>
      </c>
      <c r="BN444" s="8">
        <v>49</v>
      </c>
      <c r="BO444" s="8">
        <v>0</v>
      </c>
      <c r="BP444" s="8">
        <v>0</v>
      </c>
      <c r="BQ444" s="8">
        <v>51</v>
      </c>
      <c r="BR444" s="8">
        <f t="shared" si="85"/>
        <v>15544</v>
      </c>
      <c r="BS444" s="8">
        <f t="shared" si="86"/>
        <v>15397</v>
      </c>
      <c r="BT444" s="8">
        <f t="shared" si="87"/>
        <v>147</v>
      </c>
      <c r="BU444" s="8">
        <f t="shared" si="88"/>
        <v>41092</v>
      </c>
      <c r="BV444" s="8"/>
      <c r="BW444" s="8">
        <v>0</v>
      </c>
    </row>
    <row r="445" spans="1:75">
      <c r="A445" s="8" t="s">
        <v>109</v>
      </c>
      <c r="B445" s="19">
        <v>45139</v>
      </c>
      <c r="C445" s="8" t="s">
        <v>220</v>
      </c>
      <c r="D445" s="10">
        <v>2023</v>
      </c>
      <c r="E445" s="8" t="str">
        <f t="shared" si="76"/>
        <v>ClarkPrimary2023</v>
      </c>
      <c r="F445" s="8">
        <v>91067</v>
      </c>
      <c r="G445" s="8">
        <v>8231</v>
      </c>
      <c r="H445" s="8">
        <v>17649</v>
      </c>
      <c r="I445" s="8">
        <v>7</v>
      </c>
      <c r="J445" s="8">
        <v>1</v>
      </c>
      <c r="K445" s="8">
        <f t="shared" si="77"/>
        <v>17655</v>
      </c>
      <c r="L445" s="8">
        <f t="shared" si="78"/>
        <v>0</v>
      </c>
      <c r="M445" s="8">
        <v>92176</v>
      </c>
      <c r="N445" s="8">
        <v>18089</v>
      </c>
      <c r="O445" s="8">
        <v>17655</v>
      </c>
      <c r="P445" s="8">
        <v>0</v>
      </c>
      <c r="Q445" s="8">
        <v>0</v>
      </c>
      <c r="R445" s="8">
        <v>434</v>
      </c>
      <c r="S445" s="8">
        <v>25</v>
      </c>
      <c r="T445" s="8">
        <v>119</v>
      </c>
      <c r="U445" s="8">
        <v>279</v>
      </c>
      <c r="V445" s="8">
        <v>0</v>
      </c>
      <c r="W445" s="8">
        <v>11</v>
      </c>
      <c r="X445" s="8">
        <f t="shared" si="79"/>
        <v>0</v>
      </c>
      <c r="Y445" s="40"/>
      <c r="Z445" s="8">
        <v>931</v>
      </c>
      <c r="AA445" s="8">
        <v>51</v>
      </c>
      <c r="AB445" s="8">
        <v>49</v>
      </c>
      <c r="AC445" s="8">
        <v>2</v>
      </c>
      <c r="AD445" s="8">
        <v>0</v>
      </c>
      <c r="AE445" s="8">
        <v>1</v>
      </c>
      <c r="AF445" s="8">
        <v>1</v>
      </c>
      <c r="AG445" s="8">
        <v>0</v>
      </c>
      <c r="AH445" s="8">
        <v>0</v>
      </c>
      <c r="AI445" s="8">
        <v>0</v>
      </c>
      <c r="AJ445" s="8">
        <v>0</v>
      </c>
      <c r="AK445" s="8">
        <v>0</v>
      </c>
      <c r="AL445" s="8">
        <v>0</v>
      </c>
      <c r="AM445" s="8">
        <v>0</v>
      </c>
      <c r="AN445" s="8">
        <v>0</v>
      </c>
      <c r="AO445" s="8">
        <v>0</v>
      </c>
      <c r="AP445" s="8">
        <v>0</v>
      </c>
      <c r="AQ445" s="8">
        <v>0</v>
      </c>
      <c r="AR445" s="8">
        <v>0</v>
      </c>
      <c r="AS445" s="8">
        <v>0</v>
      </c>
      <c r="AT445" s="8">
        <v>0</v>
      </c>
      <c r="AU445" s="8">
        <v>0</v>
      </c>
      <c r="AV445" s="8">
        <v>0</v>
      </c>
      <c r="AW445" s="8">
        <f t="shared" si="80"/>
        <v>51</v>
      </c>
      <c r="AX445" s="8">
        <f t="shared" si="81"/>
        <v>49</v>
      </c>
      <c r="AY445" s="8">
        <v>0</v>
      </c>
      <c r="AZ445" s="8">
        <v>0</v>
      </c>
      <c r="BA445" s="8">
        <v>0</v>
      </c>
      <c r="BB445" s="8">
        <v>278</v>
      </c>
      <c r="BC445" s="8">
        <v>278</v>
      </c>
      <c r="BD445" s="8">
        <v>83</v>
      </c>
      <c r="BE445" s="8">
        <v>80</v>
      </c>
      <c r="BF445" s="8">
        <v>3</v>
      </c>
      <c r="BG445" s="4">
        <f t="shared" si="92"/>
        <v>9</v>
      </c>
      <c r="BH445" s="8">
        <v>9</v>
      </c>
      <c r="BI445" s="8">
        <v>0</v>
      </c>
      <c r="BJ445" s="8">
        <v>0</v>
      </c>
      <c r="BK445" s="8">
        <v>5837</v>
      </c>
      <c r="BL445" s="8">
        <f t="shared" si="83"/>
        <v>12243</v>
      </c>
      <c r="BM445" s="8">
        <f t="shared" si="84"/>
        <v>411</v>
      </c>
      <c r="BN445" s="8">
        <v>411</v>
      </c>
      <c r="BO445" s="8">
        <v>0</v>
      </c>
      <c r="BP445" s="8">
        <v>0</v>
      </c>
      <c r="BQ445" s="8">
        <v>42</v>
      </c>
      <c r="BR445" s="8">
        <f t="shared" si="85"/>
        <v>18038</v>
      </c>
      <c r="BS445" s="8">
        <f t="shared" si="86"/>
        <v>17606</v>
      </c>
      <c r="BT445" s="8">
        <f t="shared" si="87"/>
        <v>432</v>
      </c>
      <c r="BU445" s="8">
        <f t="shared" si="88"/>
        <v>91245</v>
      </c>
      <c r="BV445" s="8"/>
      <c r="BW445" s="8">
        <v>0</v>
      </c>
    </row>
    <row r="446" spans="1:75">
      <c r="A446" s="8" t="s">
        <v>111</v>
      </c>
      <c r="B446" s="19">
        <v>45139</v>
      </c>
      <c r="C446" s="8" t="s">
        <v>220</v>
      </c>
      <c r="D446" s="10">
        <v>2023</v>
      </c>
      <c r="E446" s="8" t="str">
        <f t="shared" si="76"/>
        <v>ColumbiaPrimary2023</v>
      </c>
      <c r="F446" s="8"/>
      <c r="G446" s="8"/>
      <c r="H446" s="8"/>
      <c r="I446" s="8"/>
      <c r="J446" s="8"/>
      <c r="K446" s="8">
        <f t="shared" si="77"/>
        <v>0</v>
      </c>
      <c r="L446" s="8">
        <f t="shared" si="78"/>
        <v>0</v>
      </c>
      <c r="M446" s="8"/>
      <c r="N446" s="8"/>
      <c r="O446" s="8"/>
      <c r="P446" s="8"/>
      <c r="Q446" s="8"/>
      <c r="R446" s="8"/>
      <c r="S446" s="8"/>
      <c r="T446" s="8"/>
      <c r="U446" s="8"/>
      <c r="V446" s="8"/>
      <c r="W446" s="8"/>
      <c r="X446" s="8">
        <f t="shared" si="79"/>
        <v>0</v>
      </c>
      <c r="Y446" s="40" t="s">
        <v>410</v>
      </c>
      <c r="Z446" s="8"/>
      <c r="AA446" s="8"/>
      <c r="AB446" s="8"/>
      <c r="AC446" s="8"/>
      <c r="AD446" s="8"/>
      <c r="AE446" s="8"/>
      <c r="AF446" s="8"/>
      <c r="AG446" s="8"/>
      <c r="AH446" s="8"/>
      <c r="AI446" s="8"/>
      <c r="AJ446" s="8"/>
      <c r="AK446" s="8"/>
      <c r="AL446" s="8"/>
      <c r="AM446" s="8"/>
      <c r="AN446" s="8"/>
      <c r="AO446" s="8"/>
      <c r="AP446" s="8"/>
      <c r="AQ446" s="8"/>
      <c r="AR446" s="8"/>
      <c r="AS446" s="8"/>
      <c r="AT446" s="8"/>
      <c r="AU446" s="8"/>
      <c r="AV446" s="8"/>
      <c r="AW446" s="8">
        <f t="shared" si="80"/>
        <v>0</v>
      </c>
      <c r="AX446" s="8">
        <f t="shared" si="81"/>
        <v>0</v>
      </c>
      <c r="AY446" s="8"/>
      <c r="AZ446" s="8"/>
      <c r="BA446" s="8"/>
      <c r="BB446" s="8"/>
      <c r="BC446" s="8"/>
      <c r="BD446" s="8"/>
      <c r="BE446" s="8"/>
      <c r="BF446" s="8"/>
      <c r="BG446" s="4">
        <f t="shared" si="92"/>
        <v>0</v>
      </c>
      <c r="BH446" s="8"/>
      <c r="BI446" s="8"/>
      <c r="BJ446" s="8"/>
      <c r="BK446" s="8"/>
      <c r="BL446" s="8">
        <f t="shared" si="83"/>
        <v>0</v>
      </c>
      <c r="BM446" s="8">
        <f t="shared" si="84"/>
        <v>0</v>
      </c>
      <c r="BN446" s="8"/>
      <c r="BO446" s="8"/>
      <c r="BP446" s="8"/>
      <c r="BQ446" s="8"/>
      <c r="BR446" s="8">
        <f t="shared" si="85"/>
        <v>0</v>
      </c>
      <c r="BS446" s="8">
        <f t="shared" si="86"/>
        <v>0</v>
      </c>
      <c r="BT446" s="8">
        <f t="shared" si="87"/>
        <v>0</v>
      </c>
      <c r="BU446" s="8">
        <f t="shared" si="88"/>
        <v>0</v>
      </c>
      <c r="BV446" s="8"/>
      <c r="BW446" s="8"/>
    </row>
    <row r="447" spans="1:75">
      <c r="A447" s="8" t="s">
        <v>113</v>
      </c>
      <c r="B447" s="19">
        <v>45139</v>
      </c>
      <c r="C447" s="8" t="s">
        <v>220</v>
      </c>
      <c r="D447" s="10">
        <v>2023</v>
      </c>
      <c r="E447" s="8" t="str">
        <f t="shared" si="76"/>
        <v>CowlitzPrimary2023</v>
      </c>
      <c r="F447" s="8">
        <v>67842</v>
      </c>
      <c r="G447" s="8">
        <v>5873</v>
      </c>
      <c r="H447" s="8">
        <v>18235</v>
      </c>
      <c r="I447" s="8">
        <v>3</v>
      </c>
      <c r="J447" s="8">
        <v>0</v>
      </c>
      <c r="K447" s="8">
        <f t="shared" si="77"/>
        <v>18238</v>
      </c>
      <c r="L447" s="8">
        <f t="shared" si="78"/>
        <v>0</v>
      </c>
      <c r="M447" s="8">
        <v>68256</v>
      </c>
      <c r="N447" s="8">
        <v>18468</v>
      </c>
      <c r="O447" s="8">
        <v>18238</v>
      </c>
      <c r="P447" s="8">
        <v>0</v>
      </c>
      <c r="Q447" s="8">
        <v>0</v>
      </c>
      <c r="R447" s="8">
        <v>230</v>
      </c>
      <c r="S447" s="8">
        <v>20</v>
      </c>
      <c r="T447" s="8">
        <v>70</v>
      </c>
      <c r="U447" s="8">
        <v>138</v>
      </c>
      <c r="V447" s="8">
        <v>0</v>
      </c>
      <c r="W447" s="8">
        <v>2</v>
      </c>
      <c r="X447" s="8">
        <f t="shared" si="79"/>
        <v>0</v>
      </c>
      <c r="Y447" s="40"/>
      <c r="Z447" s="8">
        <v>609</v>
      </c>
      <c r="AA447" s="8">
        <v>34</v>
      </c>
      <c r="AB447" s="8">
        <v>34</v>
      </c>
      <c r="AC447" s="8">
        <v>0</v>
      </c>
      <c r="AD447" s="8">
        <v>0</v>
      </c>
      <c r="AE447" s="8">
        <v>0</v>
      </c>
      <c r="AF447" s="8">
        <v>0</v>
      </c>
      <c r="AG447" s="8">
        <v>0</v>
      </c>
      <c r="AH447" s="8">
        <v>0</v>
      </c>
      <c r="AI447" s="8">
        <v>0</v>
      </c>
      <c r="AJ447" s="8">
        <v>0</v>
      </c>
      <c r="AK447" s="8">
        <v>0</v>
      </c>
      <c r="AL447" s="8">
        <v>0</v>
      </c>
      <c r="AM447" s="8">
        <v>0</v>
      </c>
      <c r="AN447" s="8">
        <v>0</v>
      </c>
      <c r="AO447" s="8">
        <v>0</v>
      </c>
      <c r="AP447" s="8">
        <v>0</v>
      </c>
      <c r="AQ447" s="8">
        <v>0</v>
      </c>
      <c r="AR447" s="8">
        <v>0</v>
      </c>
      <c r="AS447" s="8">
        <v>0</v>
      </c>
      <c r="AT447" s="8">
        <v>0</v>
      </c>
      <c r="AU447" s="8">
        <v>0</v>
      </c>
      <c r="AV447" s="8">
        <v>0</v>
      </c>
      <c r="AW447" s="8">
        <f t="shared" si="80"/>
        <v>34</v>
      </c>
      <c r="AX447" s="8">
        <f t="shared" si="81"/>
        <v>34</v>
      </c>
      <c r="AY447" s="8">
        <v>0</v>
      </c>
      <c r="AZ447" s="8">
        <v>0</v>
      </c>
      <c r="BA447" s="8">
        <v>0</v>
      </c>
      <c r="BB447" s="8">
        <v>262</v>
      </c>
      <c r="BC447" s="8">
        <v>261</v>
      </c>
      <c r="BD447" s="8">
        <v>88</v>
      </c>
      <c r="BE447" s="8">
        <v>88</v>
      </c>
      <c r="BF447" s="8">
        <v>0</v>
      </c>
      <c r="BG447" s="4">
        <f t="shared" si="92"/>
        <v>2</v>
      </c>
      <c r="BH447" s="8">
        <v>2</v>
      </c>
      <c r="BI447" s="8">
        <v>0</v>
      </c>
      <c r="BJ447" s="8">
        <v>0</v>
      </c>
      <c r="BK447" s="8">
        <v>11159</v>
      </c>
      <c r="BL447" s="8">
        <f t="shared" si="83"/>
        <v>7307</v>
      </c>
      <c r="BM447" s="8">
        <f t="shared" si="84"/>
        <v>18</v>
      </c>
      <c r="BN447" s="8">
        <v>18</v>
      </c>
      <c r="BO447" s="8">
        <v>0</v>
      </c>
      <c r="BP447" s="8">
        <v>0</v>
      </c>
      <c r="BQ447" s="8">
        <v>0</v>
      </c>
      <c r="BR447" s="8">
        <f t="shared" si="85"/>
        <v>18434</v>
      </c>
      <c r="BS447" s="8">
        <f t="shared" si="86"/>
        <v>18204</v>
      </c>
      <c r="BT447" s="8">
        <f t="shared" si="87"/>
        <v>230</v>
      </c>
      <c r="BU447" s="8">
        <f t="shared" si="88"/>
        <v>67647</v>
      </c>
      <c r="BV447" s="8"/>
      <c r="BW447" s="8">
        <v>5</v>
      </c>
    </row>
    <row r="448" spans="1:75">
      <c r="A448" s="8" t="s">
        <v>115</v>
      </c>
      <c r="B448" s="19">
        <v>45139</v>
      </c>
      <c r="C448" s="8" t="s">
        <v>220</v>
      </c>
      <c r="D448" s="10">
        <v>2023</v>
      </c>
      <c r="E448" s="8" t="str">
        <f t="shared" si="76"/>
        <v>DouglasPrimary2023</v>
      </c>
      <c r="F448" s="8">
        <v>1446</v>
      </c>
      <c r="G448" s="8">
        <v>108</v>
      </c>
      <c r="H448" s="8">
        <v>406</v>
      </c>
      <c r="I448" s="8">
        <v>0</v>
      </c>
      <c r="J448" s="8">
        <v>1</v>
      </c>
      <c r="K448" s="8">
        <f t="shared" si="77"/>
        <v>405</v>
      </c>
      <c r="L448" s="8">
        <f t="shared" si="78"/>
        <v>0</v>
      </c>
      <c r="M448" s="8">
        <v>1911</v>
      </c>
      <c r="N448" s="8">
        <v>413</v>
      </c>
      <c r="O448" s="8">
        <v>405</v>
      </c>
      <c r="P448" s="8">
        <v>0</v>
      </c>
      <c r="Q448" s="8">
        <v>0</v>
      </c>
      <c r="R448" s="8">
        <v>8</v>
      </c>
      <c r="S448" s="8">
        <v>0</v>
      </c>
      <c r="T448" s="8">
        <v>2</v>
      </c>
      <c r="U448" s="8">
        <v>6</v>
      </c>
      <c r="V448" s="8">
        <v>0</v>
      </c>
      <c r="W448" s="8">
        <v>0</v>
      </c>
      <c r="X448" s="8">
        <f t="shared" si="79"/>
        <v>0</v>
      </c>
      <c r="Y448" s="40" t="s">
        <v>411</v>
      </c>
      <c r="Z448" s="8">
        <v>8</v>
      </c>
      <c r="AA448" s="8">
        <v>0</v>
      </c>
      <c r="AB448" s="8">
        <v>0</v>
      </c>
      <c r="AC448" s="8">
        <v>0</v>
      </c>
      <c r="AD448" s="8">
        <v>0</v>
      </c>
      <c r="AE448" s="8">
        <v>0</v>
      </c>
      <c r="AF448" s="8">
        <v>0</v>
      </c>
      <c r="AG448" s="8">
        <v>0</v>
      </c>
      <c r="AH448" s="8">
        <v>0</v>
      </c>
      <c r="AI448" s="8">
        <v>0</v>
      </c>
      <c r="AJ448" s="8">
        <v>0</v>
      </c>
      <c r="AK448" s="8">
        <v>0</v>
      </c>
      <c r="AL448" s="8">
        <v>0</v>
      </c>
      <c r="AM448" s="8">
        <v>0</v>
      </c>
      <c r="AN448" s="8">
        <v>0</v>
      </c>
      <c r="AO448" s="8">
        <v>0</v>
      </c>
      <c r="AP448" s="8">
        <v>0</v>
      </c>
      <c r="AQ448" s="8">
        <v>0</v>
      </c>
      <c r="AR448" s="8">
        <v>0</v>
      </c>
      <c r="AS448" s="8">
        <v>0</v>
      </c>
      <c r="AT448" s="8">
        <v>0</v>
      </c>
      <c r="AU448" s="8">
        <v>0</v>
      </c>
      <c r="AV448" s="8">
        <v>0</v>
      </c>
      <c r="AW448" s="8">
        <f t="shared" si="80"/>
        <v>0</v>
      </c>
      <c r="AX448" s="8">
        <f t="shared" si="81"/>
        <v>0</v>
      </c>
      <c r="AY448" s="8">
        <v>0</v>
      </c>
      <c r="AZ448" s="8">
        <v>0</v>
      </c>
      <c r="BA448" s="8">
        <v>0</v>
      </c>
      <c r="BB448" s="8">
        <v>460</v>
      </c>
      <c r="BC448" s="8">
        <v>460</v>
      </c>
      <c r="BD448" s="8">
        <v>138</v>
      </c>
      <c r="BE448" s="8">
        <v>136</v>
      </c>
      <c r="BF448" s="8">
        <v>2</v>
      </c>
      <c r="BG448" s="4">
        <f t="shared" si="92"/>
        <v>0</v>
      </c>
      <c r="BH448" s="8">
        <v>0</v>
      </c>
      <c r="BI448" s="8">
        <v>0</v>
      </c>
      <c r="BJ448" s="8">
        <v>0</v>
      </c>
      <c r="BK448" s="8">
        <v>193</v>
      </c>
      <c r="BL448" s="8">
        <f t="shared" si="83"/>
        <v>220</v>
      </c>
      <c r="BM448" s="8">
        <f t="shared" si="84"/>
        <v>1</v>
      </c>
      <c r="BN448" s="8">
        <v>1</v>
      </c>
      <c r="BO448" s="8">
        <v>0</v>
      </c>
      <c r="BP448" s="8">
        <v>0</v>
      </c>
      <c r="BQ448" s="8">
        <v>1</v>
      </c>
      <c r="BR448" s="8">
        <f t="shared" si="85"/>
        <v>413</v>
      </c>
      <c r="BS448" s="8">
        <f t="shared" si="86"/>
        <v>405</v>
      </c>
      <c r="BT448" s="8">
        <f t="shared" si="87"/>
        <v>8</v>
      </c>
      <c r="BU448" s="8">
        <f t="shared" si="88"/>
        <v>1903</v>
      </c>
      <c r="BV448" s="8"/>
      <c r="BW448" s="8">
        <v>0</v>
      </c>
    </row>
    <row r="449" spans="1:75">
      <c r="A449" s="8" t="s">
        <v>117</v>
      </c>
      <c r="B449" s="19">
        <v>45139</v>
      </c>
      <c r="C449" s="8" t="s">
        <v>220</v>
      </c>
      <c r="D449" s="10">
        <v>2023</v>
      </c>
      <c r="E449" s="8" t="str">
        <f t="shared" si="76"/>
        <v>FerryPrimary2023</v>
      </c>
      <c r="F449" s="8">
        <v>2301</v>
      </c>
      <c r="G449" s="8">
        <v>230</v>
      </c>
      <c r="H449" s="8">
        <v>717</v>
      </c>
      <c r="I449" s="8">
        <v>0</v>
      </c>
      <c r="J449" s="8">
        <v>1</v>
      </c>
      <c r="K449" s="8">
        <f t="shared" si="77"/>
        <v>716</v>
      </c>
      <c r="L449" s="8">
        <f t="shared" si="78"/>
        <v>0</v>
      </c>
      <c r="M449" s="8">
        <v>2327</v>
      </c>
      <c r="N449" s="8">
        <v>729</v>
      </c>
      <c r="O449" s="8">
        <v>716</v>
      </c>
      <c r="P449" s="8">
        <v>0</v>
      </c>
      <c r="Q449" s="8">
        <v>0</v>
      </c>
      <c r="R449" s="8">
        <v>13</v>
      </c>
      <c r="S449" s="8">
        <v>2</v>
      </c>
      <c r="T449" s="8">
        <v>3</v>
      </c>
      <c r="U449" s="8">
        <v>8</v>
      </c>
      <c r="V449" s="8">
        <v>0</v>
      </c>
      <c r="W449" s="8">
        <v>0</v>
      </c>
      <c r="X449" s="8">
        <f t="shared" si="79"/>
        <v>0</v>
      </c>
      <c r="Y449" s="40"/>
      <c r="Z449" s="8">
        <v>15</v>
      </c>
      <c r="AA449" s="8">
        <v>3</v>
      </c>
      <c r="AB449" s="8">
        <v>3</v>
      </c>
      <c r="AC449" s="8">
        <v>0</v>
      </c>
      <c r="AD449" s="8">
        <v>0</v>
      </c>
      <c r="AE449" s="8">
        <v>0</v>
      </c>
      <c r="AF449" s="8">
        <v>0</v>
      </c>
      <c r="AG449" s="8">
        <v>0</v>
      </c>
      <c r="AH449" s="8">
        <v>0</v>
      </c>
      <c r="AI449" s="8">
        <v>0</v>
      </c>
      <c r="AJ449" s="8">
        <v>0</v>
      </c>
      <c r="AK449" s="8">
        <v>0</v>
      </c>
      <c r="AL449" s="8">
        <v>0</v>
      </c>
      <c r="AM449" s="8">
        <v>0</v>
      </c>
      <c r="AN449" s="8">
        <v>0</v>
      </c>
      <c r="AO449" s="8">
        <v>0</v>
      </c>
      <c r="AP449" s="8">
        <v>0</v>
      </c>
      <c r="AQ449" s="8">
        <v>0</v>
      </c>
      <c r="AR449" s="8">
        <v>0</v>
      </c>
      <c r="AS449" s="8">
        <v>0</v>
      </c>
      <c r="AT449" s="8">
        <v>0</v>
      </c>
      <c r="AU449" s="8">
        <v>0</v>
      </c>
      <c r="AV449" s="8">
        <v>0</v>
      </c>
      <c r="AW449" s="8">
        <f t="shared" si="80"/>
        <v>3</v>
      </c>
      <c r="AX449" s="8">
        <f t="shared" si="81"/>
        <v>3</v>
      </c>
      <c r="AY449" s="8">
        <v>0</v>
      </c>
      <c r="AZ449" s="8">
        <v>0</v>
      </c>
      <c r="BA449" s="8">
        <v>0</v>
      </c>
      <c r="BB449" s="8">
        <v>1</v>
      </c>
      <c r="BC449" s="8">
        <v>1</v>
      </c>
      <c r="BD449" s="8">
        <v>1</v>
      </c>
      <c r="BE449" s="8">
        <v>1</v>
      </c>
      <c r="BF449" s="8">
        <v>0</v>
      </c>
      <c r="BG449" s="4">
        <f t="shared" si="92"/>
        <v>0</v>
      </c>
      <c r="BH449" s="8">
        <v>0</v>
      </c>
      <c r="BI449" s="8">
        <v>0</v>
      </c>
      <c r="BJ449" s="8">
        <v>0</v>
      </c>
      <c r="BK449" s="8">
        <v>163</v>
      </c>
      <c r="BL449" s="8">
        <f t="shared" si="83"/>
        <v>566</v>
      </c>
      <c r="BM449" s="8">
        <f t="shared" si="84"/>
        <v>5</v>
      </c>
      <c r="BN449" s="8">
        <v>5</v>
      </c>
      <c r="BO449" s="8">
        <v>0</v>
      </c>
      <c r="BP449" s="8">
        <v>0</v>
      </c>
      <c r="BQ449" s="8">
        <v>0</v>
      </c>
      <c r="BR449" s="8">
        <f t="shared" si="85"/>
        <v>726</v>
      </c>
      <c r="BS449" s="8">
        <f t="shared" si="86"/>
        <v>713</v>
      </c>
      <c r="BT449" s="8">
        <f t="shared" si="87"/>
        <v>13</v>
      </c>
      <c r="BU449" s="8">
        <f t="shared" si="88"/>
        <v>2312</v>
      </c>
      <c r="BV449" s="8"/>
      <c r="BW449" s="8">
        <v>0</v>
      </c>
    </row>
    <row r="450" spans="1:75">
      <c r="A450" s="8" t="s">
        <v>119</v>
      </c>
      <c r="B450" s="19">
        <v>45139</v>
      </c>
      <c r="C450" s="8" t="s">
        <v>220</v>
      </c>
      <c r="D450" s="10">
        <v>2023</v>
      </c>
      <c r="E450" s="8" t="str">
        <f t="shared" si="76"/>
        <v>FranklinPrimary2023</v>
      </c>
      <c r="F450" s="8">
        <v>1184</v>
      </c>
      <c r="G450" s="8">
        <v>105</v>
      </c>
      <c r="H450" s="8">
        <v>275</v>
      </c>
      <c r="I450" s="8">
        <v>1</v>
      </c>
      <c r="J450" s="8">
        <v>0</v>
      </c>
      <c r="K450" s="8">
        <f t="shared" si="77"/>
        <v>276</v>
      </c>
      <c r="L450" s="8">
        <f t="shared" si="78"/>
        <v>0</v>
      </c>
      <c r="M450" s="8">
        <v>1205</v>
      </c>
      <c r="N450" s="8">
        <v>286</v>
      </c>
      <c r="O450" s="8">
        <v>276</v>
      </c>
      <c r="P450" s="8">
        <v>0</v>
      </c>
      <c r="Q450" s="8">
        <v>0</v>
      </c>
      <c r="R450" s="8">
        <v>10</v>
      </c>
      <c r="S450" s="8">
        <v>0</v>
      </c>
      <c r="T450" s="8">
        <v>1</v>
      </c>
      <c r="U450" s="8">
        <v>0</v>
      </c>
      <c r="V450" s="8">
        <v>0</v>
      </c>
      <c r="W450" s="8">
        <v>9</v>
      </c>
      <c r="X450" s="8">
        <f t="shared" si="79"/>
        <v>0</v>
      </c>
      <c r="Y450" s="40"/>
      <c r="Z450" s="8">
        <v>12</v>
      </c>
      <c r="AA450" s="8">
        <v>1</v>
      </c>
      <c r="AB450" s="8">
        <v>1</v>
      </c>
      <c r="AC450" s="8">
        <v>0</v>
      </c>
      <c r="AD450" s="8">
        <v>0</v>
      </c>
      <c r="AE450" s="8">
        <v>0</v>
      </c>
      <c r="AF450" s="8">
        <v>0</v>
      </c>
      <c r="AG450" s="8">
        <v>0</v>
      </c>
      <c r="AH450" s="8">
        <v>0</v>
      </c>
      <c r="AI450" s="8">
        <v>0</v>
      </c>
      <c r="AJ450" s="8">
        <v>0</v>
      </c>
      <c r="AK450" s="8">
        <v>0</v>
      </c>
      <c r="AL450" s="8">
        <v>0</v>
      </c>
      <c r="AM450" s="8">
        <v>0</v>
      </c>
      <c r="AN450" s="8">
        <v>0</v>
      </c>
      <c r="AO450" s="8">
        <v>0</v>
      </c>
      <c r="AP450" s="8">
        <v>0</v>
      </c>
      <c r="AQ450" s="8">
        <v>0</v>
      </c>
      <c r="AR450" s="8">
        <v>0</v>
      </c>
      <c r="AS450" s="8">
        <v>0</v>
      </c>
      <c r="AT450" s="8">
        <v>0</v>
      </c>
      <c r="AU450" s="8">
        <v>0</v>
      </c>
      <c r="AV450" s="8">
        <v>0</v>
      </c>
      <c r="AW450" s="8">
        <f t="shared" si="80"/>
        <v>1</v>
      </c>
      <c r="AX450" s="8">
        <f t="shared" si="81"/>
        <v>1</v>
      </c>
      <c r="AY450" s="8">
        <v>0</v>
      </c>
      <c r="AZ450" s="8">
        <v>0</v>
      </c>
      <c r="BA450" s="8">
        <v>0</v>
      </c>
      <c r="BB450" s="8">
        <v>2</v>
      </c>
      <c r="BC450" s="8">
        <v>2</v>
      </c>
      <c r="BD450" s="8">
        <v>0</v>
      </c>
      <c r="BE450" s="8">
        <v>0</v>
      </c>
      <c r="BF450" s="8">
        <v>0</v>
      </c>
      <c r="BG450" s="4">
        <f t="shared" si="92"/>
        <v>0</v>
      </c>
      <c r="BH450" s="8">
        <v>0</v>
      </c>
      <c r="BI450" s="8">
        <v>0</v>
      </c>
      <c r="BJ450" s="8">
        <v>0</v>
      </c>
      <c r="BK450" s="8">
        <v>156</v>
      </c>
      <c r="BL450" s="8">
        <f t="shared" si="83"/>
        <v>130</v>
      </c>
      <c r="BM450" s="8">
        <f t="shared" si="84"/>
        <v>7</v>
      </c>
      <c r="BN450" s="8">
        <v>7</v>
      </c>
      <c r="BO450" s="8">
        <v>0</v>
      </c>
      <c r="BP450" s="8">
        <v>0</v>
      </c>
      <c r="BQ450" s="8">
        <v>0</v>
      </c>
      <c r="BR450" s="8">
        <f t="shared" si="85"/>
        <v>285</v>
      </c>
      <c r="BS450" s="8">
        <f t="shared" si="86"/>
        <v>275</v>
      </c>
      <c r="BT450" s="8">
        <f t="shared" si="87"/>
        <v>10</v>
      </c>
      <c r="BU450" s="8">
        <f t="shared" si="88"/>
        <v>1193</v>
      </c>
      <c r="BV450" s="8"/>
      <c r="BW450" s="8">
        <v>0</v>
      </c>
    </row>
    <row r="451" spans="1:75">
      <c r="A451" s="8" t="s">
        <v>121</v>
      </c>
      <c r="B451" s="19">
        <v>45139</v>
      </c>
      <c r="C451" s="8" t="s">
        <v>220</v>
      </c>
      <c r="D451" s="10">
        <v>2023</v>
      </c>
      <c r="E451" s="8" t="str">
        <f t="shared" si="76"/>
        <v>GarfieldPrimary2023</v>
      </c>
      <c r="F451" s="8">
        <v>32</v>
      </c>
      <c r="G451" s="8">
        <v>4</v>
      </c>
      <c r="H451" s="8">
        <v>5</v>
      </c>
      <c r="I451" s="8">
        <v>0</v>
      </c>
      <c r="J451" s="8">
        <v>0</v>
      </c>
      <c r="K451" s="8">
        <f t="shared" si="77"/>
        <v>5</v>
      </c>
      <c r="L451" s="8">
        <f t="shared" si="78"/>
        <v>0</v>
      </c>
      <c r="M451" s="8">
        <v>32</v>
      </c>
      <c r="N451" s="8">
        <v>5</v>
      </c>
      <c r="O451" s="8">
        <v>5</v>
      </c>
      <c r="P451" s="8">
        <v>0</v>
      </c>
      <c r="Q451" s="8">
        <v>0</v>
      </c>
      <c r="R451" s="8">
        <v>0</v>
      </c>
      <c r="S451" s="8">
        <v>0</v>
      </c>
      <c r="T451" s="8">
        <v>0</v>
      </c>
      <c r="U451" s="8">
        <v>0</v>
      </c>
      <c r="V451" s="8">
        <v>0</v>
      </c>
      <c r="W451" s="8">
        <v>0</v>
      </c>
      <c r="X451" s="8">
        <f t="shared" si="79"/>
        <v>0</v>
      </c>
      <c r="Y451" s="40"/>
      <c r="Z451" s="8">
        <v>0</v>
      </c>
      <c r="AA451" s="8">
        <v>0</v>
      </c>
      <c r="AB451" s="8">
        <v>0</v>
      </c>
      <c r="AC451" s="8">
        <v>0</v>
      </c>
      <c r="AD451" s="8">
        <v>0</v>
      </c>
      <c r="AE451" s="8">
        <v>0</v>
      </c>
      <c r="AF451" s="8">
        <v>0</v>
      </c>
      <c r="AG451" s="8">
        <v>0</v>
      </c>
      <c r="AH451" s="8">
        <v>0</v>
      </c>
      <c r="AI451" s="8">
        <v>0</v>
      </c>
      <c r="AJ451" s="8">
        <v>0</v>
      </c>
      <c r="AK451" s="8">
        <v>0</v>
      </c>
      <c r="AL451" s="8">
        <v>0</v>
      </c>
      <c r="AM451" s="8">
        <v>0</v>
      </c>
      <c r="AN451" s="8">
        <v>0</v>
      </c>
      <c r="AO451" s="8">
        <v>0</v>
      </c>
      <c r="AP451" s="8">
        <v>0</v>
      </c>
      <c r="AQ451" s="8">
        <v>0</v>
      </c>
      <c r="AR451" s="8">
        <v>0</v>
      </c>
      <c r="AS451" s="8">
        <v>0</v>
      </c>
      <c r="AT451" s="8">
        <v>0</v>
      </c>
      <c r="AU451" s="8">
        <v>0</v>
      </c>
      <c r="AV451" s="8">
        <v>0</v>
      </c>
      <c r="AW451" s="8">
        <f t="shared" si="80"/>
        <v>0</v>
      </c>
      <c r="AX451" s="8">
        <f t="shared" si="81"/>
        <v>0</v>
      </c>
      <c r="AY451" s="8">
        <v>0</v>
      </c>
      <c r="AZ451" s="8">
        <v>0</v>
      </c>
      <c r="BA451" s="8">
        <v>0</v>
      </c>
      <c r="BB451" s="8">
        <v>0</v>
      </c>
      <c r="BC451" s="8">
        <v>0</v>
      </c>
      <c r="BD451" s="8">
        <v>0</v>
      </c>
      <c r="BE451" s="8">
        <v>0</v>
      </c>
      <c r="BF451" s="8">
        <v>0</v>
      </c>
      <c r="BG451" s="4">
        <f t="shared" si="92"/>
        <v>0</v>
      </c>
      <c r="BH451" s="8">
        <v>0</v>
      </c>
      <c r="BI451" s="8">
        <v>0</v>
      </c>
      <c r="BJ451" s="8">
        <v>0</v>
      </c>
      <c r="BK451" s="8">
        <v>0</v>
      </c>
      <c r="BL451" s="8">
        <f t="shared" si="83"/>
        <v>5</v>
      </c>
      <c r="BM451" s="8">
        <f t="shared" si="84"/>
        <v>0</v>
      </c>
      <c r="BN451" s="8">
        <v>0</v>
      </c>
      <c r="BO451" s="8">
        <v>0</v>
      </c>
      <c r="BP451" s="8">
        <v>0</v>
      </c>
      <c r="BQ451" s="8">
        <v>0</v>
      </c>
      <c r="BR451" s="8">
        <f t="shared" si="85"/>
        <v>5</v>
      </c>
      <c r="BS451" s="8">
        <f t="shared" si="86"/>
        <v>5</v>
      </c>
      <c r="BT451" s="8">
        <f t="shared" si="87"/>
        <v>0</v>
      </c>
      <c r="BU451" s="8">
        <f t="shared" si="88"/>
        <v>32</v>
      </c>
      <c r="BV451" s="8"/>
      <c r="BW451" s="8">
        <v>0</v>
      </c>
    </row>
    <row r="452" spans="1:75">
      <c r="A452" s="8" t="s">
        <v>123</v>
      </c>
      <c r="B452" s="19">
        <v>45139</v>
      </c>
      <c r="C452" s="8" t="s">
        <v>220</v>
      </c>
      <c r="D452" s="10">
        <v>2023</v>
      </c>
      <c r="E452" s="8" t="str">
        <f t="shared" si="76"/>
        <v>GrantPrimary2023</v>
      </c>
      <c r="F452" s="8">
        <v>38177</v>
      </c>
      <c r="G452" s="8">
        <v>4083</v>
      </c>
      <c r="H452" s="8">
        <v>7864</v>
      </c>
      <c r="I452" s="8">
        <v>1</v>
      </c>
      <c r="J452" s="8">
        <v>0</v>
      </c>
      <c r="K452" s="8">
        <f t="shared" si="77"/>
        <v>7865</v>
      </c>
      <c r="L452" s="8">
        <f t="shared" si="78"/>
        <v>0</v>
      </c>
      <c r="M452" s="8">
        <v>38768</v>
      </c>
      <c r="N452" s="8">
        <v>8078</v>
      </c>
      <c r="O452" s="8">
        <v>7865</v>
      </c>
      <c r="P452" s="8">
        <v>7</v>
      </c>
      <c r="Q452" s="8">
        <v>0</v>
      </c>
      <c r="R452" s="8">
        <v>206</v>
      </c>
      <c r="S452" s="8">
        <v>16</v>
      </c>
      <c r="T452" s="8">
        <v>65</v>
      </c>
      <c r="U452" s="8">
        <v>125</v>
      </c>
      <c r="V452" s="8">
        <v>0</v>
      </c>
      <c r="W452" s="8">
        <v>0</v>
      </c>
      <c r="X452" s="8">
        <f t="shared" si="79"/>
        <v>0</v>
      </c>
      <c r="Y452" s="40"/>
      <c r="Z452" s="8">
        <v>286</v>
      </c>
      <c r="AA452" s="8">
        <v>18</v>
      </c>
      <c r="AB452" s="8">
        <v>18</v>
      </c>
      <c r="AC452" s="8">
        <v>0</v>
      </c>
      <c r="AD452" s="8">
        <v>0</v>
      </c>
      <c r="AE452" s="8">
        <v>0</v>
      </c>
      <c r="AF452" s="8">
        <v>0</v>
      </c>
      <c r="AG452" s="8">
        <v>0</v>
      </c>
      <c r="AH452" s="8">
        <v>0</v>
      </c>
      <c r="AI452" s="8">
        <v>0</v>
      </c>
      <c r="AJ452" s="8">
        <v>0</v>
      </c>
      <c r="AK452" s="8">
        <v>0</v>
      </c>
      <c r="AL452" s="8">
        <v>0</v>
      </c>
      <c r="AM452" s="8">
        <v>0</v>
      </c>
      <c r="AN452" s="8">
        <v>0</v>
      </c>
      <c r="AO452" s="8">
        <v>0</v>
      </c>
      <c r="AP452" s="8">
        <v>0</v>
      </c>
      <c r="AQ452" s="8">
        <v>0</v>
      </c>
      <c r="AR452" s="8">
        <v>0</v>
      </c>
      <c r="AS452" s="8">
        <v>0</v>
      </c>
      <c r="AT452" s="8">
        <v>0</v>
      </c>
      <c r="AU452" s="8">
        <v>0</v>
      </c>
      <c r="AV452" s="8">
        <v>0</v>
      </c>
      <c r="AW452" s="8">
        <f t="shared" si="80"/>
        <v>18</v>
      </c>
      <c r="AX452" s="8">
        <f t="shared" si="81"/>
        <v>18</v>
      </c>
      <c r="AY452" s="8">
        <v>0</v>
      </c>
      <c r="AZ452" s="8">
        <v>0</v>
      </c>
      <c r="BA452" s="8">
        <v>0</v>
      </c>
      <c r="BB452" s="8">
        <v>342</v>
      </c>
      <c r="BC452" s="8">
        <v>339</v>
      </c>
      <c r="BD452" s="8">
        <v>75</v>
      </c>
      <c r="BE452" s="8">
        <v>71</v>
      </c>
      <c r="BF452" s="8">
        <v>4</v>
      </c>
      <c r="BG452" s="4">
        <f t="shared" si="92"/>
        <v>2</v>
      </c>
      <c r="BH452" s="8">
        <v>2</v>
      </c>
      <c r="BI452" s="8">
        <v>0</v>
      </c>
      <c r="BJ452" s="8">
        <v>0</v>
      </c>
      <c r="BK452" s="8">
        <v>3263</v>
      </c>
      <c r="BL452" s="8">
        <f t="shared" si="83"/>
        <v>4813</v>
      </c>
      <c r="BM452" s="8">
        <f t="shared" si="84"/>
        <v>134</v>
      </c>
      <c r="BN452" s="8">
        <v>134</v>
      </c>
      <c r="BO452" s="8">
        <v>0</v>
      </c>
      <c r="BP452" s="8">
        <v>0</v>
      </c>
      <c r="BQ452" s="8">
        <v>10</v>
      </c>
      <c r="BR452" s="8">
        <f t="shared" si="85"/>
        <v>8060</v>
      </c>
      <c r="BS452" s="8">
        <f t="shared" si="86"/>
        <v>7847</v>
      </c>
      <c r="BT452" s="8">
        <f t="shared" si="87"/>
        <v>206</v>
      </c>
      <c r="BU452" s="8">
        <f t="shared" si="88"/>
        <v>38482</v>
      </c>
      <c r="BV452" s="8"/>
      <c r="BW452" s="8">
        <v>0</v>
      </c>
    </row>
    <row r="453" spans="1:75">
      <c r="A453" s="8" t="s">
        <v>125</v>
      </c>
      <c r="B453" s="19">
        <v>45139</v>
      </c>
      <c r="C453" s="8" t="s">
        <v>220</v>
      </c>
      <c r="D453" s="10">
        <v>2023</v>
      </c>
      <c r="E453" s="8" t="str">
        <f t="shared" si="76"/>
        <v>Grays HarborPrimary2023</v>
      </c>
      <c r="F453" s="8">
        <v>0</v>
      </c>
      <c r="G453" s="8">
        <v>0</v>
      </c>
      <c r="H453" s="8">
        <v>7475</v>
      </c>
      <c r="I453" s="8">
        <v>2</v>
      </c>
      <c r="J453" s="8">
        <v>0</v>
      </c>
      <c r="K453" s="8">
        <f t="shared" si="77"/>
        <v>7477</v>
      </c>
      <c r="L453" s="8">
        <f t="shared" si="78"/>
        <v>0</v>
      </c>
      <c r="M453" s="8">
        <v>22549</v>
      </c>
      <c r="N453" s="8">
        <v>7555</v>
      </c>
      <c r="O453" s="8">
        <v>7477</v>
      </c>
      <c r="P453" s="8">
        <v>4</v>
      </c>
      <c r="Q453" s="8">
        <v>0</v>
      </c>
      <c r="R453" s="8">
        <v>74</v>
      </c>
      <c r="S453" s="8">
        <v>19</v>
      </c>
      <c r="T453" s="8">
        <v>17</v>
      </c>
      <c r="U453" s="8">
        <v>38</v>
      </c>
      <c r="V453" s="8">
        <v>0</v>
      </c>
      <c r="W453" s="8">
        <v>0</v>
      </c>
      <c r="X453" s="8">
        <f t="shared" si="79"/>
        <v>0</v>
      </c>
      <c r="Y453" s="40"/>
      <c r="Z453" s="8">
        <v>76</v>
      </c>
      <c r="AA453" s="8">
        <v>1</v>
      </c>
      <c r="AB453" s="8">
        <v>1</v>
      </c>
      <c r="AC453" s="8">
        <v>0</v>
      </c>
      <c r="AD453" s="8">
        <v>0</v>
      </c>
      <c r="AE453" s="8">
        <v>0</v>
      </c>
      <c r="AF453" s="8">
        <v>0</v>
      </c>
      <c r="AG453" s="8">
        <v>0</v>
      </c>
      <c r="AH453" s="8">
        <v>0</v>
      </c>
      <c r="AI453" s="8">
        <v>0</v>
      </c>
      <c r="AJ453" s="8">
        <v>0</v>
      </c>
      <c r="AK453" s="8">
        <v>0</v>
      </c>
      <c r="AL453" s="8">
        <v>0</v>
      </c>
      <c r="AM453" s="8">
        <v>0</v>
      </c>
      <c r="AN453" s="8">
        <v>0</v>
      </c>
      <c r="AO453" s="8">
        <v>0</v>
      </c>
      <c r="AP453" s="8">
        <v>0</v>
      </c>
      <c r="AQ453" s="8">
        <v>0</v>
      </c>
      <c r="AR453" s="8">
        <v>0</v>
      </c>
      <c r="AS453" s="8">
        <v>0</v>
      </c>
      <c r="AT453" s="8">
        <v>0</v>
      </c>
      <c r="AU453" s="8">
        <v>0</v>
      </c>
      <c r="AV453" s="8">
        <v>0</v>
      </c>
      <c r="AW453" s="8">
        <f t="shared" si="80"/>
        <v>1</v>
      </c>
      <c r="AX453" s="8">
        <f t="shared" si="81"/>
        <v>1</v>
      </c>
      <c r="AY453" s="8">
        <v>0</v>
      </c>
      <c r="AZ453" s="8">
        <v>0</v>
      </c>
      <c r="BA453" s="8">
        <v>0</v>
      </c>
      <c r="BB453" s="8">
        <v>188</v>
      </c>
      <c r="BC453" s="8">
        <v>188</v>
      </c>
      <c r="BD453" s="8">
        <v>58</v>
      </c>
      <c r="BE453" s="8">
        <v>58</v>
      </c>
      <c r="BF453" s="8">
        <v>0</v>
      </c>
      <c r="BG453" s="4">
        <f t="shared" si="92"/>
        <v>4</v>
      </c>
      <c r="BH453" s="8">
        <v>4</v>
      </c>
      <c r="BI453" s="8">
        <v>0</v>
      </c>
      <c r="BJ453" s="8">
        <v>4</v>
      </c>
      <c r="BK453" s="8">
        <v>2980</v>
      </c>
      <c r="BL453" s="8">
        <f t="shared" si="83"/>
        <v>4571</v>
      </c>
      <c r="BM453" s="8">
        <f t="shared" si="84"/>
        <v>14</v>
      </c>
      <c r="BN453" s="8">
        <v>14</v>
      </c>
      <c r="BO453" s="8">
        <v>0</v>
      </c>
      <c r="BP453" s="8">
        <v>0</v>
      </c>
      <c r="BQ453" s="8">
        <v>14</v>
      </c>
      <c r="BR453" s="8">
        <f t="shared" si="85"/>
        <v>7554</v>
      </c>
      <c r="BS453" s="8">
        <f t="shared" si="86"/>
        <v>7476</v>
      </c>
      <c r="BT453" s="8">
        <f t="shared" si="87"/>
        <v>74</v>
      </c>
      <c r="BU453" s="8">
        <f t="shared" si="88"/>
        <v>22473</v>
      </c>
      <c r="BV453" s="8"/>
      <c r="BW453" s="8">
        <v>0</v>
      </c>
    </row>
    <row r="454" spans="1:75">
      <c r="A454" s="8" t="s">
        <v>127</v>
      </c>
      <c r="B454" s="19">
        <v>45139</v>
      </c>
      <c r="C454" s="8" t="s">
        <v>220</v>
      </c>
      <c r="D454" s="10">
        <v>2023</v>
      </c>
      <c r="E454" s="8" t="str">
        <f t="shared" si="76"/>
        <v>IslandPrimary2023</v>
      </c>
      <c r="F454" s="8">
        <v>38136</v>
      </c>
      <c r="G454" s="8">
        <v>5282</v>
      </c>
      <c r="H454" s="8">
        <v>10959</v>
      </c>
      <c r="I454" s="8">
        <v>2</v>
      </c>
      <c r="J454" s="8">
        <v>3</v>
      </c>
      <c r="K454" s="8">
        <f t="shared" si="77"/>
        <v>10958</v>
      </c>
      <c r="L454" s="8">
        <f t="shared" si="78"/>
        <v>0</v>
      </c>
      <c r="M454" s="8">
        <v>38606</v>
      </c>
      <c r="N454" s="8">
        <v>11114</v>
      </c>
      <c r="O454" s="8">
        <v>10958</v>
      </c>
      <c r="P454" s="8">
        <v>1</v>
      </c>
      <c r="Q454" s="8">
        <v>1</v>
      </c>
      <c r="R454" s="8">
        <v>155</v>
      </c>
      <c r="S454" s="8">
        <v>27</v>
      </c>
      <c r="T454" s="8">
        <v>26</v>
      </c>
      <c r="U454" s="8">
        <v>92</v>
      </c>
      <c r="V454" s="8">
        <v>0</v>
      </c>
      <c r="W454" s="8">
        <v>10</v>
      </c>
      <c r="X454" s="8">
        <f t="shared" si="79"/>
        <v>0</v>
      </c>
      <c r="Y454" s="40"/>
      <c r="Z454" s="8">
        <v>3908</v>
      </c>
      <c r="AA454" s="8">
        <v>270</v>
      </c>
      <c r="AB454" s="8">
        <v>262</v>
      </c>
      <c r="AC454" s="8">
        <v>8</v>
      </c>
      <c r="AD454" s="8">
        <v>3</v>
      </c>
      <c r="AE454" s="8">
        <v>4</v>
      </c>
      <c r="AF454" s="8">
        <v>0</v>
      </c>
      <c r="AG454" s="8">
        <v>1</v>
      </c>
      <c r="AH454" s="8">
        <v>0</v>
      </c>
      <c r="AI454" s="8">
        <v>0</v>
      </c>
      <c r="AJ454" s="8">
        <v>0</v>
      </c>
      <c r="AK454" s="8">
        <v>0</v>
      </c>
      <c r="AL454" s="8">
        <v>0</v>
      </c>
      <c r="AM454" s="8">
        <v>0</v>
      </c>
      <c r="AN454" s="8">
        <v>0</v>
      </c>
      <c r="AO454" s="8">
        <v>0</v>
      </c>
      <c r="AP454" s="8">
        <v>0</v>
      </c>
      <c r="AQ454" s="8">
        <v>0</v>
      </c>
      <c r="AR454" s="8">
        <v>0</v>
      </c>
      <c r="AS454" s="8">
        <v>0</v>
      </c>
      <c r="AT454" s="8">
        <v>0</v>
      </c>
      <c r="AU454" s="8">
        <v>0</v>
      </c>
      <c r="AV454" s="8">
        <v>0</v>
      </c>
      <c r="AW454" s="8">
        <f t="shared" si="80"/>
        <v>270</v>
      </c>
      <c r="AX454" s="8">
        <f t="shared" si="81"/>
        <v>262</v>
      </c>
      <c r="AY454" s="8">
        <v>0</v>
      </c>
      <c r="AZ454" s="8">
        <v>0</v>
      </c>
      <c r="BA454" s="8">
        <v>0</v>
      </c>
      <c r="BB454" s="8">
        <v>273</v>
      </c>
      <c r="BC454" s="8">
        <v>273</v>
      </c>
      <c r="BD454" s="8">
        <v>68</v>
      </c>
      <c r="BE454" s="8">
        <v>67</v>
      </c>
      <c r="BF454" s="8">
        <v>1</v>
      </c>
      <c r="BG454" s="4">
        <f t="shared" si="92"/>
        <v>8</v>
      </c>
      <c r="BH454" s="8">
        <v>8</v>
      </c>
      <c r="BI454" s="8">
        <v>0</v>
      </c>
      <c r="BJ454" s="8">
        <v>0</v>
      </c>
      <c r="BK454" s="8">
        <v>5545</v>
      </c>
      <c r="BL454" s="8">
        <f t="shared" si="83"/>
        <v>5561</v>
      </c>
      <c r="BM454" s="8">
        <f t="shared" si="84"/>
        <v>74</v>
      </c>
      <c r="BN454" s="8">
        <v>74</v>
      </c>
      <c r="BO454" s="8">
        <v>0</v>
      </c>
      <c r="BP454" s="8">
        <v>0</v>
      </c>
      <c r="BQ454" s="8">
        <v>78</v>
      </c>
      <c r="BR454" s="8">
        <f t="shared" si="85"/>
        <v>10844</v>
      </c>
      <c r="BS454" s="8">
        <f t="shared" si="86"/>
        <v>10696</v>
      </c>
      <c r="BT454" s="8">
        <f t="shared" si="87"/>
        <v>147</v>
      </c>
      <c r="BU454" s="8">
        <f t="shared" si="88"/>
        <v>34698</v>
      </c>
      <c r="BV454" s="8"/>
      <c r="BW454" s="8">
        <v>1</v>
      </c>
    </row>
    <row r="455" spans="1:75">
      <c r="A455" s="8" t="s">
        <v>129</v>
      </c>
      <c r="B455" s="19">
        <v>45139</v>
      </c>
      <c r="C455" s="8" t="s">
        <v>220</v>
      </c>
      <c r="D455" s="10">
        <v>2023</v>
      </c>
      <c r="E455" s="8" t="str">
        <f t="shared" si="76"/>
        <v>JeffersonPrimary2023</v>
      </c>
      <c r="F455" s="8">
        <v>375</v>
      </c>
      <c r="G455" s="8">
        <v>42</v>
      </c>
      <c r="H455" s="8">
        <v>121</v>
      </c>
      <c r="I455" s="8">
        <v>0</v>
      </c>
      <c r="J455" s="8">
        <v>0</v>
      </c>
      <c r="K455" s="8">
        <f t="shared" si="77"/>
        <v>121</v>
      </c>
      <c r="L455" s="8">
        <f t="shared" si="78"/>
        <v>0</v>
      </c>
      <c r="M455" s="8">
        <v>387</v>
      </c>
      <c r="N455" s="8">
        <v>126</v>
      </c>
      <c r="O455" s="8">
        <v>121</v>
      </c>
      <c r="P455" s="8">
        <v>0</v>
      </c>
      <c r="Q455" s="8">
        <v>0</v>
      </c>
      <c r="R455" s="8">
        <v>5</v>
      </c>
      <c r="S455" s="8">
        <v>0</v>
      </c>
      <c r="T455" s="8">
        <v>0</v>
      </c>
      <c r="U455" s="8">
        <v>5</v>
      </c>
      <c r="V455" s="8">
        <v>0</v>
      </c>
      <c r="W455" s="8">
        <v>0</v>
      </c>
      <c r="X455" s="8">
        <f t="shared" si="79"/>
        <v>0</v>
      </c>
      <c r="Y455" s="40"/>
      <c r="Z455" s="8">
        <v>4</v>
      </c>
      <c r="AA455" s="8">
        <v>0</v>
      </c>
      <c r="AB455" s="8">
        <v>0</v>
      </c>
      <c r="AC455" s="8">
        <v>0</v>
      </c>
      <c r="AD455" s="8">
        <v>0</v>
      </c>
      <c r="AE455" s="8">
        <v>0</v>
      </c>
      <c r="AF455" s="8">
        <v>0</v>
      </c>
      <c r="AG455" s="8">
        <v>0</v>
      </c>
      <c r="AH455" s="8">
        <v>0</v>
      </c>
      <c r="AI455" s="8">
        <v>0</v>
      </c>
      <c r="AJ455" s="8">
        <v>0</v>
      </c>
      <c r="AK455" s="8">
        <v>0</v>
      </c>
      <c r="AL455" s="8">
        <v>0</v>
      </c>
      <c r="AM455" s="8">
        <v>0</v>
      </c>
      <c r="AN455" s="8">
        <v>0</v>
      </c>
      <c r="AO455" s="8">
        <v>0</v>
      </c>
      <c r="AP455" s="8">
        <v>0</v>
      </c>
      <c r="AQ455" s="8">
        <v>0</v>
      </c>
      <c r="AR455" s="8">
        <v>0</v>
      </c>
      <c r="AS455" s="8">
        <v>0</v>
      </c>
      <c r="AT455" s="8">
        <v>0</v>
      </c>
      <c r="AU455" s="8">
        <v>0</v>
      </c>
      <c r="AV455" s="8">
        <v>0</v>
      </c>
      <c r="AW455" s="8">
        <f t="shared" si="80"/>
        <v>0</v>
      </c>
      <c r="AX455" s="8">
        <f t="shared" si="81"/>
        <v>0</v>
      </c>
      <c r="AY455" s="8">
        <v>0</v>
      </c>
      <c r="AZ455" s="8">
        <v>0</v>
      </c>
      <c r="BA455" s="8">
        <v>0</v>
      </c>
      <c r="BB455" s="8">
        <v>3</v>
      </c>
      <c r="BC455" s="8">
        <v>3</v>
      </c>
      <c r="BD455" s="8">
        <v>0</v>
      </c>
      <c r="BE455" s="8">
        <v>0</v>
      </c>
      <c r="BF455" s="8">
        <v>0</v>
      </c>
      <c r="BG455" s="4">
        <f t="shared" si="92"/>
        <v>0</v>
      </c>
      <c r="BH455" s="8">
        <v>0</v>
      </c>
      <c r="BI455" s="8">
        <v>0</v>
      </c>
      <c r="BJ455" s="8">
        <v>0</v>
      </c>
      <c r="BK455" s="8">
        <v>12</v>
      </c>
      <c r="BL455" s="8">
        <f t="shared" si="83"/>
        <v>114</v>
      </c>
      <c r="BM455" s="8">
        <f t="shared" si="84"/>
        <v>3</v>
      </c>
      <c r="BN455" s="8">
        <v>3</v>
      </c>
      <c r="BO455" s="8">
        <v>0</v>
      </c>
      <c r="BP455" s="8">
        <v>0</v>
      </c>
      <c r="BQ455" s="8">
        <v>0</v>
      </c>
      <c r="BR455" s="8">
        <f t="shared" si="85"/>
        <v>126</v>
      </c>
      <c r="BS455" s="8">
        <f t="shared" si="86"/>
        <v>121</v>
      </c>
      <c r="BT455" s="8">
        <f t="shared" si="87"/>
        <v>5</v>
      </c>
      <c r="BU455" s="8">
        <f t="shared" si="88"/>
        <v>383</v>
      </c>
      <c r="BV455" s="8"/>
      <c r="BW455" s="8">
        <v>0</v>
      </c>
    </row>
    <row r="456" spans="1:75">
      <c r="A456" s="8" t="s">
        <v>131</v>
      </c>
      <c r="B456" s="19">
        <v>45139</v>
      </c>
      <c r="C456" s="8" t="s">
        <v>220</v>
      </c>
      <c r="D456" s="10">
        <v>2023</v>
      </c>
      <c r="E456" s="8" t="str">
        <f t="shared" si="76"/>
        <v>KingPrimary2023</v>
      </c>
      <c r="F456" s="8">
        <v>1381747</v>
      </c>
      <c r="G456" s="8">
        <v>137583</v>
      </c>
      <c r="H456" s="8">
        <v>417893</v>
      </c>
      <c r="I456" s="8">
        <v>141</v>
      </c>
      <c r="J456" s="8">
        <v>62</v>
      </c>
      <c r="K456" s="8">
        <f t="shared" si="77"/>
        <v>417972</v>
      </c>
      <c r="L456" s="8">
        <f t="shared" si="78"/>
        <v>0</v>
      </c>
      <c r="M456" s="8">
        <v>1396262</v>
      </c>
      <c r="N456" s="8">
        <v>424954</v>
      </c>
      <c r="O456" s="8">
        <v>417972</v>
      </c>
      <c r="P456" s="8">
        <v>0</v>
      </c>
      <c r="Q456" s="8">
        <v>0</v>
      </c>
      <c r="R456" s="8">
        <v>6982</v>
      </c>
      <c r="S456" s="8">
        <v>982</v>
      </c>
      <c r="T456" s="8">
        <v>1292</v>
      </c>
      <c r="U456" s="8">
        <v>4685</v>
      </c>
      <c r="V456" s="8">
        <v>0</v>
      </c>
      <c r="W456" s="8">
        <v>23</v>
      </c>
      <c r="X456" s="8">
        <f t="shared" si="79"/>
        <v>0</v>
      </c>
      <c r="Y456" s="40"/>
      <c r="Z456" s="8">
        <v>29867</v>
      </c>
      <c r="AA456" s="8">
        <v>3047</v>
      </c>
      <c r="AB456" s="8">
        <v>3009</v>
      </c>
      <c r="AC456" s="8">
        <v>38</v>
      </c>
      <c r="AD456" s="8">
        <v>18</v>
      </c>
      <c r="AE456" s="8">
        <v>13</v>
      </c>
      <c r="AF456" s="8">
        <v>7</v>
      </c>
      <c r="AG456" s="8">
        <v>0</v>
      </c>
      <c r="AH456" s="8">
        <v>0</v>
      </c>
      <c r="AI456" s="8">
        <v>0</v>
      </c>
      <c r="AJ456" s="8">
        <v>0</v>
      </c>
      <c r="AK456" s="8">
        <v>0</v>
      </c>
      <c r="AL456" s="8">
        <v>0</v>
      </c>
      <c r="AM456" s="8">
        <v>0</v>
      </c>
      <c r="AN456" s="8">
        <v>0</v>
      </c>
      <c r="AO456" s="8">
        <v>0</v>
      </c>
      <c r="AP456" s="8">
        <v>0</v>
      </c>
      <c r="AQ456" s="8">
        <v>0</v>
      </c>
      <c r="AR456" s="8">
        <v>0</v>
      </c>
      <c r="AS456" s="8">
        <v>0</v>
      </c>
      <c r="AT456" s="8">
        <v>0</v>
      </c>
      <c r="AU456" s="8">
        <v>0</v>
      </c>
      <c r="AV456" s="8">
        <v>0</v>
      </c>
      <c r="AW456" s="8">
        <f t="shared" si="80"/>
        <v>3047</v>
      </c>
      <c r="AX456" s="8">
        <f t="shared" si="81"/>
        <v>3009</v>
      </c>
      <c r="AY456" s="8">
        <v>0</v>
      </c>
      <c r="AZ456" s="8">
        <v>0</v>
      </c>
      <c r="BA456" s="8">
        <v>0</v>
      </c>
      <c r="BB456" s="8">
        <v>10107</v>
      </c>
      <c r="BC456" s="8">
        <v>10107</v>
      </c>
      <c r="BD456" s="8">
        <v>3528</v>
      </c>
      <c r="BE456" s="8">
        <v>3444</v>
      </c>
      <c r="BF456" s="8">
        <v>84</v>
      </c>
      <c r="BG456" s="4">
        <f t="shared" si="92"/>
        <v>1101</v>
      </c>
      <c r="BH456" s="8">
        <v>1097</v>
      </c>
      <c r="BI456" s="8">
        <v>4</v>
      </c>
      <c r="BJ456" s="8">
        <v>0</v>
      </c>
      <c r="BK456" s="8">
        <v>200672</v>
      </c>
      <c r="BL456" s="8">
        <f t="shared" si="83"/>
        <v>223181</v>
      </c>
      <c r="BM456" s="8">
        <f t="shared" si="84"/>
        <v>2548</v>
      </c>
      <c r="BN456" s="8">
        <v>0</v>
      </c>
      <c r="BO456" s="8">
        <v>2548</v>
      </c>
      <c r="BP456" s="8">
        <v>0</v>
      </c>
      <c r="BQ456" s="8">
        <v>1119</v>
      </c>
      <c r="BR456" s="8">
        <f t="shared" si="85"/>
        <v>421907</v>
      </c>
      <c r="BS456" s="8">
        <f t="shared" si="86"/>
        <v>414963</v>
      </c>
      <c r="BT456" s="8">
        <f t="shared" si="87"/>
        <v>6944</v>
      </c>
      <c r="BU456" s="8">
        <f t="shared" si="88"/>
        <v>1366395</v>
      </c>
      <c r="BV456" s="8"/>
      <c r="BW456" s="8">
        <v>4</v>
      </c>
    </row>
    <row r="457" spans="1:75" ht="116.1">
      <c r="A457" s="8" t="s">
        <v>133</v>
      </c>
      <c r="B457" s="19">
        <v>45139</v>
      </c>
      <c r="C457" s="8" t="s">
        <v>220</v>
      </c>
      <c r="D457" s="10">
        <v>2023</v>
      </c>
      <c r="E457" s="8" t="str">
        <f t="shared" si="76"/>
        <v>KitsapPrimary2023</v>
      </c>
      <c r="F457" s="8">
        <v>163246</v>
      </c>
      <c r="G457" s="8">
        <v>17600</v>
      </c>
      <c r="H457" s="8">
        <v>45917</v>
      </c>
      <c r="I457" s="8">
        <v>6</v>
      </c>
      <c r="J457" s="8">
        <v>0</v>
      </c>
      <c r="K457" s="8">
        <f t="shared" si="77"/>
        <v>45923</v>
      </c>
      <c r="L457" s="8">
        <f t="shared" si="78"/>
        <v>1</v>
      </c>
      <c r="M457" s="8">
        <v>166124</v>
      </c>
      <c r="N457" s="8">
        <v>46588</v>
      </c>
      <c r="O457" s="8">
        <v>45922</v>
      </c>
      <c r="P457" s="8">
        <v>19</v>
      </c>
      <c r="Q457" s="8">
        <v>0</v>
      </c>
      <c r="R457" s="8">
        <v>646</v>
      </c>
      <c r="S457" s="8">
        <v>137</v>
      </c>
      <c r="T457" s="8">
        <v>220</v>
      </c>
      <c r="U457" s="8">
        <v>254</v>
      </c>
      <c r="V457" s="8">
        <v>0</v>
      </c>
      <c r="W457" s="8">
        <v>35</v>
      </c>
      <c r="X457" s="8">
        <f t="shared" si="79"/>
        <v>1</v>
      </c>
      <c r="Y457" s="40" t="s">
        <v>412</v>
      </c>
      <c r="Z457" s="8">
        <v>9954</v>
      </c>
      <c r="AA457" s="8">
        <v>422</v>
      </c>
      <c r="AB457" s="8">
        <v>411</v>
      </c>
      <c r="AC457" s="8">
        <v>11</v>
      </c>
      <c r="AD457" s="8">
        <v>3</v>
      </c>
      <c r="AE457" s="8">
        <v>5</v>
      </c>
      <c r="AF457" s="8">
        <v>1</v>
      </c>
      <c r="AG457" s="8">
        <v>2</v>
      </c>
      <c r="AH457" s="8">
        <v>0</v>
      </c>
      <c r="AI457" s="8">
        <v>0</v>
      </c>
      <c r="AJ457" s="8">
        <v>0</v>
      </c>
      <c r="AK457" s="8">
        <v>0</v>
      </c>
      <c r="AL457" s="8">
        <v>0</v>
      </c>
      <c r="AM457" s="8">
        <v>0</v>
      </c>
      <c r="AN457" s="8">
        <v>0</v>
      </c>
      <c r="AO457" s="8">
        <v>0</v>
      </c>
      <c r="AP457" s="8">
        <v>0</v>
      </c>
      <c r="AQ457" s="8">
        <v>0</v>
      </c>
      <c r="AR457" s="8">
        <v>0</v>
      </c>
      <c r="AS457" s="8">
        <v>0</v>
      </c>
      <c r="AT457" s="8">
        <v>0</v>
      </c>
      <c r="AU457" s="8">
        <v>0</v>
      </c>
      <c r="AV457" s="8">
        <v>0</v>
      </c>
      <c r="AW457" s="8">
        <f t="shared" si="80"/>
        <v>422</v>
      </c>
      <c r="AX457" s="8">
        <f t="shared" si="81"/>
        <v>411</v>
      </c>
      <c r="AY457" s="8">
        <v>0</v>
      </c>
      <c r="AZ457" s="8">
        <v>0</v>
      </c>
      <c r="BA457" s="8">
        <v>0</v>
      </c>
      <c r="BB457" s="8">
        <v>1768</v>
      </c>
      <c r="BC457" s="8">
        <v>1768</v>
      </c>
      <c r="BD457" s="8">
        <v>451</v>
      </c>
      <c r="BE457" s="8">
        <v>438</v>
      </c>
      <c r="BF457" s="8">
        <v>13</v>
      </c>
      <c r="BG457" s="4">
        <f t="shared" si="92"/>
        <v>76</v>
      </c>
      <c r="BH457" s="8">
        <v>76</v>
      </c>
      <c r="BI457" s="8">
        <v>0</v>
      </c>
      <c r="BJ457" s="8">
        <v>0</v>
      </c>
      <c r="BK457" s="8">
        <v>27322</v>
      </c>
      <c r="BL457" s="8">
        <f t="shared" si="83"/>
        <v>19190</v>
      </c>
      <c r="BM457" s="8">
        <f t="shared" si="84"/>
        <v>292</v>
      </c>
      <c r="BN457" s="8">
        <v>292</v>
      </c>
      <c r="BO457" s="8">
        <v>0</v>
      </c>
      <c r="BP457" s="8">
        <v>0</v>
      </c>
      <c r="BQ457" s="8">
        <v>308</v>
      </c>
      <c r="BR457" s="8">
        <f t="shared" si="85"/>
        <v>46166</v>
      </c>
      <c r="BS457" s="8">
        <f t="shared" si="86"/>
        <v>45511</v>
      </c>
      <c r="BT457" s="8">
        <f t="shared" si="87"/>
        <v>635</v>
      </c>
      <c r="BU457" s="8">
        <f t="shared" si="88"/>
        <v>156170</v>
      </c>
      <c r="BV457" s="8"/>
      <c r="BW457" s="8">
        <v>0</v>
      </c>
    </row>
    <row r="458" spans="1:75">
      <c r="A458" s="8" t="s">
        <v>135</v>
      </c>
      <c r="B458" s="19">
        <v>45139</v>
      </c>
      <c r="C458" s="8" t="s">
        <v>220</v>
      </c>
      <c r="D458" s="10">
        <v>2023</v>
      </c>
      <c r="E458" s="8" t="str">
        <f t="shared" si="76"/>
        <v>KittitasPrimary2023</v>
      </c>
      <c r="F458" s="8">
        <v>7565</v>
      </c>
      <c r="G458" s="8">
        <v>452</v>
      </c>
      <c r="H458" s="8">
        <v>2607</v>
      </c>
      <c r="I458" s="8">
        <v>0</v>
      </c>
      <c r="J458" s="8">
        <v>0</v>
      </c>
      <c r="K458" s="8">
        <f t="shared" si="77"/>
        <v>2607</v>
      </c>
      <c r="L458" s="8">
        <f t="shared" si="78"/>
        <v>0</v>
      </c>
      <c r="M458" s="8">
        <v>7610</v>
      </c>
      <c r="N458" s="8">
        <v>2686</v>
      </c>
      <c r="O458" s="8">
        <v>2607</v>
      </c>
      <c r="P458" s="8">
        <v>2</v>
      </c>
      <c r="Q458" s="8">
        <v>2</v>
      </c>
      <c r="R458" s="8">
        <v>77</v>
      </c>
      <c r="S458" s="8">
        <v>31</v>
      </c>
      <c r="T458" s="8">
        <v>26</v>
      </c>
      <c r="U458" s="8">
        <v>20</v>
      </c>
      <c r="V458" s="8">
        <v>0</v>
      </c>
      <c r="W458" s="8">
        <v>0</v>
      </c>
      <c r="X458" s="8">
        <f t="shared" si="79"/>
        <v>0</v>
      </c>
      <c r="Y458" s="40"/>
      <c r="Z458" s="8">
        <v>36</v>
      </c>
      <c r="AA458" s="8">
        <v>3</v>
      </c>
      <c r="AB458" s="8">
        <v>3</v>
      </c>
      <c r="AC458" s="8">
        <v>0</v>
      </c>
      <c r="AD458" s="8">
        <v>0</v>
      </c>
      <c r="AE458" s="8">
        <v>0</v>
      </c>
      <c r="AF458" s="8">
        <v>0</v>
      </c>
      <c r="AG458" s="8">
        <v>0</v>
      </c>
      <c r="AH458" s="8">
        <v>0</v>
      </c>
      <c r="AI458" s="8">
        <v>0</v>
      </c>
      <c r="AJ458" s="8">
        <v>0</v>
      </c>
      <c r="AK458" s="8">
        <v>0</v>
      </c>
      <c r="AL458" s="8">
        <v>0</v>
      </c>
      <c r="AM458" s="8">
        <v>0</v>
      </c>
      <c r="AN458" s="8">
        <v>0</v>
      </c>
      <c r="AO458" s="8">
        <v>0</v>
      </c>
      <c r="AP458" s="8">
        <v>0</v>
      </c>
      <c r="AQ458" s="8">
        <v>0</v>
      </c>
      <c r="AR458" s="8">
        <v>0</v>
      </c>
      <c r="AS458" s="8">
        <v>0</v>
      </c>
      <c r="AT458" s="8">
        <v>0</v>
      </c>
      <c r="AU458" s="8">
        <v>0</v>
      </c>
      <c r="AV458" s="8">
        <v>0</v>
      </c>
      <c r="AW458" s="8">
        <f t="shared" si="80"/>
        <v>3</v>
      </c>
      <c r="AX458" s="8">
        <f t="shared" si="81"/>
        <v>3</v>
      </c>
      <c r="AY458" s="8">
        <v>0</v>
      </c>
      <c r="AZ458" s="8">
        <v>0</v>
      </c>
      <c r="BA458" s="8">
        <v>0</v>
      </c>
      <c r="BB458" s="8">
        <v>44</v>
      </c>
      <c r="BC458" s="8">
        <v>43</v>
      </c>
      <c r="BD458" s="8">
        <v>23</v>
      </c>
      <c r="BE458" s="8">
        <v>23</v>
      </c>
      <c r="BF458" s="8">
        <v>0</v>
      </c>
      <c r="BG458" s="4">
        <f t="shared" si="92"/>
        <v>3</v>
      </c>
      <c r="BH458" s="8">
        <v>3</v>
      </c>
      <c r="BI458" s="8">
        <v>0</v>
      </c>
      <c r="BJ458" s="8">
        <v>0</v>
      </c>
      <c r="BK458" s="8">
        <v>1543</v>
      </c>
      <c r="BL458" s="8">
        <f t="shared" si="83"/>
        <v>1140</v>
      </c>
      <c r="BM458" s="8">
        <f t="shared" si="84"/>
        <v>27</v>
      </c>
      <c r="BN458" s="8">
        <v>27</v>
      </c>
      <c r="BO458" s="8">
        <v>0</v>
      </c>
      <c r="BP458" s="8">
        <v>0</v>
      </c>
      <c r="BQ458" s="8">
        <v>7</v>
      </c>
      <c r="BR458" s="8">
        <f t="shared" si="85"/>
        <v>2683</v>
      </c>
      <c r="BS458" s="8">
        <f t="shared" si="86"/>
        <v>2604</v>
      </c>
      <c r="BT458" s="8">
        <f t="shared" si="87"/>
        <v>77</v>
      </c>
      <c r="BU458" s="8">
        <f t="shared" si="88"/>
        <v>7574</v>
      </c>
      <c r="BV458" s="8"/>
      <c r="BW458" s="8">
        <v>0</v>
      </c>
    </row>
    <row r="459" spans="1:75">
      <c r="A459" s="8" t="s">
        <v>137</v>
      </c>
      <c r="B459" s="19">
        <v>45139</v>
      </c>
      <c r="C459" s="8" t="s">
        <v>220</v>
      </c>
      <c r="D459" s="10">
        <v>2023</v>
      </c>
      <c r="E459" s="8" t="str">
        <f t="shared" si="76"/>
        <v>KlickitatPrimary2023</v>
      </c>
      <c r="F459" s="8">
        <v>7883</v>
      </c>
      <c r="G459" s="8">
        <v>740</v>
      </c>
      <c r="H459" s="8">
        <v>2866</v>
      </c>
      <c r="I459" s="8">
        <v>0</v>
      </c>
      <c r="J459" s="8">
        <v>1</v>
      </c>
      <c r="K459" s="8">
        <f t="shared" si="77"/>
        <v>2865</v>
      </c>
      <c r="L459" s="8">
        <f t="shared" si="78"/>
        <v>0</v>
      </c>
      <c r="M459" s="8">
        <v>7986</v>
      </c>
      <c r="N459" s="8">
        <v>2911</v>
      </c>
      <c r="O459" s="8">
        <v>2865</v>
      </c>
      <c r="P459" s="8">
        <v>0</v>
      </c>
      <c r="Q459" s="8">
        <v>0</v>
      </c>
      <c r="R459" s="8">
        <v>46</v>
      </c>
      <c r="S459" s="8">
        <v>8</v>
      </c>
      <c r="T459" s="8">
        <v>5</v>
      </c>
      <c r="U459" s="8">
        <v>25</v>
      </c>
      <c r="V459" s="8">
        <v>0</v>
      </c>
      <c r="W459" s="8">
        <v>8</v>
      </c>
      <c r="X459" s="8">
        <f t="shared" si="79"/>
        <v>0</v>
      </c>
      <c r="Y459" s="40"/>
      <c r="Z459" s="8">
        <v>75</v>
      </c>
      <c r="AA459" s="8">
        <v>6</v>
      </c>
      <c r="AB459" s="8">
        <v>6</v>
      </c>
      <c r="AC459" s="8">
        <v>0</v>
      </c>
      <c r="AD459" s="8">
        <v>0</v>
      </c>
      <c r="AE459" s="8">
        <v>0</v>
      </c>
      <c r="AF459" s="8">
        <v>0</v>
      </c>
      <c r="AG459" s="8">
        <v>0</v>
      </c>
      <c r="AH459" s="8">
        <v>0</v>
      </c>
      <c r="AI459" s="8">
        <v>0</v>
      </c>
      <c r="AJ459" s="8">
        <v>0</v>
      </c>
      <c r="AK459" s="8">
        <v>0</v>
      </c>
      <c r="AL459" s="8">
        <v>0</v>
      </c>
      <c r="AM459" s="8">
        <v>0</v>
      </c>
      <c r="AN459" s="8">
        <v>0</v>
      </c>
      <c r="AO459" s="8">
        <v>0</v>
      </c>
      <c r="AP459" s="8">
        <v>0</v>
      </c>
      <c r="AQ459" s="8">
        <v>0</v>
      </c>
      <c r="AR459" s="8">
        <v>0</v>
      </c>
      <c r="AS459" s="8">
        <v>0</v>
      </c>
      <c r="AT459" s="8">
        <v>0</v>
      </c>
      <c r="AU459" s="8">
        <v>0</v>
      </c>
      <c r="AV459" s="8">
        <v>0</v>
      </c>
      <c r="AW459" s="8">
        <f t="shared" si="80"/>
        <v>6</v>
      </c>
      <c r="AX459" s="8">
        <f t="shared" si="81"/>
        <v>6</v>
      </c>
      <c r="AY459" s="8">
        <v>0</v>
      </c>
      <c r="AZ459" s="8">
        <v>0</v>
      </c>
      <c r="BA459" s="8">
        <v>0</v>
      </c>
      <c r="BB459" s="8">
        <v>67</v>
      </c>
      <c r="BC459" s="8">
        <v>65</v>
      </c>
      <c r="BD459" s="8">
        <v>20</v>
      </c>
      <c r="BE459" s="8">
        <v>20</v>
      </c>
      <c r="BF459" s="8">
        <v>0</v>
      </c>
      <c r="BG459" s="4">
        <f t="shared" si="92"/>
        <v>0</v>
      </c>
      <c r="BH459" s="8">
        <v>0</v>
      </c>
      <c r="BI459" s="8">
        <v>0</v>
      </c>
      <c r="BJ459" s="8">
        <v>0</v>
      </c>
      <c r="BK459" s="8">
        <v>1754</v>
      </c>
      <c r="BL459" s="8">
        <f t="shared" si="83"/>
        <v>1157</v>
      </c>
      <c r="BM459" s="8">
        <f t="shared" si="84"/>
        <v>3</v>
      </c>
      <c r="BN459" s="8">
        <v>3</v>
      </c>
      <c r="BO459" s="8">
        <v>0</v>
      </c>
      <c r="BP459" s="8">
        <v>0</v>
      </c>
      <c r="BQ459" s="8">
        <v>3</v>
      </c>
      <c r="BR459" s="8">
        <f t="shared" si="85"/>
        <v>2905</v>
      </c>
      <c r="BS459" s="8">
        <f t="shared" si="86"/>
        <v>2859</v>
      </c>
      <c r="BT459" s="8">
        <f t="shared" si="87"/>
        <v>46</v>
      </c>
      <c r="BU459" s="8">
        <f t="shared" si="88"/>
        <v>7911</v>
      </c>
      <c r="BV459" s="8"/>
      <c r="BW459" s="8">
        <v>0</v>
      </c>
    </row>
    <row r="460" spans="1:75">
      <c r="A460" s="8" t="s">
        <v>139</v>
      </c>
      <c r="B460" s="19">
        <v>45139</v>
      </c>
      <c r="C460" s="8" t="s">
        <v>220</v>
      </c>
      <c r="D460" s="10">
        <v>2023</v>
      </c>
      <c r="E460" s="8" t="str">
        <f t="shared" si="76"/>
        <v>LewisPrimary2023</v>
      </c>
      <c r="F460" s="8">
        <v>35132</v>
      </c>
      <c r="G460" s="8">
        <v>2785</v>
      </c>
      <c r="H460" s="8">
        <v>8957</v>
      </c>
      <c r="I460" s="8">
        <v>1</v>
      </c>
      <c r="J460" s="8">
        <v>1</v>
      </c>
      <c r="K460" s="8">
        <f t="shared" si="77"/>
        <v>8957</v>
      </c>
      <c r="L460" s="8">
        <f t="shared" si="78"/>
        <v>0</v>
      </c>
      <c r="M460" s="8">
        <v>35414</v>
      </c>
      <c r="N460" s="8">
        <v>9110</v>
      </c>
      <c r="O460" s="8">
        <v>8957</v>
      </c>
      <c r="P460" s="8">
        <v>0</v>
      </c>
      <c r="Q460" s="8">
        <v>0</v>
      </c>
      <c r="R460" s="8">
        <v>153</v>
      </c>
      <c r="S460" s="8">
        <v>15</v>
      </c>
      <c r="T460" s="8">
        <v>20</v>
      </c>
      <c r="U460" s="8">
        <v>118</v>
      </c>
      <c r="V460" s="8">
        <v>0</v>
      </c>
      <c r="W460" s="8">
        <v>0</v>
      </c>
      <c r="X460" s="8">
        <f t="shared" si="79"/>
        <v>0</v>
      </c>
      <c r="Y460" s="40"/>
      <c r="Z460" s="8">
        <v>386</v>
      </c>
      <c r="AA460" s="8">
        <v>23</v>
      </c>
      <c r="AB460" s="8">
        <v>23</v>
      </c>
      <c r="AC460" s="8">
        <v>0</v>
      </c>
      <c r="AD460" s="8">
        <v>0</v>
      </c>
      <c r="AE460" s="8">
        <v>0</v>
      </c>
      <c r="AF460" s="8">
        <v>0</v>
      </c>
      <c r="AG460" s="8">
        <v>0</v>
      </c>
      <c r="AH460" s="8">
        <v>0</v>
      </c>
      <c r="AI460" s="8">
        <v>0</v>
      </c>
      <c r="AJ460" s="8">
        <v>0</v>
      </c>
      <c r="AK460" s="8">
        <v>0</v>
      </c>
      <c r="AL460" s="8">
        <v>0</v>
      </c>
      <c r="AM460" s="8">
        <v>0</v>
      </c>
      <c r="AN460" s="8">
        <v>0</v>
      </c>
      <c r="AO460" s="8">
        <v>0</v>
      </c>
      <c r="AP460" s="8">
        <v>0</v>
      </c>
      <c r="AQ460" s="8">
        <v>0</v>
      </c>
      <c r="AR460" s="8">
        <v>0</v>
      </c>
      <c r="AS460" s="8">
        <v>0</v>
      </c>
      <c r="AT460" s="8">
        <v>0</v>
      </c>
      <c r="AU460" s="8">
        <v>0</v>
      </c>
      <c r="AV460" s="8">
        <v>0</v>
      </c>
      <c r="AW460" s="8">
        <f t="shared" si="80"/>
        <v>23</v>
      </c>
      <c r="AX460" s="8">
        <f t="shared" si="81"/>
        <v>23</v>
      </c>
      <c r="AY460" s="8">
        <v>0</v>
      </c>
      <c r="AZ460" s="8">
        <v>0</v>
      </c>
      <c r="BA460" s="8">
        <v>0</v>
      </c>
      <c r="BB460" s="8">
        <v>301</v>
      </c>
      <c r="BC460" s="8">
        <v>301</v>
      </c>
      <c r="BD460" s="8">
        <v>72</v>
      </c>
      <c r="BE460" s="8">
        <v>71</v>
      </c>
      <c r="BF460" s="8">
        <v>1</v>
      </c>
      <c r="BG460" s="4">
        <f t="shared" si="92"/>
        <v>6</v>
      </c>
      <c r="BH460" s="8">
        <v>6</v>
      </c>
      <c r="BI460" s="8">
        <v>0</v>
      </c>
      <c r="BJ460" s="8">
        <v>0</v>
      </c>
      <c r="BK460" s="8">
        <v>3859</v>
      </c>
      <c r="BL460" s="8">
        <f t="shared" si="83"/>
        <v>5245</v>
      </c>
      <c r="BM460" s="8">
        <f t="shared" si="84"/>
        <v>18</v>
      </c>
      <c r="BN460" s="8">
        <v>18</v>
      </c>
      <c r="BO460" s="8">
        <v>0</v>
      </c>
      <c r="BP460" s="8">
        <v>0</v>
      </c>
      <c r="BQ460" s="8">
        <v>0</v>
      </c>
      <c r="BR460" s="8">
        <f t="shared" si="85"/>
        <v>9087</v>
      </c>
      <c r="BS460" s="8">
        <f t="shared" si="86"/>
        <v>8934</v>
      </c>
      <c r="BT460" s="8">
        <f t="shared" si="87"/>
        <v>153</v>
      </c>
      <c r="BU460" s="8">
        <f t="shared" si="88"/>
        <v>35028</v>
      </c>
      <c r="BV460" s="8"/>
      <c r="BW460" s="8">
        <v>0</v>
      </c>
    </row>
    <row r="461" spans="1:75">
      <c r="A461" s="8" t="s">
        <v>141</v>
      </c>
      <c r="B461" s="19">
        <v>45139</v>
      </c>
      <c r="C461" s="8" t="s">
        <v>220</v>
      </c>
      <c r="D461" s="10">
        <v>2023</v>
      </c>
      <c r="E461" s="8" t="str">
        <f t="shared" si="76"/>
        <v>LincolnPrimary2023</v>
      </c>
      <c r="F461" s="8">
        <v>2523</v>
      </c>
      <c r="G461" s="8">
        <v>156</v>
      </c>
      <c r="H461" s="8">
        <v>850</v>
      </c>
      <c r="I461" s="8">
        <v>0</v>
      </c>
      <c r="J461" s="8">
        <v>0</v>
      </c>
      <c r="K461" s="8">
        <f t="shared" si="77"/>
        <v>850</v>
      </c>
      <c r="L461" s="8">
        <f t="shared" si="78"/>
        <v>0</v>
      </c>
      <c r="M461" s="8">
        <v>2539</v>
      </c>
      <c r="N461" s="8">
        <v>866</v>
      </c>
      <c r="O461" s="8">
        <v>850</v>
      </c>
      <c r="P461" s="8">
        <v>3</v>
      </c>
      <c r="Q461" s="8">
        <v>0</v>
      </c>
      <c r="R461" s="8">
        <v>13</v>
      </c>
      <c r="S461" s="8">
        <v>1</v>
      </c>
      <c r="T461" s="8">
        <v>2</v>
      </c>
      <c r="U461" s="8">
        <v>10</v>
      </c>
      <c r="V461" s="8">
        <v>0</v>
      </c>
      <c r="W461" s="8">
        <v>0</v>
      </c>
      <c r="X461" s="8">
        <f t="shared" si="79"/>
        <v>0</v>
      </c>
      <c r="Y461" s="40"/>
      <c r="Z461" s="8">
        <v>24</v>
      </c>
      <c r="AA461" s="8">
        <v>1</v>
      </c>
      <c r="AB461" s="8">
        <v>1</v>
      </c>
      <c r="AC461" s="8">
        <v>0</v>
      </c>
      <c r="AD461" s="8">
        <v>0</v>
      </c>
      <c r="AE461" s="8">
        <v>0</v>
      </c>
      <c r="AF461" s="8">
        <v>0</v>
      </c>
      <c r="AG461" s="8">
        <v>0</v>
      </c>
      <c r="AH461" s="8">
        <v>0</v>
      </c>
      <c r="AI461" s="8">
        <v>0</v>
      </c>
      <c r="AJ461" s="8">
        <v>0</v>
      </c>
      <c r="AK461" s="8">
        <v>0</v>
      </c>
      <c r="AL461" s="8">
        <v>0</v>
      </c>
      <c r="AM461" s="8">
        <v>0</v>
      </c>
      <c r="AN461" s="8">
        <v>0</v>
      </c>
      <c r="AO461" s="8">
        <v>0</v>
      </c>
      <c r="AP461" s="8">
        <v>0</v>
      </c>
      <c r="AQ461" s="8">
        <v>0</v>
      </c>
      <c r="AR461" s="8">
        <v>0</v>
      </c>
      <c r="AS461" s="8">
        <v>0</v>
      </c>
      <c r="AT461" s="8">
        <v>0</v>
      </c>
      <c r="AU461" s="8">
        <v>0</v>
      </c>
      <c r="AV461" s="8">
        <v>0</v>
      </c>
      <c r="AW461" s="8">
        <f t="shared" si="80"/>
        <v>1</v>
      </c>
      <c r="AX461" s="8">
        <f t="shared" si="81"/>
        <v>1</v>
      </c>
      <c r="AY461" s="8">
        <v>0</v>
      </c>
      <c r="AZ461" s="8">
        <v>0</v>
      </c>
      <c r="BA461" s="8">
        <v>0</v>
      </c>
      <c r="BB461" s="8">
        <v>5</v>
      </c>
      <c r="BC461" s="8">
        <v>5</v>
      </c>
      <c r="BD461" s="8">
        <v>2</v>
      </c>
      <c r="BE461" s="8">
        <v>2</v>
      </c>
      <c r="BF461" s="8">
        <v>0</v>
      </c>
      <c r="BG461" s="4">
        <f t="shared" si="92"/>
        <v>0</v>
      </c>
      <c r="BH461" s="8">
        <v>0</v>
      </c>
      <c r="BI461" s="8">
        <v>0</v>
      </c>
      <c r="BJ461" s="8">
        <v>0</v>
      </c>
      <c r="BK461" s="8">
        <v>131</v>
      </c>
      <c r="BL461" s="8">
        <f t="shared" si="83"/>
        <v>735</v>
      </c>
      <c r="BM461" s="8">
        <f t="shared" si="84"/>
        <v>0</v>
      </c>
      <c r="BN461" s="8">
        <v>0</v>
      </c>
      <c r="BO461" s="8">
        <v>0</v>
      </c>
      <c r="BP461" s="8">
        <v>0</v>
      </c>
      <c r="BQ461" s="8">
        <v>0</v>
      </c>
      <c r="BR461" s="8">
        <f t="shared" si="85"/>
        <v>865</v>
      </c>
      <c r="BS461" s="8">
        <f t="shared" si="86"/>
        <v>849</v>
      </c>
      <c r="BT461" s="8">
        <f t="shared" si="87"/>
        <v>13</v>
      </c>
      <c r="BU461" s="8">
        <f t="shared" si="88"/>
        <v>2515</v>
      </c>
      <c r="BV461" s="8"/>
      <c r="BW461" s="8">
        <v>0</v>
      </c>
    </row>
    <row r="462" spans="1:75">
      <c r="A462" s="8" t="s">
        <v>143</v>
      </c>
      <c r="B462" s="19">
        <v>45139</v>
      </c>
      <c r="C462" s="8" t="s">
        <v>220</v>
      </c>
      <c r="D462" s="10">
        <v>2023</v>
      </c>
      <c r="E462" s="8" t="str">
        <f t="shared" si="76"/>
        <v>MasonPrimary2023</v>
      </c>
      <c r="F462" s="8">
        <v>23027</v>
      </c>
      <c r="G462" s="8">
        <v>2048</v>
      </c>
      <c r="H462" s="8">
        <v>6790</v>
      </c>
      <c r="I462" s="8">
        <v>0</v>
      </c>
      <c r="J462" s="8">
        <v>0</v>
      </c>
      <c r="K462" s="8">
        <f t="shared" si="77"/>
        <v>6790</v>
      </c>
      <c r="L462" s="8">
        <f t="shared" si="78"/>
        <v>0</v>
      </c>
      <c r="M462" s="8">
        <v>23220</v>
      </c>
      <c r="N462" s="8">
        <v>6901</v>
      </c>
      <c r="O462" s="8">
        <v>6790</v>
      </c>
      <c r="P462" s="8">
        <v>8</v>
      </c>
      <c r="Q462" s="8">
        <v>0</v>
      </c>
      <c r="R462" s="8">
        <v>103</v>
      </c>
      <c r="S462" s="8">
        <v>11</v>
      </c>
      <c r="T462" s="8">
        <v>46</v>
      </c>
      <c r="U462" s="8">
        <v>34</v>
      </c>
      <c r="V462" s="8">
        <v>0</v>
      </c>
      <c r="W462" s="8">
        <v>12</v>
      </c>
      <c r="X462" s="8">
        <f t="shared" si="79"/>
        <v>0</v>
      </c>
      <c r="Y462" s="40"/>
      <c r="Z462" s="8">
        <v>276</v>
      </c>
      <c r="AA462" s="8">
        <v>20</v>
      </c>
      <c r="AB462" s="8">
        <v>18</v>
      </c>
      <c r="AC462" s="8">
        <v>2</v>
      </c>
      <c r="AD462" s="8">
        <v>0</v>
      </c>
      <c r="AE462" s="8">
        <v>1</v>
      </c>
      <c r="AF462" s="8">
        <v>0</v>
      </c>
      <c r="AG462" s="8">
        <v>1</v>
      </c>
      <c r="AH462" s="8">
        <v>0</v>
      </c>
      <c r="AI462" s="8">
        <v>0</v>
      </c>
      <c r="AJ462" s="8">
        <v>0</v>
      </c>
      <c r="AK462" s="8">
        <v>0</v>
      </c>
      <c r="AL462" s="8">
        <v>0</v>
      </c>
      <c r="AM462" s="8">
        <v>0</v>
      </c>
      <c r="AN462" s="8">
        <v>0</v>
      </c>
      <c r="AO462" s="8">
        <v>0</v>
      </c>
      <c r="AP462" s="8">
        <v>0</v>
      </c>
      <c r="AQ462" s="8">
        <v>0</v>
      </c>
      <c r="AR462" s="8">
        <v>0</v>
      </c>
      <c r="AS462" s="8">
        <v>0</v>
      </c>
      <c r="AT462" s="8">
        <v>0</v>
      </c>
      <c r="AU462" s="8">
        <v>0</v>
      </c>
      <c r="AV462" s="8">
        <v>0</v>
      </c>
      <c r="AW462" s="8">
        <f t="shared" si="80"/>
        <v>20</v>
      </c>
      <c r="AX462" s="8">
        <f t="shared" si="81"/>
        <v>18</v>
      </c>
      <c r="AY462" s="8">
        <v>0</v>
      </c>
      <c r="AZ462" s="8">
        <v>0</v>
      </c>
      <c r="BA462" s="8">
        <v>0</v>
      </c>
      <c r="BB462" s="8">
        <v>150</v>
      </c>
      <c r="BC462" s="8">
        <v>150</v>
      </c>
      <c r="BD462" s="8">
        <v>40</v>
      </c>
      <c r="BE462" s="8">
        <v>39</v>
      </c>
      <c r="BF462" s="8">
        <v>1</v>
      </c>
      <c r="BG462" s="4">
        <f t="shared" si="92"/>
        <v>4</v>
      </c>
      <c r="BH462" s="8">
        <v>4</v>
      </c>
      <c r="BI462" s="8">
        <v>0</v>
      </c>
      <c r="BJ462" s="8">
        <v>0</v>
      </c>
      <c r="BK462" s="8">
        <v>2745</v>
      </c>
      <c r="BL462" s="8">
        <f t="shared" si="83"/>
        <v>4152</v>
      </c>
      <c r="BM462" s="8">
        <f t="shared" si="84"/>
        <v>16</v>
      </c>
      <c r="BN462" s="8">
        <v>16</v>
      </c>
      <c r="BO462" s="8">
        <v>0</v>
      </c>
      <c r="BP462" s="8">
        <v>0</v>
      </c>
      <c r="BQ462" s="8">
        <v>16</v>
      </c>
      <c r="BR462" s="8">
        <f t="shared" si="85"/>
        <v>6881</v>
      </c>
      <c r="BS462" s="8">
        <f t="shared" si="86"/>
        <v>6772</v>
      </c>
      <c r="BT462" s="8">
        <f t="shared" si="87"/>
        <v>101</v>
      </c>
      <c r="BU462" s="8">
        <f t="shared" si="88"/>
        <v>22944</v>
      </c>
      <c r="BV462" s="8"/>
      <c r="BW462" s="8">
        <v>0</v>
      </c>
    </row>
    <row r="463" spans="1:75" ht="72.599999999999994">
      <c r="A463" s="8" t="s">
        <v>145</v>
      </c>
      <c r="B463" s="19">
        <v>45139</v>
      </c>
      <c r="C463" s="8" t="s">
        <v>220</v>
      </c>
      <c r="D463" s="10">
        <v>2023</v>
      </c>
      <c r="E463" s="8" t="str">
        <f t="shared" si="76"/>
        <v>OkanoganPrimary2023</v>
      </c>
      <c r="F463" s="8">
        <v>10456</v>
      </c>
      <c r="G463" s="8">
        <v>570</v>
      </c>
      <c r="H463" s="8">
        <v>3831</v>
      </c>
      <c r="I463" s="8">
        <v>1</v>
      </c>
      <c r="J463" s="8">
        <v>0</v>
      </c>
      <c r="K463" s="8">
        <f t="shared" si="77"/>
        <v>3832</v>
      </c>
      <c r="L463" s="8">
        <f t="shared" si="78"/>
        <v>1</v>
      </c>
      <c r="M463" s="8">
        <v>10599</v>
      </c>
      <c r="N463" s="8">
        <v>3958</v>
      </c>
      <c r="O463" s="8">
        <v>3831</v>
      </c>
      <c r="P463" s="8">
        <v>3</v>
      </c>
      <c r="Q463" s="8">
        <v>0</v>
      </c>
      <c r="R463" s="8">
        <v>123</v>
      </c>
      <c r="S463" s="8">
        <v>9</v>
      </c>
      <c r="T463" s="8">
        <v>24</v>
      </c>
      <c r="U463" s="8">
        <v>87</v>
      </c>
      <c r="V463" s="8">
        <v>0</v>
      </c>
      <c r="W463" s="8">
        <v>3</v>
      </c>
      <c r="X463" s="8">
        <f t="shared" si="79"/>
        <v>1</v>
      </c>
      <c r="Y463" s="40" t="s">
        <v>413</v>
      </c>
      <c r="Z463" s="8">
        <v>139</v>
      </c>
      <c r="AA463" s="8">
        <v>8</v>
      </c>
      <c r="AB463" s="8">
        <v>8</v>
      </c>
      <c r="AC463" s="8">
        <v>0</v>
      </c>
      <c r="AD463" s="8">
        <v>0</v>
      </c>
      <c r="AE463" s="8">
        <v>0</v>
      </c>
      <c r="AF463" s="8">
        <v>0</v>
      </c>
      <c r="AG463" s="8">
        <v>0</v>
      </c>
      <c r="AH463" s="8">
        <v>0</v>
      </c>
      <c r="AI463" s="8">
        <v>0</v>
      </c>
      <c r="AJ463" s="8">
        <v>0</v>
      </c>
      <c r="AK463" s="8">
        <v>0</v>
      </c>
      <c r="AL463" s="8">
        <v>0</v>
      </c>
      <c r="AM463" s="8">
        <v>0</v>
      </c>
      <c r="AN463" s="8">
        <v>0</v>
      </c>
      <c r="AO463" s="8">
        <v>0</v>
      </c>
      <c r="AP463" s="8">
        <v>0</v>
      </c>
      <c r="AQ463" s="8">
        <v>0</v>
      </c>
      <c r="AR463" s="8">
        <v>0</v>
      </c>
      <c r="AS463" s="8">
        <v>0</v>
      </c>
      <c r="AT463" s="8">
        <v>0</v>
      </c>
      <c r="AU463" s="8">
        <v>0</v>
      </c>
      <c r="AV463" s="8">
        <v>0</v>
      </c>
      <c r="AW463" s="8">
        <f t="shared" si="80"/>
        <v>8</v>
      </c>
      <c r="AX463" s="8">
        <f t="shared" si="81"/>
        <v>8</v>
      </c>
      <c r="AY463" s="8">
        <v>0</v>
      </c>
      <c r="AZ463" s="8">
        <v>0</v>
      </c>
      <c r="BA463" s="8">
        <v>0</v>
      </c>
      <c r="BB463" s="8">
        <v>64</v>
      </c>
      <c r="BC463" s="8">
        <v>63</v>
      </c>
      <c r="BD463" s="8">
        <v>28</v>
      </c>
      <c r="BE463" s="8">
        <v>28</v>
      </c>
      <c r="BF463" s="8">
        <v>0</v>
      </c>
      <c r="BG463" s="4">
        <f t="shared" si="92"/>
        <v>0</v>
      </c>
      <c r="BH463" s="8">
        <v>0</v>
      </c>
      <c r="BI463" s="8">
        <v>0</v>
      </c>
      <c r="BJ463" s="8">
        <v>0</v>
      </c>
      <c r="BK463" s="8">
        <v>988</v>
      </c>
      <c r="BL463" s="8">
        <f t="shared" si="83"/>
        <v>2970</v>
      </c>
      <c r="BM463" s="8">
        <f t="shared" si="84"/>
        <v>14</v>
      </c>
      <c r="BN463" s="8">
        <v>14</v>
      </c>
      <c r="BO463" s="8">
        <v>0</v>
      </c>
      <c r="BP463" s="8">
        <v>0</v>
      </c>
      <c r="BQ463" s="8">
        <v>14</v>
      </c>
      <c r="BR463" s="8">
        <f t="shared" si="85"/>
        <v>3950</v>
      </c>
      <c r="BS463" s="8">
        <f t="shared" si="86"/>
        <v>3823</v>
      </c>
      <c r="BT463" s="8">
        <f t="shared" si="87"/>
        <v>123</v>
      </c>
      <c r="BU463" s="8">
        <f t="shared" si="88"/>
        <v>10460</v>
      </c>
      <c r="BV463" s="8"/>
      <c r="BW463" s="8">
        <v>0</v>
      </c>
    </row>
    <row r="464" spans="1:75">
      <c r="A464" s="8" t="s">
        <v>147</v>
      </c>
      <c r="B464" s="19">
        <v>45139</v>
      </c>
      <c r="C464" s="8" t="s">
        <v>220</v>
      </c>
      <c r="D464" s="10">
        <v>2023</v>
      </c>
      <c r="E464" s="8" t="str">
        <f t="shared" si="76"/>
        <v>PacificPrimary2023</v>
      </c>
      <c r="F464" s="8">
        <v>10909</v>
      </c>
      <c r="G464" s="8">
        <v>1125</v>
      </c>
      <c r="H464" s="8">
        <v>5536</v>
      </c>
      <c r="I464" s="8">
        <v>1</v>
      </c>
      <c r="J464" s="8">
        <v>0</v>
      </c>
      <c r="K464" s="8">
        <f t="shared" si="77"/>
        <v>5537</v>
      </c>
      <c r="L464" s="8">
        <f t="shared" si="78"/>
        <v>0</v>
      </c>
      <c r="M464" s="8">
        <v>10987</v>
      </c>
      <c r="N464" s="8">
        <v>5594</v>
      </c>
      <c r="O464" s="8">
        <v>5537</v>
      </c>
      <c r="P464" s="8">
        <v>0</v>
      </c>
      <c r="Q464" s="8">
        <v>0</v>
      </c>
      <c r="R464" s="8">
        <v>57</v>
      </c>
      <c r="S464" s="8">
        <v>10</v>
      </c>
      <c r="T464" s="8">
        <v>18</v>
      </c>
      <c r="U464" s="8">
        <v>28</v>
      </c>
      <c r="V464" s="8">
        <v>0</v>
      </c>
      <c r="W464" s="8">
        <v>1</v>
      </c>
      <c r="X464" s="8">
        <f t="shared" si="79"/>
        <v>0</v>
      </c>
      <c r="Y464" s="40"/>
      <c r="Z464" s="8">
        <v>158</v>
      </c>
      <c r="AA464" s="8">
        <v>18</v>
      </c>
      <c r="AB464" s="8">
        <v>18</v>
      </c>
      <c r="AC464" s="8">
        <v>0</v>
      </c>
      <c r="AD464" s="8">
        <v>0</v>
      </c>
      <c r="AE464" s="8">
        <v>0</v>
      </c>
      <c r="AF464" s="8">
        <v>0</v>
      </c>
      <c r="AG464" s="8">
        <v>0</v>
      </c>
      <c r="AH464" s="8">
        <v>0</v>
      </c>
      <c r="AI464" s="8">
        <v>0</v>
      </c>
      <c r="AJ464" s="8">
        <v>0</v>
      </c>
      <c r="AK464" s="8">
        <v>0</v>
      </c>
      <c r="AL464" s="8">
        <v>0</v>
      </c>
      <c r="AM464" s="8">
        <v>0</v>
      </c>
      <c r="AN464" s="8">
        <v>0</v>
      </c>
      <c r="AO464" s="8">
        <v>0</v>
      </c>
      <c r="AP464" s="8">
        <v>0</v>
      </c>
      <c r="AQ464" s="8">
        <v>0</v>
      </c>
      <c r="AR464" s="8">
        <v>0</v>
      </c>
      <c r="AS464" s="8">
        <v>0</v>
      </c>
      <c r="AT464" s="8">
        <v>0</v>
      </c>
      <c r="AU464" s="8">
        <v>0</v>
      </c>
      <c r="AV464" s="8">
        <v>0</v>
      </c>
      <c r="AW464" s="8">
        <f t="shared" si="80"/>
        <v>18</v>
      </c>
      <c r="AX464" s="8">
        <f t="shared" si="81"/>
        <v>18</v>
      </c>
      <c r="AY464" s="8">
        <v>0</v>
      </c>
      <c r="AZ464" s="8">
        <v>0</v>
      </c>
      <c r="BA464" s="8">
        <v>0</v>
      </c>
      <c r="BB464" s="8">
        <v>58</v>
      </c>
      <c r="BC464" s="8">
        <v>58</v>
      </c>
      <c r="BD464" s="8">
        <v>35</v>
      </c>
      <c r="BE464" s="8">
        <v>35</v>
      </c>
      <c r="BF464" s="8">
        <v>0</v>
      </c>
      <c r="BG464" s="4">
        <f t="shared" si="92"/>
        <v>0</v>
      </c>
      <c r="BH464" s="8">
        <v>0</v>
      </c>
      <c r="BI464" s="8">
        <v>0</v>
      </c>
      <c r="BJ464" s="8">
        <v>0</v>
      </c>
      <c r="BK464" s="8">
        <v>1762</v>
      </c>
      <c r="BL464" s="8">
        <f t="shared" si="83"/>
        <v>3832</v>
      </c>
      <c r="BM464" s="8">
        <f t="shared" si="84"/>
        <v>18</v>
      </c>
      <c r="BN464" s="8">
        <v>18</v>
      </c>
      <c r="BO464" s="8">
        <v>0</v>
      </c>
      <c r="BP464" s="8">
        <v>0</v>
      </c>
      <c r="BQ464" s="8">
        <v>0</v>
      </c>
      <c r="BR464" s="8">
        <f t="shared" si="85"/>
        <v>5576</v>
      </c>
      <c r="BS464" s="8">
        <f t="shared" si="86"/>
        <v>5519</v>
      </c>
      <c r="BT464" s="8">
        <f t="shared" si="87"/>
        <v>57</v>
      </c>
      <c r="BU464" s="8">
        <f t="shared" si="88"/>
        <v>10829</v>
      </c>
      <c r="BV464" s="8"/>
      <c r="BW464" s="8">
        <v>0</v>
      </c>
    </row>
    <row r="465" spans="1:75">
      <c r="A465" s="8" t="s">
        <v>149</v>
      </c>
      <c r="B465" s="19">
        <v>45139</v>
      </c>
      <c r="C465" s="8" t="s">
        <v>220</v>
      </c>
      <c r="D465" s="10">
        <v>2023</v>
      </c>
      <c r="E465" s="8" t="str">
        <f t="shared" si="76"/>
        <v>Pend OreillePrimary2023</v>
      </c>
      <c r="F465" s="8">
        <v>7124</v>
      </c>
      <c r="G465" s="8">
        <v>333</v>
      </c>
      <c r="H465" s="8">
        <v>2521</v>
      </c>
      <c r="I465" s="8">
        <v>0</v>
      </c>
      <c r="J465" s="8">
        <v>1</v>
      </c>
      <c r="K465" s="8">
        <f t="shared" si="77"/>
        <v>2520</v>
      </c>
      <c r="L465" s="8">
        <f t="shared" si="78"/>
        <v>0</v>
      </c>
      <c r="M465" s="8">
        <v>7257</v>
      </c>
      <c r="N465" s="8">
        <v>2551</v>
      </c>
      <c r="O465" s="8">
        <v>2520</v>
      </c>
      <c r="P465" s="8">
        <v>0</v>
      </c>
      <c r="Q465" s="8">
        <v>0</v>
      </c>
      <c r="R465" s="8">
        <v>31</v>
      </c>
      <c r="S465" s="8">
        <v>5</v>
      </c>
      <c r="T465" s="8">
        <v>9</v>
      </c>
      <c r="U465" s="8">
        <v>17</v>
      </c>
      <c r="V465" s="8">
        <v>0</v>
      </c>
      <c r="W465" s="8">
        <v>0</v>
      </c>
      <c r="X465" s="8">
        <f t="shared" si="79"/>
        <v>0</v>
      </c>
      <c r="Y465" s="40"/>
      <c r="Z465" s="8">
        <v>113</v>
      </c>
      <c r="AA465" s="8">
        <v>8</v>
      </c>
      <c r="AB465" s="8">
        <v>8</v>
      </c>
      <c r="AC465" s="8">
        <v>0</v>
      </c>
      <c r="AD465" s="8">
        <v>0</v>
      </c>
      <c r="AE465" s="8">
        <v>0</v>
      </c>
      <c r="AF465" s="8">
        <v>0</v>
      </c>
      <c r="AG465" s="8">
        <v>0</v>
      </c>
      <c r="AH465" s="8">
        <v>0</v>
      </c>
      <c r="AI465" s="8">
        <v>0</v>
      </c>
      <c r="AJ465" s="8">
        <v>0</v>
      </c>
      <c r="AK465" s="8">
        <v>0</v>
      </c>
      <c r="AL465" s="8">
        <v>0</v>
      </c>
      <c r="AM465" s="8">
        <v>0</v>
      </c>
      <c r="AN465" s="8">
        <v>0</v>
      </c>
      <c r="AO465" s="8">
        <v>0</v>
      </c>
      <c r="AP465" s="8">
        <v>0</v>
      </c>
      <c r="AQ465" s="8">
        <v>0</v>
      </c>
      <c r="AR465" s="8">
        <v>0</v>
      </c>
      <c r="AS465" s="8">
        <v>0</v>
      </c>
      <c r="AT465" s="8">
        <v>0</v>
      </c>
      <c r="AU465" s="8">
        <v>0</v>
      </c>
      <c r="AV465" s="8">
        <v>0</v>
      </c>
      <c r="AW465" s="8">
        <f t="shared" si="80"/>
        <v>8</v>
      </c>
      <c r="AX465" s="8">
        <f t="shared" si="81"/>
        <v>8</v>
      </c>
      <c r="AY465" s="8">
        <v>0</v>
      </c>
      <c r="AZ465" s="8">
        <v>0</v>
      </c>
      <c r="BA465" s="8">
        <v>0</v>
      </c>
      <c r="BB465" s="8">
        <v>59</v>
      </c>
      <c r="BC465" s="8">
        <v>59</v>
      </c>
      <c r="BD465" s="8">
        <v>28</v>
      </c>
      <c r="BE465" s="8">
        <v>28</v>
      </c>
      <c r="BF465" s="8">
        <v>0</v>
      </c>
      <c r="BG465" s="4">
        <f t="shared" si="92"/>
        <v>1</v>
      </c>
      <c r="BH465" s="8">
        <v>1</v>
      </c>
      <c r="BI465" s="8">
        <v>0</v>
      </c>
      <c r="BJ465" s="8">
        <v>0</v>
      </c>
      <c r="BK465" s="8">
        <v>675</v>
      </c>
      <c r="BL465" s="8">
        <f t="shared" si="83"/>
        <v>1875</v>
      </c>
      <c r="BM465" s="8">
        <f t="shared" si="84"/>
        <v>28</v>
      </c>
      <c r="BN465" s="8">
        <v>28</v>
      </c>
      <c r="BO465" s="8">
        <v>0</v>
      </c>
      <c r="BP465" s="8">
        <v>0</v>
      </c>
      <c r="BQ465" s="8">
        <v>5</v>
      </c>
      <c r="BR465" s="8">
        <f t="shared" si="85"/>
        <v>2543</v>
      </c>
      <c r="BS465" s="8">
        <f t="shared" si="86"/>
        <v>2512</v>
      </c>
      <c r="BT465" s="8">
        <f t="shared" si="87"/>
        <v>31</v>
      </c>
      <c r="BU465" s="8">
        <f t="shared" si="88"/>
        <v>7144</v>
      </c>
      <c r="BV465" s="8"/>
      <c r="BW465" s="8">
        <v>0</v>
      </c>
    </row>
    <row r="466" spans="1:75">
      <c r="A466" s="8" t="s">
        <v>151</v>
      </c>
      <c r="B466" s="19">
        <v>45139</v>
      </c>
      <c r="C466" s="8" t="s">
        <v>220</v>
      </c>
      <c r="D466" s="10">
        <v>2023</v>
      </c>
      <c r="E466" s="8" t="str">
        <f t="shared" si="76"/>
        <v>PiercePrimary2023</v>
      </c>
      <c r="F466" s="8">
        <v>413143</v>
      </c>
      <c r="G466" s="8">
        <v>43255</v>
      </c>
      <c r="H466" s="8">
        <v>102391</v>
      </c>
      <c r="I466" s="8">
        <v>31</v>
      </c>
      <c r="J466" s="8">
        <v>1</v>
      </c>
      <c r="K466" s="8">
        <f t="shared" si="77"/>
        <v>102421</v>
      </c>
      <c r="L466" s="8">
        <f t="shared" si="78"/>
        <v>0</v>
      </c>
      <c r="M466" s="8">
        <v>421588</v>
      </c>
      <c r="N466" s="8">
        <v>103697</v>
      </c>
      <c r="O466" s="8">
        <v>102421</v>
      </c>
      <c r="P466" s="8">
        <v>0</v>
      </c>
      <c r="Q466" s="8">
        <v>0</v>
      </c>
      <c r="R466" s="8">
        <v>1276</v>
      </c>
      <c r="S466" s="8">
        <v>81</v>
      </c>
      <c r="T466" s="8">
        <v>171</v>
      </c>
      <c r="U466" s="8">
        <v>1012</v>
      </c>
      <c r="V466" s="8">
        <v>0</v>
      </c>
      <c r="W466" s="8">
        <v>12</v>
      </c>
      <c r="X466" s="8">
        <f t="shared" si="79"/>
        <v>0</v>
      </c>
      <c r="Y466" s="40"/>
      <c r="Z466" s="8">
        <v>8785</v>
      </c>
      <c r="AA466" s="8">
        <v>675</v>
      </c>
      <c r="AB466" s="8">
        <v>674</v>
      </c>
      <c r="AC466" s="8">
        <v>1</v>
      </c>
      <c r="AD466" s="8">
        <v>0</v>
      </c>
      <c r="AE466" s="8">
        <v>1</v>
      </c>
      <c r="AF466" s="8">
        <v>0</v>
      </c>
      <c r="AG466" s="8">
        <v>0</v>
      </c>
      <c r="AH466" s="8">
        <v>0</v>
      </c>
      <c r="AI466" s="8">
        <v>0</v>
      </c>
      <c r="AJ466" s="8">
        <v>0</v>
      </c>
      <c r="AK466" s="8">
        <v>0</v>
      </c>
      <c r="AL466" s="8">
        <v>0</v>
      </c>
      <c r="AM466" s="8">
        <v>0</v>
      </c>
      <c r="AN466" s="8">
        <v>0</v>
      </c>
      <c r="AO466" s="8">
        <v>0</v>
      </c>
      <c r="AP466" s="8">
        <v>0</v>
      </c>
      <c r="AQ466" s="8">
        <v>0</v>
      </c>
      <c r="AR466" s="8">
        <v>0</v>
      </c>
      <c r="AS466" s="8">
        <v>0</v>
      </c>
      <c r="AT466" s="8">
        <v>0</v>
      </c>
      <c r="AU466" s="8">
        <v>0</v>
      </c>
      <c r="AV466" s="8">
        <v>0</v>
      </c>
      <c r="AW466" s="8">
        <f t="shared" si="80"/>
        <v>675</v>
      </c>
      <c r="AX466" s="8">
        <f t="shared" si="81"/>
        <v>674</v>
      </c>
      <c r="AY466" s="8">
        <v>0</v>
      </c>
      <c r="AZ466" s="8">
        <v>0</v>
      </c>
      <c r="BA466" s="8">
        <v>0</v>
      </c>
      <c r="BB466" s="8">
        <v>4201</v>
      </c>
      <c r="BC466" s="8">
        <v>4201</v>
      </c>
      <c r="BD466" s="8">
        <v>943</v>
      </c>
      <c r="BE466" s="8">
        <v>927</v>
      </c>
      <c r="BF466" s="8">
        <v>16</v>
      </c>
      <c r="BG466" s="4">
        <f t="shared" si="92"/>
        <v>86</v>
      </c>
      <c r="BH466" s="8">
        <v>86</v>
      </c>
      <c r="BI466" s="8">
        <v>0</v>
      </c>
      <c r="BJ466" s="8">
        <v>0</v>
      </c>
      <c r="BK466" s="8">
        <v>51785</v>
      </c>
      <c r="BL466" s="8">
        <f t="shared" si="83"/>
        <v>51826</v>
      </c>
      <c r="BM466" s="8">
        <f t="shared" si="84"/>
        <v>288</v>
      </c>
      <c r="BN466" s="8">
        <v>288</v>
      </c>
      <c r="BO466" s="8">
        <v>0</v>
      </c>
      <c r="BP466" s="8">
        <v>0</v>
      </c>
      <c r="BQ466" s="8">
        <v>303</v>
      </c>
      <c r="BR466" s="8">
        <f t="shared" si="85"/>
        <v>103022</v>
      </c>
      <c r="BS466" s="8">
        <f t="shared" si="86"/>
        <v>101747</v>
      </c>
      <c r="BT466" s="8">
        <f t="shared" si="87"/>
        <v>1275</v>
      </c>
      <c r="BU466" s="8">
        <f t="shared" si="88"/>
        <v>412803</v>
      </c>
      <c r="BV466" s="8"/>
      <c r="BW466" s="8">
        <v>3</v>
      </c>
    </row>
    <row r="467" spans="1:75">
      <c r="A467" s="8" t="s">
        <v>153</v>
      </c>
      <c r="B467" s="19">
        <v>45139</v>
      </c>
      <c r="C467" s="8" t="s">
        <v>220</v>
      </c>
      <c r="D467" s="10">
        <v>2023</v>
      </c>
      <c r="E467" s="8" t="str">
        <f t="shared" si="76"/>
        <v>San JuanPrimary2023</v>
      </c>
      <c r="F467" s="8">
        <v>9650</v>
      </c>
      <c r="G467" s="8">
        <v>540</v>
      </c>
      <c r="H467" s="8">
        <v>4356</v>
      </c>
      <c r="I467" s="8">
        <v>0</v>
      </c>
      <c r="J467" s="8">
        <v>0</v>
      </c>
      <c r="K467" s="8">
        <f t="shared" si="77"/>
        <v>4356</v>
      </c>
      <c r="L467" s="8">
        <f t="shared" si="78"/>
        <v>0</v>
      </c>
      <c r="M467" s="8">
        <v>9778</v>
      </c>
      <c r="N467" s="8">
        <v>4416</v>
      </c>
      <c r="O467" s="8">
        <v>4356</v>
      </c>
      <c r="P467" s="8">
        <v>0</v>
      </c>
      <c r="Q467" s="8">
        <v>0</v>
      </c>
      <c r="R467" s="8">
        <v>60</v>
      </c>
      <c r="S467" s="8">
        <v>9</v>
      </c>
      <c r="T467" s="8">
        <v>16</v>
      </c>
      <c r="U467" s="8">
        <v>34</v>
      </c>
      <c r="V467" s="8">
        <v>0</v>
      </c>
      <c r="W467" s="8">
        <v>1</v>
      </c>
      <c r="X467" s="8">
        <f t="shared" si="79"/>
        <v>0</v>
      </c>
      <c r="Y467" s="40"/>
      <c r="Z467" s="8">
        <v>212</v>
      </c>
      <c r="AA467" s="8">
        <v>16</v>
      </c>
      <c r="AB467" s="8">
        <v>16</v>
      </c>
      <c r="AC467" s="8">
        <v>0</v>
      </c>
      <c r="AD467" s="8">
        <v>0</v>
      </c>
      <c r="AE467" s="8">
        <v>0</v>
      </c>
      <c r="AF467" s="8">
        <v>0</v>
      </c>
      <c r="AG467" s="8">
        <v>0</v>
      </c>
      <c r="AH467" s="8">
        <v>0</v>
      </c>
      <c r="AI467" s="8">
        <v>0</v>
      </c>
      <c r="AJ467" s="8">
        <v>0</v>
      </c>
      <c r="AK467" s="8">
        <v>0</v>
      </c>
      <c r="AL467" s="8">
        <v>0</v>
      </c>
      <c r="AM467" s="8">
        <v>0</v>
      </c>
      <c r="AN467" s="8">
        <v>0</v>
      </c>
      <c r="AO467" s="8">
        <v>0</v>
      </c>
      <c r="AP467" s="8">
        <v>0</v>
      </c>
      <c r="AQ467" s="8">
        <v>0</v>
      </c>
      <c r="AR467" s="8">
        <v>0</v>
      </c>
      <c r="AS467" s="8">
        <v>0</v>
      </c>
      <c r="AT467" s="8">
        <v>0</v>
      </c>
      <c r="AU467" s="8">
        <v>0</v>
      </c>
      <c r="AV467" s="8">
        <v>0</v>
      </c>
      <c r="AW467" s="8">
        <f t="shared" si="80"/>
        <v>16</v>
      </c>
      <c r="AX467" s="8">
        <f t="shared" si="81"/>
        <v>16</v>
      </c>
      <c r="AY467" s="8">
        <v>0</v>
      </c>
      <c r="AZ467" s="8">
        <v>0</v>
      </c>
      <c r="BA467" s="8">
        <v>0</v>
      </c>
      <c r="BB467" s="8">
        <v>123</v>
      </c>
      <c r="BC467" s="8">
        <v>118</v>
      </c>
      <c r="BD467" s="8">
        <v>43</v>
      </c>
      <c r="BE467" s="8">
        <v>43</v>
      </c>
      <c r="BF467" s="8">
        <v>0</v>
      </c>
      <c r="BG467" s="4">
        <f t="shared" si="92"/>
        <v>12</v>
      </c>
      <c r="BH467" s="8">
        <v>12</v>
      </c>
      <c r="BI467" s="8">
        <v>0</v>
      </c>
      <c r="BJ467" s="8">
        <v>12</v>
      </c>
      <c r="BK467" s="8">
        <v>2010</v>
      </c>
      <c r="BL467" s="8">
        <f t="shared" si="83"/>
        <v>2394</v>
      </c>
      <c r="BM467" s="8">
        <f t="shared" si="84"/>
        <v>36</v>
      </c>
      <c r="BN467" s="8">
        <v>36</v>
      </c>
      <c r="BO467" s="8">
        <v>0</v>
      </c>
      <c r="BP467" s="8">
        <v>0</v>
      </c>
      <c r="BQ467" s="8">
        <v>36</v>
      </c>
      <c r="BR467" s="8">
        <f t="shared" si="85"/>
        <v>4400</v>
      </c>
      <c r="BS467" s="8">
        <f t="shared" si="86"/>
        <v>4340</v>
      </c>
      <c r="BT467" s="8">
        <f t="shared" si="87"/>
        <v>60</v>
      </c>
      <c r="BU467" s="8">
        <f t="shared" si="88"/>
        <v>9566</v>
      </c>
      <c r="BV467" s="8"/>
      <c r="BW467" s="8">
        <v>0</v>
      </c>
    </row>
    <row r="468" spans="1:75">
      <c r="A468" s="8" t="s">
        <v>155</v>
      </c>
      <c r="B468" s="19">
        <v>45139</v>
      </c>
      <c r="C468" s="8" t="s">
        <v>220</v>
      </c>
      <c r="D468" s="10">
        <v>2023</v>
      </c>
      <c r="E468" s="8" t="str">
        <f t="shared" si="76"/>
        <v>SkagitPrimary2023</v>
      </c>
      <c r="F468" s="8">
        <v>57963</v>
      </c>
      <c r="G468" s="8">
        <v>4095</v>
      </c>
      <c r="H468" s="8">
        <v>14450</v>
      </c>
      <c r="I468" s="8">
        <v>1</v>
      </c>
      <c r="J468" s="8">
        <v>9</v>
      </c>
      <c r="K468" s="8">
        <f t="shared" si="77"/>
        <v>14442</v>
      </c>
      <c r="L468" s="8">
        <f t="shared" si="78"/>
        <v>0</v>
      </c>
      <c r="M468" s="8">
        <v>58771</v>
      </c>
      <c r="N468" s="8">
        <v>14624</v>
      </c>
      <c r="O468" s="8">
        <v>14442</v>
      </c>
      <c r="P468" s="8">
        <v>0</v>
      </c>
      <c r="Q468" s="8">
        <v>0</v>
      </c>
      <c r="R468" s="8">
        <v>182</v>
      </c>
      <c r="S468" s="8">
        <v>37</v>
      </c>
      <c r="T468" s="8">
        <v>53</v>
      </c>
      <c r="U468" s="8">
        <v>92</v>
      </c>
      <c r="V468" s="8">
        <v>0</v>
      </c>
      <c r="W468" s="8">
        <v>0</v>
      </c>
      <c r="X468" s="8">
        <f t="shared" si="79"/>
        <v>0</v>
      </c>
      <c r="Y468" s="40"/>
      <c r="Z468" s="8">
        <v>1313</v>
      </c>
      <c r="AA468" s="8">
        <v>95</v>
      </c>
      <c r="AB468" s="8">
        <v>95</v>
      </c>
      <c r="AC468" s="8">
        <v>0</v>
      </c>
      <c r="AD468" s="8">
        <v>0</v>
      </c>
      <c r="AE468" s="8">
        <v>0</v>
      </c>
      <c r="AF468" s="8">
        <v>0</v>
      </c>
      <c r="AG468" s="8">
        <v>0</v>
      </c>
      <c r="AH468" s="8">
        <v>0</v>
      </c>
      <c r="AI468" s="8">
        <v>0</v>
      </c>
      <c r="AJ468" s="8">
        <v>0</v>
      </c>
      <c r="AK468" s="8">
        <v>0</v>
      </c>
      <c r="AL468" s="8">
        <v>0</v>
      </c>
      <c r="AM468" s="8">
        <v>0</v>
      </c>
      <c r="AN468" s="8">
        <v>0</v>
      </c>
      <c r="AO468" s="8">
        <v>0</v>
      </c>
      <c r="AP468" s="8">
        <v>0</v>
      </c>
      <c r="AQ468" s="8">
        <v>0</v>
      </c>
      <c r="AR468" s="8">
        <v>0</v>
      </c>
      <c r="AS468" s="8">
        <v>0</v>
      </c>
      <c r="AT468" s="8">
        <v>0</v>
      </c>
      <c r="AU468" s="8">
        <v>0</v>
      </c>
      <c r="AV468" s="8">
        <v>0</v>
      </c>
      <c r="AW468" s="8">
        <f t="shared" si="80"/>
        <v>95</v>
      </c>
      <c r="AX468" s="8">
        <f t="shared" si="81"/>
        <v>95</v>
      </c>
      <c r="AY468" s="8">
        <v>0</v>
      </c>
      <c r="AZ468" s="8">
        <v>0</v>
      </c>
      <c r="BA468" s="8">
        <v>0</v>
      </c>
      <c r="BB468" s="8">
        <v>392</v>
      </c>
      <c r="BC468" s="8">
        <v>391</v>
      </c>
      <c r="BD468" s="8">
        <v>90</v>
      </c>
      <c r="BE468" s="8">
        <v>88</v>
      </c>
      <c r="BF468" s="8">
        <v>2</v>
      </c>
      <c r="BG468" s="4">
        <f t="shared" si="92"/>
        <v>7</v>
      </c>
      <c r="BH468" s="8">
        <v>6</v>
      </c>
      <c r="BI468" s="8">
        <v>1</v>
      </c>
      <c r="BJ468" s="8">
        <v>0</v>
      </c>
      <c r="BK468" s="8">
        <v>8669</v>
      </c>
      <c r="BL468" s="8">
        <f t="shared" si="83"/>
        <v>5948</v>
      </c>
      <c r="BM468" s="8">
        <f t="shared" si="84"/>
        <v>29</v>
      </c>
      <c r="BN468" s="8">
        <v>29</v>
      </c>
      <c r="BO468" s="8">
        <v>0</v>
      </c>
      <c r="BP468" s="8">
        <v>0</v>
      </c>
      <c r="BQ468" s="8">
        <v>34</v>
      </c>
      <c r="BR468" s="8">
        <f t="shared" si="85"/>
        <v>14529</v>
      </c>
      <c r="BS468" s="8">
        <f t="shared" si="86"/>
        <v>14347</v>
      </c>
      <c r="BT468" s="8">
        <f t="shared" si="87"/>
        <v>182</v>
      </c>
      <c r="BU468" s="8">
        <f t="shared" si="88"/>
        <v>57458</v>
      </c>
      <c r="BV468" s="8"/>
      <c r="BW468" s="8">
        <v>2</v>
      </c>
    </row>
    <row r="469" spans="1:75">
      <c r="A469" s="8" t="s">
        <v>157</v>
      </c>
      <c r="B469" s="19">
        <v>45139</v>
      </c>
      <c r="C469" s="8" t="s">
        <v>220</v>
      </c>
      <c r="D469" s="10">
        <v>2023</v>
      </c>
      <c r="E469" s="8" t="str">
        <f t="shared" si="76"/>
        <v>SkamaniaPrimary2023</v>
      </c>
      <c r="F469" s="8"/>
      <c r="G469" s="8"/>
      <c r="H469" s="8"/>
      <c r="I469" s="8"/>
      <c r="J469" s="8"/>
      <c r="K469" s="8">
        <f t="shared" si="77"/>
        <v>0</v>
      </c>
      <c r="L469" s="8">
        <f t="shared" si="78"/>
        <v>0</v>
      </c>
      <c r="M469" s="8"/>
      <c r="N469" s="8"/>
      <c r="O469" s="8"/>
      <c r="P469" s="8"/>
      <c r="Q469" s="8"/>
      <c r="R469" s="8"/>
      <c r="S469" s="8"/>
      <c r="T469" s="8"/>
      <c r="U469" s="8"/>
      <c r="V469" s="8"/>
      <c r="W469" s="8"/>
      <c r="X469" s="8">
        <f t="shared" si="79"/>
        <v>0</v>
      </c>
      <c r="Y469" s="40" t="s">
        <v>410</v>
      </c>
      <c r="Z469" s="8"/>
      <c r="AA469" s="8"/>
      <c r="AB469" s="8"/>
      <c r="AC469" s="8"/>
      <c r="AD469" s="8"/>
      <c r="AE469" s="8"/>
      <c r="AF469" s="8"/>
      <c r="AG469" s="8"/>
      <c r="AH469" s="8"/>
      <c r="AI469" s="8"/>
      <c r="AJ469" s="8"/>
      <c r="AK469" s="8"/>
      <c r="AL469" s="8"/>
      <c r="AM469" s="8"/>
      <c r="AN469" s="8"/>
      <c r="AO469" s="8"/>
      <c r="AP469" s="8"/>
      <c r="AQ469" s="8"/>
      <c r="AR469" s="8"/>
      <c r="AS469" s="8"/>
      <c r="AT469" s="8"/>
      <c r="AU469" s="8"/>
      <c r="AV469" s="8"/>
      <c r="AW469" s="8">
        <f t="shared" si="80"/>
        <v>0</v>
      </c>
      <c r="AX469" s="8">
        <f t="shared" si="81"/>
        <v>0</v>
      </c>
      <c r="AY469" s="8"/>
      <c r="AZ469" s="8"/>
      <c r="BA469" s="8"/>
      <c r="BB469" s="8"/>
      <c r="BC469" s="8"/>
      <c r="BD469" s="8"/>
      <c r="BE469" s="8"/>
      <c r="BF469" s="8"/>
      <c r="BG469" s="4">
        <f t="shared" si="92"/>
        <v>0</v>
      </c>
      <c r="BH469" s="8"/>
      <c r="BI469" s="8"/>
      <c r="BJ469" s="8"/>
      <c r="BK469" s="8"/>
      <c r="BL469" s="8">
        <f t="shared" si="83"/>
        <v>0</v>
      </c>
      <c r="BM469" s="8">
        <f t="shared" si="84"/>
        <v>0</v>
      </c>
      <c r="BN469" s="8"/>
      <c r="BO469" s="8"/>
      <c r="BP469" s="8"/>
      <c r="BQ469" s="8"/>
      <c r="BR469" s="8">
        <f t="shared" si="85"/>
        <v>0</v>
      </c>
      <c r="BS469" s="8">
        <f t="shared" si="86"/>
        <v>0</v>
      </c>
      <c r="BT469" s="8">
        <f t="shared" si="87"/>
        <v>0</v>
      </c>
      <c r="BU469" s="8">
        <f t="shared" si="88"/>
        <v>0</v>
      </c>
      <c r="BV469" s="8"/>
      <c r="BW469" s="8"/>
    </row>
    <row r="470" spans="1:75">
      <c r="A470" s="8" t="s">
        <v>159</v>
      </c>
      <c r="B470" s="19">
        <v>45139</v>
      </c>
      <c r="C470" s="8" t="s">
        <v>220</v>
      </c>
      <c r="D470" s="10">
        <v>2023</v>
      </c>
      <c r="E470" s="8" t="str">
        <f t="shared" si="76"/>
        <v>SnohomishPrimary2023</v>
      </c>
      <c r="F470" s="8">
        <v>513786</v>
      </c>
      <c r="G470" s="8">
        <v>46283</v>
      </c>
      <c r="H470" s="8">
        <v>136456</v>
      </c>
      <c r="I470" s="8">
        <v>42</v>
      </c>
      <c r="J470" s="8">
        <v>2</v>
      </c>
      <c r="K470" s="8">
        <f t="shared" si="77"/>
        <v>136496</v>
      </c>
      <c r="L470" s="8">
        <f t="shared" si="78"/>
        <v>0</v>
      </c>
      <c r="M470" s="8">
        <v>521747</v>
      </c>
      <c r="N470" s="8">
        <v>138827</v>
      </c>
      <c r="O470" s="8">
        <v>136496</v>
      </c>
      <c r="P470" s="8">
        <v>0</v>
      </c>
      <c r="Q470" s="8">
        <v>0</v>
      </c>
      <c r="R470" s="8">
        <v>2331</v>
      </c>
      <c r="S470" s="8">
        <v>65</v>
      </c>
      <c r="T470" s="8">
        <v>561</v>
      </c>
      <c r="U470" s="8">
        <v>1666</v>
      </c>
      <c r="V470" s="8">
        <v>0</v>
      </c>
      <c r="W470" s="8">
        <v>39</v>
      </c>
      <c r="X470" s="8">
        <f t="shared" si="79"/>
        <v>0</v>
      </c>
      <c r="Y470" s="40"/>
      <c r="Z470" s="8">
        <v>7138</v>
      </c>
      <c r="AA470" s="8">
        <v>348</v>
      </c>
      <c r="AB470" s="8">
        <v>345</v>
      </c>
      <c r="AC470" s="8">
        <v>3</v>
      </c>
      <c r="AD470" s="8">
        <v>0</v>
      </c>
      <c r="AE470" s="8">
        <v>3</v>
      </c>
      <c r="AF470" s="8">
        <v>0</v>
      </c>
      <c r="AG470" s="8">
        <v>0</v>
      </c>
      <c r="AH470" s="8">
        <v>0</v>
      </c>
      <c r="AI470" s="8">
        <v>0</v>
      </c>
      <c r="AJ470" s="8">
        <v>0</v>
      </c>
      <c r="AK470" s="8">
        <v>0</v>
      </c>
      <c r="AL470" s="8">
        <v>0</v>
      </c>
      <c r="AM470" s="8">
        <v>0</v>
      </c>
      <c r="AN470" s="8">
        <v>0</v>
      </c>
      <c r="AO470" s="8">
        <v>0</v>
      </c>
      <c r="AP470" s="8">
        <v>0</v>
      </c>
      <c r="AQ470" s="8">
        <v>0</v>
      </c>
      <c r="AR470" s="8">
        <v>0</v>
      </c>
      <c r="AS470" s="8">
        <v>0</v>
      </c>
      <c r="AT470" s="8">
        <v>0</v>
      </c>
      <c r="AU470" s="8">
        <v>0</v>
      </c>
      <c r="AV470" s="8">
        <v>0</v>
      </c>
      <c r="AW470" s="8">
        <f t="shared" si="80"/>
        <v>348</v>
      </c>
      <c r="AX470" s="8">
        <f t="shared" si="81"/>
        <v>345</v>
      </c>
      <c r="AY470" s="8">
        <v>0</v>
      </c>
      <c r="AZ470" s="8">
        <v>0</v>
      </c>
      <c r="BA470" s="8">
        <v>0</v>
      </c>
      <c r="BB470" s="8">
        <v>4724</v>
      </c>
      <c r="BC470" s="8">
        <v>4724</v>
      </c>
      <c r="BD470" s="8">
        <v>1211</v>
      </c>
      <c r="BE470" s="8">
        <v>1188</v>
      </c>
      <c r="BF470" s="8">
        <v>23</v>
      </c>
      <c r="BG470" s="4">
        <f t="shared" si="92"/>
        <v>80</v>
      </c>
      <c r="BH470" s="8">
        <v>80</v>
      </c>
      <c r="BI470" s="8">
        <v>0</v>
      </c>
      <c r="BJ470" s="8">
        <v>0</v>
      </c>
      <c r="BK470" s="8">
        <v>73441</v>
      </c>
      <c r="BL470" s="8">
        <f t="shared" si="83"/>
        <v>65306</v>
      </c>
      <c r="BM470" s="8">
        <f t="shared" si="84"/>
        <v>3841</v>
      </c>
      <c r="BN470" s="8">
        <v>3841</v>
      </c>
      <c r="BO470" s="8">
        <v>0</v>
      </c>
      <c r="BP470" s="8">
        <v>0</v>
      </c>
      <c r="BQ470" s="8">
        <v>239</v>
      </c>
      <c r="BR470" s="8">
        <f t="shared" si="85"/>
        <v>138479</v>
      </c>
      <c r="BS470" s="8">
        <f t="shared" si="86"/>
        <v>136151</v>
      </c>
      <c r="BT470" s="8">
        <f t="shared" si="87"/>
        <v>2328</v>
      </c>
      <c r="BU470" s="8">
        <f t="shared" si="88"/>
        <v>514609</v>
      </c>
      <c r="BV470" s="8"/>
      <c r="BW470" s="8">
        <v>0</v>
      </c>
    </row>
    <row r="471" spans="1:75">
      <c r="A471" s="8" t="s">
        <v>161</v>
      </c>
      <c r="B471" s="19">
        <v>45139</v>
      </c>
      <c r="C471" s="8" t="s">
        <v>220</v>
      </c>
      <c r="D471" s="10">
        <v>2023</v>
      </c>
      <c r="E471" s="8" t="str">
        <f t="shared" si="76"/>
        <v>SpokanePrimary2023</v>
      </c>
      <c r="F471" s="8">
        <v>324895</v>
      </c>
      <c r="G471" s="8">
        <v>28432</v>
      </c>
      <c r="H471" s="8">
        <v>95959</v>
      </c>
      <c r="I471" s="8">
        <v>21</v>
      </c>
      <c r="J471" s="8">
        <v>1</v>
      </c>
      <c r="K471" s="8">
        <f t="shared" si="77"/>
        <v>95979</v>
      </c>
      <c r="L471" s="8">
        <f t="shared" si="78"/>
        <v>0</v>
      </c>
      <c r="M471" s="8">
        <v>328852</v>
      </c>
      <c r="N471" s="8">
        <v>97485</v>
      </c>
      <c r="O471" s="8">
        <v>95979</v>
      </c>
      <c r="P471" s="8">
        <v>0</v>
      </c>
      <c r="Q471" s="8">
        <v>0</v>
      </c>
      <c r="R471" s="8">
        <v>1506</v>
      </c>
      <c r="S471" s="8">
        <v>146</v>
      </c>
      <c r="T471" s="8">
        <v>431</v>
      </c>
      <c r="U471" s="8">
        <v>923</v>
      </c>
      <c r="V471" s="8">
        <v>0</v>
      </c>
      <c r="W471" s="8">
        <v>6</v>
      </c>
      <c r="X471" s="8">
        <f t="shared" si="79"/>
        <v>0</v>
      </c>
      <c r="Y471" s="40"/>
      <c r="Z471" s="8">
        <v>6035</v>
      </c>
      <c r="AA471" s="8">
        <v>702</v>
      </c>
      <c r="AB471" s="8">
        <v>695</v>
      </c>
      <c r="AC471" s="8">
        <v>7</v>
      </c>
      <c r="AD471" s="8">
        <v>0</v>
      </c>
      <c r="AE471" s="8">
        <v>5</v>
      </c>
      <c r="AF471" s="8">
        <v>2</v>
      </c>
      <c r="AG471" s="8">
        <v>0</v>
      </c>
      <c r="AH471" s="8">
        <v>0</v>
      </c>
      <c r="AI471" s="8">
        <v>0</v>
      </c>
      <c r="AJ471" s="8">
        <v>0</v>
      </c>
      <c r="AK471" s="8">
        <v>0</v>
      </c>
      <c r="AL471" s="8">
        <v>0</v>
      </c>
      <c r="AM471" s="8">
        <v>0</v>
      </c>
      <c r="AN471" s="8">
        <v>0</v>
      </c>
      <c r="AO471" s="8">
        <v>0</v>
      </c>
      <c r="AP471" s="8">
        <v>0</v>
      </c>
      <c r="AQ471" s="8">
        <v>0</v>
      </c>
      <c r="AR471" s="8">
        <v>0</v>
      </c>
      <c r="AS471" s="8">
        <v>0</v>
      </c>
      <c r="AT471" s="8">
        <v>0</v>
      </c>
      <c r="AU471" s="8">
        <v>0</v>
      </c>
      <c r="AV471" s="8">
        <v>0</v>
      </c>
      <c r="AW471" s="8">
        <f t="shared" si="80"/>
        <v>702</v>
      </c>
      <c r="AX471" s="8">
        <f t="shared" si="81"/>
        <v>695</v>
      </c>
      <c r="AY471" s="8">
        <v>0</v>
      </c>
      <c r="AZ471" s="8">
        <v>0</v>
      </c>
      <c r="BA471" s="8">
        <v>0</v>
      </c>
      <c r="BB471" s="8">
        <v>4950</v>
      </c>
      <c r="BC471" s="8">
        <v>4950</v>
      </c>
      <c r="BD471" s="8">
        <v>1454</v>
      </c>
      <c r="BE471" s="8">
        <v>1426</v>
      </c>
      <c r="BF471" s="8">
        <v>28</v>
      </c>
      <c r="BG471" s="4">
        <f t="shared" si="92"/>
        <v>46</v>
      </c>
      <c r="BH471" s="8">
        <v>46</v>
      </c>
      <c r="BI471" s="8">
        <v>0</v>
      </c>
      <c r="BJ471" s="8">
        <v>0</v>
      </c>
      <c r="BK471" s="8">
        <v>35136</v>
      </c>
      <c r="BL471" s="8">
        <f t="shared" si="83"/>
        <v>62303</v>
      </c>
      <c r="BM471" s="8">
        <f t="shared" si="84"/>
        <v>223</v>
      </c>
      <c r="BN471" s="8">
        <v>223</v>
      </c>
      <c r="BO471" s="8">
        <v>0</v>
      </c>
      <c r="BP471" s="8">
        <v>0</v>
      </c>
      <c r="BQ471" s="8">
        <v>136</v>
      </c>
      <c r="BR471" s="8">
        <f t="shared" si="85"/>
        <v>96783</v>
      </c>
      <c r="BS471" s="8">
        <f t="shared" si="86"/>
        <v>95284</v>
      </c>
      <c r="BT471" s="8">
        <f t="shared" si="87"/>
        <v>1499</v>
      </c>
      <c r="BU471" s="8">
        <f t="shared" si="88"/>
        <v>322817</v>
      </c>
      <c r="BV471" s="8"/>
      <c r="BW471" s="8">
        <v>10</v>
      </c>
    </row>
    <row r="472" spans="1:75">
      <c r="A472" s="8" t="s">
        <v>163</v>
      </c>
      <c r="B472" s="19">
        <v>45139</v>
      </c>
      <c r="C472" s="8" t="s">
        <v>220</v>
      </c>
      <c r="D472" s="10">
        <v>2023</v>
      </c>
      <c r="E472" s="8" t="str">
        <f t="shared" si="76"/>
        <v>StevensPrimary2023</v>
      </c>
      <c r="F472" s="8">
        <v>9485</v>
      </c>
      <c r="G472" s="8">
        <v>735</v>
      </c>
      <c r="H472" s="8">
        <v>2509</v>
      </c>
      <c r="I472" s="8">
        <v>0</v>
      </c>
      <c r="J472" s="8">
        <v>0</v>
      </c>
      <c r="K472" s="8">
        <f t="shared" si="77"/>
        <v>2509</v>
      </c>
      <c r="L472" s="8">
        <f t="shared" si="78"/>
        <v>0</v>
      </c>
      <c r="M472" s="8">
        <v>9571</v>
      </c>
      <c r="N472" s="8">
        <v>2555</v>
      </c>
      <c r="O472" s="8">
        <v>2509</v>
      </c>
      <c r="P472" s="8">
        <v>0</v>
      </c>
      <c r="Q472" s="8">
        <v>0</v>
      </c>
      <c r="R472" s="8">
        <v>46</v>
      </c>
      <c r="S472" s="8">
        <v>6</v>
      </c>
      <c r="T472" s="8">
        <v>6</v>
      </c>
      <c r="U472" s="8">
        <v>34</v>
      </c>
      <c r="V472" s="8">
        <v>0</v>
      </c>
      <c r="W472" s="8">
        <v>0</v>
      </c>
      <c r="X472" s="8">
        <f t="shared" si="79"/>
        <v>0</v>
      </c>
      <c r="Y472" s="40"/>
      <c r="Z472" s="8">
        <v>77</v>
      </c>
      <c r="AA472" s="8">
        <v>6</v>
      </c>
      <c r="AB472" s="8">
        <v>6</v>
      </c>
      <c r="AC472" s="8">
        <v>0</v>
      </c>
      <c r="AD472" s="8">
        <v>0</v>
      </c>
      <c r="AE472" s="8">
        <v>0</v>
      </c>
      <c r="AF472" s="8">
        <v>0</v>
      </c>
      <c r="AG472" s="8">
        <v>0</v>
      </c>
      <c r="AH472" s="8">
        <v>0</v>
      </c>
      <c r="AI472" s="8">
        <v>0</v>
      </c>
      <c r="AJ472" s="8">
        <v>0</v>
      </c>
      <c r="AK472" s="8">
        <v>0</v>
      </c>
      <c r="AL472" s="8">
        <v>0</v>
      </c>
      <c r="AM472" s="8">
        <v>0</v>
      </c>
      <c r="AN472" s="8">
        <v>0</v>
      </c>
      <c r="AO472" s="8">
        <v>0</v>
      </c>
      <c r="AP472" s="8">
        <v>0</v>
      </c>
      <c r="AQ472" s="8">
        <v>0</v>
      </c>
      <c r="AR472" s="8">
        <v>0</v>
      </c>
      <c r="AS472" s="8">
        <v>0</v>
      </c>
      <c r="AT472" s="8">
        <v>0</v>
      </c>
      <c r="AU472" s="8">
        <v>0</v>
      </c>
      <c r="AV472" s="8">
        <v>0</v>
      </c>
      <c r="AW472" s="8">
        <f t="shared" si="80"/>
        <v>6</v>
      </c>
      <c r="AX472" s="8">
        <f t="shared" si="81"/>
        <v>6</v>
      </c>
      <c r="AY472" s="8">
        <v>0</v>
      </c>
      <c r="AZ472" s="8">
        <v>0</v>
      </c>
      <c r="BA472" s="8">
        <v>0</v>
      </c>
      <c r="BB472" s="8">
        <v>49</v>
      </c>
      <c r="BC472" s="8">
        <v>49</v>
      </c>
      <c r="BD472" s="8">
        <v>14</v>
      </c>
      <c r="BE472" s="8">
        <v>13</v>
      </c>
      <c r="BF472" s="8">
        <v>1</v>
      </c>
      <c r="BG472" s="4">
        <f t="shared" ref="BG472:BG503" si="93">SUM(BH472, BI472)</f>
        <v>2</v>
      </c>
      <c r="BH472" s="8">
        <v>2</v>
      </c>
      <c r="BI472" s="8">
        <v>0</v>
      </c>
      <c r="BJ472" s="8">
        <v>0</v>
      </c>
      <c r="BK472" s="8">
        <v>571</v>
      </c>
      <c r="BL472" s="8">
        <f t="shared" si="83"/>
        <v>1982</v>
      </c>
      <c r="BM472" s="8">
        <f t="shared" si="84"/>
        <v>5</v>
      </c>
      <c r="BN472" s="8">
        <v>5</v>
      </c>
      <c r="BO472" s="8">
        <v>0</v>
      </c>
      <c r="BP472" s="8">
        <v>0</v>
      </c>
      <c r="BQ472" s="8">
        <v>5</v>
      </c>
      <c r="BR472" s="8">
        <f t="shared" si="85"/>
        <v>2549</v>
      </c>
      <c r="BS472" s="8">
        <f t="shared" si="86"/>
        <v>2503</v>
      </c>
      <c r="BT472" s="8">
        <f t="shared" si="87"/>
        <v>46</v>
      </c>
      <c r="BU472" s="8">
        <f t="shared" si="88"/>
        <v>9494</v>
      </c>
      <c r="BV472" s="8"/>
      <c r="BW472" s="8">
        <v>0</v>
      </c>
    </row>
    <row r="473" spans="1:75">
      <c r="A473" s="8" t="s">
        <v>166</v>
      </c>
      <c r="B473" s="19">
        <v>45139</v>
      </c>
      <c r="C473" s="8" t="s">
        <v>220</v>
      </c>
      <c r="D473" s="10">
        <v>2023</v>
      </c>
      <c r="E473" s="8" t="str">
        <f t="shared" si="76"/>
        <v>ThurstonPrimary2023</v>
      </c>
      <c r="F473" s="8">
        <v>191908</v>
      </c>
      <c r="G473" s="8">
        <v>22225</v>
      </c>
      <c r="H473" s="8">
        <v>59261</v>
      </c>
      <c r="I473" s="8">
        <v>32</v>
      </c>
      <c r="J473" s="8">
        <v>4</v>
      </c>
      <c r="K473" s="8">
        <f t="shared" si="77"/>
        <v>59289</v>
      </c>
      <c r="L473" s="8">
        <f t="shared" si="78"/>
        <v>0</v>
      </c>
      <c r="M473" s="8">
        <v>196674</v>
      </c>
      <c r="N473" s="8">
        <v>60071</v>
      </c>
      <c r="O473" s="8">
        <v>59289</v>
      </c>
      <c r="P473" s="8">
        <v>4</v>
      </c>
      <c r="Q473" s="8">
        <v>0</v>
      </c>
      <c r="R473" s="8">
        <v>778</v>
      </c>
      <c r="S473" s="8">
        <v>66</v>
      </c>
      <c r="T473" s="8">
        <v>123</v>
      </c>
      <c r="U473" s="8">
        <v>550</v>
      </c>
      <c r="V473" s="8">
        <v>0</v>
      </c>
      <c r="W473" s="8">
        <v>39</v>
      </c>
      <c r="X473" s="8">
        <f t="shared" si="79"/>
        <v>0</v>
      </c>
      <c r="Y473" s="40"/>
      <c r="Z473" s="8">
        <v>9205</v>
      </c>
      <c r="AA473" s="8">
        <v>826</v>
      </c>
      <c r="AB473" s="8">
        <v>816</v>
      </c>
      <c r="AC473" s="8">
        <v>10</v>
      </c>
      <c r="AD473" s="8">
        <v>2</v>
      </c>
      <c r="AE473" s="8">
        <v>3</v>
      </c>
      <c r="AF473" s="8">
        <v>3</v>
      </c>
      <c r="AG473" s="8">
        <v>2</v>
      </c>
      <c r="AH473" s="8">
        <v>0</v>
      </c>
      <c r="AI473" s="8">
        <v>0</v>
      </c>
      <c r="AJ473" s="8">
        <v>0</v>
      </c>
      <c r="AK473" s="8">
        <v>0</v>
      </c>
      <c r="AL473" s="8">
        <v>0</v>
      </c>
      <c r="AM473" s="8">
        <v>0</v>
      </c>
      <c r="AN473" s="8">
        <v>0</v>
      </c>
      <c r="AO473" s="8">
        <v>0</v>
      </c>
      <c r="AP473" s="8">
        <v>0</v>
      </c>
      <c r="AQ473" s="8">
        <v>0</v>
      </c>
      <c r="AR473" s="8">
        <v>0</v>
      </c>
      <c r="AS473" s="8">
        <v>0</v>
      </c>
      <c r="AT473" s="8">
        <v>0</v>
      </c>
      <c r="AU473" s="8">
        <v>0</v>
      </c>
      <c r="AV473" s="8">
        <v>0</v>
      </c>
      <c r="AW473" s="8">
        <f t="shared" si="80"/>
        <v>826</v>
      </c>
      <c r="AX473" s="8">
        <f t="shared" si="81"/>
        <v>816</v>
      </c>
      <c r="AY473" s="8">
        <v>0</v>
      </c>
      <c r="AZ473" s="8">
        <v>0</v>
      </c>
      <c r="BA473" s="8">
        <v>0</v>
      </c>
      <c r="BB473" s="8">
        <v>3443</v>
      </c>
      <c r="BC473" s="8">
        <v>3443</v>
      </c>
      <c r="BD473" s="8">
        <v>234</v>
      </c>
      <c r="BE473" s="8">
        <v>219</v>
      </c>
      <c r="BF473" s="8">
        <v>15</v>
      </c>
      <c r="BG473" s="4">
        <f t="shared" si="93"/>
        <v>52</v>
      </c>
      <c r="BH473" s="8">
        <v>51</v>
      </c>
      <c r="BI473" s="8">
        <v>1</v>
      </c>
      <c r="BJ473" s="8">
        <v>0</v>
      </c>
      <c r="BK473" s="8">
        <v>36234</v>
      </c>
      <c r="BL473" s="8">
        <f t="shared" si="83"/>
        <v>23785</v>
      </c>
      <c r="BM473" s="8">
        <f t="shared" si="84"/>
        <v>232</v>
      </c>
      <c r="BN473" s="8">
        <v>232</v>
      </c>
      <c r="BO473" s="8">
        <v>0</v>
      </c>
      <c r="BP473" s="8">
        <v>0</v>
      </c>
      <c r="BQ473" s="8">
        <v>187</v>
      </c>
      <c r="BR473" s="8">
        <f t="shared" si="85"/>
        <v>59245</v>
      </c>
      <c r="BS473" s="8">
        <f t="shared" si="86"/>
        <v>58473</v>
      </c>
      <c r="BT473" s="8">
        <f t="shared" si="87"/>
        <v>768</v>
      </c>
      <c r="BU473" s="8">
        <f t="shared" si="88"/>
        <v>187469</v>
      </c>
      <c r="BV473" s="8"/>
      <c r="BW473" s="8">
        <v>4</v>
      </c>
    </row>
    <row r="474" spans="1:75">
      <c r="A474" s="8" t="s">
        <v>168</v>
      </c>
      <c r="B474" s="19">
        <v>45139</v>
      </c>
      <c r="C474" s="8" t="s">
        <v>220</v>
      </c>
      <c r="D474" s="10">
        <v>2023</v>
      </c>
      <c r="E474" s="8" t="str">
        <f t="shared" si="76"/>
        <v>WahkiakumPrimary2023</v>
      </c>
      <c r="F474" s="8"/>
      <c r="G474" s="8"/>
      <c r="H474" s="8"/>
      <c r="I474" s="8"/>
      <c r="J474" s="8"/>
      <c r="K474" s="8">
        <f t="shared" si="77"/>
        <v>0</v>
      </c>
      <c r="L474" s="8">
        <f t="shared" si="78"/>
        <v>0</v>
      </c>
      <c r="M474" s="8"/>
      <c r="N474" s="8"/>
      <c r="O474" s="8"/>
      <c r="P474" s="8"/>
      <c r="Q474" s="8"/>
      <c r="R474" s="8"/>
      <c r="S474" s="8"/>
      <c r="T474" s="8"/>
      <c r="U474" s="8"/>
      <c r="V474" s="8"/>
      <c r="W474" s="8"/>
      <c r="X474" s="8">
        <f t="shared" si="79"/>
        <v>0</v>
      </c>
      <c r="Y474" s="40" t="s">
        <v>410</v>
      </c>
      <c r="Z474" s="8"/>
      <c r="AA474" s="8"/>
      <c r="AB474" s="8"/>
      <c r="AC474" s="8"/>
      <c r="AD474" s="8"/>
      <c r="AE474" s="8"/>
      <c r="AF474" s="8"/>
      <c r="AG474" s="8"/>
      <c r="AH474" s="8"/>
      <c r="AI474" s="8"/>
      <c r="AJ474" s="8"/>
      <c r="AK474" s="8"/>
      <c r="AL474" s="8"/>
      <c r="AM474" s="8"/>
      <c r="AN474" s="8"/>
      <c r="AO474" s="8"/>
      <c r="AP474" s="8"/>
      <c r="AQ474" s="8"/>
      <c r="AR474" s="8"/>
      <c r="AS474" s="8"/>
      <c r="AT474" s="8"/>
      <c r="AU474" s="8"/>
      <c r="AV474" s="8"/>
      <c r="AW474" s="8">
        <f t="shared" si="80"/>
        <v>0</v>
      </c>
      <c r="AX474" s="8">
        <f t="shared" si="81"/>
        <v>0</v>
      </c>
      <c r="AY474" s="8"/>
      <c r="AZ474" s="8"/>
      <c r="BA474" s="8"/>
      <c r="BB474" s="8"/>
      <c r="BC474" s="8"/>
      <c r="BD474" s="8"/>
      <c r="BE474" s="8"/>
      <c r="BF474" s="8"/>
      <c r="BG474" s="4">
        <f t="shared" si="93"/>
        <v>0</v>
      </c>
      <c r="BH474" s="8"/>
      <c r="BI474" s="8"/>
      <c r="BJ474" s="8"/>
      <c r="BK474" s="8"/>
      <c r="BL474" s="8">
        <f t="shared" si="83"/>
        <v>0</v>
      </c>
      <c r="BM474" s="8">
        <f t="shared" si="84"/>
        <v>0</v>
      </c>
      <c r="BN474" s="8"/>
      <c r="BO474" s="8"/>
      <c r="BP474" s="8"/>
      <c r="BQ474" s="8"/>
      <c r="BR474" s="8">
        <f t="shared" si="85"/>
        <v>0</v>
      </c>
      <c r="BS474" s="8">
        <f t="shared" si="86"/>
        <v>0</v>
      </c>
      <c r="BT474" s="8">
        <f t="shared" si="87"/>
        <v>0</v>
      </c>
      <c r="BU474" s="8">
        <f t="shared" si="88"/>
        <v>0</v>
      </c>
      <c r="BV474" s="8"/>
      <c r="BW474" s="8"/>
    </row>
    <row r="475" spans="1:75" ht="29.1">
      <c r="A475" s="8" t="s">
        <v>170</v>
      </c>
      <c r="B475" s="19">
        <v>45139</v>
      </c>
      <c r="C475" s="8" t="s">
        <v>220</v>
      </c>
      <c r="D475" s="10">
        <v>2023</v>
      </c>
      <c r="E475" s="8" t="str">
        <f t="shared" si="76"/>
        <v>Walla WallaPrimary2023</v>
      </c>
      <c r="F475" s="8">
        <v>24217</v>
      </c>
      <c r="G475" s="8">
        <v>1798</v>
      </c>
      <c r="H475" s="8">
        <v>7828</v>
      </c>
      <c r="I475" s="8">
        <v>0</v>
      </c>
      <c r="J475" s="8">
        <v>0</v>
      </c>
      <c r="K475" s="8">
        <f t="shared" si="77"/>
        <v>7828</v>
      </c>
      <c r="L475" s="8">
        <f t="shared" si="78"/>
        <v>-1</v>
      </c>
      <c r="M475" s="8">
        <v>24708</v>
      </c>
      <c r="N475" s="8">
        <v>8045</v>
      </c>
      <c r="O475" s="8">
        <v>7829</v>
      </c>
      <c r="P475" s="8">
        <v>8</v>
      </c>
      <c r="Q475" s="8">
        <v>0</v>
      </c>
      <c r="R475" s="8">
        <v>208</v>
      </c>
      <c r="S475" s="8">
        <v>30</v>
      </c>
      <c r="T475" s="8">
        <v>61</v>
      </c>
      <c r="U475" s="8">
        <v>109</v>
      </c>
      <c r="V475" s="8">
        <v>0</v>
      </c>
      <c r="W475" s="8">
        <v>8</v>
      </c>
      <c r="X475" s="8">
        <f t="shared" si="79"/>
        <v>0</v>
      </c>
      <c r="Y475" s="40" t="s">
        <v>414</v>
      </c>
      <c r="Z475" s="8">
        <v>242</v>
      </c>
      <c r="AA475" s="8">
        <v>30</v>
      </c>
      <c r="AB475" s="8">
        <v>29</v>
      </c>
      <c r="AC475" s="8">
        <v>1</v>
      </c>
      <c r="AD475" s="8">
        <v>1</v>
      </c>
      <c r="AE475" s="8">
        <v>0</v>
      </c>
      <c r="AF475" s="8">
        <v>0</v>
      </c>
      <c r="AG475" s="8">
        <v>0</v>
      </c>
      <c r="AH475" s="8">
        <v>0</v>
      </c>
      <c r="AI475" s="8">
        <v>0</v>
      </c>
      <c r="AJ475" s="8">
        <v>0</v>
      </c>
      <c r="AK475" s="8">
        <v>0</v>
      </c>
      <c r="AL475" s="8">
        <v>0</v>
      </c>
      <c r="AM475" s="8">
        <v>0</v>
      </c>
      <c r="AN475" s="8">
        <v>0</v>
      </c>
      <c r="AO475" s="8">
        <v>0</v>
      </c>
      <c r="AP475" s="8">
        <v>0</v>
      </c>
      <c r="AQ475" s="8">
        <v>0</v>
      </c>
      <c r="AR475" s="8">
        <v>0</v>
      </c>
      <c r="AS475" s="8">
        <v>0</v>
      </c>
      <c r="AT475" s="8">
        <v>0</v>
      </c>
      <c r="AU475" s="8">
        <v>0</v>
      </c>
      <c r="AV475" s="8">
        <v>0</v>
      </c>
      <c r="AW475" s="8">
        <f t="shared" si="80"/>
        <v>30</v>
      </c>
      <c r="AX475" s="8">
        <f t="shared" si="81"/>
        <v>29</v>
      </c>
      <c r="AY475" s="8">
        <v>0</v>
      </c>
      <c r="AZ475" s="8">
        <v>0</v>
      </c>
      <c r="BA475" s="8">
        <v>0</v>
      </c>
      <c r="BB475" s="8">
        <v>318</v>
      </c>
      <c r="BC475" s="8">
        <v>318</v>
      </c>
      <c r="BD475" s="8">
        <v>85</v>
      </c>
      <c r="BE475" s="8">
        <v>83</v>
      </c>
      <c r="BF475" s="8">
        <v>2</v>
      </c>
      <c r="BG475" s="4">
        <f t="shared" si="93"/>
        <v>4</v>
      </c>
      <c r="BH475" s="8">
        <v>4</v>
      </c>
      <c r="BI475" s="8">
        <v>0</v>
      </c>
      <c r="BJ475" s="8">
        <v>0</v>
      </c>
      <c r="BK475" s="8">
        <v>3965</v>
      </c>
      <c r="BL475" s="8">
        <f t="shared" si="83"/>
        <v>4076</v>
      </c>
      <c r="BM475" s="8">
        <f t="shared" si="84"/>
        <v>11</v>
      </c>
      <c r="BN475" s="8">
        <v>11</v>
      </c>
      <c r="BO475" s="8">
        <v>0</v>
      </c>
      <c r="BP475" s="8">
        <v>0</v>
      </c>
      <c r="BQ475" s="8">
        <v>12</v>
      </c>
      <c r="BR475" s="8">
        <f t="shared" si="85"/>
        <v>8015</v>
      </c>
      <c r="BS475" s="8">
        <f t="shared" si="86"/>
        <v>7800</v>
      </c>
      <c r="BT475" s="8">
        <f t="shared" si="87"/>
        <v>207</v>
      </c>
      <c r="BU475" s="8">
        <f t="shared" si="88"/>
        <v>24466</v>
      </c>
      <c r="BV475" s="8"/>
      <c r="BW475" s="8">
        <v>0</v>
      </c>
    </row>
    <row r="476" spans="1:75">
      <c r="A476" s="8" t="s">
        <v>172</v>
      </c>
      <c r="B476" s="19">
        <v>45139</v>
      </c>
      <c r="C476" s="8" t="s">
        <v>220</v>
      </c>
      <c r="D476" s="10">
        <v>2023</v>
      </c>
      <c r="E476" s="8" t="str">
        <f t="shared" si="76"/>
        <v>WhatcomPrimary2023</v>
      </c>
      <c r="F476" s="8">
        <v>159755</v>
      </c>
      <c r="G476" s="8">
        <v>12571</v>
      </c>
      <c r="H476" s="8">
        <v>57767</v>
      </c>
      <c r="I476" s="8">
        <v>21</v>
      </c>
      <c r="J476" s="8">
        <v>2</v>
      </c>
      <c r="K476" s="8">
        <f t="shared" si="77"/>
        <v>57786</v>
      </c>
      <c r="L476" s="8">
        <f t="shared" si="78"/>
        <v>0</v>
      </c>
      <c r="M476" s="8">
        <v>163412</v>
      </c>
      <c r="N476" s="8">
        <v>58433</v>
      </c>
      <c r="O476" s="8">
        <v>57786</v>
      </c>
      <c r="P476" s="8">
        <v>0</v>
      </c>
      <c r="Q476" s="8">
        <v>0</v>
      </c>
      <c r="R476" s="8">
        <v>647</v>
      </c>
      <c r="S476" s="8">
        <v>40</v>
      </c>
      <c r="T476" s="8">
        <v>212</v>
      </c>
      <c r="U476" s="8">
        <v>388</v>
      </c>
      <c r="V476" s="8">
        <v>0</v>
      </c>
      <c r="W476" s="8">
        <v>7</v>
      </c>
      <c r="X476" s="8">
        <f t="shared" si="79"/>
        <v>0</v>
      </c>
      <c r="Y476" s="40"/>
      <c r="Z476" s="8">
        <v>2943</v>
      </c>
      <c r="AA476" s="8">
        <v>260</v>
      </c>
      <c r="AB476" s="8">
        <v>259</v>
      </c>
      <c r="AC476" s="8">
        <v>1</v>
      </c>
      <c r="AD476" s="8">
        <v>0</v>
      </c>
      <c r="AE476" s="8">
        <v>1</v>
      </c>
      <c r="AF476" s="8">
        <v>0</v>
      </c>
      <c r="AG476" s="8">
        <v>0</v>
      </c>
      <c r="AH476" s="8">
        <v>0</v>
      </c>
      <c r="AI476" s="8">
        <v>0</v>
      </c>
      <c r="AJ476" s="8">
        <v>0</v>
      </c>
      <c r="AK476" s="8">
        <v>0</v>
      </c>
      <c r="AL476" s="8">
        <v>0</v>
      </c>
      <c r="AM476" s="8">
        <v>0</v>
      </c>
      <c r="AN476" s="8">
        <v>0</v>
      </c>
      <c r="AO476" s="8">
        <v>0</v>
      </c>
      <c r="AP476" s="8">
        <v>0</v>
      </c>
      <c r="AQ476" s="8">
        <v>0</v>
      </c>
      <c r="AR476" s="8">
        <v>0</v>
      </c>
      <c r="AS476" s="8">
        <v>0</v>
      </c>
      <c r="AT476" s="8">
        <v>0</v>
      </c>
      <c r="AU476" s="8">
        <v>0</v>
      </c>
      <c r="AV476" s="8">
        <v>0</v>
      </c>
      <c r="AW476" s="8">
        <f t="shared" si="80"/>
        <v>260</v>
      </c>
      <c r="AX476" s="8">
        <f t="shared" si="81"/>
        <v>259</v>
      </c>
      <c r="AY476" s="8">
        <v>0</v>
      </c>
      <c r="AZ476" s="8">
        <v>0</v>
      </c>
      <c r="BA476" s="8">
        <v>0</v>
      </c>
      <c r="BB476" s="8">
        <v>2282</v>
      </c>
      <c r="BC476" s="8">
        <v>2282</v>
      </c>
      <c r="BD476" s="8">
        <v>866</v>
      </c>
      <c r="BE476" s="8">
        <v>852</v>
      </c>
      <c r="BF476" s="8">
        <v>14</v>
      </c>
      <c r="BG476" s="4">
        <f t="shared" si="93"/>
        <v>105</v>
      </c>
      <c r="BH476" s="8">
        <v>105</v>
      </c>
      <c r="BI476" s="8">
        <v>0</v>
      </c>
      <c r="BJ476" s="8">
        <v>0</v>
      </c>
      <c r="BK476" s="8">
        <v>38595</v>
      </c>
      <c r="BL476" s="8">
        <f t="shared" si="83"/>
        <v>19733</v>
      </c>
      <c r="BM476" s="8">
        <f t="shared" si="84"/>
        <v>415</v>
      </c>
      <c r="BN476" s="8">
        <v>415</v>
      </c>
      <c r="BO476" s="8">
        <v>0</v>
      </c>
      <c r="BP476" s="8">
        <v>0</v>
      </c>
      <c r="BQ476" s="8">
        <v>0</v>
      </c>
      <c r="BR476" s="8">
        <f t="shared" si="85"/>
        <v>58173</v>
      </c>
      <c r="BS476" s="8">
        <f t="shared" si="86"/>
        <v>57527</v>
      </c>
      <c r="BT476" s="8">
        <f t="shared" si="87"/>
        <v>646</v>
      </c>
      <c r="BU476" s="8">
        <f t="shared" si="88"/>
        <v>160469</v>
      </c>
      <c r="BV476" s="8"/>
      <c r="BW476" s="8">
        <v>0</v>
      </c>
    </row>
    <row r="477" spans="1:75">
      <c r="A477" s="8" t="s">
        <v>174</v>
      </c>
      <c r="B477" s="19">
        <v>45139</v>
      </c>
      <c r="C477" s="8" t="s">
        <v>220</v>
      </c>
      <c r="D477" s="10">
        <v>2023</v>
      </c>
      <c r="E477" s="8" t="str">
        <f t="shared" si="76"/>
        <v>WhitmanPrimary2023</v>
      </c>
      <c r="F477" s="8">
        <v>12637</v>
      </c>
      <c r="G477" s="8">
        <v>3241</v>
      </c>
      <c r="H477" s="8">
        <v>3795</v>
      </c>
      <c r="I477" s="8">
        <v>0</v>
      </c>
      <c r="J477" s="8">
        <v>0</v>
      </c>
      <c r="K477" s="8">
        <f t="shared" si="77"/>
        <v>3795</v>
      </c>
      <c r="L477" s="8">
        <f t="shared" si="78"/>
        <v>0</v>
      </c>
      <c r="M477" s="8">
        <v>13085</v>
      </c>
      <c r="N477" s="8">
        <v>3886</v>
      </c>
      <c r="O477" s="8">
        <v>3795</v>
      </c>
      <c r="P477" s="8">
        <v>0</v>
      </c>
      <c r="Q477" s="8">
        <v>0</v>
      </c>
      <c r="R477" s="8">
        <v>91</v>
      </c>
      <c r="S477" s="8">
        <v>4</v>
      </c>
      <c r="T477" s="8">
        <v>9</v>
      </c>
      <c r="U477" s="8">
        <v>72</v>
      </c>
      <c r="V477" s="8">
        <v>0</v>
      </c>
      <c r="W477" s="8">
        <v>6</v>
      </c>
      <c r="X477" s="8">
        <f t="shared" si="79"/>
        <v>0</v>
      </c>
      <c r="Y477" s="40"/>
      <c r="Z477" s="8">
        <v>254</v>
      </c>
      <c r="AA477" s="8">
        <v>19</v>
      </c>
      <c r="AB477" s="8">
        <v>19</v>
      </c>
      <c r="AC477" s="8">
        <v>0</v>
      </c>
      <c r="AD477" s="8">
        <v>0</v>
      </c>
      <c r="AE477" s="8">
        <v>0</v>
      </c>
      <c r="AF477" s="8">
        <v>0</v>
      </c>
      <c r="AG477" s="8">
        <v>0</v>
      </c>
      <c r="AH477" s="8">
        <v>0</v>
      </c>
      <c r="AI477" s="8">
        <v>0</v>
      </c>
      <c r="AJ477" s="8">
        <v>0</v>
      </c>
      <c r="AK477" s="8">
        <v>0</v>
      </c>
      <c r="AL477" s="8">
        <v>0</v>
      </c>
      <c r="AM477" s="8">
        <v>0</v>
      </c>
      <c r="AN477" s="8">
        <v>0</v>
      </c>
      <c r="AO477" s="8">
        <v>0</v>
      </c>
      <c r="AP477" s="8">
        <v>0</v>
      </c>
      <c r="AQ477" s="8">
        <v>0</v>
      </c>
      <c r="AR477" s="8">
        <v>0</v>
      </c>
      <c r="AS477" s="8">
        <v>0</v>
      </c>
      <c r="AT477" s="8">
        <v>0</v>
      </c>
      <c r="AU477" s="8">
        <v>0</v>
      </c>
      <c r="AV477" s="8">
        <v>0</v>
      </c>
      <c r="AW477" s="8">
        <f t="shared" si="80"/>
        <v>19</v>
      </c>
      <c r="AX477" s="8">
        <f t="shared" si="81"/>
        <v>19</v>
      </c>
      <c r="AY477" s="8">
        <v>0</v>
      </c>
      <c r="AZ477" s="8">
        <v>0</v>
      </c>
      <c r="BA477" s="8">
        <v>0</v>
      </c>
      <c r="BB477" s="8">
        <v>87</v>
      </c>
      <c r="BC477" s="8">
        <v>87</v>
      </c>
      <c r="BD477" s="8">
        <v>20</v>
      </c>
      <c r="BE477" s="8">
        <v>19</v>
      </c>
      <c r="BF477" s="8">
        <v>1</v>
      </c>
      <c r="BG477" s="4">
        <f t="shared" si="93"/>
        <v>1</v>
      </c>
      <c r="BH477" s="8">
        <v>1</v>
      </c>
      <c r="BI477" s="8">
        <v>0</v>
      </c>
      <c r="BJ477" s="8">
        <v>0</v>
      </c>
      <c r="BK477" s="8">
        <v>1625</v>
      </c>
      <c r="BL477" s="8">
        <f t="shared" si="83"/>
        <v>2260</v>
      </c>
      <c r="BM477" s="8">
        <f t="shared" si="84"/>
        <v>9</v>
      </c>
      <c r="BN477" s="8">
        <v>9</v>
      </c>
      <c r="BO477" s="8">
        <v>0</v>
      </c>
      <c r="BP477" s="8">
        <v>0</v>
      </c>
      <c r="BQ477" s="8">
        <v>11</v>
      </c>
      <c r="BR477" s="8">
        <f t="shared" si="85"/>
        <v>3867</v>
      </c>
      <c r="BS477" s="8">
        <f t="shared" si="86"/>
        <v>3776</v>
      </c>
      <c r="BT477" s="8">
        <f t="shared" si="87"/>
        <v>91</v>
      </c>
      <c r="BU477" s="8">
        <f t="shared" si="88"/>
        <v>12831</v>
      </c>
      <c r="BV477" s="8"/>
      <c r="BW477" s="8">
        <v>0</v>
      </c>
    </row>
    <row r="478" spans="1:75">
      <c r="A478" s="8" t="s">
        <v>176</v>
      </c>
      <c r="B478" s="19">
        <v>45139</v>
      </c>
      <c r="C478" s="8" t="s">
        <v>220</v>
      </c>
      <c r="D478" s="10">
        <v>2023</v>
      </c>
      <c r="E478" s="8" t="str">
        <f t="shared" si="76"/>
        <v>YakimaPrimary2023</v>
      </c>
      <c r="F478" s="8">
        <v>64208</v>
      </c>
      <c r="G478" s="8">
        <v>3671</v>
      </c>
      <c r="H478" s="8">
        <v>12376</v>
      </c>
      <c r="I478" s="8">
        <v>1</v>
      </c>
      <c r="J478" s="8">
        <v>1</v>
      </c>
      <c r="K478" s="8">
        <f t="shared" si="77"/>
        <v>12376</v>
      </c>
      <c r="L478" s="8">
        <f t="shared" si="78"/>
        <v>0</v>
      </c>
      <c r="M478" s="8">
        <v>64983</v>
      </c>
      <c r="N478" s="8">
        <v>12587</v>
      </c>
      <c r="O478" s="8">
        <v>12376</v>
      </c>
      <c r="P478" s="8">
        <v>0</v>
      </c>
      <c r="Q478" s="8">
        <v>0</v>
      </c>
      <c r="R478" s="8">
        <v>211</v>
      </c>
      <c r="S478" s="8">
        <v>31</v>
      </c>
      <c r="T478" s="8">
        <v>21</v>
      </c>
      <c r="U478" s="8">
        <v>157</v>
      </c>
      <c r="V478" s="8">
        <v>0</v>
      </c>
      <c r="W478" s="8">
        <v>2</v>
      </c>
      <c r="X478" s="8">
        <f t="shared" si="79"/>
        <v>0</v>
      </c>
      <c r="Y478" s="40"/>
      <c r="Z478" s="8">
        <v>664</v>
      </c>
      <c r="AA478" s="8">
        <v>50</v>
      </c>
      <c r="AB478" s="8">
        <v>50</v>
      </c>
      <c r="AC478" s="8">
        <v>0</v>
      </c>
      <c r="AD478" s="8">
        <v>0</v>
      </c>
      <c r="AE478" s="8">
        <v>0</v>
      </c>
      <c r="AF478" s="8">
        <v>0</v>
      </c>
      <c r="AG478" s="8">
        <v>0</v>
      </c>
      <c r="AH478" s="8">
        <v>0</v>
      </c>
      <c r="AI478" s="8">
        <v>0</v>
      </c>
      <c r="AJ478" s="8">
        <v>0</v>
      </c>
      <c r="AK478" s="8">
        <v>0</v>
      </c>
      <c r="AL478" s="8">
        <v>0</v>
      </c>
      <c r="AM478" s="8">
        <v>0</v>
      </c>
      <c r="AN478" s="8">
        <v>0</v>
      </c>
      <c r="AO478" s="8">
        <v>0</v>
      </c>
      <c r="AP478" s="8">
        <v>0</v>
      </c>
      <c r="AQ478" s="8">
        <v>0</v>
      </c>
      <c r="AR478" s="8">
        <v>0</v>
      </c>
      <c r="AS478" s="8">
        <v>0</v>
      </c>
      <c r="AT478" s="8">
        <v>0</v>
      </c>
      <c r="AU478" s="8">
        <v>0</v>
      </c>
      <c r="AV478" s="8">
        <v>0</v>
      </c>
      <c r="AW478" s="8">
        <f t="shared" si="80"/>
        <v>50</v>
      </c>
      <c r="AX478" s="8">
        <f t="shared" si="81"/>
        <v>50</v>
      </c>
      <c r="AY478" s="8">
        <v>0</v>
      </c>
      <c r="AZ478" s="8">
        <v>0</v>
      </c>
      <c r="BA478" s="8">
        <v>0</v>
      </c>
      <c r="BB478" s="8">
        <v>175</v>
      </c>
      <c r="BC478" s="8">
        <v>175</v>
      </c>
      <c r="BD478" s="8">
        <v>37</v>
      </c>
      <c r="BE478" s="8">
        <v>37</v>
      </c>
      <c r="BF478" s="8">
        <v>0</v>
      </c>
      <c r="BG478" s="4">
        <f t="shared" si="93"/>
        <v>5</v>
      </c>
      <c r="BH478" s="8">
        <v>5</v>
      </c>
      <c r="BI478" s="8">
        <v>0</v>
      </c>
      <c r="BJ478" s="8">
        <v>0</v>
      </c>
      <c r="BK478" s="8">
        <v>3223</v>
      </c>
      <c r="BL478" s="8">
        <f t="shared" si="83"/>
        <v>9359</v>
      </c>
      <c r="BM478" s="8">
        <f t="shared" si="84"/>
        <v>245</v>
      </c>
      <c r="BN478" s="8">
        <v>245</v>
      </c>
      <c r="BO478" s="8">
        <v>0</v>
      </c>
      <c r="BP478" s="8">
        <v>0</v>
      </c>
      <c r="BQ478" s="8">
        <v>15</v>
      </c>
      <c r="BR478" s="8">
        <f t="shared" si="85"/>
        <v>12537</v>
      </c>
      <c r="BS478" s="8">
        <f t="shared" si="86"/>
        <v>12326</v>
      </c>
      <c r="BT478" s="8">
        <f t="shared" si="87"/>
        <v>211</v>
      </c>
      <c r="BU478" s="8">
        <f t="shared" si="88"/>
        <v>64319</v>
      </c>
      <c r="BV478" s="8"/>
      <c r="BW478" s="8">
        <v>0</v>
      </c>
    </row>
    <row r="479" spans="1:75">
      <c r="A479" s="21" t="s">
        <v>178</v>
      </c>
      <c r="B479" s="22">
        <v>45139</v>
      </c>
      <c r="C479" s="21" t="s">
        <v>220</v>
      </c>
      <c r="D479" s="23">
        <v>2023</v>
      </c>
      <c r="E479" s="21" t="str">
        <f t="shared" si="76"/>
        <v>z-TotalsPrimary2023</v>
      </c>
      <c r="F479" s="21">
        <f>SUM(F440:F478)</f>
        <v>3843525</v>
      </c>
      <c r="G479" s="21">
        <f>SUM(G440:G478)</f>
        <v>373810</v>
      </c>
      <c r="H479" s="21">
        <f>SUM(H440:H478)</f>
        <v>1116733</v>
      </c>
      <c r="I479" s="21">
        <f>SUM(I440:I478)</f>
        <v>323</v>
      </c>
      <c r="J479" s="21">
        <f>SUM(J440:J478)</f>
        <v>92</v>
      </c>
      <c r="K479" s="21">
        <f t="shared" si="77"/>
        <v>1116964</v>
      </c>
      <c r="L479" s="21">
        <f t="shared" si="78"/>
        <v>1</v>
      </c>
      <c r="M479" s="21">
        <f t="shared" ref="M479:W479" si="94">SUM(M440:M478)</f>
        <v>3922062</v>
      </c>
      <c r="N479" s="21">
        <f t="shared" si="94"/>
        <v>1134483</v>
      </c>
      <c r="O479" s="21">
        <f t="shared" si="94"/>
        <v>1116963</v>
      </c>
      <c r="P479" s="21">
        <f t="shared" si="94"/>
        <v>59</v>
      </c>
      <c r="Q479" s="21">
        <f t="shared" si="94"/>
        <v>3</v>
      </c>
      <c r="R479" s="21">
        <f t="shared" si="94"/>
        <v>17459</v>
      </c>
      <c r="S479" s="21">
        <f t="shared" si="94"/>
        <v>1972</v>
      </c>
      <c r="T479" s="21">
        <f t="shared" si="94"/>
        <v>3830</v>
      </c>
      <c r="U479" s="21">
        <f t="shared" si="94"/>
        <v>11407</v>
      </c>
      <c r="V479" s="21">
        <f t="shared" si="94"/>
        <v>0</v>
      </c>
      <c r="W479" s="21">
        <f t="shared" si="94"/>
        <v>250</v>
      </c>
      <c r="X479" s="21">
        <f t="shared" si="79"/>
        <v>2</v>
      </c>
      <c r="Y479" s="21"/>
      <c r="Z479" s="21">
        <f t="shared" ref="Z479:AV479" si="95">SUM(Z440:Z478)</f>
        <v>85384</v>
      </c>
      <c r="AA479" s="21">
        <f t="shared" si="95"/>
        <v>7089</v>
      </c>
      <c r="AB479" s="21">
        <f t="shared" si="95"/>
        <v>7001</v>
      </c>
      <c r="AC479" s="21">
        <f t="shared" si="95"/>
        <v>88</v>
      </c>
      <c r="AD479" s="21">
        <f t="shared" si="95"/>
        <v>27</v>
      </c>
      <c r="AE479" s="21">
        <f t="shared" si="95"/>
        <v>40</v>
      </c>
      <c r="AF479" s="21">
        <f t="shared" si="95"/>
        <v>15</v>
      </c>
      <c r="AG479" s="21">
        <f t="shared" si="95"/>
        <v>6</v>
      </c>
      <c r="AH479" s="21">
        <f t="shared" si="95"/>
        <v>0</v>
      </c>
      <c r="AI479" s="21">
        <f t="shared" si="95"/>
        <v>0</v>
      </c>
      <c r="AJ479" s="21">
        <f t="shared" si="95"/>
        <v>0</v>
      </c>
      <c r="AK479" s="21">
        <f t="shared" si="95"/>
        <v>0</v>
      </c>
      <c r="AL479" s="21">
        <f t="shared" si="95"/>
        <v>0</v>
      </c>
      <c r="AM479" s="21">
        <f t="shared" si="95"/>
        <v>0</v>
      </c>
      <c r="AN479" s="21">
        <f t="shared" si="95"/>
        <v>0</v>
      </c>
      <c r="AO479" s="21">
        <f t="shared" si="95"/>
        <v>0</v>
      </c>
      <c r="AP479" s="21">
        <f t="shared" si="95"/>
        <v>0</v>
      </c>
      <c r="AQ479" s="21">
        <f t="shared" si="95"/>
        <v>0</v>
      </c>
      <c r="AR479" s="21">
        <f t="shared" si="95"/>
        <v>0</v>
      </c>
      <c r="AS479" s="21">
        <f t="shared" si="95"/>
        <v>0</v>
      </c>
      <c r="AT479" s="21">
        <f t="shared" si="95"/>
        <v>0</v>
      </c>
      <c r="AU479" s="21">
        <f t="shared" si="95"/>
        <v>0</v>
      </c>
      <c r="AV479" s="21">
        <f t="shared" si="95"/>
        <v>0</v>
      </c>
      <c r="AW479" s="21">
        <f t="shared" si="80"/>
        <v>7089</v>
      </c>
      <c r="AX479" s="21">
        <f t="shared" si="81"/>
        <v>7001</v>
      </c>
      <c r="AY479" s="21">
        <f t="shared" ref="AY479:BF479" si="96">SUM(AY440:AY478)</f>
        <v>0</v>
      </c>
      <c r="AZ479" s="21">
        <f t="shared" si="96"/>
        <v>0</v>
      </c>
      <c r="BA479" s="21">
        <f t="shared" si="96"/>
        <v>0</v>
      </c>
      <c r="BB479" s="21">
        <f t="shared" si="96"/>
        <v>36638</v>
      </c>
      <c r="BC479" s="21">
        <f t="shared" si="96"/>
        <v>36619</v>
      </c>
      <c r="BD479" s="21">
        <f t="shared" si="96"/>
        <v>10222</v>
      </c>
      <c r="BE479" s="21">
        <f t="shared" si="96"/>
        <v>10005</v>
      </c>
      <c r="BF479" s="21">
        <f t="shared" si="96"/>
        <v>217</v>
      </c>
      <c r="BG479" s="21">
        <f t="shared" si="93"/>
        <v>1636</v>
      </c>
      <c r="BH479" s="21">
        <f>SUM(BH440:BH478)</f>
        <v>1630</v>
      </c>
      <c r="BI479" s="21">
        <f>SUM(BI440:BI478)</f>
        <v>6</v>
      </c>
      <c r="BJ479" s="21">
        <f>SUM(BJ440:BJ478)</f>
        <v>16</v>
      </c>
      <c r="BK479" s="21">
        <f>SUM(BK440:BK478)</f>
        <v>563260</v>
      </c>
      <c r="BL479" s="21">
        <f t="shared" si="83"/>
        <v>569587</v>
      </c>
      <c r="BM479" s="21">
        <f t="shared" si="84"/>
        <v>9152</v>
      </c>
      <c r="BN479" s="21">
        <f>SUM(BN440:BN478)</f>
        <v>6604</v>
      </c>
      <c r="BO479" s="21">
        <f>SUM(BO440:BO478)</f>
        <v>2548</v>
      </c>
      <c r="BP479" s="21">
        <f>SUM(BP440:BP478)</f>
        <v>0</v>
      </c>
      <c r="BQ479" s="21">
        <f>SUM(BQ440:BQ478)</f>
        <v>2701</v>
      </c>
      <c r="BR479" s="21">
        <f t="shared" si="85"/>
        <v>1127394</v>
      </c>
      <c r="BS479" s="21">
        <f t="shared" si="86"/>
        <v>1109962</v>
      </c>
      <c r="BT479" s="21">
        <f t="shared" si="87"/>
        <v>17371</v>
      </c>
      <c r="BU479" s="21">
        <f t="shared" si="88"/>
        <v>3836678</v>
      </c>
      <c r="BV479" s="21"/>
      <c r="BW479" s="21">
        <f>SUM(BW440:BW478)</f>
        <v>29</v>
      </c>
    </row>
    <row r="480" spans="1:75">
      <c r="A480" s="4" t="s">
        <v>98</v>
      </c>
      <c r="B480" s="18">
        <v>45041</v>
      </c>
      <c r="C480" s="4" t="s">
        <v>258</v>
      </c>
      <c r="D480" s="5">
        <v>2023</v>
      </c>
      <c r="E480" s="4" t="str">
        <f t="shared" si="76"/>
        <v>AdamsApril2023</v>
      </c>
      <c r="K480" s="4">
        <f t="shared" si="77"/>
        <v>0</v>
      </c>
      <c r="L480" s="4">
        <f t="shared" si="78"/>
        <v>0</v>
      </c>
      <c r="X480" s="4">
        <f t="shared" si="79"/>
        <v>0</v>
      </c>
      <c r="Y480" s="2" t="s">
        <v>410</v>
      </c>
      <c r="AW480" s="4">
        <f t="shared" si="80"/>
        <v>0</v>
      </c>
      <c r="AX480" s="4">
        <f t="shared" si="81"/>
        <v>0</v>
      </c>
      <c r="BG480" s="8">
        <f t="shared" si="93"/>
        <v>0</v>
      </c>
      <c r="BL480" s="4">
        <f t="shared" si="83"/>
        <v>0</v>
      </c>
      <c r="BM480" s="4">
        <f t="shared" si="84"/>
        <v>0</v>
      </c>
      <c r="BR480" s="4">
        <f t="shared" si="85"/>
        <v>0</v>
      </c>
      <c r="BS480" s="4">
        <f t="shared" si="86"/>
        <v>0</v>
      </c>
      <c r="BT480" s="4">
        <f t="shared" si="87"/>
        <v>0</v>
      </c>
      <c r="BU480" s="4">
        <f t="shared" si="88"/>
        <v>0</v>
      </c>
    </row>
    <row r="481" spans="1:75">
      <c r="A481" s="4" t="s">
        <v>101</v>
      </c>
      <c r="B481" s="18">
        <v>45041</v>
      </c>
      <c r="C481" s="4" t="s">
        <v>258</v>
      </c>
      <c r="D481" s="5">
        <v>2023</v>
      </c>
      <c r="E481" s="4" t="str">
        <f t="shared" si="76"/>
        <v>AsotinApril2023</v>
      </c>
      <c r="F481" s="4">
        <v>12297</v>
      </c>
      <c r="G481" s="4">
        <v>1270</v>
      </c>
      <c r="H481" s="4">
        <v>6208</v>
      </c>
      <c r="I481" s="4">
        <v>0</v>
      </c>
      <c r="J481" s="4">
        <v>4</v>
      </c>
      <c r="K481" s="4">
        <f t="shared" si="77"/>
        <v>6204</v>
      </c>
      <c r="L481" s="4">
        <f t="shared" si="78"/>
        <v>0</v>
      </c>
      <c r="M481" s="4">
        <v>12529</v>
      </c>
      <c r="N481" s="4">
        <v>6288</v>
      </c>
      <c r="O481" s="4">
        <v>6204</v>
      </c>
      <c r="P481" s="4">
        <v>0</v>
      </c>
      <c r="Q481" s="4">
        <v>0</v>
      </c>
      <c r="R481" s="4">
        <v>84</v>
      </c>
      <c r="S481" s="4">
        <v>8</v>
      </c>
      <c r="T481" s="4">
        <v>43</v>
      </c>
      <c r="U481" s="4">
        <v>24</v>
      </c>
      <c r="V481" s="4">
        <v>0</v>
      </c>
      <c r="W481" s="4">
        <v>9</v>
      </c>
      <c r="X481" s="4">
        <f t="shared" si="79"/>
        <v>0</v>
      </c>
      <c r="Z481" s="4">
        <v>69</v>
      </c>
      <c r="AA481" s="4">
        <v>5</v>
      </c>
      <c r="AB481" s="4">
        <v>5</v>
      </c>
      <c r="AC481" s="4">
        <v>0</v>
      </c>
      <c r="AD481" s="4">
        <v>0</v>
      </c>
      <c r="AE481" s="4">
        <v>0</v>
      </c>
      <c r="AF481" s="4">
        <v>0</v>
      </c>
      <c r="AG481" s="4">
        <v>0</v>
      </c>
      <c r="AH481" s="4">
        <v>0</v>
      </c>
      <c r="AI481" s="4">
        <v>0</v>
      </c>
      <c r="AJ481" s="4">
        <v>0</v>
      </c>
      <c r="AK481" s="4">
        <v>0</v>
      </c>
      <c r="AL481" s="4">
        <v>0</v>
      </c>
      <c r="AM481" s="4">
        <v>0</v>
      </c>
      <c r="AN481" s="4">
        <v>0</v>
      </c>
      <c r="AO481" s="4">
        <v>0</v>
      </c>
      <c r="AP481" s="4">
        <v>0</v>
      </c>
      <c r="AQ481" s="4">
        <v>0</v>
      </c>
      <c r="AR481" s="4">
        <v>0</v>
      </c>
      <c r="AS481" s="4">
        <v>0</v>
      </c>
      <c r="AT481" s="4">
        <v>0</v>
      </c>
      <c r="AU481" s="4">
        <v>0</v>
      </c>
      <c r="AV481" s="4">
        <v>0</v>
      </c>
      <c r="AW481" s="4">
        <f t="shared" si="80"/>
        <v>5</v>
      </c>
      <c r="AX481" s="4">
        <f t="shared" si="81"/>
        <v>5</v>
      </c>
      <c r="AY481" s="4">
        <v>0</v>
      </c>
      <c r="AZ481" s="4">
        <v>0</v>
      </c>
      <c r="BA481" s="4">
        <v>0</v>
      </c>
      <c r="BB481" s="4">
        <v>51</v>
      </c>
      <c r="BC481" s="4">
        <v>51</v>
      </c>
      <c r="BD481" s="4">
        <v>27</v>
      </c>
      <c r="BE481" s="4">
        <v>27</v>
      </c>
      <c r="BF481" s="4">
        <v>0</v>
      </c>
      <c r="BG481" s="8">
        <f t="shared" si="93"/>
        <v>4</v>
      </c>
      <c r="BH481" s="4">
        <v>4</v>
      </c>
      <c r="BI481" s="4">
        <v>0</v>
      </c>
      <c r="BJ481" s="4">
        <v>0</v>
      </c>
      <c r="BK481" s="4">
        <v>3329</v>
      </c>
      <c r="BL481" s="4">
        <f t="shared" si="83"/>
        <v>2955</v>
      </c>
      <c r="BM481" s="4">
        <f t="shared" si="84"/>
        <v>36</v>
      </c>
      <c r="BN481" s="4">
        <v>36</v>
      </c>
      <c r="BO481" s="4">
        <v>0</v>
      </c>
      <c r="BP481" s="4">
        <v>0</v>
      </c>
      <c r="BQ481" s="4">
        <v>10</v>
      </c>
      <c r="BR481" s="4">
        <f t="shared" si="85"/>
        <v>6283</v>
      </c>
      <c r="BS481" s="4">
        <f t="shared" si="86"/>
        <v>6199</v>
      </c>
      <c r="BT481" s="4">
        <f t="shared" si="87"/>
        <v>84</v>
      </c>
      <c r="BU481" s="4">
        <f t="shared" si="88"/>
        <v>12460</v>
      </c>
      <c r="BW481" s="4">
        <v>0</v>
      </c>
    </row>
    <row r="482" spans="1:75">
      <c r="A482" s="4" t="s">
        <v>103</v>
      </c>
      <c r="B482" s="18">
        <v>45041</v>
      </c>
      <c r="C482" s="4" t="s">
        <v>258</v>
      </c>
      <c r="D482" s="5">
        <v>2023</v>
      </c>
      <c r="E482" s="4" t="str">
        <f t="shared" si="76"/>
        <v>BentonApril2023</v>
      </c>
      <c r="K482" s="4">
        <f t="shared" si="77"/>
        <v>0</v>
      </c>
      <c r="L482" s="4">
        <f t="shared" si="78"/>
        <v>0</v>
      </c>
      <c r="X482" s="4">
        <f t="shared" si="79"/>
        <v>0</v>
      </c>
      <c r="Y482" s="2" t="s">
        <v>410</v>
      </c>
      <c r="AW482" s="4">
        <f t="shared" si="80"/>
        <v>0</v>
      </c>
      <c r="AX482" s="4">
        <f t="shared" si="81"/>
        <v>0</v>
      </c>
      <c r="BG482" s="8">
        <f t="shared" si="93"/>
        <v>0</v>
      </c>
      <c r="BL482" s="4">
        <f t="shared" si="83"/>
        <v>0</v>
      </c>
      <c r="BM482" s="4">
        <f t="shared" si="84"/>
        <v>0</v>
      </c>
      <c r="BR482" s="4">
        <f t="shared" si="85"/>
        <v>0</v>
      </c>
      <c r="BS482" s="4">
        <f t="shared" si="86"/>
        <v>0</v>
      </c>
      <c r="BT482" s="4">
        <f t="shared" si="87"/>
        <v>0</v>
      </c>
      <c r="BU482" s="4">
        <f t="shared" si="88"/>
        <v>0</v>
      </c>
    </row>
    <row r="483" spans="1:75">
      <c r="A483" s="4" t="s">
        <v>105</v>
      </c>
      <c r="B483" s="18">
        <v>45041</v>
      </c>
      <c r="C483" s="4" t="s">
        <v>258</v>
      </c>
      <c r="D483" s="5">
        <v>2023</v>
      </c>
      <c r="E483" s="4" t="str">
        <f t="shared" si="76"/>
        <v>ChelanApril2023</v>
      </c>
      <c r="K483" s="4">
        <f t="shared" si="77"/>
        <v>0</v>
      </c>
      <c r="L483" s="4">
        <f t="shared" si="78"/>
        <v>0</v>
      </c>
      <c r="X483" s="4">
        <f t="shared" si="79"/>
        <v>0</v>
      </c>
      <c r="Y483" s="2" t="s">
        <v>410</v>
      </c>
      <c r="AW483" s="4">
        <f t="shared" si="80"/>
        <v>0</v>
      </c>
      <c r="AX483" s="4">
        <f t="shared" si="81"/>
        <v>0</v>
      </c>
      <c r="BG483" s="8">
        <f t="shared" si="93"/>
        <v>0</v>
      </c>
      <c r="BL483" s="4">
        <f t="shared" si="83"/>
        <v>0</v>
      </c>
      <c r="BM483" s="4">
        <f t="shared" si="84"/>
        <v>0</v>
      </c>
      <c r="BR483" s="4">
        <f t="shared" si="85"/>
        <v>0</v>
      </c>
      <c r="BS483" s="4">
        <f t="shared" si="86"/>
        <v>0</v>
      </c>
      <c r="BT483" s="4">
        <f t="shared" si="87"/>
        <v>0</v>
      </c>
      <c r="BU483" s="4">
        <f t="shared" si="88"/>
        <v>0</v>
      </c>
    </row>
    <row r="484" spans="1:75">
      <c r="A484" s="4" t="s">
        <v>107</v>
      </c>
      <c r="B484" s="18">
        <v>45041</v>
      </c>
      <c r="C484" s="4" t="s">
        <v>258</v>
      </c>
      <c r="D484" s="5">
        <v>2023</v>
      </c>
      <c r="E484" s="4" t="str">
        <f t="shared" si="76"/>
        <v>ClallamApril2023</v>
      </c>
      <c r="K484" s="4">
        <f t="shared" si="77"/>
        <v>0</v>
      </c>
      <c r="L484" s="4">
        <f t="shared" si="78"/>
        <v>0</v>
      </c>
      <c r="X484" s="4">
        <f t="shared" si="79"/>
        <v>0</v>
      </c>
      <c r="Y484" s="2" t="s">
        <v>410</v>
      </c>
      <c r="AW484" s="4">
        <f t="shared" si="80"/>
        <v>0</v>
      </c>
      <c r="AX484" s="4">
        <f t="shared" si="81"/>
        <v>0</v>
      </c>
      <c r="BG484" s="8">
        <f t="shared" si="93"/>
        <v>0</v>
      </c>
      <c r="BL484" s="4">
        <f t="shared" si="83"/>
        <v>0</v>
      </c>
      <c r="BM484" s="4">
        <f t="shared" si="84"/>
        <v>0</v>
      </c>
      <c r="BR484" s="4">
        <f t="shared" si="85"/>
        <v>0</v>
      </c>
      <c r="BS484" s="4">
        <f t="shared" si="86"/>
        <v>0</v>
      </c>
      <c r="BT484" s="4">
        <f t="shared" si="87"/>
        <v>0</v>
      </c>
      <c r="BU484" s="4">
        <f t="shared" si="88"/>
        <v>0</v>
      </c>
    </row>
    <row r="485" spans="1:75" ht="87">
      <c r="A485" s="4" t="s">
        <v>109</v>
      </c>
      <c r="B485" s="18">
        <v>45041</v>
      </c>
      <c r="C485" s="4" t="s">
        <v>258</v>
      </c>
      <c r="D485" s="5">
        <v>2023</v>
      </c>
      <c r="E485" s="4" t="str">
        <f t="shared" si="76"/>
        <v>ClarkApril2023</v>
      </c>
      <c r="F485" s="4">
        <v>14886</v>
      </c>
      <c r="G485" s="4">
        <v>1249</v>
      </c>
      <c r="H485" s="4">
        <v>7105</v>
      </c>
      <c r="I485" s="4">
        <v>0</v>
      </c>
      <c r="J485" s="4">
        <v>0</v>
      </c>
      <c r="K485" s="4">
        <f t="shared" si="77"/>
        <v>7105</v>
      </c>
      <c r="L485" s="4">
        <f t="shared" si="78"/>
        <v>-1</v>
      </c>
      <c r="M485" s="4">
        <v>15063</v>
      </c>
      <c r="N485" s="4">
        <v>7237</v>
      </c>
      <c r="O485" s="4">
        <v>7106</v>
      </c>
      <c r="P485" s="4">
        <v>0</v>
      </c>
      <c r="Q485" s="4">
        <v>0</v>
      </c>
      <c r="R485" s="4">
        <v>132</v>
      </c>
      <c r="S485" s="4">
        <v>12</v>
      </c>
      <c r="T485" s="4">
        <v>85</v>
      </c>
      <c r="U485" s="4">
        <v>26</v>
      </c>
      <c r="V485" s="4">
        <v>0</v>
      </c>
      <c r="W485" s="4">
        <v>9</v>
      </c>
      <c r="X485" s="4">
        <f t="shared" si="79"/>
        <v>-1</v>
      </c>
      <c r="Y485" s="2" t="s">
        <v>415</v>
      </c>
      <c r="Z485" s="4">
        <v>185</v>
      </c>
      <c r="AA485" s="4">
        <v>40</v>
      </c>
      <c r="AB485" s="4">
        <v>34</v>
      </c>
      <c r="AC485" s="4">
        <v>6</v>
      </c>
      <c r="AD485" s="4">
        <v>0</v>
      </c>
      <c r="AE485" s="4">
        <v>5</v>
      </c>
      <c r="AF485" s="4">
        <v>1</v>
      </c>
      <c r="AG485" s="4">
        <v>0</v>
      </c>
      <c r="AH485" s="4">
        <v>0</v>
      </c>
      <c r="AI485" s="4">
        <v>0</v>
      </c>
      <c r="AJ485" s="4">
        <v>0</v>
      </c>
      <c r="AK485" s="4">
        <v>0</v>
      </c>
      <c r="AL485" s="4">
        <v>0</v>
      </c>
      <c r="AM485" s="4">
        <v>0</v>
      </c>
      <c r="AN485" s="4">
        <v>0</v>
      </c>
      <c r="AO485" s="4">
        <v>0</v>
      </c>
      <c r="AP485" s="4">
        <v>0</v>
      </c>
      <c r="AQ485" s="4">
        <v>0</v>
      </c>
      <c r="AR485" s="4">
        <v>0</v>
      </c>
      <c r="AS485" s="4">
        <v>0</v>
      </c>
      <c r="AT485" s="4">
        <v>0</v>
      </c>
      <c r="AU485" s="4">
        <v>0</v>
      </c>
      <c r="AV485" s="4">
        <v>0</v>
      </c>
      <c r="AW485" s="4">
        <f t="shared" si="80"/>
        <v>40</v>
      </c>
      <c r="AX485" s="4">
        <f t="shared" si="81"/>
        <v>34</v>
      </c>
      <c r="AY485" s="4">
        <v>0</v>
      </c>
      <c r="AZ485" s="4">
        <v>0</v>
      </c>
      <c r="BA485" s="4">
        <v>0</v>
      </c>
      <c r="BB485" s="4">
        <v>83</v>
      </c>
      <c r="BC485" s="4">
        <v>83</v>
      </c>
      <c r="BD485" s="4">
        <v>38</v>
      </c>
      <c r="BE485" s="4">
        <v>35</v>
      </c>
      <c r="BF485" s="4">
        <v>3</v>
      </c>
      <c r="BG485" s="8">
        <f t="shared" si="93"/>
        <v>6</v>
      </c>
      <c r="BH485" s="4">
        <v>6</v>
      </c>
      <c r="BI485" s="4">
        <v>0</v>
      </c>
      <c r="BJ485" s="4">
        <v>0</v>
      </c>
      <c r="BK485" s="4">
        <v>2681</v>
      </c>
      <c r="BL485" s="4">
        <f t="shared" si="83"/>
        <v>4550</v>
      </c>
      <c r="BM485" s="4">
        <f t="shared" si="84"/>
        <v>126</v>
      </c>
      <c r="BN485" s="4">
        <v>126</v>
      </c>
      <c r="BO485" s="4">
        <v>0</v>
      </c>
      <c r="BP485" s="4">
        <v>0</v>
      </c>
      <c r="BQ485" s="4">
        <v>48</v>
      </c>
      <c r="BR485" s="4">
        <f t="shared" si="85"/>
        <v>7197</v>
      </c>
      <c r="BS485" s="4">
        <f t="shared" si="86"/>
        <v>7072</v>
      </c>
      <c r="BT485" s="4">
        <f t="shared" si="87"/>
        <v>126</v>
      </c>
      <c r="BU485" s="4">
        <f t="shared" si="88"/>
        <v>14878</v>
      </c>
      <c r="BW485" s="4">
        <v>0</v>
      </c>
    </row>
    <row r="486" spans="1:75">
      <c r="A486" s="4" t="s">
        <v>111</v>
      </c>
      <c r="B486" s="18">
        <v>45041</v>
      </c>
      <c r="C486" s="4" t="s">
        <v>258</v>
      </c>
      <c r="D486" s="5">
        <v>2023</v>
      </c>
      <c r="E486" s="4" t="str">
        <f t="shared" si="76"/>
        <v>ColumbiaApril2023</v>
      </c>
      <c r="F486" s="8"/>
      <c r="G486" s="8"/>
      <c r="H486" s="8"/>
      <c r="I486" s="8"/>
      <c r="J486" s="8"/>
      <c r="K486" s="4">
        <f t="shared" si="77"/>
        <v>0</v>
      </c>
      <c r="L486" s="4">
        <f t="shared" si="78"/>
        <v>0</v>
      </c>
      <c r="M486" s="8"/>
      <c r="N486" s="8"/>
      <c r="O486" s="8"/>
      <c r="P486" s="8"/>
      <c r="Q486" s="8"/>
      <c r="R486" s="8"/>
      <c r="S486" s="8"/>
      <c r="T486" s="8"/>
      <c r="U486" s="8"/>
      <c r="V486" s="8"/>
      <c r="W486" s="8"/>
      <c r="X486" s="4">
        <f t="shared" si="79"/>
        <v>0</v>
      </c>
      <c r="Y486" s="2" t="s">
        <v>410</v>
      </c>
      <c r="Z486" s="8"/>
      <c r="AA486" s="8"/>
      <c r="AB486" s="8"/>
      <c r="AC486" s="8"/>
      <c r="AD486" s="8"/>
      <c r="AE486" s="8"/>
      <c r="AF486" s="8"/>
      <c r="AG486" s="8"/>
      <c r="AH486" s="8"/>
      <c r="AI486" s="8"/>
      <c r="AJ486" s="8"/>
      <c r="AK486" s="8"/>
      <c r="AL486" s="8"/>
      <c r="AM486" s="8"/>
      <c r="AN486" s="8"/>
      <c r="AO486" s="8"/>
      <c r="AP486" s="8"/>
      <c r="AQ486" s="8"/>
      <c r="AR486" s="8"/>
      <c r="AS486" s="8"/>
      <c r="AT486" s="8"/>
      <c r="AU486" s="8"/>
      <c r="AV486" s="8"/>
      <c r="AW486" s="4">
        <f t="shared" si="80"/>
        <v>0</v>
      </c>
      <c r="AX486" s="4">
        <f t="shared" si="81"/>
        <v>0</v>
      </c>
      <c r="AY486" s="8"/>
      <c r="AZ486" s="8"/>
      <c r="BA486" s="8"/>
      <c r="BB486" s="8"/>
      <c r="BC486" s="8"/>
      <c r="BD486" s="8"/>
      <c r="BE486" s="8"/>
      <c r="BF486" s="8"/>
      <c r="BG486" s="8">
        <f t="shared" si="93"/>
        <v>0</v>
      </c>
      <c r="BH486" s="8"/>
      <c r="BI486" s="8"/>
      <c r="BJ486" s="8"/>
      <c r="BK486" s="8"/>
      <c r="BL486" s="4">
        <f t="shared" si="83"/>
        <v>0</v>
      </c>
      <c r="BM486" s="4">
        <f t="shared" si="84"/>
        <v>0</v>
      </c>
      <c r="BN486" s="8"/>
      <c r="BO486" s="8"/>
      <c r="BP486" s="8"/>
      <c r="BQ486" s="8"/>
      <c r="BR486" s="4">
        <f t="shared" si="85"/>
        <v>0</v>
      </c>
      <c r="BS486" s="4">
        <f t="shared" si="86"/>
        <v>0</v>
      </c>
      <c r="BT486" s="4">
        <f t="shared" si="87"/>
        <v>0</v>
      </c>
      <c r="BU486" s="4">
        <f t="shared" si="88"/>
        <v>0</v>
      </c>
      <c r="BW486" s="8"/>
    </row>
    <row r="487" spans="1:75">
      <c r="A487" s="4" t="s">
        <v>113</v>
      </c>
      <c r="B487" s="18">
        <v>45041</v>
      </c>
      <c r="C487" s="4" t="s">
        <v>258</v>
      </c>
      <c r="D487" s="5">
        <v>2023</v>
      </c>
      <c r="E487" s="4" t="str">
        <f t="shared" si="76"/>
        <v>CowlitzApril2023</v>
      </c>
      <c r="F487" s="4">
        <v>8000</v>
      </c>
      <c r="G487" s="4">
        <v>836</v>
      </c>
      <c r="H487" s="4">
        <v>3559</v>
      </c>
      <c r="I487" s="4">
        <v>0</v>
      </c>
      <c r="J487" s="4">
        <v>0</v>
      </c>
      <c r="K487" s="4">
        <f t="shared" si="77"/>
        <v>3559</v>
      </c>
      <c r="L487" s="4">
        <f t="shared" si="78"/>
        <v>0</v>
      </c>
      <c r="M487" s="4">
        <v>8081</v>
      </c>
      <c r="N487" s="4">
        <v>3598</v>
      </c>
      <c r="O487" s="4">
        <v>3559</v>
      </c>
      <c r="P487" s="4">
        <v>0</v>
      </c>
      <c r="Q487" s="4">
        <v>0</v>
      </c>
      <c r="R487" s="4">
        <v>39</v>
      </c>
      <c r="S487" s="4">
        <v>4</v>
      </c>
      <c r="T487" s="4">
        <v>9</v>
      </c>
      <c r="U487" s="4">
        <v>26</v>
      </c>
      <c r="V487" s="4">
        <v>0</v>
      </c>
      <c r="W487" s="4">
        <v>0</v>
      </c>
      <c r="X487" s="4">
        <f t="shared" si="79"/>
        <v>0</v>
      </c>
      <c r="Z487" s="4">
        <v>91</v>
      </c>
      <c r="AA487" s="4">
        <v>9</v>
      </c>
      <c r="AB487" s="4">
        <v>9</v>
      </c>
      <c r="AC487" s="4">
        <v>0</v>
      </c>
      <c r="AD487" s="4">
        <v>0</v>
      </c>
      <c r="AE487" s="4">
        <v>0</v>
      </c>
      <c r="AF487" s="4">
        <v>0</v>
      </c>
      <c r="AG487" s="4">
        <v>0</v>
      </c>
      <c r="AH487" s="4">
        <v>0</v>
      </c>
      <c r="AI487" s="4">
        <v>0</v>
      </c>
      <c r="AJ487" s="4">
        <v>0</v>
      </c>
      <c r="AK487" s="4">
        <v>0</v>
      </c>
      <c r="AL487" s="4">
        <v>0</v>
      </c>
      <c r="AM487" s="4">
        <v>0</v>
      </c>
      <c r="AN487" s="4">
        <v>0</v>
      </c>
      <c r="AO487" s="4">
        <v>0</v>
      </c>
      <c r="AP487" s="4">
        <v>0</v>
      </c>
      <c r="AQ487" s="4">
        <v>0</v>
      </c>
      <c r="AR487" s="4">
        <v>0</v>
      </c>
      <c r="AS487" s="4">
        <v>0</v>
      </c>
      <c r="AT487" s="4">
        <v>0</v>
      </c>
      <c r="AU487" s="4">
        <v>0</v>
      </c>
      <c r="AV487" s="4">
        <v>0</v>
      </c>
      <c r="AW487" s="4">
        <f t="shared" si="80"/>
        <v>9</v>
      </c>
      <c r="AX487" s="4">
        <f t="shared" si="81"/>
        <v>9</v>
      </c>
      <c r="AY487" s="4">
        <v>0</v>
      </c>
      <c r="AZ487" s="4">
        <v>0</v>
      </c>
      <c r="BA487" s="4">
        <v>0</v>
      </c>
      <c r="BB487" s="4">
        <v>24</v>
      </c>
      <c r="BC487" s="4">
        <v>23</v>
      </c>
      <c r="BD487" s="4">
        <v>6</v>
      </c>
      <c r="BE487" s="4">
        <v>6</v>
      </c>
      <c r="BF487" s="4">
        <v>0</v>
      </c>
      <c r="BG487" s="8">
        <f t="shared" si="93"/>
        <v>1</v>
      </c>
      <c r="BH487" s="4">
        <v>1</v>
      </c>
      <c r="BI487" s="4">
        <v>0</v>
      </c>
      <c r="BJ487" s="4">
        <v>0</v>
      </c>
      <c r="BK487" s="4">
        <v>1651</v>
      </c>
      <c r="BL487" s="4">
        <f t="shared" si="83"/>
        <v>1946</v>
      </c>
      <c r="BM487" s="4">
        <f t="shared" si="84"/>
        <v>6</v>
      </c>
      <c r="BN487" s="4">
        <v>6</v>
      </c>
      <c r="BO487" s="4">
        <v>0</v>
      </c>
      <c r="BP487" s="4">
        <v>0</v>
      </c>
      <c r="BQ487" s="4">
        <v>6</v>
      </c>
      <c r="BR487" s="4">
        <f t="shared" si="85"/>
        <v>3589</v>
      </c>
      <c r="BS487" s="4">
        <f t="shared" si="86"/>
        <v>3550</v>
      </c>
      <c r="BT487" s="4">
        <f t="shared" si="87"/>
        <v>39</v>
      </c>
      <c r="BU487" s="4">
        <f t="shared" si="88"/>
        <v>7990</v>
      </c>
      <c r="BW487" s="4">
        <v>0</v>
      </c>
    </row>
    <row r="488" spans="1:75">
      <c r="A488" s="4" t="s">
        <v>115</v>
      </c>
      <c r="B488" s="18">
        <v>45041</v>
      </c>
      <c r="C488" s="4" t="s">
        <v>258</v>
      </c>
      <c r="D488" s="5">
        <v>2023</v>
      </c>
      <c r="E488" s="4" t="str">
        <f t="shared" si="76"/>
        <v>DouglasApril2023</v>
      </c>
      <c r="K488" s="4">
        <f t="shared" si="77"/>
        <v>0</v>
      </c>
      <c r="L488" s="4">
        <f t="shared" si="78"/>
        <v>0</v>
      </c>
      <c r="X488" s="4">
        <f t="shared" si="79"/>
        <v>0</v>
      </c>
      <c r="Y488" s="2" t="s">
        <v>410</v>
      </c>
      <c r="AW488" s="4">
        <f t="shared" si="80"/>
        <v>0</v>
      </c>
      <c r="AX488" s="4">
        <f t="shared" si="81"/>
        <v>0</v>
      </c>
      <c r="BG488" s="8">
        <f t="shared" si="93"/>
        <v>0</v>
      </c>
      <c r="BL488" s="4">
        <f t="shared" si="83"/>
        <v>0</v>
      </c>
      <c r="BM488" s="4">
        <f t="shared" si="84"/>
        <v>0</v>
      </c>
      <c r="BR488" s="4">
        <f t="shared" si="85"/>
        <v>0</v>
      </c>
      <c r="BS488" s="4">
        <f t="shared" si="86"/>
        <v>0</v>
      </c>
      <c r="BT488" s="4">
        <f t="shared" si="87"/>
        <v>0</v>
      </c>
      <c r="BU488" s="4">
        <f t="shared" si="88"/>
        <v>0</v>
      </c>
    </row>
    <row r="489" spans="1:75">
      <c r="A489" s="4" t="s">
        <v>117</v>
      </c>
      <c r="B489" s="18">
        <v>45041</v>
      </c>
      <c r="C489" s="4" t="s">
        <v>258</v>
      </c>
      <c r="D489" s="5">
        <v>2023</v>
      </c>
      <c r="E489" s="4" t="str">
        <f t="shared" si="76"/>
        <v>FerryApril2023</v>
      </c>
      <c r="K489" s="4">
        <f t="shared" si="77"/>
        <v>0</v>
      </c>
      <c r="L489" s="4">
        <f t="shared" si="78"/>
        <v>0</v>
      </c>
      <c r="X489" s="4">
        <f t="shared" si="79"/>
        <v>0</v>
      </c>
      <c r="Y489" s="2" t="s">
        <v>410</v>
      </c>
      <c r="AW489" s="4">
        <f t="shared" si="80"/>
        <v>0</v>
      </c>
      <c r="AX489" s="4">
        <f t="shared" si="81"/>
        <v>0</v>
      </c>
      <c r="BG489" s="8">
        <f t="shared" si="93"/>
        <v>0</v>
      </c>
      <c r="BL489" s="4">
        <f t="shared" si="83"/>
        <v>0</v>
      </c>
      <c r="BM489" s="4">
        <f t="shared" si="84"/>
        <v>0</v>
      </c>
      <c r="BR489" s="4">
        <f t="shared" si="85"/>
        <v>0</v>
      </c>
      <c r="BS489" s="4">
        <f t="shared" si="86"/>
        <v>0</v>
      </c>
      <c r="BT489" s="4">
        <f t="shared" si="87"/>
        <v>0</v>
      </c>
      <c r="BU489" s="4">
        <f t="shared" si="88"/>
        <v>0</v>
      </c>
    </row>
    <row r="490" spans="1:75">
      <c r="A490" s="4" t="s">
        <v>119</v>
      </c>
      <c r="B490" s="18">
        <v>45041</v>
      </c>
      <c r="C490" s="4" t="s">
        <v>258</v>
      </c>
      <c r="D490" s="5">
        <v>2023</v>
      </c>
      <c r="E490" s="4" t="str">
        <f t="shared" si="76"/>
        <v>FranklinApril2023</v>
      </c>
      <c r="K490" s="4">
        <f t="shared" si="77"/>
        <v>0</v>
      </c>
      <c r="L490" s="4">
        <f t="shared" si="78"/>
        <v>0</v>
      </c>
      <c r="X490" s="4">
        <f t="shared" si="79"/>
        <v>0</v>
      </c>
      <c r="Y490" s="2" t="s">
        <v>410</v>
      </c>
      <c r="AW490" s="4">
        <f t="shared" si="80"/>
        <v>0</v>
      </c>
      <c r="AX490" s="4">
        <f t="shared" si="81"/>
        <v>0</v>
      </c>
      <c r="BG490" s="8">
        <f t="shared" si="93"/>
        <v>0</v>
      </c>
      <c r="BL490" s="4">
        <f t="shared" si="83"/>
        <v>0</v>
      </c>
      <c r="BM490" s="4">
        <f t="shared" si="84"/>
        <v>0</v>
      </c>
      <c r="BR490" s="4">
        <f t="shared" si="85"/>
        <v>0</v>
      </c>
      <c r="BS490" s="4">
        <f t="shared" si="86"/>
        <v>0</v>
      </c>
      <c r="BT490" s="4">
        <f t="shared" si="87"/>
        <v>0</v>
      </c>
      <c r="BU490" s="4">
        <f t="shared" si="88"/>
        <v>0</v>
      </c>
    </row>
    <row r="491" spans="1:75">
      <c r="A491" s="4" t="s">
        <v>121</v>
      </c>
      <c r="B491" s="18">
        <v>45041</v>
      </c>
      <c r="C491" s="4" t="s">
        <v>258</v>
      </c>
      <c r="D491" s="5">
        <v>2023</v>
      </c>
      <c r="E491" s="4" t="str">
        <f t="shared" si="76"/>
        <v>GarfieldApril2023</v>
      </c>
      <c r="F491" s="4">
        <v>32</v>
      </c>
      <c r="G491" s="4">
        <v>4</v>
      </c>
      <c r="H491" s="4">
        <v>11</v>
      </c>
      <c r="I491" s="4">
        <v>0</v>
      </c>
      <c r="J491" s="4">
        <v>0</v>
      </c>
      <c r="K491" s="4">
        <f t="shared" si="77"/>
        <v>11</v>
      </c>
      <c r="L491" s="4">
        <f t="shared" si="78"/>
        <v>0</v>
      </c>
      <c r="M491" s="4">
        <v>32</v>
      </c>
      <c r="N491" s="4">
        <v>11</v>
      </c>
      <c r="O491" s="4">
        <v>11</v>
      </c>
      <c r="P491" s="4">
        <v>0</v>
      </c>
      <c r="Q491" s="4">
        <v>0</v>
      </c>
      <c r="R491" s="4">
        <v>0</v>
      </c>
      <c r="S491" s="4">
        <v>0</v>
      </c>
      <c r="T491" s="4">
        <v>0</v>
      </c>
      <c r="U491" s="4">
        <v>0</v>
      </c>
      <c r="V491" s="4">
        <v>0</v>
      </c>
      <c r="W491" s="4">
        <v>0</v>
      </c>
      <c r="X491" s="4">
        <f t="shared" si="79"/>
        <v>0</v>
      </c>
      <c r="Z491" s="4">
        <v>0</v>
      </c>
      <c r="AA491" s="4">
        <v>0</v>
      </c>
      <c r="AB491" s="4">
        <v>0</v>
      </c>
      <c r="AC491" s="4">
        <v>0</v>
      </c>
      <c r="AD491" s="4">
        <v>0</v>
      </c>
      <c r="AE491" s="4">
        <v>0</v>
      </c>
      <c r="AF491" s="4">
        <v>0</v>
      </c>
      <c r="AG491" s="4">
        <v>0</v>
      </c>
      <c r="AH491" s="4">
        <v>0</v>
      </c>
      <c r="AI491" s="4">
        <v>0</v>
      </c>
      <c r="AJ491" s="4">
        <v>0</v>
      </c>
      <c r="AK491" s="4">
        <v>0</v>
      </c>
      <c r="AL491" s="4">
        <v>0</v>
      </c>
      <c r="AM491" s="4">
        <v>0</v>
      </c>
      <c r="AN491" s="4">
        <v>0</v>
      </c>
      <c r="AO491" s="4">
        <v>0</v>
      </c>
      <c r="AP491" s="4">
        <v>0</v>
      </c>
      <c r="AQ491" s="4">
        <v>0</v>
      </c>
      <c r="AR491" s="4">
        <v>0</v>
      </c>
      <c r="AS491" s="4">
        <v>0</v>
      </c>
      <c r="AT491" s="4">
        <v>0</v>
      </c>
      <c r="AU491" s="4">
        <v>0</v>
      </c>
      <c r="AV491" s="4">
        <v>0</v>
      </c>
      <c r="AW491" s="4">
        <f t="shared" si="80"/>
        <v>0</v>
      </c>
      <c r="AX491" s="4">
        <f t="shared" si="81"/>
        <v>0</v>
      </c>
      <c r="AY491" s="4">
        <v>0</v>
      </c>
      <c r="AZ491" s="4">
        <v>0</v>
      </c>
      <c r="BA491" s="4">
        <v>0</v>
      </c>
      <c r="BB491" s="4">
        <v>0</v>
      </c>
      <c r="BC491" s="4">
        <v>0</v>
      </c>
      <c r="BD491" s="4">
        <v>0</v>
      </c>
      <c r="BE491" s="4">
        <v>0</v>
      </c>
      <c r="BF491" s="4">
        <v>0</v>
      </c>
      <c r="BG491" s="8">
        <f t="shared" si="93"/>
        <v>0</v>
      </c>
      <c r="BH491" s="4">
        <v>0</v>
      </c>
      <c r="BI491" s="4">
        <v>0</v>
      </c>
      <c r="BJ491" s="4">
        <v>0</v>
      </c>
      <c r="BK491" s="4">
        <v>0</v>
      </c>
      <c r="BL491" s="4">
        <f t="shared" si="83"/>
        <v>11</v>
      </c>
      <c r="BM491" s="4">
        <f t="shared" si="84"/>
        <v>0</v>
      </c>
      <c r="BN491" s="4">
        <v>0</v>
      </c>
      <c r="BO491" s="4">
        <v>0</v>
      </c>
      <c r="BP491" s="4">
        <v>0</v>
      </c>
      <c r="BQ491" s="4">
        <v>0</v>
      </c>
      <c r="BR491" s="4">
        <f t="shared" si="85"/>
        <v>11</v>
      </c>
      <c r="BS491" s="4">
        <f t="shared" si="86"/>
        <v>11</v>
      </c>
      <c r="BT491" s="4">
        <f t="shared" si="87"/>
        <v>0</v>
      </c>
      <c r="BU491" s="4">
        <f t="shared" si="88"/>
        <v>32</v>
      </c>
      <c r="BW491" s="4">
        <v>0</v>
      </c>
    </row>
    <row r="492" spans="1:75">
      <c r="A492" s="4" t="s">
        <v>123</v>
      </c>
      <c r="B492" s="18">
        <v>45041</v>
      </c>
      <c r="C492" s="4" t="s">
        <v>258</v>
      </c>
      <c r="D492" s="5">
        <v>2023</v>
      </c>
      <c r="E492" s="4" t="str">
        <f t="shared" si="76"/>
        <v>GrantApril2023</v>
      </c>
      <c r="F492" s="4">
        <v>25237</v>
      </c>
      <c r="G492" s="4">
        <v>2742</v>
      </c>
      <c r="H492" s="4">
        <v>8515</v>
      </c>
      <c r="I492" s="4">
        <v>1</v>
      </c>
      <c r="J492" s="4">
        <v>6</v>
      </c>
      <c r="K492" s="4">
        <f t="shared" si="77"/>
        <v>8510</v>
      </c>
      <c r="L492" s="4">
        <f t="shared" si="78"/>
        <v>0</v>
      </c>
      <c r="M492" s="4">
        <v>25571</v>
      </c>
      <c r="N492" s="4">
        <v>8681</v>
      </c>
      <c r="O492" s="4">
        <v>8510</v>
      </c>
      <c r="P492" s="4">
        <v>0</v>
      </c>
      <c r="Q492" s="4">
        <v>0</v>
      </c>
      <c r="R492" s="4">
        <v>171</v>
      </c>
      <c r="S492" s="4">
        <v>7</v>
      </c>
      <c r="T492" s="4">
        <v>63</v>
      </c>
      <c r="U492" s="4">
        <v>99</v>
      </c>
      <c r="V492" s="4">
        <v>0</v>
      </c>
      <c r="W492" s="4">
        <v>2</v>
      </c>
      <c r="X492" s="4">
        <f t="shared" si="79"/>
        <v>0</v>
      </c>
      <c r="Z492" s="4">
        <v>172</v>
      </c>
      <c r="AA492" s="4">
        <v>18</v>
      </c>
      <c r="AB492" s="4">
        <v>18</v>
      </c>
      <c r="AC492" s="4">
        <v>0</v>
      </c>
      <c r="AD492" s="4">
        <v>0</v>
      </c>
      <c r="AE492" s="4">
        <v>0</v>
      </c>
      <c r="AF492" s="4">
        <v>0</v>
      </c>
      <c r="AG492" s="4">
        <v>0</v>
      </c>
      <c r="AH492" s="4">
        <v>0</v>
      </c>
      <c r="AI492" s="4">
        <v>0</v>
      </c>
      <c r="AJ492" s="4">
        <v>0</v>
      </c>
      <c r="AK492" s="4">
        <v>0</v>
      </c>
      <c r="AL492" s="4">
        <v>0</v>
      </c>
      <c r="AM492" s="4">
        <v>0</v>
      </c>
      <c r="AN492" s="4">
        <v>0</v>
      </c>
      <c r="AO492" s="4">
        <v>0</v>
      </c>
      <c r="AP492" s="4">
        <v>0</v>
      </c>
      <c r="AQ492" s="4">
        <v>0</v>
      </c>
      <c r="AR492" s="4">
        <v>0</v>
      </c>
      <c r="AS492" s="4">
        <v>0</v>
      </c>
      <c r="AT492" s="4">
        <v>0</v>
      </c>
      <c r="AU492" s="4">
        <v>0</v>
      </c>
      <c r="AV492" s="4">
        <v>0</v>
      </c>
      <c r="AW492" s="4">
        <f t="shared" si="80"/>
        <v>18</v>
      </c>
      <c r="AX492" s="4">
        <f t="shared" si="81"/>
        <v>18</v>
      </c>
      <c r="AY492" s="4">
        <v>0</v>
      </c>
      <c r="AZ492" s="4">
        <v>0</v>
      </c>
      <c r="BA492" s="4">
        <v>0</v>
      </c>
      <c r="BB492" s="4">
        <v>164</v>
      </c>
      <c r="BC492" s="4">
        <v>163</v>
      </c>
      <c r="BD492" s="4">
        <v>51</v>
      </c>
      <c r="BE492" s="4">
        <v>47</v>
      </c>
      <c r="BF492" s="4">
        <v>4</v>
      </c>
      <c r="BG492" s="8">
        <f t="shared" si="93"/>
        <v>1</v>
      </c>
      <c r="BH492" s="4">
        <v>1</v>
      </c>
      <c r="BI492" s="4">
        <v>0</v>
      </c>
      <c r="BJ492" s="4">
        <v>0</v>
      </c>
      <c r="BK492" s="4">
        <v>3417</v>
      </c>
      <c r="BL492" s="4">
        <f t="shared" si="83"/>
        <v>5263</v>
      </c>
      <c r="BM492" s="4">
        <f t="shared" si="84"/>
        <v>89</v>
      </c>
      <c r="BN492" s="4">
        <v>89</v>
      </c>
      <c r="BO492" s="4">
        <v>0</v>
      </c>
      <c r="BP492" s="4">
        <v>0</v>
      </c>
      <c r="BQ492" s="4">
        <v>19</v>
      </c>
      <c r="BR492" s="4">
        <f t="shared" si="85"/>
        <v>8663</v>
      </c>
      <c r="BS492" s="4">
        <f t="shared" si="86"/>
        <v>8492</v>
      </c>
      <c r="BT492" s="4">
        <f t="shared" si="87"/>
        <v>171</v>
      </c>
      <c r="BU492" s="4">
        <f t="shared" si="88"/>
        <v>25399</v>
      </c>
      <c r="BW492" s="4">
        <v>0</v>
      </c>
    </row>
    <row r="493" spans="1:75">
      <c r="A493" s="4" t="s">
        <v>125</v>
      </c>
      <c r="B493" s="18">
        <v>45041</v>
      </c>
      <c r="C493" s="4" t="s">
        <v>258</v>
      </c>
      <c r="D493" s="5">
        <v>2023</v>
      </c>
      <c r="E493" s="4" t="str">
        <f t="shared" si="76"/>
        <v>Grays HarborApril2023</v>
      </c>
      <c r="F493" s="4">
        <v>15437</v>
      </c>
      <c r="G493" s="4">
        <v>1547</v>
      </c>
      <c r="H493" s="4">
        <v>4709</v>
      </c>
      <c r="I493" s="4">
        <v>0</v>
      </c>
      <c r="J493" s="4">
        <v>2</v>
      </c>
      <c r="K493" s="4">
        <f t="shared" si="77"/>
        <v>4707</v>
      </c>
      <c r="L493" s="4">
        <f t="shared" si="78"/>
        <v>0</v>
      </c>
      <c r="M493" s="4">
        <v>15625</v>
      </c>
      <c r="N493" s="4">
        <v>4761</v>
      </c>
      <c r="O493" s="4">
        <v>4707</v>
      </c>
      <c r="P493" s="4">
        <v>0</v>
      </c>
      <c r="Q493" s="4">
        <v>0</v>
      </c>
      <c r="R493" s="4">
        <v>54</v>
      </c>
      <c r="S493" s="4">
        <v>20</v>
      </c>
      <c r="T493" s="4">
        <v>5</v>
      </c>
      <c r="U493" s="4">
        <v>27</v>
      </c>
      <c r="V493" s="4">
        <v>0</v>
      </c>
      <c r="W493" s="4">
        <v>2</v>
      </c>
      <c r="X493" s="4">
        <f t="shared" si="79"/>
        <v>0</v>
      </c>
      <c r="Z493" s="4">
        <v>48</v>
      </c>
      <c r="AA493" s="4">
        <v>5</v>
      </c>
      <c r="AB493" s="4">
        <v>5</v>
      </c>
      <c r="AC493" s="4">
        <v>0</v>
      </c>
      <c r="AD493" s="4">
        <v>0</v>
      </c>
      <c r="AE493" s="4">
        <v>0</v>
      </c>
      <c r="AF493" s="4">
        <v>0</v>
      </c>
      <c r="AG493" s="4">
        <v>0</v>
      </c>
      <c r="AH493" s="4">
        <v>0</v>
      </c>
      <c r="AI493" s="4">
        <v>0</v>
      </c>
      <c r="AJ493" s="4">
        <v>0</v>
      </c>
      <c r="AK493" s="4">
        <v>0</v>
      </c>
      <c r="AL493" s="4">
        <v>0</v>
      </c>
      <c r="AM493" s="4">
        <v>0</v>
      </c>
      <c r="AN493" s="4">
        <v>0</v>
      </c>
      <c r="AO493" s="4">
        <v>0</v>
      </c>
      <c r="AP493" s="4">
        <v>0</v>
      </c>
      <c r="AQ493" s="4">
        <v>0</v>
      </c>
      <c r="AR493" s="4">
        <v>0</v>
      </c>
      <c r="AS493" s="4">
        <v>0</v>
      </c>
      <c r="AT493" s="4">
        <v>0</v>
      </c>
      <c r="AU493" s="4">
        <v>0</v>
      </c>
      <c r="AV493" s="4">
        <v>0</v>
      </c>
      <c r="AW493" s="4">
        <f t="shared" si="80"/>
        <v>5</v>
      </c>
      <c r="AX493" s="4">
        <f t="shared" si="81"/>
        <v>5</v>
      </c>
      <c r="AY493" s="4">
        <v>0</v>
      </c>
      <c r="AZ493" s="4">
        <v>0</v>
      </c>
      <c r="BA493" s="4">
        <v>0</v>
      </c>
      <c r="BB493" s="4">
        <v>112</v>
      </c>
      <c r="BC493" s="4">
        <v>112</v>
      </c>
      <c r="BD493" s="4">
        <v>25</v>
      </c>
      <c r="BE493" s="4">
        <v>24</v>
      </c>
      <c r="BF493" s="4">
        <v>1</v>
      </c>
      <c r="BG493" s="8">
        <f t="shared" si="93"/>
        <v>0</v>
      </c>
      <c r="BH493" s="4">
        <v>0</v>
      </c>
      <c r="BI493" s="4">
        <v>0</v>
      </c>
      <c r="BJ493" s="4">
        <v>0</v>
      </c>
      <c r="BK493" s="4">
        <v>1933</v>
      </c>
      <c r="BL493" s="4">
        <f t="shared" si="83"/>
        <v>2828</v>
      </c>
      <c r="BM493" s="4">
        <f t="shared" si="84"/>
        <v>5</v>
      </c>
      <c r="BN493" s="4">
        <v>5</v>
      </c>
      <c r="BO493" s="4">
        <v>0</v>
      </c>
      <c r="BP493" s="4">
        <v>0</v>
      </c>
      <c r="BQ493" s="4">
        <v>5</v>
      </c>
      <c r="BR493" s="4">
        <f t="shared" si="85"/>
        <v>4756</v>
      </c>
      <c r="BS493" s="4">
        <f t="shared" si="86"/>
        <v>4702</v>
      </c>
      <c r="BT493" s="4">
        <f t="shared" si="87"/>
        <v>54</v>
      </c>
      <c r="BU493" s="4">
        <f t="shared" si="88"/>
        <v>15577</v>
      </c>
      <c r="BW493" s="4">
        <v>0</v>
      </c>
    </row>
    <row r="494" spans="1:75">
      <c r="A494" s="4" t="s">
        <v>127</v>
      </c>
      <c r="B494" s="18">
        <v>45041</v>
      </c>
      <c r="C494" s="4" t="s">
        <v>258</v>
      </c>
      <c r="D494" s="5">
        <v>2023</v>
      </c>
      <c r="E494" s="4" t="str">
        <f t="shared" si="76"/>
        <v>IslandApril2023</v>
      </c>
      <c r="F494" s="4">
        <v>14551</v>
      </c>
      <c r="G494" s="4">
        <v>840</v>
      </c>
      <c r="H494" s="4">
        <v>7276</v>
      </c>
      <c r="I494" s="4">
        <v>4</v>
      </c>
      <c r="J494" s="4">
        <v>3</v>
      </c>
      <c r="K494" s="4">
        <f t="shared" si="77"/>
        <v>7277</v>
      </c>
      <c r="L494" s="4">
        <f t="shared" si="78"/>
        <v>0</v>
      </c>
      <c r="M494" s="4">
        <v>14654</v>
      </c>
      <c r="N494" s="4">
        <v>7355</v>
      </c>
      <c r="O494" s="4">
        <v>7277</v>
      </c>
      <c r="P494" s="4">
        <v>8</v>
      </c>
      <c r="Q494" s="4">
        <v>8</v>
      </c>
      <c r="R494" s="4">
        <v>70</v>
      </c>
      <c r="S494" s="4">
        <v>24</v>
      </c>
      <c r="T494" s="4">
        <v>6</v>
      </c>
      <c r="U494" s="4">
        <v>40</v>
      </c>
      <c r="V494" s="4">
        <v>0</v>
      </c>
      <c r="W494" s="4">
        <v>0</v>
      </c>
      <c r="X494" s="4">
        <f t="shared" si="79"/>
        <v>0</v>
      </c>
      <c r="Z494" s="4">
        <v>282</v>
      </c>
      <c r="AA494" s="4">
        <v>32</v>
      </c>
      <c r="AB494" s="4">
        <v>32</v>
      </c>
      <c r="AC494" s="4">
        <v>0</v>
      </c>
      <c r="AD494" s="4">
        <v>0</v>
      </c>
      <c r="AE494" s="4">
        <v>0</v>
      </c>
      <c r="AF494" s="4">
        <v>0</v>
      </c>
      <c r="AG494" s="4">
        <v>0</v>
      </c>
      <c r="AH494" s="4">
        <v>0</v>
      </c>
      <c r="AI494" s="4">
        <v>0</v>
      </c>
      <c r="AJ494" s="4">
        <v>0</v>
      </c>
      <c r="AK494" s="4">
        <v>0</v>
      </c>
      <c r="AL494" s="4">
        <v>0</v>
      </c>
      <c r="AM494" s="4">
        <v>0</v>
      </c>
      <c r="AN494" s="4">
        <v>0</v>
      </c>
      <c r="AO494" s="4">
        <v>0</v>
      </c>
      <c r="AP494" s="4">
        <v>0</v>
      </c>
      <c r="AQ494" s="4">
        <v>0</v>
      </c>
      <c r="AR494" s="4">
        <v>0</v>
      </c>
      <c r="AS494" s="4">
        <v>0</v>
      </c>
      <c r="AT494" s="4">
        <v>0</v>
      </c>
      <c r="AU494" s="4">
        <v>0</v>
      </c>
      <c r="AV494" s="4">
        <v>0</v>
      </c>
      <c r="AW494" s="4">
        <f t="shared" si="80"/>
        <v>32</v>
      </c>
      <c r="AX494" s="4">
        <f t="shared" si="81"/>
        <v>32</v>
      </c>
      <c r="AY494" s="4">
        <v>0</v>
      </c>
      <c r="AZ494" s="4">
        <v>0</v>
      </c>
      <c r="BA494" s="4">
        <v>0</v>
      </c>
      <c r="BB494" s="4">
        <v>188</v>
      </c>
      <c r="BC494" s="4">
        <v>188</v>
      </c>
      <c r="BD494" s="4">
        <v>32</v>
      </c>
      <c r="BE494" s="4">
        <v>31</v>
      </c>
      <c r="BF494" s="4">
        <v>1</v>
      </c>
      <c r="BG494" s="8">
        <f t="shared" si="93"/>
        <v>8</v>
      </c>
      <c r="BH494" s="4">
        <v>8</v>
      </c>
      <c r="BI494" s="4">
        <v>0</v>
      </c>
      <c r="BJ494" s="4">
        <v>0</v>
      </c>
      <c r="BK494" s="4">
        <v>4032</v>
      </c>
      <c r="BL494" s="4">
        <f t="shared" si="83"/>
        <v>3315</v>
      </c>
      <c r="BM494" s="4">
        <f t="shared" si="84"/>
        <v>41</v>
      </c>
      <c r="BN494" s="4">
        <v>41</v>
      </c>
      <c r="BO494" s="4">
        <v>0</v>
      </c>
      <c r="BP494" s="4">
        <v>0</v>
      </c>
      <c r="BQ494" s="4">
        <v>27</v>
      </c>
      <c r="BR494" s="4">
        <f t="shared" si="85"/>
        <v>7323</v>
      </c>
      <c r="BS494" s="4">
        <f t="shared" si="86"/>
        <v>7245</v>
      </c>
      <c r="BT494" s="4">
        <f t="shared" si="87"/>
        <v>70</v>
      </c>
      <c r="BU494" s="4">
        <f t="shared" si="88"/>
        <v>14372</v>
      </c>
      <c r="BW494" s="4">
        <v>0</v>
      </c>
    </row>
    <row r="495" spans="1:75">
      <c r="A495" s="4" t="s">
        <v>129</v>
      </c>
      <c r="B495" s="18">
        <v>45041</v>
      </c>
      <c r="C495" s="4" t="s">
        <v>258</v>
      </c>
      <c r="D495" s="5">
        <v>2023</v>
      </c>
      <c r="E495" s="4" t="str">
        <f t="shared" ref="E495:E558" si="97">CONCATENATE(A495,C495,D495)</f>
        <v>JeffersonApril2023</v>
      </c>
      <c r="K495" s="4">
        <f t="shared" ref="K495:K558" si="98">H495+I495-J495</f>
        <v>0</v>
      </c>
      <c r="L495" s="4">
        <f t="shared" ref="L495:L519" si="99">(H495-J495+I495)-O495</f>
        <v>0</v>
      </c>
      <c r="X495" s="4">
        <f t="shared" ref="X495:X519" si="100">(N495)-(O495+P495+R495)</f>
        <v>0</v>
      </c>
      <c r="Y495" s="2" t="s">
        <v>410</v>
      </c>
      <c r="AW495" s="4">
        <f t="shared" ref="AW495:AW558" si="101">AA495+AH495</f>
        <v>0</v>
      </c>
      <c r="AX495" s="4">
        <f t="shared" ref="AX495:AX558" si="102">AB495+AI495</f>
        <v>0</v>
      </c>
      <c r="BG495" s="8">
        <f t="shared" si="93"/>
        <v>0</v>
      </c>
      <c r="BL495" s="4">
        <f t="shared" ref="BL495:BL558" si="103">N495-AY495-BG495-BK495</f>
        <v>0</v>
      </c>
      <c r="BM495" s="4">
        <f t="shared" ref="BM495:BM558" si="104">BN495+BO495</f>
        <v>0</v>
      </c>
      <c r="BR495" s="4">
        <f t="shared" ref="BR495:BR558" si="105">N495-AA495-AO495-AH495-AZ495</f>
        <v>0</v>
      </c>
      <c r="BS495" s="4">
        <f t="shared" ref="BS495:BS558" si="106">O495-AB495-AQ495-AI495-AZ495</f>
        <v>0</v>
      </c>
      <c r="BT495" s="4">
        <f t="shared" ref="BT495:BT558" si="107">R495-AC495-AR495-AJ495-AK495-AL495-AM495-BA495</f>
        <v>0</v>
      </c>
      <c r="BU495" s="4">
        <f t="shared" ref="BU495:BU558" si="108">M495-Z495-AN495-AY495</f>
        <v>0</v>
      </c>
    </row>
    <row r="496" spans="1:75">
      <c r="A496" s="4" t="s">
        <v>131</v>
      </c>
      <c r="B496" s="18">
        <v>45041</v>
      </c>
      <c r="C496" s="4" t="s">
        <v>258</v>
      </c>
      <c r="D496" s="5">
        <v>2023</v>
      </c>
      <c r="E496" s="4" t="str">
        <f t="shared" si="97"/>
        <v>KingApril2023</v>
      </c>
      <c r="F496" s="4">
        <v>1380642</v>
      </c>
      <c r="G496" s="4">
        <v>129685</v>
      </c>
      <c r="H496" s="4">
        <v>418599</v>
      </c>
      <c r="I496" s="4">
        <v>136</v>
      </c>
      <c r="J496" s="4">
        <v>59</v>
      </c>
      <c r="K496" s="4">
        <f t="shared" si="98"/>
        <v>418676</v>
      </c>
      <c r="L496" s="4">
        <f t="shared" si="99"/>
        <v>0</v>
      </c>
      <c r="M496" s="4">
        <v>1395841</v>
      </c>
      <c r="N496" s="4">
        <v>426120</v>
      </c>
      <c r="O496" s="4">
        <v>418676</v>
      </c>
      <c r="P496" s="4">
        <v>0</v>
      </c>
      <c r="Q496" s="4">
        <v>0</v>
      </c>
      <c r="R496" s="4">
        <v>7444</v>
      </c>
      <c r="S496" s="4">
        <v>1069</v>
      </c>
      <c r="T496" s="4">
        <v>2227</v>
      </c>
      <c r="U496" s="4">
        <v>4120</v>
      </c>
      <c r="V496" s="4">
        <v>0</v>
      </c>
      <c r="W496" s="4">
        <v>28</v>
      </c>
      <c r="X496" s="4">
        <f t="shared" si="100"/>
        <v>0</v>
      </c>
      <c r="Z496" s="4">
        <v>29850</v>
      </c>
      <c r="AA496" s="4">
        <v>2867</v>
      </c>
      <c r="AB496" s="4">
        <v>2830</v>
      </c>
      <c r="AC496" s="4">
        <v>37</v>
      </c>
      <c r="AD496" s="4">
        <v>14</v>
      </c>
      <c r="AE496" s="4">
        <v>18</v>
      </c>
      <c r="AF496" s="4">
        <v>4</v>
      </c>
      <c r="AG496" s="4">
        <v>1</v>
      </c>
      <c r="AH496" s="4">
        <v>0</v>
      </c>
      <c r="AI496" s="4">
        <v>0</v>
      </c>
      <c r="AJ496" s="4">
        <v>0</v>
      </c>
      <c r="AK496" s="4">
        <v>0</v>
      </c>
      <c r="AL496" s="4">
        <v>0</v>
      </c>
      <c r="AM496" s="4">
        <v>0</v>
      </c>
      <c r="AN496" s="4">
        <v>0</v>
      </c>
      <c r="AO496" s="4">
        <v>0</v>
      </c>
      <c r="AP496" s="4">
        <v>0</v>
      </c>
      <c r="AQ496" s="4">
        <v>0</v>
      </c>
      <c r="AR496" s="4">
        <v>0</v>
      </c>
      <c r="AS496" s="4">
        <v>0</v>
      </c>
      <c r="AT496" s="4">
        <v>0</v>
      </c>
      <c r="AU496" s="4">
        <v>0</v>
      </c>
      <c r="AV496" s="4">
        <v>0</v>
      </c>
      <c r="AW496" s="4">
        <f t="shared" si="101"/>
        <v>2867</v>
      </c>
      <c r="AX496" s="4">
        <f t="shared" si="102"/>
        <v>2830</v>
      </c>
      <c r="AY496" s="4">
        <v>0</v>
      </c>
      <c r="AZ496" s="4">
        <v>0</v>
      </c>
      <c r="BA496" s="4">
        <v>0</v>
      </c>
      <c r="BB496" s="4">
        <v>10826</v>
      </c>
      <c r="BC496" s="4">
        <v>10826</v>
      </c>
      <c r="BD496" s="4">
        <v>2648</v>
      </c>
      <c r="BE496" s="4">
        <v>2592</v>
      </c>
      <c r="BF496" s="4">
        <v>56</v>
      </c>
      <c r="BG496" s="8">
        <f t="shared" si="93"/>
        <v>1019</v>
      </c>
      <c r="BH496" s="4">
        <v>1009</v>
      </c>
      <c r="BI496" s="4">
        <v>10</v>
      </c>
      <c r="BJ496" s="4">
        <v>0</v>
      </c>
      <c r="BK496" s="4">
        <v>175855</v>
      </c>
      <c r="BL496" s="4">
        <f t="shared" si="103"/>
        <v>249246</v>
      </c>
      <c r="BM496" s="4">
        <f t="shared" si="104"/>
        <v>2073</v>
      </c>
      <c r="BN496" s="4">
        <v>0</v>
      </c>
      <c r="BO496" s="4">
        <v>2073</v>
      </c>
      <c r="BP496" s="4">
        <v>0</v>
      </c>
      <c r="BQ496" s="4">
        <v>650</v>
      </c>
      <c r="BR496" s="4">
        <f t="shared" si="105"/>
        <v>423253</v>
      </c>
      <c r="BS496" s="4">
        <f t="shared" si="106"/>
        <v>415846</v>
      </c>
      <c r="BT496" s="4">
        <f t="shared" si="107"/>
        <v>7407</v>
      </c>
      <c r="BU496" s="4">
        <f t="shared" si="108"/>
        <v>1365991</v>
      </c>
      <c r="BW496" s="4">
        <v>0</v>
      </c>
    </row>
    <row r="497" spans="1:75">
      <c r="A497" s="4" t="s">
        <v>133</v>
      </c>
      <c r="B497" s="18">
        <v>45041</v>
      </c>
      <c r="C497" s="4" t="s">
        <v>258</v>
      </c>
      <c r="D497" s="5">
        <v>2023</v>
      </c>
      <c r="E497" s="4" t="str">
        <f t="shared" si="97"/>
        <v>KitsapApril2023</v>
      </c>
      <c r="K497" s="4">
        <f t="shared" si="98"/>
        <v>0</v>
      </c>
      <c r="L497" s="4">
        <f t="shared" si="99"/>
        <v>0</v>
      </c>
      <c r="X497" s="4">
        <f t="shared" si="100"/>
        <v>0</v>
      </c>
      <c r="Y497" s="2" t="s">
        <v>410</v>
      </c>
      <c r="AW497" s="4">
        <f t="shared" si="101"/>
        <v>0</v>
      </c>
      <c r="AX497" s="4">
        <f t="shared" si="102"/>
        <v>0</v>
      </c>
      <c r="BG497" s="8">
        <f t="shared" si="93"/>
        <v>0</v>
      </c>
      <c r="BL497" s="4">
        <f t="shared" si="103"/>
        <v>0</v>
      </c>
      <c r="BM497" s="4">
        <f t="shared" si="104"/>
        <v>0</v>
      </c>
      <c r="BR497" s="4">
        <f t="shared" si="105"/>
        <v>0</v>
      </c>
      <c r="BS497" s="4">
        <f t="shared" si="106"/>
        <v>0</v>
      </c>
      <c r="BT497" s="4">
        <f t="shared" si="107"/>
        <v>0</v>
      </c>
      <c r="BU497" s="4">
        <f t="shared" si="108"/>
        <v>0</v>
      </c>
    </row>
    <row r="498" spans="1:75">
      <c r="A498" s="4" t="s">
        <v>135</v>
      </c>
      <c r="B498" s="18">
        <v>45041</v>
      </c>
      <c r="C498" s="4" t="s">
        <v>258</v>
      </c>
      <c r="D498" s="5">
        <v>2023</v>
      </c>
      <c r="E498" s="4" t="str">
        <f t="shared" si="97"/>
        <v>KittitasApril2023</v>
      </c>
      <c r="K498" s="4">
        <f t="shared" si="98"/>
        <v>0</v>
      </c>
      <c r="L498" s="4">
        <f t="shared" si="99"/>
        <v>0</v>
      </c>
      <c r="X498" s="4">
        <f t="shared" si="100"/>
        <v>0</v>
      </c>
      <c r="Y498" s="2" t="s">
        <v>410</v>
      </c>
      <c r="AW498" s="4">
        <f t="shared" si="101"/>
        <v>0</v>
      </c>
      <c r="AX498" s="4">
        <f t="shared" si="102"/>
        <v>0</v>
      </c>
      <c r="BG498" s="8">
        <f t="shared" si="93"/>
        <v>0</v>
      </c>
      <c r="BL498" s="4">
        <f t="shared" si="103"/>
        <v>0</v>
      </c>
      <c r="BM498" s="4">
        <f t="shared" si="104"/>
        <v>0</v>
      </c>
      <c r="BR498" s="4">
        <f t="shared" si="105"/>
        <v>0</v>
      </c>
      <c r="BS498" s="4">
        <f t="shared" si="106"/>
        <v>0</v>
      </c>
      <c r="BT498" s="4">
        <f t="shared" si="107"/>
        <v>0</v>
      </c>
      <c r="BU498" s="4">
        <f t="shared" si="108"/>
        <v>0</v>
      </c>
    </row>
    <row r="499" spans="1:75">
      <c r="A499" s="4" t="s">
        <v>137</v>
      </c>
      <c r="B499" s="18">
        <v>45041</v>
      </c>
      <c r="C499" s="4" t="s">
        <v>258</v>
      </c>
      <c r="D499" s="5">
        <v>2023</v>
      </c>
      <c r="E499" s="4" t="str">
        <f t="shared" si="97"/>
        <v>KlickitatApril2023</v>
      </c>
      <c r="F499" s="4">
        <v>6542</v>
      </c>
      <c r="G499" s="4">
        <v>563</v>
      </c>
      <c r="H499" s="4">
        <v>3103</v>
      </c>
      <c r="I499" s="4">
        <v>0</v>
      </c>
      <c r="J499" s="4">
        <v>1</v>
      </c>
      <c r="K499" s="4">
        <f t="shared" si="98"/>
        <v>3102</v>
      </c>
      <c r="L499" s="4">
        <f t="shared" si="99"/>
        <v>0</v>
      </c>
      <c r="M499" s="4">
        <v>6655</v>
      </c>
      <c r="N499" s="4">
        <v>3147</v>
      </c>
      <c r="O499" s="4">
        <v>3102</v>
      </c>
      <c r="P499" s="4">
        <v>0</v>
      </c>
      <c r="Q499" s="4">
        <v>0</v>
      </c>
      <c r="R499" s="4">
        <v>45</v>
      </c>
      <c r="S499" s="4">
        <v>6</v>
      </c>
      <c r="T499" s="4">
        <v>5</v>
      </c>
      <c r="U499" s="4">
        <v>31</v>
      </c>
      <c r="V499" s="4">
        <v>0</v>
      </c>
      <c r="W499" s="4">
        <v>3</v>
      </c>
      <c r="X499" s="4">
        <f t="shared" si="100"/>
        <v>0</v>
      </c>
      <c r="Z499" s="4">
        <v>63</v>
      </c>
      <c r="AA499" s="4">
        <v>8</v>
      </c>
      <c r="AB499" s="4">
        <v>8</v>
      </c>
      <c r="AC499" s="4">
        <v>0</v>
      </c>
      <c r="AD499" s="4">
        <v>0</v>
      </c>
      <c r="AE499" s="4">
        <v>0</v>
      </c>
      <c r="AF499" s="4">
        <v>0</v>
      </c>
      <c r="AG499" s="4">
        <v>0</v>
      </c>
      <c r="AH499" s="4">
        <v>0</v>
      </c>
      <c r="AI499" s="4">
        <v>0</v>
      </c>
      <c r="AJ499" s="4">
        <v>0</v>
      </c>
      <c r="AK499" s="4">
        <v>0</v>
      </c>
      <c r="AL499" s="4">
        <v>0</v>
      </c>
      <c r="AM499" s="4">
        <v>0</v>
      </c>
      <c r="AN499" s="4">
        <v>0</v>
      </c>
      <c r="AO499" s="4">
        <v>0</v>
      </c>
      <c r="AP499" s="4">
        <v>0</v>
      </c>
      <c r="AQ499" s="4">
        <v>0</v>
      </c>
      <c r="AR499" s="4">
        <v>0</v>
      </c>
      <c r="AS499" s="4">
        <v>0</v>
      </c>
      <c r="AT499" s="4">
        <v>0</v>
      </c>
      <c r="AU499" s="4">
        <v>0</v>
      </c>
      <c r="AV499" s="4">
        <v>0</v>
      </c>
      <c r="AW499" s="4">
        <f t="shared" si="101"/>
        <v>8</v>
      </c>
      <c r="AX499" s="4">
        <f t="shared" si="102"/>
        <v>8</v>
      </c>
      <c r="AY499" s="4">
        <v>0</v>
      </c>
      <c r="AZ499" s="4">
        <v>0</v>
      </c>
      <c r="BA499" s="4">
        <v>0</v>
      </c>
      <c r="BB499" s="4">
        <v>60</v>
      </c>
      <c r="BC499" s="4">
        <v>60</v>
      </c>
      <c r="BD499" s="4">
        <v>25</v>
      </c>
      <c r="BE499" s="4">
        <v>24</v>
      </c>
      <c r="BF499" s="4">
        <v>1</v>
      </c>
      <c r="BG499" s="8">
        <f t="shared" si="93"/>
        <v>0</v>
      </c>
      <c r="BH499" s="4">
        <v>0</v>
      </c>
      <c r="BI499" s="4">
        <v>0</v>
      </c>
      <c r="BJ499" s="4">
        <v>0</v>
      </c>
      <c r="BK499" s="4">
        <v>1943</v>
      </c>
      <c r="BL499" s="4">
        <f t="shared" si="103"/>
        <v>1204</v>
      </c>
      <c r="BM499" s="4">
        <f t="shared" si="104"/>
        <v>6</v>
      </c>
      <c r="BN499" s="4">
        <v>6</v>
      </c>
      <c r="BO499" s="4">
        <v>0</v>
      </c>
      <c r="BP499" s="4">
        <v>0</v>
      </c>
      <c r="BQ499" s="4">
        <v>7</v>
      </c>
      <c r="BR499" s="4">
        <f t="shared" si="105"/>
        <v>3139</v>
      </c>
      <c r="BS499" s="4">
        <f t="shared" si="106"/>
        <v>3094</v>
      </c>
      <c r="BT499" s="4">
        <f t="shared" si="107"/>
        <v>45</v>
      </c>
      <c r="BU499" s="4">
        <f t="shared" si="108"/>
        <v>6592</v>
      </c>
      <c r="BW499" s="4">
        <v>0</v>
      </c>
    </row>
    <row r="500" spans="1:75">
      <c r="A500" s="4" t="s">
        <v>139</v>
      </c>
      <c r="B500" s="18">
        <v>45041</v>
      </c>
      <c r="C500" s="4" t="s">
        <v>258</v>
      </c>
      <c r="D500" s="5">
        <v>2023</v>
      </c>
      <c r="E500" s="4" t="str">
        <f t="shared" si="97"/>
        <v>LewisApril2023</v>
      </c>
      <c r="F500" s="8">
        <v>14365</v>
      </c>
      <c r="G500" s="8">
        <v>1343</v>
      </c>
      <c r="H500" s="8">
        <v>5306</v>
      </c>
      <c r="I500" s="8">
        <v>0</v>
      </c>
      <c r="J500" s="8">
        <v>1</v>
      </c>
      <c r="K500" s="4">
        <f t="shared" si="98"/>
        <v>5305</v>
      </c>
      <c r="L500" s="4">
        <f t="shared" si="99"/>
        <v>0</v>
      </c>
      <c r="M500" s="8">
        <v>14446</v>
      </c>
      <c r="N500" s="8">
        <v>5396</v>
      </c>
      <c r="O500" s="8">
        <v>5305</v>
      </c>
      <c r="P500" s="8">
        <v>0</v>
      </c>
      <c r="Q500" s="8">
        <v>0</v>
      </c>
      <c r="R500" s="8">
        <v>91</v>
      </c>
      <c r="S500" s="8">
        <v>11</v>
      </c>
      <c r="T500" s="8">
        <v>33</v>
      </c>
      <c r="U500" s="8">
        <v>47</v>
      </c>
      <c r="V500" s="8">
        <v>0</v>
      </c>
      <c r="W500" s="8">
        <v>0</v>
      </c>
      <c r="X500" s="4">
        <f t="shared" si="100"/>
        <v>0</v>
      </c>
      <c r="Z500" s="8">
        <v>153</v>
      </c>
      <c r="AA500" s="8">
        <v>20</v>
      </c>
      <c r="AB500" s="8">
        <v>15</v>
      </c>
      <c r="AC500" s="8">
        <v>5</v>
      </c>
      <c r="AD500" s="8">
        <v>0</v>
      </c>
      <c r="AE500" s="8">
        <v>5</v>
      </c>
      <c r="AF500" s="8">
        <v>0</v>
      </c>
      <c r="AG500" s="8">
        <v>0</v>
      </c>
      <c r="AH500" s="8">
        <v>0</v>
      </c>
      <c r="AI500" s="8">
        <v>0</v>
      </c>
      <c r="AJ500" s="8">
        <v>0</v>
      </c>
      <c r="AK500" s="8">
        <v>0</v>
      </c>
      <c r="AL500" s="8">
        <v>0</v>
      </c>
      <c r="AM500" s="8">
        <v>0</v>
      </c>
      <c r="AN500" s="8">
        <v>0</v>
      </c>
      <c r="AO500" s="8">
        <v>0</v>
      </c>
      <c r="AP500" s="8">
        <v>0</v>
      </c>
      <c r="AQ500" s="8">
        <v>0</v>
      </c>
      <c r="AR500" s="8">
        <v>0</v>
      </c>
      <c r="AS500" s="8">
        <v>0</v>
      </c>
      <c r="AT500" s="8">
        <v>0</v>
      </c>
      <c r="AU500" s="8">
        <v>0</v>
      </c>
      <c r="AV500" s="8">
        <v>0</v>
      </c>
      <c r="AW500" s="4">
        <f t="shared" si="101"/>
        <v>20</v>
      </c>
      <c r="AX500" s="4">
        <f t="shared" si="102"/>
        <v>15</v>
      </c>
      <c r="AY500" s="8">
        <v>0</v>
      </c>
      <c r="AZ500" s="8">
        <v>0</v>
      </c>
      <c r="BA500" s="8">
        <v>0</v>
      </c>
      <c r="BB500" s="8">
        <v>82</v>
      </c>
      <c r="BC500" s="8">
        <v>81</v>
      </c>
      <c r="BD500" s="8">
        <v>35</v>
      </c>
      <c r="BE500" s="8">
        <v>35</v>
      </c>
      <c r="BF500" s="8">
        <v>0</v>
      </c>
      <c r="BG500" s="8">
        <f t="shared" si="93"/>
        <v>7</v>
      </c>
      <c r="BH500" s="8">
        <v>7</v>
      </c>
      <c r="BI500" s="8">
        <v>0</v>
      </c>
      <c r="BJ500" s="8">
        <v>0</v>
      </c>
      <c r="BK500" s="8">
        <v>1930</v>
      </c>
      <c r="BL500" s="4">
        <f t="shared" si="103"/>
        <v>3459</v>
      </c>
      <c r="BM500" s="4">
        <f t="shared" si="104"/>
        <v>24</v>
      </c>
      <c r="BN500" s="8">
        <v>24</v>
      </c>
      <c r="BO500" s="8">
        <v>0</v>
      </c>
      <c r="BP500" s="8">
        <v>0</v>
      </c>
      <c r="BQ500" s="8">
        <v>24</v>
      </c>
      <c r="BR500" s="4">
        <f t="shared" si="105"/>
        <v>5376</v>
      </c>
      <c r="BS500" s="4">
        <f t="shared" si="106"/>
        <v>5290</v>
      </c>
      <c r="BT500" s="4">
        <f t="shared" si="107"/>
        <v>86</v>
      </c>
      <c r="BU500" s="4">
        <f t="shared" si="108"/>
        <v>14293</v>
      </c>
      <c r="BW500" s="8">
        <v>0</v>
      </c>
    </row>
    <row r="501" spans="1:75">
      <c r="A501" s="4" t="s">
        <v>141</v>
      </c>
      <c r="B501" s="18">
        <v>45041</v>
      </c>
      <c r="C501" s="4" t="s">
        <v>258</v>
      </c>
      <c r="D501" s="5">
        <v>2023</v>
      </c>
      <c r="E501" s="4" t="str">
        <f t="shared" si="97"/>
        <v>LincolnApril2023</v>
      </c>
      <c r="K501" s="4">
        <f t="shared" si="98"/>
        <v>0</v>
      </c>
      <c r="L501" s="4">
        <f t="shared" si="99"/>
        <v>0</v>
      </c>
      <c r="X501" s="4">
        <f t="shared" si="100"/>
        <v>0</v>
      </c>
      <c r="Y501" s="2" t="s">
        <v>410</v>
      </c>
      <c r="AW501" s="4">
        <f t="shared" si="101"/>
        <v>0</v>
      </c>
      <c r="AX501" s="4">
        <f t="shared" si="102"/>
        <v>0</v>
      </c>
      <c r="BG501" s="8">
        <f t="shared" si="93"/>
        <v>0</v>
      </c>
      <c r="BL501" s="4">
        <f t="shared" si="103"/>
        <v>0</v>
      </c>
      <c r="BM501" s="4">
        <f t="shared" si="104"/>
        <v>0</v>
      </c>
      <c r="BR501" s="4">
        <f t="shared" si="105"/>
        <v>0</v>
      </c>
      <c r="BS501" s="4">
        <f t="shared" si="106"/>
        <v>0</v>
      </c>
      <c r="BT501" s="4">
        <f t="shared" si="107"/>
        <v>0</v>
      </c>
      <c r="BU501" s="4">
        <f t="shared" si="108"/>
        <v>0</v>
      </c>
    </row>
    <row r="502" spans="1:75">
      <c r="A502" s="4" t="s">
        <v>143</v>
      </c>
      <c r="B502" s="18">
        <v>45041</v>
      </c>
      <c r="C502" s="4" t="s">
        <v>258</v>
      </c>
      <c r="D502" s="5">
        <v>2023</v>
      </c>
      <c r="E502" s="4" t="str">
        <f t="shared" si="97"/>
        <v>MasonApril2023</v>
      </c>
      <c r="F502" s="4">
        <v>3456</v>
      </c>
      <c r="G502" s="4">
        <v>275</v>
      </c>
      <c r="H502" s="4">
        <v>1336</v>
      </c>
      <c r="I502" s="4">
        <v>0</v>
      </c>
      <c r="J502" s="4">
        <v>0</v>
      </c>
      <c r="K502" s="4">
        <f t="shared" si="98"/>
        <v>1336</v>
      </c>
      <c r="L502" s="4">
        <f t="shared" si="99"/>
        <v>0</v>
      </c>
      <c r="M502" s="4">
        <v>3481</v>
      </c>
      <c r="N502" s="4">
        <v>1358</v>
      </c>
      <c r="O502" s="4">
        <v>1336</v>
      </c>
      <c r="P502" s="4">
        <v>1</v>
      </c>
      <c r="Q502" s="4">
        <v>0</v>
      </c>
      <c r="R502" s="4">
        <v>21</v>
      </c>
      <c r="S502" s="4">
        <v>1</v>
      </c>
      <c r="T502" s="4">
        <v>7</v>
      </c>
      <c r="U502" s="4">
        <v>7</v>
      </c>
      <c r="V502" s="4">
        <v>0</v>
      </c>
      <c r="W502" s="4">
        <v>6</v>
      </c>
      <c r="X502" s="4">
        <f t="shared" si="100"/>
        <v>0</v>
      </c>
      <c r="Z502" s="4">
        <v>46</v>
      </c>
      <c r="AA502" s="4">
        <v>3</v>
      </c>
      <c r="AB502" s="4">
        <v>3</v>
      </c>
      <c r="AC502" s="4">
        <v>0</v>
      </c>
      <c r="AD502" s="4">
        <v>0</v>
      </c>
      <c r="AE502" s="4">
        <v>0</v>
      </c>
      <c r="AF502" s="4">
        <v>0</v>
      </c>
      <c r="AG502" s="4">
        <v>0</v>
      </c>
      <c r="AH502" s="4">
        <v>0</v>
      </c>
      <c r="AI502" s="4">
        <v>0</v>
      </c>
      <c r="AJ502" s="4">
        <v>0</v>
      </c>
      <c r="AK502" s="4">
        <v>0</v>
      </c>
      <c r="AL502" s="4">
        <v>0</v>
      </c>
      <c r="AM502" s="4">
        <v>0</v>
      </c>
      <c r="AN502" s="4">
        <v>0</v>
      </c>
      <c r="AO502" s="4">
        <v>0</v>
      </c>
      <c r="AP502" s="4">
        <v>0</v>
      </c>
      <c r="AQ502" s="4">
        <v>0</v>
      </c>
      <c r="AR502" s="4">
        <v>0</v>
      </c>
      <c r="AS502" s="4">
        <v>0</v>
      </c>
      <c r="AT502" s="4">
        <v>0</v>
      </c>
      <c r="AU502" s="4">
        <v>0</v>
      </c>
      <c r="AV502" s="4">
        <v>0</v>
      </c>
      <c r="AW502" s="4">
        <f t="shared" si="101"/>
        <v>3</v>
      </c>
      <c r="AX502" s="4">
        <f t="shared" si="102"/>
        <v>3</v>
      </c>
      <c r="AY502" s="4">
        <v>0</v>
      </c>
      <c r="AZ502" s="4">
        <v>0</v>
      </c>
      <c r="BA502" s="4">
        <v>0</v>
      </c>
      <c r="BB502" s="4">
        <v>8</v>
      </c>
      <c r="BC502" s="4">
        <v>8</v>
      </c>
      <c r="BD502" s="4">
        <v>4</v>
      </c>
      <c r="BE502" s="4">
        <v>4</v>
      </c>
      <c r="BF502" s="4">
        <v>0</v>
      </c>
      <c r="BG502" s="8">
        <f t="shared" si="93"/>
        <v>0</v>
      </c>
      <c r="BH502" s="4">
        <v>0</v>
      </c>
      <c r="BI502" s="4">
        <v>0</v>
      </c>
      <c r="BJ502" s="4">
        <v>0</v>
      </c>
      <c r="BK502" s="4">
        <v>667</v>
      </c>
      <c r="BL502" s="4">
        <f t="shared" si="103"/>
        <v>691</v>
      </c>
      <c r="BM502" s="4">
        <f t="shared" si="104"/>
        <v>2</v>
      </c>
      <c r="BN502" s="4">
        <v>2</v>
      </c>
      <c r="BO502" s="4">
        <v>0</v>
      </c>
      <c r="BP502" s="4">
        <v>0</v>
      </c>
      <c r="BQ502" s="4">
        <v>2</v>
      </c>
      <c r="BR502" s="4">
        <f t="shared" si="105"/>
        <v>1355</v>
      </c>
      <c r="BS502" s="4">
        <f t="shared" si="106"/>
        <v>1333</v>
      </c>
      <c r="BT502" s="4">
        <f t="shared" si="107"/>
        <v>21</v>
      </c>
      <c r="BU502" s="4">
        <f t="shared" si="108"/>
        <v>3435</v>
      </c>
      <c r="BW502" s="4">
        <v>0</v>
      </c>
    </row>
    <row r="503" spans="1:75">
      <c r="A503" s="4" t="s">
        <v>145</v>
      </c>
      <c r="B503" s="18">
        <v>45041</v>
      </c>
      <c r="C503" s="4" t="s">
        <v>258</v>
      </c>
      <c r="D503" s="5">
        <v>2023</v>
      </c>
      <c r="E503" s="4" t="str">
        <f t="shared" si="97"/>
        <v>OkanoganApril2023</v>
      </c>
      <c r="K503" s="4">
        <f t="shared" si="98"/>
        <v>0</v>
      </c>
      <c r="L503" s="4">
        <f t="shared" si="99"/>
        <v>0</v>
      </c>
      <c r="X503" s="4">
        <f t="shared" si="100"/>
        <v>0</v>
      </c>
      <c r="Y503" s="2" t="s">
        <v>410</v>
      </c>
      <c r="AW503" s="4">
        <f t="shared" si="101"/>
        <v>0</v>
      </c>
      <c r="AX503" s="4">
        <f t="shared" si="102"/>
        <v>0</v>
      </c>
      <c r="BG503" s="8">
        <f t="shared" si="93"/>
        <v>0</v>
      </c>
      <c r="BL503" s="4">
        <f t="shared" si="103"/>
        <v>0</v>
      </c>
      <c r="BM503" s="4">
        <f t="shared" si="104"/>
        <v>0</v>
      </c>
      <c r="BR503" s="4">
        <f t="shared" si="105"/>
        <v>0</v>
      </c>
      <c r="BS503" s="4">
        <f t="shared" si="106"/>
        <v>0</v>
      </c>
      <c r="BT503" s="4">
        <f t="shared" si="107"/>
        <v>0</v>
      </c>
      <c r="BU503" s="4">
        <f t="shared" si="108"/>
        <v>0</v>
      </c>
    </row>
    <row r="504" spans="1:75">
      <c r="A504" s="4" t="s">
        <v>147</v>
      </c>
      <c r="B504" s="18">
        <v>45041</v>
      </c>
      <c r="C504" s="4" t="s">
        <v>258</v>
      </c>
      <c r="D504" s="5">
        <v>2023</v>
      </c>
      <c r="E504" s="4" t="str">
        <f t="shared" si="97"/>
        <v>PacificApril2023</v>
      </c>
      <c r="F504" s="8">
        <v>12001</v>
      </c>
      <c r="G504" s="8">
        <v>1064</v>
      </c>
      <c r="H504" s="8">
        <v>6607</v>
      </c>
      <c r="I504" s="8">
        <v>0</v>
      </c>
      <c r="J504" s="8">
        <v>1</v>
      </c>
      <c r="K504" s="4">
        <f t="shared" si="98"/>
        <v>6606</v>
      </c>
      <c r="L504" s="4">
        <f t="shared" si="99"/>
        <v>0</v>
      </c>
      <c r="M504" s="8">
        <v>12980</v>
      </c>
      <c r="N504" s="8">
        <v>6706</v>
      </c>
      <c r="O504" s="8">
        <v>6606</v>
      </c>
      <c r="P504" s="8">
        <v>0</v>
      </c>
      <c r="Q504" s="8">
        <v>0</v>
      </c>
      <c r="R504" s="8">
        <v>100</v>
      </c>
      <c r="S504" s="8">
        <v>29</v>
      </c>
      <c r="T504" s="8">
        <v>30</v>
      </c>
      <c r="U504" s="8">
        <v>41</v>
      </c>
      <c r="V504" s="8">
        <v>0</v>
      </c>
      <c r="W504" s="8">
        <v>0</v>
      </c>
      <c r="X504" s="4">
        <f t="shared" si="100"/>
        <v>0</v>
      </c>
      <c r="Y504" s="2" t="s">
        <v>416</v>
      </c>
      <c r="Z504" s="8">
        <v>152</v>
      </c>
      <c r="AA504" s="8">
        <v>20</v>
      </c>
      <c r="AB504" s="8">
        <v>20</v>
      </c>
      <c r="AC504" s="8">
        <v>0</v>
      </c>
      <c r="AD504" s="8">
        <v>0</v>
      </c>
      <c r="AE504" s="8">
        <v>0</v>
      </c>
      <c r="AF504" s="8">
        <v>0</v>
      </c>
      <c r="AG504" s="8">
        <v>0</v>
      </c>
      <c r="AH504" s="8">
        <v>0</v>
      </c>
      <c r="AI504" s="8">
        <v>0</v>
      </c>
      <c r="AJ504" s="8">
        <v>0</v>
      </c>
      <c r="AK504" s="8">
        <v>0</v>
      </c>
      <c r="AL504" s="8">
        <v>0</v>
      </c>
      <c r="AM504" s="8">
        <v>0</v>
      </c>
      <c r="AN504" s="8">
        <v>0</v>
      </c>
      <c r="AO504" s="8">
        <v>0</v>
      </c>
      <c r="AP504" s="8">
        <v>0</v>
      </c>
      <c r="AQ504" s="8">
        <v>0</v>
      </c>
      <c r="AR504" s="8">
        <v>0</v>
      </c>
      <c r="AS504" s="8">
        <v>0</v>
      </c>
      <c r="AT504" s="8">
        <v>0</v>
      </c>
      <c r="AU504" s="8">
        <v>0</v>
      </c>
      <c r="AV504" s="8">
        <v>0</v>
      </c>
      <c r="AW504" s="4">
        <f t="shared" si="101"/>
        <v>20</v>
      </c>
      <c r="AX504" s="4">
        <f t="shared" si="102"/>
        <v>20</v>
      </c>
      <c r="AY504" s="8">
        <v>0</v>
      </c>
      <c r="AZ504" s="8">
        <v>0</v>
      </c>
      <c r="BA504" s="8">
        <v>0</v>
      </c>
      <c r="BB504" s="8">
        <v>970</v>
      </c>
      <c r="BC504" s="8">
        <v>970</v>
      </c>
      <c r="BD504" s="8">
        <v>382</v>
      </c>
      <c r="BE504" s="8">
        <v>375</v>
      </c>
      <c r="BF504" s="8">
        <v>7</v>
      </c>
      <c r="BG504" s="8">
        <f t="shared" ref="BG504:BG535" si="109">SUM(BH504, BI504)</f>
        <v>0</v>
      </c>
      <c r="BH504" s="8">
        <v>0</v>
      </c>
      <c r="BI504" s="8">
        <v>0</v>
      </c>
      <c r="BJ504" s="8">
        <v>0</v>
      </c>
      <c r="BK504" s="8">
        <v>2172</v>
      </c>
      <c r="BL504" s="4">
        <f t="shared" si="103"/>
        <v>4534</v>
      </c>
      <c r="BM504" s="4">
        <f t="shared" si="104"/>
        <v>67</v>
      </c>
      <c r="BN504" s="8">
        <v>67</v>
      </c>
      <c r="BO504" s="8">
        <v>0</v>
      </c>
      <c r="BP504" s="8">
        <v>0</v>
      </c>
      <c r="BQ504" s="8">
        <v>20</v>
      </c>
      <c r="BR504" s="4">
        <f t="shared" si="105"/>
        <v>6686</v>
      </c>
      <c r="BS504" s="4">
        <f t="shared" si="106"/>
        <v>6586</v>
      </c>
      <c r="BT504" s="4">
        <f t="shared" si="107"/>
        <v>100</v>
      </c>
      <c r="BU504" s="4">
        <f t="shared" si="108"/>
        <v>12828</v>
      </c>
      <c r="BW504" s="8">
        <v>0</v>
      </c>
    </row>
    <row r="505" spans="1:75">
      <c r="A505" s="4" t="s">
        <v>149</v>
      </c>
      <c r="B505" s="18">
        <v>45041</v>
      </c>
      <c r="C505" s="4" t="s">
        <v>258</v>
      </c>
      <c r="D505" s="5">
        <v>2023</v>
      </c>
      <c r="E505" s="4" t="str">
        <f t="shared" si="97"/>
        <v>Pend OreilleApril2023</v>
      </c>
      <c r="K505" s="4">
        <f t="shared" si="98"/>
        <v>0</v>
      </c>
      <c r="L505" s="4">
        <f t="shared" si="99"/>
        <v>0</v>
      </c>
      <c r="X505" s="4">
        <f t="shared" si="100"/>
        <v>0</v>
      </c>
      <c r="Y505" s="2" t="s">
        <v>410</v>
      </c>
      <c r="AW505" s="4">
        <f t="shared" si="101"/>
        <v>0</v>
      </c>
      <c r="AX505" s="4">
        <f t="shared" si="102"/>
        <v>0</v>
      </c>
      <c r="BG505" s="8">
        <f t="shared" si="109"/>
        <v>0</v>
      </c>
      <c r="BL505" s="4">
        <f t="shared" si="103"/>
        <v>0</v>
      </c>
      <c r="BM505" s="4">
        <f t="shared" si="104"/>
        <v>0</v>
      </c>
      <c r="BR505" s="4">
        <f t="shared" si="105"/>
        <v>0</v>
      </c>
      <c r="BS505" s="4">
        <f t="shared" si="106"/>
        <v>0</v>
      </c>
      <c r="BT505" s="4">
        <f t="shared" si="107"/>
        <v>0</v>
      </c>
      <c r="BU505" s="4">
        <f t="shared" si="108"/>
        <v>0</v>
      </c>
    </row>
    <row r="506" spans="1:75">
      <c r="A506" s="4" t="s">
        <v>151</v>
      </c>
      <c r="B506" s="18">
        <v>45041</v>
      </c>
      <c r="C506" s="4" t="s">
        <v>258</v>
      </c>
      <c r="D506" s="5">
        <v>2023</v>
      </c>
      <c r="E506" s="4" t="str">
        <f t="shared" si="97"/>
        <v>PierceApril2023</v>
      </c>
      <c r="F506" s="4">
        <v>48056</v>
      </c>
      <c r="G506" s="4">
        <v>5298</v>
      </c>
      <c r="H506" s="4">
        <v>17360</v>
      </c>
      <c r="I506" s="4">
        <v>3</v>
      </c>
      <c r="J506" s="4">
        <v>0</v>
      </c>
      <c r="K506" s="4">
        <f t="shared" si="98"/>
        <v>17363</v>
      </c>
      <c r="L506" s="4">
        <f t="shared" si="99"/>
        <v>0</v>
      </c>
      <c r="M506" s="4">
        <v>48746</v>
      </c>
      <c r="N506" s="4">
        <v>17586</v>
      </c>
      <c r="O506" s="4">
        <v>17363</v>
      </c>
      <c r="P506" s="4">
        <v>0</v>
      </c>
      <c r="Q506" s="4">
        <v>0</v>
      </c>
      <c r="R506" s="4">
        <v>223</v>
      </c>
      <c r="S506" s="4">
        <v>11</v>
      </c>
      <c r="T506" s="4">
        <v>73</v>
      </c>
      <c r="U506" s="4">
        <v>117</v>
      </c>
      <c r="V506" s="4">
        <v>0</v>
      </c>
      <c r="W506" s="4">
        <v>22</v>
      </c>
      <c r="X506" s="4">
        <f t="shared" si="100"/>
        <v>0</v>
      </c>
      <c r="Z506" s="4">
        <v>2232</v>
      </c>
      <c r="AA506" s="4">
        <v>281</v>
      </c>
      <c r="AB506" s="4">
        <v>279</v>
      </c>
      <c r="AC506" s="4">
        <v>2</v>
      </c>
      <c r="AD506" s="4">
        <v>0</v>
      </c>
      <c r="AE506" s="4">
        <v>2</v>
      </c>
      <c r="AF506" s="4">
        <v>0</v>
      </c>
      <c r="AG506" s="4">
        <v>0</v>
      </c>
      <c r="AH506" s="4">
        <v>0</v>
      </c>
      <c r="AI506" s="4">
        <v>0</v>
      </c>
      <c r="AJ506" s="4">
        <v>0</v>
      </c>
      <c r="AK506" s="4">
        <v>0</v>
      </c>
      <c r="AL506" s="4">
        <v>0</v>
      </c>
      <c r="AM506" s="4">
        <v>0</v>
      </c>
      <c r="AN506" s="4">
        <v>0</v>
      </c>
      <c r="AO506" s="4">
        <v>0</v>
      </c>
      <c r="AP506" s="4">
        <v>0</v>
      </c>
      <c r="AQ506" s="4">
        <v>0</v>
      </c>
      <c r="AR506" s="4">
        <v>0</v>
      </c>
      <c r="AS506" s="4">
        <v>0</v>
      </c>
      <c r="AT506" s="4">
        <v>0</v>
      </c>
      <c r="AU506" s="4">
        <v>0</v>
      </c>
      <c r="AV506" s="4">
        <v>0</v>
      </c>
      <c r="AW506" s="4">
        <f t="shared" si="101"/>
        <v>281</v>
      </c>
      <c r="AX506" s="4">
        <f t="shared" si="102"/>
        <v>279</v>
      </c>
      <c r="AY506" s="4">
        <v>0</v>
      </c>
      <c r="AZ506" s="4">
        <v>0</v>
      </c>
      <c r="BA506" s="4">
        <v>0</v>
      </c>
      <c r="BB506" s="4">
        <v>305</v>
      </c>
      <c r="BC506" s="4">
        <v>305</v>
      </c>
      <c r="BD506" s="4">
        <v>121</v>
      </c>
      <c r="BE506" s="4">
        <v>116</v>
      </c>
      <c r="BF506" s="4">
        <v>5</v>
      </c>
      <c r="BG506" s="8">
        <f t="shared" si="109"/>
        <v>21</v>
      </c>
      <c r="BH506" s="4">
        <v>21</v>
      </c>
      <c r="BI506" s="4">
        <v>0</v>
      </c>
      <c r="BJ506" s="4">
        <v>1</v>
      </c>
      <c r="BK506" s="4">
        <v>9999</v>
      </c>
      <c r="BL506" s="4">
        <f t="shared" si="103"/>
        <v>7566</v>
      </c>
      <c r="BM506" s="4">
        <f t="shared" si="104"/>
        <v>94</v>
      </c>
      <c r="BN506" s="4">
        <v>94</v>
      </c>
      <c r="BO506" s="4">
        <v>0</v>
      </c>
      <c r="BP506" s="4">
        <v>0</v>
      </c>
      <c r="BQ506" s="4">
        <v>96</v>
      </c>
      <c r="BR506" s="4">
        <f t="shared" si="105"/>
        <v>17305</v>
      </c>
      <c r="BS506" s="4">
        <f t="shared" si="106"/>
        <v>17084</v>
      </c>
      <c r="BT506" s="4">
        <f t="shared" si="107"/>
        <v>221</v>
      </c>
      <c r="BU506" s="4">
        <f t="shared" si="108"/>
        <v>46514</v>
      </c>
      <c r="BW506" s="4">
        <v>0</v>
      </c>
    </row>
    <row r="507" spans="1:75">
      <c r="A507" s="4" t="s">
        <v>153</v>
      </c>
      <c r="B507" s="18">
        <v>45041</v>
      </c>
      <c r="C507" s="4" t="s">
        <v>258</v>
      </c>
      <c r="D507" s="5">
        <v>2023</v>
      </c>
      <c r="E507" s="4" t="str">
        <f t="shared" si="97"/>
        <v>San JuanApril2023</v>
      </c>
      <c r="K507" s="4">
        <f t="shared" si="98"/>
        <v>0</v>
      </c>
      <c r="L507" s="4">
        <f t="shared" si="99"/>
        <v>0</v>
      </c>
      <c r="X507" s="4">
        <f t="shared" si="100"/>
        <v>0</v>
      </c>
      <c r="Y507" s="2" t="s">
        <v>410</v>
      </c>
      <c r="AW507" s="4">
        <f t="shared" si="101"/>
        <v>0</v>
      </c>
      <c r="AX507" s="4">
        <f t="shared" si="102"/>
        <v>0</v>
      </c>
      <c r="BG507" s="8">
        <f t="shared" si="109"/>
        <v>0</v>
      </c>
      <c r="BL507" s="4">
        <f t="shared" si="103"/>
        <v>0</v>
      </c>
      <c r="BM507" s="4">
        <f t="shared" si="104"/>
        <v>0</v>
      </c>
      <c r="BR507" s="4">
        <f t="shared" si="105"/>
        <v>0</v>
      </c>
      <c r="BS507" s="4">
        <f t="shared" si="106"/>
        <v>0</v>
      </c>
      <c r="BT507" s="4">
        <f t="shared" si="107"/>
        <v>0</v>
      </c>
      <c r="BU507" s="4">
        <f t="shared" si="108"/>
        <v>0</v>
      </c>
    </row>
    <row r="508" spans="1:75" ht="29.1">
      <c r="A508" s="4" t="s">
        <v>155</v>
      </c>
      <c r="B508" s="18">
        <v>45041</v>
      </c>
      <c r="C508" s="4" t="s">
        <v>258</v>
      </c>
      <c r="D508" s="5">
        <v>2023</v>
      </c>
      <c r="E508" s="4" t="str">
        <f t="shared" si="97"/>
        <v>SkagitApril2023</v>
      </c>
      <c r="F508" s="4">
        <v>40834</v>
      </c>
      <c r="G508" s="4">
        <v>3115</v>
      </c>
      <c r="H508" s="4">
        <v>15512</v>
      </c>
      <c r="I508" s="4">
        <v>3</v>
      </c>
      <c r="J508" s="4">
        <v>13</v>
      </c>
      <c r="K508" s="4">
        <f t="shared" si="98"/>
        <v>15502</v>
      </c>
      <c r="L508" s="4">
        <f t="shared" si="99"/>
        <v>-1</v>
      </c>
      <c r="M508" s="4">
        <v>41275</v>
      </c>
      <c r="N508" s="4">
        <v>15679</v>
      </c>
      <c r="O508" s="4">
        <v>15503</v>
      </c>
      <c r="P508" s="4">
        <v>0</v>
      </c>
      <c r="Q508" s="4">
        <v>0</v>
      </c>
      <c r="R508" s="4">
        <v>176</v>
      </c>
      <c r="S508" s="4">
        <v>26</v>
      </c>
      <c r="T508" s="4">
        <v>56</v>
      </c>
      <c r="U508" s="4">
        <v>93</v>
      </c>
      <c r="V508" s="4">
        <v>0</v>
      </c>
      <c r="W508" s="4">
        <v>1</v>
      </c>
      <c r="X508" s="4">
        <f t="shared" si="100"/>
        <v>0</v>
      </c>
      <c r="Y508" s="2" t="s">
        <v>417</v>
      </c>
      <c r="Z508" s="4">
        <v>1002</v>
      </c>
      <c r="AA508" s="4">
        <v>135</v>
      </c>
      <c r="AB508" s="4">
        <v>131</v>
      </c>
      <c r="AC508" s="4">
        <v>4</v>
      </c>
      <c r="AD508" s="4">
        <v>1</v>
      </c>
      <c r="AE508" s="4">
        <v>2</v>
      </c>
      <c r="AF508" s="4">
        <v>1</v>
      </c>
      <c r="AG508" s="4">
        <v>0</v>
      </c>
      <c r="AH508" s="4">
        <v>0</v>
      </c>
      <c r="AI508" s="4">
        <v>0</v>
      </c>
      <c r="AJ508" s="4">
        <v>0</v>
      </c>
      <c r="AK508" s="4">
        <v>0</v>
      </c>
      <c r="AL508" s="4">
        <v>0</v>
      </c>
      <c r="AM508" s="4">
        <v>0</v>
      </c>
      <c r="AN508" s="4">
        <v>0</v>
      </c>
      <c r="AO508" s="4">
        <v>0</v>
      </c>
      <c r="AP508" s="4">
        <v>0</v>
      </c>
      <c r="AQ508" s="4">
        <v>0</v>
      </c>
      <c r="AR508" s="4">
        <v>0</v>
      </c>
      <c r="AS508" s="4">
        <v>0</v>
      </c>
      <c r="AT508" s="4">
        <v>0</v>
      </c>
      <c r="AU508" s="4">
        <v>0</v>
      </c>
      <c r="AV508" s="4">
        <v>0</v>
      </c>
      <c r="AW508" s="4">
        <f t="shared" si="101"/>
        <v>135</v>
      </c>
      <c r="AX508" s="4">
        <f t="shared" si="102"/>
        <v>131</v>
      </c>
      <c r="AY508" s="4">
        <v>0</v>
      </c>
      <c r="AZ508" s="4">
        <v>0</v>
      </c>
      <c r="BA508" s="4">
        <v>0</v>
      </c>
      <c r="BB508" s="4">
        <v>168</v>
      </c>
      <c r="BC508" s="4">
        <v>168</v>
      </c>
      <c r="BD508" s="4">
        <v>70</v>
      </c>
      <c r="BE508" s="4">
        <v>70</v>
      </c>
      <c r="BF508" s="4">
        <v>0</v>
      </c>
      <c r="BG508" s="8">
        <f t="shared" si="109"/>
        <v>3</v>
      </c>
      <c r="BH508" s="4">
        <v>3</v>
      </c>
      <c r="BI508" s="4">
        <v>0</v>
      </c>
      <c r="BJ508" s="4">
        <v>0</v>
      </c>
      <c r="BK508" s="4">
        <v>8494</v>
      </c>
      <c r="BL508" s="4">
        <f t="shared" si="103"/>
        <v>7182</v>
      </c>
      <c r="BM508" s="4">
        <f t="shared" si="104"/>
        <v>58</v>
      </c>
      <c r="BN508" s="4">
        <v>58</v>
      </c>
      <c r="BO508" s="4">
        <v>0</v>
      </c>
      <c r="BP508" s="4">
        <v>0</v>
      </c>
      <c r="BQ508" s="4">
        <v>0</v>
      </c>
      <c r="BR508" s="4">
        <f t="shared" si="105"/>
        <v>15544</v>
      </c>
      <c r="BS508" s="4">
        <f t="shared" si="106"/>
        <v>15372</v>
      </c>
      <c r="BT508" s="4">
        <f t="shared" si="107"/>
        <v>172</v>
      </c>
      <c r="BU508" s="4">
        <f t="shared" si="108"/>
        <v>40273</v>
      </c>
      <c r="BW508" s="4">
        <v>0</v>
      </c>
    </row>
    <row r="509" spans="1:75">
      <c r="A509" s="4" t="s">
        <v>157</v>
      </c>
      <c r="B509" s="18">
        <v>45041</v>
      </c>
      <c r="C509" s="4" t="s">
        <v>258</v>
      </c>
      <c r="D509" s="5">
        <v>2023</v>
      </c>
      <c r="E509" s="4" t="str">
        <f t="shared" si="97"/>
        <v>SkamaniaApril2023</v>
      </c>
      <c r="F509" s="4">
        <v>2044</v>
      </c>
      <c r="G509" s="4">
        <v>147</v>
      </c>
      <c r="H509" s="4">
        <v>932</v>
      </c>
      <c r="I509" s="4">
        <v>0</v>
      </c>
      <c r="J509" s="4">
        <v>0</v>
      </c>
      <c r="K509" s="4">
        <f t="shared" si="98"/>
        <v>932</v>
      </c>
      <c r="L509" s="4">
        <f t="shared" si="99"/>
        <v>0</v>
      </c>
      <c r="M509" s="4">
        <v>2052</v>
      </c>
      <c r="N509" s="4">
        <v>944</v>
      </c>
      <c r="O509" s="4">
        <v>932</v>
      </c>
      <c r="P509" s="4">
        <v>0</v>
      </c>
      <c r="Q509" s="4">
        <v>0</v>
      </c>
      <c r="R509" s="4">
        <v>12</v>
      </c>
      <c r="S509" s="4">
        <v>2</v>
      </c>
      <c r="T509" s="4">
        <v>3</v>
      </c>
      <c r="U509" s="4">
        <v>7</v>
      </c>
      <c r="V509" s="4">
        <v>0</v>
      </c>
      <c r="W509" s="4">
        <v>0</v>
      </c>
      <c r="X509" s="4">
        <f t="shared" si="100"/>
        <v>0</v>
      </c>
      <c r="Z509" s="4">
        <v>19</v>
      </c>
      <c r="AA509" s="4">
        <v>2</v>
      </c>
      <c r="AB509" s="4">
        <v>2</v>
      </c>
      <c r="AC509" s="4">
        <v>0</v>
      </c>
      <c r="AD509" s="4">
        <v>0</v>
      </c>
      <c r="AE509" s="4">
        <v>0</v>
      </c>
      <c r="AF509" s="4">
        <v>0</v>
      </c>
      <c r="AG509" s="4">
        <v>0</v>
      </c>
      <c r="AH509" s="4">
        <v>0</v>
      </c>
      <c r="AI509" s="4">
        <v>0</v>
      </c>
      <c r="AJ509" s="4">
        <v>0</v>
      </c>
      <c r="AK509" s="4">
        <v>0</v>
      </c>
      <c r="AL509" s="4">
        <v>0</v>
      </c>
      <c r="AM509" s="4">
        <v>0</v>
      </c>
      <c r="AN509" s="4">
        <v>0</v>
      </c>
      <c r="AO509" s="4">
        <v>0</v>
      </c>
      <c r="AP509" s="4">
        <v>0</v>
      </c>
      <c r="AQ509" s="4">
        <v>0</v>
      </c>
      <c r="AR509" s="4">
        <v>0</v>
      </c>
      <c r="AS509" s="4">
        <v>0</v>
      </c>
      <c r="AT509" s="4">
        <v>0</v>
      </c>
      <c r="AU509" s="4">
        <v>0</v>
      </c>
      <c r="AV509" s="4">
        <v>0</v>
      </c>
      <c r="AW509" s="4">
        <f t="shared" si="101"/>
        <v>2</v>
      </c>
      <c r="AX509" s="4">
        <f t="shared" si="102"/>
        <v>2</v>
      </c>
      <c r="AY509" s="4">
        <v>0</v>
      </c>
      <c r="AZ509" s="4">
        <v>0</v>
      </c>
      <c r="BA509" s="4">
        <v>0</v>
      </c>
      <c r="BB509" s="4">
        <v>8</v>
      </c>
      <c r="BC509" s="4">
        <v>8</v>
      </c>
      <c r="BD509" s="4">
        <v>7</v>
      </c>
      <c r="BE509" s="4">
        <v>7</v>
      </c>
      <c r="BF509" s="4">
        <v>0</v>
      </c>
      <c r="BG509" s="8">
        <f t="shared" si="109"/>
        <v>1</v>
      </c>
      <c r="BH509" s="4">
        <v>1</v>
      </c>
      <c r="BI509" s="4">
        <v>0</v>
      </c>
      <c r="BJ509" s="4">
        <v>0</v>
      </c>
      <c r="BK509" s="4">
        <v>520</v>
      </c>
      <c r="BL509" s="4">
        <f t="shared" si="103"/>
        <v>423</v>
      </c>
      <c r="BM509" s="4">
        <f t="shared" si="104"/>
        <v>3</v>
      </c>
      <c r="BN509" s="4">
        <v>3</v>
      </c>
      <c r="BO509" s="4">
        <v>0</v>
      </c>
      <c r="BP509" s="4">
        <v>0</v>
      </c>
      <c r="BQ509" s="4">
        <v>3</v>
      </c>
      <c r="BR509" s="4">
        <f t="shared" si="105"/>
        <v>942</v>
      </c>
      <c r="BS509" s="4">
        <f t="shared" si="106"/>
        <v>930</v>
      </c>
      <c r="BT509" s="4">
        <f t="shared" si="107"/>
        <v>12</v>
      </c>
      <c r="BU509" s="4">
        <f t="shared" si="108"/>
        <v>2033</v>
      </c>
      <c r="BW509" s="4">
        <v>0</v>
      </c>
    </row>
    <row r="510" spans="1:75">
      <c r="A510" s="4" t="s">
        <v>159</v>
      </c>
      <c r="B510" s="18">
        <v>45041</v>
      </c>
      <c r="C510" s="4" t="s">
        <v>258</v>
      </c>
      <c r="D510" s="5">
        <v>2023</v>
      </c>
      <c r="E510" s="4" t="str">
        <f t="shared" si="97"/>
        <v>SnohomishApril2023</v>
      </c>
      <c r="F510" s="4">
        <v>18350</v>
      </c>
      <c r="G510" s="4">
        <v>1565</v>
      </c>
      <c r="H510" s="4">
        <v>5708</v>
      </c>
      <c r="I510" s="4">
        <v>1</v>
      </c>
      <c r="J510" s="4">
        <v>0</v>
      </c>
      <c r="K510" s="4">
        <f t="shared" si="98"/>
        <v>5709</v>
      </c>
      <c r="L510" s="4">
        <f t="shared" si="99"/>
        <v>0</v>
      </c>
      <c r="M510" s="4">
        <v>18559</v>
      </c>
      <c r="N510" s="4">
        <v>5797</v>
      </c>
      <c r="O510" s="4">
        <v>5709</v>
      </c>
      <c r="P510" s="4">
        <v>0</v>
      </c>
      <c r="Q510" s="4">
        <v>0</v>
      </c>
      <c r="R510" s="4">
        <v>88</v>
      </c>
      <c r="S510" s="4">
        <v>9</v>
      </c>
      <c r="T510" s="4">
        <v>15</v>
      </c>
      <c r="U510" s="4">
        <v>58</v>
      </c>
      <c r="V510" s="4">
        <v>0</v>
      </c>
      <c r="W510" s="4">
        <v>6</v>
      </c>
      <c r="X510" s="4">
        <f t="shared" si="100"/>
        <v>0</v>
      </c>
      <c r="Z510" s="4">
        <v>210</v>
      </c>
      <c r="AA510" s="4">
        <v>12</v>
      </c>
      <c r="AB510" s="4">
        <v>12</v>
      </c>
      <c r="AC510" s="4">
        <v>0</v>
      </c>
      <c r="AD510" s="4">
        <v>0</v>
      </c>
      <c r="AE510" s="4">
        <v>0</v>
      </c>
      <c r="AF510" s="4">
        <v>0</v>
      </c>
      <c r="AG510" s="4">
        <v>0</v>
      </c>
      <c r="AH510" s="4">
        <v>0</v>
      </c>
      <c r="AI510" s="4">
        <v>0</v>
      </c>
      <c r="AJ510" s="4">
        <v>0</v>
      </c>
      <c r="AK510" s="4">
        <v>0</v>
      </c>
      <c r="AL510" s="4">
        <v>0</v>
      </c>
      <c r="AM510" s="4">
        <v>0</v>
      </c>
      <c r="AN510" s="4">
        <v>0</v>
      </c>
      <c r="AO510" s="4">
        <v>0</v>
      </c>
      <c r="AP510" s="4">
        <v>0</v>
      </c>
      <c r="AQ510" s="4">
        <v>0</v>
      </c>
      <c r="AR510" s="4">
        <v>0</v>
      </c>
      <c r="AS510" s="4">
        <v>0</v>
      </c>
      <c r="AT510" s="4">
        <v>0</v>
      </c>
      <c r="AU510" s="4">
        <v>0</v>
      </c>
      <c r="AV510" s="4">
        <v>0</v>
      </c>
      <c r="AW510" s="4">
        <f t="shared" si="101"/>
        <v>12</v>
      </c>
      <c r="AX510" s="4">
        <f t="shared" si="102"/>
        <v>12</v>
      </c>
      <c r="AY510" s="4">
        <v>0</v>
      </c>
      <c r="AZ510" s="4">
        <v>0</v>
      </c>
      <c r="BA510" s="4">
        <v>0</v>
      </c>
      <c r="BB510" s="4">
        <v>72</v>
      </c>
      <c r="BC510" s="4">
        <v>72</v>
      </c>
      <c r="BD510" s="4">
        <v>26</v>
      </c>
      <c r="BE510" s="4">
        <v>26</v>
      </c>
      <c r="BF510" s="4">
        <v>0</v>
      </c>
      <c r="BG510" s="8">
        <f t="shared" si="109"/>
        <v>6</v>
      </c>
      <c r="BH510" s="4">
        <v>6</v>
      </c>
      <c r="BI510" s="4">
        <v>0</v>
      </c>
      <c r="BJ510" s="4">
        <v>0</v>
      </c>
      <c r="BK510" s="4">
        <v>3266</v>
      </c>
      <c r="BL510" s="4">
        <f t="shared" si="103"/>
        <v>2525</v>
      </c>
      <c r="BM510" s="4">
        <f t="shared" si="104"/>
        <v>135</v>
      </c>
      <c r="BN510" s="4">
        <v>135</v>
      </c>
      <c r="BO510" s="4">
        <v>0</v>
      </c>
      <c r="BP510" s="4">
        <v>0</v>
      </c>
      <c r="BQ510" s="4">
        <v>15</v>
      </c>
      <c r="BR510" s="4">
        <f t="shared" si="105"/>
        <v>5785</v>
      </c>
      <c r="BS510" s="4">
        <f t="shared" si="106"/>
        <v>5697</v>
      </c>
      <c r="BT510" s="4">
        <f t="shared" si="107"/>
        <v>88</v>
      </c>
      <c r="BU510" s="4">
        <f t="shared" si="108"/>
        <v>18349</v>
      </c>
      <c r="BW510" s="4">
        <v>0</v>
      </c>
    </row>
    <row r="511" spans="1:75">
      <c r="A511" s="4" t="s">
        <v>161</v>
      </c>
      <c r="B511" s="18">
        <v>45041</v>
      </c>
      <c r="C511" s="4" t="s">
        <v>258</v>
      </c>
      <c r="D511" s="5">
        <v>2023</v>
      </c>
      <c r="E511" s="4" t="str">
        <f t="shared" si="97"/>
        <v>SpokaneApril2023</v>
      </c>
      <c r="F511" s="4">
        <v>680</v>
      </c>
      <c r="G511" s="4">
        <v>48</v>
      </c>
      <c r="H511" s="4">
        <v>275</v>
      </c>
      <c r="I511" s="4">
        <v>0</v>
      </c>
      <c r="J511" s="4">
        <v>0</v>
      </c>
      <c r="K511" s="4">
        <f t="shared" si="98"/>
        <v>275</v>
      </c>
      <c r="L511" s="4">
        <f t="shared" si="99"/>
        <v>0</v>
      </c>
      <c r="M511" s="4">
        <v>683</v>
      </c>
      <c r="N511" s="4">
        <v>284</v>
      </c>
      <c r="O511" s="4">
        <v>275</v>
      </c>
      <c r="P511" s="4">
        <v>0</v>
      </c>
      <c r="Q511" s="4">
        <v>0</v>
      </c>
      <c r="R511" s="4">
        <v>9</v>
      </c>
      <c r="S511" s="4">
        <v>0</v>
      </c>
      <c r="T511" s="4">
        <v>1</v>
      </c>
      <c r="U511" s="4">
        <v>8</v>
      </c>
      <c r="V511" s="4">
        <v>0</v>
      </c>
      <c r="W511" s="4">
        <v>0</v>
      </c>
      <c r="X511" s="4">
        <f t="shared" si="100"/>
        <v>0</v>
      </c>
      <c r="Z511" s="4">
        <v>12</v>
      </c>
      <c r="AA511" s="4">
        <v>3</v>
      </c>
      <c r="AB511" s="4">
        <v>3</v>
      </c>
      <c r="AC511" s="4">
        <v>0</v>
      </c>
      <c r="AD511" s="4">
        <v>0</v>
      </c>
      <c r="AE511" s="4">
        <v>0</v>
      </c>
      <c r="AF511" s="4">
        <v>0</v>
      </c>
      <c r="AG511" s="4">
        <v>0</v>
      </c>
      <c r="AH511" s="4">
        <v>0</v>
      </c>
      <c r="AI511" s="4">
        <v>0</v>
      </c>
      <c r="AJ511" s="4">
        <v>0</v>
      </c>
      <c r="AK511" s="4">
        <v>0</v>
      </c>
      <c r="AL511" s="4">
        <v>0</v>
      </c>
      <c r="AM511" s="4">
        <v>0</v>
      </c>
      <c r="AN511" s="4">
        <v>0</v>
      </c>
      <c r="AO511" s="4">
        <v>0</v>
      </c>
      <c r="AP511" s="4">
        <v>0</v>
      </c>
      <c r="AQ511" s="4">
        <v>0</v>
      </c>
      <c r="AR511" s="4">
        <v>0</v>
      </c>
      <c r="AS511" s="4">
        <v>0</v>
      </c>
      <c r="AT511" s="4">
        <v>0</v>
      </c>
      <c r="AU511" s="4">
        <v>0</v>
      </c>
      <c r="AV511" s="4">
        <v>0</v>
      </c>
      <c r="AW511" s="4">
        <f t="shared" si="101"/>
        <v>3</v>
      </c>
      <c r="AX511" s="4">
        <f t="shared" si="102"/>
        <v>3</v>
      </c>
      <c r="AY511" s="4">
        <v>0</v>
      </c>
      <c r="AZ511" s="4">
        <v>0</v>
      </c>
      <c r="BA511" s="4">
        <v>0</v>
      </c>
      <c r="BB511" s="4">
        <v>0</v>
      </c>
      <c r="BC511" s="4">
        <v>0</v>
      </c>
      <c r="BD511" s="4">
        <v>0</v>
      </c>
      <c r="BE511" s="4">
        <v>0</v>
      </c>
      <c r="BF511" s="4">
        <v>0</v>
      </c>
      <c r="BG511" s="8">
        <f t="shared" si="109"/>
        <v>0</v>
      </c>
      <c r="BH511" s="4">
        <v>0</v>
      </c>
      <c r="BI511" s="4">
        <v>0</v>
      </c>
      <c r="BJ511" s="4">
        <v>0</v>
      </c>
      <c r="BK511" s="4">
        <v>7</v>
      </c>
      <c r="BL511" s="4">
        <f t="shared" si="103"/>
        <v>277</v>
      </c>
      <c r="BM511" s="4">
        <f t="shared" si="104"/>
        <v>0</v>
      </c>
      <c r="BN511" s="4">
        <v>0</v>
      </c>
      <c r="BO511" s="4">
        <v>0</v>
      </c>
      <c r="BP511" s="4">
        <v>0</v>
      </c>
      <c r="BQ511" s="4">
        <v>0</v>
      </c>
      <c r="BR511" s="4">
        <f t="shared" si="105"/>
        <v>281</v>
      </c>
      <c r="BS511" s="4">
        <f t="shared" si="106"/>
        <v>272</v>
      </c>
      <c r="BT511" s="4">
        <f t="shared" si="107"/>
        <v>9</v>
      </c>
      <c r="BU511" s="4">
        <f t="shared" si="108"/>
        <v>671</v>
      </c>
      <c r="BW511" s="4">
        <v>0</v>
      </c>
    </row>
    <row r="512" spans="1:75">
      <c r="A512" s="4" t="s">
        <v>163</v>
      </c>
      <c r="B512" s="18">
        <v>45041</v>
      </c>
      <c r="C512" s="4" t="s">
        <v>258</v>
      </c>
      <c r="D512" s="5">
        <v>2023</v>
      </c>
      <c r="E512" s="4" t="str">
        <f t="shared" si="97"/>
        <v>StevensApril2023</v>
      </c>
      <c r="K512" s="4">
        <f t="shared" si="98"/>
        <v>0</v>
      </c>
      <c r="L512" s="4">
        <f t="shared" si="99"/>
        <v>0</v>
      </c>
      <c r="X512" s="4">
        <f t="shared" si="100"/>
        <v>0</v>
      </c>
      <c r="Y512" s="2" t="s">
        <v>410</v>
      </c>
      <c r="AW512" s="4">
        <f t="shared" si="101"/>
        <v>0</v>
      </c>
      <c r="AX512" s="4">
        <f t="shared" si="102"/>
        <v>0</v>
      </c>
      <c r="BG512" s="8">
        <f t="shared" si="109"/>
        <v>0</v>
      </c>
      <c r="BL512" s="4">
        <f t="shared" si="103"/>
        <v>0</v>
      </c>
      <c r="BM512" s="4">
        <f t="shared" si="104"/>
        <v>0</v>
      </c>
      <c r="BR512" s="4">
        <f t="shared" si="105"/>
        <v>0</v>
      </c>
      <c r="BS512" s="4">
        <f t="shared" si="106"/>
        <v>0</v>
      </c>
      <c r="BT512" s="4">
        <f t="shared" si="107"/>
        <v>0</v>
      </c>
      <c r="BU512" s="4">
        <f t="shared" si="108"/>
        <v>0</v>
      </c>
    </row>
    <row r="513" spans="1:75">
      <c r="A513" s="4" t="s">
        <v>166</v>
      </c>
      <c r="B513" s="18">
        <v>45041</v>
      </c>
      <c r="C513" s="4" t="s">
        <v>258</v>
      </c>
      <c r="D513" s="5">
        <v>2023</v>
      </c>
      <c r="E513" s="4" t="str">
        <f t="shared" si="97"/>
        <v>ThurstonApril2023</v>
      </c>
      <c r="F513" s="4">
        <v>54214</v>
      </c>
      <c r="G513" s="4">
        <v>6872</v>
      </c>
      <c r="H513" s="4">
        <v>18210</v>
      </c>
      <c r="I513" s="4">
        <v>15</v>
      </c>
      <c r="J513" s="4">
        <v>1</v>
      </c>
      <c r="K513" s="4">
        <f t="shared" si="98"/>
        <v>18224</v>
      </c>
      <c r="L513" s="4">
        <f t="shared" si="99"/>
        <v>0</v>
      </c>
      <c r="M513" s="4">
        <v>55670</v>
      </c>
      <c r="N513" s="4">
        <v>18471</v>
      </c>
      <c r="O513" s="4">
        <v>18224</v>
      </c>
      <c r="P513" s="4">
        <v>1</v>
      </c>
      <c r="Q513" s="4">
        <v>1</v>
      </c>
      <c r="R513" s="4">
        <v>246</v>
      </c>
      <c r="S513" s="4">
        <v>31</v>
      </c>
      <c r="T513" s="4">
        <v>31</v>
      </c>
      <c r="U513" s="4">
        <v>173</v>
      </c>
      <c r="V513" s="4">
        <v>0</v>
      </c>
      <c r="W513" s="4">
        <v>11</v>
      </c>
      <c r="X513" s="4">
        <f t="shared" si="100"/>
        <v>0</v>
      </c>
      <c r="Z513" s="4">
        <v>1537</v>
      </c>
      <c r="AA513" s="4">
        <v>167</v>
      </c>
      <c r="AB513" s="4">
        <v>166</v>
      </c>
      <c r="AC513" s="4">
        <v>1</v>
      </c>
      <c r="AD513" s="4">
        <v>0</v>
      </c>
      <c r="AE513" s="4">
        <v>1</v>
      </c>
      <c r="AF513" s="4">
        <v>0</v>
      </c>
      <c r="AG513" s="4">
        <v>0</v>
      </c>
      <c r="AH513" s="4">
        <v>0</v>
      </c>
      <c r="AI513" s="4">
        <v>0</v>
      </c>
      <c r="AJ513" s="4">
        <v>0</v>
      </c>
      <c r="AK513" s="4">
        <v>0</v>
      </c>
      <c r="AL513" s="4">
        <v>0</v>
      </c>
      <c r="AM513" s="4">
        <v>0</v>
      </c>
      <c r="AN513" s="4">
        <v>0</v>
      </c>
      <c r="AO513" s="4">
        <v>0</v>
      </c>
      <c r="AP513" s="4">
        <v>0</v>
      </c>
      <c r="AQ513" s="4">
        <v>0</v>
      </c>
      <c r="AR513" s="4">
        <v>0</v>
      </c>
      <c r="AS513" s="4">
        <v>0</v>
      </c>
      <c r="AT513" s="4">
        <v>0</v>
      </c>
      <c r="AU513" s="4">
        <v>0</v>
      </c>
      <c r="AV513" s="4">
        <v>0</v>
      </c>
      <c r="AW513" s="4">
        <f t="shared" si="101"/>
        <v>167</v>
      </c>
      <c r="AX513" s="4">
        <f t="shared" si="102"/>
        <v>166</v>
      </c>
      <c r="AY513" s="4">
        <v>0</v>
      </c>
      <c r="AZ513" s="4">
        <v>0</v>
      </c>
      <c r="BA513" s="4">
        <v>0</v>
      </c>
      <c r="BB513" s="4">
        <v>839</v>
      </c>
      <c r="BC513" s="4">
        <v>839</v>
      </c>
      <c r="BD513" s="4">
        <v>87</v>
      </c>
      <c r="BE513" s="4">
        <v>86</v>
      </c>
      <c r="BF513" s="4">
        <v>1</v>
      </c>
      <c r="BG513" s="8">
        <f t="shared" si="109"/>
        <v>12</v>
      </c>
      <c r="BH513" s="4">
        <v>12</v>
      </c>
      <c r="BI513" s="4">
        <v>0</v>
      </c>
      <c r="BJ513" s="4">
        <v>0</v>
      </c>
      <c r="BK513" s="4">
        <v>9107</v>
      </c>
      <c r="BL513" s="4">
        <f t="shared" si="103"/>
        <v>9352</v>
      </c>
      <c r="BM513" s="4">
        <f t="shared" si="104"/>
        <v>34</v>
      </c>
      <c r="BN513" s="4">
        <v>34</v>
      </c>
      <c r="BO513" s="4">
        <v>0</v>
      </c>
      <c r="BP513" s="4">
        <v>0</v>
      </c>
      <c r="BQ513" s="4">
        <v>8</v>
      </c>
      <c r="BR513" s="4">
        <f t="shared" si="105"/>
        <v>18304</v>
      </c>
      <c r="BS513" s="4">
        <f t="shared" si="106"/>
        <v>18058</v>
      </c>
      <c r="BT513" s="4">
        <f t="shared" si="107"/>
        <v>245</v>
      </c>
      <c r="BU513" s="4">
        <f t="shared" si="108"/>
        <v>54133</v>
      </c>
      <c r="BW513" s="4">
        <v>4</v>
      </c>
    </row>
    <row r="514" spans="1:75">
      <c r="A514" s="4" t="s">
        <v>168</v>
      </c>
      <c r="B514" s="18">
        <v>45041</v>
      </c>
      <c r="C514" s="4" t="s">
        <v>258</v>
      </c>
      <c r="D514" s="5">
        <v>2023</v>
      </c>
      <c r="E514" s="4" t="str">
        <f t="shared" si="97"/>
        <v>WahkiakumApril2023</v>
      </c>
      <c r="K514" s="4">
        <f t="shared" si="98"/>
        <v>0</v>
      </c>
      <c r="L514" s="4">
        <f t="shared" si="99"/>
        <v>0</v>
      </c>
      <c r="X514" s="4">
        <f t="shared" si="100"/>
        <v>0</v>
      </c>
      <c r="Y514" s="2" t="s">
        <v>410</v>
      </c>
      <c r="AW514" s="4">
        <f t="shared" si="101"/>
        <v>0</v>
      </c>
      <c r="AX514" s="4">
        <f t="shared" si="102"/>
        <v>0</v>
      </c>
      <c r="BG514" s="8">
        <f t="shared" si="109"/>
        <v>0</v>
      </c>
      <c r="BL514" s="4">
        <f t="shared" si="103"/>
        <v>0</v>
      </c>
      <c r="BM514" s="4">
        <f t="shared" si="104"/>
        <v>0</v>
      </c>
      <c r="BR514" s="4">
        <f t="shared" si="105"/>
        <v>0</v>
      </c>
      <c r="BS514" s="4">
        <f t="shared" si="106"/>
        <v>0</v>
      </c>
      <c r="BT514" s="4">
        <f t="shared" si="107"/>
        <v>0</v>
      </c>
      <c r="BU514" s="4">
        <f t="shared" si="108"/>
        <v>0</v>
      </c>
    </row>
    <row r="515" spans="1:75">
      <c r="A515" s="4" t="s">
        <v>170</v>
      </c>
      <c r="B515" s="18">
        <v>45041</v>
      </c>
      <c r="C515" s="4" t="s">
        <v>258</v>
      </c>
      <c r="D515" s="5">
        <v>2023</v>
      </c>
      <c r="E515" s="4" t="str">
        <f t="shared" si="97"/>
        <v>Walla WallaApril2023</v>
      </c>
      <c r="K515" s="4">
        <f t="shared" si="98"/>
        <v>0</v>
      </c>
      <c r="L515" s="4">
        <f t="shared" si="99"/>
        <v>0</v>
      </c>
      <c r="X515" s="4">
        <f t="shared" si="100"/>
        <v>0</v>
      </c>
      <c r="Y515" s="2" t="s">
        <v>410</v>
      </c>
      <c r="AW515" s="4">
        <f t="shared" si="101"/>
        <v>0</v>
      </c>
      <c r="AX515" s="4">
        <f t="shared" si="102"/>
        <v>0</v>
      </c>
      <c r="BG515" s="8">
        <f t="shared" si="109"/>
        <v>0</v>
      </c>
      <c r="BL515" s="4">
        <f t="shared" si="103"/>
        <v>0</v>
      </c>
      <c r="BM515" s="4">
        <f t="shared" si="104"/>
        <v>0</v>
      </c>
      <c r="BR515" s="4">
        <f t="shared" si="105"/>
        <v>0</v>
      </c>
      <c r="BS515" s="4">
        <f t="shared" si="106"/>
        <v>0</v>
      </c>
      <c r="BT515" s="4">
        <f t="shared" si="107"/>
        <v>0</v>
      </c>
      <c r="BU515" s="4">
        <f t="shared" si="108"/>
        <v>0</v>
      </c>
    </row>
    <row r="516" spans="1:75">
      <c r="A516" s="4" t="s">
        <v>172</v>
      </c>
      <c r="B516" s="18">
        <v>45041</v>
      </c>
      <c r="C516" s="4" t="s">
        <v>258</v>
      </c>
      <c r="D516" s="5">
        <v>2023</v>
      </c>
      <c r="E516" s="4" t="str">
        <f t="shared" si="97"/>
        <v>WhatcomApril2023</v>
      </c>
      <c r="K516" s="4">
        <f t="shared" si="98"/>
        <v>0</v>
      </c>
      <c r="L516" s="4">
        <f t="shared" si="99"/>
        <v>0</v>
      </c>
      <c r="X516" s="4">
        <f t="shared" si="100"/>
        <v>0</v>
      </c>
      <c r="Y516" s="2" t="s">
        <v>410</v>
      </c>
      <c r="AW516" s="4">
        <f t="shared" si="101"/>
        <v>0</v>
      </c>
      <c r="AX516" s="4">
        <f t="shared" si="102"/>
        <v>0</v>
      </c>
      <c r="BG516" s="8">
        <f t="shared" si="109"/>
        <v>0</v>
      </c>
      <c r="BL516" s="4">
        <f t="shared" si="103"/>
        <v>0</v>
      </c>
      <c r="BM516" s="4">
        <f t="shared" si="104"/>
        <v>0</v>
      </c>
      <c r="BR516" s="4">
        <f t="shared" si="105"/>
        <v>0</v>
      </c>
      <c r="BS516" s="4">
        <f t="shared" si="106"/>
        <v>0</v>
      </c>
      <c r="BT516" s="4">
        <f t="shared" si="107"/>
        <v>0</v>
      </c>
      <c r="BU516" s="4">
        <f t="shared" si="108"/>
        <v>0</v>
      </c>
    </row>
    <row r="517" spans="1:75">
      <c r="A517" s="4" t="s">
        <v>174</v>
      </c>
      <c r="B517" s="18">
        <v>45041</v>
      </c>
      <c r="C517" s="4" t="s">
        <v>258</v>
      </c>
      <c r="D517" s="5">
        <v>2023</v>
      </c>
      <c r="E517" s="4" t="str">
        <f t="shared" si="97"/>
        <v>WhitmanApril2023</v>
      </c>
      <c r="F517" s="4">
        <v>5</v>
      </c>
      <c r="G517" s="4">
        <v>0</v>
      </c>
      <c r="H517" s="4">
        <v>0</v>
      </c>
      <c r="I517" s="4">
        <v>0</v>
      </c>
      <c r="J517" s="4">
        <v>0</v>
      </c>
      <c r="K517" s="4">
        <f t="shared" si="98"/>
        <v>0</v>
      </c>
      <c r="L517" s="4">
        <f t="shared" si="99"/>
        <v>0</v>
      </c>
      <c r="M517" s="4">
        <v>5</v>
      </c>
      <c r="N517" s="4">
        <v>0</v>
      </c>
      <c r="O517" s="4">
        <v>0</v>
      </c>
      <c r="P517" s="4">
        <v>0</v>
      </c>
      <c r="Q517" s="4">
        <v>0</v>
      </c>
      <c r="R517" s="4">
        <v>0</v>
      </c>
      <c r="S517" s="4">
        <v>0</v>
      </c>
      <c r="T517" s="4">
        <v>0</v>
      </c>
      <c r="U517" s="4">
        <v>0</v>
      </c>
      <c r="V517" s="4">
        <v>0</v>
      </c>
      <c r="W517" s="4">
        <v>0</v>
      </c>
      <c r="X517" s="4">
        <f t="shared" si="100"/>
        <v>0</v>
      </c>
      <c r="Z517" s="4">
        <v>0</v>
      </c>
      <c r="AA517" s="4">
        <v>0</v>
      </c>
      <c r="AB517" s="4">
        <v>0</v>
      </c>
      <c r="AC517" s="4">
        <v>0</v>
      </c>
      <c r="AD517" s="4">
        <v>0</v>
      </c>
      <c r="AE517" s="4">
        <v>0</v>
      </c>
      <c r="AF517" s="4">
        <v>0</v>
      </c>
      <c r="AG517" s="4">
        <v>0</v>
      </c>
      <c r="AH517" s="4">
        <v>0</v>
      </c>
      <c r="AI517" s="4">
        <v>0</v>
      </c>
      <c r="AJ517" s="4">
        <v>0</v>
      </c>
      <c r="AK517" s="4">
        <v>0</v>
      </c>
      <c r="AL517" s="4">
        <v>0</v>
      </c>
      <c r="AM517" s="4">
        <v>0</v>
      </c>
      <c r="AN517" s="4">
        <v>0</v>
      </c>
      <c r="AO517" s="4">
        <v>0</v>
      </c>
      <c r="AP517" s="4">
        <v>0</v>
      </c>
      <c r="AQ517" s="4">
        <v>0</v>
      </c>
      <c r="AR517" s="4">
        <v>0</v>
      </c>
      <c r="AS517" s="4">
        <v>0</v>
      </c>
      <c r="AT517" s="4">
        <v>0</v>
      </c>
      <c r="AU517" s="4">
        <v>0</v>
      </c>
      <c r="AV517" s="4">
        <v>0</v>
      </c>
      <c r="AW517" s="4">
        <f t="shared" si="101"/>
        <v>0</v>
      </c>
      <c r="AX517" s="4">
        <f t="shared" si="102"/>
        <v>0</v>
      </c>
      <c r="AY517" s="4">
        <v>0</v>
      </c>
      <c r="AZ517" s="4">
        <v>0</v>
      </c>
      <c r="BA517" s="4">
        <v>0</v>
      </c>
      <c r="BB517" s="4">
        <v>0</v>
      </c>
      <c r="BC517" s="4">
        <v>0</v>
      </c>
      <c r="BD517" s="4">
        <v>0</v>
      </c>
      <c r="BE517" s="4">
        <v>0</v>
      </c>
      <c r="BF517" s="4">
        <v>0</v>
      </c>
      <c r="BG517" s="8">
        <f t="shared" si="109"/>
        <v>0</v>
      </c>
      <c r="BH517" s="4">
        <v>0</v>
      </c>
      <c r="BI517" s="4">
        <v>0</v>
      </c>
      <c r="BJ517" s="4">
        <v>0</v>
      </c>
      <c r="BK517" s="4">
        <v>0</v>
      </c>
      <c r="BL517" s="4">
        <f t="shared" si="103"/>
        <v>0</v>
      </c>
      <c r="BM517" s="4">
        <f t="shared" si="104"/>
        <v>0</v>
      </c>
      <c r="BN517" s="4">
        <v>0</v>
      </c>
      <c r="BO517" s="4">
        <v>0</v>
      </c>
      <c r="BP517" s="4">
        <v>0</v>
      </c>
      <c r="BQ517" s="4">
        <v>0</v>
      </c>
      <c r="BR517" s="4">
        <f t="shared" si="105"/>
        <v>0</v>
      </c>
      <c r="BS517" s="4">
        <f t="shared" si="106"/>
        <v>0</v>
      </c>
      <c r="BT517" s="4">
        <f t="shared" si="107"/>
        <v>0</v>
      </c>
      <c r="BU517" s="4">
        <f t="shared" si="108"/>
        <v>5</v>
      </c>
      <c r="BW517" s="4">
        <v>0</v>
      </c>
    </row>
    <row r="518" spans="1:75">
      <c r="A518" s="4" t="s">
        <v>176</v>
      </c>
      <c r="B518" s="18">
        <v>45041</v>
      </c>
      <c r="C518" s="4" t="s">
        <v>258</v>
      </c>
      <c r="D518" s="5">
        <v>2023</v>
      </c>
      <c r="E518" s="4" t="str">
        <f t="shared" si="97"/>
        <v>YakimaApril2023</v>
      </c>
      <c r="K518" s="4">
        <f t="shared" si="98"/>
        <v>0</v>
      </c>
      <c r="L518" s="4">
        <f t="shared" si="99"/>
        <v>0</v>
      </c>
      <c r="X518" s="4">
        <f t="shared" si="100"/>
        <v>0</v>
      </c>
      <c r="Y518" s="2" t="s">
        <v>410</v>
      </c>
      <c r="AW518" s="4">
        <f t="shared" si="101"/>
        <v>0</v>
      </c>
      <c r="AX518" s="4">
        <f t="shared" si="102"/>
        <v>0</v>
      </c>
      <c r="BG518" s="8">
        <f t="shared" si="109"/>
        <v>0</v>
      </c>
      <c r="BL518" s="4">
        <f t="shared" si="103"/>
        <v>0</v>
      </c>
      <c r="BM518" s="4">
        <f t="shared" si="104"/>
        <v>0</v>
      </c>
      <c r="BR518" s="4">
        <f t="shared" si="105"/>
        <v>0</v>
      </c>
      <c r="BS518" s="4">
        <f t="shared" si="106"/>
        <v>0</v>
      </c>
      <c r="BT518" s="4">
        <f t="shared" si="107"/>
        <v>0</v>
      </c>
      <c r="BU518" s="4">
        <f t="shared" si="108"/>
        <v>0</v>
      </c>
    </row>
    <row r="519" spans="1:75">
      <c r="A519" s="23" t="s">
        <v>178</v>
      </c>
      <c r="B519" s="22">
        <v>45041</v>
      </c>
      <c r="C519" s="23" t="s">
        <v>258</v>
      </c>
      <c r="D519" s="23">
        <v>2023</v>
      </c>
      <c r="E519" s="23" t="str">
        <f t="shared" si="97"/>
        <v>z-TotalsApril2023</v>
      </c>
      <c r="F519" s="21">
        <f>SUM(F480:F518)</f>
        <v>1671629</v>
      </c>
      <c r="G519" s="21">
        <f>SUM(G480:G518)</f>
        <v>158463</v>
      </c>
      <c r="H519" s="21">
        <f>SUM(H480:H518)</f>
        <v>530331</v>
      </c>
      <c r="I519" s="21">
        <f>SUM(I480:I518)</f>
        <v>163</v>
      </c>
      <c r="J519" s="21">
        <f>SUM(J480:J518)</f>
        <v>91</v>
      </c>
      <c r="K519" s="21">
        <f t="shared" si="98"/>
        <v>530403</v>
      </c>
      <c r="L519" s="21">
        <f t="shared" si="99"/>
        <v>-2</v>
      </c>
      <c r="M519" s="21">
        <f t="shared" ref="M519:W519" si="110">SUM(M480:M518)</f>
        <v>1691948</v>
      </c>
      <c r="N519" s="21">
        <f t="shared" si="110"/>
        <v>539419</v>
      </c>
      <c r="O519" s="21">
        <f t="shared" si="110"/>
        <v>530405</v>
      </c>
      <c r="P519" s="21">
        <f t="shared" si="110"/>
        <v>10</v>
      </c>
      <c r="Q519" s="21">
        <f t="shared" si="110"/>
        <v>9</v>
      </c>
      <c r="R519" s="21">
        <f t="shared" si="110"/>
        <v>9005</v>
      </c>
      <c r="S519" s="21">
        <f t="shared" si="110"/>
        <v>1270</v>
      </c>
      <c r="T519" s="21">
        <f t="shared" si="110"/>
        <v>2692</v>
      </c>
      <c r="U519" s="21">
        <f t="shared" si="110"/>
        <v>4944</v>
      </c>
      <c r="V519" s="21">
        <f t="shared" si="110"/>
        <v>0</v>
      </c>
      <c r="W519" s="21">
        <f t="shared" si="110"/>
        <v>99</v>
      </c>
      <c r="X519" s="21">
        <f t="shared" si="100"/>
        <v>-1</v>
      </c>
      <c r="Y519" s="21"/>
      <c r="Z519" s="21">
        <f t="shared" ref="Z519:AV519" si="111">SUM(Z480:Z518)</f>
        <v>36123</v>
      </c>
      <c r="AA519" s="21">
        <f t="shared" si="111"/>
        <v>3627</v>
      </c>
      <c r="AB519" s="21">
        <f t="shared" si="111"/>
        <v>3572</v>
      </c>
      <c r="AC519" s="21">
        <f t="shared" si="111"/>
        <v>55</v>
      </c>
      <c r="AD519" s="21">
        <f t="shared" si="111"/>
        <v>15</v>
      </c>
      <c r="AE519" s="21">
        <f t="shared" si="111"/>
        <v>33</v>
      </c>
      <c r="AF519" s="21">
        <f t="shared" si="111"/>
        <v>6</v>
      </c>
      <c r="AG519" s="21">
        <f t="shared" si="111"/>
        <v>1</v>
      </c>
      <c r="AH519" s="21">
        <f t="shared" si="111"/>
        <v>0</v>
      </c>
      <c r="AI519" s="21">
        <f t="shared" si="111"/>
        <v>0</v>
      </c>
      <c r="AJ519" s="21">
        <f t="shared" si="111"/>
        <v>0</v>
      </c>
      <c r="AK519" s="21">
        <f t="shared" si="111"/>
        <v>0</v>
      </c>
      <c r="AL519" s="21">
        <f t="shared" si="111"/>
        <v>0</v>
      </c>
      <c r="AM519" s="21">
        <f t="shared" si="111"/>
        <v>0</v>
      </c>
      <c r="AN519" s="21">
        <f t="shared" si="111"/>
        <v>0</v>
      </c>
      <c r="AO519" s="21">
        <f t="shared" si="111"/>
        <v>0</v>
      </c>
      <c r="AP519" s="21">
        <f t="shared" si="111"/>
        <v>0</v>
      </c>
      <c r="AQ519" s="21">
        <f t="shared" si="111"/>
        <v>0</v>
      </c>
      <c r="AR519" s="21">
        <f t="shared" si="111"/>
        <v>0</v>
      </c>
      <c r="AS519" s="21">
        <f t="shared" si="111"/>
        <v>0</v>
      </c>
      <c r="AT519" s="21">
        <f t="shared" si="111"/>
        <v>0</v>
      </c>
      <c r="AU519" s="21">
        <f t="shared" si="111"/>
        <v>0</v>
      </c>
      <c r="AV519" s="21">
        <f t="shared" si="111"/>
        <v>0</v>
      </c>
      <c r="AW519" s="21">
        <f t="shared" si="101"/>
        <v>3627</v>
      </c>
      <c r="AX519" s="21">
        <f t="shared" si="102"/>
        <v>3572</v>
      </c>
      <c r="AY519" s="21">
        <f t="shared" ref="AY519:BF519" si="112">SUM(AY480:AY518)</f>
        <v>0</v>
      </c>
      <c r="AZ519" s="21">
        <f t="shared" si="112"/>
        <v>0</v>
      </c>
      <c r="BA519" s="21">
        <f t="shared" si="112"/>
        <v>0</v>
      </c>
      <c r="BB519" s="21">
        <f t="shared" si="112"/>
        <v>13960</v>
      </c>
      <c r="BC519" s="21">
        <f t="shared" si="112"/>
        <v>13957</v>
      </c>
      <c r="BD519" s="21">
        <f t="shared" si="112"/>
        <v>3584</v>
      </c>
      <c r="BE519" s="21">
        <f t="shared" si="112"/>
        <v>3505</v>
      </c>
      <c r="BF519" s="21">
        <f t="shared" si="112"/>
        <v>79</v>
      </c>
      <c r="BG519" s="21">
        <f t="shared" si="109"/>
        <v>1089</v>
      </c>
      <c r="BH519" s="21">
        <f>SUM(BH480:BH518)</f>
        <v>1079</v>
      </c>
      <c r="BI519" s="21">
        <f>SUM(BI480:BI518)</f>
        <v>10</v>
      </c>
      <c r="BJ519" s="21">
        <f>SUM(BJ480:BJ518)</f>
        <v>1</v>
      </c>
      <c r="BK519" s="21">
        <f>SUM(BK480:BK518)</f>
        <v>231003</v>
      </c>
      <c r="BL519" s="21">
        <f t="shared" si="103"/>
        <v>307327</v>
      </c>
      <c r="BM519" s="21">
        <f t="shared" si="104"/>
        <v>2799</v>
      </c>
      <c r="BN519" s="21">
        <f>SUM(BN480:BN518)</f>
        <v>726</v>
      </c>
      <c r="BO519" s="21">
        <f>SUM(BO480:BO518)</f>
        <v>2073</v>
      </c>
      <c r="BP519" s="21">
        <f>SUM(BP480:BP518)</f>
        <v>0</v>
      </c>
      <c r="BQ519" s="21">
        <f>SUM(BQ480:BQ518)</f>
        <v>940</v>
      </c>
      <c r="BR519" s="21">
        <f t="shared" si="105"/>
        <v>535792</v>
      </c>
      <c r="BS519" s="21">
        <f t="shared" si="106"/>
        <v>526833</v>
      </c>
      <c r="BT519" s="21">
        <f t="shared" si="107"/>
        <v>8950</v>
      </c>
      <c r="BU519" s="21">
        <f t="shared" si="108"/>
        <v>1655825</v>
      </c>
      <c r="BV519" s="21"/>
      <c r="BW519" s="21">
        <f>SUM(BW480:BW518)</f>
        <v>4</v>
      </c>
    </row>
    <row r="520" spans="1:75">
      <c r="A520" s="4" t="s">
        <v>98</v>
      </c>
      <c r="B520" s="18">
        <v>44971</v>
      </c>
      <c r="C520" s="4" t="s">
        <v>99</v>
      </c>
      <c r="D520" s="5">
        <v>2023</v>
      </c>
      <c r="E520" s="4" t="str">
        <f t="shared" si="97"/>
        <v>AdamsFebruary2023</v>
      </c>
      <c r="F520" s="4">
        <v>5265</v>
      </c>
      <c r="G520" s="4">
        <v>359</v>
      </c>
      <c r="H520" s="4">
        <v>1340</v>
      </c>
      <c r="I520" s="4">
        <v>0</v>
      </c>
      <c r="J520" s="4">
        <v>0</v>
      </c>
      <c r="K520" s="4">
        <f t="shared" si="98"/>
        <v>1340</v>
      </c>
      <c r="L520" s="4">
        <v>0</v>
      </c>
      <c r="M520" s="4">
        <v>5308</v>
      </c>
      <c r="N520" s="4">
        <v>1372</v>
      </c>
      <c r="O520" s="4">
        <v>1340</v>
      </c>
      <c r="P520" s="4">
        <v>0</v>
      </c>
      <c r="Q520" s="4">
        <v>0</v>
      </c>
      <c r="R520" s="4">
        <v>32</v>
      </c>
      <c r="S520" s="4">
        <v>2</v>
      </c>
      <c r="T520" s="4">
        <v>17</v>
      </c>
      <c r="U520" s="4">
        <v>13</v>
      </c>
      <c r="V520" s="4">
        <v>0</v>
      </c>
      <c r="W520" s="4">
        <v>0</v>
      </c>
      <c r="X520" s="4">
        <v>0</v>
      </c>
      <c r="Z520" s="4">
        <v>40</v>
      </c>
      <c r="AA520" s="4">
        <v>1</v>
      </c>
      <c r="AB520" s="4">
        <v>1</v>
      </c>
      <c r="AC520" s="4">
        <v>0</v>
      </c>
      <c r="AD520" s="4">
        <v>0</v>
      </c>
      <c r="AE520" s="4">
        <v>0</v>
      </c>
      <c r="AF520" s="4">
        <v>0</v>
      </c>
      <c r="AG520" s="4">
        <v>0</v>
      </c>
      <c r="AH520" s="4">
        <v>0</v>
      </c>
      <c r="AI520" s="4">
        <v>0</v>
      </c>
      <c r="AJ520" s="4">
        <v>0</v>
      </c>
      <c r="AK520" s="4">
        <v>0</v>
      </c>
      <c r="AL520" s="4">
        <v>0</v>
      </c>
      <c r="AM520" s="4">
        <v>0</v>
      </c>
      <c r="AN520" s="4">
        <v>0</v>
      </c>
      <c r="AO520" s="4">
        <v>0</v>
      </c>
      <c r="AP520" s="4">
        <v>0</v>
      </c>
      <c r="AQ520" s="4">
        <v>0</v>
      </c>
      <c r="AR520" s="4">
        <v>0</v>
      </c>
      <c r="AS520" s="4">
        <v>0</v>
      </c>
      <c r="AT520" s="4">
        <v>0</v>
      </c>
      <c r="AU520" s="4">
        <v>0</v>
      </c>
      <c r="AV520" s="4">
        <v>0</v>
      </c>
      <c r="AW520" s="4">
        <f t="shared" si="101"/>
        <v>1</v>
      </c>
      <c r="AX520" s="4">
        <f t="shared" si="102"/>
        <v>1</v>
      </c>
      <c r="AY520" s="4">
        <v>0</v>
      </c>
      <c r="AZ520" s="4">
        <v>0</v>
      </c>
      <c r="BA520" s="4">
        <v>0</v>
      </c>
      <c r="BB520" s="4">
        <v>4</v>
      </c>
      <c r="BC520" s="4">
        <v>4</v>
      </c>
      <c r="BD520" s="4">
        <v>3</v>
      </c>
      <c r="BE520" s="4">
        <v>3</v>
      </c>
      <c r="BF520" s="4">
        <v>0</v>
      </c>
      <c r="BG520" s="4">
        <f t="shared" si="109"/>
        <v>0</v>
      </c>
      <c r="BH520" s="4">
        <v>0</v>
      </c>
      <c r="BI520" s="4">
        <v>0</v>
      </c>
      <c r="BJ520" s="4">
        <v>0</v>
      </c>
      <c r="BK520" s="4">
        <v>661</v>
      </c>
      <c r="BL520" s="4">
        <f t="shared" si="103"/>
        <v>711</v>
      </c>
      <c r="BM520" s="4">
        <f t="shared" si="104"/>
        <v>16</v>
      </c>
      <c r="BN520" s="4">
        <v>16</v>
      </c>
      <c r="BO520" s="4">
        <v>0</v>
      </c>
      <c r="BP520" s="4">
        <v>0</v>
      </c>
      <c r="BQ520" s="4">
        <v>2</v>
      </c>
      <c r="BR520" s="4">
        <f t="shared" si="105"/>
        <v>1371</v>
      </c>
      <c r="BS520" s="4">
        <f t="shared" si="106"/>
        <v>1339</v>
      </c>
      <c r="BT520" s="4">
        <f t="shared" si="107"/>
        <v>32</v>
      </c>
      <c r="BU520" s="4">
        <f t="shared" si="108"/>
        <v>5268</v>
      </c>
      <c r="BW520" s="4">
        <v>0</v>
      </c>
    </row>
    <row r="521" spans="1:75">
      <c r="A521" s="4" t="s">
        <v>101</v>
      </c>
      <c r="B521" s="18">
        <v>44971</v>
      </c>
      <c r="C521" s="4" t="s">
        <v>99</v>
      </c>
      <c r="D521" s="5">
        <v>2023</v>
      </c>
      <c r="E521" s="4" t="str">
        <f t="shared" si="97"/>
        <v>AsotinFebruary2023</v>
      </c>
      <c r="K521" s="4">
        <f t="shared" si="98"/>
        <v>0</v>
      </c>
      <c r="Y521" s="2" t="s">
        <v>410</v>
      </c>
      <c r="AW521" s="4">
        <f t="shared" si="101"/>
        <v>0</v>
      </c>
      <c r="AX521" s="4">
        <f t="shared" si="102"/>
        <v>0</v>
      </c>
      <c r="BG521" s="4">
        <f t="shared" si="109"/>
        <v>0</v>
      </c>
      <c r="BL521" s="4">
        <f t="shared" si="103"/>
        <v>0</v>
      </c>
      <c r="BM521" s="4">
        <f t="shared" si="104"/>
        <v>0</v>
      </c>
      <c r="BR521" s="4">
        <f t="shared" si="105"/>
        <v>0</v>
      </c>
      <c r="BS521" s="4">
        <f t="shared" si="106"/>
        <v>0</v>
      </c>
      <c r="BT521" s="4">
        <f t="shared" si="107"/>
        <v>0</v>
      </c>
      <c r="BU521" s="4">
        <f t="shared" si="108"/>
        <v>0</v>
      </c>
    </row>
    <row r="522" spans="1:75">
      <c r="A522" s="4" t="s">
        <v>103</v>
      </c>
      <c r="B522" s="18">
        <v>44971</v>
      </c>
      <c r="C522" s="4" t="s">
        <v>99</v>
      </c>
      <c r="D522" s="5">
        <v>2023</v>
      </c>
      <c r="E522" s="4" t="str">
        <f t="shared" si="97"/>
        <v>BentonFebruary2023</v>
      </c>
      <c r="F522" s="4">
        <v>125998</v>
      </c>
      <c r="G522" s="4">
        <v>10288</v>
      </c>
      <c r="H522" s="4">
        <v>40611</v>
      </c>
      <c r="I522" s="4">
        <v>8</v>
      </c>
      <c r="J522" s="4">
        <v>0</v>
      </c>
      <c r="K522" s="4">
        <f t="shared" si="98"/>
        <v>40619</v>
      </c>
      <c r="L522" s="4">
        <v>0</v>
      </c>
      <c r="M522" s="4">
        <v>119295</v>
      </c>
      <c r="N522" s="4">
        <v>41184</v>
      </c>
      <c r="O522" s="4">
        <v>40619</v>
      </c>
      <c r="P522" s="4">
        <v>0</v>
      </c>
      <c r="Q522" s="4">
        <v>0</v>
      </c>
      <c r="R522" s="4">
        <v>565</v>
      </c>
      <c r="S522" s="4">
        <v>120</v>
      </c>
      <c r="T522" s="4">
        <v>178</v>
      </c>
      <c r="U522" s="4">
        <v>249</v>
      </c>
      <c r="V522" s="4">
        <v>0</v>
      </c>
      <c r="W522" s="4">
        <v>18</v>
      </c>
      <c r="X522" s="4">
        <v>0</v>
      </c>
      <c r="Z522" s="4">
        <v>933</v>
      </c>
      <c r="AA522" s="4">
        <v>82</v>
      </c>
      <c r="AB522" s="4">
        <v>81</v>
      </c>
      <c r="AC522" s="4">
        <v>1</v>
      </c>
      <c r="AD522" s="4">
        <v>0</v>
      </c>
      <c r="AE522" s="4">
        <v>1</v>
      </c>
      <c r="AF522" s="4">
        <v>0</v>
      </c>
      <c r="AG522" s="4">
        <v>0</v>
      </c>
      <c r="AH522" s="4">
        <v>0</v>
      </c>
      <c r="AI522" s="4">
        <v>0</v>
      </c>
      <c r="AJ522" s="4">
        <v>0</v>
      </c>
      <c r="AK522" s="4">
        <v>0</v>
      </c>
      <c r="AL522" s="4">
        <v>0</v>
      </c>
      <c r="AM522" s="4">
        <v>0</v>
      </c>
      <c r="AN522" s="4">
        <v>0</v>
      </c>
      <c r="AO522" s="4">
        <v>0</v>
      </c>
      <c r="AP522" s="4">
        <v>0</v>
      </c>
      <c r="AQ522" s="4">
        <v>0</v>
      </c>
      <c r="AR522" s="4">
        <v>0</v>
      </c>
      <c r="AS522" s="4">
        <v>0</v>
      </c>
      <c r="AT522" s="4">
        <v>0</v>
      </c>
      <c r="AU522" s="4">
        <v>0</v>
      </c>
      <c r="AV522" s="4">
        <v>0</v>
      </c>
      <c r="AW522" s="4">
        <f t="shared" si="101"/>
        <v>82</v>
      </c>
      <c r="AX522" s="4">
        <f t="shared" si="102"/>
        <v>81</v>
      </c>
      <c r="AY522" s="4">
        <v>0</v>
      </c>
      <c r="AZ522" s="4">
        <v>0</v>
      </c>
      <c r="BA522" s="4">
        <v>0</v>
      </c>
      <c r="BB522" s="4">
        <v>752</v>
      </c>
      <c r="BC522" s="4">
        <v>751</v>
      </c>
      <c r="BD522" s="4">
        <v>171</v>
      </c>
      <c r="BE522" s="4">
        <v>169</v>
      </c>
      <c r="BF522" s="4">
        <v>2</v>
      </c>
      <c r="BG522" s="4">
        <f t="shared" si="109"/>
        <v>9</v>
      </c>
      <c r="BH522" s="4">
        <v>9</v>
      </c>
      <c r="BI522" s="4">
        <v>0</v>
      </c>
      <c r="BJ522" s="4">
        <v>9</v>
      </c>
      <c r="BK522" s="4">
        <v>20364</v>
      </c>
      <c r="BL522" s="4">
        <f t="shared" si="103"/>
        <v>20811</v>
      </c>
      <c r="BM522" s="4">
        <f t="shared" si="104"/>
        <v>72</v>
      </c>
      <c r="BN522" s="4">
        <v>72</v>
      </c>
      <c r="BO522" s="4">
        <v>0</v>
      </c>
      <c r="BP522" s="4">
        <v>0</v>
      </c>
      <c r="BQ522" s="4">
        <v>77</v>
      </c>
      <c r="BR522" s="4">
        <f t="shared" si="105"/>
        <v>41102</v>
      </c>
      <c r="BS522" s="4">
        <f t="shared" si="106"/>
        <v>40538</v>
      </c>
      <c r="BT522" s="4">
        <f t="shared" si="107"/>
        <v>564</v>
      </c>
      <c r="BU522" s="4">
        <f t="shared" si="108"/>
        <v>118362</v>
      </c>
      <c r="BW522" s="4">
        <v>0</v>
      </c>
    </row>
    <row r="523" spans="1:75">
      <c r="A523" s="4" t="s">
        <v>105</v>
      </c>
      <c r="B523" s="18">
        <v>44971</v>
      </c>
      <c r="C523" s="4" t="s">
        <v>99</v>
      </c>
      <c r="D523" s="5">
        <v>2023</v>
      </c>
      <c r="E523" s="4" t="str">
        <f t="shared" si="97"/>
        <v>ChelanFebruary2023</v>
      </c>
      <c r="F523" s="4">
        <v>2562</v>
      </c>
      <c r="G523" s="4">
        <v>97</v>
      </c>
      <c r="H523" s="4">
        <v>1056</v>
      </c>
      <c r="I523" s="4">
        <v>0</v>
      </c>
      <c r="J523" s="4">
        <v>0</v>
      </c>
      <c r="K523" s="4">
        <f t="shared" si="98"/>
        <v>1056</v>
      </c>
      <c r="L523" s="4">
        <v>0</v>
      </c>
      <c r="M523" s="4">
        <v>2590</v>
      </c>
      <c r="N523" s="4">
        <v>1078</v>
      </c>
      <c r="O523" s="4">
        <v>1056</v>
      </c>
      <c r="P523" s="4">
        <v>0</v>
      </c>
      <c r="Q523" s="4">
        <v>0</v>
      </c>
      <c r="R523" s="4">
        <v>22</v>
      </c>
      <c r="S523" s="4">
        <v>2</v>
      </c>
      <c r="T523" s="4">
        <v>6</v>
      </c>
      <c r="U523" s="4">
        <v>13</v>
      </c>
      <c r="V523" s="4">
        <v>0</v>
      </c>
      <c r="W523" s="4">
        <v>1</v>
      </c>
      <c r="X523" s="4">
        <v>0</v>
      </c>
      <c r="Z523" s="4">
        <v>16</v>
      </c>
      <c r="AA523" s="4">
        <v>4</v>
      </c>
      <c r="AB523" s="4">
        <v>4</v>
      </c>
      <c r="AC523" s="4">
        <v>0</v>
      </c>
      <c r="AD523" s="4">
        <v>0</v>
      </c>
      <c r="AE523" s="4">
        <v>0</v>
      </c>
      <c r="AF523" s="4">
        <v>0</v>
      </c>
      <c r="AG523" s="4">
        <v>0</v>
      </c>
      <c r="AH523" s="4">
        <v>0</v>
      </c>
      <c r="AI523" s="4">
        <v>0</v>
      </c>
      <c r="AJ523" s="4">
        <v>0</v>
      </c>
      <c r="AK523" s="4">
        <v>0</v>
      </c>
      <c r="AL523" s="4">
        <v>0</v>
      </c>
      <c r="AM523" s="4">
        <v>0</v>
      </c>
      <c r="AN523" s="4">
        <v>0</v>
      </c>
      <c r="AO523" s="4">
        <v>0</v>
      </c>
      <c r="AP523" s="4">
        <v>0</v>
      </c>
      <c r="AQ523" s="4">
        <v>0</v>
      </c>
      <c r="AR523" s="4">
        <v>0</v>
      </c>
      <c r="AS523" s="4">
        <v>0</v>
      </c>
      <c r="AT523" s="4">
        <v>0</v>
      </c>
      <c r="AU523" s="4">
        <v>0</v>
      </c>
      <c r="AV523" s="4">
        <v>0</v>
      </c>
      <c r="AW523" s="4">
        <f t="shared" si="101"/>
        <v>4</v>
      </c>
      <c r="AX523" s="4">
        <f t="shared" si="102"/>
        <v>4</v>
      </c>
      <c r="AY523" s="4">
        <v>0</v>
      </c>
      <c r="AZ523" s="4">
        <v>0</v>
      </c>
      <c r="BA523" s="4">
        <v>0</v>
      </c>
      <c r="BB523" s="4">
        <v>4</v>
      </c>
      <c r="BC523" s="4">
        <v>4</v>
      </c>
      <c r="BD523" s="4">
        <v>4</v>
      </c>
      <c r="BE523" s="4">
        <v>4</v>
      </c>
      <c r="BF523" s="4">
        <v>0</v>
      </c>
      <c r="BG523" s="4">
        <f t="shared" si="109"/>
        <v>1</v>
      </c>
      <c r="BH523" s="4">
        <v>1</v>
      </c>
      <c r="BI523" s="4">
        <v>0</v>
      </c>
      <c r="BJ523" s="4">
        <v>0</v>
      </c>
      <c r="BK523" s="4">
        <v>443</v>
      </c>
      <c r="BL523" s="4">
        <f t="shared" si="103"/>
        <v>634</v>
      </c>
      <c r="BM523" s="4">
        <f t="shared" si="104"/>
        <v>3</v>
      </c>
      <c r="BN523" s="4">
        <v>3</v>
      </c>
      <c r="BO523" s="4">
        <v>0</v>
      </c>
      <c r="BP523" s="4">
        <v>0</v>
      </c>
      <c r="BQ523" s="4">
        <v>3</v>
      </c>
      <c r="BR523" s="4">
        <f t="shared" si="105"/>
        <v>1074</v>
      </c>
      <c r="BS523" s="4">
        <f t="shared" si="106"/>
        <v>1052</v>
      </c>
      <c r="BT523" s="4">
        <f t="shared" si="107"/>
        <v>22</v>
      </c>
      <c r="BU523" s="4">
        <f t="shared" si="108"/>
        <v>2574</v>
      </c>
      <c r="BW523" s="4">
        <v>0</v>
      </c>
    </row>
    <row r="524" spans="1:75">
      <c r="A524" s="4" t="s">
        <v>107</v>
      </c>
      <c r="B524" s="18">
        <v>44971</v>
      </c>
      <c r="C524" s="4" t="s">
        <v>99</v>
      </c>
      <c r="D524" s="5">
        <v>2023</v>
      </c>
      <c r="E524" s="4" t="str">
        <f t="shared" si="97"/>
        <v>ClallamFebruary2023</v>
      </c>
      <c r="K524" s="4">
        <f t="shared" si="98"/>
        <v>0</v>
      </c>
      <c r="Y524" s="2" t="s">
        <v>410</v>
      </c>
      <c r="AW524" s="4">
        <f t="shared" si="101"/>
        <v>0</v>
      </c>
      <c r="AX524" s="4">
        <f t="shared" si="102"/>
        <v>0</v>
      </c>
      <c r="BG524" s="4">
        <f t="shared" si="109"/>
        <v>0</v>
      </c>
      <c r="BL524" s="4">
        <f t="shared" si="103"/>
        <v>0</v>
      </c>
      <c r="BM524" s="4">
        <f t="shared" si="104"/>
        <v>0</v>
      </c>
      <c r="BR524" s="4">
        <f t="shared" si="105"/>
        <v>0</v>
      </c>
      <c r="BS524" s="4">
        <f t="shared" si="106"/>
        <v>0</v>
      </c>
      <c r="BT524" s="4">
        <f t="shared" si="107"/>
        <v>0</v>
      </c>
      <c r="BU524" s="4">
        <f t="shared" si="108"/>
        <v>0</v>
      </c>
    </row>
    <row r="525" spans="1:75">
      <c r="A525" s="4" t="s">
        <v>109</v>
      </c>
      <c r="B525" s="18">
        <v>44971</v>
      </c>
      <c r="C525" s="4" t="s">
        <v>99</v>
      </c>
      <c r="D525" s="5">
        <v>2023</v>
      </c>
      <c r="E525" s="4" t="str">
        <f t="shared" si="97"/>
        <v>ClarkFebruary2023</v>
      </c>
      <c r="F525" s="4">
        <v>182098</v>
      </c>
      <c r="G525" s="4">
        <v>19282</v>
      </c>
      <c r="H525" s="4">
        <v>58819</v>
      </c>
      <c r="I525" s="4">
        <v>11</v>
      </c>
      <c r="J525" s="4">
        <v>4</v>
      </c>
      <c r="K525" s="4">
        <f t="shared" si="98"/>
        <v>58826</v>
      </c>
      <c r="L525" s="4">
        <v>0</v>
      </c>
      <c r="M525" s="4">
        <v>183280</v>
      </c>
      <c r="N525" s="4">
        <v>59739</v>
      </c>
      <c r="O525" s="4">
        <v>58826</v>
      </c>
      <c r="P525" s="4">
        <v>4</v>
      </c>
      <c r="Q525" s="4">
        <v>0</v>
      </c>
      <c r="R525" s="4">
        <v>909</v>
      </c>
      <c r="S525" s="4">
        <v>67</v>
      </c>
      <c r="T525" s="4">
        <v>456</v>
      </c>
      <c r="U525" s="4">
        <v>340</v>
      </c>
      <c r="V525" s="4">
        <v>0</v>
      </c>
      <c r="W525" s="4">
        <v>46</v>
      </c>
      <c r="X525" s="4">
        <v>0</v>
      </c>
      <c r="Z525" s="4">
        <v>2045</v>
      </c>
      <c r="AA525" s="4">
        <v>159</v>
      </c>
      <c r="AB525" s="4">
        <v>156</v>
      </c>
      <c r="AC525" s="4">
        <v>3</v>
      </c>
      <c r="AD525" s="4">
        <v>0</v>
      </c>
      <c r="AE525" s="4">
        <v>2</v>
      </c>
      <c r="AF525" s="4">
        <v>0</v>
      </c>
      <c r="AG525" s="4">
        <v>1</v>
      </c>
      <c r="AH525" s="4">
        <v>0</v>
      </c>
      <c r="AI525" s="4">
        <v>0</v>
      </c>
      <c r="AJ525" s="4">
        <v>0</v>
      </c>
      <c r="AK525" s="4">
        <v>0</v>
      </c>
      <c r="AL525" s="4">
        <v>0</v>
      </c>
      <c r="AM525" s="4">
        <v>0</v>
      </c>
      <c r="AN525" s="4">
        <v>0</v>
      </c>
      <c r="AO525" s="4">
        <v>0</v>
      </c>
      <c r="AP525" s="4">
        <v>0</v>
      </c>
      <c r="AQ525" s="4">
        <v>0</v>
      </c>
      <c r="AR525" s="4">
        <v>0</v>
      </c>
      <c r="AS525" s="4">
        <v>0</v>
      </c>
      <c r="AT525" s="4">
        <v>0</v>
      </c>
      <c r="AU525" s="4">
        <v>0</v>
      </c>
      <c r="AV525" s="4">
        <v>0</v>
      </c>
      <c r="AW525" s="4">
        <f t="shared" si="101"/>
        <v>159</v>
      </c>
      <c r="AX525" s="4">
        <f t="shared" si="102"/>
        <v>156</v>
      </c>
      <c r="AY525" s="4">
        <v>0</v>
      </c>
      <c r="AZ525" s="4">
        <v>0</v>
      </c>
      <c r="BA525" s="4">
        <v>0</v>
      </c>
      <c r="BB525" s="4">
        <v>674</v>
      </c>
      <c r="BC525" s="4">
        <v>674</v>
      </c>
      <c r="BD525" s="4">
        <v>279</v>
      </c>
      <c r="BE525" s="4">
        <v>273</v>
      </c>
      <c r="BF525" s="4">
        <v>6</v>
      </c>
      <c r="BG525" s="4">
        <f t="shared" si="109"/>
        <v>35</v>
      </c>
      <c r="BH525" s="4">
        <v>34</v>
      </c>
      <c r="BI525" s="4">
        <v>1</v>
      </c>
      <c r="BJ525" s="4">
        <v>0</v>
      </c>
      <c r="BK525" s="4">
        <v>21567</v>
      </c>
      <c r="BL525" s="4">
        <f t="shared" si="103"/>
        <v>38137</v>
      </c>
      <c r="BM525" s="4">
        <f t="shared" si="104"/>
        <v>1128</v>
      </c>
      <c r="BN525" s="4">
        <v>1128</v>
      </c>
      <c r="BO525" s="4">
        <v>0</v>
      </c>
      <c r="BP525" s="4">
        <v>0</v>
      </c>
      <c r="BQ525" s="4">
        <v>150</v>
      </c>
      <c r="BR525" s="4">
        <f t="shared" si="105"/>
        <v>59580</v>
      </c>
      <c r="BS525" s="4">
        <f t="shared" si="106"/>
        <v>58670</v>
      </c>
      <c r="BT525" s="4">
        <f t="shared" si="107"/>
        <v>906</v>
      </c>
      <c r="BU525" s="4">
        <f t="shared" si="108"/>
        <v>181235</v>
      </c>
      <c r="BW525" s="4">
        <v>0</v>
      </c>
    </row>
    <row r="526" spans="1:75">
      <c r="A526" s="4" t="s">
        <v>111</v>
      </c>
      <c r="B526" s="18">
        <v>44971</v>
      </c>
      <c r="C526" s="4" t="s">
        <v>99</v>
      </c>
      <c r="D526" s="5">
        <v>2023</v>
      </c>
      <c r="E526" s="4" t="str">
        <f t="shared" si="97"/>
        <v>ColumbiaFebruary2023</v>
      </c>
      <c r="F526" s="8"/>
      <c r="G526" s="8"/>
      <c r="H526" s="8"/>
      <c r="I526" s="8"/>
      <c r="J526" s="8"/>
      <c r="K526" s="4">
        <f t="shared" si="98"/>
        <v>0</v>
      </c>
      <c r="L526" s="8"/>
      <c r="M526" s="8"/>
      <c r="N526" s="8"/>
      <c r="O526" s="8"/>
      <c r="P526" s="8"/>
      <c r="Q526" s="8"/>
      <c r="R526" s="8"/>
      <c r="S526" s="8"/>
      <c r="T526" s="8"/>
      <c r="U526" s="8"/>
      <c r="V526" s="8"/>
      <c r="W526" s="8"/>
      <c r="X526" s="8"/>
      <c r="Y526" s="2" t="s">
        <v>410</v>
      </c>
      <c r="Z526" s="8"/>
      <c r="AA526" s="8"/>
      <c r="AB526" s="8"/>
      <c r="AC526" s="8"/>
      <c r="AD526" s="8"/>
      <c r="AE526" s="8"/>
      <c r="AF526" s="8"/>
      <c r="AG526" s="8"/>
      <c r="AH526" s="8"/>
      <c r="AI526" s="8"/>
      <c r="AJ526" s="8"/>
      <c r="AK526" s="8"/>
      <c r="AL526" s="8"/>
      <c r="AM526" s="8"/>
      <c r="AN526" s="8"/>
      <c r="AO526" s="8"/>
      <c r="AP526" s="8"/>
      <c r="AQ526" s="8"/>
      <c r="AR526" s="8"/>
      <c r="AS526" s="8"/>
      <c r="AT526" s="8"/>
      <c r="AU526" s="8"/>
      <c r="AV526" s="8"/>
      <c r="AW526" s="4">
        <f t="shared" si="101"/>
        <v>0</v>
      </c>
      <c r="AX526" s="4">
        <f t="shared" si="102"/>
        <v>0</v>
      </c>
      <c r="AY526" s="8"/>
      <c r="AZ526" s="8"/>
      <c r="BA526" s="8"/>
      <c r="BB526" s="8"/>
      <c r="BC526" s="8"/>
      <c r="BD526" s="8"/>
      <c r="BE526" s="8"/>
      <c r="BF526" s="8"/>
      <c r="BG526" s="4">
        <f t="shared" si="109"/>
        <v>0</v>
      </c>
      <c r="BH526" s="8"/>
      <c r="BI526" s="8"/>
      <c r="BJ526" s="8"/>
      <c r="BK526" s="8"/>
      <c r="BL526" s="4">
        <f t="shared" si="103"/>
        <v>0</v>
      </c>
      <c r="BM526" s="4">
        <f t="shared" si="104"/>
        <v>0</v>
      </c>
      <c r="BN526" s="8"/>
      <c r="BO526" s="8"/>
      <c r="BP526" s="8"/>
      <c r="BQ526" s="8"/>
      <c r="BR526" s="4">
        <f t="shared" si="105"/>
        <v>0</v>
      </c>
      <c r="BS526" s="4">
        <f t="shared" si="106"/>
        <v>0</v>
      </c>
      <c r="BT526" s="4">
        <f t="shared" si="107"/>
        <v>0</v>
      </c>
      <c r="BU526" s="4">
        <f t="shared" si="108"/>
        <v>0</v>
      </c>
      <c r="BW526" s="8"/>
    </row>
    <row r="527" spans="1:75">
      <c r="A527" s="4" t="s">
        <v>113</v>
      </c>
      <c r="B527" s="18">
        <v>44971</v>
      </c>
      <c r="C527" s="4" t="s">
        <v>99</v>
      </c>
      <c r="D527" s="5">
        <v>2023</v>
      </c>
      <c r="E527" s="4" t="str">
        <f t="shared" si="97"/>
        <v>CowlitzFebruary2023</v>
      </c>
      <c r="F527" s="4">
        <v>13864</v>
      </c>
      <c r="G527" s="4">
        <v>1120</v>
      </c>
      <c r="H527" s="4">
        <v>5279</v>
      </c>
      <c r="I527" s="4">
        <v>0</v>
      </c>
      <c r="J527" s="4">
        <v>0</v>
      </c>
      <c r="K527" s="4">
        <f t="shared" si="98"/>
        <v>5279</v>
      </c>
      <c r="L527" s="4">
        <v>0</v>
      </c>
      <c r="M527" s="4">
        <v>13963</v>
      </c>
      <c r="N527" s="4">
        <v>5382</v>
      </c>
      <c r="O527" s="4">
        <v>5279</v>
      </c>
      <c r="P527" s="4">
        <v>0</v>
      </c>
      <c r="Q527" s="4">
        <v>0</v>
      </c>
      <c r="R527" s="4">
        <v>103</v>
      </c>
      <c r="S527" s="4">
        <v>11</v>
      </c>
      <c r="T527" s="4">
        <v>58</v>
      </c>
      <c r="U527" s="4">
        <v>32</v>
      </c>
      <c r="V527" s="4">
        <v>0</v>
      </c>
      <c r="W527" s="4">
        <v>2</v>
      </c>
      <c r="X527" s="4">
        <v>0</v>
      </c>
      <c r="Z527" s="4">
        <v>155</v>
      </c>
      <c r="AA527" s="4">
        <v>15</v>
      </c>
      <c r="AB527" s="4">
        <v>15</v>
      </c>
      <c r="AC527" s="4">
        <v>0</v>
      </c>
      <c r="AD527" s="4">
        <v>0</v>
      </c>
      <c r="AE527" s="4">
        <v>0</v>
      </c>
      <c r="AF527" s="4">
        <v>0</v>
      </c>
      <c r="AG527" s="4">
        <v>0</v>
      </c>
      <c r="AH527" s="4">
        <v>0</v>
      </c>
      <c r="AI527" s="4">
        <v>0</v>
      </c>
      <c r="AJ527" s="4">
        <v>0</v>
      </c>
      <c r="AK527" s="4">
        <v>0</v>
      </c>
      <c r="AL527" s="4">
        <v>0</v>
      </c>
      <c r="AM527" s="4">
        <v>0</v>
      </c>
      <c r="AN527" s="4">
        <v>0</v>
      </c>
      <c r="AO527" s="4">
        <v>0</v>
      </c>
      <c r="AP527" s="4">
        <v>0</v>
      </c>
      <c r="AQ527" s="4">
        <v>0</v>
      </c>
      <c r="AR527" s="4">
        <v>0</v>
      </c>
      <c r="AS527" s="4">
        <v>0</v>
      </c>
      <c r="AT527" s="4">
        <v>0</v>
      </c>
      <c r="AU527" s="4">
        <v>0</v>
      </c>
      <c r="AV527" s="4">
        <v>0</v>
      </c>
      <c r="AW527" s="4">
        <f t="shared" si="101"/>
        <v>15</v>
      </c>
      <c r="AX527" s="4">
        <f t="shared" si="102"/>
        <v>15</v>
      </c>
      <c r="AY527" s="4">
        <v>0</v>
      </c>
      <c r="AZ527" s="4">
        <v>0</v>
      </c>
      <c r="BA527" s="4">
        <v>0</v>
      </c>
      <c r="BB527" s="4">
        <v>42</v>
      </c>
      <c r="BC527" s="4">
        <v>42</v>
      </c>
      <c r="BD527" s="4">
        <v>21</v>
      </c>
      <c r="BE527" s="4">
        <v>20</v>
      </c>
      <c r="BF527" s="4">
        <v>1</v>
      </c>
      <c r="BG527" s="4">
        <f t="shared" si="109"/>
        <v>1</v>
      </c>
      <c r="BH527" s="4">
        <v>1</v>
      </c>
      <c r="BI527" s="4">
        <v>0</v>
      </c>
      <c r="BJ527" s="4">
        <v>0</v>
      </c>
      <c r="BK527" s="4">
        <v>3091</v>
      </c>
      <c r="BL527" s="4">
        <f t="shared" si="103"/>
        <v>2290</v>
      </c>
      <c r="BM527" s="4">
        <f t="shared" si="104"/>
        <v>4</v>
      </c>
      <c r="BN527" s="4">
        <v>4</v>
      </c>
      <c r="BO527" s="4">
        <v>0</v>
      </c>
      <c r="BP527" s="4">
        <v>0</v>
      </c>
      <c r="BQ527" s="4">
        <v>5</v>
      </c>
      <c r="BR527" s="4">
        <f t="shared" si="105"/>
        <v>5367</v>
      </c>
      <c r="BS527" s="4">
        <f t="shared" si="106"/>
        <v>5264</v>
      </c>
      <c r="BT527" s="4">
        <f t="shared" si="107"/>
        <v>103</v>
      </c>
      <c r="BU527" s="4">
        <f t="shared" si="108"/>
        <v>13808</v>
      </c>
      <c r="BW527" s="4">
        <v>0</v>
      </c>
    </row>
    <row r="528" spans="1:75">
      <c r="A528" s="4" t="s">
        <v>115</v>
      </c>
      <c r="B528" s="18">
        <v>44971</v>
      </c>
      <c r="C528" s="4" t="s">
        <v>99</v>
      </c>
      <c r="D528" s="5">
        <v>2023</v>
      </c>
      <c r="E528" s="4" t="str">
        <f t="shared" si="97"/>
        <v>DouglasFebruary2023</v>
      </c>
      <c r="K528" s="4">
        <f t="shared" si="98"/>
        <v>0</v>
      </c>
      <c r="Y528" s="2" t="s">
        <v>410</v>
      </c>
      <c r="AW528" s="4">
        <f t="shared" si="101"/>
        <v>0</v>
      </c>
      <c r="AX528" s="4">
        <f t="shared" si="102"/>
        <v>0</v>
      </c>
      <c r="BG528" s="4">
        <f t="shared" si="109"/>
        <v>0</v>
      </c>
      <c r="BL528" s="4">
        <f t="shared" si="103"/>
        <v>0</v>
      </c>
      <c r="BM528" s="4">
        <f t="shared" si="104"/>
        <v>0</v>
      </c>
      <c r="BR528" s="4">
        <f t="shared" si="105"/>
        <v>0</v>
      </c>
      <c r="BS528" s="4">
        <f t="shared" si="106"/>
        <v>0</v>
      </c>
      <c r="BT528" s="4">
        <f t="shared" si="107"/>
        <v>0</v>
      </c>
      <c r="BU528" s="4">
        <f t="shared" si="108"/>
        <v>0</v>
      </c>
    </row>
    <row r="529" spans="1:75">
      <c r="A529" s="4" t="s">
        <v>117</v>
      </c>
      <c r="B529" s="18">
        <v>44971</v>
      </c>
      <c r="C529" s="4" t="s">
        <v>99</v>
      </c>
      <c r="D529" s="5">
        <v>2023</v>
      </c>
      <c r="E529" s="4" t="str">
        <f t="shared" si="97"/>
        <v>FerryFebruary2023</v>
      </c>
      <c r="F529" s="4">
        <v>1698</v>
      </c>
      <c r="G529" s="4">
        <v>141</v>
      </c>
      <c r="H529" s="4">
        <v>724</v>
      </c>
      <c r="I529" s="4">
        <v>0</v>
      </c>
      <c r="J529" s="4">
        <v>2</v>
      </c>
      <c r="K529" s="4">
        <f t="shared" si="98"/>
        <v>722</v>
      </c>
      <c r="L529" s="4">
        <v>0</v>
      </c>
      <c r="M529" s="4">
        <v>1703</v>
      </c>
      <c r="N529" s="4">
        <v>743</v>
      </c>
      <c r="O529" s="4">
        <v>722</v>
      </c>
      <c r="P529" s="4">
        <v>2</v>
      </c>
      <c r="Q529" s="4">
        <v>0</v>
      </c>
      <c r="R529" s="4">
        <v>19</v>
      </c>
      <c r="S529" s="4">
        <v>3</v>
      </c>
      <c r="T529" s="4">
        <v>1</v>
      </c>
      <c r="U529" s="4">
        <v>15</v>
      </c>
      <c r="V529" s="4">
        <v>0</v>
      </c>
      <c r="W529" s="4">
        <v>0</v>
      </c>
      <c r="X529" s="4">
        <v>0</v>
      </c>
      <c r="Z529" s="4">
        <v>9</v>
      </c>
      <c r="AA529" s="4">
        <v>0</v>
      </c>
      <c r="AB529" s="4">
        <v>0</v>
      </c>
      <c r="AC529" s="4">
        <v>0</v>
      </c>
      <c r="AD529" s="4">
        <v>0</v>
      </c>
      <c r="AE529" s="4">
        <v>0</v>
      </c>
      <c r="AF529" s="4">
        <v>0</v>
      </c>
      <c r="AG529" s="4">
        <v>0</v>
      </c>
      <c r="AH529" s="4">
        <v>0</v>
      </c>
      <c r="AI529" s="4">
        <v>0</v>
      </c>
      <c r="AJ529" s="4">
        <v>0</v>
      </c>
      <c r="AK529" s="4">
        <v>0</v>
      </c>
      <c r="AL529" s="4">
        <v>0</v>
      </c>
      <c r="AM529" s="4">
        <v>0</v>
      </c>
      <c r="AN529" s="4">
        <v>0</v>
      </c>
      <c r="AO529" s="4">
        <v>0</v>
      </c>
      <c r="AP529" s="4">
        <v>0</v>
      </c>
      <c r="AQ529" s="4">
        <v>0</v>
      </c>
      <c r="AR529" s="4">
        <v>0</v>
      </c>
      <c r="AS529" s="4">
        <v>0</v>
      </c>
      <c r="AT529" s="4">
        <v>0</v>
      </c>
      <c r="AU529" s="4">
        <v>0</v>
      </c>
      <c r="AV529" s="4">
        <v>0</v>
      </c>
      <c r="AW529" s="4">
        <f t="shared" si="101"/>
        <v>0</v>
      </c>
      <c r="AX529" s="4">
        <f t="shared" si="102"/>
        <v>0</v>
      </c>
      <c r="AY529" s="4">
        <v>0</v>
      </c>
      <c r="AZ529" s="4">
        <v>0</v>
      </c>
      <c r="BA529" s="4">
        <v>0</v>
      </c>
      <c r="BB529" s="4">
        <v>1</v>
      </c>
      <c r="BC529" s="4">
        <v>1</v>
      </c>
      <c r="BD529" s="4">
        <v>0</v>
      </c>
      <c r="BE529" s="4">
        <v>0</v>
      </c>
      <c r="BF529" s="4">
        <v>0</v>
      </c>
      <c r="BG529" s="4">
        <f t="shared" si="109"/>
        <v>0</v>
      </c>
      <c r="BH529" s="4">
        <v>0</v>
      </c>
      <c r="BI529" s="4">
        <v>0</v>
      </c>
      <c r="BJ529" s="4">
        <v>0</v>
      </c>
      <c r="BK529" s="4">
        <v>86</v>
      </c>
      <c r="BL529" s="4">
        <f t="shared" si="103"/>
        <v>657</v>
      </c>
      <c r="BM529" s="4">
        <f t="shared" si="104"/>
        <v>0</v>
      </c>
      <c r="BN529" s="4">
        <v>0</v>
      </c>
      <c r="BO529" s="4">
        <v>0</v>
      </c>
      <c r="BP529" s="4">
        <v>0</v>
      </c>
      <c r="BQ529" s="4">
        <v>0</v>
      </c>
      <c r="BR529" s="4">
        <f t="shared" si="105"/>
        <v>743</v>
      </c>
      <c r="BS529" s="4">
        <f t="shared" si="106"/>
        <v>722</v>
      </c>
      <c r="BT529" s="4">
        <f t="shared" si="107"/>
        <v>19</v>
      </c>
      <c r="BU529" s="4">
        <f t="shared" si="108"/>
        <v>1694</v>
      </c>
      <c r="BW529" s="4">
        <v>0</v>
      </c>
    </row>
    <row r="530" spans="1:75">
      <c r="A530" s="4" t="s">
        <v>119</v>
      </c>
      <c r="B530" s="18">
        <v>44971</v>
      </c>
      <c r="C530" s="4" t="s">
        <v>99</v>
      </c>
      <c r="D530" s="5">
        <v>2023</v>
      </c>
      <c r="E530" s="4" t="str">
        <f t="shared" si="97"/>
        <v>FranklinFebruary2023</v>
      </c>
      <c r="F530" s="4">
        <v>39508</v>
      </c>
      <c r="G530" s="4">
        <v>3203</v>
      </c>
      <c r="H530" s="4">
        <v>11170</v>
      </c>
      <c r="I530" s="4">
        <v>2</v>
      </c>
      <c r="J530" s="4">
        <v>3</v>
      </c>
      <c r="K530" s="4">
        <f t="shared" si="98"/>
        <v>11169</v>
      </c>
      <c r="L530" s="4">
        <v>0</v>
      </c>
      <c r="M530" s="4">
        <v>40087</v>
      </c>
      <c r="N530" s="4">
        <v>11389</v>
      </c>
      <c r="O530" s="4">
        <v>11169</v>
      </c>
      <c r="P530" s="4">
        <v>0</v>
      </c>
      <c r="Q530" s="4">
        <v>0</v>
      </c>
      <c r="R530" s="4">
        <v>220</v>
      </c>
      <c r="S530" s="4">
        <v>28</v>
      </c>
      <c r="T530" s="4">
        <v>50</v>
      </c>
      <c r="U530" s="4">
        <v>126</v>
      </c>
      <c r="V530" s="4">
        <v>0</v>
      </c>
      <c r="W530" s="4">
        <v>16</v>
      </c>
      <c r="X530" s="4">
        <v>0</v>
      </c>
      <c r="Z530" s="4">
        <v>365</v>
      </c>
      <c r="AA530" s="4">
        <v>32</v>
      </c>
      <c r="AB530" s="4">
        <v>32</v>
      </c>
      <c r="AC530" s="4">
        <v>0</v>
      </c>
      <c r="AD530" s="4">
        <v>0</v>
      </c>
      <c r="AE530" s="4">
        <v>0</v>
      </c>
      <c r="AF530" s="4">
        <v>0</v>
      </c>
      <c r="AG530" s="4">
        <v>0</v>
      </c>
      <c r="AH530" s="4">
        <v>0</v>
      </c>
      <c r="AI530" s="4">
        <v>0</v>
      </c>
      <c r="AJ530" s="4">
        <v>0</v>
      </c>
      <c r="AK530" s="4">
        <v>0</v>
      </c>
      <c r="AL530" s="4">
        <v>0</v>
      </c>
      <c r="AM530" s="4">
        <v>0</v>
      </c>
      <c r="AN530" s="4">
        <v>0</v>
      </c>
      <c r="AO530" s="4">
        <v>0</v>
      </c>
      <c r="AP530" s="4">
        <v>0</v>
      </c>
      <c r="AQ530" s="4">
        <v>0</v>
      </c>
      <c r="AR530" s="4">
        <v>0</v>
      </c>
      <c r="AS530" s="4">
        <v>0</v>
      </c>
      <c r="AT530" s="4">
        <v>0</v>
      </c>
      <c r="AU530" s="4">
        <v>0</v>
      </c>
      <c r="AV530" s="4">
        <v>0</v>
      </c>
      <c r="AW530" s="4">
        <f t="shared" si="101"/>
        <v>32</v>
      </c>
      <c r="AX530" s="4">
        <f t="shared" si="102"/>
        <v>32</v>
      </c>
      <c r="AY530" s="4">
        <v>0</v>
      </c>
      <c r="AZ530" s="4">
        <v>0</v>
      </c>
      <c r="BA530" s="4">
        <v>0</v>
      </c>
      <c r="BB530" s="4">
        <v>263</v>
      </c>
      <c r="BC530" s="4">
        <v>262</v>
      </c>
      <c r="BD530" s="4">
        <v>63</v>
      </c>
      <c r="BE530" s="4">
        <v>62</v>
      </c>
      <c r="BF530" s="4">
        <v>1</v>
      </c>
      <c r="BG530" s="4">
        <f t="shared" si="109"/>
        <v>0</v>
      </c>
      <c r="BH530" s="4">
        <v>0</v>
      </c>
      <c r="BI530" s="4">
        <v>0</v>
      </c>
      <c r="BJ530" s="4">
        <v>0</v>
      </c>
      <c r="BK530" s="4">
        <v>5631</v>
      </c>
      <c r="BL530" s="4">
        <f t="shared" si="103"/>
        <v>5758</v>
      </c>
      <c r="BM530" s="4">
        <f t="shared" si="104"/>
        <v>25</v>
      </c>
      <c r="BN530" s="4">
        <v>25</v>
      </c>
      <c r="BO530" s="4">
        <v>0</v>
      </c>
      <c r="BP530" s="4">
        <v>0</v>
      </c>
      <c r="BQ530" s="4">
        <v>26</v>
      </c>
      <c r="BR530" s="4">
        <f t="shared" si="105"/>
        <v>11357</v>
      </c>
      <c r="BS530" s="4">
        <f t="shared" si="106"/>
        <v>11137</v>
      </c>
      <c r="BT530" s="4">
        <f t="shared" si="107"/>
        <v>220</v>
      </c>
      <c r="BU530" s="4">
        <f t="shared" si="108"/>
        <v>39722</v>
      </c>
      <c r="BW530" s="4">
        <v>0</v>
      </c>
    </row>
    <row r="531" spans="1:75">
      <c r="A531" s="4" t="s">
        <v>121</v>
      </c>
      <c r="B531" s="18">
        <v>44971</v>
      </c>
      <c r="C531" s="4" t="s">
        <v>99</v>
      </c>
      <c r="D531" s="5">
        <v>2023</v>
      </c>
      <c r="E531" s="4" t="str">
        <f t="shared" si="97"/>
        <v>GarfieldFebruary2023</v>
      </c>
      <c r="F531" s="4">
        <v>1642</v>
      </c>
      <c r="G531" s="4">
        <v>97</v>
      </c>
      <c r="H531" s="4">
        <v>821</v>
      </c>
      <c r="I531" s="4">
        <v>0</v>
      </c>
      <c r="J531" s="4">
        <v>0</v>
      </c>
      <c r="K531" s="4">
        <f t="shared" si="98"/>
        <v>821</v>
      </c>
      <c r="L531" s="4">
        <v>0</v>
      </c>
      <c r="M531" s="4">
        <v>1646</v>
      </c>
      <c r="N531" s="4">
        <v>828</v>
      </c>
      <c r="O531" s="4">
        <v>821</v>
      </c>
      <c r="P531" s="4">
        <v>0</v>
      </c>
      <c r="Q531" s="4">
        <v>0</v>
      </c>
      <c r="R531" s="4">
        <v>7</v>
      </c>
      <c r="S531" s="4">
        <v>0</v>
      </c>
      <c r="T531" s="4">
        <v>1</v>
      </c>
      <c r="U531" s="4">
        <v>6</v>
      </c>
      <c r="V531" s="4">
        <v>0</v>
      </c>
      <c r="W531" s="4">
        <v>0</v>
      </c>
      <c r="X531" s="4">
        <v>0</v>
      </c>
      <c r="Z531" s="4">
        <v>12</v>
      </c>
      <c r="AA531" s="4">
        <v>0</v>
      </c>
      <c r="AB531" s="4">
        <v>0</v>
      </c>
      <c r="AC531" s="4">
        <v>0</v>
      </c>
      <c r="AD531" s="4">
        <v>0</v>
      </c>
      <c r="AE531" s="4">
        <v>0</v>
      </c>
      <c r="AF531" s="4">
        <v>0</v>
      </c>
      <c r="AG531" s="4">
        <v>0</v>
      </c>
      <c r="AH531" s="4">
        <v>0</v>
      </c>
      <c r="AI531" s="4">
        <v>0</v>
      </c>
      <c r="AJ531" s="4">
        <v>0</v>
      </c>
      <c r="AK531" s="4">
        <v>0</v>
      </c>
      <c r="AL531" s="4">
        <v>0</v>
      </c>
      <c r="AM531" s="4">
        <v>0</v>
      </c>
      <c r="AN531" s="4">
        <v>0</v>
      </c>
      <c r="AO531" s="4">
        <v>0</v>
      </c>
      <c r="AP531" s="4">
        <v>0</v>
      </c>
      <c r="AQ531" s="4">
        <v>0</v>
      </c>
      <c r="AR531" s="4">
        <v>0</v>
      </c>
      <c r="AS531" s="4">
        <v>0</v>
      </c>
      <c r="AT531" s="4">
        <v>0</v>
      </c>
      <c r="AU531" s="4">
        <v>0</v>
      </c>
      <c r="AV531" s="4">
        <v>0</v>
      </c>
      <c r="AW531" s="4">
        <f t="shared" si="101"/>
        <v>0</v>
      </c>
      <c r="AX531" s="4">
        <f t="shared" si="102"/>
        <v>0</v>
      </c>
      <c r="AY531" s="4">
        <v>0</v>
      </c>
      <c r="AZ531" s="4">
        <v>0</v>
      </c>
      <c r="BA531" s="4">
        <v>0</v>
      </c>
      <c r="BB531" s="4">
        <v>4</v>
      </c>
      <c r="BC531" s="4">
        <v>4</v>
      </c>
      <c r="BD531" s="4">
        <v>4</v>
      </c>
      <c r="BE531" s="4">
        <v>4</v>
      </c>
      <c r="BF531" s="4">
        <v>0</v>
      </c>
      <c r="BG531" s="4">
        <f t="shared" si="109"/>
        <v>0</v>
      </c>
      <c r="BH531" s="4">
        <v>0</v>
      </c>
      <c r="BI531" s="4">
        <v>0</v>
      </c>
      <c r="BJ531" s="4">
        <v>0</v>
      </c>
      <c r="BK531" s="4">
        <v>497</v>
      </c>
      <c r="BL531" s="4">
        <f t="shared" si="103"/>
        <v>331</v>
      </c>
      <c r="BM531" s="4">
        <f t="shared" si="104"/>
        <v>0</v>
      </c>
      <c r="BN531" s="4">
        <v>0</v>
      </c>
      <c r="BO531" s="4">
        <v>0</v>
      </c>
      <c r="BP531" s="4">
        <v>0</v>
      </c>
      <c r="BQ531" s="4">
        <v>0</v>
      </c>
      <c r="BR531" s="4">
        <f t="shared" si="105"/>
        <v>828</v>
      </c>
      <c r="BS531" s="4">
        <f t="shared" si="106"/>
        <v>821</v>
      </c>
      <c r="BT531" s="4">
        <f t="shared" si="107"/>
        <v>7</v>
      </c>
      <c r="BU531" s="4">
        <f t="shared" si="108"/>
        <v>1634</v>
      </c>
      <c r="BW531" s="4">
        <v>0</v>
      </c>
    </row>
    <row r="532" spans="1:75">
      <c r="A532" s="4" t="s">
        <v>123</v>
      </c>
      <c r="B532" s="18">
        <v>44971</v>
      </c>
      <c r="C532" s="4" t="s">
        <v>99</v>
      </c>
      <c r="D532" s="5">
        <v>2023</v>
      </c>
      <c r="E532" s="4" t="str">
        <f t="shared" si="97"/>
        <v>GrantFebruary2023</v>
      </c>
      <c r="F532" s="4">
        <v>30</v>
      </c>
      <c r="G532" s="4">
        <v>0</v>
      </c>
      <c r="H532" s="4">
        <v>13</v>
      </c>
      <c r="I532" s="4">
        <v>0</v>
      </c>
      <c r="J532" s="4">
        <v>0</v>
      </c>
      <c r="K532" s="4">
        <f t="shared" si="98"/>
        <v>13</v>
      </c>
      <c r="L532" s="4">
        <v>0</v>
      </c>
      <c r="M532" s="4">
        <v>30</v>
      </c>
      <c r="N532" s="4">
        <v>13</v>
      </c>
      <c r="O532" s="4">
        <v>13</v>
      </c>
      <c r="P532" s="4">
        <v>0</v>
      </c>
      <c r="Q532" s="4">
        <v>0</v>
      </c>
      <c r="R532" s="4">
        <v>0</v>
      </c>
      <c r="S532" s="4">
        <v>0</v>
      </c>
      <c r="T532" s="4">
        <v>0</v>
      </c>
      <c r="U532" s="4">
        <v>0</v>
      </c>
      <c r="V532" s="4">
        <v>0</v>
      </c>
      <c r="W532" s="4">
        <v>0</v>
      </c>
      <c r="X532" s="4">
        <v>0</v>
      </c>
      <c r="Z532" s="4">
        <v>0</v>
      </c>
      <c r="AA532" s="4">
        <v>0</v>
      </c>
      <c r="AB532" s="4">
        <v>0</v>
      </c>
      <c r="AC532" s="4">
        <v>0</v>
      </c>
      <c r="AD532" s="4">
        <v>0</v>
      </c>
      <c r="AE532" s="4">
        <v>0</v>
      </c>
      <c r="AF532" s="4">
        <v>0</v>
      </c>
      <c r="AG532" s="4">
        <v>0</v>
      </c>
      <c r="AH532" s="4">
        <v>0</v>
      </c>
      <c r="AI532" s="4">
        <v>0</v>
      </c>
      <c r="AJ532" s="4">
        <v>0</v>
      </c>
      <c r="AK532" s="4">
        <v>0</v>
      </c>
      <c r="AL532" s="4">
        <v>0</v>
      </c>
      <c r="AM532" s="4">
        <v>0</v>
      </c>
      <c r="AN532" s="4">
        <v>0</v>
      </c>
      <c r="AO532" s="4">
        <v>0</v>
      </c>
      <c r="AP532" s="4">
        <v>0</v>
      </c>
      <c r="AQ532" s="4">
        <v>0</v>
      </c>
      <c r="AR532" s="4">
        <v>0</v>
      </c>
      <c r="AS532" s="4">
        <v>0</v>
      </c>
      <c r="AT532" s="4">
        <v>0</v>
      </c>
      <c r="AU532" s="4">
        <v>0</v>
      </c>
      <c r="AV532" s="4">
        <v>0</v>
      </c>
      <c r="AW532" s="4">
        <f t="shared" si="101"/>
        <v>0</v>
      </c>
      <c r="AX532" s="4">
        <f t="shared" si="102"/>
        <v>0</v>
      </c>
      <c r="AY532" s="4">
        <v>0</v>
      </c>
      <c r="AZ532" s="4">
        <v>0</v>
      </c>
      <c r="BA532" s="4">
        <v>0</v>
      </c>
      <c r="BB532" s="4">
        <v>0</v>
      </c>
      <c r="BC532" s="4">
        <v>0</v>
      </c>
      <c r="BD532" s="4">
        <v>0</v>
      </c>
      <c r="BE532" s="4">
        <v>0</v>
      </c>
      <c r="BF532" s="4">
        <v>0</v>
      </c>
      <c r="BG532" s="4">
        <f t="shared" si="109"/>
        <v>0</v>
      </c>
      <c r="BH532" s="4">
        <v>0</v>
      </c>
      <c r="BI532" s="4">
        <v>0</v>
      </c>
      <c r="BJ532" s="4">
        <v>0</v>
      </c>
      <c r="BK532" s="4">
        <v>0</v>
      </c>
      <c r="BL532" s="4">
        <f t="shared" si="103"/>
        <v>13</v>
      </c>
      <c r="BM532" s="4">
        <f t="shared" si="104"/>
        <v>0</v>
      </c>
      <c r="BN532" s="4">
        <v>0</v>
      </c>
      <c r="BO532" s="4">
        <v>0</v>
      </c>
      <c r="BP532" s="4">
        <v>0</v>
      </c>
      <c r="BQ532" s="4">
        <v>0</v>
      </c>
      <c r="BR532" s="4">
        <f t="shared" si="105"/>
        <v>13</v>
      </c>
      <c r="BS532" s="4">
        <f t="shared" si="106"/>
        <v>13</v>
      </c>
      <c r="BT532" s="4">
        <f t="shared" si="107"/>
        <v>0</v>
      </c>
      <c r="BU532" s="4">
        <f t="shared" si="108"/>
        <v>30</v>
      </c>
      <c r="BW532" s="4">
        <v>0</v>
      </c>
    </row>
    <row r="533" spans="1:75">
      <c r="A533" s="4" t="s">
        <v>125</v>
      </c>
      <c r="B533" s="18">
        <v>44971</v>
      </c>
      <c r="C533" s="4" t="s">
        <v>99</v>
      </c>
      <c r="D533" s="5">
        <v>2023</v>
      </c>
      <c r="E533" s="4" t="str">
        <f t="shared" si="97"/>
        <v>Grays HarborFebruary2023</v>
      </c>
      <c r="F533" s="4">
        <v>8871</v>
      </c>
      <c r="G533" s="4">
        <v>794</v>
      </c>
      <c r="H533" s="4">
        <v>3319</v>
      </c>
      <c r="I533" s="4">
        <v>1</v>
      </c>
      <c r="J533" s="4">
        <v>0</v>
      </c>
      <c r="K533" s="4">
        <f t="shared" si="98"/>
        <v>3320</v>
      </c>
      <c r="L533" s="4">
        <v>0</v>
      </c>
      <c r="M533" s="4">
        <v>8975</v>
      </c>
      <c r="N533" s="4">
        <v>3365</v>
      </c>
      <c r="O533" s="4">
        <v>3320</v>
      </c>
      <c r="P533" s="4">
        <v>8</v>
      </c>
      <c r="Q533" s="4">
        <v>0</v>
      </c>
      <c r="R533" s="4">
        <v>37</v>
      </c>
      <c r="S533" s="4">
        <v>7</v>
      </c>
      <c r="T533" s="4">
        <v>6</v>
      </c>
      <c r="U533" s="4">
        <v>23</v>
      </c>
      <c r="V533" s="4">
        <v>0</v>
      </c>
      <c r="W533" s="4">
        <v>1</v>
      </c>
      <c r="X533" s="4">
        <v>0</v>
      </c>
      <c r="Z533" s="4">
        <v>30</v>
      </c>
      <c r="AA533" s="4">
        <v>3</v>
      </c>
      <c r="AB533" s="4">
        <v>3</v>
      </c>
      <c r="AC533" s="4">
        <v>0</v>
      </c>
      <c r="AD533" s="4">
        <v>0</v>
      </c>
      <c r="AE533" s="4">
        <v>0</v>
      </c>
      <c r="AF533" s="4">
        <v>0</v>
      </c>
      <c r="AG533" s="4">
        <v>0</v>
      </c>
      <c r="AH533" s="4">
        <v>0</v>
      </c>
      <c r="AI533" s="4">
        <v>0</v>
      </c>
      <c r="AJ533" s="4">
        <v>0</v>
      </c>
      <c r="AK533" s="4">
        <v>0</v>
      </c>
      <c r="AL533" s="4">
        <v>0</v>
      </c>
      <c r="AM533" s="4">
        <v>0</v>
      </c>
      <c r="AN533" s="4">
        <v>0</v>
      </c>
      <c r="AO533" s="4">
        <v>0</v>
      </c>
      <c r="AP533" s="4">
        <v>0</v>
      </c>
      <c r="AQ533" s="4">
        <v>0</v>
      </c>
      <c r="AR533" s="4">
        <v>0</v>
      </c>
      <c r="AS533" s="4">
        <v>0</v>
      </c>
      <c r="AT533" s="4">
        <v>0</v>
      </c>
      <c r="AU533" s="4">
        <v>0</v>
      </c>
      <c r="AV533" s="4">
        <v>0</v>
      </c>
      <c r="AW533" s="4">
        <f t="shared" si="101"/>
        <v>3</v>
      </c>
      <c r="AX533" s="4">
        <f t="shared" si="102"/>
        <v>3</v>
      </c>
      <c r="AY533" s="4">
        <v>0</v>
      </c>
      <c r="AZ533" s="4">
        <v>0</v>
      </c>
      <c r="BA533" s="4">
        <v>0</v>
      </c>
      <c r="BB533" s="4">
        <v>45</v>
      </c>
      <c r="BC533" s="4">
        <v>45</v>
      </c>
      <c r="BD533" s="4">
        <v>11</v>
      </c>
      <c r="BE533" s="4">
        <v>11</v>
      </c>
      <c r="BF533" s="4">
        <v>0</v>
      </c>
      <c r="BG533" s="4">
        <f t="shared" si="109"/>
        <v>0</v>
      </c>
      <c r="BH533" s="4">
        <v>0</v>
      </c>
      <c r="BI533" s="4">
        <v>0</v>
      </c>
      <c r="BJ533" s="4">
        <v>0</v>
      </c>
      <c r="BK533" s="4">
        <v>1308</v>
      </c>
      <c r="BL533" s="4">
        <f t="shared" si="103"/>
        <v>2057</v>
      </c>
      <c r="BM533" s="4">
        <f t="shared" si="104"/>
        <v>4</v>
      </c>
      <c r="BN533" s="4">
        <v>4</v>
      </c>
      <c r="BO533" s="4">
        <v>0</v>
      </c>
      <c r="BP533" s="4">
        <v>0</v>
      </c>
      <c r="BQ533" s="4">
        <v>4</v>
      </c>
      <c r="BR533" s="4">
        <f t="shared" si="105"/>
        <v>3362</v>
      </c>
      <c r="BS533" s="4">
        <f t="shared" si="106"/>
        <v>3317</v>
      </c>
      <c r="BT533" s="4">
        <f t="shared" si="107"/>
        <v>37</v>
      </c>
      <c r="BU533" s="4">
        <f t="shared" si="108"/>
        <v>8945</v>
      </c>
      <c r="BW533" s="4">
        <v>0</v>
      </c>
    </row>
    <row r="534" spans="1:75">
      <c r="A534" s="4" t="s">
        <v>127</v>
      </c>
      <c r="B534" s="18">
        <v>44971</v>
      </c>
      <c r="C534" s="4" t="s">
        <v>99</v>
      </c>
      <c r="D534" s="5">
        <v>2023</v>
      </c>
      <c r="E534" s="4" t="str">
        <f t="shared" si="97"/>
        <v>IslandFebruary2023</v>
      </c>
      <c r="F534" s="4">
        <v>23771</v>
      </c>
      <c r="G534" s="4">
        <v>3847</v>
      </c>
      <c r="H534" s="4">
        <v>9426</v>
      </c>
      <c r="I534" s="4">
        <v>6</v>
      </c>
      <c r="J534" s="4">
        <v>1</v>
      </c>
      <c r="K534" s="4">
        <f t="shared" si="98"/>
        <v>9431</v>
      </c>
      <c r="L534" s="4">
        <v>0</v>
      </c>
      <c r="M534" s="4">
        <v>24040</v>
      </c>
      <c r="N534" s="4">
        <v>9520</v>
      </c>
      <c r="O534" s="4">
        <v>9431</v>
      </c>
      <c r="P534" s="4">
        <v>3</v>
      </c>
      <c r="Q534" s="4">
        <v>0</v>
      </c>
      <c r="R534" s="4">
        <v>86</v>
      </c>
      <c r="S534" s="4">
        <v>23</v>
      </c>
      <c r="T534" s="4">
        <v>22</v>
      </c>
      <c r="U534" s="4">
        <v>41</v>
      </c>
      <c r="V534" s="4">
        <v>0</v>
      </c>
      <c r="W534" s="4">
        <v>0</v>
      </c>
      <c r="X534" s="4">
        <v>0</v>
      </c>
      <c r="Z534" s="4">
        <v>3697</v>
      </c>
      <c r="AA534" s="4">
        <v>486</v>
      </c>
      <c r="AB534" s="4">
        <v>483</v>
      </c>
      <c r="AC534" s="4">
        <v>3</v>
      </c>
      <c r="AD534" s="4">
        <v>0</v>
      </c>
      <c r="AE534" s="4">
        <v>2</v>
      </c>
      <c r="AF534" s="4">
        <v>1</v>
      </c>
      <c r="AG534" s="4">
        <v>0</v>
      </c>
      <c r="AH534" s="4">
        <v>0</v>
      </c>
      <c r="AI534" s="4">
        <v>0</v>
      </c>
      <c r="AJ534" s="4">
        <v>0</v>
      </c>
      <c r="AK534" s="4">
        <v>0</v>
      </c>
      <c r="AL534" s="4">
        <v>0</v>
      </c>
      <c r="AM534" s="4">
        <v>0</v>
      </c>
      <c r="AN534" s="4">
        <v>0</v>
      </c>
      <c r="AO534" s="4">
        <v>0</v>
      </c>
      <c r="AP534" s="4">
        <v>0</v>
      </c>
      <c r="AQ534" s="4">
        <v>0</v>
      </c>
      <c r="AR534" s="4">
        <v>0</v>
      </c>
      <c r="AS534" s="4">
        <v>0</v>
      </c>
      <c r="AT534" s="4">
        <v>0</v>
      </c>
      <c r="AU534" s="4">
        <v>0</v>
      </c>
      <c r="AV534" s="4">
        <v>0</v>
      </c>
      <c r="AW534" s="4">
        <f t="shared" si="101"/>
        <v>486</v>
      </c>
      <c r="AX534" s="4">
        <f t="shared" si="102"/>
        <v>483</v>
      </c>
      <c r="AY534" s="4">
        <v>0</v>
      </c>
      <c r="AZ534" s="4">
        <v>0</v>
      </c>
      <c r="BA534" s="4">
        <v>0</v>
      </c>
      <c r="BB534" s="4">
        <v>364</v>
      </c>
      <c r="BC534" s="4">
        <v>364</v>
      </c>
      <c r="BD534" s="4">
        <v>77</v>
      </c>
      <c r="BE534" s="4">
        <v>77</v>
      </c>
      <c r="BF534" s="4">
        <v>0</v>
      </c>
      <c r="BG534" s="4">
        <f t="shared" si="109"/>
        <v>21</v>
      </c>
      <c r="BH534" s="4">
        <v>21</v>
      </c>
      <c r="BI534" s="4">
        <v>0</v>
      </c>
      <c r="BJ534" s="4">
        <v>0</v>
      </c>
      <c r="BK534" s="4">
        <v>4836</v>
      </c>
      <c r="BL534" s="4">
        <f t="shared" si="103"/>
        <v>4663</v>
      </c>
      <c r="BM534" s="4">
        <f t="shared" si="104"/>
        <v>81</v>
      </c>
      <c r="BN534" s="4">
        <v>81</v>
      </c>
      <c r="BO534" s="4">
        <v>0</v>
      </c>
      <c r="BP534" s="4">
        <v>0</v>
      </c>
      <c r="BQ534" s="4">
        <v>79</v>
      </c>
      <c r="BR534" s="4">
        <f t="shared" si="105"/>
        <v>9034</v>
      </c>
      <c r="BS534" s="4">
        <f t="shared" si="106"/>
        <v>8948</v>
      </c>
      <c r="BT534" s="4">
        <f t="shared" si="107"/>
        <v>83</v>
      </c>
      <c r="BU534" s="4">
        <f t="shared" si="108"/>
        <v>20343</v>
      </c>
      <c r="BW534" s="4">
        <v>1</v>
      </c>
    </row>
    <row r="535" spans="1:75">
      <c r="A535" s="4" t="s">
        <v>129</v>
      </c>
      <c r="B535" s="18">
        <v>44971</v>
      </c>
      <c r="C535" s="4" t="s">
        <v>99</v>
      </c>
      <c r="D535" s="5">
        <v>2023</v>
      </c>
      <c r="E535" s="4" t="str">
        <f t="shared" si="97"/>
        <v>JeffersonFebruary2023</v>
      </c>
      <c r="F535" s="4">
        <v>24509</v>
      </c>
      <c r="G535" s="4">
        <v>1624</v>
      </c>
      <c r="H535" s="4">
        <v>12002</v>
      </c>
      <c r="I535" s="4">
        <v>3</v>
      </c>
      <c r="J535" s="4">
        <v>0</v>
      </c>
      <c r="K535" s="4">
        <f t="shared" si="98"/>
        <v>12005</v>
      </c>
      <c r="L535" s="4">
        <v>0</v>
      </c>
      <c r="M535" s="4">
        <v>24713</v>
      </c>
      <c r="N535" s="4">
        <v>12124</v>
      </c>
      <c r="O535" s="4">
        <v>12005</v>
      </c>
      <c r="P535" s="4">
        <v>0</v>
      </c>
      <c r="Q535" s="4">
        <v>0</v>
      </c>
      <c r="R535" s="4">
        <v>119</v>
      </c>
      <c r="S535" s="4">
        <v>41</v>
      </c>
      <c r="T535" s="4">
        <v>17</v>
      </c>
      <c r="U535" s="4">
        <v>61</v>
      </c>
      <c r="V535" s="4">
        <v>0</v>
      </c>
      <c r="W535" s="4">
        <v>0</v>
      </c>
      <c r="X535" s="4">
        <v>0</v>
      </c>
      <c r="Z535" s="4">
        <v>448</v>
      </c>
      <c r="AA535" s="4">
        <v>23</v>
      </c>
      <c r="AB535" s="4">
        <v>23</v>
      </c>
      <c r="AC535" s="4">
        <v>0</v>
      </c>
      <c r="AD535" s="4">
        <v>0</v>
      </c>
      <c r="AE535" s="4">
        <v>0</v>
      </c>
      <c r="AF535" s="4">
        <v>0</v>
      </c>
      <c r="AG535" s="4">
        <v>0</v>
      </c>
      <c r="AH535" s="4">
        <v>0</v>
      </c>
      <c r="AI535" s="4">
        <v>0</v>
      </c>
      <c r="AJ535" s="4">
        <v>0</v>
      </c>
      <c r="AK535" s="4">
        <v>0</v>
      </c>
      <c r="AL535" s="4">
        <v>0</v>
      </c>
      <c r="AM535" s="4">
        <v>0</v>
      </c>
      <c r="AN535" s="4">
        <v>0</v>
      </c>
      <c r="AO535" s="4">
        <v>0</v>
      </c>
      <c r="AP535" s="4">
        <v>0</v>
      </c>
      <c r="AQ535" s="4">
        <v>0</v>
      </c>
      <c r="AR535" s="4">
        <v>0</v>
      </c>
      <c r="AS535" s="4">
        <v>0</v>
      </c>
      <c r="AT535" s="4">
        <v>0</v>
      </c>
      <c r="AU535" s="4">
        <v>0</v>
      </c>
      <c r="AV535" s="4">
        <v>0</v>
      </c>
      <c r="AW535" s="4">
        <f t="shared" si="101"/>
        <v>23</v>
      </c>
      <c r="AX535" s="4">
        <f t="shared" si="102"/>
        <v>23</v>
      </c>
      <c r="AY535" s="4">
        <v>0</v>
      </c>
      <c r="AZ535" s="4">
        <v>0</v>
      </c>
      <c r="BA535" s="4">
        <v>0</v>
      </c>
      <c r="BB535" s="4">
        <v>101</v>
      </c>
      <c r="BC535" s="4">
        <v>101</v>
      </c>
      <c r="BD535" s="4">
        <v>43</v>
      </c>
      <c r="BE535" s="4">
        <v>42</v>
      </c>
      <c r="BF535" s="4">
        <v>1</v>
      </c>
      <c r="BG535" s="4">
        <f t="shared" si="109"/>
        <v>7</v>
      </c>
      <c r="BH535" s="4">
        <v>7</v>
      </c>
      <c r="BI535" s="4">
        <v>0</v>
      </c>
      <c r="BJ535" s="4">
        <v>0</v>
      </c>
      <c r="BK535" s="4">
        <v>4410</v>
      </c>
      <c r="BL535" s="4">
        <f t="shared" si="103"/>
        <v>7707</v>
      </c>
      <c r="BM535" s="4">
        <f t="shared" si="104"/>
        <v>27</v>
      </c>
      <c r="BN535" s="4">
        <v>27</v>
      </c>
      <c r="BO535" s="4">
        <v>0</v>
      </c>
      <c r="BP535" s="4">
        <v>0</v>
      </c>
      <c r="BQ535" s="4">
        <v>33</v>
      </c>
      <c r="BR535" s="4">
        <f t="shared" si="105"/>
        <v>12101</v>
      </c>
      <c r="BS535" s="4">
        <f t="shared" si="106"/>
        <v>11982</v>
      </c>
      <c r="BT535" s="4">
        <f t="shared" si="107"/>
        <v>119</v>
      </c>
      <c r="BU535" s="4">
        <f t="shared" si="108"/>
        <v>24265</v>
      </c>
      <c r="BW535" s="4">
        <v>0</v>
      </c>
    </row>
    <row r="536" spans="1:75">
      <c r="A536" s="4" t="s">
        <v>131</v>
      </c>
      <c r="B536" s="18">
        <v>44971</v>
      </c>
      <c r="C536" s="4" t="s">
        <v>99</v>
      </c>
      <c r="D536" s="5">
        <v>2023</v>
      </c>
      <c r="E536" s="4" t="str">
        <f t="shared" si="97"/>
        <v>KingFebruary2023</v>
      </c>
      <c r="F536" s="4">
        <v>501923</v>
      </c>
      <c r="G536" s="4">
        <v>51691</v>
      </c>
      <c r="H536" s="4">
        <v>168859</v>
      </c>
      <c r="I536" s="4">
        <v>67</v>
      </c>
      <c r="J536" s="4">
        <v>25</v>
      </c>
      <c r="K536" s="4">
        <f t="shared" si="98"/>
        <v>168901</v>
      </c>
      <c r="L536" s="4">
        <v>0</v>
      </c>
      <c r="M536" s="4">
        <v>509318</v>
      </c>
      <c r="N536" s="4">
        <v>172106</v>
      </c>
      <c r="O536" s="4">
        <v>168901</v>
      </c>
      <c r="P536" s="4">
        <v>0</v>
      </c>
      <c r="Q536" s="4">
        <v>0</v>
      </c>
      <c r="R536" s="4">
        <v>3205</v>
      </c>
      <c r="S536" s="4">
        <v>470</v>
      </c>
      <c r="T536" s="4">
        <v>987</v>
      </c>
      <c r="U536" s="4">
        <v>1738</v>
      </c>
      <c r="V536" s="4">
        <v>0</v>
      </c>
      <c r="W536" s="4">
        <v>10</v>
      </c>
      <c r="X536" s="4">
        <v>0</v>
      </c>
      <c r="Z536" s="4">
        <v>13851</v>
      </c>
      <c r="AA536" s="4">
        <v>1401</v>
      </c>
      <c r="AB536" s="4">
        <v>1378</v>
      </c>
      <c r="AC536" s="4">
        <v>23</v>
      </c>
      <c r="AD536" s="4">
        <v>12</v>
      </c>
      <c r="AE536" s="4">
        <v>7</v>
      </c>
      <c r="AF536" s="4">
        <v>4</v>
      </c>
      <c r="AG536" s="4">
        <v>0</v>
      </c>
      <c r="AH536" s="4">
        <v>0</v>
      </c>
      <c r="AI536" s="4">
        <v>0</v>
      </c>
      <c r="AJ536" s="4">
        <v>0</v>
      </c>
      <c r="AK536" s="4">
        <v>0</v>
      </c>
      <c r="AL536" s="4">
        <v>0</v>
      </c>
      <c r="AM536" s="4">
        <v>0</v>
      </c>
      <c r="AN536" s="4">
        <v>0</v>
      </c>
      <c r="AO536" s="4">
        <v>0</v>
      </c>
      <c r="AP536" s="4">
        <v>0</v>
      </c>
      <c r="AQ536" s="4">
        <v>0</v>
      </c>
      <c r="AR536" s="4">
        <v>0</v>
      </c>
      <c r="AS536" s="4">
        <v>0</v>
      </c>
      <c r="AT536" s="4">
        <v>0</v>
      </c>
      <c r="AU536" s="4">
        <v>0</v>
      </c>
      <c r="AV536" s="4">
        <v>0</v>
      </c>
      <c r="AW536" s="4">
        <f t="shared" si="101"/>
        <v>1401</v>
      </c>
      <c r="AX536" s="4">
        <f t="shared" si="102"/>
        <v>1378</v>
      </c>
      <c r="AY536" s="4">
        <v>0</v>
      </c>
      <c r="AZ536" s="4">
        <v>0</v>
      </c>
      <c r="BA536" s="4">
        <v>0</v>
      </c>
      <c r="BB536" s="4">
        <v>4069</v>
      </c>
      <c r="BC536" s="4">
        <v>4069</v>
      </c>
      <c r="BD536" s="4">
        <v>1337</v>
      </c>
      <c r="BE536" s="4">
        <v>1304</v>
      </c>
      <c r="BF536" s="4">
        <v>33</v>
      </c>
      <c r="BG536" s="4">
        <f t="shared" ref="BG536:BG567" si="113">SUM(BH536, BI536)</f>
        <v>625</v>
      </c>
      <c r="BH536" s="4">
        <v>622</v>
      </c>
      <c r="BI536" s="4">
        <v>3</v>
      </c>
      <c r="BJ536" s="4">
        <v>0</v>
      </c>
      <c r="BK536" s="4">
        <v>71738</v>
      </c>
      <c r="BL536" s="4">
        <f t="shared" si="103"/>
        <v>99743</v>
      </c>
      <c r="BM536" s="4">
        <f t="shared" si="104"/>
        <v>1709</v>
      </c>
      <c r="BN536" s="4">
        <v>0</v>
      </c>
      <c r="BO536" s="4">
        <v>1709</v>
      </c>
      <c r="BP536" s="4">
        <v>0</v>
      </c>
      <c r="BQ536" s="4">
        <v>675</v>
      </c>
      <c r="BR536" s="4">
        <f t="shared" si="105"/>
        <v>170705</v>
      </c>
      <c r="BS536" s="4">
        <f t="shared" si="106"/>
        <v>167523</v>
      </c>
      <c r="BT536" s="4">
        <f t="shared" si="107"/>
        <v>3182</v>
      </c>
      <c r="BU536" s="4">
        <f t="shared" si="108"/>
        <v>495467</v>
      </c>
      <c r="BW536" s="4">
        <v>0</v>
      </c>
    </row>
    <row r="537" spans="1:75">
      <c r="A537" s="4" t="s">
        <v>133</v>
      </c>
      <c r="B537" s="18">
        <v>44971</v>
      </c>
      <c r="C537" s="4" t="s">
        <v>99</v>
      </c>
      <c r="D537" s="5">
        <v>2023</v>
      </c>
      <c r="E537" s="4" t="str">
        <f t="shared" si="97"/>
        <v>KitsapFebruary2023</v>
      </c>
      <c r="K537" s="4">
        <f t="shared" si="98"/>
        <v>0</v>
      </c>
      <c r="Y537" s="2" t="s">
        <v>410</v>
      </c>
      <c r="AW537" s="4">
        <f t="shared" si="101"/>
        <v>0</v>
      </c>
      <c r="AX537" s="4">
        <f t="shared" si="102"/>
        <v>0</v>
      </c>
      <c r="BG537" s="4">
        <f t="shared" si="113"/>
        <v>0</v>
      </c>
      <c r="BL537" s="4">
        <f t="shared" si="103"/>
        <v>0</v>
      </c>
      <c r="BM537" s="4">
        <f t="shared" si="104"/>
        <v>0</v>
      </c>
      <c r="BR537" s="4">
        <f t="shared" si="105"/>
        <v>0</v>
      </c>
      <c r="BS537" s="4">
        <f t="shared" si="106"/>
        <v>0</v>
      </c>
      <c r="BT537" s="4">
        <f t="shared" si="107"/>
        <v>0</v>
      </c>
      <c r="BU537" s="4">
        <f t="shared" si="108"/>
        <v>0</v>
      </c>
    </row>
    <row r="538" spans="1:75">
      <c r="A538" s="4" t="s">
        <v>135</v>
      </c>
      <c r="B538" s="18">
        <v>44971</v>
      </c>
      <c r="C538" s="4" t="s">
        <v>99</v>
      </c>
      <c r="D538" s="5">
        <v>2023</v>
      </c>
      <c r="E538" s="4" t="str">
        <f t="shared" si="97"/>
        <v>KittitasFebruary2023</v>
      </c>
      <c r="F538" s="4">
        <v>1255</v>
      </c>
      <c r="G538" s="4">
        <v>63</v>
      </c>
      <c r="H538" s="4">
        <v>463</v>
      </c>
      <c r="I538" s="4">
        <v>0</v>
      </c>
      <c r="J538" s="4">
        <v>0</v>
      </c>
      <c r="K538" s="4">
        <f t="shared" si="98"/>
        <v>463</v>
      </c>
      <c r="L538" s="4">
        <v>0</v>
      </c>
      <c r="M538" s="4">
        <v>1257</v>
      </c>
      <c r="N538" s="4">
        <v>472</v>
      </c>
      <c r="O538" s="4">
        <v>463</v>
      </c>
      <c r="P538" s="4">
        <v>0</v>
      </c>
      <c r="Q538" s="4">
        <v>0</v>
      </c>
      <c r="R538" s="4">
        <v>9</v>
      </c>
      <c r="S538" s="4">
        <v>6</v>
      </c>
      <c r="T538" s="4">
        <v>3</v>
      </c>
      <c r="U538" s="4">
        <v>0</v>
      </c>
      <c r="V538" s="4">
        <v>0</v>
      </c>
      <c r="W538" s="4">
        <v>0</v>
      </c>
      <c r="X538" s="4">
        <v>0</v>
      </c>
      <c r="Z538" s="4">
        <v>7</v>
      </c>
      <c r="AA538" s="4">
        <v>1</v>
      </c>
      <c r="AB538" s="4">
        <v>1</v>
      </c>
      <c r="AC538" s="4">
        <v>0</v>
      </c>
      <c r="AD538" s="4">
        <v>0</v>
      </c>
      <c r="AE538" s="4">
        <v>0</v>
      </c>
      <c r="AF538" s="4">
        <v>0</v>
      </c>
      <c r="AG538" s="4">
        <v>0</v>
      </c>
      <c r="AH538" s="4">
        <v>0</v>
      </c>
      <c r="AI538" s="4">
        <v>0</v>
      </c>
      <c r="AJ538" s="4">
        <v>0</v>
      </c>
      <c r="AK538" s="4">
        <v>0</v>
      </c>
      <c r="AL538" s="4">
        <v>0</v>
      </c>
      <c r="AM538" s="4">
        <v>0</v>
      </c>
      <c r="AN538" s="4">
        <v>0</v>
      </c>
      <c r="AO538" s="4">
        <v>0</v>
      </c>
      <c r="AP538" s="4">
        <v>0</v>
      </c>
      <c r="AQ538" s="4">
        <v>0</v>
      </c>
      <c r="AR538" s="4">
        <v>0</v>
      </c>
      <c r="AS538" s="4">
        <v>0</v>
      </c>
      <c r="AT538" s="4">
        <v>0</v>
      </c>
      <c r="AU538" s="4">
        <v>0</v>
      </c>
      <c r="AV538" s="4">
        <v>0</v>
      </c>
      <c r="AW538" s="4">
        <f t="shared" si="101"/>
        <v>1</v>
      </c>
      <c r="AX538" s="4">
        <f t="shared" si="102"/>
        <v>1</v>
      </c>
      <c r="AY538" s="4">
        <v>0</v>
      </c>
      <c r="AZ538" s="4">
        <v>0</v>
      </c>
      <c r="BA538" s="4">
        <v>0</v>
      </c>
      <c r="BB538" s="4">
        <v>2</v>
      </c>
      <c r="BC538" s="4">
        <v>2</v>
      </c>
      <c r="BD538" s="4">
        <v>1</v>
      </c>
      <c r="BE538" s="4">
        <v>1</v>
      </c>
      <c r="BF538" s="4">
        <v>0</v>
      </c>
      <c r="BG538" s="4">
        <f t="shared" si="113"/>
        <v>0</v>
      </c>
      <c r="BH538" s="4">
        <v>0</v>
      </c>
      <c r="BI538" s="4">
        <v>0</v>
      </c>
      <c r="BJ538" s="4">
        <v>0</v>
      </c>
      <c r="BK538" s="4">
        <v>240</v>
      </c>
      <c r="BL538" s="4">
        <f t="shared" si="103"/>
        <v>232</v>
      </c>
      <c r="BM538" s="4">
        <f t="shared" si="104"/>
        <v>0</v>
      </c>
      <c r="BN538" s="4">
        <v>0</v>
      </c>
      <c r="BO538" s="4">
        <v>0</v>
      </c>
      <c r="BP538" s="4">
        <v>0</v>
      </c>
      <c r="BQ538" s="4">
        <v>0</v>
      </c>
      <c r="BR538" s="4">
        <f t="shared" si="105"/>
        <v>471</v>
      </c>
      <c r="BS538" s="4">
        <f t="shared" si="106"/>
        <v>462</v>
      </c>
      <c r="BT538" s="4">
        <f t="shared" si="107"/>
        <v>9</v>
      </c>
      <c r="BU538" s="4">
        <f t="shared" si="108"/>
        <v>1250</v>
      </c>
      <c r="BW538" s="4">
        <v>0</v>
      </c>
    </row>
    <row r="539" spans="1:75" ht="29.1">
      <c r="A539" s="4" t="s">
        <v>137</v>
      </c>
      <c r="B539" s="18">
        <v>44971</v>
      </c>
      <c r="C539" s="4" t="s">
        <v>99</v>
      </c>
      <c r="D539" s="5">
        <v>2023</v>
      </c>
      <c r="E539" s="4" t="str">
        <f t="shared" si="97"/>
        <v>KlickitatFebruary2023</v>
      </c>
      <c r="F539" s="4">
        <v>8456</v>
      </c>
      <c r="G539" s="4">
        <v>834</v>
      </c>
      <c r="H539" s="4">
        <v>3747</v>
      </c>
      <c r="I539" s="4">
        <v>0</v>
      </c>
      <c r="J539" s="4">
        <v>1</v>
      </c>
      <c r="K539" s="4">
        <f t="shared" si="98"/>
        <v>3746</v>
      </c>
      <c r="L539" s="4">
        <v>0</v>
      </c>
      <c r="M539" s="4">
        <v>8550</v>
      </c>
      <c r="N539" s="4">
        <v>3793</v>
      </c>
      <c r="O539" s="4">
        <v>3746</v>
      </c>
      <c r="P539" s="4">
        <v>5</v>
      </c>
      <c r="Q539" s="4">
        <v>0</v>
      </c>
      <c r="R539" s="4">
        <v>42</v>
      </c>
      <c r="S539" s="4">
        <v>8</v>
      </c>
      <c r="T539" s="4">
        <v>18</v>
      </c>
      <c r="U539" s="4">
        <v>14</v>
      </c>
      <c r="V539" s="4">
        <v>0</v>
      </c>
      <c r="W539" s="4">
        <v>2</v>
      </c>
      <c r="X539" s="4">
        <v>0</v>
      </c>
      <c r="Y539" s="2" t="s">
        <v>418</v>
      </c>
      <c r="Z539" s="4">
        <v>98</v>
      </c>
      <c r="AA539" s="4">
        <v>10</v>
      </c>
      <c r="AB539" s="4">
        <v>10</v>
      </c>
      <c r="AC539" s="4">
        <v>0</v>
      </c>
      <c r="AD539" s="4">
        <v>0</v>
      </c>
      <c r="AE539" s="4">
        <v>0</v>
      </c>
      <c r="AF539" s="4">
        <v>0</v>
      </c>
      <c r="AG539" s="4">
        <v>0</v>
      </c>
      <c r="AH539" s="4">
        <v>0</v>
      </c>
      <c r="AI539" s="4">
        <v>0</v>
      </c>
      <c r="AJ539" s="4">
        <v>0</v>
      </c>
      <c r="AK539" s="4">
        <v>0</v>
      </c>
      <c r="AL539" s="4">
        <v>0</v>
      </c>
      <c r="AM539" s="4">
        <v>0</v>
      </c>
      <c r="AN539" s="4">
        <v>0</v>
      </c>
      <c r="AO539" s="4">
        <v>0</v>
      </c>
      <c r="AP539" s="4">
        <v>0</v>
      </c>
      <c r="AQ539" s="4">
        <v>0</v>
      </c>
      <c r="AR539" s="4">
        <v>0</v>
      </c>
      <c r="AS539" s="4">
        <v>0</v>
      </c>
      <c r="AT539" s="4">
        <v>0</v>
      </c>
      <c r="AU539" s="4">
        <v>0</v>
      </c>
      <c r="AV539" s="4">
        <v>0</v>
      </c>
      <c r="AW539" s="4">
        <f t="shared" si="101"/>
        <v>10</v>
      </c>
      <c r="AX539" s="4">
        <f t="shared" si="102"/>
        <v>10</v>
      </c>
      <c r="AY539" s="4">
        <v>0</v>
      </c>
      <c r="AZ539" s="4">
        <v>0</v>
      </c>
      <c r="BA539" s="4">
        <v>0</v>
      </c>
      <c r="BB539" s="4">
        <v>42</v>
      </c>
      <c r="BC539" s="4">
        <v>42</v>
      </c>
      <c r="BD539" s="4">
        <v>21</v>
      </c>
      <c r="BE539" s="4">
        <v>21</v>
      </c>
      <c r="BF539" s="4">
        <v>0</v>
      </c>
      <c r="BG539" s="4">
        <f t="shared" si="113"/>
        <v>6</v>
      </c>
      <c r="BH539" s="4">
        <v>6</v>
      </c>
      <c r="BI539" s="4">
        <v>0</v>
      </c>
      <c r="BJ539" s="4">
        <v>0</v>
      </c>
      <c r="BK539" s="4">
        <v>2548</v>
      </c>
      <c r="BL539" s="4">
        <f t="shared" si="103"/>
        <v>1239</v>
      </c>
      <c r="BM539" s="4">
        <f t="shared" si="104"/>
        <v>85</v>
      </c>
      <c r="BN539" s="4">
        <v>85</v>
      </c>
      <c r="BO539" s="4">
        <v>0</v>
      </c>
      <c r="BP539" s="4">
        <v>0</v>
      </c>
      <c r="BQ539" s="4">
        <v>5</v>
      </c>
      <c r="BR539" s="4">
        <f t="shared" si="105"/>
        <v>3783</v>
      </c>
      <c r="BS539" s="4">
        <f t="shared" si="106"/>
        <v>3736</v>
      </c>
      <c r="BT539" s="4">
        <f t="shared" si="107"/>
        <v>42</v>
      </c>
      <c r="BU539" s="4">
        <f t="shared" si="108"/>
        <v>8452</v>
      </c>
      <c r="BW539" s="4">
        <v>0</v>
      </c>
    </row>
    <row r="540" spans="1:75">
      <c r="A540" s="4" t="s">
        <v>139</v>
      </c>
      <c r="B540" s="18">
        <v>44971</v>
      </c>
      <c r="C540" s="4" t="s">
        <v>99</v>
      </c>
      <c r="D540" s="5">
        <v>2023</v>
      </c>
      <c r="E540" s="4" t="str">
        <f t="shared" si="97"/>
        <v>LewisFebruary2023</v>
      </c>
      <c r="F540" s="8">
        <v>22022</v>
      </c>
      <c r="G540" s="8">
        <v>1764</v>
      </c>
      <c r="H540" s="8">
        <v>8117</v>
      </c>
      <c r="I540" s="8">
        <v>1</v>
      </c>
      <c r="J540" s="8">
        <v>0</v>
      </c>
      <c r="K540" s="4">
        <f t="shared" si="98"/>
        <v>8118</v>
      </c>
      <c r="L540" s="8">
        <v>0</v>
      </c>
      <c r="M540" s="8">
        <v>22128</v>
      </c>
      <c r="N540" s="8">
        <v>8252</v>
      </c>
      <c r="O540" s="8">
        <v>8118</v>
      </c>
      <c r="P540" s="8">
        <v>0</v>
      </c>
      <c r="Q540" s="8">
        <v>0</v>
      </c>
      <c r="R540" s="8">
        <v>134</v>
      </c>
      <c r="S540" s="8">
        <v>10</v>
      </c>
      <c r="T540" s="8">
        <v>63</v>
      </c>
      <c r="U540" s="8">
        <v>61</v>
      </c>
      <c r="V540" s="8">
        <v>0</v>
      </c>
      <c r="W540" s="8">
        <v>0</v>
      </c>
      <c r="X540" s="8">
        <v>0</v>
      </c>
      <c r="Z540" s="8">
        <v>237</v>
      </c>
      <c r="AA540" s="8">
        <v>21</v>
      </c>
      <c r="AB540" s="8">
        <v>21</v>
      </c>
      <c r="AC540" s="8">
        <v>0</v>
      </c>
      <c r="AD540" s="8">
        <v>0</v>
      </c>
      <c r="AE540" s="8">
        <v>0</v>
      </c>
      <c r="AF540" s="8">
        <v>0</v>
      </c>
      <c r="AG540" s="8">
        <v>0</v>
      </c>
      <c r="AH540" s="8">
        <v>0</v>
      </c>
      <c r="AI540" s="8">
        <v>0</v>
      </c>
      <c r="AJ540" s="8">
        <v>0</v>
      </c>
      <c r="AK540" s="8">
        <v>0</v>
      </c>
      <c r="AL540" s="8">
        <v>0</v>
      </c>
      <c r="AM540" s="8">
        <v>0</v>
      </c>
      <c r="AN540" s="8">
        <v>0</v>
      </c>
      <c r="AO540" s="8">
        <v>0</v>
      </c>
      <c r="AP540" s="8">
        <v>0</v>
      </c>
      <c r="AQ540" s="8">
        <v>0</v>
      </c>
      <c r="AR540" s="8">
        <v>0</v>
      </c>
      <c r="AS540" s="8">
        <v>0</v>
      </c>
      <c r="AT540" s="8">
        <v>0</v>
      </c>
      <c r="AU540" s="8">
        <v>0</v>
      </c>
      <c r="AV540" s="8">
        <v>0</v>
      </c>
      <c r="AW540" s="4">
        <f t="shared" si="101"/>
        <v>21</v>
      </c>
      <c r="AX540" s="4">
        <f t="shared" si="102"/>
        <v>21</v>
      </c>
      <c r="AY540" s="8">
        <v>0</v>
      </c>
      <c r="AZ540" s="8">
        <v>0</v>
      </c>
      <c r="BA540" s="8">
        <v>0</v>
      </c>
      <c r="BB540" s="8">
        <v>86</v>
      </c>
      <c r="BC540" s="8">
        <v>86</v>
      </c>
      <c r="BD540" s="8">
        <v>34</v>
      </c>
      <c r="BE540" s="8">
        <v>34</v>
      </c>
      <c r="BF540" s="8">
        <v>0</v>
      </c>
      <c r="BG540" s="4">
        <f t="shared" si="113"/>
        <v>5</v>
      </c>
      <c r="BH540" s="8">
        <v>5</v>
      </c>
      <c r="BI540" s="8">
        <v>0</v>
      </c>
      <c r="BJ540" s="8">
        <v>0</v>
      </c>
      <c r="BK540" s="8">
        <v>3019</v>
      </c>
      <c r="BL540" s="4">
        <f t="shared" si="103"/>
        <v>5228</v>
      </c>
      <c r="BM540" s="4">
        <f t="shared" si="104"/>
        <v>10</v>
      </c>
      <c r="BN540" s="8">
        <v>10</v>
      </c>
      <c r="BO540" s="8">
        <v>0</v>
      </c>
      <c r="BP540" s="8">
        <v>0</v>
      </c>
      <c r="BQ540" s="8">
        <v>10</v>
      </c>
      <c r="BR540" s="4">
        <f t="shared" si="105"/>
        <v>8231</v>
      </c>
      <c r="BS540" s="4">
        <f t="shared" si="106"/>
        <v>8097</v>
      </c>
      <c r="BT540" s="4">
        <f t="shared" si="107"/>
        <v>134</v>
      </c>
      <c r="BU540" s="4">
        <f t="shared" si="108"/>
        <v>21891</v>
      </c>
      <c r="BW540" s="8">
        <v>0</v>
      </c>
    </row>
    <row r="541" spans="1:75">
      <c r="A541" s="4" t="s">
        <v>141</v>
      </c>
      <c r="B541" s="18">
        <v>44971</v>
      </c>
      <c r="C541" s="4" t="s">
        <v>99</v>
      </c>
      <c r="D541" s="5">
        <v>2023</v>
      </c>
      <c r="E541" s="4" t="str">
        <f t="shared" si="97"/>
        <v>LincolnFebruary2023</v>
      </c>
      <c r="F541" s="4">
        <v>2590</v>
      </c>
      <c r="G541" s="4">
        <v>0</v>
      </c>
      <c r="H541" s="4">
        <v>1167</v>
      </c>
      <c r="I541" s="4">
        <v>0</v>
      </c>
      <c r="J541" s="4">
        <v>0</v>
      </c>
      <c r="K541" s="4">
        <f t="shared" si="98"/>
        <v>1167</v>
      </c>
      <c r="L541" s="4">
        <v>0</v>
      </c>
      <c r="M541" s="4">
        <v>2599</v>
      </c>
      <c r="N541" s="4">
        <v>1173</v>
      </c>
      <c r="O541" s="4">
        <v>1167</v>
      </c>
      <c r="P541" s="4">
        <v>0</v>
      </c>
      <c r="Q541" s="4">
        <v>0</v>
      </c>
      <c r="R541" s="4">
        <v>6</v>
      </c>
      <c r="S541" s="4">
        <v>1</v>
      </c>
      <c r="T541" s="4">
        <v>0</v>
      </c>
      <c r="U541" s="4">
        <v>4</v>
      </c>
      <c r="V541" s="4">
        <v>0</v>
      </c>
      <c r="W541" s="4">
        <v>1</v>
      </c>
      <c r="X541" s="4">
        <v>0</v>
      </c>
      <c r="Z541" s="4">
        <v>22</v>
      </c>
      <c r="AA541" s="4">
        <v>0</v>
      </c>
      <c r="AB541" s="4">
        <v>0</v>
      </c>
      <c r="AC541" s="4">
        <v>0</v>
      </c>
      <c r="AD541" s="4">
        <v>0</v>
      </c>
      <c r="AE541" s="4">
        <v>0</v>
      </c>
      <c r="AF541" s="4">
        <v>0</v>
      </c>
      <c r="AG541" s="4">
        <v>0</v>
      </c>
      <c r="AH541" s="4">
        <v>0</v>
      </c>
      <c r="AI541" s="4">
        <v>0</v>
      </c>
      <c r="AJ541" s="4">
        <v>0</v>
      </c>
      <c r="AK541" s="4">
        <v>0</v>
      </c>
      <c r="AL541" s="4">
        <v>0</v>
      </c>
      <c r="AM541" s="4">
        <v>0</v>
      </c>
      <c r="AN541" s="4">
        <v>0</v>
      </c>
      <c r="AO541" s="4">
        <v>0</v>
      </c>
      <c r="AP541" s="4">
        <v>0</v>
      </c>
      <c r="AQ541" s="4">
        <v>0</v>
      </c>
      <c r="AR541" s="4">
        <v>0</v>
      </c>
      <c r="AS541" s="4">
        <v>0</v>
      </c>
      <c r="AT541" s="4">
        <v>0</v>
      </c>
      <c r="AU541" s="4">
        <v>0</v>
      </c>
      <c r="AV541" s="4">
        <v>0</v>
      </c>
      <c r="AW541" s="4">
        <f t="shared" si="101"/>
        <v>0</v>
      </c>
      <c r="AX541" s="4">
        <f t="shared" si="102"/>
        <v>0</v>
      </c>
      <c r="AY541" s="4">
        <v>0</v>
      </c>
      <c r="AZ541" s="4">
        <v>0</v>
      </c>
      <c r="BA541" s="4">
        <v>0</v>
      </c>
      <c r="BB541" s="4">
        <v>5</v>
      </c>
      <c r="BC541" s="4">
        <v>5</v>
      </c>
      <c r="BD541" s="4">
        <v>2</v>
      </c>
      <c r="BE541" s="4">
        <v>2</v>
      </c>
      <c r="BF541" s="4">
        <v>0</v>
      </c>
      <c r="BG541" s="4">
        <f t="shared" si="113"/>
        <v>0</v>
      </c>
      <c r="BH541" s="4">
        <v>0</v>
      </c>
      <c r="BI541" s="4">
        <v>0</v>
      </c>
      <c r="BJ541" s="4">
        <v>0</v>
      </c>
      <c r="BK541" s="4">
        <v>52</v>
      </c>
      <c r="BL541" s="4">
        <f t="shared" si="103"/>
        <v>1121</v>
      </c>
      <c r="BM541" s="4">
        <f t="shared" si="104"/>
        <v>0</v>
      </c>
      <c r="BN541" s="4">
        <v>0</v>
      </c>
      <c r="BO541" s="4">
        <v>0</v>
      </c>
      <c r="BP541" s="4">
        <v>0</v>
      </c>
      <c r="BQ541" s="4">
        <v>0</v>
      </c>
      <c r="BR541" s="4">
        <f t="shared" si="105"/>
        <v>1173</v>
      </c>
      <c r="BS541" s="4">
        <f t="shared" si="106"/>
        <v>1167</v>
      </c>
      <c r="BT541" s="4">
        <f t="shared" si="107"/>
        <v>6</v>
      </c>
      <c r="BU541" s="4">
        <f t="shared" si="108"/>
        <v>2577</v>
      </c>
      <c r="BW541" s="4">
        <v>0</v>
      </c>
    </row>
    <row r="542" spans="1:75">
      <c r="A542" s="4" t="s">
        <v>143</v>
      </c>
      <c r="B542" s="18">
        <v>44971</v>
      </c>
      <c r="C542" s="4" t="s">
        <v>99</v>
      </c>
      <c r="D542" s="5">
        <v>2023</v>
      </c>
      <c r="E542" s="4" t="str">
        <f t="shared" si="97"/>
        <v>MasonFebruary2023</v>
      </c>
      <c r="F542" s="4">
        <v>22695</v>
      </c>
      <c r="G542" s="4">
        <v>1907</v>
      </c>
      <c r="H542" s="4">
        <v>8358</v>
      </c>
      <c r="I542" s="4">
        <v>1</v>
      </c>
      <c r="J542" s="4">
        <v>0</v>
      </c>
      <c r="K542" s="4">
        <f t="shared" si="98"/>
        <v>8359</v>
      </c>
      <c r="L542" s="4">
        <v>0</v>
      </c>
      <c r="M542" s="4">
        <v>22764</v>
      </c>
      <c r="N542" s="4">
        <v>8422</v>
      </c>
      <c r="O542" s="4">
        <v>8359</v>
      </c>
      <c r="P542" s="4">
        <v>5</v>
      </c>
      <c r="Q542" s="4">
        <v>0</v>
      </c>
      <c r="R542" s="4">
        <v>58</v>
      </c>
      <c r="S542" s="4">
        <v>10</v>
      </c>
      <c r="T542" s="4">
        <v>28</v>
      </c>
      <c r="U542" s="4">
        <v>14</v>
      </c>
      <c r="V542" s="4">
        <v>0</v>
      </c>
      <c r="W542" s="4">
        <v>6</v>
      </c>
      <c r="X542" s="4">
        <v>0</v>
      </c>
      <c r="Z542" s="4">
        <v>266</v>
      </c>
      <c r="AA542" s="4">
        <v>23</v>
      </c>
      <c r="AB542" s="4">
        <v>23</v>
      </c>
      <c r="AC542" s="4">
        <v>0</v>
      </c>
      <c r="AD542" s="4">
        <v>0</v>
      </c>
      <c r="AE542" s="4">
        <v>0</v>
      </c>
      <c r="AF542" s="4">
        <v>0</v>
      </c>
      <c r="AG542" s="4">
        <v>0</v>
      </c>
      <c r="AH542" s="4">
        <v>0</v>
      </c>
      <c r="AI542" s="4">
        <v>0</v>
      </c>
      <c r="AJ542" s="4">
        <v>0</v>
      </c>
      <c r="AK542" s="4">
        <v>0</v>
      </c>
      <c r="AL542" s="4">
        <v>0</v>
      </c>
      <c r="AM542" s="4">
        <v>0</v>
      </c>
      <c r="AN542" s="4">
        <v>0</v>
      </c>
      <c r="AO542" s="4">
        <v>0</v>
      </c>
      <c r="AP542" s="4">
        <v>0</v>
      </c>
      <c r="AQ542" s="4">
        <v>0</v>
      </c>
      <c r="AR542" s="4">
        <v>0</v>
      </c>
      <c r="AS542" s="4">
        <v>0</v>
      </c>
      <c r="AT542" s="4">
        <v>0</v>
      </c>
      <c r="AU542" s="4">
        <v>0</v>
      </c>
      <c r="AV542" s="4">
        <v>0</v>
      </c>
      <c r="AW542" s="4">
        <f t="shared" si="101"/>
        <v>23</v>
      </c>
      <c r="AX542" s="4">
        <f t="shared" si="102"/>
        <v>23</v>
      </c>
      <c r="AY542" s="4">
        <v>0</v>
      </c>
      <c r="AZ542" s="4">
        <v>0</v>
      </c>
      <c r="BA542" s="4">
        <v>0</v>
      </c>
      <c r="BB542" s="4">
        <v>205</v>
      </c>
      <c r="BC542" s="4">
        <v>205</v>
      </c>
      <c r="BD542" s="4">
        <v>23</v>
      </c>
      <c r="BE542" s="4">
        <v>21</v>
      </c>
      <c r="BF542" s="4">
        <v>2</v>
      </c>
      <c r="BG542" s="4">
        <f t="shared" si="113"/>
        <v>3</v>
      </c>
      <c r="BH542" s="4">
        <v>3</v>
      </c>
      <c r="BI542" s="4">
        <v>0</v>
      </c>
      <c r="BJ542" s="4">
        <v>0</v>
      </c>
      <c r="BK542" s="4">
        <v>4074</v>
      </c>
      <c r="BL542" s="4">
        <f t="shared" si="103"/>
        <v>4345</v>
      </c>
      <c r="BM542" s="4">
        <f t="shared" si="104"/>
        <v>131</v>
      </c>
      <c r="BN542" s="4">
        <v>122</v>
      </c>
      <c r="BO542" s="4">
        <v>9</v>
      </c>
      <c r="BP542" s="4">
        <v>0</v>
      </c>
      <c r="BQ542" s="4">
        <v>2</v>
      </c>
      <c r="BR542" s="4">
        <f t="shared" si="105"/>
        <v>8399</v>
      </c>
      <c r="BS542" s="4">
        <f t="shared" si="106"/>
        <v>8336</v>
      </c>
      <c r="BT542" s="4">
        <f t="shared" si="107"/>
        <v>58</v>
      </c>
      <c r="BU542" s="4">
        <f t="shared" si="108"/>
        <v>22498</v>
      </c>
      <c r="BW542" s="4">
        <v>0</v>
      </c>
    </row>
    <row r="543" spans="1:75">
      <c r="A543" s="4" t="s">
        <v>145</v>
      </c>
      <c r="B543" s="18">
        <v>44971</v>
      </c>
      <c r="C543" s="4" t="s">
        <v>99</v>
      </c>
      <c r="D543" s="5">
        <v>2023</v>
      </c>
      <c r="E543" s="4" t="str">
        <f t="shared" si="97"/>
        <v>OkanoganFebruary2023</v>
      </c>
      <c r="F543" s="4">
        <v>3096</v>
      </c>
      <c r="G543" s="4">
        <v>197</v>
      </c>
      <c r="H543" s="4">
        <v>1096</v>
      </c>
      <c r="I543" s="4">
        <v>0</v>
      </c>
      <c r="J543" s="4">
        <v>0</v>
      </c>
      <c r="K543" s="4">
        <f t="shared" si="98"/>
        <v>1096</v>
      </c>
      <c r="L543" s="4">
        <v>0</v>
      </c>
      <c r="M543" s="4">
        <v>3155</v>
      </c>
      <c r="N543" s="4">
        <v>1123</v>
      </c>
      <c r="O543" s="4">
        <v>1096</v>
      </c>
      <c r="P543" s="4">
        <v>0</v>
      </c>
      <c r="Q543" s="4">
        <v>0</v>
      </c>
      <c r="R543" s="4">
        <v>27</v>
      </c>
      <c r="S543" s="4">
        <v>1</v>
      </c>
      <c r="T543" s="4">
        <v>4</v>
      </c>
      <c r="U543" s="4">
        <v>22</v>
      </c>
      <c r="V543" s="4">
        <v>0</v>
      </c>
      <c r="W543" s="4">
        <v>0</v>
      </c>
      <c r="X543" s="4">
        <v>0</v>
      </c>
      <c r="Z543" s="4">
        <v>28</v>
      </c>
      <c r="AA543" s="4">
        <v>3</v>
      </c>
      <c r="AB543" s="4">
        <v>3</v>
      </c>
      <c r="AC543" s="4">
        <v>0</v>
      </c>
      <c r="AD543" s="4">
        <v>0</v>
      </c>
      <c r="AE543" s="4">
        <v>0</v>
      </c>
      <c r="AF543" s="4">
        <v>0</v>
      </c>
      <c r="AG543" s="4">
        <v>0</v>
      </c>
      <c r="AH543" s="4">
        <v>0</v>
      </c>
      <c r="AI543" s="4">
        <v>0</v>
      </c>
      <c r="AJ543" s="4">
        <v>0</v>
      </c>
      <c r="AK543" s="4">
        <v>0</v>
      </c>
      <c r="AL543" s="4">
        <v>0</v>
      </c>
      <c r="AM543" s="4">
        <v>0</v>
      </c>
      <c r="AN543" s="4">
        <v>0</v>
      </c>
      <c r="AO543" s="4">
        <v>0</v>
      </c>
      <c r="AP543" s="4">
        <v>0</v>
      </c>
      <c r="AQ543" s="4">
        <v>0</v>
      </c>
      <c r="AR543" s="4">
        <v>0</v>
      </c>
      <c r="AS543" s="4">
        <v>0</v>
      </c>
      <c r="AT543" s="4">
        <v>0</v>
      </c>
      <c r="AU543" s="4">
        <v>0</v>
      </c>
      <c r="AV543" s="4">
        <v>0</v>
      </c>
      <c r="AW543" s="4">
        <f t="shared" si="101"/>
        <v>3</v>
      </c>
      <c r="AX543" s="4">
        <f t="shared" si="102"/>
        <v>3</v>
      </c>
      <c r="AY543" s="4">
        <v>0</v>
      </c>
      <c r="AZ543" s="4">
        <v>0</v>
      </c>
      <c r="BA543" s="4">
        <v>0</v>
      </c>
      <c r="BB543" s="4">
        <v>8</v>
      </c>
      <c r="BC543" s="4">
        <v>8</v>
      </c>
      <c r="BD543" s="4">
        <v>4</v>
      </c>
      <c r="BE543" s="4">
        <v>4</v>
      </c>
      <c r="BF543" s="4">
        <v>0</v>
      </c>
      <c r="BG543" s="4">
        <f t="shared" si="113"/>
        <v>0</v>
      </c>
      <c r="BH543" s="4">
        <v>0</v>
      </c>
      <c r="BI543" s="4">
        <v>0</v>
      </c>
      <c r="BJ543" s="4">
        <v>0</v>
      </c>
      <c r="BK543" s="4">
        <v>171</v>
      </c>
      <c r="BL543" s="4">
        <f t="shared" si="103"/>
        <v>952</v>
      </c>
      <c r="BM543" s="4">
        <f t="shared" si="104"/>
        <v>0</v>
      </c>
      <c r="BN543" s="4">
        <v>0</v>
      </c>
      <c r="BO543" s="4">
        <v>0</v>
      </c>
      <c r="BP543" s="4">
        <v>0</v>
      </c>
      <c r="BQ543" s="4">
        <v>0</v>
      </c>
      <c r="BR543" s="4">
        <f t="shared" si="105"/>
        <v>1120</v>
      </c>
      <c r="BS543" s="4">
        <f t="shared" si="106"/>
        <v>1093</v>
      </c>
      <c r="BT543" s="4">
        <f t="shared" si="107"/>
        <v>27</v>
      </c>
      <c r="BU543" s="4">
        <f t="shared" si="108"/>
        <v>3127</v>
      </c>
      <c r="BW543" s="4">
        <v>0</v>
      </c>
    </row>
    <row r="544" spans="1:75">
      <c r="A544" s="4" t="s">
        <v>147</v>
      </c>
      <c r="B544" s="18">
        <v>44971</v>
      </c>
      <c r="C544" s="4" t="s">
        <v>99</v>
      </c>
      <c r="D544" s="5">
        <v>2023</v>
      </c>
      <c r="E544" s="4" t="str">
        <f t="shared" si="97"/>
        <v>PacificFebruary2023</v>
      </c>
      <c r="F544" s="8">
        <v>683</v>
      </c>
      <c r="G544" s="8">
        <v>50</v>
      </c>
      <c r="H544" s="8">
        <v>247</v>
      </c>
      <c r="I544" s="8">
        <v>0</v>
      </c>
      <c r="J544" s="8">
        <v>0</v>
      </c>
      <c r="K544" s="4">
        <f t="shared" si="98"/>
        <v>247</v>
      </c>
      <c r="L544" s="8">
        <v>0</v>
      </c>
      <c r="M544" s="8">
        <v>689</v>
      </c>
      <c r="N544" s="8">
        <v>253</v>
      </c>
      <c r="O544" s="8">
        <v>247</v>
      </c>
      <c r="P544" s="8">
        <v>0</v>
      </c>
      <c r="Q544" s="8">
        <v>0</v>
      </c>
      <c r="R544" s="8">
        <v>6</v>
      </c>
      <c r="S544" s="8">
        <v>2</v>
      </c>
      <c r="T544" s="8">
        <v>2</v>
      </c>
      <c r="U544" s="8">
        <v>2</v>
      </c>
      <c r="V544" s="8">
        <v>0</v>
      </c>
      <c r="W544" s="8">
        <v>0</v>
      </c>
      <c r="X544" s="8">
        <v>0</v>
      </c>
      <c r="Z544" s="8">
        <v>8</v>
      </c>
      <c r="AA544" s="8">
        <v>0</v>
      </c>
      <c r="AB544" s="8">
        <v>0</v>
      </c>
      <c r="AC544" s="8">
        <v>0</v>
      </c>
      <c r="AD544" s="8">
        <v>0</v>
      </c>
      <c r="AE544" s="8">
        <v>0</v>
      </c>
      <c r="AF544" s="8">
        <v>0</v>
      </c>
      <c r="AG544" s="8">
        <v>0</v>
      </c>
      <c r="AH544" s="8">
        <v>0</v>
      </c>
      <c r="AI544" s="8">
        <v>0</v>
      </c>
      <c r="AJ544" s="8">
        <v>0</v>
      </c>
      <c r="AK544" s="8">
        <v>0</v>
      </c>
      <c r="AL544" s="8">
        <v>0</v>
      </c>
      <c r="AM544" s="8">
        <v>0</v>
      </c>
      <c r="AN544" s="8">
        <v>0</v>
      </c>
      <c r="AO544" s="8">
        <v>0</v>
      </c>
      <c r="AP544" s="8">
        <v>0</v>
      </c>
      <c r="AQ544" s="8">
        <v>0</v>
      </c>
      <c r="AR544" s="8">
        <v>0</v>
      </c>
      <c r="AS544" s="8">
        <v>0</v>
      </c>
      <c r="AT544" s="8">
        <v>0</v>
      </c>
      <c r="AU544" s="8">
        <v>0</v>
      </c>
      <c r="AV544" s="8">
        <v>0</v>
      </c>
      <c r="AW544" s="4">
        <f t="shared" si="101"/>
        <v>0</v>
      </c>
      <c r="AX544" s="4">
        <f t="shared" si="102"/>
        <v>0</v>
      </c>
      <c r="AY544" s="8">
        <v>0</v>
      </c>
      <c r="AZ544" s="8">
        <v>0</v>
      </c>
      <c r="BA544" s="8">
        <v>0</v>
      </c>
      <c r="BB544" s="8">
        <v>5</v>
      </c>
      <c r="BC544" s="8">
        <v>5</v>
      </c>
      <c r="BD544" s="8">
        <v>0</v>
      </c>
      <c r="BE544" s="8">
        <v>0</v>
      </c>
      <c r="BF544" s="8">
        <v>0</v>
      </c>
      <c r="BG544" s="4">
        <f t="shared" si="113"/>
        <v>0</v>
      </c>
      <c r="BH544" s="8">
        <v>0</v>
      </c>
      <c r="BI544" s="8">
        <v>0</v>
      </c>
      <c r="BJ544" s="8">
        <v>0</v>
      </c>
      <c r="BK544" s="8">
        <v>10</v>
      </c>
      <c r="BL544" s="4">
        <f t="shared" si="103"/>
        <v>243</v>
      </c>
      <c r="BM544" s="4">
        <f t="shared" si="104"/>
        <v>3</v>
      </c>
      <c r="BN544" s="8">
        <v>3</v>
      </c>
      <c r="BO544" s="8">
        <v>0</v>
      </c>
      <c r="BP544" s="8">
        <v>0</v>
      </c>
      <c r="BQ544" s="8">
        <v>3</v>
      </c>
      <c r="BR544" s="4">
        <f t="shared" si="105"/>
        <v>253</v>
      </c>
      <c r="BS544" s="4">
        <f t="shared" si="106"/>
        <v>247</v>
      </c>
      <c r="BT544" s="4">
        <f t="shared" si="107"/>
        <v>6</v>
      </c>
      <c r="BU544" s="4">
        <f t="shared" si="108"/>
        <v>681</v>
      </c>
      <c r="BW544" s="8">
        <v>0</v>
      </c>
    </row>
    <row r="545" spans="1:75">
      <c r="A545" s="4" t="s">
        <v>149</v>
      </c>
      <c r="B545" s="18">
        <v>44971</v>
      </c>
      <c r="C545" s="4" t="s">
        <v>99</v>
      </c>
      <c r="D545" s="5">
        <v>2023</v>
      </c>
      <c r="E545" s="4" t="str">
        <f t="shared" si="97"/>
        <v>Pend OreilleFebruary2023</v>
      </c>
      <c r="F545" s="4">
        <v>10061</v>
      </c>
      <c r="G545" s="4">
        <v>473</v>
      </c>
      <c r="H545" s="4">
        <v>3962</v>
      </c>
      <c r="I545" s="4">
        <v>0</v>
      </c>
      <c r="J545" s="4">
        <v>0</v>
      </c>
      <c r="K545" s="4">
        <f t="shared" si="98"/>
        <v>3962</v>
      </c>
      <c r="L545" s="4">
        <v>0</v>
      </c>
      <c r="M545" s="4">
        <v>10212</v>
      </c>
      <c r="N545" s="4">
        <v>4000</v>
      </c>
      <c r="O545" s="4">
        <v>3962</v>
      </c>
      <c r="P545" s="4">
        <v>0</v>
      </c>
      <c r="Q545" s="4">
        <v>0</v>
      </c>
      <c r="R545" s="4">
        <v>38</v>
      </c>
      <c r="S545" s="4">
        <v>5</v>
      </c>
      <c r="T545" s="4">
        <v>12</v>
      </c>
      <c r="U545" s="4">
        <v>17</v>
      </c>
      <c r="V545" s="4">
        <v>0</v>
      </c>
      <c r="W545" s="4">
        <v>4</v>
      </c>
      <c r="X545" s="4">
        <v>0</v>
      </c>
      <c r="Z545" s="4">
        <v>133</v>
      </c>
      <c r="AA545" s="4">
        <v>26</v>
      </c>
      <c r="AB545" s="4">
        <v>26</v>
      </c>
      <c r="AC545" s="4">
        <v>0</v>
      </c>
      <c r="AD545" s="4">
        <v>0</v>
      </c>
      <c r="AE545" s="4">
        <v>0</v>
      </c>
      <c r="AF545" s="4">
        <v>0</v>
      </c>
      <c r="AG545" s="4">
        <v>0</v>
      </c>
      <c r="AH545" s="4">
        <v>0</v>
      </c>
      <c r="AI545" s="4">
        <v>0</v>
      </c>
      <c r="AJ545" s="4">
        <v>0</v>
      </c>
      <c r="AK545" s="4">
        <v>0</v>
      </c>
      <c r="AL545" s="4">
        <v>0</v>
      </c>
      <c r="AM545" s="4">
        <v>0</v>
      </c>
      <c r="AN545" s="4">
        <v>0</v>
      </c>
      <c r="AO545" s="4">
        <v>0</v>
      </c>
      <c r="AP545" s="4">
        <v>0</v>
      </c>
      <c r="AQ545" s="4">
        <v>0</v>
      </c>
      <c r="AR545" s="4">
        <v>0</v>
      </c>
      <c r="AS545" s="4">
        <v>0</v>
      </c>
      <c r="AT545" s="4">
        <v>0</v>
      </c>
      <c r="AU545" s="4">
        <v>0</v>
      </c>
      <c r="AV545" s="4">
        <v>0</v>
      </c>
      <c r="AW545" s="4">
        <f t="shared" si="101"/>
        <v>26</v>
      </c>
      <c r="AX545" s="4">
        <f t="shared" si="102"/>
        <v>26</v>
      </c>
      <c r="AY545" s="4">
        <v>0</v>
      </c>
      <c r="AZ545" s="4">
        <v>0</v>
      </c>
      <c r="BA545" s="4">
        <v>0</v>
      </c>
      <c r="BB545" s="4">
        <v>124</v>
      </c>
      <c r="BC545" s="4">
        <v>124</v>
      </c>
      <c r="BD545" s="4">
        <v>105</v>
      </c>
      <c r="BE545" s="4">
        <v>104</v>
      </c>
      <c r="BF545" s="4">
        <v>1</v>
      </c>
      <c r="BG545" s="4">
        <f t="shared" si="113"/>
        <v>1</v>
      </c>
      <c r="BH545" s="4">
        <v>1</v>
      </c>
      <c r="BI545" s="4">
        <v>0</v>
      </c>
      <c r="BJ545" s="4">
        <v>0</v>
      </c>
      <c r="BK545" s="4">
        <v>1270</v>
      </c>
      <c r="BL545" s="4">
        <f t="shared" si="103"/>
        <v>2729</v>
      </c>
      <c r="BM545" s="4">
        <f t="shared" si="104"/>
        <v>95</v>
      </c>
      <c r="BN545" s="4">
        <v>95</v>
      </c>
      <c r="BO545" s="4">
        <v>0</v>
      </c>
      <c r="BP545" s="4">
        <v>0</v>
      </c>
      <c r="BQ545" s="4">
        <v>95</v>
      </c>
      <c r="BR545" s="4">
        <f t="shared" si="105"/>
        <v>3974</v>
      </c>
      <c r="BS545" s="4">
        <f t="shared" si="106"/>
        <v>3936</v>
      </c>
      <c r="BT545" s="4">
        <f t="shared" si="107"/>
        <v>38</v>
      </c>
      <c r="BU545" s="4">
        <f t="shared" si="108"/>
        <v>10079</v>
      </c>
      <c r="BW545" s="4">
        <v>0</v>
      </c>
    </row>
    <row r="546" spans="1:75">
      <c r="A546" s="4" t="s">
        <v>151</v>
      </c>
      <c r="B546" s="18">
        <v>44971</v>
      </c>
      <c r="C546" s="4" t="s">
        <v>99</v>
      </c>
      <c r="D546" s="5">
        <v>2023</v>
      </c>
      <c r="E546" s="4" t="str">
        <f t="shared" si="97"/>
        <v>PierceFebruary2023</v>
      </c>
      <c r="F546" s="4">
        <v>78607</v>
      </c>
      <c r="G546" s="4">
        <v>6861</v>
      </c>
      <c r="H546" s="4">
        <v>29626</v>
      </c>
      <c r="I546" s="4">
        <v>6</v>
      </c>
      <c r="J546" s="4">
        <v>2</v>
      </c>
      <c r="K546" s="4">
        <f t="shared" si="98"/>
        <v>29630</v>
      </c>
      <c r="L546" s="4">
        <v>0</v>
      </c>
      <c r="M546" s="4">
        <v>79728</v>
      </c>
      <c r="N546" s="4">
        <v>30004</v>
      </c>
      <c r="O546" s="4">
        <v>29630</v>
      </c>
      <c r="P546" s="4">
        <v>0</v>
      </c>
      <c r="Q546" s="4">
        <v>0</v>
      </c>
      <c r="R546" s="4">
        <v>374</v>
      </c>
      <c r="S546" s="4">
        <v>37</v>
      </c>
      <c r="T546" s="4">
        <v>128</v>
      </c>
      <c r="U546" s="4">
        <v>199</v>
      </c>
      <c r="V546" s="4">
        <v>0</v>
      </c>
      <c r="W546" s="4">
        <v>10</v>
      </c>
      <c r="X546" s="4">
        <v>0</v>
      </c>
      <c r="Z546" s="4">
        <v>2935</v>
      </c>
      <c r="AA546" s="4">
        <v>363</v>
      </c>
      <c r="AB546" s="4">
        <v>358</v>
      </c>
      <c r="AC546" s="4">
        <v>5</v>
      </c>
      <c r="AD546" s="4">
        <v>1</v>
      </c>
      <c r="AE546" s="4">
        <v>3</v>
      </c>
      <c r="AF546" s="4">
        <v>1</v>
      </c>
      <c r="AG546" s="4">
        <v>0</v>
      </c>
      <c r="AH546" s="4">
        <v>0</v>
      </c>
      <c r="AI546" s="4">
        <v>0</v>
      </c>
      <c r="AJ546" s="4">
        <v>0</v>
      </c>
      <c r="AK546" s="4">
        <v>0</v>
      </c>
      <c r="AL546" s="4">
        <v>0</v>
      </c>
      <c r="AM546" s="4">
        <v>0</v>
      </c>
      <c r="AN546" s="4">
        <v>0</v>
      </c>
      <c r="AO546" s="4">
        <v>0</v>
      </c>
      <c r="AP546" s="4">
        <v>0</v>
      </c>
      <c r="AQ546" s="4">
        <v>0</v>
      </c>
      <c r="AR546" s="4">
        <v>0</v>
      </c>
      <c r="AS546" s="4">
        <v>0</v>
      </c>
      <c r="AT546" s="4">
        <v>0</v>
      </c>
      <c r="AU546" s="4">
        <v>0</v>
      </c>
      <c r="AV546" s="4">
        <v>0</v>
      </c>
      <c r="AW546" s="4">
        <f t="shared" si="101"/>
        <v>363</v>
      </c>
      <c r="AX546" s="4">
        <f t="shared" si="102"/>
        <v>358</v>
      </c>
      <c r="AY546" s="4">
        <v>0</v>
      </c>
      <c r="AZ546" s="4">
        <v>0</v>
      </c>
      <c r="BA546" s="4">
        <v>0</v>
      </c>
      <c r="BB546" s="4">
        <v>479</v>
      </c>
      <c r="BC546" s="4">
        <v>479</v>
      </c>
      <c r="BD546" s="4">
        <v>153</v>
      </c>
      <c r="BE546" s="4">
        <v>146</v>
      </c>
      <c r="BF546" s="4">
        <v>7</v>
      </c>
      <c r="BG546" s="4">
        <f t="shared" si="113"/>
        <v>12</v>
      </c>
      <c r="BH546" s="4">
        <v>12</v>
      </c>
      <c r="BI546" s="4">
        <v>0</v>
      </c>
      <c r="BJ546" s="4">
        <v>0</v>
      </c>
      <c r="BK546" s="4">
        <v>14871</v>
      </c>
      <c r="BL546" s="4">
        <f t="shared" si="103"/>
        <v>15121</v>
      </c>
      <c r="BM546" s="4">
        <f t="shared" si="104"/>
        <v>66</v>
      </c>
      <c r="BN546" s="4">
        <v>66</v>
      </c>
      <c r="BO546" s="4">
        <v>0</v>
      </c>
      <c r="BP546" s="4">
        <v>50</v>
      </c>
      <c r="BQ546" s="4">
        <v>80</v>
      </c>
      <c r="BR546" s="4">
        <f t="shared" si="105"/>
        <v>29641</v>
      </c>
      <c r="BS546" s="4">
        <f t="shared" si="106"/>
        <v>29272</v>
      </c>
      <c r="BT546" s="4">
        <f t="shared" si="107"/>
        <v>369</v>
      </c>
      <c r="BU546" s="4">
        <f t="shared" si="108"/>
        <v>76793</v>
      </c>
      <c r="BW546" s="4">
        <v>0</v>
      </c>
    </row>
    <row r="547" spans="1:75">
      <c r="A547" s="4" t="s">
        <v>153</v>
      </c>
      <c r="B547" s="18">
        <v>44971</v>
      </c>
      <c r="C547" s="4" t="s">
        <v>99</v>
      </c>
      <c r="D547" s="5">
        <v>2023</v>
      </c>
      <c r="E547" s="4" t="str">
        <f t="shared" si="97"/>
        <v>San JuanFebruary2023</v>
      </c>
      <c r="K547" s="4">
        <f t="shared" si="98"/>
        <v>0</v>
      </c>
      <c r="Y547" s="2" t="s">
        <v>410</v>
      </c>
      <c r="AW547" s="4">
        <f t="shared" si="101"/>
        <v>0</v>
      </c>
      <c r="AX547" s="4">
        <f t="shared" si="102"/>
        <v>0</v>
      </c>
      <c r="BG547" s="4">
        <f t="shared" si="113"/>
        <v>0</v>
      </c>
      <c r="BL547" s="4">
        <f t="shared" si="103"/>
        <v>0</v>
      </c>
      <c r="BM547" s="4">
        <f t="shared" si="104"/>
        <v>0</v>
      </c>
      <c r="BR547" s="4">
        <f t="shared" si="105"/>
        <v>0</v>
      </c>
      <c r="BS547" s="4">
        <f t="shared" si="106"/>
        <v>0</v>
      </c>
      <c r="BT547" s="4">
        <f t="shared" si="107"/>
        <v>0</v>
      </c>
      <c r="BU547" s="4">
        <f t="shared" si="108"/>
        <v>0</v>
      </c>
    </row>
    <row r="548" spans="1:75">
      <c r="A548" s="4" t="s">
        <v>155</v>
      </c>
      <c r="B548" s="18">
        <v>44971</v>
      </c>
      <c r="C548" s="4" t="s">
        <v>99</v>
      </c>
      <c r="D548" s="5">
        <v>2023</v>
      </c>
      <c r="E548" s="4" t="str">
        <f t="shared" si="97"/>
        <v>SkagitFebruary2023</v>
      </c>
      <c r="K548" s="4">
        <f t="shared" si="98"/>
        <v>0</v>
      </c>
      <c r="Y548" s="2" t="s">
        <v>410</v>
      </c>
      <c r="AW548" s="4">
        <f t="shared" si="101"/>
        <v>0</v>
      </c>
      <c r="AX548" s="4">
        <f t="shared" si="102"/>
        <v>0</v>
      </c>
      <c r="BG548" s="4">
        <f t="shared" si="113"/>
        <v>0</v>
      </c>
      <c r="BL548" s="4">
        <f t="shared" si="103"/>
        <v>0</v>
      </c>
      <c r="BM548" s="4">
        <f t="shared" si="104"/>
        <v>0</v>
      </c>
      <c r="BR548" s="4">
        <f t="shared" si="105"/>
        <v>0</v>
      </c>
      <c r="BS548" s="4">
        <f t="shared" si="106"/>
        <v>0</v>
      </c>
      <c r="BT548" s="4">
        <f t="shared" si="107"/>
        <v>0</v>
      </c>
      <c r="BU548" s="4">
        <f t="shared" si="108"/>
        <v>0</v>
      </c>
    </row>
    <row r="549" spans="1:75">
      <c r="A549" s="4" t="s">
        <v>157</v>
      </c>
      <c r="B549" s="18">
        <v>44971</v>
      </c>
      <c r="C549" s="4" t="s">
        <v>99</v>
      </c>
      <c r="D549" s="5">
        <v>2023</v>
      </c>
      <c r="E549" s="4" t="str">
        <f t="shared" si="97"/>
        <v>SkamaniaFebruary2023</v>
      </c>
      <c r="F549" s="4">
        <v>8269</v>
      </c>
      <c r="G549" s="4">
        <v>755</v>
      </c>
      <c r="H549" s="4">
        <v>3313</v>
      </c>
      <c r="I549" s="4">
        <v>0</v>
      </c>
      <c r="J549" s="4">
        <v>1</v>
      </c>
      <c r="K549" s="4">
        <f t="shared" si="98"/>
        <v>3312</v>
      </c>
      <c r="L549" s="4">
        <v>0</v>
      </c>
      <c r="M549" s="4">
        <v>8315</v>
      </c>
      <c r="N549" s="4">
        <v>3365</v>
      </c>
      <c r="O549" s="4">
        <v>3312</v>
      </c>
      <c r="P549" s="4">
        <v>13</v>
      </c>
      <c r="Q549" s="4">
        <v>0</v>
      </c>
      <c r="R549" s="4">
        <v>40</v>
      </c>
      <c r="S549" s="4">
        <v>6</v>
      </c>
      <c r="T549" s="4">
        <v>15</v>
      </c>
      <c r="U549" s="4">
        <v>14</v>
      </c>
      <c r="V549" s="4">
        <v>0</v>
      </c>
      <c r="W549" s="4">
        <v>4</v>
      </c>
      <c r="X549" s="4">
        <v>0</v>
      </c>
      <c r="Z549" s="4">
        <v>134</v>
      </c>
      <c r="AA549" s="4">
        <v>13</v>
      </c>
      <c r="AB549" s="4">
        <v>13</v>
      </c>
      <c r="AC549" s="4">
        <v>1</v>
      </c>
      <c r="AD549" s="4">
        <v>0</v>
      </c>
      <c r="AE549" s="4">
        <v>0</v>
      </c>
      <c r="AF549" s="4">
        <v>0</v>
      </c>
      <c r="AG549" s="4">
        <v>1</v>
      </c>
      <c r="AH549" s="4">
        <v>0</v>
      </c>
      <c r="AI549" s="4">
        <v>0</v>
      </c>
      <c r="AJ549" s="4">
        <v>0</v>
      </c>
      <c r="AK549" s="4">
        <v>0</v>
      </c>
      <c r="AL549" s="4">
        <v>0</v>
      </c>
      <c r="AM549" s="4">
        <v>0</v>
      </c>
      <c r="AN549" s="4">
        <v>0</v>
      </c>
      <c r="AO549" s="4">
        <v>0</v>
      </c>
      <c r="AP549" s="4">
        <v>0</v>
      </c>
      <c r="AQ549" s="4">
        <v>0</v>
      </c>
      <c r="AR549" s="4">
        <v>0</v>
      </c>
      <c r="AS549" s="4">
        <v>0</v>
      </c>
      <c r="AT549" s="4">
        <v>0</v>
      </c>
      <c r="AU549" s="4">
        <v>0</v>
      </c>
      <c r="AV549" s="4">
        <v>0</v>
      </c>
      <c r="AW549" s="4">
        <f t="shared" si="101"/>
        <v>13</v>
      </c>
      <c r="AX549" s="4">
        <f t="shared" si="102"/>
        <v>13</v>
      </c>
      <c r="AY549" s="4">
        <v>0</v>
      </c>
      <c r="AZ549" s="4">
        <v>0</v>
      </c>
      <c r="BA549" s="4">
        <v>0</v>
      </c>
      <c r="BB549" s="4">
        <v>33</v>
      </c>
      <c r="BC549" s="4">
        <v>33</v>
      </c>
      <c r="BD549" s="4">
        <v>19</v>
      </c>
      <c r="BE549" s="4">
        <v>19</v>
      </c>
      <c r="BF549" s="4">
        <v>0</v>
      </c>
      <c r="BG549" s="4">
        <f t="shared" si="113"/>
        <v>6</v>
      </c>
      <c r="BH549" s="4">
        <v>6</v>
      </c>
      <c r="BI549" s="4">
        <v>0</v>
      </c>
      <c r="BJ549" s="4">
        <v>0</v>
      </c>
      <c r="BK549" s="4">
        <v>2029</v>
      </c>
      <c r="BL549" s="4">
        <f t="shared" si="103"/>
        <v>1330</v>
      </c>
      <c r="BM549" s="4">
        <f t="shared" si="104"/>
        <v>17</v>
      </c>
      <c r="BN549" s="4">
        <v>17</v>
      </c>
      <c r="BO549" s="4">
        <v>0</v>
      </c>
      <c r="BP549" s="4">
        <v>0</v>
      </c>
      <c r="BQ549" s="4">
        <v>18</v>
      </c>
      <c r="BR549" s="4">
        <f t="shared" si="105"/>
        <v>3352</v>
      </c>
      <c r="BS549" s="4">
        <f t="shared" si="106"/>
        <v>3299</v>
      </c>
      <c r="BT549" s="4">
        <f t="shared" si="107"/>
        <v>39</v>
      </c>
      <c r="BU549" s="4">
        <f t="shared" si="108"/>
        <v>8181</v>
      </c>
      <c r="BW549" s="4">
        <v>0</v>
      </c>
    </row>
    <row r="550" spans="1:75">
      <c r="A550" s="4" t="s">
        <v>159</v>
      </c>
      <c r="B550" s="18">
        <v>44971</v>
      </c>
      <c r="C550" s="4" t="s">
        <v>99</v>
      </c>
      <c r="D550" s="5">
        <v>2023</v>
      </c>
      <c r="E550" s="4" t="str">
        <f t="shared" si="97"/>
        <v>SnohomishFebruary2023</v>
      </c>
      <c r="F550" s="4">
        <v>154537</v>
      </c>
      <c r="G550" s="4">
        <v>12517</v>
      </c>
      <c r="H550" s="4">
        <v>38975</v>
      </c>
      <c r="I550" s="4">
        <v>16</v>
      </c>
      <c r="J550" s="4">
        <v>0</v>
      </c>
      <c r="K550" s="4">
        <f t="shared" si="98"/>
        <v>38991</v>
      </c>
      <c r="L550" s="4">
        <v>0</v>
      </c>
      <c r="M550" s="4">
        <v>155452</v>
      </c>
      <c r="N550" s="4">
        <v>39609</v>
      </c>
      <c r="O550" s="4">
        <v>38991</v>
      </c>
      <c r="P550" s="4">
        <v>0</v>
      </c>
      <c r="Q550" s="4">
        <v>0</v>
      </c>
      <c r="R550" s="4">
        <v>618</v>
      </c>
      <c r="S550" s="4">
        <v>60</v>
      </c>
      <c r="T550" s="4">
        <v>181</v>
      </c>
      <c r="U550" s="4">
        <v>351</v>
      </c>
      <c r="V550" s="4">
        <v>0</v>
      </c>
      <c r="W550" s="4">
        <v>26</v>
      </c>
      <c r="X550" s="4">
        <v>0</v>
      </c>
      <c r="Z550" s="4">
        <v>2305</v>
      </c>
      <c r="AA550" s="4">
        <v>138</v>
      </c>
      <c r="AB550" s="4">
        <v>136</v>
      </c>
      <c r="AC550" s="4">
        <v>2</v>
      </c>
      <c r="AD550" s="4">
        <v>1</v>
      </c>
      <c r="AE550" s="4">
        <v>1</v>
      </c>
      <c r="AF550" s="4">
        <v>0</v>
      </c>
      <c r="AG550" s="4">
        <v>0</v>
      </c>
      <c r="AH550" s="4">
        <v>0</v>
      </c>
      <c r="AI550" s="4">
        <v>0</v>
      </c>
      <c r="AJ550" s="4">
        <v>0</v>
      </c>
      <c r="AK550" s="4">
        <v>0</v>
      </c>
      <c r="AL550" s="4">
        <v>0</v>
      </c>
      <c r="AM550" s="4">
        <v>0</v>
      </c>
      <c r="AN550" s="4">
        <v>0</v>
      </c>
      <c r="AO550" s="4">
        <v>0</v>
      </c>
      <c r="AP550" s="4">
        <v>0</v>
      </c>
      <c r="AQ550" s="4">
        <v>0</v>
      </c>
      <c r="AR550" s="4">
        <v>0</v>
      </c>
      <c r="AS550" s="4">
        <v>0</v>
      </c>
      <c r="AT550" s="4">
        <v>0</v>
      </c>
      <c r="AU550" s="4">
        <v>0</v>
      </c>
      <c r="AV550" s="4">
        <v>0</v>
      </c>
      <c r="AW550" s="4">
        <f t="shared" si="101"/>
        <v>138</v>
      </c>
      <c r="AX550" s="4">
        <f t="shared" si="102"/>
        <v>136</v>
      </c>
      <c r="AY550" s="4">
        <v>0</v>
      </c>
      <c r="AZ550" s="4">
        <v>0</v>
      </c>
      <c r="BA550" s="4">
        <v>0</v>
      </c>
      <c r="BB550" s="4">
        <v>441</v>
      </c>
      <c r="BC550" s="4">
        <v>441</v>
      </c>
      <c r="BD550" s="4">
        <v>138</v>
      </c>
      <c r="BE550" s="4">
        <v>133</v>
      </c>
      <c r="BF550" s="4">
        <v>5</v>
      </c>
      <c r="BG550" s="4">
        <f t="shared" si="113"/>
        <v>18</v>
      </c>
      <c r="BH550" s="4">
        <v>18</v>
      </c>
      <c r="BI550" s="4">
        <v>0</v>
      </c>
      <c r="BJ550" s="4">
        <v>0</v>
      </c>
      <c r="BK550" s="4">
        <v>16917</v>
      </c>
      <c r="BL550" s="4">
        <f t="shared" si="103"/>
        <v>22674</v>
      </c>
      <c r="BM550" s="4">
        <f t="shared" si="104"/>
        <v>80</v>
      </c>
      <c r="BN550" s="4">
        <v>80</v>
      </c>
      <c r="BO550" s="4">
        <v>0</v>
      </c>
      <c r="BP550" s="4">
        <v>1</v>
      </c>
      <c r="BQ550" s="4">
        <v>81</v>
      </c>
      <c r="BR550" s="4">
        <f t="shared" si="105"/>
        <v>39471</v>
      </c>
      <c r="BS550" s="4">
        <f t="shared" si="106"/>
        <v>38855</v>
      </c>
      <c r="BT550" s="4">
        <f t="shared" si="107"/>
        <v>616</v>
      </c>
      <c r="BU550" s="4">
        <f t="shared" si="108"/>
        <v>153147</v>
      </c>
      <c r="BW550" s="4">
        <v>25</v>
      </c>
    </row>
    <row r="551" spans="1:75">
      <c r="A551" s="4" t="s">
        <v>161</v>
      </c>
      <c r="B551" s="18">
        <v>44971</v>
      </c>
      <c r="C551" s="4" t="s">
        <v>99</v>
      </c>
      <c r="D551" s="5">
        <v>2023</v>
      </c>
      <c r="E551" s="4" t="str">
        <f t="shared" si="97"/>
        <v>SpokaneFebruary2023</v>
      </c>
      <c r="F551" s="4">
        <v>110538</v>
      </c>
      <c r="G551" s="4">
        <v>8193</v>
      </c>
      <c r="H551" s="4">
        <v>31756</v>
      </c>
      <c r="I551" s="4">
        <v>8</v>
      </c>
      <c r="J551" s="4">
        <v>5</v>
      </c>
      <c r="K551" s="4">
        <f t="shared" si="98"/>
        <v>31759</v>
      </c>
      <c r="L551" s="4">
        <v>0</v>
      </c>
      <c r="M551" s="4">
        <v>111153</v>
      </c>
      <c r="N551" s="4">
        <v>32234</v>
      </c>
      <c r="O551" s="4">
        <v>31759</v>
      </c>
      <c r="P551" s="4">
        <v>0</v>
      </c>
      <c r="Q551" s="4">
        <v>0</v>
      </c>
      <c r="R551" s="4">
        <v>475</v>
      </c>
      <c r="S551" s="4">
        <v>53</v>
      </c>
      <c r="T551" s="4">
        <v>105</v>
      </c>
      <c r="U551" s="4">
        <v>315</v>
      </c>
      <c r="V551" s="4">
        <v>0</v>
      </c>
      <c r="W551" s="4">
        <v>2</v>
      </c>
      <c r="X551" s="4">
        <v>0</v>
      </c>
      <c r="Z551" s="4">
        <v>1366</v>
      </c>
      <c r="AA551" s="4">
        <v>179</v>
      </c>
      <c r="AB551" s="4">
        <v>176</v>
      </c>
      <c r="AC551" s="4">
        <v>3</v>
      </c>
      <c r="AD551" s="4">
        <v>0</v>
      </c>
      <c r="AE551" s="4">
        <v>2</v>
      </c>
      <c r="AF551" s="4">
        <v>1</v>
      </c>
      <c r="AG551" s="4">
        <v>0</v>
      </c>
      <c r="AH551" s="4">
        <v>0</v>
      </c>
      <c r="AI551" s="4">
        <v>0</v>
      </c>
      <c r="AJ551" s="4">
        <v>0</v>
      </c>
      <c r="AK551" s="4">
        <v>0</v>
      </c>
      <c r="AL551" s="4">
        <v>0</v>
      </c>
      <c r="AM551" s="4">
        <v>0</v>
      </c>
      <c r="AN551" s="4">
        <v>0</v>
      </c>
      <c r="AO551" s="4">
        <v>0</v>
      </c>
      <c r="AP551" s="4">
        <v>0</v>
      </c>
      <c r="AQ551" s="4">
        <v>0</v>
      </c>
      <c r="AR551" s="4">
        <v>0</v>
      </c>
      <c r="AS551" s="4">
        <v>0</v>
      </c>
      <c r="AT551" s="4">
        <v>0</v>
      </c>
      <c r="AU551" s="4">
        <v>0</v>
      </c>
      <c r="AV551" s="4">
        <v>0</v>
      </c>
      <c r="AW551" s="4">
        <f t="shared" si="101"/>
        <v>179</v>
      </c>
      <c r="AX551" s="4">
        <f t="shared" si="102"/>
        <v>176</v>
      </c>
      <c r="AY551" s="4">
        <v>0</v>
      </c>
      <c r="AZ551" s="4">
        <v>0</v>
      </c>
      <c r="BA551" s="4">
        <v>0</v>
      </c>
      <c r="BB551" s="4">
        <v>332</v>
      </c>
      <c r="BC551" s="4">
        <v>332</v>
      </c>
      <c r="BD551" s="4">
        <v>38</v>
      </c>
      <c r="BE551" s="4">
        <v>36</v>
      </c>
      <c r="BF551" s="4">
        <v>2</v>
      </c>
      <c r="BG551" s="4">
        <f t="shared" si="113"/>
        <v>6</v>
      </c>
      <c r="BH551" s="4">
        <v>6</v>
      </c>
      <c r="BI551" s="4">
        <v>0</v>
      </c>
      <c r="BJ551" s="4">
        <v>0</v>
      </c>
      <c r="BK551" s="4">
        <v>8687</v>
      </c>
      <c r="BL551" s="4">
        <f t="shared" si="103"/>
        <v>23541</v>
      </c>
      <c r="BM551" s="4">
        <f t="shared" si="104"/>
        <v>470</v>
      </c>
      <c r="BN551" s="4">
        <v>470</v>
      </c>
      <c r="BO551" s="4">
        <v>0</v>
      </c>
      <c r="BP551" s="4">
        <v>0</v>
      </c>
      <c r="BQ551" s="4">
        <v>10</v>
      </c>
      <c r="BR551" s="4">
        <f t="shared" si="105"/>
        <v>32055</v>
      </c>
      <c r="BS551" s="4">
        <f t="shared" si="106"/>
        <v>31583</v>
      </c>
      <c r="BT551" s="4">
        <f t="shared" si="107"/>
        <v>472</v>
      </c>
      <c r="BU551" s="4">
        <f t="shared" si="108"/>
        <v>109787</v>
      </c>
      <c r="BW551" s="4">
        <v>0</v>
      </c>
    </row>
    <row r="552" spans="1:75">
      <c r="A552" s="4" t="s">
        <v>163</v>
      </c>
      <c r="B552" s="18">
        <v>44971</v>
      </c>
      <c r="C552" s="4" t="s">
        <v>99</v>
      </c>
      <c r="D552" s="5">
        <v>2023</v>
      </c>
      <c r="E552" s="4" t="str">
        <f t="shared" si="97"/>
        <v>StevensFebruary2023</v>
      </c>
      <c r="F552" s="4">
        <v>4036</v>
      </c>
      <c r="G552" s="4">
        <v>232</v>
      </c>
      <c r="H552" s="4">
        <v>1684</v>
      </c>
      <c r="I552" s="4">
        <v>0</v>
      </c>
      <c r="J552" s="4">
        <v>1</v>
      </c>
      <c r="K552" s="4">
        <f t="shared" si="98"/>
        <v>1683</v>
      </c>
      <c r="L552" s="4">
        <v>0</v>
      </c>
      <c r="M552" s="4">
        <v>4055</v>
      </c>
      <c r="N552" s="4">
        <v>1703</v>
      </c>
      <c r="O552" s="4">
        <v>1683</v>
      </c>
      <c r="P552" s="4">
        <v>0</v>
      </c>
      <c r="Q552" s="4">
        <v>0</v>
      </c>
      <c r="R552" s="4">
        <v>20</v>
      </c>
      <c r="S552" s="4">
        <v>0</v>
      </c>
      <c r="T552" s="4">
        <v>5</v>
      </c>
      <c r="U552" s="4">
        <v>15</v>
      </c>
      <c r="V552" s="4">
        <v>0</v>
      </c>
      <c r="W552" s="4">
        <v>0</v>
      </c>
      <c r="X552" s="4">
        <v>0</v>
      </c>
      <c r="Z552" s="4">
        <v>28</v>
      </c>
      <c r="AA552" s="4">
        <v>1</v>
      </c>
      <c r="AB552" s="4">
        <v>1</v>
      </c>
      <c r="AC552" s="4">
        <v>0</v>
      </c>
      <c r="AD552" s="4">
        <v>0</v>
      </c>
      <c r="AE552" s="4">
        <v>0</v>
      </c>
      <c r="AF552" s="4">
        <v>0</v>
      </c>
      <c r="AG552" s="4">
        <v>0</v>
      </c>
      <c r="AH552" s="4">
        <v>0</v>
      </c>
      <c r="AI552" s="4">
        <v>0</v>
      </c>
      <c r="AJ552" s="4">
        <v>0</v>
      </c>
      <c r="AK552" s="4">
        <v>0</v>
      </c>
      <c r="AL552" s="4">
        <v>0</v>
      </c>
      <c r="AM552" s="4">
        <v>0</v>
      </c>
      <c r="AN552" s="4">
        <v>0</v>
      </c>
      <c r="AO552" s="4">
        <v>0</v>
      </c>
      <c r="AP552" s="4">
        <v>0</v>
      </c>
      <c r="AQ552" s="4">
        <v>0</v>
      </c>
      <c r="AR552" s="4">
        <v>0</v>
      </c>
      <c r="AS552" s="4">
        <v>0</v>
      </c>
      <c r="AT552" s="4">
        <v>0</v>
      </c>
      <c r="AU552" s="4">
        <v>0</v>
      </c>
      <c r="AV552" s="4">
        <v>0</v>
      </c>
      <c r="AW552" s="4">
        <f t="shared" si="101"/>
        <v>1</v>
      </c>
      <c r="AX552" s="4">
        <f t="shared" si="102"/>
        <v>1</v>
      </c>
      <c r="AY552" s="4">
        <v>0</v>
      </c>
      <c r="AZ552" s="4">
        <v>0</v>
      </c>
      <c r="BA552" s="4">
        <v>0</v>
      </c>
      <c r="BB552" s="4">
        <v>14</v>
      </c>
      <c r="BC552" s="4">
        <v>14</v>
      </c>
      <c r="BD552" s="4">
        <v>7</v>
      </c>
      <c r="BE552" s="4">
        <v>7</v>
      </c>
      <c r="BF552" s="4">
        <v>0</v>
      </c>
      <c r="BG552" s="4">
        <f t="shared" si="113"/>
        <v>0</v>
      </c>
      <c r="BH552" s="4">
        <v>0</v>
      </c>
      <c r="BI552" s="4">
        <v>0</v>
      </c>
      <c r="BJ552" s="4">
        <v>0</v>
      </c>
      <c r="BK552" s="4">
        <v>259</v>
      </c>
      <c r="BL552" s="4">
        <f t="shared" si="103"/>
        <v>1444</v>
      </c>
      <c r="BM552" s="4">
        <f t="shared" si="104"/>
        <v>0</v>
      </c>
      <c r="BN552" s="4">
        <v>0</v>
      </c>
      <c r="BO552" s="4">
        <v>0</v>
      </c>
      <c r="BP552" s="4">
        <v>0</v>
      </c>
      <c r="BQ552" s="4">
        <v>0</v>
      </c>
      <c r="BR552" s="4">
        <f t="shared" si="105"/>
        <v>1702</v>
      </c>
      <c r="BS552" s="4">
        <f t="shared" si="106"/>
        <v>1682</v>
      </c>
      <c r="BT552" s="4">
        <f t="shared" si="107"/>
        <v>20</v>
      </c>
      <c r="BU552" s="4">
        <f t="shared" si="108"/>
        <v>4027</v>
      </c>
      <c r="BW552" s="4">
        <v>0</v>
      </c>
    </row>
    <row r="553" spans="1:75">
      <c r="A553" s="4" t="s">
        <v>166</v>
      </c>
      <c r="B553" s="18">
        <v>44971</v>
      </c>
      <c r="C553" s="4" t="s">
        <v>99</v>
      </c>
      <c r="D553" s="5">
        <v>2023</v>
      </c>
      <c r="E553" s="4" t="str">
        <f t="shared" si="97"/>
        <v>ThurstonFebruary2023</v>
      </c>
      <c r="K553" s="4">
        <f t="shared" si="98"/>
        <v>0</v>
      </c>
      <c r="Y553" s="2" t="s">
        <v>419</v>
      </c>
      <c r="AW553" s="4">
        <f t="shared" si="101"/>
        <v>0</v>
      </c>
      <c r="AX553" s="4">
        <f t="shared" si="102"/>
        <v>0</v>
      </c>
      <c r="BG553" s="4">
        <f t="shared" si="113"/>
        <v>0</v>
      </c>
      <c r="BL553" s="4">
        <f t="shared" si="103"/>
        <v>0</v>
      </c>
      <c r="BM553" s="4">
        <f t="shared" si="104"/>
        <v>0</v>
      </c>
      <c r="BR553" s="4">
        <f t="shared" si="105"/>
        <v>0</v>
      </c>
      <c r="BS553" s="4">
        <f t="shared" si="106"/>
        <v>0</v>
      </c>
      <c r="BT553" s="4">
        <f t="shared" si="107"/>
        <v>0</v>
      </c>
      <c r="BU553" s="4">
        <f t="shared" si="108"/>
        <v>0</v>
      </c>
    </row>
    <row r="554" spans="1:75">
      <c r="A554" s="4" t="s">
        <v>168</v>
      </c>
      <c r="B554" s="18">
        <v>44971</v>
      </c>
      <c r="C554" s="4" t="s">
        <v>99</v>
      </c>
      <c r="D554" s="5">
        <v>2023</v>
      </c>
      <c r="E554" s="4" t="str">
        <f t="shared" si="97"/>
        <v>WahkiakumFebruary2023</v>
      </c>
      <c r="K554" s="4">
        <f t="shared" si="98"/>
        <v>0</v>
      </c>
      <c r="Y554" s="2" t="s">
        <v>410</v>
      </c>
      <c r="AW554" s="4">
        <f t="shared" si="101"/>
        <v>0</v>
      </c>
      <c r="AX554" s="4">
        <f t="shared" si="102"/>
        <v>0</v>
      </c>
      <c r="BG554" s="4">
        <f t="shared" si="113"/>
        <v>0</v>
      </c>
      <c r="BL554" s="4">
        <f t="shared" si="103"/>
        <v>0</v>
      </c>
      <c r="BM554" s="4">
        <f t="shared" si="104"/>
        <v>0</v>
      </c>
      <c r="BR554" s="4">
        <f t="shared" si="105"/>
        <v>0</v>
      </c>
      <c r="BS554" s="4">
        <f t="shared" si="106"/>
        <v>0</v>
      </c>
      <c r="BT554" s="4">
        <f t="shared" si="107"/>
        <v>0</v>
      </c>
      <c r="BU554" s="4">
        <f t="shared" si="108"/>
        <v>0</v>
      </c>
    </row>
    <row r="555" spans="1:75">
      <c r="A555" s="4" t="s">
        <v>170</v>
      </c>
      <c r="B555" s="18">
        <v>44971</v>
      </c>
      <c r="C555" s="4" t="s">
        <v>99</v>
      </c>
      <c r="D555" s="5">
        <v>2023</v>
      </c>
      <c r="E555" s="4" t="str">
        <f t="shared" si="97"/>
        <v>Walla WallaFebruary2023</v>
      </c>
      <c r="K555" s="4">
        <f t="shared" si="98"/>
        <v>0</v>
      </c>
      <c r="Y555" s="2" t="s">
        <v>410</v>
      </c>
      <c r="AW555" s="4">
        <f t="shared" si="101"/>
        <v>0</v>
      </c>
      <c r="AX555" s="4">
        <f t="shared" si="102"/>
        <v>0</v>
      </c>
      <c r="BG555" s="4">
        <f t="shared" si="113"/>
        <v>0</v>
      </c>
      <c r="BL555" s="4">
        <f t="shared" si="103"/>
        <v>0</v>
      </c>
      <c r="BM555" s="4">
        <f t="shared" si="104"/>
        <v>0</v>
      </c>
      <c r="BR555" s="4">
        <f t="shared" si="105"/>
        <v>0</v>
      </c>
      <c r="BS555" s="4">
        <f t="shared" si="106"/>
        <v>0</v>
      </c>
      <c r="BT555" s="4">
        <f t="shared" si="107"/>
        <v>0</v>
      </c>
      <c r="BU555" s="4">
        <f t="shared" si="108"/>
        <v>0</v>
      </c>
    </row>
    <row r="556" spans="1:75">
      <c r="A556" s="4" t="s">
        <v>172</v>
      </c>
      <c r="B556" s="18">
        <v>44971</v>
      </c>
      <c r="C556" s="4" t="s">
        <v>99</v>
      </c>
      <c r="D556" s="5">
        <v>2023</v>
      </c>
      <c r="E556" s="4" t="str">
        <f t="shared" si="97"/>
        <v>WhatcomFebruary2023</v>
      </c>
      <c r="K556" s="4">
        <f t="shared" si="98"/>
        <v>0</v>
      </c>
      <c r="Y556" s="2" t="s">
        <v>410</v>
      </c>
      <c r="AW556" s="4">
        <f t="shared" si="101"/>
        <v>0</v>
      </c>
      <c r="AX556" s="4">
        <f t="shared" si="102"/>
        <v>0</v>
      </c>
      <c r="BG556" s="4">
        <f t="shared" si="113"/>
        <v>0</v>
      </c>
      <c r="BL556" s="4">
        <f t="shared" si="103"/>
        <v>0</v>
      </c>
      <c r="BM556" s="4">
        <f t="shared" si="104"/>
        <v>0</v>
      </c>
      <c r="BR556" s="4">
        <f t="shared" si="105"/>
        <v>0</v>
      </c>
      <c r="BS556" s="4">
        <f t="shared" si="106"/>
        <v>0</v>
      </c>
      <c r="BT556" s="4">
        <f t="shared" si="107"/>
        <v>0</v>
      </c>
      <c r="BU556" s="4">
        <f t="shared" si="108"/>
        <v>0</v>
      </c>
    </row>
    <row r="557" spans="1:75">
      <c r="A557" s="4" t="s">
        <v>174</v>
      </c>
      <c r="B557" s="18">
        <v>44971</v>
      </c>
      <c r="C557" s="4" t="s">
        <v>99</v>
      </c>
      <c r="D557" s="5">
        <v>2023</v>
      </c>
      <c r="E557" s="4" t="str">
        <f t="shared" si="97"/>
        <v>WhitmanFebruary2023</v>
      </c>
      <c r="F557" s="4">
        <v>1588</v>
      </c>
      <c r="G557" s="4">
        <v>109</v>
      </c>
      <c r="H557" s="4">
        <v>690</v>
      </c>
      <c r="I557" s="4">
        <v>0</v>
      </c>
      <c r="J557" s="4">
        <v>0</v>
      </c>
      <c r="K557" s="4">
        <f t="shared" si="98"/>
        <v>690</v>
      </c>
      <c r="L557" s="4">
        <v>0</v>
      </c>
      <c r="M557" s="4">
        <v>1599</v>
      </c>
      <c r="N557" s="4">
        <v>705</v>
      </c>
      <c r="O557" s="4">
        <v>690</v>
      </c>
      <c r="P557" s="4">
        <v>0</v>
      </c>
      <c r="Q557" s="4">
        <v>0</v>
      </c>
      <c r="R557" s="4">
        <v>15</v>
      </c>
      <c r="S557" s="4">
        <v>1</v>
      </c>
      <c r="T557" s="4">
        <v>5</v>
      </c>
      <c r="U557" s="4">
        <v>9</v>
      </c>
      <c r="V557" s="4">
        <v>0</v>
      </c>
      <c r="W557" s="4">
        <v>0</v>
      </c>
      <c r="X557" s="4">
        <v>0</v>
      </c>
      <c r="Z557" s="4">
        <v>15</v>
      </c>
      <c r="AA557" s="4">
        <v>3</v>
      </c>
      <c r="AB557" s="4">
        <v>3</v>
      </c>
      <c r="AC557" s="4">
        <v>0</v>
      </c>
      <c r="AD557" s="4">
        <v>0</v>
      </c>
      <c r="AE557" s="4">
        <v>0</v>
      </c>
      <c r="AF557" s="4">
        <v>0</v>
      </c>
      <c r="AG557" s="4">
        <v>0</v>
      </c>
      <c r="AH557" s="4">
        <v>0</v>
      </c>
      <c r="AI557" s="4">
        <v>0</v>
      </c>
      <c r="AJ557" s="4">
        <v>0</v>
      </c>
      <c r="AK557" s="4">
        <v>0</v>
      </c>
      <c r="AL557" s="4">
        <v>0</v>
      </c>
      <c r="AM557" s="4">
        <v>0</v>
      </c>
      <c r="AN557" s="4">
        <v>0</v>
      </c>
      <c r="AO557" s="4">
        <v>0</v>
      </c>
      <c r="AP557" s="4">
        <v>0</v>
      </c>
      <c r="AQ557" s="4">
        <v>0</v>
      </c>
      <c r="AR557" s="4">
        <v>0</v>
      </c>
      <c r="AS557" s="4">
        <v>0</v>
      </c>
      <c r="AT557" s="4">
        <v>0</v>
      </c>
      <c r="AU557" s="4">
        <v>0</v>
      </c>
      <c r="AV557" s="4">
        <v>0</v>
      </c>
      <c r="AW557" s="4">
        <f t="shared" si="101"/>
        <v>3</v>
      </c>
      <c r="AX557" s="4">
        <f t="shared" si="102"/>
        <v>3</v>
      </c>
      <c r="AY557" s="4">
        <v>0</v>
      </c>
      <c r="AZ557" s="4">
        <v>0</v>
      </c>
      <c r="BA557" s="4">
        <v>0</v>
      </c>
      <c r="BB557" s="4">
        <v>1</v>
      </c>
      <c r="BC557" s="4">
        <v>1</v>
      </c>
      <c r="BD557" s="4">
        <v>0</v>
      </c>
      <c r="BE557" s="4">
        <v>0</v>
      </c>
      <c r="BF557" s="4">
        <v>0</v>
      </c>
      <c r="BG557" s="4">
        <f t="shared" si="113"/>
        <v>0</v>
      </c>
      <c r="BH557" s="4">
        <v>0</v>
      </c>
      <c r="BI557" s="4">
        <v>0</v>
      </c>
      <c r="BJ557" s="4">
        <v>0</v>
      </c>
      <c r="BK557" s="4">
        <v>11</v>
      </c>
      <c r="BL557" s="4">
        <f t="shared" si="103"/>
        <v>694</v>
      </c>
      <c r="BM557" s="4">
        <f t="shared" si="104"/>
        <v>12</v>
      </c>
      <c r="BN557" s="4">
        <v>6</v>
      </c>
      <c r="BO557" s="4">
        <v>6</v>
      </c>
      <c r="BP557" s="4">
        <v>0</v>
      </c>
      <c r="BQ557" s="4">
        <v>0</v>
      </c>
      <c r="BR557" s="4">
        <f t="shared" si="105"/>
        <v>702</v>
      </c>
      <c r="BS557" s="4">
        <f t="shared" si="106"/>
        <v>687</v>
      </c>
      <c r="BT557" s="4">
        <f t="shared" si="107"/>
        <v>15</v>
      </c>
      <c r="BU557" s="4">
        <f t="shared" si="108"/>
        <v>1584</v>
      </c>
      <c r="BW557" s="4">
        <v>0</v>
      </c>
    </row>
    <row r="558" spans="1:75">
      <c r="A558" s="4" t="s">
        <v>176</v>
      </c>
      <c r="B558" s="18">
        <v>44971</v>
      </c>
      <c r="C558" s="4" t="s">
        <v>99</v>
      </c>
      <c r="D558" s="5">
        <v>2023</v>
      </c>
      <c r="E558" s="4" t="str">
        <f t="shared" si="97"/>
        <v>YakimaFebruary2023</v>
      </c>
      <c r="F558" s="4">
        <v>17099</v>
      </c>
      <c r="G558" s="4">
        <v>804</v>
      </c>
      <c r="H558" s="4">
        <v>5244</v>
      </c>
      <c r="I558" s="4">
        <v>0</v>
      </c>
      <c r="J558" s="4">
        <v>0</v>
      </c>
      <c r="K558" s="4">
        <f t="shared" si="98"/>
        <v>5244</v>
      </c>
      <c r="L558" s="4">
        <v>0</v>
      </c>
      <c r="M558" s="4">
        <v>17285</v>
      </c>
      <c r="N558" s="4">
        <v>5307</v>
      </c>
      <c r="O558" s="4">
        <v>5244</v>
      </c>
      <c r="P558" s="4">
        <v>0</v>
      </c>
      <c r="Q558" s="4">
        <v>0</v>
      </c>
      <c r="R558" s="4">
        <v>63</v>
      </c>
      <c r="S558" s="4">
        <v>19</v>
      </c>
      <c r="T558" s="4">
        <v>7</v>
      </c>
      <c r="U558" s="4">
        <v>34</v>
      </c>
      <c r="V558" s="4">
        <v>0</v>
      </c>
      <c r="W558" s="4">
        <v>3</v>
      </c>
      <c r="X558" s="4">
        <v>0</v>
      </c>
      <c r="Z558" s="4">
        <v>238</v>
      </c>
      <c r="AA558" s="4">
        <v>21</v>
      </c>
      <c r="AB558" s="4">
        <v>19</v>
      </c>
      <c r="AC558" s="4">
        <v>2</v>
      </c>
      <c r="AD558" s="4">
        <v>2</v>
      </c>
      <c r="AE558" s="4">
        <v>0</v>
      </c>
      <c r="AF558" s="4">
        <v>0</v>
      </c>
      <c r="AG558" s="4">
        <v>0</v>
      </c>
      <c r="AH558" s="4">
        <v>0</v>
      </c>
      <c r="AI558" s="4">
        <v>0</v>
      </c>
      <c r="AJ558" s="4">
        <v>0</v>
      </c>
      <c r="AK558" s="4">
        <v>0</v>
      </c>
      <c r="AL558" s="4">
        <v>0</v>
      </c>
      <c r="AM558" s="4">
        <v>0</v>
      </c>
      <c r="AN558" s="4">
        <v>0</v>
      </c>
      <c r="AO558" s="4">
        <v>0</v>
      </c>
      <c r="AP558" s="4">
        <v>0</v>
      </c>
      <c r="AQ558" s="4">
        <v>0</v>
      </c>
      <c r="AR558" s="4">
        <v>0</v>
      </c>
      <c r="AS558" s="4">
        <v>0</v>
      </c>
      <c r="AT558" s="4">
        <v>0</v>
      </c>
      <c r="AU558" s="4">
        <v>0</v>
      </c>
      <c r="AV558" s="4">
        <v>0</v>
      </c>
      <c r="AW558" s="4">
        <f t="shared" si="101"/>
        <v>21</v>
      </c>
      <c r="AX558" s="4">
        <f t="shared" si="102"/>
        <v>19</v>
      </c>
      <c r="AY558" s="4">
        <v>0</v>
      </c>
      <c r="AZ558" s="4">
        <v>0</v>
      </c>
      <c r="BA558" s="4">
        <v>0</v>
      </c>
      <c r="BB558" s="4">
        <v>31</v>
      </c>
      <c r="BC558" s="4">
        <v>31</v>
      </c>
      <c r="BD558" s="4">
        <v>14</v>
      </c>
      <c r="BE558" s="4">
        <v>13</v>
      </c>
      <c r="BF558" s="4">
        <v>1</v>
      </c>
      <c r="BG558" s="4">
        <f t="shared" si="113"/>
        <v>2</v>
      </c>
      <c r="BH558" s="4">
        <v>2</v>
      </c>
      <c r="BI558" s="4">
        <v>0</v>
      </c>
      <c r="BJ558" s="4">
        <v>0</v>
      </c>
      <c r="BK558" s="4">
        <v>1264</v>
      </c>
      <c r="BL558" s="4">
        <f t="shared" si="103"/>
        <v>4041</v>
      </c>
      <c r="BM558" s="4">
        <f t="shared" si="104"/>
        <v>93</v>
      </c>
      <c r="BN558" s="4">
        <v>93</v>
      </c>
      <c r="BO558" s="4">
        <v>0</v>
      </c>
      <c r="BP558" s="4">
        <v>0</v>
      </c>
      <c r="BQ558" s="4">
        <v>1</v>
      </c>
      <c r="BR558" s="4">
        <f t="shared" si="105"/>
        <v>5286</v>
      </c>
      <c r="BS558" s="4">
        <f t="shared" si="106"/>
        <v>5225</v>
      </c>
      <c r="BT558" s="4">
        <f t="shared" si="107"/>
        <v>61</v>
      </c>
      <c r="BU558" s="4">
        <f t="shared" si="108"/>
        <v>17047</v>
      </c>
      <c r="BW558" s="4">
        <v>0</v>
      </c>
    </row>
    <row r="559" spans="1:75">
      <c r="A559" s="21" t="s">
        <v>178</v>
      </c>
      <c r="B559" s="22">
        <v>44971</v>
      </c>
      <c r="C559" s="21" t="s">
        <v>99</v>
      </c>
      <c r="D559" s="41">
        <v>2023</v>
      </c>
      <c r="E559" s="21" t="str">
        <f t="shared" ref="E559" si="114">CONCATENATE(A559,C559,D559)</f>
        <v>z-TotalsFebruary2023</v>
      </c>
      <c r="F559" s="21">
        <f>SUM(F520:F558)</f>
        <v>1377271</v>
      </c>
      <c r="G559" s="21">
        <f>SUM(G520:G558)</f>
        <v>127302</v>
      </c>
      <c r="H559" s="21">
        <f>SUM(H520:H558)</f>
        <v>451884</v>
      </c>
      <c r="I559" s="21">
        <f>SUM(I520:I558)</f>
        <v>130</v>
      </c>
      <c r="J559" s="21">
        <f>SUM(J520:J558)</f>
        <v>45</v>
      </c>
      <c r="K559" s="21">
        <f t="shared" ref="K559:K622" si="115">H559+I559-J559</f>
        <v>451969</v>
      </c>
      <c r="L559" s="21">
        <f t="shared" ref="L559:X559" si="116">SUM(L520:L558)</f>
        <v>0</v>
      </c>
      <c r="M559" s="21">
        <f t="shared" si="116"/>
        <v>1383889</v>
      </c>
      <c r="N559" s="21">
        <f t="shared" si="116"/>
        <v>459258</v>
      </c>
      <c r="O559" s="21">
        <f t="shared" si="116"/>
        <v>451969</v>
      </c>
      <c r="P559" s="21">
        <f t="shared" si="116"/>
        <v>40</v>
      </c>
      <c r="Q559" s="21">
        <f t="shared" si="116"/>
        <v>0</v>
      </c>
      <c r="R559" s="21">
        <f t="shared" si="116"/>
        <v>7249</v>
      </c>
      <c r="S559" s="21">
        <f t="shared" si="116"/>
        <v>993</v>
      </c>
      <c r="T559" s="21">
        <f t="shared" si="116"/>
        <v>2375</v>
      </c>
      <c r="U559" s="21">
        <f t="shared" si="116"/>
        <v>3728</v>
      </c>
      <c r="V559" s="21">
        <f t="shared" si="116"/>
        <v>0</v>
      </c>
      <c r="W559" s="21">
        <f t="shared" si="116"/>
        <v>152</v>
      </c>
      <c r="X559" s="21">
        <f t="shared" si="116"/>
        <v>0</v>
      </c>
      <c r="Y559" s="21"/>
      <c r="Z559" s="21">
        <f t="shared" ref="Z559:AV559" si="117">SUM(Z520:Z558)</f>
        <v>29421</v>
      </c>
      <c r="AA559" s="21">
        <f t="shared" si="117"/>
        <v>3008</v>
      </c>
      <c r="AB559" s="21">
        <f t="shared" si="117"/>
        <v>2966</v>
      </c>
      <c r="AC559" s="21">
        <f t="shared" si="117"/>
        <v>43</v>
      </c>
      <c r="AD559" s="21">
        <f t="shared" si="117"/>
        <v>16</v>
      </c>
      <c r="AE559" s="21">
        <f t="shared" si="117"/>
        <v>18</v>
      </c>
      <c r="AF559" s="21">
        <f t="shared" si="117"/>
        <v>7</v>
      </c>
      <c r="AG559" s="21">
        <f t="shared" si="117"/>
        <v>2</v>
      </c>
      <c r="AH559" s="21">
        <f t="shared" si="117"/>
        <v>0</v>
      </c>
      <c r="AI559" s="21">
        <f t="shared" si="117"/>
        <v>0</v>
      </c>
      <c r="AJ559" s="21">
        <f t="shared" si="117"/>
        <v>0</v>
      </c>
      <c r="AK559" s="21">
        <f t="shared" si="117"/>
        <v>0</v>
      </c>
      <c r="AL559" s="21">
        <f t="shared" si="117"/>
        <v>0</v>
      </c>
      <c r="AM559" s="21">
        <f t="shared" si="117"/>
        <v>0</v>
      </c>
      <c r="AN559" s="21">
        <f t="shared" si="117"/>
        <v>0</v>
      </c>
      <c r="AO559" s="21">
        <f t="shared" si="117"/>
        <v>0</v>
      </c>
      <c r="AP559" s="21">
        <f t="shared" si="117"/>
        <v>0</v>
      </c>
      <c r="AQ559" s="21">
        <f t="shared" si="117"/>
        <v>0</v>
      </c>
      <c r="AR559" s="21">
        <f t="shared" si="117"/>
        <v>0</v>
      </c>
      <c r="AS559" s="21">
        <f t="shared" si="117"/>
        <v>0</v>
      </c>
      <c r="AT559" s="21">
        <f t="shared" si="117"/>
        <v>0</v>
      </c>
      <c r="AU559" s="21">
        <f t="shared" si="117"/>
        <v>0</v>
      </c>
      <c r="AV559" s="21">
        <f t="shared" si="117"/>
        <v>0</v>
      </c>
      <c r="AW559" s="21">
        <f t="shared" ref="AW559:AW622" si="118">AA559+AH559</f>
        <v>3008</v>
      </c>
      <c r="AX559" s="21">
        <f t="shared" ref="AX559:AX622" si="119">AB559+AI559</f>
        <v>2966</v>
      </c>
      <c r="AY559" s="21">
        <f t="shared" ref="AY559:BF559" si="120">SUM(AY520:AY558)</f>
        <v>0</v>
      </c>
      <c r="AZ559" s="21">
        <f t="shared" si="120"/>
        <v>0</v>
      </c>
      <c r="BA559" s="21">
        <f t="shared" si="120"/>
        <v>0</v>
      </c>
      <c r="BB559" s="21">
        <f t="shared" si="120"/>
        <v>8131</v>
      </c>
      <c r="BC559" s="21">
        <f t="shared" si="120"/>
        <v>8129</v>
      </c>
      <c r="BD559" s="21">
        <f t="shared" si="120"/>
        <v>2572</v>
      </c>
      <c r="BE559" s="21">
        <f t="shared" si="120"/>
        <v>2510</v>
      </c>
      <c r="BF559" s="21">
        <f t="shared" si="120"/>
        <v>62</v>
      </c>
      <c r="BG559" s="21">
        <f t="shared" si="113"/>
        <v>758</v>
      </c>
      <c r="BH559" s="21">
        <f>SUM(BH520:BH558)</f>
        <v>754</v>
      </c>
      <c r="BI559" s="21">
        <f>SUM(BI520:BI558)</f>
        <v>4</v>
      </c>
      <c r="BJ559" s="21">
        <f>SUM(BJ520:BJ558)</f>
        <v>9</v>
      </c>
      <c r="BK559" s="21">
        <f>SUM(BK520:BK558)</f>
        <v>190054</v>
      </c>
      <c r="BL559" s="21">
        <f t="shared" ref="BL559:BL622" si="121">N559-AY559-BG559-BK559</f>
        <v>268446</v>
      </c>
      <c r="BM559" s="21">
        <f t="shared" ref="BM559:BM622" si="122">BN559+BO559</f>
        <v>4131</v>
      </c>
      <c r="BN559" s="21">
        <f>SUM(BN520:BN558)</f>
        <v>2407</v>
      </c>
      <c r="BO559" s="21">
        <f>SUM(BO520:BO558)</f>
        <v>1724</v>
      </c>
      <c r="BP559" s="21">
        <f>SUM(BP520:BP558)</f>
        <v>51</v>
      </c>
      <c r="BQ559" s="21">
        <f>SUM(BQ520:BQ558)</f>
        <v>1359</v>
      </c>
      <c r="BR559" s="21">
        <f t="shared" ref="BR559:BR622" si="123">N559-AA559-AO559-AH559-AZ559</f>
        <v>456250</v>
      </c>
      <c r="BS559" s="21">
        <f t="shared" ref="BS559:BS622" si="124">O559-AB559-AQ559-AI559-AZ559</f>
        <v>449003</v>
      </c>
      <c r="BT559" s="21">
        <f t="shared" ref="BT559:BT622" si="125">R559-AC559-AR559-AJ559-AK559-AL559-AM559-BA559</f>
        <v>7206</v>
      </c>
      <c r="BU559" s="21">
        <f t="shared" ref="BU559:BU622" si="126">M559-Z559-AN559-AY559</f>
        <v>1354468</v>
      </c>
      <c r="BV559" s="21"/>
      <c r="BW559" s="21">
        <f>SUM(BW520:BW558)</f>
        <v>26</v>
      </c>
    </row>
    <row r="560" spans="1:75">
      <c r="A560" s="4" t="s">
        <v>98</v>
      </c>
      <c r="B560" s="18">
        <v>44873</v>
      </c>
      <c r="C560" s="4" t="s">
        <v>179</v>
      </c>
      <c r="D560" s="5">
        <v>2022</v>
      </c>
      <c r="E560" s="4" t="s">
        <v>420</v>
      </c>
      <c r="F560" s="4">
        <v>7859</v>
      </c>
      <c r="G560" s="4">
        <v>580</v>
      </c>
      <c r="H560" s="4">
        <v>4163</v>
      </c>
      <c r="I560" s="4">
        <v>0</v>
      </c>
      <c r="J560" s="4">
        <v>0</v>
      </c>
      <c r="K560" s="4">
        <f t="shared" si="115"/>
        <v>4163</v>
      </c>
      <c r="M560" s="4">
        <v>7951</v>
      </c>
      <c r="N560" s="4">
        <v>4228</v>
      </c>
      <c r="O560" s="4">
        <v>4163</v>
      </c>
      <c r="P560" s="4">
        <v>0</v>
      </c>
      <c r="Q560" s="4">
        <v>0</v>
      </c>
      <c r="R560" s="4">
        <v>65</v>
      </c>
      <c r="S560" s="4">
        <v>7</v>
      </c>
      <c r="T560" s="4">
        <v>43</v>
      </c>
      <c r="U560" s="4">
        <v>14</v>
      </c>
      <c r="V560" s="4">
        <v>0</v>
      </c>
      <c r="W560" s="4">
        <v>1</v>
      </c>
      <c r="Z560" s="4">
        <v>57</v>
      </c>
      <c r="AA560" s="4">
        <v>8</v>
      </c>
      <c r="AB560" s="4">
        <v>8</v>
      </c>
      <c r="AC560" s="4">
        <v>0</v>
      </c>
      <c r="AD560" s="4">
        <v>0</v>
      </c>
      <c r="AE560" s="4">
        <v>0</v>
      </c>
      <c r="AF560" s="4">
        <v>0</v>
      </c>
      <c r="AG560" s="4">
        <v>0</v>
      </c>
      <c r="AH560" s="4">
        <v>0</v>
      </c>
      <c r="AI560" s="4">
        <v>0</v>
      </c>
      <c r="AJ560" s="4">
        <v>0</v>
      </c>
      <c r="AK560" s="4">
        <v>0</v>
      </c>
      <c r="AL560" s="4">
        <v>0</v>
      </c>
      <c r="AM560" s="4">
        <v>0</v>
      </c>
      <c r="AN560" s="4">
        <v>0</v>
      </c>
      <c r="AO560" s="4">
        <v>0</v>
      </c>
      <c r="AP560" s="4">
        <v>0</v>
      </c>
      <c r="AQ560" s="4">
        <v>0</v>
      </c>
      <c r="AR560" s="4">
        <v>0</v>
      </c>
      <c r="AS560" s="4">
        <v>0</v>
      </c>
      <c r="AT560" s="4">
        <v>0</v>
      </c>
      <c r="AU560" s="4">
        <v>0</v>
      </c>
      <c r="AV560" s="4">
        <v>0</v>
      </c>
      <c r="AW560" s="4">
        <f t="shared" si="118"/>
        <v>8</v>
      </c>
      <c r="AX560" s="4">
        <f t="shared" si="119"/>
        <v>8</v>
      </c>
      <c r="AY560" s="4">
        <v>0</v>
      </c>
      <c r="AZ560" s="4">
        <v>0</v>
      </c>
      <c r="BA560" s="4">
        <v>0</v>
      </c>
      <c r="BB560" s="4">
        <v>55</v>
      </c>
      <c r="BC560" s="4">
        <v>55</v>
      </c>
      <c r="BD560" s="4">
        <v>39</v>
      </c>
      <c r="BE560" s="4">
        <v>38</v>
      </c>
      <c r="BF560" s="4">
        <v>1</v>
      </c>
      <c r="BG560" s="8">
        <f t="shared" si="113"/>
        <v>3</v>
      </c>
      <c r="BH560" s="4">
        <v>3</v>
      </c>
      <c r="BI560" s="4">
        <v>0</v>
      </c>
      <c r="BJ560" s="4">
        <v>0</v>
      </c>
      <c r="BK560" s="4">
        <v>2515</v>
      </c>
      <c r="BL560" s="4">
        <f t="shared" si="121"/>
        <v>1710</v>
      </c>
      <c r="BM560" s="4">
        <f t="shared" si="122"/>
        <v>41</v>
      </c>
      <c r="BN560" s="4">
        <v>41</v>
      </c>
      <c r="BO560" s="4">
        <v>0</v>
      </c>
      <c r="BP560" s="4">
        <v>0</v>
      </c>
      <c r="BQ560" s="4">
        <v>17</v>
      </c>
      <c r="BR560" s="4">
        <f t="shared" si="123"/>
        <v>4220</v>
      </c>
      <c r="BS560" s="4">
        <f t="shared" si="124"/>
        <v>4155</v>
      </c>
      <c r="BT560" s="4">
        <f t="shared" si="125"/>
        <v>65</v>
      </c>
      <c r="BU560" s="4">
        <f t="shared" si="126"/>
        <v>7894</v>
      </c>
      <c r="BW560" s="4">
        <v>0</v>
      </c>
    </row>
    <row r="561" spans="1:75" ht="130.5">
      <c r="A561" s="4" t="s">
        <v>101</v>
      </c>
      <c r="B561" s="18">
        <v>44873</v>
      </c>
      <c r="C561" s="4" t="s">
        <v>179</v>
      </c>
      <c r="D561" s="5">
        <v>2022</v>
      </c>
      <c r="E561" s="4" t="s">
        <v>421</v>
      </c>
      <c r="F561" s="4">
        <v>14826</v>
      </c>
      <c r="G561" s="4">
        <v>2227</v>
      </c>
      <c r="H561" s="4">
        <v>9085</v>
      </c>
      <c r="I561" s="4">
        <v>0</v>
      </c>
      <c r="J561" s="4">
        <v>1</v>
      </c>
      <c r="K561" s="4">
        <f t="shared" si="115"/>
        <v>9084</v>
      </c>
      <c r="L561" s="4">
        <v>-1189</v>
      </c>
      <c r="M561" s="4">
        <v>15227</v>
      </c>
      <c r="N561" s="4">
        <v>10371</v>
      </c>
      <c r="O561" s="4">
        <v>10273</v>
      </c>
      <c r="P561" s="4">
        <v>0</v>
      </c>
      <c r="Q561" s="4">
        <v>0</v>
      </c>
      <c r="R561" s="4">
        <v>86</v>
      </c>
      <c r="S561" s="4">
        <v>11</v>
      </c>
      <c r="T561" s="4">
        <v>43</v>
      </c>
      <c r="U561" s="4">
        <v>17</v>
      </c>
      <c r="V561" s="4">
        <v>0</v>
      </c>
      <c r="W561" s="4">
        <v>15</v>
      </c>
      <c r="Y561" s="2" t="s">
        <v>422</v>
      </c>
      <c r="Z561" s="4">
        <v>107</v>
      </c>
      <c r="AA561" s="4">
        <v>21</v>
      </c>
      <c r="AB561" s="4">
        <v>20</v>
      </c>
      <c r="AC561" s="4">
        <v>1</v>
      </c>
      <c r="AD561" s="4">
        <v>0</v>
      </c>
      <c r="AE561" s="4">
        <v>1</v>
      </c>
      <c r="AF561" s="4">
        <v>0</v>
      </c>
      <c r="AG561" s="4">
        <v>0</v>
      </c>
      <c r="AH561" s="4">
        <v>0</v>
      </c>
      <c r="AI561" s="4">
        <v>0</v>
      </c>
      <c r="AJ561" s="4">
        <v>0</v>
      </c>
      <c r="AK561" s="4">
        <v>0</v>
      </c>
      <c r="AL561" s="4">
        <v>0</v>
      </c>
      <c r="AM561" s="4">
        <v>0</v>
      </c>
      <c r="AN561" s="4">
        <v>0</v>
      </c>
      <c r="AO561" s="4">
        <v>0</v>
      </c>
      <c r="AP561" s="4">
        <v>0</v>
      </c>
      <c r="AQ561" s="4">
        <v>0</v>
      </c>
      <c r="AR561" s="4">
        <v>0</v>
      </c>
      <c r="AS561" s="4">
        <v>0</v>
      </c>
      <c r="AT561" s="4">
        <v>0</v>
      </c>
      <c r="AU561" s="4">
        <v>0</v>
      </c>
      <c r="AV561" s="4">
        <v>0</v>
      </c>
      <c r="AW561" s="4">
        <f t="shared" si="118"/>
        <v>21</v>
      </c>
      <c r="AX561" s="4">
        <f t="shared" si="119"/>
        <v>20</v>
      </c>
      <c r="AY561" s="4">
        <v>0</v>
      </c>
      <c r="AZ561" s="4">
        <v>0</v>
      </c>
      <c r="BA561" s="4">
        <v>0</v>
      </c>
      <c r="BB561" s="4">
        <v>233</v>
      </c>
      <c r="BC561" s="4">
        <v>232</v>
      </c>
      <c r="BD561" s="4">
        <v>169</v>
      </c>
      <c r="BE561" s="4">
        <v>168</v>
      </c>
      <c r="BF561" s="4">
        <v>1</v>
      </c>
      <c r="BG561" s="8">
        <f t="shared" si="113"/>
        <v>10</v>
      </c>
      <c r="BH561" s="4">
        <v>10</v>
      </c>
      <c r="BI561" s="4">
        <v>0</v>
      </c>
      <c r="BJ561" s="4">
        <v>10</v>
      </c>
      <c r="BK561" s="4">
        <v>6048</v>
      </c>
      <c r="BL561" s="4">
        <f t="shared" si="121"/>
        <v>4313</v>
      </c>
      <c r="BM561" s="4">
        <f t="shared" si="122"/>
        <v>97</v>
      </c>
      <c r="BN561" s="4">
        <v>97</v>
      </c>
      <c r="BO561" s="4">
        <v>0</v>
      </c>
      <c r="BP561" s="4">
        <v>0</v>
      </c>
      <c r="BQ561" s="4">
        <v>28</v>
      </c>
      <c r="BR561" s="4">
        <f t="shared" si="123"/>
        <v>10350</v>
      </c>
      <c r="BS561" s="4">
        <f t="shared" si="124"/>
        <v>10253</v>
      </c>
      <c r="BT561" s="4">
        <f t="shared" si="125"/>
        <v>85</v>
      </c>
      <c r="BU561" s="4">
        <f t="shared" si="126"/>
        <v>15120</v>
      </c>
      <c r="BW561" s="4">
        <v>0</v>
      </c>
    </row>
    <row r="562" spans="1:75">
      <c r="A562" s="4" t="s">
        <v>103</v>
      </c>
      <c r="B562" s="18">
        <v>44873</v>
      </c>
      <c r="C562" s="4" t="s">
        <v>179</v>
      </c>
      <c r="D562" s="5">
        <v>2022</v>
      </c>
      <c r="E562" s="4" t="s">
        <v>423</v>
      </c>
      <c r="F562" s="4">
        <v>126127</v>
      </c>
      <c r="G562" s="4">
        <v>11592</v>
      </c>
      <c r="H562" s="4">
        <v>76328</v>
      </c>
      <c r="I562" s="4">
        <v>11</v>
      </c>
      <c r="J562" s="4">
        <v>0</v>
      </c>
      <c r="K562" s="4">
        <f t="shared" si="115"/>
        <v>76339</v>
      </c>
      <c r="M562" s="4">
        <v>128194</v>
      </c>
      <c r="N562" s="4">
        <v>77025</v>
      </c>
      <c r="O562" s="4">
        <v>76339</v>
      </c>
      <c r="P562" s="4">
        <v>0</v>
      </c>
      <c r="Q562" s="4">
        <v>0</v>
      </c>
      <c r="R562" s="4">
        <v>686</v>
      </c>
      <c r="S562" s="4">
        <v>245</v>
      </c>
      <c r="T562" s="4">
        <v>279</v>
      </c>
      <c r="U562" s="4">
        <v>152</v>
      </c>
      <c r="V562" s="4">
        <v>0</v>
      </c>
      <c r="W562" s="4">
        <v>10</v>
      </c>
      <c r="Z562" s="4">
        <v>1063</v>
      </c>
      <c r="AA562" s="4">
        <v>199</v>
      </c>
      <c r="AB562" s="4">
        <v>192</v>
      </c>
      <c r="AC562" s="4">
        <v>7</v>
      </c>
      <c r="AD562" s="4">
        <v>0</v>
      </c>
      <c r="AE562" s="4">
        <v>5</v>
      </c>
      <c r="AF562" s="4">
        <v>2</v>
      </c>
      <c r="AG562" s="4">
        <v>0</v>
      </c>
      <c r="AH562" s="4">
        <v>0</v>
      </c>
      <c r="AI562" s="4">
        <v>0</v>
      </c>
      <c r="AJ562" s="4">
        <v>0</v>
      </c>
      <c r="AK562" s="4">
        <v>0</v>
      </c>
      <c r="AL562" s="4">
        <v>0</v>
      </c>
      <c r="AM562" s="4">
        <v>0</v>
      </c>
      <c r="AN562" s="4">
        <v>0</v>
      </c>
      <c r="AO562" s="4">
        <v>0</v>
      </c>
      <c r="AP562" s="4">
        <v>0</v>
      </c>
      <c r="AQ562" s="4">
        <v>0</v>
      </c>
      <c r="AR562" s="4">
        <v>0</v>
      </c>
      <c r="AS562" s="4">
        <v>0</v>
      </c>
      <c r="AT562" s="4">
        <v>0</v>
      </c>
      <c r="AU562" s="4">
        <v>0</v>
      </c>
      <c r="AV562" s="4">
        <v>0</v>
      </c>
      <c r="AW562" s="4">
        <f t="shared" si="118"/>
        <v>199</v>
      </c>
      <c r="AX562" s="4">
        <f t="shared" si="119"/>
        <v>192</v>
      </c>
      <c r="AY562" s="4">
        <v>0</v>
      </c>
      <c r="AZ562" s="4">
        <v>0</v>
      </c>
      <c r="BA562" s="4">
        <v>0</v>
      </c>
      <c r="BB562" s="4">
        <v>2582</v>
      </c>
      <c r="BC562" s="4">
        <v>2579</v>
      </c>
      <c r="BD562" s="4">
        <v>1694</v>
      </c>
      <c r="BE562" s="4">
        <v>1655</v>
      </c>
      <c r="BF562" s="4">
        <v>39</v>
      </c>
      <c r="BG562" s="8">
        <f t="shared" si="113"/>
        <v>115</v>
      </c>
      <c r="BH562" s="4">
        <v>115</v>
      </c>
      <c r="BI562" s="4">
        <v>0</v>
      </c>
      <c r="BJ562" s="4">
        <v>105</v>
      </c>
      <c r="BK562" s="4">
        <v>52596</v>
      </c>
      <c r="BL562" s="4">
        <f t="shared" si="121"/>
        <v>24314</v>
      </c>
      <c r="BM562" s="4">
        <f t="shared" si="122"/>
        <v>592</v>
      </c>
      <c r="BN562" s="4">
        <v>592</v>
      </c>
      <c r="BO562" s="4">
        <v>0</v>
      </c>
      <c r="BP562" s="4">
        <v>0</v>
      </c>
      <c r="BQ562" s="4">
        <v>600</v>
      </c>
      <c r="BR562" s="4">
        <f t="shared" si="123"/>
        <v>76826</v>
      </c>
      <c r="BS562" s="4">
        <f t="shared" si="124"/>
        <v>76147</v>
      </c>
      <c r="BT562" s="4">
        <f t="shared" si="125"/>
        <v>679</v>
      </c>
      <c r="BU562" s="4">
        <f t="shared" si="126"/>
        <v>127131</v>
      </c>
      <c r="BW562" s="4">
        <v>0</v>
      </c>
    </row>
    <row r="563" spans="1:75">
      <c r="A563" s="4" t="s">
        <v>105</v>
      </c>
      <c r="B563" s="18">
        <v>44873</v>
      </c>
      <c r="C563" s="4" t="s">
        <v>179</v>
      </c>
      <c r="D563" s="5">
        <v>2022</v>
      </c>
      <c r="E563" s="4" t="s">
        <v>424</v>
      </c>
      <c r="F563" s="4">
        <v>50966</v>
      </c>
      <c r="G563" s="4">
        <v>3574</v>
      </c>
      <c r="H563" s="4">
        <v>34528</v>
      </c>
      <c r="I563" s="4">
        <v>2</v>
      </c>
      <c r="J563" s="4">
        <v>0</v>
      </c>
      <c r="K563" s="4">
        <f t="shared" si="115"/>
        <v>34530</v>
      </c>
      <c r="M563" s="4">
        <v>52896</v>
      </c>
      <c r="N563" s="4">
        <v>34942</v>
      </c>
      <c r="O563" s="4">
        <v>34530</v>
      </c>
      <c r="P563" s="4">
        <v>13</v>
      </c>
      <c r="Q563" s="4">
        <v>13</v>
      </c>
      <c r="R563" s="4">
        <v>399</v>
      </c>
      <c r="S563" s="4">
        <v>104</v>
      </c>
      <c r="T563" s="4">
        <v>209</v>
      </c>
      <c r="U563" s="4">
        <v>78</v>
      </c>
      <c r="V563" s="4">
        <v>0</v>
      </c>
      <c r="W563" s="4">
        <v>8</v>
      </c>
      <c r="Z563" s="4">
        <v>476</v>
      </c>
      <c r="AA563" s="4">
        <v>120</v>
      </c>
      <c r="AB563" s="4">
        <v>119</v>
      </c>
      <c r="AC563" s="4">
        <v>1</v>
      </c>
      <c r="AD563" s="4">
        <v>0</v>
      </c>
      <c r="AE563" s="4">
        <v>0</v>
      </c>
      <c r="AF563" s="4">
        <v>0</v>
      </c>
      <c r="AG563" s="4">
        <v>1</v>
      </c>
      <c r="AH563" s="4">
        <v>2</v>
      </c>
      <c r="AI563" s="4">
        <v>2</v>
      </c>
      <c r="AJ563" s="4">
        <v>0</v>
      </c>
      <c r="AK563" s="4">
        <v>0</v>
      </c>
      <c r="AL563" s="4">
        <v>0</v>
      </c>
      <c r="AM563" s="4">
        <v>0</v>
      </c>
      <c r="AN563" s="4">
        <v>0</v>
      </c>
      <c r="AO563" s="4">
        <v>0</v>
      </c>
      <c r="AP563" s="4">
        <v>0</v>
      </c>
      <c r="AQ563" s="4">
        <v>0</v>
      </c>
      <c r="AR563" s="4">
        <v>0</v>
      </c>
      <c r="AS563" s="4">
        <v>0</v>
      </c>
      <c r="AT563" s="4">
        <v>0</v>
      </c>
      <c r="AU563" s="4">
        <v>0</v>
      </c>
      <c r="AV563" s="4">
        <v>0</v>
      </c>
      <c r="AW563" s="4">
        <f t="shared" si="118"/>
        <v>122</v>
      </c>
      <c r="AX563" s="4">
        <f t="shared" si="119"/>
        <v>121</v>
      </c>
      <c r="AY563" s="4">
        <v>0</v>
      </c>
      <c r="AZ563" s="4">
        <v>0</v>
      </c>
      <c r="BA563" s="4">
        <v>0</v>
      </c>
      <c r="BB563" s="4">
        <v>1224</v>
      </c>
      <c r="BC563" s="4">
        <v>1224</v>
      </c>
      <c r="BD563" s="4">
        <v>724</v>
      </c>
      <c r="BE563" s="4">
        <v>708</v>
      </c>
      <c r="BF563" s="4">
        <v>16</v>
      </c>
      <c r="BG563" s="8">
        <f t="shared" si="113"/>
        <v>60</v>
      </c>
      <c r="BH563" s="4">
        <v>58</v>
      </c>
      <c r="BI563" s="4">
        <v>2</v>
      </c>
      <c r="BJ563" s="4">
        <v>0</v>
      </c>
      <c r="BK563" s="4">
        <v>23571</v>
      </c>
      <c r="BL563" s="4">
        <f t="shared" si="121"/>
        <v>11311</v>
      </c>
      <c r="BM563" s="4">
        <f t="shared" si="122"/>
        <v>395</v>
      </c>
      <c r="BN563" s="4">
        <v>395</v>
      </c>
      <c r="BO563" s="4">
        <v>0</v>
      </c>
      <c r="BP563" s="4">
        <v>0</v>
      </c>
      <c r="BQ563" s="4">
        <v>382</v>
      </c>
      <c r="BR563" s="4">
        <f t="shared" si="123"/>
        <v>34820</v>
      </c>
      <c r="BS563" s="4">
        <f t="shared" si="124"/>
        <v>34409</v>
      </c>
      <c r="BT563" s="4">
        <f t="shared" si="125"/>
        <v>398</v>
      </c>
      <c r="BU563" s="4">
        <f t="shared" si="126"/>
        <v>52420</v>
      </c>
      <c r="BW563" s="4">
        <v>0</v>
      </c>
    </row>
    <row r="564" spans="1:75">
      <c r="A564" s="4" t="s">
        <v>107</v>
      </c>
      <c r="B564" s="18">
        <v>44873</v>
      </c>
      <c r="C564" s="4" t="s">
        <v>179</v>
      </c>
      <c r="D564" s="5">
        <v>2022</v>
      </c>
      <c r="E564" s="4" t="s">
        <v>425</v>
      </c>
      <c r="F564" s="4">
        <v>57254</v>
      </c>
      <c r="G564" s="4">
        <v>4441</v>
      </c>
      <c r="H564" s="4">
        <v>40797</v>
      </c>
      <c r="I564" s="4">
        <v>7</v>
      </c>
      <c r="J564" s="4">
        <v>1</v>
      </c>
      <c r="K564" s="4">
        <f t="shared" si="115"/>
        <v>40803</v>
      </c>
      <c r="M564" s="4">
        <v>59003</v>
      </c>
      <c r="N564" s="4">
        <v>41102</v>
      </c>
      <c r="O564" s="4">
        <v>40803</v>
      </c>
      <c r="P564" s="4">
        <v>0</v>
      </c>
      <c r="Q564" s="4">
        <v>0</v>
      </c>
      <c r="R564" s="4">
        <v>299</v>
      </c>
      <c r="S564" s="4">
        <v>86</v>
      </c>
      <c r="T564" s="4">
        <v>174</v>
      </c>
      <c r="U564" s="4">
        <v>36</v>
      </c>
      <c r="V564" s="4">
        <v>0</v>
      </c>
      <c r="W564" s="4">
        <v>3</v>
      </c>
      <c r="Z564" s="4">
        <v>883</v>
      </c>
      <c r="AA564" s="4">
        <v>162</v>
      </c>
      <c r="AB564" s="4">
        <v>161</v>
      </c>
      <c r="AC564" s="4">
        <v>1</v>
      </c>
      <c r="AD564" s="4">
        <v>0</v>
      </c>
      <c r="AE564" s="4">
        <v>0</v>
      </c>
      <c r="AF564" s="4">
        <v>0</v>
      </c>
      <c r="AG564" s="4">
        <v>1</v>
      </c>
      <c r="AH564" s="4">
        <v>1</v>
      </c>
      <c r="AI564" s="4">
        <v>1</v>
      </c>
      <c r="AJ564" s="4">
        <v>0</v>
      </c>
      <c r="AK564" s="4">
        <v>0</v>
      </c>
      <c r="AL564" s="4">
        <v>0</v>
      </c>
      <c r="AM564" s="4">
        <v>0</v>
      </c>
      <c r="AN564" s="4">
        <v>0</v>
      </c>
      <c r="AO564" s="4">
        <v>0</v>
      </c>
      <c r="AP564" s="4">
        <v>0</v>
      </c>
      <c r="AQ564" s="4">
        <v>0</v>
      </c>
      <c r="AR564" s="4">
        <v>0</v>
      </c>
      <c r="AS564" s="4">
        <v>0</v>
      </c>
      <c r="AT564" s="4">
        <v>0</v>
      </c>
      <c r="AU564" s="4">
        <v>0</v>
      </c>
      <c r="AV564" s="4">
        <v>0</v>
      </c>
      <c r="AW564" s="4">
        <f t="shared" si="118"/>
        <v>163</v>
      </c>
      <c r="AX564" s="4">
        <f t="shared" si="119"/>
        <v>162</v>
      </c>
      <c r="AY564" s="4">
        <v>0</v>
      </c>
      <c r="AZ564" s="4">
        <v>0</v>
      </c>
      <c r="BA564" s="4">
        <v>0</v>
      </c>
      <c r="BB564" s="4">
        <v>1962</v>
      </c>
      <c r="BC564" s="4">
        <v>1962</v>
      </c>
      <c r="BD564" s="4">
        <v>518</v>
      </c>
      <c r="BE564" s="4">
        <v>510</v>
      </c>
      <c r="BF564" s="4">
        <v>8</v>
      </c>
      <c r="BG564" s="8">
        <f t="shared" si="113"/>
        <v>120</v>
      </c>
      <c r="BH564" s="4">
        <v>118</v>
      </c>
      <c r="BI564" s="4">
        <v>2</v>
      </c>
      <c r="BJ564" s="4">
        <v>0</v>
      </c>
      <c r="BK564" s="4">
        <v>30524</v>
      </c>
      <c r="BL564" s="4">
        <f t="shared" si="121"/>
        <v>10458</v>
      </c>
      <c r="BM564" s="4">
        <f t="shared" si="122"/>
        <v>789</v>
      </c>
      <c r="BN564" s="4">
        <v>789</v>
      </c>
      <c r="BO564" s="4">
        <v>0</v>
      </c>
      <c r="BP564" s="4">
        <v>0</v>
      </c>
      <c r="BQ564" s="4">
        <v>102</v>
      </c>
      <c r="BR564" s="4">
        <f t="shared" si="123"/>
        <v>40939</v>
      </c>
      <c r="BS564" s="4">
        <f t="shared" si="124"/>
        <v>40641</v>
      </c>
      <c r="BT564" s="4">
        <f t="shared" si="125"/>
        <v>298</v>
      </c>
      <c r="BU564" s="4">
        <f t="shared" si="126"/>
        <v>58120</v>
      </c>
      <c r="BW564" s="4">
        <v>0</v>
      </c>
    </row>
    <row r="565" spans="1:75">
      <c r="A565" s="4" t="s">
        <v>109</v>
      </c>
      <c r="B565" s="18">
        <v>44873</v>
      </c>
      <c r="C565" s="4" t="s">
        <v>179</v>
      </c>
      <c r="D565" s="5">
        <v>2022</v>
      </c>
      <c r="E565" s="4" t="s">
        <v>426</v>
      </c>
      <c r="F565" s="4">
        <v>327112</v>
      </c>
      <c r="G565" s="4">
        <v>37767</v>
      </c>
      <c r="H565" s="4">
        <v>207410</v>
      </c>
      <c r="I565" s="4">
        <v>50</v>
      </c>
      <c r="J565" s="4">
        <v>4</v>
      </c>
      <c r="K565" s="4">
        <f t="shared" si="115"/>
        <v>207456</v>
      </c>
      <c r="M565" s="4">
        <v>336308</v>
      </c>
      <c r="N565" s="4">
        <v>210697</v>
      </c>
      <c r="O565" s="4">
        <v>207456</v>
      </c>
      <c r="P565" s="4">
        <v>0</v>
      </c>
      <c r="Q565" s="4">
        <v>0</v>
      </c>
      <c r="R565" s="4">
        <v>3241</v>
      </c>
      <c r="S565" s="4">
        <v>97</v>
      </c>
      <c r="T565" s="4">
        <v>2456</v>
      </c>
      <c r="U565" s="4">
        <v>632</v>
      </c>
      <c r="V565" s="4">
        <v>0</v>
      </c>
      <c r="W565" s="4">
        <v>56</v>
      </c>
      <c r="Z565" s="4">
        <v>4280</v>
      </c>
      <c r="AA565" s="4">
        <v>1206</v>
      </c>
      <c r="AB565" s="4">
        <v>1188</v>
      </c>
      <c r="AC565" s="4">
        <v>18</v>
      </c>
      <c r="AD565" s="4">
        <v>1</v>
      </c>
      <c r="AE565" s="4">
        <v>17</v>
      </c>
      <c r="AF565" s="4">
        <v>0</v>
      </c>
      <c r="AG565" s="4">
        <v>0</v>
      </c>
      <c r="AH565" s="4">
        <v>13</v>
      </c>
      <c r="AI565" s="4">
        <v>13</v>
      </c>
      <c r="AJ565" s="4">
        <v>0</v>
      </c>
      <c r="AK565" s="4">
        <v>0</v>
      </c>
      <c r="AL565" s="4">
        <v>0</v>
      </c>
      <c r="AM565" s="4">
        <v>0</v>
      </c>
      <c r="AN565" s="4">
        <v>1</v>
      </c>
      <c r="AO565" s="4">
        <v>1</v>
      </c>
      <c r="AP565" s="4">
        <v>0</v>
      </c>
      <c r="AQ565" s="4">
        <v>1</v>
      </c>
      <c r="AR565" s="4">
        <v>0</v>
      </c>
      <c r="AS565" s="4">
        <v>0</v>
      </c>
      <c r="AT565" s="4">
        <v>0</v>
      </c>
      <c r="AU565" s="4">
        <v>0</v>
      </c>
      <c r="AV565" s="4">
        <v>0</v>
      </c>
      <c r="AW565" s="4">
        <f t="shared" si="118"/>
        <v>1219</v>
      </c>
      <c r="AX565" s="4">
        <f t="shared" si="119"/>
        <v>1201</v>
      </c>
      <c r="AY565" s="4">
        <v>0</v>
      </c>
      <c r="AZ565" s="4">
        <v>0</v>
      </c>
      <c r="BA565" s="4">
        <v>0</v>
      </c>
      <c r="BB565" s="4">
        <v>7464</v>
      </c>
      <c r="BC565" s="4">
        <v>7464</v>
      </c>
      <c r="BD565" s="4">
        <v>4007</v>
      </c>
      <c r="BE565" s="4">
        <v>3898</v>
      </c>
      <c r="BF565" s="4">
        <v>109</v>
      </c>
      <c r="BG565" s="8">
        <f t="shared" si="113"/>
        <v>497</v>
      </c>
      <c r="BH565" s="4">
        <v>490</v>
      </c>
      <c r="BI565" s="4">
        <v>7</v>
      </c>
      <c r="BJ565" s="4">
        <v>0</v>
      </c>
      <c r="BK565" s="4">
        <v>129782</v>
      </c>
      <c r="BL565" s="4">
        <f t="shared" si="121"/>
        <v>80418</v>
      </c>
      <c r="BM565" s="4">
        <f t="shared" si="122"/>
        <v>4894</v>
      </c>
      <c r="BN565" s="4">
        <v>4894</v>
      </c>
      <c r="BO565" s="4">
        <v>0</v>
      </c>
      <c r="BP565" s="4">
        <v>0</v>
      </c>
      <c r="BQ565" s="4">
        <v>2770</v>
      </c>
      <c r="BR565" s="4">
        <f t="shared" si="123"/>
        <v>209477</v>
      </c>
      <c r="BS565" s="4">
        <f t="shared" si="124"/>
        <v>206254</v>
      </c>
      <c r="BT565" s="4">
        <f t="shared" si="125"/>
        <v>3223</v>
      </c>
      <c r="BU565" s="4">
        <f t="shared" si="126"/>
        <v>332027</v>
      </c>
      <c r="BW565" s="4">
        <v>9</v>
      </c>
    </row>
    <row r="566" spans="1:75">
      <c r="A566" s="4" t="s">
        <v>111</v>
      </c>
      <c r="B566" s="18">
        <v>44873</v>
      </c>
      <c r="C566" s="4" t="s">
        <v>179</v>
      </c>
      <c r="D566" s="5">
        <v>2022</v>
      </c>
      <c r="E566" s="4" t="s">
        <v>427</v>
      </c>
      <c r="F566" s="4">
        <v>2856</v>
      </c>
      <c r="G566" s="4">
        <v>229</v>
      </c>
      <c r="H566" s="4">
        <v>2203</v>
      </c>
      <c r="I566" s="4">
        <v>0</v>
      </c>
      <c r="J566" s="4">
        <v>0</v>
      </c>
      <c r="K566" s="4">
        <f t="shared" si="115"/>
        <v>2203</v>
      </c>
      <c r="M566" s="4">
        <v>2907</v>
      </c>
      <c r="N566" s="4">
        <v>2214</v>
      </c>
      <c r="O566" s="4">
        <v>2203</v>
      </c>
      <c r="P566" s="4">
        <v>0</v>
      </c>
      <c r="Q566" s="4">
        <v>0</v>
      </c>
      <c r="R566" s="4">
        <v>11</v>
      </c>
      <c r="S566" s="4">
        <v>1</v>
      </c>
      <c r="T566" s="4">
        <v>2</v>
      </c>
      <c r="U566" s="4">
        <v>5</v>
      </c>
      <c r="V566" s="4">
        <v>0</v>
      </c>
      <c r="W566" s="4">
        <v>3</v>
      </c>
      <c r="Z566" s="4">
        <v>20</v>
      </c>
      <c r="AA566" s="4">
        <v>7</v>
      </c>
      <c r="AB566" s="4">
        <v>7</v>
      </c>
      <c r="AC566" s="4">
        <v>0</v>
      </c>
      <c r="AD566" s="4">
        <v>0</v>
      </c>
      <c r="AE566" s="4">
        <v>0</v>
      </c>
      <c r="AF566" s="4">
        <v>0</v>
      </c>
      <c r="AG566" s="4">
        <v>0</v>
      </c>
      <c r="AH566" s="4">
        <v>0</v>
      </c>
      <c r="AI566" s="4">
        <v>0</v>
      </c>
      <c r="AJ566" s="4">
        <v>0</v>
      </c>
      <c r="AK566" s="4">
        <v>0</v>
      </c>
      <c r="AL566" s="4">
        <v>0</v>
      </c>
      <c r="AM566" s="4">
        <v>0</v>
      </c>
      <c r="AN566" s="4">
        <v>0</v>
      </c>
      <c r="AO566" s="4">
        <v>0</v>
      </c>
      <c r="AP566" s="4">
        <v>0</v>
      </c>
      <c r="AQ566" s="4">
        <v>0</v>
      </c>
      <c r="AR566" s="4">
        <v>0</v>
      </c>
      <c r="AS566" s="4">
        <v>0</v>
      </c>
      <c r="AT566" s="4">
        <v>0</v>
      </c>
      <c r="AU566" s="4">
        <v>0</v>
      </c>
      <c r="AV566" s="4">
        <v>0</v>
      </c>
      <c r="AW566" s="4">
        <f t="shared" si="118"/>
        <v>7</v>
      </c>
      <c r="AX566" s="4">
        <f t="shared" si="119"/>
        <v>7</v>
      </c>
      <c r="AY566" s="4">
        <v>0</v>
      </c>
      <c r="AZ566" s="4">
        <v>0</v>
      </c>
      <c r="BA566" s="4">
        <v>0</v>
      </c>
      <c r="BB566" s="4">
        <v>24</v>
      </c>
      <c r="BC566" s="4">
        <v>24</v>
      </c>
      <c r="BD566" s="4">
        <v>21</v>
      </c>
      <c r="BE566" s="4">
        <v>21</v>
      </c>
      <c r="BF566" s="4">
        <v>0</v>
      </c>
      <c r="BG566" s="8">
        <f t="shared" si="113"/>
        <v>2</v>
      </c>
      <c r="BH566" s="4">
        <v>2</v>
      </c>
      <c r="BI566" s="4">
        <v>0</v>
      </c>
      <c r="BJ566" s="4">
        <v>1</v>
      </c>
      <c r="BK566" s="4">
        <v>1430</v>
      </c>
      <c r="BL566" s="4">
        <f t="shared" si="121"/>
        <v>782</v>
      </c>
      <c r="BM566" s="4">
        <f t="shared" si="122"/>
        <v>5</v>
      </c>
      <c r="BN566" s="4">
        <v>5</v>
      </c>
      <c r="BO566" s="4">
        <v>0</v>
      </c>
      <c r="BP566" s="4">
        <v>0</v>
      </c>
      <c r="BQ566" s="4">
        <v>5</v>
      </c>
      <c r="BR566" s="4">
        <f t="shared" si="123"/>
        <v>2207</v>
      </c>
      <c r="BS566" s="4">
        <f t="shared" si="124"/>
        <v>2196</v>
      </c>
      <c r="BT566" s="4">
        <f t="shared" si="125"/>
        <v>11</v>
      </c>
      <c r="BU566" s="4">
        <f t="shared" si="126"/>
        <v>2887</v>
      </c>
      <c r="BW566" s="4">
        <v>0</v>
      </c>
    </row>
    <row r="567" spans="1:75">
      <c r="A567" s="4" t="s">
        <v>113</v>
      </c>
      <c r="B567" s="18">
        <v>44873</v>
      </c>
      <c r="C567" s="4" t="s">
        <v>179</v>
      </c>
      <c r="D567" s="5">
        <v>2022</v>
      </c>
      <c r="E567" s="4" t="s">
        <v>428</v>
      </c>
      <c r="F567" s="4">
        <v>71836</v>
      </c>
      <c r="G567" s="4">
        <v>7467</v>
      </c>
      <c r="H567" s="4">
        <v>45260</v>
      </c>
      <c r="I567" s="4">
        <v>7</v>
      </c>
      <c r="J567" s="4">
        <v>0</v>
      </c>
      <c r="K567" s="4">
        <f t="shared" si="115"/>
        <v>45267</v>
      </c>
      <c r="M567" s="4">
        <v>73037</v>
      </c>
      <c r="N567" s="4">
        <v>45727</v>
      </c>
      <c r="O567" s="4">
        <v>45267</v>
      </c>
      <c r="P567" s="4">
        <v>0</v>
      </c>
      <c r="Q567" s="4">
        <v>0</v>
      </c>
      <c r="R567" s="4">
        <v>460</v>
      </c>
      <c r="S567" s="4">
        <v>48</v>
      </c>
      <c r="T567" s="4">
        <v>336</v>
      </c>
      <c r="U567" s="4">
        <v>66</v>
      </c>
      <c r="V567" s="4">
        <v>0</v>
      </c>
      <c r="W567" s="4">
        <v>10</v>
      </c>
      <c r="Z567" s="4">
        <v>739</v>
      </c>
      <c r="AA567" s="4">
        <v>119</v>
      </c>
      <c r="AB567" s="4">
        <v>117</v>
      </c>
      <c r="AC567" s="4">
        <v>2</v>
      </c>
      <c r="AD567" s="4">
        <v>0</v>
      </c>
      <c r="AE567" s="4">
        <v>1</v>
      </c>
      <c r="AF567" s="4">
        <v>1</v>
      </c>
      <c r="AG567" s="4">
        <v>0</v>
      </c>
      <c r="AH567" s="4">
        <v>1</v>
      </c>
      <c r="AI567" s="4">
        <v>1</v>
      </c>
      <c r="AJ567" s="4">
        <v>0</v>
      </c>
      <c r="AK567" s="4">
        <v>0</v>
      </c>
      <c r="AL567" s="4">
        <v>0</v>
      </c>
      <c r="AM567" s="4">
        <v>0</v>
      </c>
      <c r="AN567" s="4">
        <v>0</v>
      </c>
      <c r="AO567" s="4">
        <v>0</v>
      </c>
      <c r="AP567" s="4">
        <v>0</v>
      </c>
      <c r="AQ567" s="4">
        <v>0</v>
      </c>
      <c r="AR567" s="4">
        <v>0</v>
      </c>
      <c r="AS567" s="4">
        <v>0</v>
      </c>
      <c r="AT567" s="4">
        <v>0</v>
      </c>
      <c r="AU567" s="4">
        <v>0</v>
      </c>
      <c r="AV567" s="4">
        <v>0</v>
      </c>
      <c r="AW567" s="4">
        <f t="shared" si="118"/>
        <v>120</v>
      </c>
      <c r="AX567" s="4">
        <f t="shared" si="119"/>
        <v>118</v>
      </c>
      <c r="AY567" s="4">
        <v>0</v>
      </c>
      <c r="AZ567" s="4">
        <v>0</v>
      </c>
      <c r="BA567" s="4">
        <v>0</v>
      </c>
      <c r="BB567" s="4">
        <v>933</v>
      </c>
      <c r="BC567" s="4">
        <v>933</v>
      </c>
      <c r="BD567" s="4">
        <v>666</v>
      </c>
      <c r="BE567" s="4">
        <v>652</v>
      </c>
      <c r="BF567" s="4">
        <v>14</v>
      </c>
      <c r="BG567" s="8">
        <f t="shared" si="113"/>
        <v>79</v>
      </c>
      <c r="BH567" s="4">
        <v>78</v>
      </c>
      <c r="BI567" s="4">
        <v>1</v>
      </c>
      <c r="BJ567" s="4">
        <v>0</v>
      </c>
      <c r="BK567" s="4">
        <v>33345</v>
      </c>
      <c r="BL567" s="4">
        <f t="shared" si="121"/>
        <v>12303</v>
      </c>
      <c r="BM567" s="4">
        <f t="shared" si="122"/>
        <v>690</v>
      </c>
      <c r="BN567" s="4">
        <v>690</v>
      </c>
      <c r="BO567" s="4">
        <v>0</v>
      </c>
      <c r="BP567" s="4">
        <v>0</v>
      </c>
      <c r="BQ567" s="4">
        <v>166</v>
      </c>
      <c r="BR567" s="4">
        <f t="shared" si="123"/>
        <v>45607</v>
      </c>
      <c r="BS567" s="4">
        <f t="shared" si="124"/>
        <v>45149</v>
      </c>
      <c r="BT567" s="4">
        <f t="shared" si="125"/>
        <v>458</v>
      </c>
      <c r="BU567" s="4">
        <f t="shared" si="126"/>
        <v>72298</v>
      </c>
      <c r="BW567" s="4">
        <v>0</v>
      </c>
    </row>
    <row r="568" spans="1:75">
      <c r="A568" s="4" t="s">
        <v>115</v>
      </c>
      <c r="B568" s="18">
        <v>44873</v>
      </c>
      <c r="C568" s="4" t="s">
        <v>179</v>
      </c>
      <c r="D568" s="5">
        <v>2022</v>
      </c>
      <c r="E568" s="4" t="s">
        <v>429</v>
      </c>
      <c r="F568" s="4">
        <v>26073</v>
      </c>
      <c r="G568" s="4">
        <v>2158</v>
      </c>
      <c r="H568" s="4">
        <v>16241</v>
      </c>
      <c r="I568" s="4">
        <v>0</v>
      </c>
      <c r="J568" s="4">
        <v>1</v>
      </c>
      <c r="K568" s="4">
        <f t="shared" si="115"/>
        <v>16240</v>
      </c>
      <c r="M568" s="4">
        <v>26647</v>
      </c>
      <c r="N568" s="4">
        <v>16316</v>
      </c>
      <c r="O568" s="4">
        <v>16240</v>
      </c>
      <c r="P568" s="4">
        <v>0</v>
      </c>
      <c r="Q568" s="4">
        <v>0</v>
      </c>
      <c r="R568" s="4">
        <v>76</v>
      </c>
      <c r="S568" s="4">
        <v>16</v>
      </c>
      <c r="T568" s="4">
        <v>26</v>
      </c>
      <c r="U568" s="4">
        <v>32</v>
      </c>
      <c r="V568" s="4">
        <v>0</v>
      </c>
      <c r="W568" s="4">
        <v>2</v>
      </c>
      <c r="Z568" s="4">
        <v>179</v>
      </c>
      <c r="AA568" s="4">
        <v>20</v>
      </c>
      <c r="AB568" s="4">
        <v>20</v>
      </c>
      <c r="AC568" s="4">
        <v>0</v>
      </c>
      <c r="AD568" s="4">
        <v>0</v>
      </c>
      <c r="AE568" s="4">
        <v>0</v>
      </c>
      <c r="AF568" s="4">
        <v>0</v>
      </c>
      <c r="AG568" s="4">
        <v>0</v>
      </c>
      <c r="AH568" s="4">
        <v>1</v>
      </c>
      <c r="AI568" s="4">
        <v>1</v>
      </c>
      <c r="AJ568" s="4">
        <v>0</v>
      </c>
      <c r="AK568" s="4">
        <v>0</v>
      </c>
      <c r="AL568" s="4">
        <v>0</v>
      </c>
      <c r="AM568" s="4">
        <v>0</v>
      </c>
      <c r="AN568" s="4">
        <v>0</v>
      </c>
      <c r="AO568" s="4">
        <v>0</v>
      </c>
      <c r="AP568" s="4">
        <v>0</v>
      </c>
      <c r="AQ568" s="4">
        <v>0</v>
      </c>
      <c r="AR568" s="4">
        <v>0</v>
      </c>
      <c r="AS568" s="4">
        <v>0</v>
      </c>
      <c r="AT568" s="4">
        <v>0</v>
      </c>
      <c r="AU568" s="4">
        <v>0</v>
      </c>
      <c r="AV568" s="4">
        <v>0</v>
      </c>
      <c r="AW568" s="4">
        <f t="shared" si="118"/>
        <v>21</v>
      </c>
      <c r="AX568" s="4">
        <f t="shared" si="119"/>
        <v>21</v>
      </c>
      <c r="AY568" s="4">
        <v>0</v>
      </c>
      <c r="AZ568" s="4">
        <v>0</v>
      </c>
      <c r="BA568" s="4">
        <v>0</v>
      </c>
      <c r="BB568" s="4">
        <v>318</v>
      </c>
      <c r="BC568" s="4">
        <v>318</v>
      </c>
      <c r="BD568" s="4">
        <v>223</v>
      </c>
      <c r="BE568" s="4">
        <v>223</v>
      </c>
      <c r="BF568" s="4">
        <v>0</v>
      </c>
      <c r="BG568" s="8">
        <f t="shared" ref="BG568:BG599" si="127">SUM(BH568, BI568)</f>
        <v>17</v>
      </c>
      <c r="BH568" s="4">
        <v>17</v>
      </c>
      <c r="BI568" s="4">
        <v>0</v>
      </c>
      <c r="BJ568" s="4">
        <v>0</v>
      </c>
      <c r="BK568" s="4">
        <v>11079</v>
      </c>
      <c r="BL568" s="4">
        <f t="shared" si="121"/>
        <v>5220</v>
      </c>
      <c r="BM568" s="4">
        <f t="shared" si="122"/>
        <v>119</v>
      </c>
      <c r="BN568" s="4">
        <v>119</v>
      </c>
      <c r="BO568" s="4">
        <v>0</v>
      </c>
      <c r="BP568" s="4">
        <v>0</v>
      </c>
      <c r="BQ568" s="4">
        <v>119</v>
      </c>
      <c r="BR568" s="4">
        <f t="shared" si="123"/>
        <v>16295</v>
      </c>
      <c r="BS568" s="4">
        <f t="shared" si="124"/>
        <v>16219</v>
      </c>
      <c r="BT568" s="4">
        <f t="shared" si="125"/>
        <v>76</v>
      </c>
      <c r="BU568" s="4">
        <f t="shared" si="126"/>
        <v>26468</v>
      </c>
      <c r="BW568" s="4">
        <v>0</v>
      </c>
    </row>
    <row r="569" spans="1:75">
      <c r="A569" s="4" t="s">
        <v>117</v>
      </c>
      <c r="B569" s="18">
        <v>44873</v>
      </c>
      <c r="C569" s="4" t="s">
        <v>179</v>
      </c>
      <c r="D569" s="5">
        <v>2022</v>
      </c>
      <c r="E569" s="4" t="s">
        <v>430</v>
      </c>
      <c r="F569" s="4">
        <v>5185</v>
      </c>
      <c r="G569" s="4">
        <v>495</v>
      </c>
      <c r="H569" s="4">
        <v>3459</v>
      </c>
      <c r="I569" s="4">
        <v>1</v>
      </c>
      <c r="J569" s="4">
        <v>2</v>
      </c>
      <c r="K569" s="4">
        <f t="shared" si="115"/>
        <v>3458</v>
      </c>
      <c r="M569" s="4">
        <v>5320</v>
      </c>
      <c r="N569" s="4">
        <v>3481</v>
      </c>
      <c r="O569" s="4">
        <v>3458</v>
      </c>
      <c r="P569" s="4">
        <v>6</v>
      </c>
      <c r="Q569" s="4">
        <v>0</v>
      </c>
      <c r="R569" s="4">
        <v>17</v>
      </c>
      <c r="S569" s="4">
        <v>1</v>
      </c>
      <c r="T569" s="4">
        <v>6</v>
      </c>
      <c r="U569" s="4">
        <v>10</v>
      </c>
      <c r="V569" s="4">
        <v>0</v>
      </c>
      <c r="W569" s="4">
        <v>0</v>
      </c>
      <c r="Z569" s="4">
        <v>38</v>
      </c>
      <c r="AA569" s="4">
        <v>5</v>
      </c>
      <c r="AB569" s="4">
        <v>5</v>
      </c>
      <c r="AC569" s="4">
        <v>0</v>
      </c>
      <c r="AD569" s="4">
        <v>0</v>
      </c>
      <c r="AE569" s="4">
        <v>0</v>
      </c>
      <c r="AF569" s="4">
        <v>0</v>
      </c>
      <c r="AG569" s="4">
        <v>0</v>
      </c>
      <c r="AH569" s="4">
        <v>0</v>
      </c>
      <c r="AI569" s="4">
        <v>0</v>
      </c>
      <c r="AJ569" s="4">
        <v>0</v>
      </c>
      <c r="AK569" s="4">
        <v>0</v>
      </c>
      <c r="AL569" s="4">
        <v>0</v>
      </c>
      <c r="AM569" s="4">
        <v>0</v>
      </c>
      <c r="AN569" s="4">
        <v>0</v>
      </c>
      <c r="AO569" s="4">
        <v>0</v>
      </c>
      <c r="AP569" s="4">
        <v>0</v>
      </c>
      <c r="AQ569" s="4">
        <v>0</v>
      </c>
      <c r="AR569" s="4">
        <v>0</v>
      </c>
      <c r="AS569" s="4">
        <v>0</v>
      </c>
      <c r="AT569" s="4">
        <v>0</v>
      </c>
      <c r="AU569" s="4">
        <v>0</v>
      </c>
      <c r="AV569" s="4">
        <v>0</v>
      </c>
      <c r="AW569" s="4">
        <f t="shared" si="118"/>
        <v>5</v>
      </c>
      <c r="AX569" s="4">
        <f t="shared" si="119"/>
        <v>5</v>
      </c>
      <c r="AY569" s="4">
        <v>0</v>
      </c>
      <c r="AZ569" s="4">
        <v>0</v>
      </c>
      <c r="BA569" s="4">
        <v>0</v>
      </c>
      <c r="BB569" s="4">
        <v>94</v>
      </c>
      <c r="BC569" s="4">
        <v>93</v>
      </c>
      <c r="BD569" s="4">
        <v>67</v>
      </c>
      <c r="BE569" s="4">
        <v>67</v>
      </c>
      <c r="BF569" s="4">
        <v>0</v>
      </c>
      <c r="BG569" s="8">
        <f t="shared" si="127"/>
        <v>2</v>
      </c>
      <c r="BH569" s="4">
        <v>2</v>
      </c>
      <c r="BI569" s="4">
        <v>0</v>
      </c>
      <c r="BJ569" s="4">
        <v>2</v>
      </c>
      <c r="BK569" s="4">
        <v>1303</v>
      </c>
      <c r="BL569" s="4">
        <f t="shared" si="121"/>
        <v>2176</v>
      </c>
      <c r="BM569" s="4">
        <f t="shared" si="122"/>
        <v>21</v>
      </c>
      <c r="BN569" s="4">
        <v>21</v>
      </c>
      <c r="BO569" s="4">
        <v>0</v>
      </c>
      <c r="BP569" s="4">
        <v>0</v>
      </c>
      <c r="BQ569" s="4">
        <v>21</v>
      </c>
      <c r="BR569" s="4">
        <f t="shared" si="123"/>
        <v>3476</v>
      </c>
      <c r="BS569" s="4">
        <f t="shared" si="124"/>
        <v>3453</v>
      </c>
      <c r="BT569" s="4">
        <f t="shared" si="125"/>
        <v>17</v>
      </c>
      <c r="BU569" s="4">
        <f t="shared" si="126"/>
        <v>5282</v>
      </c>
      <c r="BW569" s="4">
        <v>0</v>
      </c>
    </row>
    <row r="570" spans="1:75">
      <c r="A570" s="4" t="s">
        <v>119</v>
      </c>
      <c r="B570" s="18">
        <v>44873</v>
      </c>
      <c r="C570" s="4" t="s">
        <v>179</v>
      </c>
      <c r="D570" s="5">
        <v>2022</v>
      </c>
      <c r="E570" s="4" t="s">
        <v>431</v>
      </c>
      <c r="F570" s="4">
        <v>42831</v>
      </c>
      <c r="G570" s="4">
        <v>4153</v>
      </c>
      <c r="H570" s="4">
        <v>22361</v>
      </c>
      <c r="I570" s="4">
        <v>4</v>
      </c>
      <c r="J570" s="4">
        <v>1</v>
      </c>
      <c r="K570" s="4">
        <f t="shared" si="115"/>
        <v>22364</v>
      </c>
      <c r="M570" s="4">
        <v>43958</v>
      </c>
      <c r="N570" s="4">
        <v>22665</v>
      </c>
      <c r="O570" s="4">
        <v>22364</v>
      </c>
      <c r="P570" s="4">
        <v>8</v>
      </c>
      <c r="Q570" s="4">
        <v>8</v>
      </c>
      <c r="R570" s="4">
        <v>293</v>
      </c>
      <c r="S570" s="4">
        <v>88</v>
      </c>
      <c r="T570" s="4">
        <v>102</v>
      </c>
      <c r="U570" s="4">
        <v>60</v>
      </c>
      <c r="V570" s="4">
        <v>0</v>
      </c>
      <c r="W570" s="4">
        <v>43</v>
      </c>
      <c r="Z570" s="4">
        <v>431</v>
      </c>
      <c r="AA570" s="4">
        <v>75</v>
      </c>
      <c r="AB570" s="4">
        <v>74</v>
      </c>
      <c r="AC570" s="4">
        <v>1</v>
      </c>
      <c r="AD570" s="4">
        <v>0</v>
      </c>
      <c r="AE570" s="4">
        <v>1</v>
      </c>
      <c r="AF570" s="4">
        <v>0</v>
      </c>
      <c r="AG570" s="4">
        <v>0</v>
      </c>
      <c r="AH570" s="4">
        <v>1</v>
      </c>
      <c r="AI570" s="4">
        <v>1</v>
      </c>
      <c r="AJ570" s="4">
        <v>0</v>
      </c>
      <c r="AK570" s="4">
        <v>0</v>
      </c>
      <c r="AL570" s="4">
        <v>0</v>
      </c>
      <c r="AM570" s="4">
        <v>0</v>
      </c>
      <c r="AN570" s="4">
        <v>0</v>
      </c>
      <c r="AO570" s="4">
        <v>0</v>
      </c>
      <c r="AP570" s="4">
        <v>0</v>
      </c>
      <c r="AQ570" s="4">
        <v>0</v>
      </c>
      <c r="AR570" s="4">
        <v>0</v>
      </c>
      <c r="AS570" s="4">
        <v>0</v>
      </c>
      <c r="AT570" s="4">
        <v>0</v>
      </c>
      <c r="AU570" s="4">
        <v>0</v>
      </c>
      <c r="AV570" s="4">
        <v>0</v>
      </c>
      <c r="AW570" s="4">
        <f t="shared" si="118"/>
        <v>76</v>
      </c>
      <c r="AX570" s="4">
        <f t="shared" si="119"/>
        <v>75</v>
      </c>
      <c r="AY570" s="4">
        <v>0</v>
      </c>
      <c r="AZ570" s="4">
        <v>0</v>
      </c>
      <c r="BA570" s="4">
        <v>0</v>
      </c>
      <c r="BB570" s="4">
        <v>678</v>
      </c>
      <c r="BC570" s="4">
        <v>678</v>
      </c>
      <c r="BD570" s="4">
        <v>388</v>
      </c>
      <c r="BE570" s="4">
        <v>380</v>
      </c>
      <c r="BF570" s="4">
        <v>8</v>
      </c>
      <c r="BG570" s="8">
        <f t="shared" si="127"/>
        <v>28</v>
      </c>
      <c r="BH570" s="4">
        <v>26</v>
      </c>
      <c r="BI570" s="4">
        <v>2</v>
      </c>
      <c r="BJ570" s="4">
        <v>27</v>
      </c>
      <c r="BK570" s="4">
        <v>14467</v>
      </c>
      <c r="BL570" s="4">
        <f t="shared" si="121"/>
        <v>8170</v>
      </c>
      <c r="BM570" s="4">
        <f t="shared" si="122"/>
        <v>348</v>
      </c>
      <c r="BN570" s="4">
        <v>348</v>
      </c>
      <c r="BO570" s="4">
        <v>0</v>
      </c>
      <c r="BP570" s="4">
        <v>0</v>
      </c>
      <c r="BQ570" s="4">
        <v>227</v>
      </c>
      <c r="BR570" s="4">
        <f t="shared" si="123"/>
        <v>22589</v>
      </c>
      <c r="BS570" s="4">
        <f t="shared" si="124"/>
        <v>22289</v>
      </c>
      <c r="BT570" s="4">
        <f t="shared" si="125"/>
        <v>292</v>
      </c>
      <c r="BU570" s="4">
        <f t="shared" si="126"/>
        <v>43527</v>
      </c>
      <c r="BW570" s="4">
        <v>0</v>
      </c>
    </row>
    <row r="571" spans="1:75">
      <c r="A571" s="4" t="s">
        <v>121</v>
      </c>
      <c r="B571" s="18">
        <v>44873</v>
      </c>
      <c r="C571" s="4" t="s">
        <v>179</v>
      </c>
      <c r="D571" s="5">
        <v>2022</v>
      </c>
      <c r="E571" s="4" t="s">
        <v>432</v>
      </c>
      <c r="F571" s="4">
        <v>1687</v>
      </c>
      <c r="G571" s="4">
        <v>164</v>
      </c>
      <c r="H571" s="4">
        <v>1316</v>
      </c>
      <c r="I571" s="4">
        <v>0</v>
      </c>
      <c r="J571" s="4">
        <v>0</v>
      </c>
      <c r="K571" s="4">
        <f t="shared" si="115"/>
        <v>1316</v>
      </c>
      <c r="M571" s="4">
        <v>1721</v>
      </c>
      <c r="N571" s="4">
        <v>1343</v>
      </c>
      <c r="O571" s="4">
        <v>1316</v>
      </c>
      <c r="P571" s="4">
        <v>10</v>
      </c>
      <c r="Q571" s="4">
        <v>0</v>
      </c>
      <c r="R571" s="4">
        <v>17</v>
      </c>
      <c r="S571" s="4">
        <v>2</v>
      </c>
      <c r="T571" s="4">
        <v>11</v>
      </c>
      <c r="U571" s="4">
        <v>3</v>
      </c>
      <c r="V571" s="4">
        <v>0</v>
      </c>
      <c r="W571" s="4">
        <v>1</v>
      </c>
      <c r="Z571" s="4">
        <v>12</v>
      </c>
      <c r="AA571" s="4">
        <v>3</v>
      </c>
      <c r="AB571" s="4">
        <v>3</v>
      </c>
      <c r="AC571" s="4">
        <v>0</v>
      </c>
      <c r="AD571" s="4">
        <v>0</v>
      </c>
      <c r="AE571" s="4">
        <v>0</v>
      </c>
      <c r="AF571" s="4">
        <v>0</v>
      </c>
      <c r="AG571" s="4">
        <v>0</v>
      </c>
      <c r="AH571" s="4">
        <v>0</v>
      </c>
      <c r="AI571" s="4">
        <v>0</v>
      </c>
      <c r="AJ571" s="4">
        <v>0</v>
      </c>
      <c r="AK571" s="4">
        <v>0</v>
      </c>
      <c r="AL571" s="4">
        <v>0</v>
      </c>
      <c r="AM571" s="4">
        <v>0</v>
      </c>
      <c r="AN571" s="4">
        <v>0</v>
      </c>
      <c r="AO571" s="4">
        <v>0</v>
      </c>
      <c r="AP571" s="4">
        <v>0</v>
      </c>
      <c r="AQ571" s="4">
        <v>0</v>
      </c>
      <c r="AR571" s="4">
        <v>0</v>
      </c>
      <c r="AS571" s="4">
        <v>0</v>
      </c>
      <c r="AT571" s="4">
        <v>0</v>
      </c>
      <c r="AU571" s="4">
        <v>0</v>
      </c>
      <c r="AV571" s="4">
        <v>0</v>
      </c>
      <c r="AW571" s="4">
        <f t="shared" si="118"/>
        <v>3</v>
      </c>
      <c r="AX571" s="4">
        <f t="shared" si="119"/>
        <v>3</v>
      </c>
      <c r="AY571" s="4">
        <v>0</v>
      </c>
      <c r="AZ571" s="4">
        <v>0</v>
      </c>
      <c r="BA571" s="4">
        <v>0</v>
      </c>
      <c r="BB571" s="4">
        <v>45</v>
      </c>
      <c r="BC571" s="4">
        <v>43</v>
      </c>
      <c r="BD571" s="4">
        <v>36</v>
      </c>
      <c r="BE571" s="4">
        <v>36</v>
      </c>
      <c r="BF571" s="4">
        <v>0</v>
      </c>
      <c r="BG571" s="8">
        <f t="shared" si="127"/>
        <v>1</v>
      </c>
      <c r="BH571" s="4">
        <v>1</v>
      </c>
      <c r="BI571" s="4">
        <v>0</v>
      </c>
      <c r="BJ571" s="4">
        <v>0</v>
      </c>
      <c r="BK571" s="4">
        <v>913</v>
      </c>
      <c r="BL571" s="4">
        <f t="shared" si="121"/>
        <v>429</v>
      </c>
      <c r="BM571" s="4">
        <f t="shared" si="122"/>
        <v>7</v>
      </c>
      <c r="BN571" s="4">
        <v>7</v>
      </c>
      <c r="BO571" s="4">
        <v>0</v>
      </c>
      <c r="BP571" s="4">
        <v>0</v>
      </c>
      <c r="BQ571" s="4">
        <v>0</v>
      </c>
      <c r="BR571" s="4">
        <f t="shared" si="123"/>
        <v>1340</v>
      </c>
      <c r="BS571" s="4">
        <f t="shared" si="124"/>
        <v>1313</v>
      </c>
      <c r="BT571" s="4">
        <f t="shared" si="125"/>
        <v>17</v>
      </c>
      <c r="BU571" s="4">
        <f t="shared" si="126"/>
        <v>1709</v>
      </c>
      <c r="BW571" s="4">
        <v>0</v>
      </c>
    </row>
    <row r="572" spans="1:75">
      <c r="A572" s="4" t="s">
        <v>123</v>
      </c>
      <c r="B572" s="18">
        <v>44873</v>
      </c>
      <c r="C572" s="4" t="s">
        <v>179</v>
      </c>
      <c r="D572" s="5">
        <v>2022</v>
      </c>
      <c r="E572" s="4" t="s">
        <v>433</v>
      </c>
      <c r="F572" s="4">
        <v>47752</v>
      </c>
      <c r="G572" s="4">
        <v>4863</v>
      </c>
      <c r="H572" s="4">
        <v>27171</v>
      </c>
      <c r="I572" s="4">
        <v>7</v>
      </c>
      <c r="J572" s="4">
        <v>0</v>
      </c>
      <c r="K572" s="4">
        <f t="shared" si="115"/>
        <v>27178</v>
      </c>
      <c r="M572" s="4">
        <v>48314</v>
      </c>
      <c r="N572" s="4">
        <v>27469</v>
      </c>
      <c r="O572" s="4">
        <v>27178</v>
      </c>
      <c r="P572" s="4">
        <v>78</v>
      </c>
      <c r="Q572" s="4">
        <v>0</v>
      </c>
      <c r="R572" s="4">
        <v>213</v>
      </c>
      <c r="S572" s="4">
        <v>34</v>
      </c>
      <c r="T572" s="4">
        <v>100</v>
      </c>
      <c r="U572" s="4">
        <v>79</v>
      </c>
      <c r="V572" s="4">
        <v>0</v>
      </c>
      <c r="W572" s="4">
        <v>0</v>
      </c>
      <c r="Z572" s="4">
        <v>354</v>
      </c>
      <c r="AA572" s="4">
        <v>52</v>
      </c>
      <c r="AB572" s="4">
        <v>51</v>
      </c>
      <c r="AC572" s="4">
        <v>1</v>
      </c>
      <c r="AD572" s="4">
        <v>0</v>
      </c>
      <c r="AE572" s="4">
        <v>1</v>
      </c>
      <c r="AF572" s="4">
        <v>0</v>
      </c>
      <c r="AG572" s="4">
        <v>0</v>
      </c>
      <c r="AH572" s="4">
        <v>0</v>
      </c>
      <c r="AI572" s="4">
        <v>0</v>
      </c>
      <c r="AJ572" s="4">
        <v>0</v>
      </c>
      <c r="AK572" s="4">
        <v>0</v>
      </c>
      <c r="AL572" s="4">
        <v>0</v>
      </c>
      <c r="AM572" s="4">
        <v>0</v>
      </c>
      <c r="AN572" s="4">
        <v>0</v>
      </c>
      <c r="AO572" s="4">
        <v>0</v>
      </c>
      <c r="AP572" s="4">
        <v>0</v>
      </c>
      <c r="AQ572" s="4">
        <v>0</v>
      </c>
      <c r="AR572" s="4">
        <v>0</v>
      </c>
      <c r="AS572" s="4">
        <v>0</v>
      </c>
      <c r="AT572" s="4">
        <v>0</v>
      </c>
      <c r="AU572" s="4">
        <v>0</v>
      </c>
      <c r="AV572" s="4">
        <v>0</v>
      </c>
      <c r="AW572" s="4">
        <f t="shared" si="118"/>
        <v>52</v>
      </c>
      <c r="AX572" s="4">
        <f t="shared" si="119"/>
        <v>51</v>
      </c>
      <c r="AY572" s="4">
        <v>0</v>
      </c>
      <c r="AZ572" s="4">
        <v>0</v>
      </c>
      <c r="BA572" s="4">
        <v>0</v>
      </c>
      <c r="BB572" s="4">
        <v>837</v>
      </c>
      <c r="BC572" s="4">
        <v>837</v>
      </c>
      <c r="BD572" s="4">
        <v>503</v>
      </c>
      <c r="BE572" s="4">
        <v>496</v>
      </c>
      <c r="BF572" s="4">
        <v>7</v>
      </c>
      <c r="BG572" s="8">
        <f t="shared" si="127"/>
        <v>22</v>
      </c>
      <c r="BH572" s="4">
        <v>22</v>
      </c>
      <c r="BI572" s="4">
        <v>0</v>
      </c>
      <c r="BJ572" s="4">
        <v>0</v>
      </c>
      <c r="BK572" s="4">
        <v>16452</v>
      </c>
      <c r="BL572" s="4">
        <f t="shared" si="121"/>
        <v>10995</v>
      </c>
      <c r="BM572" s="4">
        <f t="shared" si="122"/>
        <v>321</v>
      </c>
      <c r="BN572" s="4">
        <v>321</v>
      </c>
      <c r="BO572" s="4">
        <v>0</v>
      </c>
      <c r="BP572" s="4">
        <v>0</v>
      </c>
      <c r="BQ572" s="4">
        <v>148</v>
      </c>
      <c r="BR572" s="4">
        <f t="shared" si="123"/>
        <v>27417</v>
      </c>
      <c r="BS572" s="4">
        <f t="shared" si="124"/>
        <v>27127</v>
      </c>
      <c r="BT572" s="4">
        <f t="shared" si="125"/>
        <v>212</v>
      </c>
      <c r="BU572" s="4">
        <f t="shared" si="126"/>
        <v>47960</v>
      </c>
      <c r="BW572" s="4">
        <v>0</v>
      </c>
    </row>
    <row r="573" spans="1:75">
      <c r="A573" s="4" t="s">
        <v>125</v>
      </c>
      <c r="B573" s="18">
        <v>44873</v>
      </c>
      <c r="C573" s="4" t="s">
        <v>179</v>
      </c>
      <c r="D573" s="5">
        <v>2022</v>
      </c>
      <c r="E573" s="4" t="s">
        <v>434</v>
      </c>
      <c r="F573" s="4">
        <v>48359</v>
      </c>
      <c r="G573" s="4">
        <v>4503</v>
      </c>
      <c r="H573" s="4">
        <v>29908</v>
      </c>
      <c r="I573" s="4">
        <v>8</v>
      </c>
      <c r="J573" s="4">
        <v>0</v>
      </c>
      <c r="K573" s="4">
        <f t="shared" si="115"/>
        <v>29916</v>
      </c>
      <c r="M573" s="4">
        <v>49785</v>
      </c>
      <c r="N573" s="4">
        <v>30276</v>
      </c>
      <c r="O573" s="4">
        <v>29916</v>
      </c>
      <c r="P573" s="4">
        <v>55</v>
      </c>
      <c r="Q573" s="4">
        <v>0</v>
      </c>
      <c r="R573" s="4">
        <v>305</v>
      </c>
      <c r="S573" s="4">
        <v>80</v>
      </c>
      <c r="T573" s="4">
        <v>89</v>
      </c>
      <c r="U573" s="4">
        <v>66</v>
      </c>
      <c r="V573" s="4">
        <v>68</v>
      </c>
      <c r="W573" s="4">
        <v>2</v>
      </c>
      <c r="Z573" s="4">
        <v>189</v>
      </c>
      <c r="AA573" s="4">
        <v>36</v>
      </c>
      <c r="AB573" s="4">
        <v>36</v>
      </c>
      <c r="AC573" s="4">
        <v>0</v>
      </c>
      <c r="AD573" s="4">
        <v>0</v>
      </c>
      <c r="AE573" s="4">
        <v>0</v>
      </c>
      <c r="AF573" s="4">
        <v>0</v>
      </c>
      <c r="AG573" s="4">
        <v>0</v>
      </c>
      <c r="AH573" s="4">
        <v>0</v>
      </c>
      <c r="AI573" s="4">
        <v>0</v>
      </c>
      <c r="AJ573" s="4">
        <v>0</v>
      </c>
      <c r="AK573" s="4">
        <v>0</v>
      </c>
      <c r="AL573" s="4">
        <v>0</v>
      </c>
      <c r="AM573" s="4">
        <v>0</v>
      </c>
      <c r="AN573" s="4">
        <v>0</v>
      </c>
      <c r="AO573" s="4">
        <v>0</v>
      </c>
      <c r="AP573" s="4">
        <v>0</v>
      </c>
      <c r="AQ573" s="4">
        <v>0</v>
      </c>
      <c r="AR573" s="4">
        <v>0</v>
      </c>
      <c r="AS573" s="4">
        <v>0</v>
      </c>
      <c r="AT573" s="4">
        <v>0</v>
      </c>
      <c r="AU573" s="4">
        <v>0</v>
      </c>
      <c r="AV573" s="4">
        <v>0</v>
      </c>
      <c r="AW573" s="4">
        <f t="shared" si="118"/>
        <v>36</v>
      </c>
      <c r="AX573" s="4">
        <f t="shared" si="119"/>
        <v>36</v>
      </c>
      <c r="AY573" s="4">
        <v>0</v>
      </c>
      <c r="AZ573" s="4">
        <v>0</v>
      </c>
      <c r="BA573" s="4">
        <v>0</v>
      </c>
      <c r="BB573" s="4">
        <v>1082</v>
      </c>
      <c r="BC573" s="4">
        <v>1082</v>
      </c>
      <c r="BD573" s="4">
        <v>674</v>
      </c>
      <c r="BE573" s="4">
        <v>666</v>
      </c>
      <c r="BF573" s="4">
        <v>8</v>
      </c>
      <c r="BG573" s="8">
        <f t="shared" si="127"/>
        <v>10</v>
      </c>
      <c r="BH573" s="4">
        <v>10</v>
      </c>
      <c r="BI573" s="4">
        <v>0</v>
      </c>
      <c r="BJ573" s="4">
        <v>0</v>
      </c>
      <c r="BK573" s="4">
        <v>5606</v>
      </c>
      <c r="BL573" s="4">
        <f t="shared" si="121"/>
        <v>24660</v>
      </c>
      <c r="BM573" s="4">
        <f t="shared" si="122"/>
        <v>238</v>
      </c>
      <c r="BN573" s="4">
        <v>238</v>
      </c>
      <c r="BO573" s="4">
        <v>0</v>
      </c>
      <c r="BP573" s="4">
        <v>0</v>
      </c>
      <c r="BQ573" s="4">
        <v>183</v>
      </c>
      <c r="BR573" s="4">
        <f t="shared" si="123"/>
        <v>30240</v>
      </c>
      <c r="BS573" s="4">
        <f t="shared" si="124"/>
        <v>29880</v>
      </c>
      <c r="BT573" s="4">
        <f t="shared" si="125"/>
        <v>305</v>
      </c>
      <c r="BU573" s="4">
        <f t="shared" si="126"/>
        <v>49596</v>
      </c>
      <c r="BW573" s="4">
        <v>200</v>
      </c>
    </row>
    <row r="574" spans="1:75">
      <c r="A574" s="4" t="s">
        <v>127</v>
      </c>
      <c r="B574" s="18">
        <v>44873</v>
      </c>
      <c r="C574" s="4" t="s">
        <v>179</v>
      </c>
      <c r="D574" s="5">
        <v>2022</v>
      </c>
      <c r="E574" s="4" t="s">
        <v>435</v>
      </c>
      <c r="F574" s="4">
        <v>61274</v>
      </c>
      <c r="G574" s="4">
        <v>7507</v>
      </c>
      <c r="H574" s="4">
        <v>43361</v>
      </c>
      <c r="I574" s="4">
        <v>8</v>
      </c>
      <c r="J574" s="4">
        <v>1</v>
      </c>
      <c r="K574" s="4">
        <f t="shared" si="115"/>
        <v>43368</v>
      </c>
      <c r="M574" s="4">
        <v>62874</v>
      </c>
      <c r="N574" s="4">
        <v>43820</v>
      </c>
      <c r="O574" s="4">
        <v>43368</v>
      </c>
      <c r="P574" s="4">
        <v>154</v>
      </c>
      <c r="Q574" s="4">
        <v>0</v>
      </c>
      <c r="R574" s="4">
        <v>298</v>
      </c>
      <c r="S574" s="4">
        <v>73</v>
      </c>
      <c r="T574" s="4">
        <v>112</v>
      </c>
      <c r="U574" s="4">
        <v>72</v>
      </c>
      <c r="V574" s="4">
        <v>1</v>
      </c>
      <c r="W574" s="4">
        <v>40</v>
      </c>
      <c r="Z574" s="4">
        <v>4539</v>
      </c>
      <c r="AA574" s="4">
        <v>1007</v>
      </c>
      <c r="AB574" s="4">
        <v>998</v>
      </c>
      <c r="AC574" s="4">
        <v>9</v>
      </c>
      <c r="AD574" s="4">
        <v>4</v>
      </c>
      <c r="AE574" s="4">
        <v>4</v>
      </c>
      <c r="AF574" s="4">
        <v>0</v>
      </c>
      <c r="AG574" s="4">
        <v>1</v>
      </c>
      <c r="AH574" s="4">
        <v>6</v>
      </c>
      <c r="AI574" s="4">
        <v>6</v>
      </c>
      <c r="AJ574" s="4">
        <v>0</v>
      </c>
      <c r="AK574" s="4">
        <v>0</v>
      </c>
      <c r="AL574" s="4">
        <v>0</v>
      </c>
      <c r="AM574" s="4">
        <v>0</v>
      </c>
      <c r="AN574" s="4">
        <v>16</v>
      </c>
      <c r="AO574" s="4">
        <v>16</v>
      </c>
      <c r="AP574" s="4">
        <v>0</v>
      </c>
      <c r="AQ574" s="4">
        <v>16</v>
      </c>
      <c r="AR574" s="4">
        <v>0</v>
      </c>
      <c r="AS574" s="4">
        <v>0</v>
      </c>
      <c r="AT574" s="4">
        <v>0</v>
      </c>
      <c r="AU574" s="4">
        <v>0</v>
      </c>
      <c r="AV574" s="4">
        <v>0</v>
      </c>
      <c r="AW574" s="4">
        <f t="shared" si="118"/>
        <v>1013</v>
      </c>
      <c r="AX574" s="4">
        <f t="shared" si="119"/>
        <v>1004</v>
      </c>
      <c r="AY574" s="4">
        <v>0</v>
      </c>
      <c r="AZ574" s="4">
        <v>0</v>
      </c>
      <c r="BA574" s="4">
        <v>0</v>
      </c>
      <c r="BB574" s="4">
        <v>1610</v>
      </c>
      <c r="BC574" s="4">
        <v>1609</v>
      </c>
      <c r="BD574" s="4">
        <v>1064</v>
      </c>
      <c r="BE574" s="4">
        <v>1049</v>
      </c>
      <c r="BF574" s="4">
        <v>15</v>
      </c>
      <c r="BG574" s="8">
        <f t="shared" si="127"/>
        <v>182</v>
      </c>
      <c r="BH574" s="4">
        <v>177</v>
      </c>
      <c r="BI574" s="4">
        <v>5</v>
      </c>
      <c r="BJ574" s="4">
        <v>11</v>
      </c>
      <c r="BK574" s="4">
        <v>27459</v>
      </c>
      <c r="BL574" s="4">
        <f t="shared" si="121"/>
        <v>16179</v>
      </c>
      <c r="BM574" s="4">
        <f t="shared" si="122"/>
        <v>893</v>
      </c>
      <c r="BN574" s="4">
        <v>893</v>
      </c>
      <c r="BO574" s="4">
        <v>0</v>
      </c>
      <c r="BP574" s="4">
        <v>53</v>
      </c>
      <c r="BQ574" s="4">
        <v>904</v>
      </c>
      <c r="BR574" s="4">
        <f t="shared" si="123"/>
        <v>42791</v>
      </c>
      <c r="BS574" s="4">
        <f t="shared" si="124"/>
        <v>42348</v>
      </c>
      <c r="BT574" s="4">
        <f t="shared" si="125"/>
        <v>289</v>
      </c>
      <c r="BU574" s="4">
        <f t="shared" si="126"/>
        <v>58319</v>
      </c>
      <c r="BW574" s="4">
        <v>1</v>
      </c>
    </row>
    <row r="575" spans="1:75">
      <c r="A575" s="4" t="s">
        <v>129</v>
      </c>
      <c r="B575" s="18">
        <v>44873</v>
      </c>
      <c r="C575" s="4" t="s">
        <v>179</v>
      </c>
      <c r="D575" s="5">
        <v>2022</v>
      </c>
      <c r="E575" s="4" t="s">
        <v>436</v>
      </c>
      <c r="F575" s="4">
        <v>27600</v>
      </c>
      <c r="G575" s="4">
        <v>2151</v>
      </c>
      <c r="H575" s="4">
        <v>21370</v>
      </c>
      <c r="I575" s="4">
        <v>7</v>
      </c>
      <c r="J575" s="4">
        <v>0</v>
      </c>
      <c r="K575" s="4">
        <f t="shared" si="115"/>
        <v>21377</v>
      </c>
      <c r="M575" s="4">
        <v>28497</v>
      </c>
      <c r="N575" s="4">
        <v>21607</v>
      </c>
      <c r="O575" s="4">
        <v>21377</v>
      </c>
      <c r="P575" s="4">
        <v>5</v>
      </c>
      <c r="Q575" s="4">
        <v>5</v>
      </c>
      <c r="R575" s="4">
        <v>225</v>
      </c>
      <c r="S575" s="4">
        <v>59</v>
      </c>
      <c r="T575" s="4">
        <v>103</v>
      </c>
      <c r="U575" s="4">
        <v>61</v>
      </c>
      <c r="V575" s="4">
        <v>0</v>
      </c>
      <c r="W575" s="4">
        <v>2</v>
      </c>
      <c r="Z575" s="4">
        <v>749</v>
      </c>
      <c r="AA575" s="4">
        <v>167</v>
      </c>
      <c r="AB575" s="4">
        <v>163</v>
      </c>
      <c r="AC575" s="4">
        <v>4</v>
      </c>
      <c r="AD575" s="4">
        <v>2</v>
      </c>
      <c r="AE575" s="4">
        <v>2</v>
      </c>
      <c r="AF575" s="4">
        <v>0</v>
      </c>
      <c r="AG575" s="4">
        <v>0</v>
      </c>
      <c r="AH575" s="4">
        <v>3</v>
      </c>
      <c r="AI575" s="4">
        <v>3</v>
      </c>
      <c r="AJ575" s="4">
        <v>0</v>
      </c>
      <c r="AK575" s="4">
        <v>0</v>
      </c>
      <c r="AL575" s="4">
        <v>0</v>
      </c>
      <c r="AM575" s="4">
        <v>0</v>
      </c>
      <c r="AN575" s="4">
        <v>0</v>
      </c>
      <c r="AO575" s="4">
        <v>0</v>
      </c>
      <c r="AP575" s="4">
        <v>0</v>
      </c>
      <c r="AQ575" s="4">
        <v>0</v>
      </c>
      <c r="AR575" s="4">
        <v>0</v>
      </c>
      <c r="AS575" s="4">
        <v>0</v>
      </c>
      <c r="AT575" s="4">
        <v>0</v>
      </c>
      <c r="AU575" s="4">
        <v>0</v>
      </c>
      <c r="AV575" s="4">
        <v>0</v>
      </c>
      <c r="AW575" s="4">
        <f t="shared" si="118"/>
        <v>170</v>
      </c>
      <c r="AX575" s="4">
        <f t="shared" si="119"/>
        <v>166</v>
      </c>
      <c r="AY575" s="4">
        <v>0</v>
      </c>
      <c r="AZ575" s="4">
        <v>0</v>
      </c>
      <c r="BA575" s="4">
        <v>0</v>
      </c>
      <c r="BB575" s="4">
        <v>692</v>
      </c>
      <c r="BC575" s="4">
        <v>692</v>
      </c>
      <c r="BD575" s="4">
        <v>456</v>
      </c>
      <c r="BE575" s="4">
        <v>446</v>
      </c>
      <c r="BF575" s="4">
        <v>10</v>
      </c>
      <c r="BG575" s="8">
        <f t="shared" si="127"/>
        <v>102</v>
      </c>
      <c r="BH575" s="4">
        <v>102</v>
      </c>
      <c r="BI575" s="4">
        <v>0</v>
      </c>
      <c r="BJ575" s="4">
        <v>0</v>
      </c>
      <c r="BK575" s="4">
        <v>10298</v>
      </c>
      <c r="BL575" s="4">
        <f t="shared" si="121"/>
        <v>11207</v>
      </c>
      <c r="BM575" s="4">
        <f t="shared" si="122"/>
        <v>686</v>
      </c>
      <c r="BN575" s="4">
        <v>686</v>
      </c>
      <c r="BO575" s="4">
        <v>0</v>
      </c>
      <c r="BP575" s="4">
        <v>0</v>
      </c>
      <c r="BQ575" s="4">
        <v>0</v>
      </c>
      <c r="BR575" s="4">
        <f t="shared" si="123"/>
        <v>21437</v>
      </c>
      <c r="BS575" s="4">
        <f t="shared" si="124"/>
        <v>21211</v>
      </c>
      <c r="BT575" s="4">
        <f t="shared" si="125"/>
        <v>221</v>
      </c>
      <c r="BU575" s="4">
        <f t="shared" si="126"/>
        <v>27748</v>
      </c>
      <c r="BW575" s="4">
        <v>0</v>
      </c>
    </row>
    <row r="576" spans="1:75">
      <c r="A576" s="4" t="s">
        <v>131</v>
      </c>
      <c r="B576" s="18">
        <v>44873</v>
      </c>
      <c r="C576" s="4" t="s">
        <v>179</v>
      </c>
      <c r="D576" s="5">
        <v>2022</v>
      </c>
      <c r="E576" s="4" t="s">
        <v>437</v>
      </c>
      <c r="F576" s="4">
        <v>1383660</v>
      </c>
      <c r="G576" s="4">
        <v>138061</v>
      </c>
      <c r="H576" s="4">
        <v>895869</v>
      </c>
      <c r="I576" s="4">
        <v>280</v>
      </c>
      <c r="J576" s="4">
        <v>127</v>
      </c>
      <c r="K576" s="4">
        <f t="shared" si="115"/>
        <v>896022</v>
      </c>
      <c r="M576" s="4">
        <v>1426597</v>
      </c>
      <c r="N576" s="4">
        <v>911514</v>
      </c>
      <c r="O576" s="4">
        <v>896022</v>
      </c>
      <c r="P576" s="4">
        <v>0</v>
      </c>
      <c r="Q576" s="4">
        <v>0</v>
      </c>
      <c r="R576" s="4">
        <v>15492</v>
      </c>
      <c r="S576" s="4">
        <v>2131</v>
      </c>
      <c r="T576" s="4">
        <v>10438</v>
      </c>
      <c r="U576" s="4">
        <v>2762</v>
      </c>
      <c r="V576" s="4">
        <v>0</v>
      </c>
      <c r="W576" s="4">
        <v>161</v>
      </c>
      <c r="Z576" s="4">
        <v>32352</v>
      </c>
      <c r="AA576" s="4">
        <v>10862</v>
      </c>
      <c r="AB576" s="4">
        <v>10530</v>
      </c>
      <c r="AC576" s="4">
        <v>332</v>
      </c>
      <c r="AD576" s="4">
        <v>139</v>
      </c>
      <c r="AE576" s="4">
        <v>175</v>
      </c>
      <c r="AF576" s="4">
        <v>18</v>
      </c>
      <c r="AG576" s="4">
        <v>0</v>
      </c>
      <c r="AH576" s="4">
        <v>37</v>
      </c>
      <c r="AI576" s="4">
        <v>35</v>
      </c>
      <c r="AJ576" s="4">
        <v>1</v>
      </c>
      <c r="AK576" s="4">
        <v>1</v>
      </c>
      <c r="AL576" s="4">
        <v>0</v>
      </c>
      <c r="AM576" s="4">
        <v>0</v>
      </c>
      <c r="AN576" s="4">
        <v>0</v>
      </c>
      <c r="AO576" s="4">
        <v>24</v>
      </c>
      <c r="AP576" s="4">
        <v>0</v>
      </c>
      <c r="AQ576" s="4">
        <v>0</v>
      </c>
      <c r="AR576" s="4">
        <v>24</v>
      </c>
      <c r="AS576" s="4">
        <v>0</v>
      </c>
      <c r="AT576" s="4">
        <v>0</v>
      </c>
      <c r="AU576" s="4">
        <v>0</v>
      </c>
      <c r="AV576" s="4">
        <v>24</v>
      </c>
      <c r="AW576" s="4">
        <f t="shared" si="118"/>
        <v>10899</v>
      </c>
      <c r="AX576" s="4">
        <f t="shared" si="119"/>
        <v>10565</v>
      </c>
      <c r="AY576" s="4">
        <v>0</v>
      </c>
      <c r="AZ576" s="4">
        <v>0</v>
      </c>
      <c r="BA576" s="4">
        <v>0</v>
      </c>
      <c r="BB576" s="4">
        <v>29531</v>
      </c>
      <c r="BC576" s="4">
        <v>29531</v>
      </c>
      <c r="BD576" s="4">
        <v>22679</v>
      </c>
      <c r="BE576" s="4">
        <v>21800</v>
      </c>
      <c r="BF576" s="4">
        <v>879</v>
      </c>
      <c r="BG576" s="8">
        <f t="shared" si="127"/>
        <v>5803</v>
      </c>
      <c r="BH576" s="4">
        <v>5741</v>
      </c>
      <c r="BI576" s="4">
        <v>62</v>
      </c>
      <c r="BJ576" s="4">
        <v>0</v>
      </c>
      <c r="BK576" s="4">
        <v>547297</v>
      </c>
      <c r="BL576" s="4">
        <f t="shared" si="121"/>
        <v>358414</v>
      </c>
      <c r="BM576" s="4">
        <f t="shared" si="122"/>
        <v>20678</v>
      </c>
      <c r="BN576" s="4">
        <v>36</v>
      </c>
      <c r="BO576" s="4">
        <v>20642</v>
      </c>
      <c r="BP576" s="4">
        <v>0</v>
      </c>
      <c r="BQ576" s="4">
        <v>11670</v>
      </c>
      <c r="BR576" s="4">
        <f t="shared" si="123"/>
        <v>900591</v>
      </c>
      <c r="BS576" s="4">
        <f t="shared" si="124"/>
        <v>885457</v>
      </c>
      <c r="BT576" s="4">
        <f t="shared" si="125"/>
        <v>15134</v>
      </c>
      <c r="BU576" s="4">
        <f t="shared" si="126"/>
        <v>1394245</v>
      </c>
      <c r="BW576" s="4">
        <v>11</v>
      </c>
    </row>
    <row r="577" spans="1:75">
      <c r="A577" s="4" t="s">
        <v>133</v>
      </c>
      <c r="B577" s="18">
        <v>44873</v>
      </c>
      <c r="C577" s="4" t="s">
        <v>179</v>
      </c>
      <c r="D577" s="5">
        <v>2022</v>
      </c>
      <c r="E577" s="4" t="s">
        <v>438</v>
      </c>
      <c r="F577" s="4">
        <v>187299</v>
      </c>
      <c r="G577" s="4">
        <v>19536</v>
      </c>
      <c r="H577" s="4">
        <v>124218</v>
      </c>
      <c r="I577" s="4">
        <v>29</v>
      </c>
      <c r="J577" s="4">
        <v>5</v>
      </c>
      <c r="K577" s="4">
        <f t="shared" si="115"/>
        <v>124242</v>
      </c>
      <c r="M577" s="4">
        <v>193380</v>
      </c>
      <c r="N577" s="4">
        <v>126170</v>
      </c>
      <c r="O577" s="4">
        <v>124242</v>
      </c>
      <c r="P577" s="4">
        <v>456</v>
      </c>
      <c r="Q577" s="4">
        <v>0</v>
      </c>
      <c r="R577" s="4">
        <v>1472</v>
      </c>
      <c r="S577" s="4">
        <v>341</v>
      </c>
      <c r="T577" s="4">
        <v>861</v>
      </c>
      <c r="U577" s="4">
        <v>211</v>
      </c>
      <c r="V577" s="4">
        <v>1</v>
      </c>
      <c r="W577" s="4">
        <v>58</v>
      </c>
      <c r="Z577" s="4">
        <v>11316</v>
      </c>
      <c r="AA577" s="4">
        <v>2043</v>
      </c>
      <c r="AB577" s="4">
        <v>2007</v>
      </c>
      <c r="AC577" s="4">
        <v>36</v>
      </c>
      <c r="AD577" s="4">
        <v>10</v>
      </c>
      <c r="AE577" s="4">
        <v>24</v>
      </c>
      <c r="AF577" s="4">
        <v>0</v>
      </c>
      <c r="AG577" s="4">
        <v>2</v>
      </c>
      <c r="AH577" s="4">
        <v>6</v>
      </c>
      <c r="AI577" s="4">
        <v>6</v>
      </c>
      <c r="AJ577" s="4">
        <v>0</v>
      </c>
      <c r="AK577" s="4">
        <v>0</v>
      </c>
      <c r="AL577" s="4">
        <v>0</v>
      </c>
      <c r="AM577" s="4">
        <v>0</v>
      </c>
      <c r="AN577" s="4">
        <v>4</v>
      </c>
      <c r="AO577" s="4">
        <v>4</v>
      </c>
      <c r="AP577" s="4">
        <v>0</v>
      </c>
      <c r="AQ577" s="4">
        <v>1</v>
      </c>
      <c r="AR577" s="4">
        <v>3</v>
      </c>
      <c r="AS577" s="4">
        <v>0</v>
      </c>
      <c r="AT577" s="4">
        <v>0</v>
      </c>
      <c r="AU577" s="4">
        <v>0</v>
      </c>
      <c r="AV577" s="4">
        <v>3</v>
      </c>
      <c r="AW577" s="4">
        <f t="shared" si="118"/>
        <v>2049</v>
      </c>
      <c r="AX577" s="4">
        <f t="shared" si="119"/>
        <v>2013</v>
      </c>
      <c r="AY577" s="4">
        <v>0</v>
      </c>
      <c r="AZ577" s="4">
        <v>0</v>
      </c>
      <c r="BA577" s="4">
        <v>0</v>
      </c>
      <c r="BB577" s="4">
        <v>5046</v>
      </c>
      <c r="BC577" s="4">
        <v>5042</v>
      </c>
      <c r="BD577" s="4">
        <v>3395</v>
      </c>
      <c r="BE577" s="4">
        <v>3331</v>
      </c>
      <c r="BF577" s="4">
        <v>68</v>
      </c>
      <c r="BG577" s="8">
        <f t="shared" si="127"/>
        <v>661</v>
      </c>
      <c r="BH577" s="4">
        <v>647</v>
      </c>
      <c r="BI577" s="4">
        <v>14</v>
      </c>
      <c r="BJ577" s="4">
        <v>587</v>
      </c>
      <c r="BK577" s="4">
        <v>90506</v>
      </c>
      <c r="BL577" s="4">
        <f t="shared" si="121"/>
        <v>35003</v>
      </c>
      <c r="BM577" s="4">
        <f t="shared" si="122"/>
        <v>2189</v>
      </c>
      <c r="BN577" s="4">
        <v>2189</v>
      </c>
      <c r="BO577" s="4">
        <v>0</v>
      </c>
      <c r="BP577" s="4">
        <v>0</v>
      </c>
      <c r="BQ577" s="4">
        <v>2244</v>
      </c>
      <c r="BR577" s="4">
        <f t="shared" si="123"/>
        <v>124117</v>
      </c>
      <c r="BS577" s="4">
        <f t="shared" si="124"/>
        <v>122228</v>
      </c>
      <c r="BT577" s="4">
        <f t="shared" si="125"/>
        <v>1433</v>
      </c>
      <c r="BU577" s="4">
        <f t="shared" si="126"/>
        <v>182060</v>
      </c>
      <c r="BW577" s="4">
        <v>0</v>
      </c>
    </row>
    <row r="578" spans="1:75">
      <c r="A578" s="4" t="s">
        <v>135</v>
      </c>
      <c r="B578" s="18">
        <v>44873</v>
      </c>
      <c r="C578" s="4" t="s">
        <v>179</v>
      </c>
      <c r="D578" s="5">
        <v>2022</v>
      </c>
      <c r="E578" s="4" t="s">
        <v>439</v>
      </c>
      <c r="F578" s="4">
        <v>29846</v>
      </c>
      <c r="G578" s="4">
        <v>3632</v>
      </c>
      <c r="H578" s="4">
        <v>20939</v>
      </c>
      <c r="I578" s="4">
        <v>8</v>
      </c>
      <c r="J578" s="4">
        <v>0</v>
      </c>
      <c r="K578" s="4">
        <f t="shared" si="115"/>
        <v>20947</v>
      </c>
      <c r="M578" s="4">
        <v>30764</v>
      </c>
      <c r="N578" s="4">
        <v>21192</v>
      </c>
      <c r="O578" s="4">
        <v>20947</v>
      </c>
      <c r="P578" s="4">
        <v>7</v>
      </c>
      <c r="Q578" s="4">
        <v>7</v>
      </c>
      <c r="R578" s="4">
        <v>238</v>
      </c>
      <c r="S578" s="4">
        <v>100</v>
      </c>
      <c r="T578" s="4">
        <v>92</v>
      </c>
      <c r="U578" s="4">
        <v>45</v>
      </c>
      <c r="V578" s="4">
        <v>0</v>
      </c>
      <c r="W578" s="4">
        <v>1</v>
      </c>
      <c r="Z578" s="4">
        <v>249</v>
      </c>
      <c r="AA578" s="4">
        <v>69</v>
      </c>
      <c r="AB578" s="4">
        <v>69</v>
      </c>
      <c r="AC578" s="4">
        <v>0</v>
      </c>
      <c r="AD578" s="4">
        <v>0</v>
      </c>
      <c r="AE578" s="4">
        <v>0</v>
      </c>
      <c r="AF578" s="4">
        <v>0</v>
      </c>
      <c r="AG578" s="4">
        <v>0</v>
      </c>
      <c r="AH578" s="4">
        <v>0</v>
      </c>
      <c r="AI578" s="4">
        <v>0</v>
      </c>
      <c r="AJ578" s="4">
        <v>0</v>
      </c>
      <c r="AK578" s="4">
        <v>0</v>
      </c>
      <c r="AL578" s="4">
        <v>0</v>
      </c>
      <c r="AM578" s="4">
        <v>0</v>
      </c>
      <c r="AN578" s="4">
        <v>0</v>
      </c>
      <c r="AO578" s="4">
        <v>0</v>
      </c>
      <c r="AP578" s="4">
        <v>0</v>
      </c>
      <c r="AQ578" s="4">
        <v>0</v>
      </c>
      <c r="AR578" s="4">
        <v>0</v>
      </c>
      <c r="AS578" s="4">
        <v>0</v>
      </c>
      <c r="AT578" s="4">
        <v>0</v>
      </c>
      <c r="AU578" s="4">
        <v>0</v>
      </c>
      <c r="AV578" s="4">
        <v>0</v>
      </c>
      <c r="AW578" s="4">
        <f t="shared" si="118"/>
        <v>69</v>
      </c>
      <c r="AX578" s="4">
        <f t="shared" si="119"/>
        <v>69</v>
      </c>
      <c r="AY578" s="4">
        <v>0</v>
      </c>
      <c r="AZ578" s="4">
        <v>0</v>
      </c>
      <c r="BA578" s="4">
        <v>0</v>
      </c>
      <c r="BB578" s="4">
        <v>862</v>
      </c>
      <c r="BC578" s="4">
        <v>862</v>
      </c>
      <c r="BD578" s="4">
        <v>624</v>
      </c>
      <c r="BE578" s="4">
        <v>619</v>
      </c>
      <c r="BF578" s="4">
        <v>5</v>
      </c>
      <c r="BG578" s="8">
        <f t="shared" si="127"/>
        <v>43</v>
      </c>
      <c r="BH578" s="4">
        <v>41</v>
      </c>
      <c r="BI578" s="4">
        <v>2</v>
      </c>
      <c r="BJ578" s="4">
        <v>0</v>
      </c>
      <c r="BK578" s="4">
        <v>15023</v>
      </c>
      <c r="BL578" s="4">
        <f t="shared" si="121"/>
        <v>6126</v>
      </c>
      <c r="BM578" s="4">
        <f t="shared" si="122"/>
        <v>490</v>
      </c>
      <c r="BN578" s="4">
        <v>490</v>
      </c>
      <c r="BO578" s="4">
        <v>0</v>
      </c>
      <c r="BP578" s="4">
        <v>0</v>
      </c>
      <c r="BQ578" s="4">
        <v>297</v>
      </c>
      <c r="BR578" s="4">
        <f t="shared" si="123"/>
        <v>21123</v>
      </c>
      <c r="BS578" s="4">
        <f t="shared" si="124"/>
        <v>20878</v>
      </c>
      <c r="BT578" s="4">
        <f t="shared" si="125"/>
        <v>238</v>
      </c>
      <c r="BU578" s="4">
        <f t="shared" si="126"/>
        <v>30515</v>
      </c>
      <c r="BW578" s="4">
        <v>0</v>
      </c>
    </row>
    <row r="579" spans="1:75">
      <c r="A579" s="4" t="s">
        <v>137</v>
      </c>
      <c r="B579" s="18">
        <v>44873</v>
      </c>
      <c r="C579" s="4" t="s">
        <v>179</v>
      </c>
      <c r="D579" s="5">
        <v>2022</v>
      </c>
      <c r="E579" s="4" t="s">
        <v>440</v>
      </c>
      <c r="F579" s="4">
        <v>15933</v>
      </c>
      <c r="G579" s="4">
        <v>1800</v>
      </c>
      <c r="H579" s="4">
        <v>11580</v>
      </c>
      <c r="I579" s="4">
        <v>1</v>
      </c>
      <c r="J579" s="4">
        <v>1</v>
      </c>
      <c r="K579" s="4">
        <f t="shared" si="115"/>
        <v>11580</v>
      </c>
      <c r="M579" s="4">
        <v>16741</v>
      </c>
      <c r="N579" s="4">
        <v>11656</v>
      </c>
      <c r="O579" s="4">
        <v>11580</v>
      </c>
      <c r="P579" s="4">
        <v>22</v>
      </c>
      <c r="Q579" s="4">
        <v>0</v>
      </c>
      <c r="R579" s="4">
        <v>54</v>
      </c>
      <c r="S579" s="4">
        <v>10</v>
      </c>
      <c r="T579" s="4">
        <v>25</v>
      </c>
      <c r="U579" s="4">
        <v>16</v>
      </c>
      <c r="V579" s="4">
        <v>0</v>
      </c>
      <c r="W579" s="4">
        <v>3</v>
      </c>
      <c r="Z579" s="4">
        <v>199</v>
      </c>
      <c r="AA579" s="4">
        <v>33</v>
      </c>
      <c r="AB579" s="4">
        <v>33</v>
      </c>
      <c r="AC579" s="4">
        <v>0</v>
      </c>
      <c r="AD579" s="4">
        <v>0</v>
      </c>
      <c r="AE579" s="4">
        <v>0</v>
      </c>
      <c r="AF579" s="4">
        <v>0</v>
      </c>
      <c r="AG579" s="4">
        <v>0</v>
      </c>
      <c r="AH579" s="4">
        <v>1</v>
      </c>
      <c r="AI579" s="4">
        <v>1</v>
      </c>
      <c r="AJ579" s="4">
        <v>0</v>
      </c>
      <c r="AK579" s="4">
        <v>0</v>
      </c>
      <c r="AL579" s="4">
        <v>0</v>
      </c>
      <c r="AM579" s="4">
        <v>0</v>
      </c>
      <c r="AN579" s="4">
        <v>0</v>
      </c>
      <c r="AO579" s="4">
        <v>0</v>
      </c>
      <c r="AP579" s="4">
        <v>0</v>
      </c>
      <c r="AQ579" s="4">
        <v>0</v>
      </c>
      <c r="AR579" s="4">
        <v>0</v>
      </c>
      <c r="AS579" s="4">
        <v>0</v>
      </c>
      <c r="AT579" s="4">
        <v>0</v>
      </c>
      <c r="AU579" s="4">
        <v>0</v>
      </c>
      <c r="AV579" s="4">
        <v>0</v>
      </c>
      <c r="AW579" s="4">
        <f t="shared" si="118"/>
        <v>34</v>
      </c>
      <c r="AX579" s="4">
        <f t="shared" si="119"/>
        <v>34</v>
      </c>
      <c r="AY579" s="4">
        <v>0</v>
      </c>
      <c r="AZ579" s="4">
        <v>0</v>
      </c>
      <c r="BA579" s="4">
        <v>0</v>
      </c>
      <c r="BB579" s="4">
        <v>486</v>
      </c>
      <c r="BC579" s="4">
        <v>484</v>
      </c>
      <c r="BD579" s="4">
        <v>310</v>
      </c>
      <c r="BE579" s="4">
        <v>310</v>
      </c>
      <c r="BF579" s="4">
        <v>0</v>
      </c>
      <c r="BG579" s="8">
        <f t="shared" si="127"/>
        <v>24</v>
      </c>
      <c r="BH579" s="4">
        <v>24</v>
      </c>
      <c r="BI579" s="4">
        <v>0</v>
      </c>
      <c r="BJ579" s="4">
        <v>0</v>
      </c>
      <c r="BK579" s="4">
        <v>8957</v>
      </c>
      <c r="BL579" s="4">
        <f t="shared" si="121"/>
        <v>2675</v>
      </c>
      <c r="BM579" s="4">
        <f t="shared" si="122"/>
        <v>148</v>
      </c>
      <c r="BN579" s="4">
        <v>148</v>
      </c>
      <c r="BO579" s="4">
        <v>0</v>
      </c>
      <c r="BP579" s="4">
        <v>0</v>
      </c>
      <c r="BQ579" s="4">
        <v>153</v>
      </c>
      <c r="BR579" s="4">
        <f t="shared" si="123"/>
        <v>11622</v>
      </c>
      <c r="BS579" s="4">
        <f t="shared" si="124"/>
        <v>11546</v>
      </c>
      <c r="BT579" s="4">
        <f t="shared" si="125"/>
        <v>54</v>
      </c>
      <c r="BU579" s="4">
        <f t="shared" si="126"/>
        <v>16542</v>
      </c>
      <c r="BW579" s="4">
        <v>1</v>
      </c>
    </row>
    <row r="580" spans="1:75">
      <c r="A580" s="4" t="s">
        <v>139</v>
      </c>
      <c r="B580" s="18">
        <v>44873</v>
      </c>
      <c r="C580" s="4" t="s">
        <v>179</v>
      </c>
      <c r="D580" s="5">
        <v>2022</v>
      </c>
      <c r="E580" s="4" t="s">
        <v>441</v>
      </c>
      <c r="F580" s="4">
        <v>54557</v>
      </c>
      <c r="G580" s="4">
        <v>4962</v>
      </c>
      <c r="H580" s="4">
        <v>36241</v>
      </c>
      <c r="I580" s="4">
        <v>5</v>
      </c>
      <c r="J580" s="4">
        <v>2</v>
      </c>
      <c r="K580" s="4">
        <f t="shared" si="115"/>
        <v>36244</v>
      </c>
      <c r="M580" s="4">
        <v>55438</v>
      </c>
      <c r="N580" s="4">
        <v>36598</v>
      </c>
      <c r="O580" s="4">
        <v>36244</v>
      </c>
      <c r="P580" s="4">
        <v>0</v>
      </c>
      <c r="Q580" s="4">
        <v>0</v>
      </c>
      <c r="R580" s="4">
        <v>354</v>
      </c>
      <c r="S580" s="4">
        <v>40</v>
      </c>
      <c r="T580" s="4">
        <v>198</v>
      </c>
      <c r="U580" s="4">
        <v>115</v>
      </c>
      <c r="V580" s="4">
        <v>0</v>
      </c>
      <c r="W580" s="4">
        <v>1</v>
      </c>
      <c r="Z580" s="4">
        <v>607</v>
      </c>
      <c r="AA580" s="4">
        <v>143</v>
      </c>
      <c r="AB580" s="4">
        <v>141</v>
      </c>
      <c r="AC580" s="4">
        <v>2</v>
      </c>
      <c r="AD580" s="4">
        <v>0</v>
      </c>
      <c r="AE580" s="4">
        <v>2</v>
      </c>
      <c r="AF580" s="4">
        <v>0</v>
      </c>
      <c r="AG580" s="4">
        <v>0</v>
      </c>
      <c r="AH580" s="4">
        <v>1</v>
      </c>
      <c r="AI580" s="4">
        <v>1</v>
      </c>
      <c r="AJ580" s="4">
        <v>0</v>
      </c>
      <c r="AK580" s="4">
        <v>0</v>
      </c>
      <c r="AL580" s="4">
        <v>0</v>
      </c>
      <c r="AM580" s="4">
        <v>0</v>
      </c>
      <c r="AN580" s="4">
        <v>0</v>
      </c>
      <c r="AO580" s="4">
        <v>0</v>
      </c>
      <c r="AP580" s="4">
        <v>0</v>
      </c>
      <c r="AQ580" s="4">
        <v>0</v>
      </c>
      <c r="AR580" s="4">
        <v>0</v>
      </c>
      <c r="AS580" s="4">
        <v>0</v>
      </c>
      <c r="AT580" s="4">
        <v>0</v>
      </c>
      <c r="AU580" s="4">
        <v>0</v>
      </c>
      <c r="AV580" s="4">
        <v>0</v>
      </c>
      <c r="AW580" s="4">
        <f t="shared" si="118"/>
        <v>144</v>
      </c>
      <c r="AX580" s="4">
        <f t="shared" si="119"/>
        <v>142</v>
      </c>
      <c r="AY580" s="4">
        <v>0</v>
      </c>
      <c r="AZ580" s="4">
        <v>0</v>
      </c>
      <c r="BA580" s="4">
        <v>0</v>
      </c>
      <c r="BB580" s="4">
        <v>1090</v>
      </c>
      <c r="BC580" s="4">
        <v>1086</v>
      </c>
      <c r="BD580" s="4">
        <v>655</v>
      </c>
      <c r="BE580" s="4">
        <v>649</v>
      </c>
      <c r="BF580" s="4">
        <v>6</v>
      </c>
      <c r="BG580" s="8">
        <f t="shared" si="127"/>
        <v>51</v>
      </c>
      <c r="BH580" s="4">
        <v>49</v>
      </c>
      <c r="BI580" s="4">
        <v>2</v>
      </c>
      <c r="BJ580" s="4">
        <v>0</v>
      </c>
      <c r="BK580" s="4">
        <v>20570</v>
      </c>
      <c r="BL580" s="4">
        <f t="shared" si="121"/>
        <v>15977</v>
      </c>
      <c r="BM580" s="4">
        <f t="shared" si="122"/>
        <v>258</v>
      </c>
      <c r="BN580" s="4">
        <v>258</v>
      </c>
      <c r="BO580" s="4">
        <v>0</v>
      </c>
      <c r="BP580" s="4">
        <v>0</v>
      </c>
      <c r="BQ580" s="4">
        <v>263</v>
      </c>
      <c r="BR580" s="4">
        <f t="shared" si="123"/>
        <v>36454</v>
      </c>
      <c r="BS580" s="4">
        <f t="shared" si="124"/>
        <v>36102</v>
      </c>
      <c r="BT580" s="4">
        <f t="shared" si="125"/>
        <v>352</v>
      </c>
      <c r="BU580" s="4">
        <f t="shared" si="126"/>
        <v>54831</v>
      </c>
      <c r="BW580" s="4">
        <v>1</v>
      </c>
    </row>
    <row r="581" spans="1:75">
      <c r="A581" s="4" t="s">
        <v>141</v>
      </c>
      <c r="B581" s="18">
        <v>44873</v>
      </c>
      <c r="C581" s="4" t="s">
        <v>179</v>
      </c>
      <c r="D581" s="5">
        <v>2022</v>
      </c>
      <c r="E581" s="4" t="s">
        <v>442</v>
      </c>
      <c r="F581" s="4">
        <v>8243</v>
      </c>
      <c r="G581" s="4">
        <v>591</v>
      </c>
      <c r="H581" s="4">
        <v>6217</v>
      </c>
      <c r="I581" s="4">
        <v>0</v>
      </c>
      <c r="J581" s="4">
        <v>0</v>
      </c>
      <c r="K581" s="4">
        <f t="shared" si="115"/>
        <v>6217</v>
      </c>
      <c r="M581" s="4">
        <v>8408</v>
      </c>
      <c r="N581" s="4">
        <v>6282</v>
      </c>
      <c r="O581" s="4">
        <v>6217</v>
      </c>
      <c r="P581" s="4">
        <v>14</v>
      </c>
      <c r="Q581" s="4">
        <v>0</v>
      </c>
      <c r="R581" s="4">
        <v>51</v>
      </c>
      <c r="S581" s="4">
        <v>10</v>
      </c>
      <c r="T581" s="4">
        <v>13</v>
      </c>
      <c r="U581" s="4">
        <v>14</v>
      </c>
      <c r="V581" s="4">
        <v>1</v>
      </c>
      <c r="W581" s="4">
        <v>13</v>
      </c>
      <c r="Z581" s="4">
        <v>85</v>
      </c>
      <c r="AA581" s="4">
        <v>41</v>
      </c>
      <c r="AB581" s="4">
        <v>39</v>
      </c>
      <c r="AC581" s="4">
        <v>2</v>
      </c>
      <c r="AD581" s="4">
        <v>0</v>
      </c>
      <c r="AE581" s="4">
        <v>0</v>
      </c>
      <c r="AF581" s="4">
        <v>0</v>
      </c>
      <c r="AG581" s="4">
        <v>2</v>
      </c>
      <c r="AH581" s="4">
        <v>0</v>
      </c>
      <c r="AI581" s="4">
        <v>0</v>
      </c>
      <c r="AJ581" s="4">
        <v>0</v>
      </c>
      <c r="AK581" s="4">
        <v>0</v>
      </c>
      <c r="AL581" s="4">
        <v>0</v>
      </c>
      <c r="AM581" s="4">
        <v>0</v>
      </c>
      <c r="AN581" s="4">
        <v>0</v>
      </c>
      <c r="AO581" s="4">
        <v>0</v>
      </c>
      <c r="AP581" s="4">
        <v>0</v>
      </c>
      <c r="AQ581" s="4">
        <v>0</v>
      </c>
      <c r="AR581" s="4">
        <v>0</v>
      </c>
      <c r="AS581" s="4">
        <v>0</v>
      </c>
      <c r="AT581" s="4">
        <v>0</v>
      </c>
      <c r="AU581" s="4">
        <v>0</v>
      </c>
      <c r="AV581" s="4">
        <v>0</v>
      </c>
      <c r="AW581" s="4">
        <f t="shared" si="118"/>
        <v>41</v>
      </c>
      <c r="AX581" s="4">
        <f t="shared" si="119"/>
        <v>39</v>
      </c>
      <c r="AY581" s="4">
        <v>0</v>
      </c>
      <c r="AZ581" s="4">
        <v>0</v>
      </c>
      <c r="BA581" s="4">
        <v>0</v>
      </c>
      <c r="BB581" s="4">
        <v>88</v>
      </c>
      <c r="BC581" s="4">
        <v>88</v>
      </c>
      <c r="BD581" s="4">
        <v>75</v>
      </c>
      <c r="BE581" s="4">
        <v>74</v>
      </c>
      <c r="BF581" s="4">
        <v>1</v>
      </c>
      <c r="BG581" s="8">
        <f t="shared" si="127"/>
        <v>7</v>
      </c>
      <c r="BH581" s="4">
        <v>7</v>
      </c>
      <c r="BI581" s="4">
        <v>0</v>
      </c>
      <c r="BJ581" s="4">
        <v>6</v>
      </c>
      <c r="BK581" s="4">
        <v>1867</v>
      </c>
      <c r="BL581" s="4">
        <f t="shared" si="121"/>
        <v>4408</v>
      </c>
      <c r="BM581" s="4">
        <f t="shared" si="122"/>
        <v>16</v>
      </c>
      <c r="BN581" s="4">
        <v>16</v>
      </c>
      <c r="BO581" s="4">
        <v>0</v>
      </c>
      <c r="BP581" s="4">
        <v>0</v>
      </c>
      <c r="BQ581" s="4">
        <v>16</v>
      </c>
      <c r="BR581" s="4">
        <f t="shared" si="123"/>
        <v>6241</v>
      </c>
      <c r="BS581" s="4">
        <f t="shared" si="124"/>
        <v>6178</v>
      </c>
      <c r="BT581" s="4">
        <f t="shared" si="125"/>
        <v>49</v>
      </c>
      <c r="BU581" s="4">
        <f t="shared" si="126"/>
        <v>8323</v>
      </c>
      <c r="BW581" s="4">
        <v>0</v>
      </c>
    </row>
    <row r="582" spans="1:75">
      <c r="A582" s="4" t="s">
        <v>143</v>
      </c>
      <c r="B582" s="18">
        <v>44873</v>
      </c>
      <c r="C582" s="4" t="s">
        <v>179</v>
      </c>
      <c r="D582" s="5">
        <v>2022</v>
      </c>
      <c r="E582" s="4" t="s">
        <v>443</v>
      </c>
      <c r="F582" s="4">
        <v>43892</v>
      </c>
      <c r="G582" s="4">
        <v>4783</v>
      </c>
      <c r="H582" s="4">
        <v>29633</v>
      </c>
      <c r="I582" s="4">
        <v>5</v>
      </c>
      <c r="J582" s="4">
        <v>0</v>
      </c>
      <c r="K582" s="4">
        <f t="shared" si="115"/>
        <v>29638</v>
      </c>
      <c r="M582" s="4">
        <v>44717</v>
      </c>
      <c r="N582" s="4">
        <v>29938</v>
      </c>
      <c r="O582" s="4">
        <v>29638</v>
      </c>
      <c r="P582" s="4">
        <v>103</v>
      </c>
      <c r="Q582" s="4">
        <v>0</v>
      </c>
      <c r="R582" s="4">
        <v>197</v>
      </c>
      <c r="S582" s="4">
        <v>27</v>
      </c>
      <c r="T582" s="4">
        <v>106</v>
      </c>
      <c r="U582" s="4">
        <v>52</v>
      </c>
      <c r="V582" s="4">
        <v>0</v>
      </c>
      <c r="W582" s="4">
        <v>12</v>
      </c>
      <c r="Z582" s="4">
        <v>642</v>
      </c>
      <c r="AA582" s="4">
        <v>132</v>
      </c>
      <c r="AB582" s="4">
        <v>131</v>
      </c>
      <c r="AC582" s="4">
        <v>1</v>
      </c>
      <c r="AD582" s="4">
        <v>0</v>
      </c>
      <c r="AE582" s="4">
        <v>1</v>
      </c>
      <c r="AF582" s="4">
        <v>0</v>
      </c>
      <c r="AG582" s="4">
        <v>0</v>
      </c>
      <c r="AH582" s="4">
        <v>0</v>
      </c>
      <c r="AI582" s="4">
        <v>0</v>
      </c>
      <c r="AJ582" s="4">
        <v>0</v>
      </c>
      <c r="AK582" s="4">
        <v>0</v>
      </c>
      <c r="AL582" s="4">
        <v>0</v>
      </c>
      <c r="AM582" s="4">
        <v>0</v>
      </c>
      <c r="AN582" s="4">
        <v>0</v>
      </c>
      <c r="AO582" s="4">
        <v>0</v>
      </c>
      <c r="AP582" s="4">
        <v>0</v>
      </c>
      <c r="AQ582" s="4">
        <v>0</v>
      </c>
      <c r="AR582" s="4">
        <v>0</v>
      </c>
      <c r="AS582" s="4">
        <v>0</v>
      </c>
      <c r="AT582" s="4">
        <v>0</v>
      </c>
      <c r="AU582" s="4">
        <v>0</v>
      </c>
      <c r="AV582" s="4">
        <v>0</v>
      </c>
      <c r="AW582" s="4">
        <f t="shared" si="118"/>
        <v>132</v>
      </c>
      <c r="AX582" s="4">
        <f t="shared" si="119"/>
        <v>131</v>
      </c>
      <c r="AY582" s="4">
        <v>0</v>
      </c>
      <c r="AZ582" s="4">
        <v>0</v>
      </c>
      <c r="BA582" s="4">
        <v>0</v>
      </c>
      <c r="BB582" s="4">
        <v>1228</v>
      </c>
      <c r="BC582" s="4">
        <v>1228</v>
      </c>
      <c r="BD582" s="4">
        <v>633</v>
      </c>
      <c r="BE582" s="4">
        <v>622</v>
      </c>
      <c r="BF582" s="4">
        <v>11</v>
      </c>
      <c r="BG582" s="8">
        <f t="shared" si="127"/>
        <v>47</v>
      </c>
      <c r="BH582" s="4">
        <v>47</v>
      </c>
      <c r="BI582" s="4">
        <v>0</v>
      </c>
      <c r="BJ582" s="4">
        <v>0</v>
      </c>
      <c r="BK582" s="4">
        <v>18580</v>
      </c>
      <c r="BL582" s="4">
        <f t="shared" si="121"/>
        <v>11311</v>
      </c>
      <c r="BM582" s="4">
        <f t="shared" si="122"/>
        <v>529</v>
      </c>
      <c r="BN582" s="4">
        <v>529</v>
      </c>
      <c r="BO582" s="4">
        <v>0</v>
      </c>
      <c r="BP582" s="4">
        <v>0</v>
      </c>
      <c r="BQ582" s="4">
        <v>146</v>
      </c>
      <c r="BR582" s="4">
        <f t="shared" si="123"/>
        <v>29806</v>
      </c>
      <c r="BS582" s="4">
        <f t="shared" si="124"/>
        <v>29507</v>
      </c>
      <c r="BT582" s="4">
        <f t="shared" si="125"/>
        <v>196</v>
      </c>
      <c r="BU582" s="4">
        <f t="shared" si="126"/>
        <v>44075</v>
      </c>
      <c r="BW582" s="4">
        <v>0</v>
      </c>
    </row>
    <row r="583" spans="1:75">
      <c r="A583" s="4" t="s">
        <v>145</v>
      </c>
      <c r="B583" s="18">
        <v>44873</v>
      </c>
      <c r="C583" s="4" t="s">
        <v>179</v>
      </c>
      <c r="D583" s="5">
        <v>2022</v>
      </c>
      <c r="E583" s="4" t="s">
        <v>444</v>
      </c>
      <c r="F583" s="4">
        <v>25813</v>
      </c>
      <c r="G583" s="4">
        <v>1795</v>
      </c>
      <c r="H583" s="4">
        <v>16749</v>
      </c>
      <c r="I583" s="4">
        <v>2</v>
      </c>
      <c r="J583" s="4">
        <v>0</v>
      </c>
      <c r="K583" s="4">
        <f t="shared" si="115"/>
        <v>16751</v>
      </c>
      <c r="M583" s="4">
        <v>26607</v>
      </c>
      <c r="N583" s="4">
        <v>17064</v>
      </c>
      <c r="O583" s="4">
        <v>16751</v>
      </c>
      <c r="P583" s="4">
        <v>44</v>
      </c>
      <c r="Q583" s="4">
        <v>0</v>
      </c>
      <c r="R583" s="4">
        <v>269</v>
      </c>
      <c r="S583" s="4">
        <v>21</v>
      </c>
      <c r="T583" s="4">
        <v>141</v>
      </c>
      <c r="U583" s="4">
        <v>61</v>
      </c>
      <c r="V583" s="4">
        <v>0</v>
      </c>
      <c r="W583" s="4">
        <v>46</v>
      </c>
      <c r="Z583" s="4">
        <v>280</v>
      </c>
      <c r="AA583" s="4">
        <v>47</v>
      </c>
      <c r="AB583" s="4">
        <v>47</v>
      </c>
      <c r="AC583" s="4">
        <v>0</v>
      </c>
      <c r="AD583" s="4">
        <v>0</v>
      </c>
      <c r="AE583" s="4">
        <v>0</v>
      </c>
      <c r="AF583" s="4">
        <v>0</v>
      </c>
      <c r="AG583" s="4">
        <v>0</v>
      </c>
      <c r="AH583" s="4">
        <v>0</v>
      </c>
      <c r="AI583" s="4">
        <v>0</v>
      </c>
      <c r="AJ583" s="4">
        <v>0</v>
      </c>
      <c r="AK583" s="4">
        <v>0</v>
      </c>
      <c r="AL583" s="4">
        <v>0</v>
      </c>
      <c r="AM583" s="4">
        <v>0</v>
      </c>
      <c r="AN583" s="4">
        <v>0</v>
      </c>
      <c r="AO583" s="4">
        <v>0</v>
      </c>
      <c r="AP583" s="4">
        <v>0</v>
      </c>
      <c r="AQ583" s="4">
        <v>0</v>
      </c>
      <c r="AR583" s="4">
        <v>0</v>
      </c>
      <c r="AS583" s="4">
        <v>0</v>
      </c>
      <c r="AT583" s="4">
        <v>0</v>
      </c>
      <c r="AU583" s="4">
        <v>0</v>
      </c>
      <c r="AV583" s="4">
        <v>0</v>
      </c>
      <c r="AW583" s="4">
        <f t="shared" si="118"/>
        <v>47</v>
      </c>
      <c r="AX583" s="4">
        <f t="shared" si="119"/>
        <v>47</v>
      </c>
      <c r="AY583" s="4">
        <v>0</v>
      </c>
      <c r="AZ583" s="4">
        <v>0</v>
      </c>
      <c r="BA583" s="4">
        <v>0</v>
      </c>
      <c r="BB583" s="4">
        <v>557</v>
      </c>
      <c r="BC583" s="4">
        <v>546</v>
      </c>
      <c r="BD583" s="4">
        <v>355</v>
      </c>
      <c r="BE583" s="4">
        <v>348</v>
      </c>
      <c r="BF583" s="4">
        <v>7</v>
      </c>
      <c r="BG583" s="8">
        <f t="shared" si="127"/>
        <v>5</v>
      </c>
      <c r="BH583" s="4">
        <v>5</v>
      </c>
      <c r="BI583" s="4">
        <v>0</v>
      </c>
      <c r="BJ583" s="4">
        <v>3</v>
      </c>
      <c r="BK583" s="4">
        <v>6997</v>
      </c>
      <c r="BL583" s="4">
        <f t="shared" si="121"/>
        <v>10062</v>
      </c>
      <c r="BM583" s="4">
        <f t="shared" si="122"/>
        <v>184</v>
      </c>
      <c r="BN583" s="4">
        <v>184</v>
      </c>
      <c r="BO583" s="4">
        <v>0</v>
      </c>
      <c r="BP583" s="4">
        <v>0</v>
      </c>
      <c r="BQ583" s="4">
        <v>185</v>
      </c>
      <c r="BR583" s="4">
        <f t="shared" si="123"/>
        <v>17017</v>
      </c>
      <c r="BS583" s="4">
        <f t="shared" si="124"/>
        <v>16704</v>
      </c>
      <c r="BT583" s="4">
        <f t="shared" si="125"/>
        <v>269</v>
      </c>
      <c r="BU583" s="4">
        <f t="shared" si="126"/>
        <v>26327</v>
      </c>
      <c r="BW583" s="4">
        <v>0</v>
      </c>
    </row>
    <row r="584" spans="1:75">
      <c r="A584" s="4" t="s">
        <v>147</v>
      </c>
      <c r="B584" s="18">
        <v>44873</v>
      </c>
      <c r="C584" s="4" t="s">
        <v>179</v>
      </c>
      <c r="D584" s="5">
        <v>2022</v>
      </c>
      <c r="E584" s="4" t="s">
        <v>445</v>
      </c>
      <c r="F584" s="4">
        <v>16878</v>
      </c>
      <c r="G584" s="4">
        <v>1688</v>
      </c>
      <c r="H584" s="4">
        <v>12067</v>
      </c>
      <c r="I584" s="4">
        <v>1</v>
      </c>
      <c r="J584" s="4">
        <v>0</v>
      </c>
      <c r="K584" s="4">
        <f t="shared" si="115"/>
        <v>12068</v>
      </c>
      <c r="M584" s="4">
        <v>17170</v>
      </c>
      <c r="N584" s="4">
        <v>12168</v>
      </c>
      <c r="O584" s="4">
        <v>12068</v>
      </c>
      <c r="P584" s="4">
        <v>0</v>
      </c>
      <c r="Q584" s="4">
        <v>0</v>
      </c>
      <c r="R584" s="4">
        <v>100</v>
      </c>
      <c r="S584" s="4">
        <v>16</v>
      </c>
      <c r="T584" s="4">
        <v>65</v>
      </c>
      <c r="U584" s="4">
        <v>18</v>
      </c>
      <c r="V584" s="4">
        <v>0</v>
      </c>
      <c r="W584" s="4">
        <v>1</v>
      </c>
      <c r="Z584" s="4">
        <v>208</v>
      </c>
      <c r="AA584" s="4">
        <v>48</v>
      </c>
      <c r="AB584" s="4">
        <v>48</v>
      </c>
      <c r="AC584" s="4">
        <v>0</v>
      </c>
      <c r="AD584" s="4">
        <v>0</v>
      </c>
      <c r="AE584" s="4">
        <v>0</v>
      </c>
      <c r="AF584" s="4">
        <v>0</v>
      </c>
      <c r="AG584" s="4">
        <v>0</v>
      </c>
      <c r="AH584" s="4">
        <v>0</v>
      </c>
      <c r="AI584" s="4">
        <v>0</v>
      </c>
      <c r="AJ584" s="4">
        <v>0</v>
      </c>
      <c r="AK584" s="4">
        <v>0</v>
      </c>
      <c r="AL584" s="4">
        <v>0</v>
      </c>
      <c r="AM584" s="4">
        <v>0</v>
      </c>
      <c r="AN584" s="4">
        <v>0</v>
      </c>
      <c r="AO584" s="4">
        <v>0</v>
      </c>
      <c r="AP584" s="4">
        <v>0</v>
      </c>
      <c r="AQ584" s="4">
        <v>0</v>
      </c>
      <c r="AR584" s="4">
        <v>0</v>
      </c>
      <c r="AS584" s="4">
        <v>0</v>
      </c>
      <c r="AT584" s="4">
        <v>0</v>
      </c>
      <c r="AU584" s="4">
        <v>0</v>
      </c>
      <c r="AV584" s="4">
        <v>0</v>
      </c>
      <c r="AW584" s="4">
        <f t="shared" si="118"/>
        <v>48</v>
      </c>
      <c r="AX584" s="4">
        <f t="shared" si="119"/>
        <v>48</v>
      </c>
      <c r="AY584" s="4">
        <v>0</v>
      </c>
      <c r="AZ584" s="4">
        <v>0</v>
      </c>
      <c r="BA584" s="4">
        <v>0</v>
      </c>
      <c r="BB584" s="4">
        <v>311</v>
      </c>
      <c r="BC584" s="4">
        <v>309</v>
      </c>
      <c r="BD584" s="4">
        <v>222</v>
      </c>
      <c r="BE584" s="4">
        <v>217</v>
      </c>
      <c r="BF584" s="4">
        <v>5</v>
      </c>
      <c r="BG584" s="8">
        <f t="shared" si="127"/>
        <v>12</v>
      </c>
      <c r="BH584" s="4">
        <v>12</v>
      </c>
      <c r="BI584" s="4">
        <v>0</v>
      </c>
      <c r="BJ584" s="4">
        <v>0</v>
      </c>
      <c r="BK584" s="4">
        <v>5867</v>
      </c>
      <c r="BL584" s="4">
        <f t="shared" si="121"/>
        <v>6289</v>
      </c>
      <c r="BM584" s="4">
        <f t="shared" si="122"/>
        <v>138</v>
      </c>
      <c r="BN584" s="4">
        <v>138</v>
      </c>
      <c r="BO584" s="4">
        <v>0</v>
      </c>
      <c r="BP584" s="4">
        <v>0</v>
      </c>
      <c r="BQ584" s="4">
        <v>140</v>
      </c>
      <c r="BR584" s="4">
        <f t="shared" si="123"/>
        <v>12120</v>
      </c>
      <c r="BS584" s="4">
        <f t="shared" si="124"/>
        <v>12020</v>
      </c>
      <c r="BT584" s="4">
        <f t="shared" si="125"/>
        <v>100</v>
      </c>
      <c r="BU584" s="4">
        <f t="shared" si="126"/>
        <v>16962</v>
      </c>
      <c r="BW584" s="4">
        <v>0</v>
      </c>
    </row>
    <row r="585" spans="1:75" ht="101.45">
      <c r="A585" s="4" t="s">
        <v>149</v>
      </c>
      <c r="B585" s="18">
        <v>44873</v>
      </c>
      <c r="C585" s="4" t="s">
        <v>179</v>
      </c>
      <c r="D585" s="5">
        <v>2022</v>
      </c>
      <c r="E585" s="4" t="s">
        <v>446</v>
      </c>
      <c r="F585" s="4">
        <v>10729</v>
      </c>
      <c r="G585" s="4">
        <v>708</v>
      </c>
      <c r="H585" s="4">
        <v>6876</v>
      </c>
      <c r="I585" s="4">
        <v>0</v>
      </c>
      <c r="J585" s="4">
        <v>0</v>
      </c>
      <c r="K585" s="4">
        <f t="shared" si="115"/>
        <v>6876</v>
      </c>
      <c r="L585" s="4">
        <v>-1</v>
      </c>
      <c r="M585" s="4">
        <v>11079</v>
      </c>
      <c r="N585" s="4">
        <v>6925</v>
      </c>
      <c r="O585" s="4">
        <v>6877</v>
      </c>
      <c r="P585" s="4">
        <v>0</v>
      </c>
      <c r="Q585" s="4">
        <v>0</v>
      </c>
      <c r="R585" s="4">
        <v>48</v>
      </c>
      <c r="S585" s="4">
        <v>12</v>
      </c>
      <c r="T585" s="4">
        <v>20</v>
      </c>
      <c r="U585" s="4">
        <v>16</v>
      </c>
      <c r="V585" s="4">
        <v>0</v>
      </c>
      <c r="W585" s="4">
        <v>0</v>
      </c>
      <c r="Y585" s="2" t="s">
        <v>447</v>
      </c>
      <c r="Z585" s="4">
        <v>149</v>
      </c>
      <c r="AA585" s="4">
        <v>38</v>
      </c>
      <c r="AB585" s="4">
        <v>38</v>
      </c>
      <c r="AC585" s="4">
        <v>0</v>
      </c>
      <c r="AD585" s="4">
        <v>0</v>
      </c>
      <c r="AE585" s="4">
        <v>0</v>
      </c>
      <c r="AF585" s="4">
        <v>0</v>
      </c>
      <c r="AG585" s="4">
        <v>0</v>
      </c>
      <c r="AH585" s="4">
        <v>0</v>
      </c>
      <c r="AI585" s="4">
        <v>0</v>
      </c>
      <c r="AJ585" s="4">
        <v>0</v>
      </c>
      <c r="AK585" s="4">
        <v>0</v>
      </c>
      <c r="AL585" s="4">
        <v>0</v>
      </c>
      <c r="AM585" s="4">
        <v>0</v>
      </c>
      <c r="AN585" s="4">
        <v>0</v>
      </c>
      <c r="AO585" s="4">
        <v>0</v>
      </c>
      <c r="AP585" s="4">
        <v>0</v>
      </c>
      <c r="AQ585" s="4">
        <v>0</v>
      </c>
      <c r="AR585" s="4">
        <v>0</v>
      </c>
      <c r="AS585" s="4">
        <v>0</v>
      </c>
      <c r="AT585" s="4">
        <v>0</v>
      </c>
      <c r="AU585" s="4">
        <v>0</v>
      </c>
      <c r="AV585" s="4">
        <v>0</v>
      </c>
      <c r="AW585" s="4">
        <f t="shared" si="118"/>
        <v>38</v>
      </c>
      <c r="AX585" s="4">
        <f t="shared" si="119"/>
        <v>38</v>
      </c>
      <c r="AY585" s="4">
        <v>0</v>
      </c>
      <c r="AZ585" s="4">
        <v>0</v>
      </c>
      <c r="BA585" s="4">
        <v>0</v>
      </c>
      <c r="BB585" s="4">
        <v>282</v>
      </c>
      <c r="BC585" s="4">
        <v>282</v>
      </c>
      <c r="BD585" s="4">
        <v>214</v>
      </c>
      <c r="BE585" s="4">
        <v>212</v>
      </c>
      <c r="BF585" s="4">
        <v>2</v>
      </c>
      <c r="BG585" s="8">
        <f t="shared" si="127"/>
        <v>10</v>
      </c>
      <c r="BH585" s="4">
        <v>10</v>
      </c>
      <c r="BI585" s="4">
        <v>0</v>
      </c>
      <c r="BJ585" s="4">
        <v>0</v>
      </c>
      <c r="BK585" s="4">
        <v>3163</v>
      </c>
      <c r="BL585" s="4">
        <f t="shared" si="121"/>
        <v>3752</v>
      </c>
      <c r="BM585" s="4">
        <f t="shared" si="122"/>
        <v>114</v>
      </c>
      <c r="BN585" s="4">
        <v>114</v>
      </c>
      <c r="BO585" s="4">
        <v>0</v>
      </c>
      <c r="BP585" s="4">
        <v>0</v>
      </c>
      <c r="BQ585" s="4">
        <v>77</v>
      </c>
      <c r="BR585" s="4">
        <f t="shared" si="123"/>
        <v>6887</v>
      </c>
      <c r="BS585" s="4">
        <f t="shared" si="124"/>
        <v>6839</v>
      </c>
      <c r="BT585" s="4">
        <f t="shared" si="125"/>
        <v>48</v>
      </c>
      <c r="BU585" s="4">
        <f t="shared" si="126"/>
        <v>10930</v>
      </c>
      <c r="BW585" s="4">
        <v>0</v>
      </c>
    </row>
    <row r="586" spans="1:75" ht="246.6">
      <c r="A586" s="4" t="s">
        <v>151</v>
      </c>
      <c r="B586" s="18">
        <v>44873</v>
      </c>
      <c r="C586" s="4" t="s">
        <v>179</v>
      </c>
      <c r="D586" s="5">
        <v>2022</v>
      </c>
      <c r="E586" s="4" t="s">
        <v>448</v>
      </c>
      <c r="F586" s="4">
        <v>552260</v>
      </c>
      <c r="G586" s="4">
        <v>70810</v>
      </c>
      <c r="H586" s="4">
        <v>333981</v>
      </c>
      <c r="I586" s="4">
        <v>86</v>
      </c>
      <c r="J586" s="4">
        <v>16</v>
      </c>
      <c r="K586" s="4">
        <f t="shared" si="115"/>
        <v>334051</v>
      </c>
      <c r="L586" s="4">
        <v>-1</v>
      </c>
      <c r="M586" s="4">
        <v>571803</v>
      </c>
      <c r="N586" s="4">
        <v>337218</v>
      </c>
      <c r="O586" s="4">
        <v>334052</v>
      </c>
      <c r="P586" s="4">
        <v>60</v>
      </c>
      <c r="Q586" s="4">
        <v>0</v>
      </c>
      <c r="R586" s="4">
        <v>3106</v>
      </c>
      <c r="S586" s="4">
        <v>257</v>
      </c>
      <c r="T586" s="4">
        <v>1948</v>
      </c>
      <c r="U586" s="4">
        <v>833</v>
      </c>
      <c r="V586" s="4">
        <v>0</v>
      </c>
      <c r="W586" s="4">
        <v>68</v>
      </c>
      <c r="Y586" s="2" t="s">
        <v>449</v>
      </c>
      <c r="Z586" s="4">
        <v>16213</v>
      </c>
      <c r="AA586" s="4">
        <v>3419</v>
      </c>
      <c r="AB586" s="4">
        <v>3379</v>
      </c>
      <c r="AC586" s="4">
        <v>40</v>
      </c>
      <c r="AD586" s="4">
        <v>3</v>
      </c>
      <c r="AE586" s="4">
        <v>33</v>
      </c>
      <c r="AF586" s="4">
        <v>2</v>
      </c>
      <c r="AG586" s="4">
        <v>2</v>
      </c>
      <c r="AH586" s="4">
        <v>0</v>
      </c>
      <c r="AI586" s="4">
        <v>0</v>
      </c>
      <c r="AJ586" s="4">
        <v>0</v>
      </c>
      <c r="AK586" s="4">
        <v>0</v>
      </c>
      <c r="AL586" s="4">
        <v>0</v>
      </c>
      <c r="AM586" s="4">
        <v>0</v>
      </c>
      <c r="AN586" s="4">
        <v>1</v>
      </c>
      <c r="AO586" s="4">
        <v>1</v>
      </c>
      <c r="AP586" s="4">
        <v>0</v>
      </c>
      <c r="AQ586" s="4">
        <v>1</v>
      </c>
      <c r="AR586" s="4">
        <v>0</v>
      </c>
      <c r="AS586" s="4">
        <v>0</v>
      </c>
      <c r="AT586" s="4">
        <v>0</v>
      </c>
      <c r="AU586" s="4">
        <v>0</v>
      </c>
      <c r="AV586" s="4">
        <v>0</v>
      </c>
      <c r="AW586" s="4">
        <f t="shared" si="118"/>
        <v>3419</v>
      </c>
      <c r="AX586" s="4">
        <f t="shared" si="119"/>
        <v>3379</v>
      </c>
      <c r="AY586" s="4">
        <v>0</v>
      </c>
      <c r="AZ586" s="4">
        <v>0</v>
      </c>
      <c r="BA586" s="4">
        <v>0</v>
      </c>
      <c r="BB586" s="4">
        <v>14377</v>
      </c>
      <c r="BC586" s="4">
        <v>14377</v>
      </c>
      <c r="BD586" s="4">
        <v>8406</v>
      </c>
      <c r="BE586" s="4">
        <v>8225</v>
      </c>
      <c r="BF586" s="4">
        <v>181</v>
      </c>
      <c r="BG586" s="8">
        <f t="shared" si="127"/>
        <v>711</v>
      </c>
      <c r="BH586" s="4">
        <v>711</v>
      </c>
      <c r="BI586" s="4">
        <v>0</v>
      </c>
      <c r="BJ586" s="4">
        <v>0</v>
      </c>
      <c r="BK586" s="4">
        <v>221810</v>
      </c>
      <c r="BL586" s="4">
        <f t="shared" si="121"/>
        <v>114697</v>
      </c>
      <c r="BM586" s="4">
        <f t="shared" si="122"/>
        <v>4101</v>
      </c>
      <c r="BN586" s="4">
        <v>4101</v>
      </c>
      <c r="BO586" s="4">
        <v>0</v>
      </c>
      <c r="BP586" s="4">
        <v>0</v>
      </c>
      <c r="BQ586" s="4">
        <v>4187</v>
      </c>
      <c r="BR586" s="4">
        <f t="shared" si="123"/>
        <v>333798</v>
      </c>
      <c r="BS586" s="4">
        <f t="shared" si="124"/>
        <v>330672</v>
      </c>
      <c r="BT586" s="4">
        <f t="shared" si="125"/>
        <v>3066</v>
      </c>
      <c r="BU586" s="4">
        <f t="shared" si="126"/>
        <v>555589</v>
      </c>
      <c r="BW586" s="4">
        <v>8</v>
      </c>
    </row>
    <row r="587" spans="1:75">
      <c r="A587" s="4" t="s">
        <v>153</v>
      </c>
      <c r="B587" s="18">
        <v>44873</v>
      </c>
      <c r="C587" s="4" t="s">
        <v>179</v>
      </c>
      <c r="D587" s="5">
        <v>2022</v>
      </c>
      <c r="E587" s="4" t="s">
        <v>450</v>
      </c>
      <c r="F587" s="4">
        <v>14644</v>
      </c>
      <c r="G587" s="4">
        <v>1069</v>
      </c>
      <c r="H587" s="4">
        <v>11460</v>
      </c>
      <c r="I587" s="4">
        <v>0</v>
      </c>
      <c r="J587" s="4">
        <v>2</v>
      </c>
      <c r="K587" s="4">
        <f t="shared" si="115"/>
        <v>11458</v>
      </c>
      <c r="M587" s="4">
        <v>15099</v>
      </c>
      <c r="N587" s="4">
        <v>11514</v>
      </c>
      <c r="O587" s="4">
        <v>11458</v>
      </c>
      <c r="P587" s="4">
        <v>0</v>
      </c>
      <c r="Q587" s="4">
        <v>0</v>
      </c>
      <c r="R587" s="4">
        <v>56</v>
      </c>
      <c r="S587" s="4">
        <v>12</v>
      </c>
      <c r="T587" s="4">
        <v>34</v>
      </c>
      <c r="U587" s="4">
        <v>10</v>
      </c>
      <c r="V587" s="4">
        <v>0</v>
      </c>
      <c r="W587" s="4">
        <v>0</v>
      </c>
      <c r="Z587" s="4">
        <v>320</v>
      </c>
      <c r="AA587" s="4">
        <v>44</v>
      </c>
      <c r="AB587" s="4">
        <v>43</v>
      </c>
      <c r="AC587" s="4">
        <v>1</v>
      </c>
      <c r="AD587" s="4">
        <v>1</v>
      </c>
      <c r="AE587" s="4">
        <v>0</v>
      </c>
      <c r="AF587" s="4">
        <v>0</v>
      </c>
      <c r="AG587" s="4">
        <v>0</v>
      </c>
      <c r="AH587" s="4">
        <v>2</v>
      </c>
      <c r="AI587" s="4">
        <v>2</v>
      </c>
      <c r="AJ587" s="4">
        <v>0</v>
      </c>
      <c r="AK587" s="4">
        <v>0</v>
      </c>
      <c r="AL587" s="4">
        <v>0</v>
      </c>
      <c r="AM587" s="4">
        <v>0</v>
      </c>
      <c r="AN587" s="4">
        <v>0</v>
      </c>
      <c r="AO587" s="4">
        <v>0</v>
      </c>
      <c r="AP587" s="4">
        <v>0</v>
      </c>
      <c r="AQ587" s="4">
        <v>0</v>
      </c>
      <c r="AR587" s="4">
        <v>0</v>
      </c>
      <c r="AS587" s="4">
        <v>0</v>
      </c>
      <c r="AT587" s="4">
        <v>0</v>
      </c>
      <c r="AU587" s="4">
        <v>0</v>
      </c>
      <c r="AV587" s="4">
        <v>0</v>
      </c>
      <c r="AW587" s="4">
        <f t="shared" si="118"/>
        <v>46</v>
      </c>
      <c r="AX587" s="4">
        <f t="shared" si="119"/>
        <v>45</v>
      </c>
      <c r="AY587" s="4">
        <v>0</v>
      </c>
      <c r="AZ587" s="4">
        <v>0</v>
      </c>
      <c r="BA587" s="4">
        <v>0</v>
      </c>
      <c r="BB587" s="4">
        <v>593</v>
      </c>
      <c r="BC587" s="4">
        <v>589</v>
      </c>
      <c r="BD587" s="4">
        <v>413</v>
      </c>
      <c r="BE587" s="4">
        <v>411</v>
      </c>
      <c r="BF587" s="4">
        <v>2</v>
      </c>
      <c r="BG587" s="8">
        <f t="shared" si="127"/>
        <v>69</v>
      </c>
      <c r="BH587" s="4">
        <v>69</v>
      </c>
      <c r="BI587" s="4">
        <v>0</v>
      </c>
      <c r="BJ587" s="4">
        <v>60</v>
      </c>
      <c r="BK587" s="4">
        <v>7032</v>
      </c>
      <c r="BL587" s="4">
        <f t="shared" si="121"/>
        <v>4413</v>
      </c>
      <c r="BM587" s="4">
        <f t="shared" si="122"/>
        <v>225</v>
      </c>
      <c r="BN587" s="4">
        <v>225</v>
      </c>
      <c r="BO587" s="4">
        <v>0</v>
      </c>
      <c r="BP587" s="4">
        <v>0</v>
      </c>
      <c r="BQ587" s="4">
        <v>228</v>
      </c>
      <c r="BR587" s="4">
        <f t="shared" si="123"/>
        <v>11468</v>
      </c>
      <c r="BS587" s="4">
        <f t="shared" si="124"/>
        <v>11413</v>
      </c>
      <c r="BT587" s="4">
        <f t="shared" si="125"/>
        <v>55</v>
      </c>
      <c r="BU587" s="4">
        <f t="shared" si="126"/>
        <v>14779</v>
      </c>
      <c r="BW587" s="4">
        <v>0</v>
      </c>
    </row>
    <row r="588" spans="1:75">
      <c r="A588" s="4" t="s">
        <v>155</v>
      </c>
      <c r="B588" s="18">
        <v>44873</v>
      </c>
      <c r="C588" s="4" t="s">
        <v>179</v>
      </c>
      <c r="D588" s="5">
        <v>2022</v>
      </c>
      <c r="E588" s="4" t="s">
        <v>451</v>
      </c>
      <c r="F588" s="4">
        <v>85478</v>
      </c>
      <c r="G588" s="4">
        <v>7367</v>
      </c>
      <c r="H588" s="4">
        <v>57319</v>
      </c>
      <c r="I588" s="4">
        <v>13</v>
      </c>
      <c r="J588" s="4">
        <v>15</v>
      </c>
      <c r="K588" s="4">
        <f t="shared" si="115"/>
        <v>57317</v>
      </c>
      <c r="M588" s="4">
        <v>88333</v>
      </c>
      <c r="N588" s="4">
        <v>57969</v>
      </c>
      <c r="O588" s="4">
        <v>57317</v>
      </c>
      <c r="P588" s="4">
        <v>0</v>
      </c>
      <c r="Q588" s="4">
        <v>0</v>
      </c>
      <c r="R588" s="4">
        <v>652</v>
      </c>
      <c r="S588" s="4">
        <v>104</v>
      </c>
      <c r="T588" s="4">
        <v>394</v>
      </c>
      <c r="U588" s="4">
        <v>143</v>
      </c>
      <c r="V588" s="4">
        <v>0</v>
      </c>
      <c r="W588" s="4">
        <v>11</v>
      </c>
      <c r="Z588" s="4">
        <v>1754</v>
      </c>
      <c r="AA588" s="4">
        <v>376</v>
      </c>
      <c r="AB588" s="4">
        <v>371</v>
      </c>
      <c r="AC588" s="4">
        <v>5</v>
      </c>
      <c r="AD588" s="4">
        <v>0</v>
      </c>
      <c r="AE588" s="4">
        <v>5</v>
      </c>
      <c r="AF588" s="4">
        <v>0</v>
      </c>
      <c r="AG588" s="4">
        <v>0</v>
      </c>
      <c r="AH588" s="4">
        <v>0</v>
      </c>
      <c r="AI588" s="4">
        <v>0</v>
      </c>
      <c r="AJ588" s="4">
        <v>0</v>
      </c>
      <c r="AK588" s="4">
        <v>0</v>
      </c>
      <c r="AL588" s="4">
        <v>0</v>
      </c>
      <c r="AM588" s="4">
        <v>0</v>
      </c>
      <c r="AN588" s="4">
        <v>0</v>
      </c>
      <c r="AO588" s="4">
        <v>0</v>
      </c>
      <c r="AP588" s="4">
        <v>0</v>
      </c>
      <c r="AQ588" s="4">
        <v>0</v>
      </c>
      <c r="AR588" s="4">
        <v>0</v>
      </c>
      <c r="AS588" s="4">
        <v>0</v>
      </c>
      <c r="AT588" s="4">
        <v>0</v>
      </c>
      <c r="AU588" s="4">
        <v>0</v>
      </c>
      <c r="AV588" s="4">
        <v>0</v>
      </c>
      <c r="AW588" s="4">
        <f t="shared" si="118"/>
        <v>376</v>
      </c>
      <c r="AX588" s="4">
        <f t="shared" si="119"/>
        <v>371</v>
      </c>
      <c r="AY588" s="4">
        <v>0</v>
      </c>
      <c r="AZ588" s="4">
        <v>0</v>
      </c>
      <c r="BA588" s="4">
        <v>0</v>
      </c>
      <c r="BB588" s="4">
        <v>2044</v>
      </c>
      <c r="BC588" s="4">
        <v>2044</v>
      </c>
      <c r="BD588" s="4">
        <v>1385</v>
      </c>
      <c r="BE588" s="4">
        <v>1368</v>
      </c>
      <c r="BF588" s="4">
        <v>17</v>
      </c>
      <c r="BG588" s="8">
        <f t="shared" si="127"/>
        <v>155</v>
      </c>
      <c r="BH588" s="4">
        <v>154</v>
      </c>
      <c r="BI588" s="4">
        <v>1</v>
      </c>
      <c r="BJ588" s="4">
        <v>0</v>
      </c>
      <c r="BK588" s="4">
        <v>41342</v>
      </c>
      <c r="BL588" s="4">
        <f t="shared" si="121"/>
        <v>16472</v>
      </c>
      <c r="BM588" s="4">
        <f t="shared" si="122"/>
        <v>1323</v>
      </c>
      <c r="BN588" s="4">
        <v>1323</v>
      </c>
      <c r="BO588" s="4">
        <v>0</v>
      </c>
      <c r="BP588" s="4">
        <v>0</v>
      </c>
      <c r="BQ588" s="4">
        <v>279</v>
      </c>
      <c r="BR588" s="4">
        <f t="shared" si="123"/>
        <v>57593</v>
      </c>
      <c r="BS588" s="4">
        <f t="shared" si="124"/>
        <v>56946</v>
      </c>
      <c r="BT588" s="4">
        <f t="shared" si="125"/>
        <v>647</v>
      </c>
      <c r="BU588" s="4">
        <f t="shared" si="126"/>
        <v>86579</v>
      </c>
      <c r="BW588" s="4">
        <v>0</v>
      </c>
    </row>
    <row r="589" spans="1:75">
      <c r="A589" s="4" t="s">
        <v>157</v>
      </c>
      <c r="B589" s="18">
        <v>44873</v>
      </c>
      <c r="C589" s="4" t="s">
        <v>179</v>
      </c>
      <c r="D589" s="5">
        <v>2022</v>
      </c>
      <c r="E589" s="4" t="s">
        <v>452</v>
      </c>
      <c r="F589" s="4">
        <v>9103</v>
      </c>
      <c r="G589" s="4">
        <v>707</v>
      </c>
      <c r="H589" s="4">
        <v>6320</v>
      </c>
      <c r="I589" s="4">
        <v>1</v>
      </c>
      <c r="J589" s="4">
        <v>0</v>
      </c>
      <c r="K589" s="4">
        <f t="shared" si="115"/>
        <v>6321</v>
      </c>
      <c r="M589" s="4">
        <v>9501</v>
      </c>
      <c r="N589" s="4">
        <v>6397</v>
      </c>
      <c r="O589" s="4">
        <v>6321</v>
      </c>
      <c r="P589" s="4">
        <v>32</v>
      </c>
      <c r="Q589" s="4">
        <v>1</v>
      </c>
      <c r="R589" s="4">
        <v>44</v>
      </c>
      <c r="S589" s="4">
        <v>2</v>
      </c>
      <c r="T589" s="4">
        <v>9</v>
      </c>
      <c r="U589" s="4">
        <v>16</v>
      </c>
      <c r="V589" s="4">
        <v>0</v>
      </c>
      <c r="W589" s="4">
        <v>17</v>
      </c>
      <c r="Z589" s="4">
        <v>149</v>
      </c>
      <c r="AA589" s="4">
        <v>22</v>
      </c>
      <c r="AB589" s="4">
        <v>21</v>
      </c>
      <c r="AC589" s="4">
        <v>1</v>
      </c>
      <c r="AD589" s="4">
        <v>0</v>
      </c>
      <c r="AE589" s="4">
        <v>0</v>
      </c>
      <c r="AF589" s="4">
        <v>1</v>
      </c>
      <c r="AG589" s="4">
        <v>0</v>
      </c>
      <c r="AH589" s="4">
        <v>2</v>
      </c>
      <c r="AI589" s="4">
        <v>2</v>
      </c>
      <c r="AJ589" s="4">
        <v>0</v>
      </c>
      <c r="AK589" s="4">
        <v>0</v>
      </c>
      <c r="AL589" s="4">
        <v>0</v>
      </c>
      <c r="AM589" s="4">
        <v>0</v>
      </c>
      <c r="AN589" s="4">
        <v>0</v>
      </c>
      <c r="AO589" s="4">
        <v>0</v>
      </c>
      <c r="AP589" s="4">
        <v>0</v>
      </c>
      <c r="AQ589" s="4">
        <v>0</v>
      </c>
      <c r="AR589" s="4">
        <v>0</v>
      </c>
      <c r="AS589" s="4">
        <v>0</v>
      </c>
      <c r="AT589" s="4">
        <v>0</v>
      </c>
      <c r="AU589" s="4">
        <v>0</v>
      </c>
      <c r="AV589" s="4">
        <v>0</v>
      </c>
      <c r="AW589" s="4">
        <f t="shared" si="118"/>
        <v>24</v>
      </c>
      <c r="AX589" s="4">
        <f t="shared" si="119"/>
        <v>23</v>
      </c>
      <c r="AY589" s="4">
        <v>0</v>
      </c>
      <c r="AZ589" s="4">
        <v>0</v>
      </c>
      <c r="BA589" s="4">
        <v>0</v>
      </c>
      <c r="BB589" s="4">
        <v>185</v>
      </c>
      <c r="BC589" s="4">
        <v>185</v>
      </c>
      <c r="BD589" s="4">
        <v>136</v>
      </c>
      <c r="BE589" s="4">
        <v>136</v>
      </c>
      <c r="BF589" s="4">
        <v>0</v>
      </c>
      <c r="BG589" s="8">
        <f t="shared" si="127"/>
        <v>18</v>
      </c>
      <c r="BH589" s="4">
        <v>18</v>
      </c>
      <c r="BI589" s="4">
        <v>0</v>
      </c>
      <c r="BJ589" s="4">
        <v>17</v>
      </c>
      <c r="BK589" s="4">
        <v>4600</v>
      </c>
      <c r="BL589" s="4">
        <f t="shared" si="121"/>
        <v>1779</v>
      </c>
      <c r="BM589" s="4">
        <f t="shared" si="122"/>
        <v>80</v>
      </c>
      <c r="BN589" s="4">
        <v>80</v>
      </c>
      <c r="BO589" s="4">
        <v>0</v>
      </c>
      <c r="BP589" s="4">
        <v>0</v>
      </c>
      <c r="BQ589" s="4">
        <v>81</v>
      </c>
      <c r="BR589" s="4">
        <f t="shared" si="123"/>
        <v>6373</v>
      </c>
      <c r="BS589" s="4">
        <f t="shared" si="124"/>
        <v>6298</v>
      </c>
      <c r="BT589" s="4">
        <f t="shared" si="125"/>
        <v>43</v>
      </c>
      <c r="BU589" s="4">
        <f t="shared" si="126"/>
        <v>9352</v>
      </c>
      <c r="BW589" s="4">
        <v>0</v>
      </c>
    </row>
    <row r="590" spans="1:75" ht="43.5">
      <c r="A590" s="4" t="s">
        <v>159</v>
      </c>
      <c r="B590" s="18">
        <v>44873</v>
      </c>
      <c r="C590" s="4" t="s">
        <v>179</v>
      </c>
      <c r="D590" s="5">
        <v>2022</v>
      </c>
      <c r="E590" s="4" t="s">
        <v>453</v>
      </c>
      <c r="F590" s="4">
        <v>508780</v>
      </c>
      <c r="G590" s="4">
        <v>52990</v>
      </c>
      <c r="H590" s="4">
        <v>322052</v>
      </c>
      <c r="I590" s="4">
        <v>93</v>
      </c>
      <c r="J590" s="4">
        <v>4</v>
      </c>
      <c r="K590" s="4">
        <f t="shared" si="115"/>
        <v>322141</v>
      </c>
      <c r="L590" s="4">
        <v>2</v>
      </c>
      <c r="M590" s="4">
        <v>526768</v>
      </c>
      <c r="N590" s="4">
        <v>326447</v>
      </c>
      <c r="O590" s="4">
        <v>322139</v>
      </c>
      <c r="P590" s="4">
        <v>0</v>
      </c>
      <c r="Q590" s="4">
        <v>0</v>
      </c>
      <c r="R590" s="4">
        <v>4306</v>
      </c>
      <c r="S590" s="4">
        <v>248</v>
      </c>
      <c r="T590" s="4">
        <v>2768</v>
      </c>
      <c r="U590" s="4">
        <v>1024</v>
      </c>
      <c r="V590" s="4">
        <v>0</v>
      </c>
      <c r="W590" s="4">
        <v>266</v>
      </c>
      <c r="Y590" s="2" t="s">
        <v>454</v>
      </c>
      <c r="Z590" s="4">
        <v>7758</v>
      </c>
      <c r="AA590" s="4">
        <v>1066</v>
      </c>
      <c r="AB590" s="4">
        <v>1040</v>
      </c>
      <c r="AC590" s="4">
        <v>26</v>
      </c>
      <c r="AD590" s="4">
        <v>2</v>
      </c>
      <c r="AE590" s="4">
        <v>18</v>
      </c>
      <c r="AF590" s="4">
        <v>2</v>
      </c>
      <c r="AG590" s="4">
        <v>4</v>
      </c>
      <c r="AH590" s="4">
        <v>16</v>
      </c>
      <c r="AI590" s="4">
        <v>16</v>
      </c>
      <c r="AJ590" s="4">
        <v>0</v>
      </c>
      <c r="AK590" s="4">
        <v>0</v>
      </c>
      <c r="AL590" s="4">
        <v>0</v>
      </c>
      <c r="AM590" s="4">
        <v>0</v>
      </c>
      <c r="AN590" s="4">
        <v>0</v>
      </c>
      <c r="AO590" s="4">
        <v>0</v>
      </c>
      <c r="AP590" s="4">
        <v>0</v>
      </c>
      <c r="AQ590" s="4">
        <v>0</v>
      </c>
      <c r="AR590" s="4">
        <v>0</v>
      </c>
      <c r="AS590" s="4">
        <v>0</v>
      </c>
      <c r="AT590" s="4">
        <v>0</v>
      </c>
      <c r="AU590" s="4">
        <v>0</v>
      </c>
      <c r="AV590" s="4">
        <v>0</v>
      </c>
      <c r="AW590" s="4">
        <f t="shared" si="118"/>
        <v>1082</v>
      </c>
      <c r="AX590" s="4">
        <f t="shared" si="119"/>
        <v>1056</v>
      </c>
      <c r="AY590" s="4">
        <v>0</v>
      </c>
      <c r="AZ590" s="4">
        <v>0</v>
      </c>
      <c r="BA590" s="4">
        <v>0</v>
      </c>
      <c r="BB590" s="4">
        <v>12950</v>
      </c>
      <c r="BC590" s="4">
        <v>12950</v>
      </c>
      <c r="BD590" s="4">
        <v>7544</v>
      </c>
      <c r="BE590" s="4">
        <v>7398</v>
      </c>
      <c r="BF590" s="4">
        <v>146</v>
      </c>
      <c r="BG590" s="8">
        <f t="shared" si="127"/>
        <v>597</v>
      </c>
      <c r="BH590" s="4">
        <v>596</v>
      </c>
      <c r="BI590" s="4">
        <v>1</v>
      </c>
      <c r="BJ590" s="4">
        <v>5</v>
      </c>
      <c r="BK590" s="4">
        <v>207118</v>
      </c>
      <c r="BL590" s="4">
        <f t="shared" si="121"/>
        <v>118732</v>
      </c>
      <c r="BM590" s="4">
        <f t="shared" si="122"/>
        <v>7166</v>
      </c>
      <c r="BN590" s="4">
        <v>7166</v>
      </c>
      <c r="BO590" s="4">
        <v>0</v>
      </c>
      <c r="BP590" s="4">
        <v>0</v>
      </c>
      <c r="BQ590" s="4">
        <v>2162</v>
      </c>
      <c r="BR590" s="4">
        <f t="shared" si="123"/>
        <v>325365</v>
      </c>
      <c r="BS590" s="4">
        <f t="shared" si="124"/>
        <v>321083</v>
      </c>
      <c r="BT590" s="4">
        <f t="shared" si="125"/>
        <v>4280</v>
      </c>
      <c r="BU590" s="4">
        <f t="shared" si="126"/>
        <v>519010</v>
      </c>
      <c r="BW590" s="4">
        <v>2824</v>
      </c>
    </row>
    <row r="591" spans="1:75" ht="29.1">
      <c r="A591" s="4" t="s">
        <v>161</v>
      </c>
      <c r="B591" s="18">
        <v>44873</v>
      </c>
      <c r="C591" s="4" t="s">
        <v>179</v>
      </c>
      <c r="D591" s="5">
        <v>2022</v>
      </c>
      <c r="E591" s="4" t="s">
        <v>455</v>
      </c>
      <c r="F591" s="4">
        <v>359643</v>
      </c>
      <c r="G591" s="4">
        <v>32000</v>
      </c>
      <c r="H591" s="4">
        <v>222621</v>
      </c>
      <c r="I591" s="4">
        <v>57</v>
      </c>
      <c r="J591" s="4">
        <v>5</v>
      </c>
      <c r="K591" s="4">
        <f t="shared" si="115"/>
        <v>222673</v>
      </c>
      <c r="L591" s="4">
        <v>-3</v>
      </c>
      <c r="M591" s="4">
        <v>373005</v>
      </c>
      <c r="N591" s="4">
        <v>225119</v>
      </c>
      <c r="O591" s="4">
        <v>222676</v>
      </c>
      <c r="P591" s="4">
        <v>0</v>
      </c>
      <c r="Q591" s="4">
        <v>0</v>
      </c>
      <c r="R591" s="4">
        <v>2443</v>
      </c>
      <c r="S591" s="4">
        <v>266</v>
      </c>
      <c r="T591" s="4">
        <v>1434</v>
      </c>
      <c r="U591" s="4">
        <v>735</v>
      </c>
      <c r="V591" s="4">
        <v>0</v>
      </c>
      <c r="W591" s="4">
        <v>8</v>
      </c>
      <c r="Y591" s="2" t="s">
        <v>456</v>
      </c>
      <c r="Z591" s="4">
        <v>6982</v>
      </c>
      <c r="AA591" s="4">
        <v>2063</v>
      </c>
      <c r="AB591" s="4">
        <v>2036</v>
      </c>
      <c r="AC591" s="4">
        <v>27</v>
      </c>
      <c r="AD591" s="4">
        <v>0</v>
      </c>
      <c r="AE591" s="4">
        <v>24</v>
      </c>
      <c r="AF591" s="4">
        <v>3</v>
      </c>
      <c r="AG591" s="4">
        <v>0</v>
      </c>
      <c r="AH591" s="4">
        <v>0</v>
      </c>
      <c r="AI591" s="4">
        <v>0</v>
      </c>
      <c r="AJ591" s="4">
        <v>0</v>
      </c>
      <c r="AK591" s="4">
        <v>0</v>
      </c>
      <c r="AL591" s="4">
        <v>0</v>
      </c>
      <c r="AM591" s="4">
        <v>0</v>
      </c>
      <c r="AN591" s="4">
        <v>0</v>
      </c>
      <c r="AO591" s="4">
        <v>0</v>
      </c>
      <c r="AP591" s="4">
        <v>0</v>
      </c>
      <c r="AQ591" s="4">
        <v>0</v>
      </c>
      <c r="AR591" s="4">
        <v>0</v>
      </c>
      <c r="AS591" s="4">
        <v>0</v>
      </c>
      <c r="AT591" s="4">
        <v>0</v>
      </c>
      <c r="AU591" s="4">
        <v>0</v>
      </c>
      <c r="AV591" s="4">
        <v>0</v>
      </c>
      <c r="AW591" s="4">
        <f t="shared" si="118"/>
        <v>2063</v>
      </c>
      <c r="AX591" s="4">
        <f t="shared" si="119"/>
        <v>2036</v>
      </c>
      <c r="AY591" s="4">
        <v>0</v>
      </c>
      <c r="AZ591" s="4">
        <v>0</v>
      </c>
      <c r="BA591" s="4">
        <v>0</v>
      </c>
      <c r="BB591" s="4">
        <v>11198</v>
      </c>
      <c r="BC591" s="4">
        <v>11198</v>
      </c>
      <c r="BD591" s="4">
        <v>6456</v>
      </c>
      <c r="BE591" s="4">
        <v>6344</v>
      </c>
      <c r="BF591" s="4">
        <v>112</v>
      </c>
      <c r="BG591" s="8">
        <f t="shared" si="127"/>
        <v>391</v>
      </c>
      <c r="BH591" s="4">
        <v>391</v>
      </c>
      <c r="BI591" s="4">
        <v>0</v>
      </c>
      <c r="BJ591" s="4">
        <v>0</v>
      </c>
      <c r="BK591" s="4">
        <v>103421</v>
      </c>
      <c r="BL591" s="4">
        <f t="shared" si="121"/>
        <v>121307</v>
      </c>
      <c r="BM591" s="4">
        <f t="shared" si="122"/>
        <v>4377</v>
      </c>
      <c r="BN591" s="4">
        <v>4377</v>
      </c>
      <c r="BO591" s="4">
        <v>0</v>
      </c>
      <c r="BP591" s="4">
        <v>0</v>
      </c>
      <c r="BQ591" s="4">
        <v>1994</v>
      </c>
      <c r="BR591" s="4">
        <f t="shared" si="123"/>
        <v>223056</v>
      </c>
      <c r="BS591" s="4">
        <f t="shared" si="124"/>
        <v>220640</v>
      </c>
      <c r="BT591" s="4">
        <f t="shared" si="125"/>
        <v>2416</v>
      </c>
      <c r="BU591" s="4">
        <f t="shared" si="126"/>
        <v>366023</v>
      </c>
      <c r="BW591" s="4">
        <v>14</v>
      </c>
    </row>
    <row r="592" spans="1:75">
      <c r="A592" s="4" t="s">
        <v>163</v>
      </c>
      <c r="B592" s="18">
        <v>44873</v>
      </c>
      <c r="C592" s="4" t="s">
        <v>179</v>
      </c>
      <c r="D592" s="5">
        <v>2022</v>
      </c>
      <c r="E592" s="4" t="s">
        <v>457</v>
      </c>
      <c r="F592" s="4">
        <v>34478</v>
      </c>
      <c r="G592" s="4">
        <v>2807</v>
      </c>
      <c r="H592" s="4">
        <v>23052</v>
      </c>
      <c r="I592" s="4">
        <v>2</v>
      </c>
      <c r="J592" s="4">
        <v>1</v>
      </c>
      <c r="K592" s="4">
        <f t="shared" si="115"/>
        <v>23053</v>
      </c>
      <c r="M592" s="4">
        <v>35100</v>
      </c>
      <c r="N592" s="4">
        <v>23321</v>
      </c>
      <c r="O592" s="4">
        <v>23053</v>
      </c>
      <c r="P592" s="4">
        <v>2</v>
      </c>
      <c r="Q592" s="4">
        <v>0</v>
      </c>
      <c r="R592" s="4">
        <v>266</v>
      </c>
      <c r="S592" s="4">
        <v>38</v>
      </c>
      <c r="T592" s="4">
        <v>137</v>
      </c>
      <c r="U592" s="4">
        <v>91</v>
      </c>
      <c r="V592" s="4">
        <v>0</v>
      </c>
      <c r="W592" s="4">
        <v>0</v>
      </c>
      <c r="Z592" s="4">
        <v>374</v>
      </c>
      <c r="AA592" s="4">
        <v>93</v>
      </c>
      <c r="AB592" s="4">
        <v>91</v>
      </c>
      <c r="AC592" s="4">
        <v>2</v>
      </c>
      <c r="AD592" s="4">
        <v>0</v>
      </c>
      <c r="AE592" s="4">
        <v>2</v>
      </c>
      <c r="AF592" s="4">
        <v>0</v>
      </c>
      <c r="AG592" s="4">
        <v>0</v>
      </c>
      <c r="AH592" s="4">
        <v>0</v>
      </c>
      <c r="AI592" s="4">
        <v>0</v>
      </c>
      <c r="AJ592" s="4">
        <v>0</v>
      </c>
      <c r="AK592" s="4">
        <v>0</v>
      </c>
      <c r="AL592" s="4">
        <v>0</v>
      </c>
      <c r="AM592" s="4">
        <v>0</v>
      </c>
      <c r="AN592" s="4">
        <v>0</v>
      </c>
      <c r="AO592" s="4">
        <v>0</v>
      </c>
      <c r="AP592" s="4">
        <v>0</v>
      </c>
      <c r="AQ592" s="4">
        <v>0</v>
      </c>
      <c r="AR592" s="4">
        <v>0</v>
      </c>
      <c r="AS592" s="4">
        <v>0</v>
      </c>
      <c r="AT592" s="4">
        <v>0</v>
      </c>
      <c r="AU592" s="4">
        <v>0</v>
      </c>
      <c r="AV592" s="4">
        <v>0</v>
      </c>
      <c r="AW592" s="4">
        <f t="shared" si="118"/>
        <v>93</v>
      </c>
      <c r="AX592" s="4">
        <f t="shared" si="119"/>
        <v>91</v>
      </c>
      <c r="AY592" s="4">
        <v>0</v>
      </c>
      <c r="AZ592" s="4">
        <v>0</v>
      </c>
      <c r="BA592" s="4">
        <v>0</v>
      </c>
      <c r="BB592" s="4">
        <v>725</v>
      </c>
      <c r="BC592" s="4">
        <v>716</v>
      </c>
      <c r="BD592" s="4">
        <v>497</v>
      </c>
      <c r="BE592" s="4">
        <v>494</v>
      </c>
      <c r="BF592" s="4">
        <v>3</v>
      </c>
      <c r="BG592" s="8">
        <f t="shared" si="127"/>
        <v>27</v>
      </c>
      <c r="BH592" s="4">
        <v>27</v>
      </c>
      <c r="BI592" s="4">
        <v>0</v>
      </c>
      <c r="BJ592" s="4">
        <v>0</v>
      </c>
      <c r="BK592" s="4">
        <v>7001</v>
      </c>
      <c r="BL592" s="4">
        <f t="shared" si="121"/>
        <v>16293</v>
      </c>
      <c r="BM592" s="4">
        <f t="shared" si="122"/>
        <v>129</v>
      </c>
      <c r="BN592" s="4">
        <v>129</v>
      </c>
      <c r="BO592" s="4">
        <v>0</v>
      </c>
      <c r="BP592" s="4">
        <v>0</v>
      </c>
      <c r="BQ592" s="4">
        <v>131</v>
      </c>
      <c r="BR592" s="4">
        <f t="shared" si="123"/>
        <v>23228</v>
      </c>
      <c r="BS592" s="4">
        <f t="shared" si="124"/>
        <v>22962</v>
      </c>
      <c r="BT592" s="4">
        <f t="shared" si="125"/>
        <v>264</v>
      </c>
      <c r="BU592" s="4">
        <f t="shared" si="126"/>
        <v>34726</v>
      </c>
      <c r="BW592" s="4">
        <v>1</v>
      </c>
    </row>
    <row r="593" spans="1:75" ht="43.5">
      <c r="A593" s="4" t="s">
        <v>166</v>
      </c>
      <c r="B593" s="18">
        <v>44873</v>
      </c>
      <c r="C593" s="4" t="s">
        <v>179</v>
      </c>
      <c r="D593" s="5">
        <v>2022</v>
      </c>
      <c r="E593" s="4" t="s">
        <v>458</v>
      </c>
      <c r="F593" s="4">
        <v>195804</v>
      </c>
      <c r="G593" s="4">
        <v>25556</v>
      </c>
      <c r="H593" s="4">
        <v>126854</v>
      </c>
      <c r="I593" s="4">
        <v>63</v>
      </c>
      <c r="J593" s="4">
        <v>0</v>
      </c>
      <c r="K593" s="4">
        <f t="shared" si="115"/>
        <v>126917</v>
      </c>
      <c r="L593" s="4">
        <v>-2</v>
      </c>
      <c r="M593" s="4">
        <v>204705</v>
      </c>
      <c r="N593" s="4">
        <v>127928</v>
      </c>
      <c r="O593" s="4">
        <v>126919</v>
      </c>
      <c r="P593" s="4">
        <v>18</v>
      </c>
      <c r="Q593" s="4">
        <v>18</v>
      </c>
      <c r="R593" s="4">
        <v>991</v>
      </c>
      <c r="S593" s="4">
        <v>145</v>
      </c>
      <c r="T593" s="4">
        <v>516</v>
      </c>
      <c r="U593" s="4">
        <v>242</v>
      </c>
      <c r="V593" s="4">
        <v>0</v>
      </c>
      <c r="W593" s="4">
        <v>88</v>
      </c>
      <c r="Y593" s="2" t="s">
        <v>459</v>
      </c>
      <c r="Z593" s="4">
        <v>9856</v>
      </c>
      <c r="AA593" s="4">
        <v>2542</v>
      </c>
      <c r="AB593" s="4">
        <v>2518</v>
      </c>
      <c r="AC593" s="4">
        <v>24</v>
      </c>
      <c r="AD593" s="4">
        <v>3</v>
      </c>
      <c r="AE593" s="4">
        <v>18</v>
      </c>
      <c r="AF593" s="4">
        <v>1</v>
      </c>
      <c r="AG593" s="4">
        <v>2</v>
      </c>
      <c r="AH593" s="4">
        <v>2</v>
      </c>
      <c r="AI593" s="4">
        <v>1</v>
      </c>
      <c r="AJ593" s="4">
        <v>1</v>
      </c>
      <c r="AK593" s="4">
        <v>0</v>
      </c>
      <c r="AL593" s="4">
        <v>0</v>
      </c>
      <c r="AM593" s="4">
        <v>0</v>
      </c>
      <c r="AN593" s="4">
        <v>0</v>
      </c>
      <c r="AO593" s="4">
        <v>0</v>
      </c>
      <c r="AP593" s="4">
        <v>0</v>
      </c>
      <c r="AQ593" s="4">
        <v>0</v>
      </c>
      <c r="AR593" s="4">
        <v>0</v>
      </c>
      <c r="AS593" s="4">
        <v>0</v>
      </c>
      <c r="AT593" s="4">
        <v>0</v>
      </c>
      <c r="AU593" s="4">
        <v>0</v>
      </c>
      <c r="AV593" s="4">
        <v>0</v>
      </c>
      <c r="AW593" s="4">
        <f t="shared" si="118"/>
        <v>2544</v>
      </c>
      <c r="AX593" s="4">
        <f t="shared" si="119"/>
        <v>2519</v>
      </c>
      <c r="AY593" s="4">
        <v>0</v>
      </c>
      <c r="AZ593" s="4">
        <v>0</v>
      </c>
      <c r="BA593" s="4">
        <v>0</v>
      </c>
      <c r="BB593" s="4">
        <v>5480</v>
      </c>
      <c r="BC593" s="4">
        <v>5480</v>
      </c>
      <c r="BD593" s="4">
        <v>3286</v>
      </c>
      <c r="BE593" s="4">
        <v>3236</v>
      </c>
      <c r="BF593" s="4">
        <v>50</v>
      </c>
      <c r="BG593" s="8">
        <f t="shared" si="127"/>
        <v>389</v>
      </c>
      <c r="BH593" s="4">
        <v>385</v>
      </c>
      <c r="BI593" s="4">
        <v>4</v>
      </c>
      <c r="BJ593" s="4">
        <v>0</v>
      </c>
      <c r="BK593" s="4">
        <v>89779</v>
      </c>
      <c r="BL593" s="4">
        <f t="shared" si="121"/>
        <v>37760</v>
      </c>
      <c r="BM593" s="4">
        <f t="shared" si="122"/>
        <v>4611</v>
      </c>
      <c r="BN593" s="4">
        <v>4611</v>
      </c>
      <c r="BO593" s="4">
        <v>0</v>
      </c>
      <c r="BP593" s="4">
        <v>0</v>
      </c>
      <c r="BQ593" s="4">
        <v>987</v>
      </c>
      <c r="BR593" s="4">
        <f t="shared" si="123"/>
        <v>125384</v>
      </c>
      <c r="BS593" s="4">
        <f t="shared" si="124"/>
        <v>124400</v>
      </c>
      <c r="BT593" s="4">
        <f t="shared" si="125"/>
        <v>966</v>
      </c>
      <c r="BU593" s="4">
        <f t="shared" si="126"/>
        <v>194849</v>
      </c>
      <c r="BW593" s="4">
        <v>5</v>
      </c>
    </row>
    <row r="594" spans="1:75">
      <c r="A594" s="4" t="s">
        <v>168</v>
      </c>
      <c r="B594" s="18">
        <v>44873</v>
      </c>
      <c r="C594" s="4" t="s">
        <v>179</v>
      </c>
      <c r="D594" s="5">
        <v>2022</v>
      </c>
      <c r="E594" s="4" t="s">
        <v>460</v>
      </c>
      <c r="F594" s="4">
        <v>3461</v>
      </c>
      <c r="G594" s="4">
        <v>349</v>
      </c>
      <c r="H594" s="4">
        <v>2600</v>
      </c>
      <c r="I594" s="4">
        <v>0</v>
      </c>
      <c r="J594" s="4">
        <v>0</v>
      </c>
      <c r="K594" s="4">
        <f t="shared" si="115"/>
        <v>2600</v>
      </c>
      <c r="M594" s="4">
        <v>3546</v>
      </c>
      <c r="N594" s="4">
        <v>2626</v>
      </c>
      <c r="O594" s="4">
        <v>2600</v>
      </c>
      <c r="P594" s="4">
        <v>0</v>
      </c>
      <c r="Q594" s="4">
        <v>0</v>
      </c>
      <c r="R594" s="4">
        <v>26</v>
      </c>
      <c r="S594" s="4">
        <v>2</v>
      </c>
      <c r="T594" s="4">
        <v>18</v>
      </c>
      <c r="U594" s="4">
        <v>6</v>
      </c>
      <c r="V594" s="4">
        <v>0</v>
      </c>
      <c r="W594" s="4">
        <v>0</v>
      </c>
      <c r="Z594" s="4">
        <v>38</v>
      </c>
      <c r="AA594" s="4">
        <v>7</v>
      </c>
      <c r="AB594" s="4">
        <v>7</v>
      </c>
      <c r="AC594" s="4">
        <v>0</v>
      </c>
      <c r="AD594" s="4">
        <v>0</v>
      </c>
      <c r="AE594" s="4">
        <v>0</v>
      </c>
      <c r="AF594" s="4">
        <v>0</v>
      </c>
      <c r="AG594" s="4">
        <v>0</v>
      </c>
      <c r="AH594" s="4">
        <v>0</v>
      </c>
      <c r="AI594" s="4">
        <v>0</v>
      </c>
      <c r="AJ594" s="4">
        <v>0</v>
      </c>
      <c r="AK594" s="4">
        <v>0</v>
      </c>
      <c r="AL594" s="4">
        <v>0</v>
      </c>
      <c r="AM594" s="4">
        <v>0</v>
      </c>
      <c r="AN594" s="4">
        <v>0</v>
      </c>
      <c r="AO594" s="4">
        <v>0</v>
      </c>
      <c r="AP594" s="4">
        <v>0</v>
      </c>
      <c r="AQ594" s="4">
        <v>0</v>
      </c>
      <c r="AR594" s="4">
        <v>0</v>
      </c>
      <c r="AS594" s="4">
        <v>0</v>
      </c>
      <c r="AT594" s="4">
        <v>0</v>
      </c>
      <c r="AU594" s="4">
        <v>0</v>
      </c>
      <c r="AV594" s="4">
        <v>0</v>
      </c>
      <c r="AW594" s="4">
        <f t="shared" si="118"/>
        <v>7</v>
      </c>
      <c r="AX594" s="4">
        <f t="shared" si="119"/>
        <v>7</v>
      </c>
      <c r="AY594" s="4">
        <v>0</v>
      </c>
      <c r="AZ594" s="4">
        <v>0</v>
      </c>
      <c r="BA594" s="4">
        <v>0</v>
      </c>
      <c r="BB594" s="4">
        <v>50</v>
      </c>
      <c r="BC594" s="4">
        <v>50</v>
      </c>
      <c r="BD594" s="4">
        <v>39</v>
      </c>
      <c r="BE594" s="4">
        <v>39</v>
      </c>
      <c r="BF594" s="4">
        <v>0</v>
      </c>
      <c r="BG594" s="8">
        <f t="shared" si="127"/>
        <v>1</v>
      </c>
      <c r="BH594" s="4">
        <v>1</v>
      </c>
      <c r="BI594" s="4">
        <v>0</v>
      </c>
      <c r="BJ594" s="4">
        <v>0</v>
      </c>
      <c r="BK594" s="4">
        <v>1577</v>
      </c>
      <c r="BL594" s="4">
        <f t="shared" si="121"/>
        <v>1048</v>
      </c>
      <c r="BM594" s="4">
        <f t="shared" si="122"/>
        <v>15</v>
      </c>
      <c r="BN594" s="4">
        <v>15</v>
      </c>
      <c r="BO594" s="4">
        <v>0</v>
      </c>
      <c r="BP594" s="4">
        <v>0</v>
      </c>
      <c r="BQ594" s="4">
        <v>16</v>
      </c>
      <c r="BR594" s="4">
        <f t="shared" si="123"/>
        <v>2619</v>
      </c>
      <c r="BS594" s="4">
        <f t="shared" si="124"/>
        <v>2593</v>
      </c>
      <c r="BT594" s="4">
        <f t="shared" si="125"/>
        <v>26</v>
      </c>
      <c r="BU594" s="4">
        <f t="shared" si="126"/>
        <v>3508</v>
      </c>
      <c r="BW594" s="4">
        <v>0</v>
      </c>
    </row>
    <row r="595" spans="1:75">
      <c r="A595" s="4" t="s">
        <v>170</v>
      </c>
      <c r="B595" s="18">
        <v>44873</v>
      </c>
      <c r="C595" s="4" t="s">
        <v>179</v>
      </c>
      <c r="D595" s="5">
        <v>2022</v>
      </c>
      <c r="E595" s="4" t="s">
        <v>461</v>
      </c>
      <c r="F595" s="4">
        <v>37124</v>
      </c>
      <c r="G595" s="4">
        <v>3601</v>
      </c>
      <c r="H595" s="4">
        <v>24431</v>
      </c>
      <c r="I595" s="4">
        <v>7</v>
      </c>
      <c r="J595" s="4">
        <v>4</v>
      </c>
      <c r="K595" s="4">
        <f t="shared" si="115"/>
        <v>24434</v>
      </c>
      <c r="L595" s="4">
        <v>1</v>
      </c>
      <c r="M595" s="4">
        <v>38362</v>
      </c>
      <c r="N595" s="4">
        <v>24690</v>
      </c>
      <c r="O595" s="4">
        <v>24433</v>
      </c>
      <c r="P595" s="4">
        <v>45</v>
      </c>
      <c r="Q595" s="4">
        <v>2</v>
      </c>
      <c r="R595" s="4">
        <v>212</v>
      </c>
      <c r="S595" s="4">
        <v>77</v>
      </c>
      <c r="T595" s="4">
        <v>50</v>
      </c>
      <c r="U595" s="4">
        <v>37</v>
      </c>
      <c r="V595" s="4">
        <v>0</v>
      </c>
      <c r="W595" s="4">
        <v>48</v>
      </c>
      <c r="Y595" s="2" t="s">
        <v>462</v>
      </c>
      <c r="Z595" s="4">
        <v>390</v>
      </c>
      <c r="AA595" s="4">
        <v>125</v>
      </c>
      <c r="AB595" s="4">
        <v>123</v>
      </c>
      <c r="AC595" s="4">
        <v>2</v>
      </c>
      <c r="AD595" s="4">
        <v>1</v>
      </c>
      <c r="AE595" s="4">
        <v>1</v>
      </c>
      <c r="AF595" s="4">
        <v>0</v>
      </c>
      <c r="AG595" s="4">
        <v>0</v>
      </c>
      <c r="AH595" s="4">
        <v>0</v>
      </c>
      <c r="AI595" s="4">
        <v>0</v>
      </c>
      <c r="AJ595" s="4">
        <v>0</v>
      </c>
      <c r="AK595" s="4">
        <v>0</v>
      </c>
      <c r="AL595" s="4">
        <v>0</v>
      </c>
      <c r="AM595" s="4">
        <v>0</v>
      </c>
      <c r="AN595" s="4">
        <v>0</v>
      </c>
      <c r="AO595" s="4">
        <v>0</v>
      </c>
      <c r="AP595" s="4">
        <v>0</v>
      </c>
      <c r="AQ595" s="4">
        <v>0</v>
      </c>
      <c r="AR595" s="4">
        <v>0</v>
      </c>
      <c r="AS595" s="4">
        <v>0</v>
      </c>
      <c r="AT595" s="4">
        <v>0</v>
      </c>
      <c r="AU595" s="4">
        <v>0</v>
      </c>
      <c r="AV595" s="4">
        <v>0</v>
      </c>
      <c r="AW595" s="4">
        <f t="shared" si="118"/>
        <v>125</v>
      </c>
      <c r="AX595" s="4">
        <f t="shared" si="119"/>
        <v>123</v>
      </c>
      <c r="AY595" s="4">
        <v>0</v>
      </c>
      <c r="AZ595" s="4">
        <v>0</v>
      </c>
      <c r="BA595" s="4">
        <v>0</v>
      </c>
      <c r="BB595" s="4">
        <v>988</v>
      </c>
      <c r="BC595" s="4">
        <v>988</v>
      </c>
      <c r="BD595" s="4">
        <v>570</v>
      </c>
      <c r="BE595" s="4">
        <v>560</v>
      </c>
      <c r="BF595" s="4">
        <v>10</v>
      </c>
      <c r="BG595" s="8">
        <f t="shared" si="127"/>
        <v>31</v>
      </c>
      <c r="BH595" s="4">
        <v>31</v>
      </c>
      <c r="BI595" s="4">
        <v>0</v>
      </c>
      <c r="BJ595" s="4">
        <v>0</v>
      </c>
      <c r="BK595" s="4">
        <v>16499</v>
      </c>
      <c r="BL595" s="4">
        <f t="shared" si="121"/>
        <v>8160</v>
      </c>
      <c r="BM595" s="4">
        <f t="shared" si="122"/>
        <v>308</v>
      </c>
      <c r="BN595" s="4">
        <v>308</v>
      </c>
      <c r="BO595" s="4">
        <v>0</v>
      </c>
      <c r="BP595" s="4">
        <v>0</v>
      </c>
      <c r="BQ595" s="4">
        <v>77</v>
      </c>
      <c r="BR595" s="4">
        <f t="shared" si="123"/>
        <v>24565</v>
      </c>
      <c r="BS595" s="4">
        <f t="shared" si="124"/>
        <v>24310</v>
      </c>
      <c r="BT595" s="4">
        <f t="shared" si="125"/>
        <v>210</v>
      </c>
      <c r="BU595" s="4">
        <f t="shared" si="126"/>
        <v>37972</v>
      </c>
      <c r="BW595" s="4">
        <v>0</v>
      </c>
    </row>
    <row r="596" spans="1:75" ht="159.6">
      <c r="A596" s="4" t="s">
        <v>172</v>
      </c>
      <c r="B596" s="18">
        <v>44873</v>
      </c>
      <c r="C596" s="4" t="s">
        <v>179</v>
      </c>
      <c r="D596" s="5">
        <v>2022</v>
      </c>
      <c r="E596" s="4" t="s">
        <v>463</v>
      </c>
      <c r="F596" s="4">
        <v>157683</v>
      </c>
      <c r="G596" s="4">
        <v>15028</v>
      </c>
      <c r="H596" s="4">
        <v>111754</v>
      </c>
      <c r="I596" s="4">
        <v>36</v>
      </c>
      <c r="J596" s="4">
        <v>0</v>
      </c>
      <c r="K596" s="4">
        <f t="shared" si="115"/>
        <v>111790</v>
      </c>
      <c r="L596" s="4">
        <v>-1</v>
      </c>
      <c r="M596" s="4">
        <v>164703</v>
      </c>
      <c r="N596" s="4">
        <v>112359</v>
      </c>
      <c r="O596" s="4">
        <v>111791</v>
      </c>
      <c r="P596" s="4">
        <v>0</v>
      </c>
      <c r="Q596" s="4">
        <v>0</v>
      </c>
      <c r="R596" s="4">
        <v>569</v>
      </c>
      <c r="S596" s="4">
        <v>57</v>
      </c>
      <c r="T596" s="4">
        <v>247</v>
      </c>
      <c r="U596" s="4">
        <v>246</v>
      </c>
      <c r="V596" s="4">
        <v>0</v>
      </c>
      <c r="W596" s="4">
        <v>19</v>
      </c>
      <c r="Y596" s="2" t="s">
        <v>464</v>
      </c>
      <c r="Z596" s="4">
        <v>3021</v>
      </c>
      <c r="AA596" s="4">
        <v>1267</v>
      </c>
      <c r="AB596" s="4">
        <v>1247</v>
      </c>
      <c r="AC596" s="4">
        <v>20</v>
      </c>
      <c r="AD596" s="4">
        <v>12</v>
      </c>
      <c r="AE596" s="4">
        <v>4</v>
      </c>
      <c r="AF596" s="4">
        <v>0</v>
      </c>
      <c r="AG596" s="4">
        <v>4</v>
      </c>
      <c r="AH596" s="4">
        <v>20</v>
      </c>
      <c r="AI596" s="4">
        <v>20</v>
      </c>
      <c r="AJ596" s="4">
        <v>0</v>
      </c>
      <c r="AK596" s="4">
        <v>0</v>
      </c>
      <c r="AL596" s="4">
        <v>0</v>
      </c>
      <c r="AM596" s="4">
        <v>0</v>
      </c>
      <c r="AN596" s="4">
        <v>0</v>
      </c>
      <c r="AO596" s="4">
        <v>0</v>
      </c>
      <c r="AP596" s="4">
        <v>0</v>
      </c>
      <c r="AQ596" s="4">
        <v>0</v>
      </c>
      <c r="AR596" s="4">
        <v>0</v>
      </c>
      <c r="AS596" s="4">
        <v>0</v>
      </c>
      <c r="AT596" s="4">
        <v>0</v>
      </c>
      <c r="AU596" s="4">
        <v>0</v>
      </c>
      <c r="AV596" s="4">
        <v>0</v>
      </c>
      <c r="AW596" s="4">
        <f t="shared" si="118"/>
        <v>1287</v>
      </c>
      <c r="AX596" s="4">
        <f t="shared" si="119"/>
        <v>1267</v>
      </c>
      <c r="AY596" s="4">
        <v>0</v>
      </c>
      <c r="AZ596" s="4">
        <v>0</v>
      </c>
      <c r="BA596" s="4">
        <v>0</v>
      </c>
      <c r="BB596" s="4">
        <v>5617</v>
      </c>
      <c r="BC596" s="4">
        <v>5617</v>
      </c>
      <c r="BD596" s="4">
        <v>3743</v>
      </c>
      <c r="BE596" s="4">
        <v>3695</v>
      </c>
      <c r="BF596" s="4">
        <v>48</v>
      </c>
      <c r="BG596" s="8">
        <f t="shared" si="127"/>
        <v>665</v>
      </c>
      <c r="BH596" s="4">
        <v>646</v>
      </c>
      <c r="BI596" s="4">
        <v>19</v>
      </c>
      <c r="BJ596" s="4">
        <v>0</v>
      </c>
      <c r="BK596" s="4">
        <v>78312</v>
      </c>
      <c r="BL596" s="4">
        <f t="shared" si="121"/>
        <v>33382</v>
      </c>
      <c r="BM596" s="4">
        <f t="shared" si="122"/>
        <v>3098</v>
      </c>
      <c r="BN596" s="4">
        <v>3098</v>
      </c>
      <c r="BO596" s="4">
        <v>0</v>
      </c>
      <c r="BP596" s="4">
        <v>0</v>
      </c>
      <c r="BQ596" s="4">
        <v>0</v>
      </c>
      <c r="BR596" s="4">
        <f t="shared" si="123"/>
        <v>111072</v>
      </c>
      <c r="BS596" s="4">
        <f t="shared" si="124"/>
        <v>110524</v>
      </c>
      <c r="BT596" s="4">
        <f t="shared" si="125"/>
        <v>549</v>
      </c>
      <c r="BU596" s="4">
        <f t="shared" si="126"/>
        <v>161682</v>
      </c>
      <c r="BW596" s="4">
        <v>3</v>
      </c>
    </row>
    <row r="597" spans="1:75">
      <c r="A597" s="4" t="s">
        <v>174</v>
      </c>
      <c r="B597" s="18">
        <v>44873</v>
      </c>
      <c r="C597" s="4" t="s">
        <v>179</v>
      </c>
      <c r="D597" s="5">
        <v>2022</v>
      </c>
      <c r="E597" s="4" t="s">
        <v>465</v>
      </c>
      <c r="F597" s="4">
        <v>22979</v>
      </c>
      <c r="G597" s="4">
        <v>5368</v>
      </c>
      <c r="H597" s="4">
        <v>15808</v>
      </c>
      <c r="I597" s="4">
        <v>9</v>
      </c>
      <c r="J597" s="4">
        <v>2</v>
      </c>
      <c r="K597" s="4">
        <f t="shared" si="115"/>
        <v>15815</v>
      </c>
      <c r="M597" s="4">
        <v>23926</v>
      </c>
      <c r="N597" s="4">
        <v>15938</v>
      </c>
      <c r="O597" s="4">
        <v>15815</v>
      </c>
      <c r="P597" s="4">
        <v>3</v>
      </c>
      <c r="Q597" s="4">
        <v>0</v>
      </c>
      <c r="R597" s="4">
        <v>120</v>
      </c>
      <c r="S597" s="4">
        <v>12</v>
      </c>
      <c r="T597" s="4">
        <v>51</v>
      </c>
      <c r="U597" s="4">
        <v>54</v>
      </c>
      <c r="V597" s="4">
        <v>0</v>
      </c>
      <c r="W597" s="4">
        <v>3</v>
      </c>
      <c r="Z597" s="4">
        <v>354</v>
      </c>
      <c r="AA597" s="4">
        <v>67</v>
      </c>
      <c r="AB597" s="4">
        <v>67</v>
      </c>
      <c r="AC597" s="4">
        <v>0</v>
      </c>
      <c r="AD597" s="4">
        <v>0</v>
      </c>
      <c r="AE597" s="4">
        <v>0</v>
      </c>
      <c r="AF597" s="4">
        <v>0</v>
      </c>
      <c r="AG597" s="4">
        <v>0</v>
      </c>
      <c r="AH597" s="4">
        <v>0</v>
      </c>
      <c r="AI597" s="4">
        <v>0</v>
      </c>
      <c r="AJ597" s="4">
        <v>0</v>
      </c>
      <c r="AK597" s="4">
        <v>0</v>
      </c>
      <c r="AL597" s="4">
        <v>0</v>
      </c>
      <c r="AM597" s="4">
        <v>0</v>
      </c>
      <c r="AN597" s="4">
        <v>0</v>
      </c>
      <c r="AO597" s="4">
        <v>0</v>
      </c>
      <c r="AP597" s="4">
        <v>0</v>
      </c>
      <c r="AQ597" s="4">
        <v>0</v>
      </c>
      <c r="AR597" s="4">
        <v>0</v>
      </c>
      <c r="AS597" s="4">
        <v>0</v>
      </c>
      <c r="AT597" s="4">
        <v>0</v>
      </c>
      <c r="AU597" s="4">
        <v>0</v>
      </c>
      <c r="AV597" s="4">
        <v>0</v>
      </c>
      <c r="AW597" s="4">
        <f t="shared" si="118"/>
        <v>67</v>
      </c>
      <c r="AX597" s="4">
        <f t="shared" si="119"/>
        <v>67</v>
      </c>
      <c r="AY597" s="4">
        <v>0</v>
      </c>
      <c r="AZ597" s="4">
        <v>0</v>
      </c>
      <c r="BA597" s="4">
        <v>0</v>
      </c>
      <c r="BB597" s="4">
        <v>587</v>
      </c>
      <c r="BC597" s="4">
        <v>584</v>
      </c>
      <c r="BD597" s="4">
        <v>428</v>
      </c>
      <c r="BE597" s="4">
        <v>424</v>
      </c>
      <c r="BF597" s="4">
        <v>4</v>
      </c>
      <c r="BG597" s="8">
        <f t="shared" si="127"/>
        <v>0</v>
      </c>
      <c r="BH597" s="4">
        <v>0</v>
      </c>
      <c r="BI597" s="4">
        <v>0</v>
      </c>
      <c r="BJ597" s="4">
        <v>0</v>
      </c>
      <c r="BK597" s="4">
        <v>7719</v>
      </c>
      <c r="BL597" s="4">
        <f t="shared" si="121"/>
        <v>8219</v>
      </c>
      <c r="BM597" s="4">
        <f t="shared" si="122"/>
        <v>456</v>
      </c>
      <c r="BN597" s="4">
        <v>456</v>
      </c>
      <c r="BO597" s="4">
        <v>0</v>
      </c>
      <c r="BP597" s="4">
        <v>0</v>
      </c>
      <c r="BQ597" s="4">
        <v>268</v>
      </c>
      <c r="BR597" s="4">
        <f t="shared" si="123"/>
        <v>15871</v>
      </c>
      <c r="BS597" s="4">
        <f t="shared" si="124"/>
        <v>15748</v>
      </c>
      <c r="BT597" s="4">
        <f t="shared" si="125"/>
        <v>120</v>
      </c>
      <c r="BU597" s="4">
        <f t="shared" si="126"/>
        <v>23572</v>
      </c>
      <c r="BW597" s="4">
        <v>0</v>
      </c>
    </row>
    <row r="598" spans="1:75">
      <c r="A598" s="4" t="s">
        <v>176</v>
      </c>
      <c r="B598" s="18">
        <v>44873</v>
      </c>
      <c r="C598" s="4" t="s">
        <v>179</v>
      </c>
      <c r="D598" s="5">
        <v>2022</v>
      </c>
      <c r="E598" s="4" t="s">
        <v>466</v>
      </c>
      <c r="F598" s="4">
        <v>127510</v>
      </c>
      <c r="G598" s="4">
        <v>9524</v>
      </c>
      <c r="H598" s="4">
        <v>63477</v>
      </c>
      <c r="I598" s="4">
        <v>1</v>
      </c>
      <c r="J598" s="4">
        <v>3</v>
      </c>
      <c r="K598" s="4">
        <f t="shared" si="115"/>
        <v>63475</v>
      </c>
      <c r="M598" s="4">
        <v>130419</v>
      </c>
      <c r="N598" s="4">
        <v>63955</v>
      </c>
      <c r="O598" s="4">
        <v>63475</v>
      </c>
      <c r="P598" s="4">
        <v>0</v>
      </c>
      <c r="Q598" s="4">
        <v>0</v>
      </c>
      <c r="R598" s="4">
        <v>480</v>
      </c>
      <c r="S598" s="4">
        <v>143</v>
      </c>
      <c r="T598" s="4">
        <v>99</v>
      </c>
      <c r="U598" s="4">
        <v>228</v>
      </c>
      <c r="V598" s="4">
        <v>0</v>
      </c>
      <c r="W598" s="4">
        <v>10</v>
      </c>
      <c r="Z598" s="4">
        <v>1374</v>
      </c>
      <c r="AA598" s="4">
        <v>267</v>
      </c>
      <c r="AB598" s="4">
        <v>265</v>
      </c>
      <c r="AC598" s="4">
        <v>2</v>
      </c>
      <c r="AD598" s="4">
        <v>1</v>
      </c>
      <c r="AE598" s="4">
        <v>0</v>
      </c>
      <c r="AF598" s="4">
        <v>1</v>
      </c>
      <c r="AG598" s="4">
        <v>0</v>
      </c>
      <c r="AH598" s="4">
        <v>0</v>
      </c>
      <c r="AI598" s="4">
        <v>0</v>
      </c>
      <c r="AJ598" s="4">
        <v>0</v>
      </c>
      <c r="AK598" s="4">
        <v>0</v>
      </c>
      <c r="AL598" s="4">
        <v>0</v>
      </c>
      <c r="AM598" s="4">
        <v>0</v>
      </c>
      <c r="AN598" s="4">
        <v>0</v>
      </c>
      <c r="AO598" s="4">
        <v>0</v>
      </c>
      <c r="AP598" s="4">
        <v>0</v>
      </c>
      <c r="AQ598" s="4">
        <v>0</v>
      </c>
      <c r="AR598" s="4">
        <v>0</v>
      </c>
      <c r="AS598" s="4">
        <v>0</v>
      </c>
      <c r="AT598" s="4">
        <v>0</v>
      </c>
      <c r="AU598" s="4">
        <v>0</v>
      </c>
      <c r="AV598" s="4">
        <v>0</v>
      </c>
      <c r="AW598" s="4">
        <f t="shared" si="118"/>
        <v>267</v>
      </c>
      <c r="AX598" s="4">
        <f t="shared" si="119"/>
        <v>265</v>
      </c>
      <c r="AY598" s="4">
        <v>0</v>
      </c>
      <c r="AZ598" s="4">
        <v>0</v>
      </c>
      <c r="BA598" s="4">
        <v>0</v>
      </c>
      <c r="BB598" s="4">
        <v>2170</v>
      </c>
      <c r="BC598" s="4">
        <v>2170</v>
      </c>
      <c r="BD598" s="4">
        <v>1219</v>
      </c>
      <c r="BE598" s="4">
        <v>1211</v>
      </c>
      <c r="BF598" s="4">
        <v>8</v>
      </c>
      <c r="BG598" s="8">
        <f t="shared" si="127"/>
        <v>79</v>
      </c>
      <c r="BH598" s="4">
        <v>79</v>
      </c>
      <c r="BI598" s="4">
        <v>0</v>
      </c>
      <c r="BJ598" s="4">
        <v>0</v>
      </c>
      <c r="BK598" s="4">
        <v>25545</v>
      </c>
      <c r="BL598" s="4">
        <f t="shared" si="121"/>
        <v>38331</v>
      </c>
      <c r="BM598" s="4">
        <f t="shared" si="122"/>
        <v>997</v>
      </c>
      <c r="BN598" s="4">
        <v>997</v>
      </c>
      <c r="BO598" s="4">
        <v>0</v>
      </c>
      <c r="BP598" s="4">
        <v>0</v>
      </c>
      <c r="BQ598" s="4">
        <v>295</v>
      </c>
      <c r="BR598" s="4">
        <f t="shared" si="123"/>
        <v>63688</v>
      </c>
      <c r="BS598" s="4">
        <f t="shared" si="124"/>
        <v>63210</v>
      </c>
      <c r="BT598" s="4">
        <f t="shared" si="125"/>
        <v>478</v>
      </c>
      <c r="BU598" s="4">
        <f t="shared" si="126"/>
        <v>129045</v>
      </c>
      <c r="BW598" s="4">
        <v>1</v>
      </c>
    </row>
    <row r="599" spans="1:75">
      <c r="A599" s="21" t="s">
        <v>178</v>
      </c>
      <c r="B599" s="22">
        <v>44873</v>
      </c>
      <c r="C599" s="21" t="s">
        <v>179</v>
      </c>
      <c r="D599" s="23">
        <v>2022</v>
      </c>
      <c r="E599" s="21" t="s">
        <v>467</v>
      </c>
      <c r="F599" s="21">
        <f>SUM(F560:F598)</f>
        <v>4805394</v>
      </c>
      <c r="G599" s="21">
        <f>SUM(G560:G598)</f>
        <v>498603</v>
      </c>
      <c r="H599" s="21">
        <f>SUM(H560:H598)</f>
        <v>3067079</v>
      </c>
      <c r="I599" s="21">
        <f>SUM(I560:I598)</f>
        <v>811</v>
      </c>
      <c r="J599" s="21">
        <f>SUM(J560:J598)</f>
        <v>198</v>
      </c>
      <c r="K599" s="21">
        <f t="shared" si="115"/>
        <v>3067692</v>
      </c>
      <c r="L599" s="21">
        <f t="shared" ref="L599:W599" si="128">SUM(L560:L598)</f>
        <v>-1194</v>
      </c>
      <c r="M599" s="21">
        <f t="shared" si="128"/>
        <v>4958810</v>
      </c>
      <c r="N599" s="21">
        <f t="shared" si="128"/>
        <v>3108271</v>
      </c>
      <c r="O599" s="21">
        <f t="shared" si="128"/>
        <v>3068886</v>
      </c>
      <c r="P599" s="21">
        <f t="shared" si="128"/>
        <v>1135</v>
      </c>
      <c r="Q599" s="21">
        <f t="shared" si="128"/>
        <v>54</v>
      </c>
      <c r="R599" s="21">
        <f t="shared" si="128"/>
        <v>38237</v>
      </c>
      <c r="S599" s="21">
        <f t="shared" si="128"/>
        <v>5023</v>
      </c>
      <c r="T599" s="21">
        <f t="shared" si="128"/>
        <v>23755</v>
      </c>
      <c r="U599" s="21">
        <f t="shared" si="128"/>
        <v>8358</v>
      </c>
      <c r="V599" s="21">
        <f t="shared" si="128"/>
        <v>71</v>
      </c>
      <c r="W599" s="21">
        <f t="shared" si="128"/>
        <v>1030</v>
      </c>
      <c r="X599" s="21"/>
      <c r="Y599" s="38"/>
      <c r="Z599" s="21">
        <f t="shared" ref="Z599:AV599" si="129">SUM(Z560:Z598)</f>
        <v>108786</v>
      </c>
      <c r="AA599" s="21">
        <f t="shared" si="129"/>
        <v>28021</v>
      </c>
      <c r="AB599" s="21">
        <f t="shared" si="129"/>
        <v>27453</v>
      </c>
      <c r="AC599" s="21">
        <f t="shared" si="129"/>
        <v>568</v>
      </c>
      <c r="AD599" s="21">
        <f t="shared" si="129"/>
        <v>179</v>
      </c>
      <c r="AE599" s="21">
        <f t="shared" si="129"/>
        <v>339</v>
      </c>
      <c r="AF599" s="21">
        <f t="shared" si="129"/>
        <v>31</v>
      </c>
      <c r="AG599" s="21">
        <f t="shared" si="129"/>
        <v>19</v>
      </c>
      <c r="AH599" s="21">
        <f t="shared" si="129"/>
        <v>115</v>
      </c>
      <c r="AI599" s="21">
        <f t="shared" si="129"/>
        <v>112</v>
      </c>
      <c r="AJ599" s="21">
        <f t="shared" si="129"/>
        <v>2</v>
      </c>
      <c r="AK599" s="21">
        <f t="shared" si="129"/>
        <v>1</v>
      </c>
      <c r="AL599" s="21">
        <f t="shared" si="129"/>
        <v>0</v>
      </c>
      <c r="AM599" s="21">
        <f t="shared" si="129"/>
        <v>0</v>
      </c>
      <c r="AN599" s="21">
        <f t="shared" si="129"/>
        <v>22</v>
      </c>
      <c r="AO599" s="21">
        <f t="shared" si="129"/>
        <v>46</v>
      </c>
      <c r="AP599" s="21">
        <f t="shared" si="129"/>
        <v>0</v>
      </c>
      <c r="AQ599" s="21">
        <f t="shared" si="129"/>
        <v>19</v>
      </c>
      <c r="AR599" s="21">
        <f t="shared" si="129"/>
        <v>27</v>
      </c>
      <c r="AS599" s="21">
        <f t="shared" si="129"/>
        <v>0</v>
      </c>
      <c r="AT599" s="21">
        <f t="shared" si="129"/>
        <v>0</v>
      </c>
      <c r="AU599" s="21">
        <f t="shared" si="129"/>
        <v>0</v>
      </c>
      <c r="AV599" s="21">
        <f t="shared" si="129"/>
        <v>27</v>
      </c>
      <c r="AW599" s="21">
        <f t="shared" si="118"/>
        <v>28136</v>
      </c>
      <c r="AX599" s="21">
        <f t="shared" si="119"/>
        <v>27565</v>
      </c>
      <c r="AY599" s="21">
        <f t="shared" ref="AY599:BF599" si="130">SUM(AY560:AY598)</f>
        <v>0</v>
      </c>
      <c r="AZ599" s="21">
        <f t="shared" si="130"/>
        <v>0</v>
      </c>
      <c r="BA599" s="21">
        <f t="shared" si="130"/>
        <v>0</v>
      </c>
      <c r="BB599" s="21">
        <f t="shared" si="130"/>
        <v>116278</v>
      </c>
      <c r="BC599" s="21">
        <f t="shared" si="130"/>
        <v>116231</v>
      </c>
      <c r="BD599" s="21">
        <f t="shared" si="130"/>
        <v>74533</v>
      </c>
      <c r="BE599" s="21">
        <f t="shared" si="130"/>
        <v>72736</v>
      </c>
      <c r="BF599" s="21">
        <f t="shared" si="130"/>
        <v>1801</v>
      </c>
      <c r="BG599" s="21">
        <f t="shared" si="127"/>
        <v>11046</v>
      </c>
      <c r="BH599" s="21">
        <f>SUM(BH560:BH598)</f>
        <v>10922</v>
      </c>
      <c r="BI599" s="21">
        <f>SUM(BI560:BI598)</f>
        <v>124</v>
      </c>
      <c r="BJ599" s="21">
        <f>SUM(BJ560:BJ598)</f>
        <v>834</v>
      </c>
      <c r="BK599" s="21">
        <f>SUM(BK560:BK598)</f>
        <v>1897970</v>
      </c>
      <c r="BL599" s="21">
        <f t="shared" si="121"/>
        <v>1199255</v>
      </c>
      <c r="BM599" s="21">
        <f t="shared" si="122"/>
        <v>61766</v>
      </c>
      <c r="BN599" s="21">
        <f>SUM(BN560:BN598)</f>
        <v>41124</v>
      </c>
      <c r="BO599" s="21">
        <f>SUM(BO560:BO598)</f>
        <v>20642</v>
      </c>
      <c r="BP599" s="21">
        <f>SUM(BP560:BP598)</f>
        <v>53</v>
      </c>
      <c r="BQ599" s="21">
        <f>SUM(BQ560:BQ598)</f>
        <v>31568</v>
      </c>
      <c r="BR599" s="21">
        <f t="shared" si="123"/>
        <v>3080089</v>
      </c>
      <c r="BS599" s="21">
        <f t="shared" si="124"/>
        <v>3041302</v>
      </c>
      <c r="BT599" s="21">
        <f t="shared" si="125"/>
        <v>37639</v>
      </c>
      <c r="BU599" s="21">
        <f t="shared" si="126"/>
        <v>4850002</v>
      </c>
      <c r="BV599" s="21"/>
      <c r="BW599" s="21">
        <f>SUM(BW560:BW598)</f>
        <v>3079</v>
      </c>
    </row>
    <row r="600" spans="1:75">
      <c r="A600" t="s">
        <v>98</v>
      </c>
      <c r="B600" s="18">
        <v>44775</v>
      </c>
      <c r="C600" s="4" t="s">
        <v>220</v>
      </c>
      <c r="D600" s="5">
        <v>2022</v>
      </c>
      <c r="E600" s="4" t="s">
        <v>468</v>
      </c>
      <c r="F600" s="4">
        <v>7805</v>
      </c>
      <c r="G600" s="4">
        <v>570</v>
      </c>
      <c r="H600" s="4">
        <v>2912</v>
      </c>
      <c r="I600" s="4">
        <v>0</v>
      </c>
      <c r="J600" s="4">
        <v>0</v>
      </c>
      <c r="K600" s="4">
        <f t="shared" si="115"/>
        <v>2912</v>
      </c>
      <c r="L600" s="4">
        <v>0</v>
      </c>
      <c r="M600" s="4">
        <v>7842</v>
      </c>
      <c r="N600" s="4">
        <v>2973</v>
      </c>
      <c r="O600" s="4">
        <v>2912</v>
      </c>
      <c r="P600" s="4">
        <v>0</v>
      </c>
      <c r="Q600" s="4">
        <v>0</v>
      </c>
      <c r="R600" s="4">
        <v>61</v>
      </c>
      <c r="S600" s="4">
        <v>4</v>
      </c>
      <c r="T600" s="4">
        <v>30</v>
      </c>
      <c r="U600" s="4">
        <v>27</v>
      </c>
      <c r="V600" s="4">
        <v>0</v>
      </c>
      <c r="W600" s="4">
        <v>0</v>
      </c>
      <c r="X600" s="4">
        <v>0</v>
      </c>
      <c r="Z600" s="4">
        <v>56</v>
      </c>
      <c r="AA600" s="4">
        <v>2</v>
      </c>
      <c r="AB600" s="4">
        <v>2</v>
      </c>
      <c r="AC600" s="4">
        <v>0</v>
      </c>
      <c r="AD600" s="4">
        <v>0</v>
      </c>
      <c r="AE600" s="4">
        <v>0</v>
      </c>
      <c r="AF600" s="4">
        <v>0</v>
      </c>
      <c r="AG600" s="4">
        <v>0</v>
      </c>
      <c r="AH600" s="4">
        <v>0</v>
      </c>
      <c r="AI600" s="4">
        <v>0</v>
      </c>
      <c r="AJ600" s="4">
        <v>0</v>
      </c>
      <c r="AK600" s="4">
        <v>0</v>
      </c>
      <c r="AL600" s="4">
        <v>0</v>
      </c>
      <c r="AM600" s="4">
        <v>0</v>
      </c>
      <c r="AN600" s="4">
        <v>0</v>
      </c>
      <c r="AO600" s="4">
        <v>0</v>
      </c>
      <c r="AP600" s="4">
        <v>0</v>
      </c>
      <c r="AQ600" s="4">
        <v>0</v>
      </c>
      <c r="AR600" s="4">
        <v>0</v>
      </c>
      <c r="AS600" s="4">
        <v>0</v>
      </c>
      <c r="AT600" s="4">
        <v>0</v>
      </c>
      <c r="AU600" s="4">
        <v>0</v>
      </c>
      <c r="AV600" s="4">
        <v>0</v>
      </c>
      <c r="AW600" s="4">
        <f t="shared" si="118"/>
        <v>2</v>
      </c>
      <c r="AX600" s="4">
        <f t="shared" si="119"/>
        <v>2</v>
      </c>
      <c r="AY600" s="4">
        <v>0</v>
      </c>
      <c r="AZ600" s="4">
        <v>0</v>
      </c>
      <c r="BA600" s="4">
        <v>0</v>
      </c>
      <c r="BB600" s="4">
        <v>17</v>
      </c>
      <c r="BC600" s="4">
        <v>17</v>
      </c>
      <c r="BD600" s="4">
        <v>14</v>
      </c>
      <c r="BE600" s="4">
        <v>14</v>
      </c>
      <c r="BF600" s="4">
        <v>0</v>
      </c>
      <c r="BG600" s="8">
        <f t="shared" ref="BG600:BG631" si="131">SUM(BH600, BI600)</f>
        <v>0</v>
      </c>
      <c r="BH600" s="4">
        <v>0</v>
      </c>
      <c r="BI600" s="4">
        <v>0</v>
      </c>
      <c r="BJ600" s="4">
        <v>0</v>
      </c>
      <c r="BK600" s="4">
        <v>1652</v>
      </c>
      <c r="BL600" s="4">
        <f t="shared" si="121"/>
        <v>1321</v>
      </c>
      <c r="BM600" s="4">
        <f t="shared" si="122"/>
        <v>19</v>
      </c>
      <c r="BN600" s="4">
        <v>19</v>
      </c>
      <c r="BO600" s="4">
        <v>0</v>
      </c>
      <c r="BP600" s="4">
        <v>0</v>
      </c>
      <c r="BQ600" s="4">
        <v>2</v>
      </c>
      <c r="BR600" s="4">
        <f t="shared" si="123"/>
        <v>2971</v>
      </c>
      <c r="BS600" s="4">
        <f t="shared" si="124"/>
        <v>2910</v>
      </c>
      <c r="BT600" s="4">
        <f t="shared" si="125"/>
        <v>61</v>
      </c>
      <c r="BU600" s="4">
        <f t="shared" si="126"/>
        <v>7786</v>
      </c>
      <c r="BW600" s="4">
        <v>0</v>
      </c>
    </row>
    <row r="601" spans="1:75">
      <c r="A601" t="s">
        <v>101</v>
      </c>
      <c r="B601" s="18">
        <v>44775</v>
      </c>
      <c r="C601" s="4" t="s">
        <v>220</v>
      </c>
      <c r="D601" s="5">
        <v>2022</v>
      </c>
      <c r="E601" s="4" t="s">
        <v>469</v>
      </c>
      <c r="F601" s="4">
        <v>14949</v>
      </c>
      <c r="G601" s="4">
        <v>1994</v>
      </c>
      <c r="H601" s="4">
        <v>6084</v>
      </c>
      <c r="I601" s="4">
        <v>0</v>
      </c>
      <c r="J601" s="4">
        <v>0</v>
      </c>
      <c r="K601" s="4">
        <f t="shared" si="115"/>
        <v>6084</v>
      </c>
      <c r="L601" s="4">
        <v>0</v>
      </c>
      <c r="M601" s="4">
        <v>15235</v>
      </c>
      <c r="N601" s="4">
        <v>6135</v>
      </c>
      <c r="O601" s="4">
        <v>6084</v>
      </c>
      <c r="P601" s="4">
        <v>0</v>
      </c>
      <c r="Q601" s="4">
        <v>0</v>
      </c>
      <c r="R601" s="4">
        <v>51</v>
      </c>
      <c r="S601" s="4">
        <v>5</v>
      </c>
      <c r="T601" s="4">
        <v>10</v>
      </c>
      <c r="U601" s="4">
        <v>31</v>
      </c>
      <c r="V601" s="4">
        <v>0</v>
      </c>
      <c r="W601" s="4">
        <v>5</v>
      </c>
      <c r="X601" s="4">
        <v>0</v>
      </c>
      <c r="Z601" s="4">
        <v>97</v>
      </c>
      <c r="AA601" s="4">
        <v>7</v>
      </c>
      <c r="AB601" s="4">
        <v>7</v>
      </c>
      <c r="AC601" s="4">
        <v>0</v>
      </c>
      <c r="AD601" s="4">
        <v>0</v>
      </c>
      <c r="AE601" s="4">
        <v>0</v>
      </c>
      <c r="AF601" s="4">
        <v>0</v>
      </c>
      <c r="AG601" s="4">
        <v>0</v>
      </c>
      <c r="AH601" s="4">
        <v>0</v>
      </c>
      <c r="AI601" s="4">
        <v>0</v>
      </c>
      <c r="AJ601" s="4">
        <v>0</v>
      </c>
      <c r="AK601" s="4">
        <v>0</v>
      </c>
      <c r="AL601" s="4">
        <v>0</v>
      </c>
      <c r="AM601" s="4">
        <v>0</v>
      </c>
      <c r="AN601" s="4">
        <v>0</v>
      </c>
      <c r="AO601" s="4">
        <v>0</v>
      </c>
      <c r="AP601" s="4">
        <v>0</v>
      </c>
      <c r="AQ601" s="4">
        <v>0</v>
      </c>
      <c r="AR601" s="4">
        <v>0</v>
      </c>
      <c r="AS601" s="4">
        <v>0</v>
      </c>
      <c r="AT601" s="4">
        <v>0</v>
      </c>
      <c r="AU601" s="4">
        <v>0</v>
      </c>
      <c r="AV601" s="4">
        <v>0</v>
      </c>
      <c r="AW601" s="4">
        <f t="shared" si="118"/>
        <v>7</v>
      </c>
      <c r="AX601" s="4">
        <f t="shared" si="119"/>
        <v>7</v>
      </c>
      <c r="AY601" s="4">
        <v>0</v>
      </c>
      <c r="AZ601" s="4">
        <v>0</v>
      </c>
      <c r="BA601" s="4">
        <v>0</v>
      </c>
      <c r="BB601" s="4">
        <v>44</v>
      </c>
      <c r="BC601" s="4">
        <v>44</v>
      </c>
      <c r="BD601" s="4">
        <v>29</v>
      </c>
      <c r="BE601" s="4">
        <v>28</v>
      </c>
      <c r="BF601" s="4">
        <v>1</v>
      </c>
      <c r="BG601" s="8">
        <f t="shared" si="131"/>
        <v>2</v>
      </c>
      <c r="BH601" s="4">
        <v>2</v>
      </c>
      <c r="BI601" s="4">
        <v>0</v>
      </c>
      <c r="BJ601" s="4">
        <v>0</v>
      </c>
      <c r="BK601" s="4">
        <v>3519</v>
      </c>
      <c r="BL601" s="4">
        <f t="shared" si="121"/>
        <v>2614</v>
      </c>
      <c r="BM601" s="4">
        <f t="shared" si="122"/>
        <v>48</v>
      </c>
      <c r="BN601" s="4">
        <v>48</v>
      </c>
      <c r="BO601" s="4">
        <v>0</v>
      </c>
      <c r="BP601" s="4">
        <v>0</v>
      </c>
      <c r="BQ601" s="4">
        <v>11</v>
      </c>
      <c r="BR601" s="4">
        <f t="shared" si="123"/>
        <v>6128</v>
      </c>
      <c r="BS601" s="4">
        <f t="shared" si="124"/>
        <v>6077</v>
      </c>
      <c r="BT601" s="4">
        <f t="shared" si="125"/>
        <v>51</v>
      </c>
      <c r="BU601" s="4">
        <f t="shared" si="126"/>
        <v>15138</v>
      </c>
      <c r="BW601" s="4">
        <v>0</v>
      </c>
    </row>
    <row r="602" spans="1:75">
      <c r="A602" t="s">
        <v>103</v>
      </c>
      <c r="B602" s="18">
        <v>44775</v>
      </c>
      <c r="C602" s="4" t="s">
        <v>220</v>
      </c>
      <c r="D602" s="5">
        <v>2022</v>
      </c>
      <c r="E602" s="4" t="s">
        <v>470</v>
      </c>
      <c r="F602" s="4">
        <v>125051</v>
      </c>
      <c r="G602" s="4">
        <v>11076</v>
      </c>
      <c r="H602" s="4">
        <v>49424</v>
      </c>
      <c r="I602" s="4">
        <v>11</v>
      </c>
      <c r="J602" s="4">
        <v>1</v>
      </c>
      <c r="K602" s="4">
        <f t="shared" si="115"/>
        <v>49434</v>
      </c>
      <c r="L602" s="4">
        <v>0</v>
      </c>
      <c r="M602" s="4">
        <v>126048</v>
      </c>
      <c r="N602" s="4">
        <v>49928</v>
      </c>
      <c r="O602" s="4">
        <v>49434</v>
      </c>
      <c r="P602" s="4">
        <v>0</v>
      </c>
      <c r="Q602" s="4">
        <v>0</v>
      </c>
      <c r="R602" s="4">
        <v>494</v>
      </c>
      <c r="S602" s="4">
        <v>111</v>
      </c>
      <c r="T602" s="4">
        <v>88</v>
      </c>
      <c r="U602" s="4">
        <v>285</v>
      </c>
      <c r="V602" s="4">
        <v>0</v>
      </c>
      <c r="W602" s="4">
        <v>10</v>
      </c>
      <c r="X602" s="4">
        <v>0</v>
      </c>
      <c r="Z602" s="4">
        <v>1063</v>
      </c>
      <c r="AA602" s="4">
        <v>124</v>
      </c>
      <c r="AB602" s="4">
        <v>119</v>
      </c>
      <c r="AC602" s="4">
        <v>5</v>
      </c>
      <c r="AD602" s="4">
        <v>0</v>
      </c>
      <c r="AE602" s="4">
        <v>2</v>
      </c>
      <c r="AF602" s="4">
        <v>3</v>
      </c>
      <c r="AG602" s="4">
        <v>0</v>
      </c>
      <c r="AH602" s="4">
        <v>0</v>
      </c>
      <c r="AI602" s="4">
        <v>0</v>
      </c>
      <c r="AJ602" s="4">
        <v>0</v>
      </c>
      <c r="AK602" s="4">
        <v>0</v>
      </c>
      <c r="AL602" s="4">
        <v>0</v>
      </c>
      <c r="AM602" s="4">
        <v>0</v>
      </c>
      <c r="AN602" s="4">
        <v>0</v>
      </c>
      <c r="AO602" s="4">
        <v>0</v>
      </c>
      <c r="AP602" s="4">
        <v>0</v>
      </c>
      <c r="AQ602" s="4">
        <v>0</v>
      </c>
      <c r="AR602" s="4">
        <v>0</v>
      </c>
      <c r="AS602" s="4">
        <v>0</v>
      </c>
      <c r="AT602" s="4">
        <v>0</v>
      </c>
      <c r="AU602" s="4">
        <v>0</v>
      </c>
      <c r="AV602" s="4">
        <v>0</v>
      </c>
      <c r="AW602" s="4">
        <f t="shared" si="118"/>
        <v>124</v>
      </c>
      <c r="AX602" s="4">
        <f t="shared" si="119"/>
        <v>119</v>
      </c>
      <c r="AY602" s="4">
        <v>0</v>
      </c>
      <c r="AZ602" s="4">
        <v>0</v>
      </c>
      <c r="BA602" s="4">
        <v>0</v>
      </c>
      <c r="BB602" s="4">
        <v>2153</v>
      </c>
      <c r="BC602" s="4">
        <v>2141</v>
      </c>
      <c r="BD602" s="4">
        <v>736</v>
      </c>
      <c r="BE602" s="4">
        <v>721</v>
      </c>
      <c r="BF602" s="4">
        <v>15</v>
      </c>
      <c r="BG602" s="8">
        <f t="shared" si="131"/>
        <v>17</v>
      </c>
      <c r="BH602" s="4">
        <v>17</v>
      </c>
      <c r="BI602" s="4">
        <v>0</v>
      </c>
      <c r="BJ602" s="4">
        <v>12</v>
      </c>
      <c r="BK602" s="4">
        <v>30741</v>
      </c>
      <c r="BL602" s="4">
        <f t="shared" si="121"/>
        <v>19170</v>
      </c>
      <c r="BM602" s="4">
        <f t="shared" si="122"/>
        <v>58</v>
      </c>
      <c r="BN602" s="4">
        <v>58</v>
      </c>
      <c r="BO602" s="4">
        <v>0</v>
      </c>
      <c r="BP602" s="4">
        <v>0</v>
      </c>
      <c r="BQ602" s="4">
        <v>54</v>
      </c>
      <c r="BR602" s="4">
        <f t="shared" si="123"/>
        <v>49804</v>
      </c>
      <c r="BS602" s="4">
        <f t="shared" si="124"/>
        <v>49315</v>
      </c>
      <c r="BT602" s="4">
        <f t="shared" si="125"/>
        <v>489</v>
      </c>
      <c r="BU602" s="4">
        <f t="shared" si="126"/>
        <v>124985</v>
      </c>
      <c r="BW602" s="4">
        <v>0</v>
      </c>
    </row>
    <row r="603" spans="1:75">
      <c r="A603" t="s">
        <v>105</v>
      </c>
      <c r="B603" s="18">
        <v>44775</v>
      </c>
      <c r="C603" s="4" t="s">
        <v>220</v>
      </c>
      <c r="D603" s="5">
        <v>2022</v>
      </c>
      <c r="E603" s="4" t="s">
        <v>471</v>
      </c>
      <c r="F603" s="4">
        <v>50624</v>
      </c>
      <c r="G603" s="4">
        <v>3654</v>
      </c>
      <c r="H603" s="4">
        <v>23412</v>
      </c>
      <c r="I603" s="4">
        <v>1</v>
      </c>
      <c r="J603" s="4">
        <v>0</v>
      </c>
      <c r="K603" s="4">
        <f t="shared" si="115"/>
        <v>23413</v>
      </c>
      <c r="L603" s="4">
        <v>0</v>
      </c>
      <c r="M603" s="4">
        <v>51980</v>
      </c>
      <c r="N603" s="4">
        <v>23762</v>
      </c>
      <c r="O603" s="4">
        <v>23413</v>
      </c>
      <c r="P603" s="4">
        <v>5</v>
      </c>
      <c r="Q603" s="4">
        <v>5</v>
      </c>
      <c r="R603" s="4">
        <v>344</v>
      </c>
      <c r="S603" s="4">
        <v>96</v>
      </c>
      <c r="T603" s="4">
        <v>118</v>
      </c>
      <c r="U603" s="4">
        <v>126</v>
      </c>
      <c r="V603" s="4">
        <v>0</v>
      </c>
      <c r="W603" s="4">
        <v>4</v>
      </c>
      <c r="X603" s="4">
        <v>0</v>
      </c>
      <c r="Z603" s="4">
        <v>410</v>
      </c>
      <c r="AA603" s="4">
        <v>32</v>
      </c>
      <c r="AB603" s="4">
        <v>31</v>
      </c>
      <c r="AC603" s="4">
        <v>1</v>
      </c>
      <c r="AD603" s="4">
        <v>1</v>
      </c>
      <c r="AE603" s="4">
        <v>0</v>
      </c>
      <c r="AF603" s="4">
        <v>0</v>
      </c>
      <c r="AG603" s="4">
        <v>0</v>
      </c>
      <c r="AH603" s="4">
        <v>0</v>
      </c>
      <c r="AI603" s="4">
        <v>0</v>
      </c>
      <c r="AJ603" s="4">
        <v>0</v>
      </c>
      <c r="AK603" s="4">
        <v>0</v>
      </c>
      <c r="AL603" s="4">
        <v>0</v>
      </c>
      <c r="AM603" s="4">
        <v>0</v>
      </c>
      <c r="AN603" s="4">
        <v>0</v>
      </c>
      <c r="AO603" s="4">
        <v>0</v>
      </c>
      <c r="AP603" s="4">
        <v>0</v>
      </c>
      <c r="AQ603" s="4">
        <v>0</v>
      </c>
      <c r="AR603" s="4">
        <v>0</v>
      </c>
      <c r="AS603" s="4">
        <v>0</v>
      </c>
      <c r="AT603" s="4">
        <v>0</v>
      </c>
      <c r="AU603" s="4">
        <v>0</v>
      </c>
      <c r="AV603" s="4">
        <v>0</v>
      </c>
      <c r="AW603" s="4">
        <f t="shared" si="118"/>
        <v>32</v>
      </c>
      <c r="AX603" s="4">
        <f t="shared" si="119"/>
        <v>31</v>
      </c>
      <c r="AY603" s="4">
        <v>0</v>
      </c>
      <c r="AZ603" s="4">
        <v>0</v>
      </c>
      <c r="BA603" s="4">
        <v>0</v>
      </c>
      <c r="BB603" s="4">
        <v>506</v>
      </c>
      <c r="BC603" s="4">
        <v>506</v>
      </c>
      <c r="BD603" s="4">
        <v>227</v>
      </c>
      <c r="BE603" s="4">
        <v>220</v>
      </c>
      <c r="BF603" s="4">
        <v>7</v>
      </c>
      <c r="BG603" s="8">
        <f t="shared" si="131"/>
        <v>20</v>
      </c>
      <c r="BH603" s="4">
        <v>19</v>
      </c>
      <c r="BI603" s="4">
        <v>1</v>
      </c>
      <c r="BJ603" s="4">
        <v>0</v>
      </c>
      <c r="BK603" s="4">
        <v>15006</v>
      </c>
      <c r="BL603" s="4">
        <f t="shared" si="121"/>
        <v>8736</v>
      </c>
      <c r="BM603" s="4">
        <f t="shared" si="122"/>
        <v>310</v>
      </c>
      <c r="BN603" s="4">
        <v>310</v>
      </c>
      <c r="BO603" s="4">
        <v>0</v>
      </c>
      <c r="BP603" s="4">
        <v>0</v>
      </c>
      <c r="BQ603" s="4">
        <v>0</v>
      </c>
      <c r="BR603" s="4">
        <f t="shared" si="123"/>
        <v>23730</v>
      </c>
      <c r="BS603" s="4">
        <f t="shared" si="124"/>
        <v>23382</v>
      </c>
      <c r="BT603" s="4">
        <f t="shared" si="125"/>
        <v>343</v>
      </c>
      <c r="BU603" s="4">
        <f t="shared" si="126"/>
        <v>51570</v>
      </c>
      <c r="BW603" s="4">
        <v>0</v>
      </c>
    </row>
    <row r="604" spans="1:75">
      <c r="A604" t="s">
        <v>107</v>
      </c>
      <c r="B604" s="18">
        <v>44775</v>
      </c>
      <c r="C604" s="4" t="s">
        <v>220</v>
      </c>
      <c r="D604" s="5">
        <v>2022</v>
      </c>
      <c r="E604" s="4" t="s">
        <v>472</v>
      </c>
      <c r="F604" s="4">
        <v>57238</v>
      </c>
      <c r="G604" s="4">
        <v>3950</v>
      </c>
      <c r="H604" s="4">
        <v>29397</v>
      </c>
      <c r="I604" s="4">
        <v>4</v>
      </c>
      <c r="J604" s="4">
        <v>0</v>
      </c>
      <c r="K604" s="4">
        <f t="shared" si="115"/>
        <v>29401</v>
      </c>
      <c r="L604" s="4">
        <v>0</v>
      </c>
      <c r="M604" s="4">
        <v>58770</v>
      </c>
      <c r="N604" s="4">
        <v>29583</v>
      </c>
      <c r="O604" s="4">
        <v>29401</v>
      </c>
      <c r="P604" s="4">
        <v>0</v>
      </c>
      <c r="Q604" s="4">
        <v>0</v>
      </c>
      <c r="R604" s="4">
        <v>182</v>
      </c>
      <c r="S604" s="4">
        <v>50</v>
      </c>
      <c r="T604" s="4">
        <v>102</v>
      </c>
      <c r="U604" s="4">
        <v>30</v>
      </c>
      <c r="V604" s="4">
        <v>0</v>
      </c>
      <c r="W604" s="4">
        <v>0</v>
      </c>
      <c r="X604" s="4">
        <v>0</v>
      </c>
      <c r="Z604" s="4">
        <v>914</v>
      </c>
      <c r="AA604" s="4">
        <v>72</v>
      </c>
      <c r="AB604" s="4">
        <v>71</v>
      </c>
      <c r="AC604" s="4">
        <v>1</v>
      </c>
      <c r="AD604" s="4">
        <v>1</v>
      </c>
      <c r="AE604" s="4">
        <v>0</v>
      </c>
      <c r="AF604" s="4">
        <v>0</v>
      </c>
      <c r="AG604" s="4">
        <v>0</v>
      </c>
      <c r="AH604" s="4">
        <v>0</v>
      </c>
      <c r="AI604" s="4">
        <v>0</v>
      </c>
      <c r="AJ604" s="4">
        <v>0</v>
      </c>
      <c r="AK604" s="4">
        <v>0</v>
      </c>
      <c r="AL604" s="4">
        <v>0</v>
      </c>
      <c r="AM604" s="4">
        <v>0</v>
      </c>
      <c r="AN604" s="4">
        <v>0</v>
      </c>
      <c r="AO604" s="4">
        <v>0</v>
      </c>
      <c r="AP604" s="4">
        <v>0</v>
      </c>
      <c r="AQ604" s="4">
        <v>0</v>
      </c>
      <c r="AR604" s="4">
        <v>0</v>
      </c>
      <c r="AS604" s="4">
        <v>0</v>
      </c>
      <c r="AT604" s="4">
        <v>0</v>
      </c>
      <c r="AU604" s="4">
        <v>0</v>
      </c>
      <c r="AV604" s="4">
        <v>0</v>
      </c>
      <c r="AW604" s="4">
        <f t="shared" si="118"/>
        <v>72</v>
      </c>
      <c r="AX604" s="4">
        <f t="shared" si="119"/>
        <v>71</v>
      </c>
      <c r="AY604" s="4">
        <v>0</v>
      </c>
      <c r="AZ604" s="4">
        <v>0</v>
      </c>
      <c r="BA604" s="4">
        <v>0</v>
      </c>
      <c r="BB604" s="4">
        <v>552</v>
      </c>
      <c r="BC604" s="4">
        <v>552</v>
      </c>
      <c r="BD604" s="4">
        <v>226</v>
      </c>
      <c r="BE604" s="4">
        <v>222</v>
      </c>
      <c r="BF604" s="4">
        <v>4</v>
      </c>
      <c r="BG604" s="8">
        <f t="shared" si="131"/>
        <v>22</v>
      </c>
      <c r="BH604" s="4">
        <v>22</v>
      </c>
      <c r="BI604" s="4">
        <v>0</v>
      </c>
      <c r="BJ604" s="4">
        <v>0</v>
      </c>
      <c r="BK604" s="4">
        <v>20472</v>
      </c>
      <c r="BL604" s="4">
        <f t="shared" si="121"/>
        <v>9089</v>
      </c>
      <c r="BM604" s="4">
        <f t="shared" si="122"/>
        <v>110</v>
      </c>
      <c r="BN604" s="4">
        <v>110</v>
      </c>
      <c r="BO604" s="4">
        <v>0</v>
      </c>
      <c r="BP604" s="4">
        <v>0</v>
      </c>
      <c r="BQ604" s="4">
        <v>48</v>
      </c>
      <c r="BR604" s="4">
        <f t="shared" si="123"/>
        <v>29511</v>
      </c>
      <c r="BS604" s="4">
        <f t="shared" si="124"/>
        <v>29330</v>
      </c>
      <c r="BT604" s="4">
        <f t="shared" si="125"/>
        <v>181</v>
      </c>
      <c r="BU604" s="4">
        <f t="shared" si="126"/>
        <v>57856</v>
      </c>
      <c r="BW604" s="4">
        <v>0</v>
      </c>
    </row>
    <row r="605" spans="1:75">
      <c r="A605" t="s">
        <v>109</v>
      </c>
      <c r="B605" s="18">
        <v>44775</v>
      </c>
      <c r="C605" s="4" t="s">
        <v>220</v>
      </c>
      <c r="D605" s="5">
        <v>2022</v>
      </c>
      <c r="E605" s="4" t="s">
        <v>473</v>
      </c>
      <c r="F605" s="4">
        <v>325231</v>
      </c>
      <c r="G605" s="4">
        <v>35289</v>
      </c>
      <c r="H605" s="4">
        <v>142005</v>
      </c>
      <c r="I605" s="4">
        <v>34</v>
      </c>
      <c r="J605" s="4">
        <v>5</v>
      </c>
      <c r="K605" s="4">
        <f t="shared" si="115"/>
        <v>142034</v>
      </c>
      <c r="L605" s="4">
        <v>0</v>
      </c>
      <c r="M605" s="4">
        <v>330986</v>
      </c>
      <c r="N605" s="4">
        <v>144734</v>
      </c>
      <c r="O605" s="4">
        <v>142034</v>
      </c>
      <c r="P605" s="4">
        <v>0</v>
      </c>
      <c r="Q605" s="4">
        <v>0</v>
      </c>
      <c r="R605" s="4">
        <v>2700</v>
      </c>
      <c r="S605" s="4">
        <v>129</v>
      </c>
      <c r="T605" s="4">
        <v>1489</v>
      </c>
      <c r="U605" s="4">
        <v>1028</v>
      </c>
      <c r="V605" s="4">
        <v>0</v>
      </c>
      <c r="W605" s="4">
        <v>54</v>
      </c>
      <c r="X605" s="4">
        <v>0</v>
      </c>
      <c r="Z605" s="4">
        <v>3834</v>
      </c>
      <c r="AA605" s="4">
        <v>550</v>
      </c>
      <c r="AB605" s="4">
        <v>535</v>
      </c>
      <c r="AC605" s="4">
        <v>15</v>
      </c>
      <c r="AD605" s="4">
        <v>1</v>
      </c>
      <c r="AE605" s="4">
        <v>14</v>
      </c>
      <c r="AF605" s="4">
        <v>0</v>
      </c>
      <c r="AG605" s="4">
        <v>0</v>
      </c>
      <c r="AH605" s="4">
        <v>0</v>
      </c>
      <c r="AI605" s="4">
        <v>0</v>
      </c>
      <c r="AJ605" s="4">
        <v>0</v>
      </c>
      <c r="AK605" s="4">
        <v>0</v>
      </c>
      <c r="AL605" s="4">
        <v>0</v>
      </c>
      <c r="AM605" s="4">
        <v>0</v>
      </c>
      <c r="AN605" s="4">
        <v>0</v>
      </c>
      <c r="AO605" s="4">
        <v>0</v>
      </c>
      <c r="AP605" s="4">
        <v>0</v>
      </c>
      <c r="AQ605" s="4">
        <v>0</v>
      </c>
      <c r="AR605" s="4">
        <v>0</v>
      </c>
      <c r="AS605" s="4">
        <v>0</v>
      </c>
      <c r="AT605" s="4">
        <v>0</v>
      </c>
      <c r="AU605" s="4">
        <v>0</v>
      </c>
      <c r="AV605" s="4">
        <v>0</v>
      </c>
      <c r="AW605" s="4">
        <f t="shared" si="118"/>
        <v>550</v>
      </c>
      <c r="AX605" s="4">
        <f t="shared" si="119"/>
        <v>535</v>
      </c>
      <c r="AY605" s="4">
        <v>0</v>
      </c>
      <c r="AZ605" s="4">
        <v>0</v>
      </c>
      <c r="BA605" s="4">
        <v>0</v>
      </c>
      <c r="BB605" s="4">
        <v>3915</v>
      </c>
      <c r="BC605" s="4">
        <v>3914</v>
      </c>
      <c r="BD605" s="4">
        <v>1619</v>
      </c>
      <c r="BE605" s="4">
        <v>1585</v>
      </c>
      <c r="BF605" s="4">
        <v>34</v>
      </c>
      <c r="BG605" s="8">
        <f t="shared" si="131"/>
        <v>141</v>
      </c>
      <c r="BH605" s="4">
        <v>140</v>
      </c>
      <c r="BI605" s="4">
        <v>1</v>
      </c>
      <c r="BJ605" s="4">
        <v>0</v>
      </c>
      <c r="BK605" s="4">
        <v>75569</v>
      </c>
      <c r="BL605" s="4">
        <f t="shared" si="121"/>
        <v>69024</v>
      </c>
      <c r="BM605" s="4">
        <f t="shared" si="122"/>
        <v>2384</v>
      </c>
      <c r="BN605" s="4">
        <v>2384</v>
      </c>
      <c r="BO605" s="4">
        <v>0</v>
      </c>
      <c r="BP605" s="4">
        <v>0</v>
      </c>
      <c r="BQ605" s="4">
        <v>679</v>
      </c>
      <c r="BR605" s="4">
        <f t="shared" si="123"/>
        <v>144184</v>
      </c>
      <c r="BS605" s="4">
        <f t="shared" si="124"/>
        <v>141499</v>
      </c>
      <c r="BT605" s="4">
        <f t="shared" si="125"/>
        <v>2685</v>
      </c>
      <c r="BU605" s="4">
        <f t="shared" si="126"/>
        <v>327152</v>
      </c>
      <c r="BW605" s="4">
        <v>0</v>
      </c>
    </row>
    <row r="606" spans="1:75">
      <c r="A606" t="s">
        <v>111</v>
      </c>
      <c r="B606" s="18">
        <v>44775</v>
      </c>
      <c r="C606" s="4" t="s">
        <v>220</v>
      </c>
      <c r="D606" s="5">
        <v>2022</v>
      </c>
      <c r="E606" s="4" t="s">
        <v>474</v>
      </c>
      <c r="F606" s="4">
        <v>2813</v>
      </c>
      <c r="G606" s="4">
        <v>220</v>
      </c>
      <c r="H606" s="4">
        <v>1542</v>
      </c>
      <c r="I606" s="4">
        <v>0</v>
      </c>
      <c r="J606" s="4">
        <v>0</v>
      </c>
      <c r="K606" s="4">
        <f t="shared" si="115"/>
        <v>1542</v>
      </c>
      <c r="L606" s="4">
        <v>0</v>
      </c>
      <c r="M606" s="4">
        <v>2887</v>
      </c>
      <c r="N606" s="4">
        <v>1559</v>
      </c>
      <c r="O606" s="4">
        <v>1542</v>
      </c>
      <c r="P606" s="4">
        <v>0</v>
      </c>
      <c r="Q606" s="4">
        <v>0</v>
      </c>
      <c r="R606" s="4">
        <v>17</v>
      </c>
      <c r="S606" s="4">
        <v>0</v>
      </c>
      <c r="T606" s="4">
        <v>0</v>
      </c>
      <c r="U606" s="4">
        <v>17</v>
      </c>
      <c r="V606" s="4">
        <v>0</v>
      </c>
      <c r="W606" s="4">
        <v>0</v>
      </c>
      <c r="X606" s="4">
        <v>0</v>
      </c>
      <c r="Z606" s="4">
        <v>22</v>
      </c>
      <c r="AA606" s="4">
        <v>3</v>
      </c>
      <c r="AB606" s="4">
        <v>3</v>
      </c>
      <c r="AC606" s="4">
        <v>0</v>
      </c>
      <c r="AD606" s="4">
        <v>0</v>
      </c>
      <c r="AE606" s="4">
        <v>0</v>
      </c>
      <c r="AF606" s="4">
        <v>0</v>
      </c>
      <c r="AG606" s="4">
        <v>0</v>
      </c>
      <c r="AH606" s="4">
        <v>0</v>
      </c>
      <c r="AI606" s="4">
        <v>0</v>
      </c>
      <c r="AJ606" s="4">
        <v>0</v>
      </c>
      <c r="AK606" s="4">
        <v>0</v>
      </c>
      <c r="AL606" s="4">
        <v>0</v>
      </c>
      <c r="AM606" s="4">
        <v>0</v>
      </c>
      <c r="AN606" s="4">
        <v>0</v>
      </c>
      <c r="AO606" s="4">
        <v>0</v>
      </c>
      <c r="AP606" s="4">
        <v>0</v>
      </c>
      <c r="AQ606" s="4">
        <v>0</v>
      </c>
      <c r="AR606" s="4">
        <v>0</v>
      </c>
      <c r="AS606" s="4">
        <v>0</v>
      </c>
      <c r="AT606" s="4">
        <v>0</v>
      </c>
      <c r="AU606" s="4">
        <v>0</v>
      </c>
      <c r="AV606" s="4">
        <v>0</v>
      </c>
      <c r="AW606" s="4">
        <f t="shared" si="118"/>
        <v>3</v>
      </c>
      <c r="AX606" s="4">
        <f t="shared" si="119"/>
        <v>3</v>
      </c>
      <c r="AY606" s="4">
        <v>0</v>
      </c>
      <c r="AZ606" s="4">
        <v>0</v>
      </c>
      <c r="BA606" s="4">
        <v>0</v>
      </c>
      <c r="BB606" s="4">
        <v>66</v>
      </c>
      <c r="BC606" s="4">
        <v>65</v>
      </c>
      <c r="BD606" s="4">
        <v>26</v>
      </c>
      <c r="BE606" s="4">
        <v>25</v>
      </c>
      <c r="BF606" s="4">
        <v>1</v>
      </c>
      <c r="BG606" s="8">
        <f t="shared" si="131"/>
        <v>0</v>
      </c>
      <c r="BH606" s="4">
        <v>0</v>
      </c>
      <c r="BI606" s="4">
        <v>0</v>
      </c>
      <c r="BJ606" s="4">
        <v>0</v>
      </c>
      <c r="BK606" s="4">
        <v>876</v>
      </c>
      <c r="BL606" s="4">
        <f t="shared" si="121"/>
        <v>683</v>
      </c>
      <c r="BM606" s="4">
        <f t="shared" si="122"/>
        <v>2</v>
      </c>
      <c r="BN606" s="4">
        <v>2</v>
      </c>
      <c r="BO606" s="4">
        <v>0</v>
      </c>
      <c r="BP606" s="4">
        <v>0</v>
      </c>
      <c r="BQ606" s="4">
        <v>2</v>
      </c>
      <c r="BR606" s="4">
        <f t="shared" si="123"/>
        <v>1556</v>
      </c>
      <c r="BS606" s="4">
        <f t="shared" si="124"/>
        <v>1539</v>
      </c>
      <c r="BT606" s="4">
        <f t="shared" si="125"/>
        <v>17</v>
      </c>
      <c r="BU606" s="4">
        <f t="shared" si="126"/>
        <v>2865</v>
      </c>
      <c r="BW606" s="4">
        <v>0</v>
      </c>
    </row>
    <row r="607" spans="1:75" ht="409.5">
      <c r="A607" t="s">
        <v>113</v>
      </c>
      <c r="B607" s="18">
        <v>44775</v>
      </c>
      <c r="C607" s="4" t="s">
        <v>220</v>
      </c>
      <c r="D607" s="5">
        <v>2022</v>
      </c>
      <c r="E607" s="4" t="s">
        <v>475</v>
      </c>
      <c r="F607" s="4">
        <v>71301</v>
      </c>
      <c r="G607" s="4">
        <v>7074</v>
      </c>
      <c r="H607" s="4">
        <v>31776</v>
      </c>
      <c r="I607" s="4">
        <v>6</v>
      </c>
      <c r="J607" s="4">
        <v>0</v>
      </c>
      <c r="K607" s="4">
        <f t="shared" si="115"/>
        <v>31782</v>
      </c>
      <c r="L607" s="4">
        <v>1</v>
      </c>
      <c r="M607" s="4">
        <v>71890</v>
      </c>
      <c r="N607" s="4">
        <v>32178</v>
      </c>
      <c r="O607" s="4">
        <v>31781</v>
      </c>
      <c r="P607" s="4">
        <v>0</v>
      </c>
      <c r="Q607" s="4">
        <v>0</v>
      </c>
      <c r="R607" s="4">
        <v>396</v>
      </c>
      <c r="S607" s="4">
        <v>32</v>
      </c>
      <c r="T607" s="4">
        <v>156</v>
      </c>
      <c r="U607" s="4">
        <v>206</v>
      </c>
      <c r="V607" s="4">
        <v>0</v>
      </c>
      <c r="W607" s="4">
        <v>2</v>
      </c>
      <c r="X607" s="4">
        <v>-1</v>
      </c>
      <c r="Y607" s="39" t="s">
        <v>476</v>
      </c>
      <c r="Z607" s="4">
        <v>727</v>
      </c>
      <c r="AA607" s="4">
        <v>65</v>
      </c>
      <c r="AB607" s="4">
        <v>61</v>
      </c>
      <c r="AC607" s="4">
        <v>4</v>
      </c>
      <c r="AD607" s="4">
        <v>0</v>
      </c>
      <c r="AE607" s="4">
        <v>3</v>
      </c>
      <c r="AF607" s="4">
        <v>1</v>
      </c>
      <c r="AG607" s="4">
        <v>0</v>
      </c>
      <c r="AH607" s="4">
        <v>0</v>
      </c>
      <c r="AI607" s="4">
        <v>0</v>
      </c>
      <c r="AJ607" s="4">
        <v>0</v>
      </c>
      <c r="AK607" s="4">
        <v>0</v>
      </c>
      <c r="AL607" s="4">
        <v>0</v>
      </c>
      <c r="AM607" s="4">
        <v>0</v>
      </c>
      <c r="AN607" s="4">
        <v>0</v>
      </c>
      <c r="AO607" s="4">
        <v>0</v>
      </c>
      <c r="AP607" s="4">
        <v>0</v>
      </c>
      <c r="AQ607" s="4">
        <v>0</v>
      </c>
      <c r="AR607" s="4">
        <v>0</v>
      </c>
      <c r="AS607" s="4">
        <v>0</v>
      </c>
      <c r="AT607" s="4">
        <v>0</v>
      </c>
      <c r="AU607" s="4">
        <v>0</v>
      </c>
      <c r="AV607" s="4">
        <v>0</v>
      </c>
      <c r="AW607" s="4">
        <f t="shared" si="118"/>
        <v>65</v>
      </c>
      <c r="AX607" s="4">
        <f t="shared" si="119"/>
        <v>61</v>
      </c>
      <c r="AY607" s="4">
        <v>0</v>
      </c>
      <c r="AZ607" s="4">
        <v>0</v>
      </c>
      <c r="BA607" s="4">
        <v>0</v>
      </c>
      <c r="BB607" s="4">
        <v>425</v>
      </c>
      <c r="BC607" s="4">
        <v>425</v>
      </c>
      <c r="BD607" s="4">
        <v>255</v>
      </c>
      <c r="BE607" s="4">
        <v>252</v>
      </c>
      <c r="BF607" s="4">
        <v>3</v>
      </c>
      <c r="BG607" s="8">
        <f t="shared" si="131"/>
        <v>27</v>
      </c>
      <c r="BH607" s="4">
        <v>27</v>
      </c>
      <c r="BI607" s="4">
        <v>0</v>
      </c>
      <c r="BJ607" s="4">
        <v>0</v>
      </c>
      <c r="BK607" s="4">
        <v>21989</v>
      </c>
      <c r="BL607" s="4">
        <f t="shared" si="121"/>
        <v>10162</v>
      </c>
      <c r="BM607" s="4">
        <f t="shared" si="122"/>
        <v>136</v>
      </c>
      <c r="BN607" s="4">
        <v>136</v>
      </c>
      <c r="BO607" s="4">
        <v>0</v>
      </c>
      <c r="BP607" s="4">
        <v>0</v>
      </c>
      <c r="BQ607" s="4">
        <v>140</v>
      </c>
      <c r="BR607" s="4">
        <f t="shared" si="123"/>
        <v>32113</v>
      </c>
      <c r="BS607" s="4">
        <f t="shared" si="124"/>
        <v>31720</v>
      </c>
      <c r="BT607" s="4">
        <f t="shared" si="125"/>
        <v>392</v>
      </c>
      <c r="BU607" s="4">
        <f t="shared" si="126"/>
        <v>71163</v>
      </c>
      <c r="BW607" s="4">
        <v>0</v>
      </c>
    </row>
    <row r="608" spans="1:75">
      <c r="A608" t="s">
        <v>115</v>
      </c>
      <c r="B608" s="18">
        <v>44775</v>
      </c>
      <c r="C608" s="4" t="s">
        <v>220</v>
      </c>
      <c r="D608" s="5">
        <v>2022</v>
      </c>
      <c r="E608" s="4" t="s">
        <v>477</v>
      </c>
      <c r="F608" s="4">
        <v>26054</v>
      </c>
      <c r="G608" s="4">
        <v>1889</v>
      </c>
      <c r="H608" s="4">
        <v>10768</v>
      </c>
      <c r="I608" s="4">
        <v>0</v>
      </c>
      <c r="J608" s="4">
        <v>1</v>
      </c>
      <c r="K608" s="4">
        <f t="shared" si="115"/>
        <v>10767</v>
      </c>
      <c r="L608" s="4">
        <v>0</v>
      </c>
      <c r="M608" s="4">
        <v>26459</v>
      </c>
      <c r="N608" s="4">
        <v>10822</v>
      </c>
      <c r="O608" s="4">
        <v>10767</v>
      </c>
      <c r="P608" s="4">
        <v>0</v>
      </c>
      <c r="Q608" s="4">
        <v>0</v>
      </c>
      <c r="R608" s="4">
        <v>55</v>
      </c>
      <c r="S608" s="4">
        <v>9</v>
      </c>
      <c r="T608" s="4">
        <v>11</v>
      </c>
      <c r="U608" s="4">
        <v>34</v>
      </c>
      <c r="V608" s="4">
        <v>0</v>
      </c>
      <c r="W608" s="4">
        <v>1</v>
      </c>
      <c r="X608" s="4">
        <v>0</v>
      </c>
      <c r="Z608" s="4">
        <v>181</v>
      </c>
      <c r="AA608" s="4">
        <v>6</v>
      </c>
      <c r="AB608" s="4">
        <v>6</v>
      </c>
      <c r="AC608" s="4">
        <v>0</v>
      </c>
      <c r="AD608" s="4">
        <v>0</v>
      </c>
      <c r="AE608" s="4">
        <v>0</v>
      </c>
      <c r="AF608" s="4">
        <v>0</v>
      </c>
      <c r="AG608" s="4">
        <v>0</v>
      </c>
      <c r="AH608" s="4">
        <v>0</v>
      </c>
      <c r="AI608" s="4">
        <v>0</v>
      </c>
      <c r="AJ608" s="4">
        <v>0</v>
      </c>
      <c r="AK608" s="4">
        <v>0</v>
      </c>
      <c r="AL608" s="4">
        <v>0</v>
      </c>
      <c r="AM608" s="4">
        <v>0</v>
      </c>
      <c r="AN608" s="4">
        <v>0</v>
      </c>
      <c r="AO608" s="4">
        <v>0</v>
      </c>
      <c r="AP608" s="4">
        <v>0</v>
      </c>
      <c r="AQ608" s="4">
        <v>0</v>
      </c>
      <c r="AR608" s="4">
        <v>0</v>
      </c>
      <c r="AS608" s="4">
        <v>0</v>
      </c>
      <c r="AT608" s="4">
        <v>0</v>
      </c>
      <c r="AU608" s="4">
        <v>0</v>
      </c>
      <c r="AV608" s="4">
        <v>0</v>
      </c>
      <c r="AW608" s="4">
        <f t="shared" si="118"/>
        <v>6</v>
      </c>
      <c r="AX608" s="4">
        <f t="shared" si="119"/>
        <v>6</v>
      </c>
      <c r="AY608" s="4">
        <v>0</v>
      </c>
      <c r="AZ608" s="4">
        <v>0</v>
      </c>
      <c r="BA608" s="4">
        <v>0</v>
      </c>
      <c r="BB608" s="4">
        <v>163</v>
      </c>
      <c r="BC608" s="4">
        <v>163</v>
      </c>
      <c r="BD608" s="4">
        <v>65</v>
      </c>
      <c r="BE608" s="4">
        <v>63</v>
      </c>
      <c r="BF608" s="4">
        <v>2</v>
      </c>
      <c r="BG608" s="8">
        <f t="shared" si="131"/>
        <v>4</v>
      </c>
      <c r="BH608" s="4">
        <v>3</v>
      </c>
      <c r="BI608" s="4">
        <v>1</v>
      </c>
      <c r="BJ608" s="4">
        <v>0</v>
      </c>
      <c r="BK608" s="4">
        <v>6677</v>
      </c>
      <c r="BL608" s="4">
        <f t="shared" si="121"/>
        <v>4141</v>
      </c>
      <c r="BM608" s="4">
        <f t="shared" si="122"/>
        <v>101</v>
      </c>
      <c r="BN608" s="4">
        <v>101</v>
      </c>
      <c r="BO608" s="4">
        <v>0</v>
      </c>
      <c r="BP608" s="4">
        <v>0</v>
      </c>
      <c r="BQ608" s="4">
        <v>25</v>
      </c>
      <c r="BR608" s="4">
        <f t="shared" si="123"/>
        <v>10816</v>
      </c>
      <c r="BS608" s="4">
        <f t="shared" si="124"/>
        <v>10761</v>
      </c>
      <c r="BT608" s="4">
        <f t="shared" si="125"/>
        <v>55</v>
      </c>
      <c r="BU608" s="4">
        <f t="shared" si="126"/>
        <v>26278</v>
      </c>
      <c r="BW608" s="4">
        <v>0</v>
      </c>
    </row>
    <row r="609" spans="1:75">
      <c r="A609" t="s">
        <v>117</v>
      </c>
      <c r="B609" s="18">
        <v>44775</v>
      </c>
      <c r="C609" s="4" t="s">
        <v>220</v>
      </c>
      <c r="D609" s="5">
        <v>2022</v>
      </c>
      <c r="E609" s="4" t="s">
        <v>478</v>
      </c>
      <c r="F609" s="4">
        <v>5195</v>
      </c>
      <c r="G609" s="4">
        <v>409</v>
      </c>
      <c r="H609" s="4">
        <v>2488</v>
      </c>
      <c r="I609" s="4">
        <v>0</v>
      </c>
      <c r="J609" s="4">
        <v>0</v>
      </c>
      <c r="K609" s="4">
        <f t="shared" si="115"/>
        <v>2488</v>
      </c>
      <c r="L609" s="4">
        <v>0</v>
      </c>
      <c r="M609" s="4">
        <v>5243</v>
      </c>
      <c r="N609" s="4">
        <v>2529</v>
      </c>
      <c r="O609" s="4">
        <v>2488</v>
      </c>
      <c r="P609" s="4">
        <v>6</v>
      </c>
      <c r="Q609" s="4">
        <v>0</v>
      </c>
      <c r="R609" s="4">
        <v>35</v>
      </c>
      <c r="S609" s="4">
        <v>7</v>
      </c>
      <c r="T609" s="4">
        <v>4</v>
      </c>
      <c r="U609" s="4">
        <v>24</v>
      </c>
      <c r="V609" s="4">
        <v>0</v>
      </c>
      <c r="W609" s="4">
        <v>0</v>
      </c>
      <c r="X609" s="4">
        <v>0</v>
      </c>
      <c r="Z609" s="4">
        <v>39</v>
      </c>
      <c r="AA609" s="4">
        <v>6</v>
      </c>
      <c r="AB609" s="4">
        <v>5</v>
      </c>
      <c r="AC609" s="4">
        <v>1</v>
      </c>
      <c r="AD609" s="4">
        <v>1</v>
      </c>
      <c r="AE609" s="4">
        <v>0</v>
      </c>
      <c r="AF609" s="4">
        <v>0</v>
      </c>
      <c r="AG609" s="4">
        <v>0</v>
      </c>
      <c r="AH609" s="4">
        <v>0</v>
      </c>
      <c r="AI609" s="4">
        <v>0</v>
      </c>
      <c r="AJ609" s="4">
        <v>0</v>
      </c>
      <c r="AK609" s="4">
        <v>0</v>
      </c>
      <c r="AL609" s="4">
        <v>0</v>
      </c>
      <c r="AM609" s="4">
        <v>0</v>
      </c>
      <c r="AN609" s="4">
        <v>0</v>
      </c>
      <c r="AO609" s="4">
        <v>0</v>
      </c>
      <c r="AP609" s="4">
        <v>0</v>
      </c>
      <c r="AQ609" s="4">
        <v>0</v>
      </c>
      <c r="AR609" s="4">
        <v>0</v>
      </c>
      <c r="AS609" s="4">
        <v>0</v>
      </c>
      <c r="AT609" s="4">
        <v>0</v>
      </c>
      <c r="AU609" s="4">
        <v>0</v>
      </c>
      <c r="AV609" s="4">
        <v>0</v>
      </c>
      <c r="AW609" s="4">
        <f t="shared" si="118"/>
        <v>6</v>
      </c>
      <c r="AX609" s="4">
        <f t="shared" si="119"/>
        <v>5</v>
      </c>
      <c r="AY609" s="4">
        <v>0</v>
      </c>
      <c r="AZ609" s="4">
        <v>0</v>
      </c>
      <c r="BA609" s="4">
        <v>0</v>
      </c>
      <c r="BB609" s="4">
        <v>23</v>
      </c>
      <c r="BC609" s="4">
        <v>23</v>
      </c>
      <c r="BD609" s="4">
        <v>14</v>
      </c>
      <c r="BE609" s="4">
        <v>11</v>
      </c>
      <c r="BF609" s="4">
        <v>3</v>
      </c>
      <c r="BG609" s="8">
        <f t="shared" si="131"/>
        <v>0</v>
      </c>
      <c r="BH609" s="4">
        <v>0</v>
      </c>
      <c r="BI609" s="4">
        <v>0</v>
      </c>
      <c r="BJ609" s="4">
        <v>0</v>
      </c>
      <c r="BK609" s="4">
        <v>808</v>
      </c>
      <c r="BL609" s="4">
        <f t="shared" si="121"/>
        <v>1721</v>
      </c>
      <c r="BM609" s="4">
        <f t="shared" si="122"/>
        <v>6</v>
      </c>
      <c r="BN609" s="4">
        <v>6</v>
      </c>
      <c r="BO609" s="4">
        <v>0</v>
      </c>
      <c r="BP609" s="4">
        <v>0</v>
      </c>
      <c r="BQ609" s="4">
        <v>6</v>
      </c>
      <c r="BR609" s="4">
        <f t="shared" si="123"/>
        <v>2523</v>
      </c>
      <c r="BS609" s="4">
        <f t="shared" si="124"/>
        <v>2483</v>
      </c>
      <c r="BT609" s="4">
        <f t="shared" si="125"/>
        <v>34</v>
      </c>
      <c r="BU609" s="4">
        <f t="shared" si="126"/>
        <v>5204</v>
      </c>
      <c r="BW609" s="4">
        <v>0</v>
      </c>
    </row>
    <row r="610" spans="1:75">
      <c r="A610" t="s">
        <v>119</v>
      </c>
      <c r="B610" s="18">
        <v>44775</v>
      </c>
      <c r="C610" s="4" t="s">
        <v>220</v>
      </c>
      <c r="D610" s="5">
        <v>2022</v>
      </c>
      <c r="E610" s="4" t="s">
        <v>479</v>
      </c>
      <c r="F610" s="4">
        <v>42659</v>
      </c>
      <c r="G610" s="4">
        <v>3845</v>
      </c>
      <c r="H610" s="4">
        <v>13952</v>
      </c>
      <c r="I610" s="4">
        <v>3</v>
      </c>
      <c r="J610" s="4">
        <v>0</v>
      </c>
      <c r="K610" s="4">
        <f t="shared" si="115"/>
        <v>13955</v>
      </c>
      <c r="L610" s="4">
        <v>0</v>
      </c>
      <c r="M610" s="4">
        <v>43309</v>
      </c>
      <c r="N610" s="4">
        <v>14182</v>
      </c>
      <c r="O610" s="4">
        <v>13955</v>
      </c>
      <c r="P610" s="4">
        <v>1</v>
      </c>
      <c r="Q610" s="4">
        <v>1</v>
      </c>
      <c r="R610" s="4">
        <v>226</v>
      </c>
      <c r="S610" s="4">
        <v>50</v>
      </c>
      <c r="T610" s="4">
        <v>61</v>
      </c>
      <c r="U610" s="4">
        <v>99</v>
      </c>
      <c r="V610" s="4">
        <v>0</v>
      </c>
      <c r="W610" s="4">
        <v>16</v>
      </c>
      <c r="X610" s="4">
        <v>0</v>
      </c>
      <c r="Z610" s="4">
        <v>431</v>
      </c>
      <c r="AA610" s="4">
        <v>44</v>
      </c>
      <c r="AB610" s="4">
        <v>44</v>
      </c>
      <c r="AC610" s="4">
        <v>0</v>
      </c>
      <c r="AD610" s="4">
        <v>0</v>
      </c>
      <c r="AE610" s="4">
        <v>0</v>
      </c>
      <c r="AF610" s="4">
        <v>0</v>
      </c>
      <c r="AG610" s="4">
        <v>0</v>
      </c>
      <c r="AH610" s="4">
        <v>0</v>
      </c>
      <c r="AI610" s="4">
        <v>0</v>
      </c>
      <c r="AJ610" s="4">
        <v>0</v>
      </c>
      <c r="AK610" s="4">
        <v>0</v>
      </c>
      <c r="AL610" s="4">
        <v>0</v>
      </c>
      <c r="AM610" s="4">
        <v>0</v>
      </c>
      <c r="AN610" s="4">
        <v>0</v>
      </c>
      <c r="AO610" s="4">
        <v>0</v>
      </c>
      <c r="AP610" s="4">
        <v>0</v>
      </c>
      <c r="AQ610" s="4">
        <v>0</v>
      </c>
      <c r="AR610" s="4">
        <v>0</v>
      </c>
      <c r="AS610" s="4">
        <v>0</v>
      </c>
      <c r="AT610" s="4">
        <v>0</v>
      </c>
      <c r="AU610" s="4">
        <v>0</v>
      </c>
      <c r="AV610" s="4">
        <v>0</v>
      </c>
      <c r="AW610" s="4">
        <f t="shared" si="118"/>
        <v>44</v>
      </c>
      <c r="AX610" s="4">
        <f t="shared" si="119"/>
        <v>44</v>
      </c>
      <c r="AY610" s="4">
        <v>0</v>
      </c>
      <c r="AZ610" s="4">
        <v>0</v>
      </c>
      <c r="BA610" s="4">
        <v>0</v>
      </c>
      <c r="BB610" s="4">
        <v>366</v>
      </c>
      <c r="BC610" s="4">
        <v>366</v>
      </c>
      <c r="BD610" s="4">
        <v>144</v>
      </c>
      <c r="BE610" s="4">
        <v>141</v>
      </c>
      <c r="BF610" s="4">
        <v>3</v>
      </c>
      <c r="BG610" s="8">
        <f t="shared" si="131"/>
        <v>9</v>
      </c>
      <c r="BH610" s="4">
        <v>8</v>
      </c>
      <c r="BI610" s="4">
        <v>1</v>
      </c>
      <c r="BJ610" s="4">
        <v>9</v>
      </c>
      <c r="BK610" s="4">
        <v>8059</v>
      </c>
      <c r="BL610" s="4">
        <f t="shared" si="121"/>
        <v>6114</v>
      </c>
      <c r="BM610" s="4">
        <f t="shared" si="122"/>
        <v>202</v>
      </c>
      <c r="BN610" s="4">
        <v>202</v>
      </c>
      <c r="BO610" s="4">
        <v>0</v>
      </c>
      <c r="BP610" s="4">
        <v>0</v>
      </c>
      <c r="BQ610" s="4">
        <v>49</v>
      </c>
      <c r="BR610" s="4">
        <f t="shared" si="123"/>
        <v>14138</v>
      </c>
      <c r="BS610" s="4">
        <f t="shared" si="124"/>
        <v>13911</v>
      </c>
      <c r="BT610" s="4">
        <f t="shared" si="125"/>
        <v>226</v>
      </c>
      <c r="BU610" s="4">
        <f t="shared" si="126"/>
        <v>42878</v>
      </c>
      <c r="BW610" s="4">
        <v>0</v>
      </c>
    </row>
    <row r="611" spans="1:75">
      <c r="A611" t="s">
        <v>121</v>
      </c>
      <c r="B611" s="18">
        <v>44775</v>
      </c>
      <c r="C611" s="4" t="s">
        <v>220</v>
      </c>
      <c r="D611" s="5">
        <v>2022</v>
      </c>
      <c r="E611" s="4" t="s">
        <v>480</v>
      </c>
      <c r="F611" s="4">
        <v>1702</v>
      </c>
      <c r="G611" s="4">
        <v>164</v>
      </c>
      <c r="H611" s="4">
        <v>958</v>
      </c>
      <c r="I611" s="4">
        <v>0</v>
      </c>
      <c r="J611" s="4">
        <v>0</v>
      </c>
      <c r="K611" s="4">
        <f t="shared" si="115"/>
        <v>958</v>
      </c>
      <c r="L611" s="4">
        <v>0</v>
      </c>
      <c r="M611" s="4">
        <v>1717</v>
      </c>
      <c r="N611" s="4">
        <v>976</v>
      </c>
      <c r="O611" s="4">
        <v>958</v>
      </c>
      <c r="P611" s="4">
        <v>0</v>
      </c>
      <c r="Q611" s="4">
        <v>0</v>
      </c>
      <c r="R611" s="4">
        <v>18</v>
      </c>
      <c r="S611" s="4">
        <v>2</v>
      </c>
      <c r="T611" s="4">
        <v>10</v>
      </c>
      <c r="U611" s="4">
        <v>1</v>
      </c>
      <c r="V611" s="4">
        <v>0</v>
      </c>
      <c r="W611" s="4">
        <v>5</v>
      </c>
      <c r="X611" s="4">
        <v>0</v>
      </c>
      <c r="Z611" s="4">
        <v>13</v>
      </c>
      <c r="AA611" s="4">
        <v>3</v>
      </c>
      <c r="AB611" s="4">
        <v>3</v>
      </c>
      <c r="AC611" s="4">
        <v>0</v>
      </c>
      <c r="AD611" s="4">
        <v>0</v>
      </c>
      <c r="AE611" s="4">
        <v>0</v>
      </c>
      <c r="AF611" s="4">
        <v>0</v>
      </c>
      <c r="AG611" s="4">
        <v>0</v>
      </c>
      <c r="AH611" s="4">
        <v>0</v>
      </c>
      <c r="AI611" s="4">
        <v>0</v>
      </c>
      <c r="AJ611" s="4">
        <v>0</v>
      </c>
      <c r="AK611" s="4">
        <v>0</v>
      </c>
      <c r="AL611" s="4">
        <v>0</v>
      </c>
      <c r="AM611" s="4">
        <v>0</v>
      </c>
      <c r="AN611" s="4">
        <v>0</v>
      </c>
      <c r="AO611" s="4">
        <v>0</v>
      </c>
      <c r="AP611" s="4">
        <v>0</v>
      </c>
      <c r="AQ611" s="4">
        <v>0</v>
      </c>
      <c r="AR611" s="4">
        <v>0</v>
      </c>
      <c r="AS611" s="4">
        <v>0</v>
      </c>
      <c r="AT611" s="4">
        <v>0</v>
      </c>
      <c r="AU611" s="4">
        <v>0</v>
      </c>
      <c r="AV611" s="4">
        <v>0</v>
      </c>
      <c r="AW611" s="4">
        <f t="shared" si="118"/>
        <v>3</v>
      </c>
      <c r="AX611" s="4">
        <f t="shared" si="119"/>
        <v>3</v>
      </c>
      <c r="AY611" s="4">
        <v>0</v>
      </c>
      <c r="AZ611" s="4">
        <v>0</v>
      </c>
      <c r="BA611" s="4">
        <v>0</v>
      </c>
      <c r="BB611" s="4">
        <v>33</v>
      </c>
      <c r="BC611" s="4">
        <v>33</v>
      </c>
      <c r="BD611" s="4">
        <v>23</v>
      </c>
      <c r="BE611" s="4">
        <v>23</v>
      </c>
      <c r="BF611" s="4">
        <v>0</v>
      </c>
      <c r="BG611" s="8">
        <f t="shared" si="131"/>
        <v>0</v>
      </c>
      <c r="BH611" s="4">
        <v>0</v>
      </c>
      <c r="BI611" s="4">
        <v>0</v>
      </c>
      <c r="BJ611" s="4">
        <v>0</v>
      </c>
      <c r="BK611" s="4">
        <v>615</v>
      </c>
      <c r="BL611" s="4">
        <f t="shared" si="121"/>
        <v>361</v>
      </c>
      <c r="BM611" s="4">
        <f t="shared" si="122"/>
        <v>0</v>
      </c>
      <c r="BN611" s="4">
        <v>0</v>
      </c>
      <c r="BO611" s="4">
        <v>0</v>
      </c>
      <c r="BP611" s="4">
        <v>0</v>
      </c>
      <c r="BQ611" s="4">
        <v>0</v>
      </c>
      <c r="BR611" s="4">
        <f t="shared" si="123"/>
        <v>973</v>
      </c>
      <c r="BS611" s="4">
        <f t="shared" si="124"/>
        <v>955</v>
      </c>
      <c r="BT611" s="4">
        <f t="shared" si="125"/>
        <v>18</v>
      </c>
      <c r="BU611" s="4">
        <f t="shared" si="126"/>
        <v>1704</v>
      </c>
      <c r="BW611" s="4">
        <v>0</v>
      </c>
    </row>
    <row r="612" spans="1:75">
      <c r="A612" t="s">
        <v>123</v>
      </c>
      <c r="B612" s="18">
        <v>44775</v>
      </c>
      <c r="C612" s="4" t="s">
        <v>220</v>
      </c>
      <c r="D612" s="5">
        <v>2022</v>
      </c>
      <c r="E612" s="4" t="s">
        <v>481</v>
      </c>
      <c r="F612" s="4">
        <v>47520</v>
      </c>
      <c r="G612" s="4">
        <v>4369</v>
      </c>
      <c r="H612" s="4">
        <v>18461</v>
      </c>
      <c r="I612" s="4">
        <v>2</v>
      </c>
      <c r="J612" s="4">
        <v>1</v>
      </c>
      <c r="K612" s="4">
        <f t="shared" si="115"/>
        <v>18462</v>
      </c>
      <c r="L612" s="4">
        <v>0</v>
      </c>
      <c r="M612" s="4">
        <v>48147</v>
      </c>
      <c r="N612" s="4">
        <v>18735</v>
      </c>
      <c r="O612" s="4">
        <v>18462</v>
      </c>
      <c r="P612" s="4">
        <v>18</v>
      </c>
      <c r="Q612" s="4">
        <v>0</v>
      </c>
      <c r="R612" s="4">
        <v>255</v>
      </c>
      <c r="S612" s="4">
        <v>21</v>
      </c>
      <c r="T612" s="4">
        <v>88</v>
      </c>
      <c r="U612" s="4">
        <v>145</v>
      </c>
      <c r="V612" s="4">
        <v>0</v>
      </c>
      <c r="W612" s="4">
        <v>1</v>
      </c>
      <c r="X612" s="4">
        <v>0</v>
      </c>
      <c r="Z612" s="4">
        <v>349</v>
      </c>
      <c r="AA612" s="4">
        <v>42</v>
      </c>
      <c r="AB612" s="4">
        <v>42</v>
      </c>
      <c r="AC612" s="4">
        <v>0</v>
      </c>
      <c r="AD612" s="4">
        <v>0</v>
      </c>
      <c r="AE612" s="4">
        <v>0</v>
      </c>
      <c r="AF612" s="4">
        <v>0</v>
      </c>
      <c r="AG612" s="4">
        <v>0</v>
      </c>
      <c r="AH612" s="4">
        <v>0</v>
      </c>
      <c r="AI612" s="4">
        <v>0</v>
      </c>
      <c r="AJ612" s="4">
        <v>0</v>
      </c>
      <c r="AK612" s="4">
        <v>0</v>
      </c>
      <c r="AL612" s="4">
        <v>0</v>
      </c>
      <c r="AM612" s="4">
        <v>0</v>
      </c>
      <c r="AN612" s="4">
        <v>0</v>
      </c>
      <c r="AO612" s="4">
        <v>0</v>
      </c>
      <c r="AP612" s="4">
        <v>0</v>
      </c>
      <c r="AQ612" s="4">
        <v>0</v>
      </c>
      <c r="AR612" s="4">
        <v>0</v>
      </c>
      <c r="AS612" s="4">
        <v>0</v>
      </c>
      <c r="AT612" s="4">
        <v>0</v>
      </c>
      <c r="AU612" s="4">
        <v>0</v>
      </c>
      <c r="AV612" s="4">
        <v>0</v>
      </c>
      <c r="AW612" s="4">
        <f t="shared" si="118"/>
        <v>42</v>
      </c>
      <c r="AX612" s="4">
        <f t="shared" si="119"/>
        <v>42</v>
      </c>
      <c r="AY612" s="4">
        <v>0</v>
      </c>
      <c r="AZ612" s="4">
        <v>0</v>
      </c>
      <c r="BA612" s="4">
        <v>0</v>
      </c>
      <c r="BB612" s="4">
        <v>824</v>
      </c>
      <c r="BC612" s="4">
        <v>824</v>
      </c>
      <c r="BD612" s="4">
        <v>289</v>
      </c>
      <c r="BE612" s="4">
        <v>285</v>
      </c>
      <c r="BF612" s="4">
        <v>4</v>
      </c>
      <c r="BG612" s="8">
        <f t="shared" si="131"/>
        <v>6</v>
      </c>
      <c r="BH612" s="4">
        <v>6</v>
      </c>
      <c r="BI612" s="4">
        <v>0</v>
      </c>
      <c r="BJ612" s="4">
        <v>6</v>
      </c>
      <c r="BK612" s="4">
        <v>8886</v>
      </c>
      <c r="BL612" s="4">
        <f t="shared" si="121"/>
        <v>9843</v>
      </c>
      <c r="BM612" s="4">
        <f t="shared" si="122"/>
        <v>211</v>
      </c>
      <c r="BN612" s="4">
        <v>211</v>
      </c>
      <c r="BO612" s="4">
        <v>0</v>
      </c>
      <c r="BP612" s="4">
        <v>0</v>
      </c>
      <c r="BQ612" s="4">
        <v>53</v>
      </c>
      <c r="BR612" s="4">
        <f t="shared" si="123"/>
        <v>18693</v>
      </c>
      <c r="BS612" s="4">
        <f t="shared" si="124"/>
        <v>18420</v>
      </c>
      <c r="BT612" s="4">
        <f t="shared" si="125"/>
        <v>255</v>
      </c>
      <c r="BU612" s="4">
        <f t="shared" si="126"/>
        <v>47798</v>
      </c>
      <c r="BW612" s="4">
        <v>0</v>
      </c>
    </row>
    <row r="613" spans="1:75">
      <c r="A613" t="s">
        <v>125</v>
      </c>
      <c r="B613" s="18">
        <v>44775</v>
      </c>
      <c r="C613" s="4" t="s">
        <v>220</v>
      </c>
      <c r="D613" s="5">
        <v>2022</v>
      </c>
      <c r="E613" s="4" t="s">
        <v>482</v>
      </c>
      <c r="F613" s="4">
        <v>48488</v>
      </c>
      <c r="G613" s="4">
        <v>3879</v>
      </c>
      <c r="H613" s="4">
        <v>19946</v>
      </c>
      <c r="I613" s="4">
        <v>5</v>
      </c>
      <c r="J613" s="4">
        <v>1</v>
      </c>
      <c r="K613" s="4">
        <f t="shared" si="115"/>
        <v>19950</v>
      </c>
      <c r="L613" s="4">
        <v>0</v>
      </c>
      <c r="M613" s="4">
        <v>49381</v>
      </c>
      <c r="N613" s="4">
        <v>20205</v>
      </c>
      <c r="O613" s="4">
        <v>19950</v>
      </c>
      <c r="P613" s="4">
        <v>37</v>
      </c>
      <c r="Q613" s="4">
        <v>0</v>
      </c>
      <c r="R613" s="4">
        <v>218</v>
      </c>
      <c r="S613" s="4">
        <v>39</v>
      </c>
      <c r="T613" s="4">
        <v>33</v>
      </c>
      <c r="U613" s="4">
        <v>144</v>
      </c>
      <c r="V613" s="4">
        <v>0</v>
      </c>
      <c r="W613" s="4">
        <v>2</v>
      </c>
      <c r="X613" s="4">
        <v>0</v>
      </c>
      <c r="Z613" s="4">
        <v>197</v>
      </c>
      <c r="AA613" s="4">
        <v>26</v>
      </c>
      <c r="AB613" s="4">
        <v>25</v>
      </c>
      <c r="AC613" s="4">
        <v>1</v>
      </c>
      <c r="AD613" s="4">
        <v>0</v>
      </c>
      <c r="AE613" s="4">
        <v>1</v>
      </c>
      <c r="AF613" s="4">
        <v>0</v>
      </c>
      <c r="AG613" s="4">
        <v>0</v>
      </c>
      <c r="AH613" s="4">
        <v>0</v>
      </c>
      <c r="AI613" s="4">
        <v>0</v>
      </c>
      <c r="AJ613" s="4">
        <v>0</v>
      </c>
      <c r="AK613" s="4">
        <v>0</v>
      </c>
      <c r="AL613" s="4">
        <v>0</v>
      </c>
      <c r="AM613" s="4">
        <v>0</v>
      </c>
      <c r="AN613" s="4">
        <v>0</v>
      </c>
      <c r="AO613" s="4">
        <v>0</v>
      </c>
      <c r="AP613" s="4">
        <v>0</v>
      </c>
      <c r="AQ613" s="4">
        <v>0</v>
      </c>
      <c r="AR613" s="4">
        <v>0</v>
      </c>
      <c r="AS613" s="4">
        <v>0</v>
      </c>
      <c r="AT613" s="4">
        <v>0</v>
      </c>
      <c r="AU613" s="4">
        <v>0</v>
      </c>
      <c r="AV613" s="4">
        <v>0</v>
      </c>
      <c r="AW613" s="4">
        <f t="shared" si="118"/>
        <v>26</v>
      </c>
      <c r="AX613" s="4">
        <f t="shared" si="119"/>
        <v>25</v>
      </c>
      <c r="AY613" s="4">
        <v>0</v>
      </c>
      <c r="AZ613" s="4">
        <v>0</v>
      </c>
      <c r="BA613" s="4">
        <v>0</v>
      </c>
      <c r="BB613" s="4">
        <v>548</v>
      </c>
      <c r="BC613" s="4">
        <v>546</v>
      </c>
      <c r="BD613" s="4">
        <v>225</v>
      </c>
      <c r="BE613" s="4">
        <v>224</v>
      </c>
      <c r="BF613" s="4">
        <v>1</v>
      </c>
      <c r="BG613" s="8">
        <f t="shared" si="131"/>
        <v>9</v>
      </c>
      <c r="BH613" s="4">
        <v>9</v>
      </c>
      <c r="BI613" s="4">
        <v>0</v>
      </c>
      <c r="BJ613" s="4">
        <v>9</v>
      </c>
      <c r="BK613" s="4">
        <v>9618</v>
      </c>
      <c r="BL613" s="4">
        <f t="shared" si="121"/>
        <v>10578</v>
      </c>
      <c r="BM613" s="4">
        <f t="shared" si="122"/>
        <v>50</v>
      </c>
      <c r="BN613" s="4">
        <v>50</v>
      </c>
      <c r="BO613" s="4">
        <v>0</v>
      </c>
      <c r="BP613" s="4">
        <v>0</v>
      </c>
      <c r="BQ613" s="4">
        <v>51</v>
      </c>
      <c r="BR613" s="4">
        <f t="shared" si="123"/>
        <v>20179</v>
      </c>
      <c r="BS613" s="4">
        <f t="shared" si="124"/>
        <v>19925</v>
      </c>
      <c r="BT613" s="4">
        <f t="shared" si="125"/>
        <v>217</v>
      </c>
      <c r="BU613" s="4">
        <f t="shared" si="126"/>
        <v>49184</v>
      </c>
      <c r="BW613" s="4">
        <v>204</v>
      </c>
    </row>
    <row r="614" spans="1:75">
      <c r="A614" t="s">
        <v>127</v>
      </c>
      <c r="B614" s="18">
        <v>44775</v>
      </c>
      <c r="C614" s="4" t="s">
        <v>220</v>
      </c>
      <c r="D614" s="5">
        <v>2022</v>
      </c>
      <c r="E614" s="4" t="s">
        <v>483</v>
      </c>
      <c r="F614" s="4">
        <v>61069</v>
      </c>
      <c r="G614" s="4">
        <v>6919</v>
      </c>
      <c r="H614" s="4">
        <v>31785</v>
      </c>
      <c r="I614" s="4">
        <v>9</v>
      </c>
      <c r="J614" s="4">
        <v>1</v>
      </c>
      <c r="K614" s="4">
        <f t="shared" si="115"/>
        <v>31793</v>
      </c>
      <c r="L614" s="4">
        <v>0</v>
      </c>
      <c r="M614" s="4">
        <v>61786</v>
      </c>
      <c r="N614" s="4">
        <v>32172</v>
      </c>
      <c r="O614" s="4">
        <v>31793</v>
      </c>
      <c r="P614" s="4">
        <v>84</v>
      </c>
      <c r="Q614" s="4">
        <v>0</v>
      </c>
      <c r="R614" s="4">
        <v>295</v>
      </c>
      <c r="S614" s="4">
        <v>54</v>
      </c>
      <c r="T614" s="4">
        <v>95</v>
      </c>
      <c r="U614" s="4">
        <v>135</v>
      </c>
      <c r="V614" s="4">
        <v>0</v>
      </c>
      <c r="W614" s="4">
        <v>11</v>
      </c>
      <c r="X614" s="4">
        <v>0</v>
      </c>
      <c r="Z614" s="4">
        <v>4559</v>
      </c>
      <c r="AA614" s="4">
        <v>574</v>
      </c>
      <c r="AB614" s="4">
        <v>566</v>
      </c>
      <c r="AC614" s="4">
        <v>8</v>
      </c>
      <c r="AD614" s="4">
        <v>1</v>
      </c>
      <c r="AE614" s="4">
        <v>7</v>
      </c>
      <c r="AF614" s="4">
        <v>0</v>
      </c>
      <c r="AG614" s="4">
        <v>0</v>
      </c>
      <c r="AH614" s="4">
        <v>0</v>
      </c>
      <c r="AI614" s="4">
        <v>0</v>
      </c>
      <c r="AJ614" s="4">
        <v>0</v>
      </c>
      <c r="AK614" s="4">
        <v>0</v>
      </c>
      <c r="AL614" s="4">
        <v>0</v>
      </c>
      <c r="AM614" s="4">
        <v>0</v>
      </c>
      <c r="AN614" s="4">
        <v>0</v>
      </c>
      <c r="AO614" s="4">
        <v>0</v>
      </c>
      <c r="AP614" s="4">
        <v>0</v>
      </c>
      <c r="AQ614" s="4">
        <v>0</v>
      </c>
      <c r="AR614" s="4">
        <v>0</v>
      </c>
      <c r="AS614" s="4">
        <v>0</v>
      </c>
      <c r="AT614" s="4">
        <v>0</v>
      </c>
      <c r="AU614" s="4">
        <v>0</v>
      </c>
      <c r="AV614" s="4">
        <v>0</v>
      </c>
      <c r="AW614" s="4">
        <f t="shared" si="118"/>
        <v>574</v>
      </c>
      <c r="AX614" s="4">
        <f t="shared" si="119"/>
        <v>566</v>
      </c>
      <c r="AY614" s="4">
        <v>0</v>
      </c>
      <c r="AZ614" s="4">
        <v>0</v>
      </c>
      <c r="BA614" s="4">
        <v>0</v>
      </c>
      <c r="BB614" s="4">
        <v>664</v>
      </c>
      <c r="BC614" s="4">
        <v>664</v>
      </c>
      <c r="BD614" s="4">
        <v>286</v>
      </c>
      <c r="BE614" s="4">
        <v>284</v>
      </c>
      <c r="BF614" s="4">
        <v>2</v>
      </c>
      <c r="BG614" s="8">
        <f t="shared" si="131"/>
        <v>58</v>
      </c>
      <c r="BH614" s="4">
        <v>54</v>
      </c>
      <c r="BI614" s="4">
        <v>4</v>
      </c>
      <c r="BJ614" s="4">
        <v>1</v>
      </c>
      <c r="BK614" s="4">
        <v>19638</v>
      </c>
      <c r="BL614" s="4">
        <f t="shared" si="121"/>
        <v>12476</v>
      </c>
      <c r="BM614" s="4">
        <f t="shared" si="122"/>
        <v>295</v>
      </c>
      <c r="BN614" s="4">
        <v>295</v>
      </c>
      <c r="BO614" s="4">
        <v>0</v>
      </c>
      <c r="BP614" s="4">
        <v>0</v>
      </c>
      <c r="BQ614" s="4">
        <v>237</v>
      </c>
      <c r="BR614" s="4">
        <f t="shared" si="123"/>
        <v>31598</v>
      </c>
      <c r="BS614" s="4">
        <f t="shared" si="124"/>
        <v>31227</v>
      </c>
      <c r="BT614" s="4">
        <f t="shared" si="125"/>
        <v>287</v>
      </c>
      <c r="BU614" s="4">
        <f t="shared" si="126"/>
        <v>57227</v>
      </c>
      <c r="BW614" s="4">
        <v>1</v>
      </c>
    </row>
    <row r="615" spans="1:75">
      <c r="A615" t="s">
        <v>129</v>
      </c>
      <c r="B615" s="18">
        <v>44775</v>
      </c>
      <c r="C615" s="4" t="s">
        <v>220</v>
      </c>
      <c r="D615" s="5">
        <v>2022</v>
      </c>
      <c r="E615" s="4" t="s">
        <v>484</v>
      </c>
      <c r="F615" s="4">
        <v>27410</v>
      </c>
      <c r="G615" s="4">
        <v>2062</v>
      </c>
      <c r="H615" s="4">
        <v>15683</v>
      </c>
      <c r="I615" s="4">
        <v>6</v>
      </c>
      <c r="J615" s="4">
        <v>0</v>
      </c>
      <c r="K615" s="4">
        <f t="shared" si="115"/>
        <v>15689</v>
      </c>
      <c r="L615" s="4">
        <v>0</v>
      </c>
      <c r="M615" s="4">
        <v>28093</v>
      </c>
      <c r="N615" s="4">
        <v>15877</v>
      </c>
      <c r="O615" s="4">
        <v>15689</v>
      </c>
      <c r="P615" s="4">
        <v>3</v>
      </c>
      <c r="Q615" s="4">
        <v>0</v>
      </c>
      <c r="R615" s="4">
        <v>185</v>
      </c>
      <c r="S615" s="4">
        <v>44</v>
      </c>
      <c r="T615" s="4">
        <v>39</v>
      </c>
      <c r="U615" s="4">
        <v>101</v>
      </c>
      <c r="V615" s="4">
        <v>0</v>
      </c>
      <c r="W615" s="4">
        <v>1</v>
      </c>
      <c r="X615" s="4">
        <v>0</v>
      </c>
      <c r="Z615" s="4">
        <v>502</v>
      </c>
      <c r="AA615" s="4">
        <v>33</v>
      </c>
      <c r="AB615" s="4">
        <v>33</v>
      </c>
      <c r="AC615" s="4">
        <v>0</v>
      </c>
      <c r="AD615" s="4">
        <v>0</v>
      </c>
      <c r="AE615" s="4">
        <v>0</v>
      </c>
      <c r="AF615" s="4">
        <v>0</v>
      </c>
      <c r="AG615" s="4">
        <v>0</v>
      </c>
      <c r="AH615" s="4">
        <v>0</v>
      </c>
      <c r="AI615" s="4">
        <v>0</v>
      </c>
      <c r="AJ615" s="4">
        <v>0</v>
      </c>
      <c r="AK615" s="4">
        <v>0</v>
      </c>
      <c r="AL615" s="4">
        <v>0</v>
      </c>
      <c r="AM615" s="4">
        <v>0</v>
      </c>
      <c r="AN615" s="4">
        <v>0</v>
      </c>
      <c r="AO615" s="4">
        <v>0</v>
      </c>
      <c r="AP615" s="4">
        <v>0</v>
      </c>
      <c r="AQ615" s="4">
        <v>0</v>
      </c>
      <c r="AR615" s="4">
        <v>0</v>
      </c>
      <c r="AS615" s="4">
        <v>0</v>
      </c>
      <c r="AT615" s="4">
        <v>0</v>
      </c>
      <c r="AU615" s="4">
        <v>0</v>
      </c>
      <c r="AV615" s="4">
        <v>0</v>
      </c>
      <c r="AW615" s="4">
        <f t="shared" si="118"/>
        <v>33</v>
      </c>
      <c r="AX615" s="4">
        <f t="shared" si="119"/>
        <v>33</v>
      </c>
      <c r="AY615" s="4">
        <v>0</v>
      </c>
      <c r="AZ615" s="4">
        <v>0</v>
      </c>
      <c r="BA615" s="4">
        <v>0</v>
      </c>
      <c r="BB615" s="4">
        <v>283</v>
      </c>
      <c r="BC615" s="4">
        <v>283</v>
      </c>
      <c r="BD615" s="4">
        <v>168</v>
      </c>
      <c r="BE615" s="4">
        <v>166</v>
      </c>
      <c r="BF615" s="4">
        <v>2</v>
      </c>
      <c r="BG615" s="8">
        <f t="shared" si="131"/>
        <v>20</v>
      </c>
      <c r="BH615" s="4">
        <v>20</v>
      </c>
      <c r="BI615" s="4">
        <v>0</v>
      </c>
      <c r="BJ615" s="4">
        <v>0</v>
      </c>
      <c r="BK615" s="4">
        <v>6746</v>
      </c>
      <c r="BL615" s="4">
        <f t="shared" si="121"/>
        <v>9111</v>
      </c>
      <c r="BM615" s="4">
        <f t="shared" si="122"/>
        <v>373</v>
      </c>
      <c r="BN615" s="4">
        <v>373</v>
      </c>
      <c r="BO615" s="4">
        <v>0</v>
      </c>
      <c r="BP615" s="4">
        <v>0</v>
      </c>
      <c r="BQ615" s="4">
        <v>0</v>
      </c>
      <c r="BR615" s="4">
        <f t="shared" si="123"/>
        <v>15844</v>
      </c>
      <c r="BS615" s="4">
        <f t="shared" si="124"/>
        <v>15656</v>
      </c>
      <c r="BT615" s="4">
        <f t="shared" si="125"/>
        <v>185</v>
      </c>
      <c r="BU615" s="4">
        <f t="shared" si="126"/>
        <v>27591</v>
      </c>
      <c r="BW615" s="4">
        <v>0</v>
      </c>
    </row>
    <row r="616" spans="1:75">
      <c r="A616" t="s">
        <v>131</v>
      </c>
      <c r="B616" s="18">
        <v>44775</v>
      </c>
      <c r="C616" s="4" t="s">
        <v>220</v>
      </c>
      <c r="D616" s="5">
        <v>2022</v>
      </c>
      <c r="E616" s="4" t="s">
        <v>485</v>
      </c>
      <c r="F616" s="4">
        <v>1396280</v>
      </c>
      <c r="G616" s="4">
        <v>111266</v>
      </c>
      <c r="H616" s="4">
        <v>538028</v>
      </c>
      <c r="I616" s="4">
        <v>159</v>
      </c>
      <c r="J616" s="4">
        <v>43</v>
      </c>
      <c r="K616" s="4">
        <f t="shared" si="115"/>
        <v>538144</v>
      </c>
      <c r="L616" s="4">
        <v>0</v>
      </c>
      <c r="M616" s="4">
        <v>1424321</v>
      </c>
      <c r="N616" s="4">
        <v>547562</v>
      </c>
      <c r="O616" s="4">
        <v>538144</v>
      </c>
      <c r="P616" s="4">
        <v>0</v>
      </c>
      <c r="Q616" s="4">
        <v>0</v>
      </c>
      <c r="R616" s="4">
        <v>9418</v>
      </c>
      <c r="S616" s="4">
        <v>1122</v>
      </c>
      <c r="T616" s="4">
        <v>3524</v>
      </c>
      <c r="U616" s="4">
        <v>4733</v>
      </c>
      <c r="V616" s="4">
        <v>0</v>
      </c>
      <c r="W616" s="4">
        <v>39</v>
      </c>
      <c r="X616" s="4">
        <v>0</v>
      </c>
      <c r="Z616" s="4">
        <v>31242</v>
      </c>
      <c r="AA616" s="4">
        <v>4495</v>
      </c>
      <c r="AB616" s="4">
        <v>4413</v>
      </c>
      <c r="AC616" s="4">
        <v>82</v>
      </c>
      <c r="AD616" s="4">
        <v>28</v>
      </c>
      <c r="AE616" s="4">
        <v>50</v>
      </c>
      <c r="AF616" s="4">
        <v>4</v>
      </c>
      <c r="AG616" s="4">
        <v>0</v>
      </c>
      <c r="AH616" s="4">
        <v>0</v>
      </c>
      <c r="AI616" s="4">
        <v>0</v>
      </c>
      <c r="AJ616" s="4">
        <v>0</v>
      </c>
      <c r="AK616" s="4">
        <v>0</v>
      </c>
      <c r="AL616" s="4">
        <v>0</v>
      </c>
      <c r="AM616" s="4">
        <v>0</v>
      </c>
      <c r="AN616" s="4">
        <v>0</v>
      </c>
      <c r="AO616" s="4">
        <v>3</v>
      </c>
      <c r="AP616" s="4">
        <v>0</v>
      </c>
      <c r="AQ616" s="4">
        <v>0</v>
      </c>
      <c r="AR616" s="4">
        <v>3</v>
      </c>
      <c r="AS616" s="4">
        <v>0</v>
      </c>
      <c r="AT616" s="4">
        <v>0</v>
      </c>
      <c r="AU616" s="4">
        <v>0</v>
      </c>
      <c r="AV616" s="4">
        <v>3</v>
      </c>
      <c r="AW616" s="4">
        <f t="shared" si="118"/>
        <v>4495</v>
      </c>
      <c r="AX616" s="4">
        <f t="shared" si="119"/>
        <v>4413</v>
      </c>
      <c r="AY616" s="4">
        <v>0</v>
      </c>
      <c r="AZ616" s="4">
        <v>0</v>
      </c>
      <c r="BA616" s="4">
        <v>0</v>
      </c>
      <c r="BB616" s="4">
        <v>17790</v>
      </c>
      <c r="BC616" s="4">
        <v>17790</v>
      </c>
      <c r="BD616" s="4">
        <v>7435</v>
      </c>
      <c r="BE616" s="4">
        <v>7240</v>
      </c>
      <c r="BF616" s="4">
        <v>195</v>
      </c>
      <c r="BG616" s="8">
        <f t="shared" si="131"/>
        <v>1788</v>
      </c>
      <c r="BH616" s="4">
        <v>1763</v>
      </c>
      <c r="BI616" s="4">
        <v>25</v>
      </c>
      <c r="BJ616" s="4">
        <v>0</v>
      </c>
      <c r="BK616" s="4">
        <v>285254</v>
      </c>
      <c r="BL616" s="4">
        <f t="shared" si="121"/>
        <v>260520</v>
      </c>
      <c r="BM616" s="4">
        <f t="shared" si="122"/>
        <v>5619</v>
      </c>
      <c r="BN616" s="4">
        <v>0</v>
      </c>
      <c r="BO616" s="4">
        <v>5619</v>
      </c>
      <c r="BP616" s="4">
        <v>0</v>
      </c>
      <c r="BQ616" s="4">
        <v>2609</v>
      </c>
      <c r="BR616" s="4">
        <f t="shared" si="123"/>
        <v>543064</v>
      </c>
      <c r="BS616" s="4">
        <f t="shared" si="124"/>
        <v>533731</v>
      </c>
      <c r="BT616" s="4">
        <f t="shared" si="125"/>
        <v>9333</v>
      </c>
      <c r="BU616" s="4">
        <f t="shared" si="126"/>
        <v>1393079</v>
      </c>
      <c r="BW616" s="4">
        <v>5</v>
      </c>
    </row>
    <row r="617" spans="1:75">
      <c r="A617" t="s">
        <v>133</v>
      </c>
      <c r="B617" s="18">
        <v>44775</v>
      </c>
      <c r="C617" s="4" t="s">
        <v>220</v>
      </c>
      <c r="D617" s="5">
        <v>2022</v>
      </c>
      <c r="E617" s="4" t="s">
        <v>486</v>
      </c>
      <c r="F617" s="4">
        <v>185631</v>
      </c>
      <c r="G617" s="4">
        <v>19508</v>
      </c>
      <c r="H617" s="4">
        <v>81614</v>
      </c>
      <c r="I617" s="4">
        <v>18</v>
      </c>
      <c r="J617" s="4">
        <v>0</v>
      </c>
      <c r="K617" s="4">
        <f t="shared" si="115"/>
        <v>81632</v>
      </c>
      <c r="L617" s="4">
        <v>0</v>
      </c>
      <c r="M617" s="4">
        <v>189945</v>
      </c>
      <c r="N617" s="4">
        <v>82676</v>
      </c>
      <c r="O617" s="4">
        <v>81632</v>
      </c>
      <c r="P617" s="4">
        <v>193</v>
      </c>
      <c r="Q617" s="4">
        <v>0</v>
      </c>
      <c r="R617" s="4">
        <v>851</v>
      </c>
      <c r="S617" s="4">
        <v>67</v>
      </c>
      <c r="T617" s="4">
        <v>300</v>
      </c>
      <c r="U617" s="4">
        <v>458</v>
      </c>
      <c r="V617" s="4">
        <v>0</v>
      </c>
      <c r="W617" s="4">
        <v>26</v>
      </c>
      <c r="X617" s="4">
        <v>0</v>
      </c>
      <c r="Z617" s="4">
        <v>11404</v>
      </c>
      <c r="AA617" s="4">
        <v>977</v>
      </c>
      <c r="AB617" s="4">
        <v>964</v>
      </c>
      <c r="AC617" s="4">
        <v>13</v>
      </c>
      <c r="AD617" s="4">
        <v>0</v>
      </c>
      <c r="AE617" s="4">
        <v>10</v>
      </c>
      <c r="AF617" s="4">
        <v>2</v>
      </c>
      <c r="AG617" s="4">
        <v>1</v>
      </c>
      <c r="AH617" s="4">
        <v>0</v>
      </c>
      <c r="AI617" s="4">
        <v>0</v>
      </c>
      <c r="AJ617" s="4">
        <v>0</v>
      </c>
      <c r="AK617" s="4">
        <v>0</v>
      </c>
      <c r="AL617" s="4">
        <v>0</v>
      </c>
      <c r="AM617" s="4">
        <v>0</v>
      </c>
      <c r="AN617" s="4">
        <v>0</v>
      </c>
      <c r="AO617" s="4">
        <v>0</v>
      </c>
      <c r="AP617" s="4">
        <v>0</v>
      </c>
      <c r="AQ617" s="4">
        <v>0</v>
      </c>
      <c r="AR617" s="4">
        <v>0</v>
      </c>
      <c r="AS617" s="4">
        <v>0</v>
      </c>
      <c r="AT617" s="4">
        <v>0</v>
      </c>
      <c r="AU617" s="4">
        <v>0</v>
      </c>
      <c r="AV617" s="4">
        <v>0</v>
      </c>
      <c r="AW617" s="4">
        <f t="shared" si="118"/>
        <v>977</v>
      </c>
      <c r="AX617" s="4">
        <f t="shared" si="119"/>
        <v>964</v>
      </c>
      <c r="AY617" s="4">
        <v>0</v>
      </c>
      <c r="AZ617" s="4">
        <v>0</v>
      </c>
      <c r="BA617" s="4">
        <v>0</v>
      </c>
      <c r="BB617" s="4">
        <v>2430</v>
      </c>
      <c r="BC617" s="4">
        <v>2429</v>
      </c>
      <c r="BD617" s="4">
        <v>1045</v>
      </c>
      <c r="BE617" s="4">
        <v>1031</v>
      </c>
      <c r="BF617" s="4">
        <v>14</v>
      </c>
      <c r="BG617" s="8">
        <f t="shared" si="131"/>
        <v>200</v>
      </c>
      <c r="BH617" s="4">
        <v>197</v>
      </c>
      <c r="BI617" s="4">
        <v>3</v>
      </c>
      <c r="BJ617" s="4">
        <v>188</v>
      </c>
      <c r="BK617" s="4">
        <v>48489</v>
      </c>
      <c r="BL617" s="4">
        <f t="shared" si="121"/>
        <v>33987</v>
      </c>
      <c r="BM617" s="4">
        <f t="shared" si="122"/>
        <v>668</v>
      </c>
      <c r="BN617" s="4">
        <v>668</v>
      </c>
      <c r="BO617" s="4">
        <v>0</v>
      </c>
      <c r="BP617" s="4">
        <v>0</v>
      </c>
      <c r="BQ617" s="4">
        <v>706</v>
      </c>
      <c r="BR617" s="4">
        <f t="shared" si="123"/>
        <v>81699</v>
      </c>
      <c r="BS617" s="4">
        <f t="shared" si="124"/>
        <v>80668</v>
      </c>
      <c r="BT617" s="4">
        <f t="shared" si="125"/>
        <v>838</v>
      </c>
      <c r="BU617" s="4">
        <f t="shared" si="126"/>
        <v>178541</v>
      </c>
      <c r="BW617" s="4">
        <v>0</v>
      </c>
    </row>
    <row r="618" spans="1:75" ht="29.1">
      <c r="A618" t="s">
        <v>135</v>
      </c>
      <c r="B618" s="18">
        <v>44775</v>
      </c>
      <c r="C618" s="4" t="s">
        <v>220</v>
      </c>
      <c r="D618" s="5">
        <v>2022</v>
      </c>
      <c r="E618" s="4" t="s">
        <v>487</v>
      </c>
      <c r="F618" s="4">
        <v>29604</v>
      </c>
      <c r="G618" s="4">
        <v>3406</v>
      </c>
      <c r="H618" s="4">
        <v>12771</v>
      </c>
      <c r="I618" s="4">
        <v>4</v>
      </c>
      <c r="J618" s="4">
        <v>0</v>
      </c>
      <c r="K618" s="4">
        <f t="shared" si="115"/>
        <v>12775</v>
      </c>
      <c r="L618" s="4">
        <v>0</v>
      </c>
      <c r="M618" s="4">
        <v>30168</v>
      </c>
      <c r="N618" s="4">
        <v>13006</v>
      </c>
      <c r="O618" s="4">
        <v>12776</v>
      </c>
      <c r="P618" s="4">
        <v>3</v>
      </c>
      <c r="Q618" s="4">
        <v>3</v>
      </c>
      <c r="R618" s="4">
        <v>228</v>
      </c>
      <c r="S618" s="4">
        <v>91</v>
      </c>
      <c r="T618" s="4">
        <v>59</v>
      </c>
      <c r="U618" s="4">
        <v>74</v>
      </c>
      <c r="V618" s="4">
        <v>0</v>
      </c>
      <c r="W618" s="4">
        <v>4</v>
      </c>
      <c r="X618" s="4">
        <v>1</v>
      </c>
      <c r="Y618" s="2" t="s">
        <v>488</v>
      </c>
      <c r="Z618" s="4">
        <v>247</v>
      </c>
      <c r="AA618" s="4">
        <v>18</v>
      </c>
      <c r="AB618" s="4">
        <v>18</v>
      </c>
      <c r="AC618" s="4">
        <v>0</v>
      </c>
      <c r="AD618" s="4">
        <v>0</v>
      </c>
      <c r="AE618" s="4">
        <v>0</v>
      </c>
      <c r="AF618" s="4">
        <v>0</v>
      </c>
      <c r="AG618" s="4">
        <v>0</v>
      </c>
      <c r="AH618" s="4">
        <v>0</v>
      </c>
      <c r="AI618" s="4">
        <v>0</v>
      </c>
      <c r="AJ618" s="4">
        <v>0</v>
      </c>
      <c r="AK618" s="4">
        <v>0</v>
      </c>
      <c r="AL618" s="4">
        <v>0</v>
      </c>
      <c r="AM618" s="4">
        <v>0</v>
      </c>
      <c r="AN618" s="4">
        <v>0</v>
      </c>
      <c r="AO618" s="4">
        <v>0</v>
      </c>
      <c r="AP618" s="4">
        <v>0</v>
      </c>
      <c r="AQ618" s="4">
        <v>0</v>
      </c>
      <c r="AR618" s="4">
        <v>0</v>
      </c>
      <c r="AS618" s="4">
        <v>0</v>
      </c>
      <c r="AT618" s="4">
        <v>0</v>
      </c>
      <c r="AU618" s="4">
        <v>0</v>
      </c>
      <c r="AV618" s="4">
        <v>0</v>
      </c>
      <c r="AW618" s="4">
        <f t="shared" si="118"/>
        <v>18</v>
      </c>
      <c r="AX618" s="4">
        <f t="shared" si="119"/>
        <v>18</v>
      </c>
      <c r="AY618" s="4">
        <v>0</v>
      </c>
      <c r="AZ618" s="4">
        <v>0</v>
      </c>
      <c r="BA618" s="4">
        <v>0</v>
      </c>
      <c r="BB618" s="4">
        <v>450</v>
      </c>
      <c r="BC618" s="4">
        <v>450</v>
      </c>
      <c r="BD618" s="4">
        <v>186</v>
      </c>
      <c r="BE618" s="4">
        <v>184</v>
      </c>
      <c r="BF618" s="4">
        <v>2</v>
      </c>
      <c r="BG618" s="8">
        <f t="shared" si="131"/>
        <v>12</v>
      </c>
      <c r="BH618" s="4">
        <v>12</v>
      </c>
      <c r="BI618" s="4">
        <v>0</v>
      </c>
      <c r="BJ618" s="4">
        <v>0</v>
      </c>
      <c r="BK618" s="4">
        <v>8574</v>
      </c>
      <c r="BL618" s="4">
        <f t="shared" si="121"/>
        <v>4420</v>
      </c>
      <c r="BM618" s="4">
        <f t="shared" si="122"/>
        <v>232</v>
      </c>
      <c r="BN618" s="4">
        <v>232</v>
      </c>
      <c r="BO618" s="4">
        <v>0</v>
      </c>
      <c r="BP618" s="4">
        <v>0</v>
      </c>
      <c r="BQ618" s="4">
        <v>77</v>
      </c>
      <c r="BR618" s="4">
        <f t="shared" si="123"/>
        <v>12988</v>
      </c>
      <c r="BS618" s="4">
        <f t="shared" si="124"/>
        <v>12758</v>
      </c>
      <c r="BT618" s="4">
        <f t="shared" si="125"/>
        <v>228</v>
      </c>
      <c r="BU618" s="4">
        <f t="shared" si="126"/>
        <v>29921</v>
      </c>
      <c r="BW618" s="4">
        <v>0</v>
      </c>
    </row>
    <row r="619" spans="1:75">
      <c r="A619" t="s">
        <v>137</v>
      </c>
      <c r="B619" s="18">
        <v>44775</v>
      </c>
      <c r="C619" s="4" t="s">
        <v>220</v>
      </c>
      <c r="D619" s="5">
        <v>2022</v>
      </c>
      <c r="E619" s="4" t="s">
        <v>489</v>
      </c>
      <c r="F619" s="4">
        <v>16046</v>
      </c>
      <c r="G619" s="4">
        <v>1443</v>
      </c>
      <c r="H619" s="4">
        <v>8320</v>
      </c>
      <c r="I619" s="4">
        <v>0</v>
      </c>
      <c r="J619" s="4">
        <v>0</v>
      </c>
      <c r="K619" s="4">
        <f t="shared" si="115"/>
        <v>8320</v>
      </c>
      <c r="L619" s="4">
        <v>0</v>
      </c>
      <c r="M619" s="4">
        <v>16312</v>
      </c>
      <c r="N619" s="4">
        <v>8420</v>
      </c>
      <c r="O619" s="4">
        <v>8321</v>
      </c>
      <c r="P619" s="4">
        <v>8</v>
      </c>
      <c r="Q619" s="4">
        <v>1</v>
      </c>
      <c r="R619" s="4">
        <v>91</v>
      </c>
      <c r="S619" s="4">
        <v>13</v>
      </c>
      <c r="T619" s="4">
        <v>25</v>
      </c>
      <c r="U619" s="4">
        <v>44</v>
      </c>
      <c r="V619" s="4">
        <v>0</v>
      </c>
      <c r="W619" s="4">
        <v>9</v>
      </c>
      <c r="X619" s="4">
        <v>-1</v>
      </c>
      <c r="Z619" s="4">
        <v>183</v>
      </c>
      <c r="AA619" s="4">
        <v>18</v>
      </c>
      <c r="AB619" s="4">
        <v>18</v>
      </c>
      <c r="AC619" s="4">
        <v>0</v>
      </c>
      <c r="AD619" s="4">
        <v>0</v>
      </c>
      <c r="AE619" s="4">
        <v>0</v>
      </c>
      <c r="AF619" s="4">
        <v>0</v>
      </c>
      <c r="AG619" s="4">
        <v>0</v>
      </c>
      <c r="AH619" s="4">
        <v>0</v>
      </c>
      <c r="AI619" s="4">
        <v>0</v>
      </c>
      <c r="AJ619" s="4">
        <v>0</v>
      </c>
      <c r="AK619" s="4">
        <v>0</v>
      </c>
      <c r="AL619" s="4">
        <v>0</v>
      </c>
      <c r="AM619" s="4">
        <v>0</v>
      </c>
      <c r="AN619" s="4">
        <v>0</v>
      </c>
      <c r="AO619" s="4">
        <v>0</v>
      </c>
      <c r="AP619" s="4">
        <v>0</v>
      </c>
      <c r="AQ619" s="4">
        <v>0</v>
      </c>
      <c r="AR619" s="4">
        <v>0</v>
      </c>
      <c r="AS619" s="4">
        <v>0</v>
      </c>
      <c r="AT619" s="4">
        <v>0</v>
      </c>
      <c r="AU619" s="4">
        <v>0</v>
      </c>
      <c r="AV619" s="4">
        <v>0</v>
      </c>
      <c r="AW619" s="4">
        <f t="shared" si="118"/>
        <v>18</v>
      </c>
      <c r="AX619" s="4">
        <f t="shared" si="119"/>
        <v>18</v>
      </c>
      <c r="AY619" s="4">
        <v>0</v>
      </c>
      <c r="AZ619" s="4">
        <v>0</v>
      </c>
      <c r="BA619" s="4">
        <v>0</v>
      </c>
      <c r="BB619" s="4">
        <v>168</v>
      </c>
      <c r="BC619" s="4">
        <v>166</v>
      </c>
      <c r="BD619" s="4">
        <v>83</v>
      </c>
      <c r="BE619" s="4">
        <v>80</v>
      </c>
      <c r="BF619" s="4">
        <v>3</v>
      </c>
      <c r="BG619" s="8">
        <f t="shared" si="131"/>
        <v>5</v>
      </c>
      <c r="BH619" s="4">
        <v>3</v>
      </c>
      <c r="BI619" s="4">
        <v>2</v>
      </c>
      <c r="BJ619" s="4">
        <v>0</v>
      </c>
      <c r="BK619" s="4">
        <v>6149</v>
      </c>
      <c r="BL619" s="4">
        <f t="shared" si="121"/>
        <v>2266</v>
      </c>
      <c r="BM619" s="4">
        <f t="shared" si="122"/>
        <v>38</v>
      </c>
      <c r="BN619" s="4">
        <v>38</v>
      </c>
      <c r="BO619" s="4">
        <v>0</v>
      </c>
      <c r="BP619" s="4">
        <v>0</v>
      </c>
      <c r="BQ619" s="4">
        <v>40</v>
      </c>
      <c r="BR619" s="4">
        <f t="shared" si="123"/>
        <v>8402</v>
      </c>
      <c r="BS619" s="4">
        <f t="shared" si="124"/>
        <v>8303</v>
      </c>
      <c r="BT619" s="4">
        <f t="shared" si="125"/>
        <v>91</v>
      </c>
      <c r="BU619" s="4">
        <f t="shared" si="126"/>
        <v>16129</v>
      </c>
      <c r="BW619" s="4">
        <v>0</v>
      </c>
    </row>
    <row r="620" spans="1:75">
      <c r="A620" t="s">
        <v>139</v>
      </c>
      <c r="B620" s="18">
        <v>44775</v>
      </c>
      <c r="C620" s="4" t="s">
        <v>220</v>
      </c>
      <c r="D620" s="5">
        <v>2022</v>
      </c>
      <c r="E620" s="4" t="s">
        <v>490</v>
      </c>
      <c r="F620" s="4">
        <v>54356</v>
      </c>
      <c r="G620" s="4">
        <v>4538</v>
      </c>
      <c r="H620" s="4">
        <v>24744</v>
      </c>
      <c r="I620" s="4">
        <v>4</v>
      </c>
      <c r="J620" s="4">
        <v>4</v>
      </c>
      <c r="K620" s="4">
        <f t="shared" si="115"/>
        <v>24744</v>
      </c>
      <c r="L620" s="4">
        <v>0</v>
      </c>
      <c r="M620" s="4">
        <v>54830</v>
      </c>
      <c r="N620" s="4">
        <v>25153</v>
      </c>
      <c r="O620" s="4">
        <v>24744</v>
      </c>
      <c r="P620" s="4">
        <v>0</v>
      </c>
      <c r="Q620" s="4">
        <v>0</v>
      </c>
      <c r="R620" s="4">
        <v>409</v>
      </c>
      <c r="S620" s="4">
        <v>50</v>
      </c>
      <c r="T620" s="4">
        <v>143</v>
      </c>
      <c r="U620" s="4">
        <v>216</v>
      </c>
      <c r="V620" s="4">
        <v>0</v>
      </c>
      <c r="W620" s="4">
        <v>0</v>
      </c>
      <c r="Z620" s="4">
        <v>580</v>
      </c>
      <c r="AA620" s="4">
        <v>74</v>
      </c>
      <c r="AB620" s="4">
        <v>72</v>
      </c>
      <c r="AC620" s="4">
        <v>2</v>
      </c>
      <c r="AD620" s="4">
        <v>1</v>
      </c>
      <c r="AE620" s="4">
        <v>1</v>
      </c>
      <c r="AF620" s="4">
        <v>0</v>
      </c>
      <c r="AG620" s="4">
        <v>0</v>
      </c>
      <c r="AH620" s="4">
        <v>0</v>
      </c>
      <c r="AI620" s="4">
        <v>0</v>
      </c>
      <c r="AJ620" s="4">
        <v>0</v>
      </c>
      <c r="AK620" s="4">
        <v>0</v>
      </c>
      <c r="AL620" s="4">
        <v>0</v>
      </c>
      <c r="AM620" s="4">
        <v>0</v>
      </c>
      <c r="AN620" s="4">
        <v>0</v>
      </c>
      <c r="AO620" s="4">
        <v>0</v>
      </c>
      <c r="AP620" s="4">
        <v>0</v>
      </c>
      <c r="AQ620" s="4">
        <v>0</v>
      </c>
      <c r="AR620" s="4">
        <v>0</v>
      </c>
      <c r="AS620" s="4">
        <v>0</v>
      </c>
      <c r="AT620" s="4">
        <v>0</v>
      </c>
      <c r="AU620" s="4">
        <v>0</v>
      </c>
      <c r="AV620" s="4">
        <v>0</v>
      </c>
      <c r="AW620" s="4">
        <f t="shared" si="118"/>
        <v>74</v>
      </c>
      <c r="AX620" s="4">
        <f t="shared" si="119"/>
        <v>72</v>
      </c>
      <c r="AY620" s="4">
        <v>0</v>
      </c>
      <c r="AZ620" s="4">
        <v>0</v>
      </c>
      <c r="BA620" s="4">
        <v>0</v>
      </c>
      <c r="BB620" s="4">
        <v>456</v>
      </c>
      <c r="BC620" s="4">
        <v>456</v>
      </c>
      <c r="BD620" s="4">
        <v>213</v>
      </c>
      <c r="BE620" s="4">
        <v>208</v>
      </c>
      <c r="BF620" s="4">
        <v>5</v>
      </c>
      <c r="BG620" s="8">
        <f t="shared" si="131"/>
        <v>12</v>
      </c>
      <c r="BH620" s="4">
        <v>12</v>
      </c>
      <c r="BI620" s="4">
        <v>0</v>
      </c>
      <c r="BJ620" s="4">
        <v>0</v>
      </c>
      <c r="BK620" s="4">
        <v>12700</v>
      </c>
      <c r="BL620" s="4">
        <f t="shared" si="121"/>
        <v>12441</v>
      </c>
      <c r="BM620" s="4">
        <f t="shared" si="122"/>
        <v>225</v>
      </c>
      <c r="BN620" s="4">
        <v>225</v>
      </c>
      <c r="BO620" s="4">
        <v>0</v>
      </c>
      <c r="BP620" s="4">
        <v>0</v>
      </c>
      <c r="BQ620" s="4">
        <v>75</v>
      </c>
      <c r="BR620" s="4">
        <f t="shared" si="123"/>
        <v>25079</v>
      </c>
      <c r="BS620" s="4">
        <f t="shared" si="124"/>
        <v>24672</v>
      </c>
      <c r="BT620" s="4">
        <f t="shared" si="125"/>
        <v>407</v>
      </c>
      <c r="BU620" s="4">
        <f t="shared" si="126"/>
        <v>54250</v>
      </c>
      <c r="BW620" s="4">
        <v>0</v>
      </c>
    </row>
    <row r="621" spans="1:75">
      <c r="A621" t="s">
        <v>141</v>
      </c>
      <c r="B621" s="18">
        <v>44775</v>
      </c>
      <c r="C621" s="4" t="s">
        <v>220</v>
      </c>
      <c r="D621" s="5">
        <v>2022</v>
      </c>
      <c r="E621" s="4" t="s">
        <v>491</v>
      </c>
      <c r="F621" s="4">
        <v>8231</v>
      </c>
      <c r="G621" s="4">
        <v>496</v>
      </c>
      <c r="H621" s="4">
        <v>4725</v>
      </c>
      <c r="I621" s="4">
        <v>0</v>
      </c>
      <c r="J621" s="4">
        <v>0</v>
      </c>
      <c r="K621" s="4">
        <f t="shared" si="115"/>
        <v>4725</v>
      </c>
      <c r="L621" s="4">
        <v>0</v>
      </c>
      <c r="M621" s="4">
        <v>8315</v>
      </c>
      <c r="N621" s="4">
        <v>4800</v>
      </c>
      <c r="O621" s="4">
        <v>4725</v>
      </c>
      <c r="P621" s="4">
        <v>4</v>
      </c>
      <c r="Q621" s="4">
        <v>0</v>
      </c>
      <c r="R621" s="4">
        <v>71</v>
      </c>
      <c r="S621" s="4">
        <v>9</v>
      </c>
      <c r="T621" s="4">
        <v>26</v>
      </c>
      <c r="U621" s="4">
        <v>34</v>
      </c>
      <c r="V621" s="4">
        <v>0</v>
      </c>
      <c r="W621" s="4">
        <v>2</v>
      </c>
      <c r="Z621" s="4">
        <v>90</v>
      </c>
      <c r="AA621" s="4">
        <v>14</v>
      </c>
      <c r="AB621" s="4">
        <v>14</v>
      </c>
      <c r="AC621" s="4">
        <v>0</v>
      </c>
      <c r="AD621" s="4">
        <v>0</v>
      </c>
      <c r="AE621" s="4">
        <v>0</v>
      </c>
      <c r="AF621" s="4">
        <v>0</v>
      </c>
      <c r="AG621" s="4">
        <v>0</v>
      </c>
      <c r="AH621" s="4">
        <v>0</v>
      </c>
      <c r="AI621" s="4">
        <v>0</v>
      </c>
      <c r="AJ621" s="4">
        <v>0</v>
      </c>
      <c r="AK621" s="4">
        <v>0</v>
      </c>
      <c r="AL621" s="4">
        <v>0</v>
      </c>
      <c r="AM621" s="4">
        <v>0</v>
      </c>
      <c r="AN621" s="4">
        <v>0</v>
      </c>
      <c r="AO621" s="4">
        <v>0</v>
      </c>
      <c r="AP621" s="4">
        <v>0</v>
      </c>
      <c r="AQ621" s="4">
        <v>0</v>
      </c>
      <c r="AR621" s="4">
        <v>0</v>
      </c>
      <c r="AS621" s="4">
        <v>0</v>
      </c>
      <c r="AT621" s="4">
        <v>0</v>
      </c>
      <c r="AU621" s="4">
        <v>0</v>
      </c>
      <c r="AV621" s="4">
        <v>0</v>
      </c>
      <c r="AW621" s="4">
        <f t="shared" si="118"/>
        <v>14</v>
      </c>
      <c r="AX621" s="4">
        <f t="shared" si="119"/>
        <v>14</v>
      </c>
      <c r="AY621" s="4">
        <v>0</v>
      </c>
      <c r="AZ621" s="4">
        <v>0</v>
      </c>
      <c r="BA621" s="4">
        <v>0</v>
      </c>
      <c r="BB621" s="4">
        <v>63</v>
      </c>
      <c r="BC621" s="4">
        <v>63</v>
      </c>
      <c r="BD621" s="4">
        <v>30</v>
      </c>
      <c r="BE621" s="4">
        <v>30</v>
      </c>
      <c r="BF621" s="4">
        <v>0</v>
      </c>
      <c r="BG621" s="8">
        <f t="shared" si="131"/>
        <v>0</v>
      </c>
      <c r="BH621" s="4">
        <v>0</v>
      </c>
      <c r="BI621" s="4">
        <v>0</v>
      </c>
      <c r="BJ621" s="4">
        <v>0</v>
      </c>
      <c r="BK621" s="4">
        <v>1198</v>
      </c>
      <c r="BL621" s="4">
        <f t="shared" si="121"/>
        <v>3602</v>
      </c>
      <c r="BM621" s="4">
        <f t="shared" si="122"/>
        <v>13</v>
      </c>
      <c r="BN621" s="4">
        <v>13</v>
      </c>
      <c r="BO621" s="4">
        <v>0</v>
      </c>
      <c r="BP621" s="4">
        <v>0</v>
      </c>
      <c r="BQ621" s="4">
        <v>4</v>
      </c>
      <c r="BR621" s="4">
        <f t="shared" si="123"/>
        <v>4786</v>
      </c>
      <c r="BS621" s="4">
        <f t="shared" si="124"/>
        <v>4711</v>
      </c>
      <c r="BT621" s="4">
        <f t="shared" si="125"/>
        <v>71</v>
      </c>
      <c r="BU621" s="4">
        <f t="shared" si="126"/>
        <v>8225</v>
      </c>
      <c r="BW621" s="4">
        <v>0</v>
      </c>
    </row>
    <row r="622" spans="1:75">
      <c r="A622" t="s">
        <v>143</v>
      </c>
      <c r="B622" s="18">
        <v>44775</v>
      </c>
      <c r="C622" s="4" t="s">
        <v>220</v>
      </c>
      <c r="D622" s="5">
        <v>2022</v>
      </c>
      <c r="E622" s="4" t="s">
        <v>492</v>
      </c>
      <c r="F622" s="4">
        <v>43369</v>
      </c>
      <c r="G622" s="4">
        <v>4636</v>
      </c>
      <c r="H622" s="4">
        <v>20409</v>
      </c>
      <c r="I622" s="4">
        <v>4</v>
      </c>
      <c r="J622" s="4">
        <v>0</v>
      </c>
      <c r="K622" s="4">
        <f t="shared" si="115"/>
        <v>20413</v>
      </c>
      <c r="L622" s="4">
        <v>0</v>
      </c>
      <c r="M622" s="4">
        <v>43831</v>
      </c>
      <c r="N622" s="4">
        <v>20657</v>
      </c>
      <c r="O622" s="4">
        <v>20413</v>
      </c>
      <c r="P622" s="4">
        <v>53</v>
      </c>
      <c r="Q622" s="4">
        <v>0</v>
      </c>
      <c r="R622" s="4">
        <v>191</v>
      </c>
      <c r="S622" s="4">
        <v>18</v>
      </c>
      <c r="T622" s="4">
        <v>55</v>
      </c>
      <c r="U622" s="4">
        <v>107</v>
      </c>
      <c r="V622" s="4">
        <v>0</v>
      </c>
      <c r="W622" s="4">
        <v>11</v>
      </c>
      <c r="Z622" s="4">
        <v>642</v>
      </c>
      <c r="AA622" s="4">
        <v>83</v>
      </c>
      <c r="AB622" s="4">
        <v>83</v>
      </c>
      <c r="AC622" s="4">
        <v>0</v>
      </c>
      <c r="AD622" s="4">
        <v>0</v>
      </c>
      <c r="AE622" s="4">
        <v>0</v>
      </c>
      <c r="AF622" s="4">
        <v>0</v>
      </c>
      <c r="AG622" s="4">
        <v>0</v>
      </c>
      <c r="AH622" s="4">
        <v>0</v>
      </c>
      <c r="AI622" s="4">
        <v>0</v>
      </c>
      <c r="AJ622" s="4">
        <v>0</v>
      </c>
      <c r="AK622" s="4">
        <v>0</v>
      </c>
      <c r="AL622" s="4">
        <v>0</v>
      </c>
      <c r="AM622" s="4">
        <v>0</v>
      </c>
      <c r="AN622" s="4">
        <v>0</v>
      </c>
      <c r="AO622" s="4">
        <v>0</v>
      </c>
      <c r="AP622" s="4">
        <v>0</v>
      </c>
      <c r="AQ622" s="4">
        <v>0</v>
      </c>
      <c r="AR622" s="4">
        <v>0</v>
      </c>
      <c r="AS622" s="4">
        <v>0</v>
      </c>
      <c r="AT622" s="4">
        <v>0</v>
      </c>
      <c r="AU622" s="4">
        <v>0</v>
      </c>
      <c r="AV622" s="4">
        <v>0</v>
      </c>
      <c r="AW622" s="4">
        <f t="shared" si="118"/>
        <v>83</v>
      </c>
      <c r="AX622" s="4">
        <f t="shared" si="119"/>
        <v>83</v>
      </c>
      <c r="AY622" s="4">
        <v>0</v>
      </c>
      <c r="AZ622" s="4">
        <v>0</v>
      </c>
      <c r="BA622" s="4">
        <v>0</v>
      </c>
      <c r="BB622" s="4">
        <v>330</v>
      </c>
      <c r="BC622" s="4">
        <v>330</v>
      </c>
      <c r="BD622" s="4">
        <v>146</v>
      </c>
      <c r="BE622" s="4">
        <v>144</v>
      </c>
      <c r="BF622" s="4">
        <v>2</v>
      </c>
      <c r="BG622" s="8">
        <f t="shared" si="131"/>
        <v>12</v>
      </c>
      <c r="BH622" s="4">
        <v>12</v>
      </c>
      <c r="BI622" s="4">
        <v>0</v>
      </c>
      <c r="BJ622" s="4">
        <v>0</v>
      </c>
      <c r="BK622" s="4">
        <v>11944</v>
      </c>
      <c r="BL622" s="4">
        <f t="shared" si="121"/>
        <v>8701</v>
      </c>
      <c r="BM622" s="4">
        <f t="shared" si="122"/>
        <v>346</v>
      </c>
      <c r="BN622" s="4">
        <v>346</v>
      </c>
      <c r="BO622" s="4">
        <v>0</v>
      </c>
      <c r="BP622" s="4">
        <v>0</v>
      </c>
      <c r="BQ622" s="4">
        <v>98</v>
      </c>
      <c r="BR622" s="4">
        <f t="shared" si="123"/>
        <v>20574</v>
      </c>
      <c r="BS622" s="4">
        <f t="shared" si="124"/>
        <v>20330</v>
      </c>
      <c r="BT622" s="4">
        <f t="shared" si="125"/>
        <v>191</v>
      </c>
      <c r="BU622" s="4">
        <f t="shared" si="126"/>
        <v>43189</v>
      </c>
      <c r="BW622" s="4">
        <v>0</v>
      </c>
    </row>
    <row r="623" spans="1:75">
      <c r="A623" t="s">
        <v>145</v>
      </c>
      <c r="B623" s="18">
        <v>44775</v>
      </c>
      <c r="C623" s="4" t="s">
        <v>220</v>
      </c>
      <c r="D623" s="5">
        <v>2022</v>
      </c>
      <c r="E623" s="4" t="s">
        <v>493</v>
      </c>
      <c r="F623" s="4">
        <v>25701</v>
      </c>
      <c r="G623" s="4">
        <v>1636</v>
      </c>
      <c r="H623" s="4">
        <v>12619</v>
      </c>
      <c r="I623" s="4">
        <v>1</v>
      </c>
      <c r="J623" s="4">
        <v>0</v>
      </c>
      <c r="K623" s="4">
        <f t="shared" ref="K623:K639" si="132">H623+I623-J623</f>
        <v>12620</v>
      </c>
      <c r="L623" s="4">
        <v>0</v>
      </c>
      <c r="M623" s="4">
        <v>26456</v>
      </c>
      <c r="N623" s="4">
        <v>12872</v>
      </c>
      <c r="O623" s="4">
        <v>12620</v>
      </c>
      <c r="P623" s="4">
        <v>25</v>
      </c>
      <c r="Q623" s="4">
        <v>25</v>
      </c>
      <c r="R623" s="4">
        <v>227</v>
      </c>
      <c r="S623" s="4">
        <v>20</v>
      </c>
      <c r="T623" s="4">
        <v>110</v>
      </c>
      <c r="U623" s="4">
        <v>73</v>
      </c>
      <c r="V623" s="4">
        <v>0</v>
      </c>
      <c r="W623" s="4">
        <v>24</v>
      </c>
      <c r="Z623" s="4">
        <v>277</v>
      </c>
      <c r="AA623" s="4">
        <v>31</v>
      </c>
      <c r="AB623" s="4">
        <v>31</v>
      </c>
      <c r="AC623" s="4">
        <v>0</v>
      </c>
      <c r="AD623" s="4">
        <v>0</v>
      </c>
      <c r="AE623" s="4">
        <v>0</v>
      </c>
      <c r="AF623" s="4">
        <v>0</v>
      </c>
      <c r="AG623" s="4">
        <v>0</v>
      </c>
      <c r="AH623" s="4">
        <v>0</v>
      </c>
      <c r="AI623" s="4">
        <v>0</v>
      </c>
      <c r="AJ623" s="4">
        <v>0</v>
      </c>
      <c r="AK623" s="4">
        <v>0</v>
      </c>
      <c r="AL623" s="4">
        <v>0</v>
      </c>
      <c r="AM623" s="4">
        <v>0</v>
      </c>
      <c r="AN623" s="4">
        <v>0</v>
      </c>
      <c r="AO623" s="4">
        <v>0</v>
      </c>
      <c r="AP623" s="4">
        <v>0</v>
      </c>
      <c r="AQ623" s="4">
        <v>0</v>
      </c>
      <c r="AR623" s="4">
        <v>0</v>
      </c>
      <c r="AS623" s="4">
        <v>0</v>
      </c>
      <c r="AT623" s="4">
        <v>0</v>
      </c>
      <c r="AU623" s="4">
        <v>0</v>
      </c>
      <c r="AV623" s="4">
        <v>0</v>
      </c>
      <c r="AW623" s="4">
        <f t="shared" ref="AW623:AW683" si="133">AA623+AH623</f>
        <v>31</v>
      </c>
      <c r="AX623" s="4">
        <f t="shared" ref="AX623:AX683" si="134">AB623+AI623</f>
        <v>31</v>
      </c>
      <c r="AY623" s="4">
        <v>0</v>
      </c>
      <c r="AZ623" s="4">
        <v>0</v>
      </c>
      <c r="BA623" s="4">
        <v>0</v>
      </c>
      <c r="BB623" s="4">
        <v>405</v>
      </c>
      <c r="BC623" s="4">
        <v>405</v>
      </c>
      <c r="BD623" s="4">
        <v>205</v>
      </c>
      <c r="BE623" s="4">
        <v>202</v>
      </c>
      <c r="BF623" s="4">
        <v>3</v>
      </c>
      <c r="BG623" s="8">
        <f t="shared" si="131"/>
        <v>2</v>
      </c>
      <c r="BH623" s="4">
        <v>2</v>
      </c>
      <c r="BI623" s="4">
        <v>0</v>
      </c>
      <c r="BJ623" s="4">
        <v>2</v>
      </c>
      <c r="BK623" s="4">
        <v>5429</v>
      </c>
      <c r="BL623" s="4">
        <f t="shared" ref="BL623:BL683" si="135">N623-AY623-BG623-BK623</f>
        <v>7441</v>
      </c>
      <c r="BM623" s="4">
        <f t="shared" ref="BM623:BM683" si="136">BN623+BO623</f>
        <v>0</v>
      </c>
      <c r="BN623" s="4">
        <v>0</v>
      </c>
      <c r="BO623" s="4">
        <v>0</v>
      </c>
      <c r="BP623" s="4">
        <v>0</v>
      </c>
      <c r="BQ623" s="4">
        <v>0</v>
      </c>
      <c r="BR623" s="4">
        <f t="shared" ref="BR623:BR683" si="137">N623-AA623-AO623-AH623-AZ623</f>
        <v>12841</v>
      </c>
      <c r="BS623" s="4">
        <f t="shared" ref="BS623:BS683" si="138">O623-AB623-AQ623-AI623-AZ623</f>
        <v>12589</v>
      </c>
      <c r="BT623" s="4">
        <f t="shared" ref="BT623:BT683" si="139">R623-AC623-AR623-AJ623-AK623-AL623-AM623-BA623</f>
        <v>227</v>
      </c>
      <c r="BU623" s="4">
        <f t="shared" ref="BU623:BU683" si="140">M623-Z623-AN623-AY623</f>
        <v>26179</v>
      </c>
      <c r="BW623" s="4">
        <v>0</v>
      </c>
    </row>
    <row r="624" spans="1:75" ht="29.1">
      <c r="A624" t="s">
        <v>147</v>
      </c>
      <c r="B624" s="18">
        <v>44775</v>
      </c>
      <c r="C624" s="4" t="s">
        <v>220</v>
      </c>
      <c r="D624" s="5">
        <v>2022</v>
      </c>
      <c r="E624" s="4" t="s">
        <v>494</v>
      </c>
      <c r="F624" s="4">
        <v>16736</v>
      </c>
      <c r="G624" s="4">
        <v>1515</v>
      </c>
      <c r="H624" s="4">
        <v>8715</v>
      </c>
      <c r="I624" s="4">
        <v>1</v>
      </c>
      <c r="J624" s="4">
        <v>1</v>
      </c>
      <c r="K624" s="4">
        <f t="shared" si="132"/>
        <v>8715</v>
      </c>
      <c r="L624" s="4">
        <v>0</v>
      </c>
      <c r="M624" s="4">
        <v>16844</v>
      </c>
      <c r="N624" s="4">
        <v>8840</v>
      </c>
      <c r="O624" s="4">
        <v>8715</v>
      </c>
      <c r="P624" s="4">
        <v>0</v>
      </c>
      <c r="Q624" s="4">
        <v>0</v>
      </c>
      <c r="R624" s="4">
        <v>125</v>
      </c>
      <c r="S624" s="4">
        <v>14</v>
      </c>
      <c r="T624" s="4">
        <v>29</v>
      </c>
      <c r="U624" s="4">
        <v>82</v>
      </c>
      <c r="V624" s="4">
        <v>0</v>
      </c>
      <c r="W624" s="4">
        <v>0</v>
      </c>
      <c r="Y624" s="39" t="s">
        <v>495</v>
      </c>
      <c r="Z624" s="4">
        <v>210</v>
      </c>
      <c r="AA624" s="4">
        <v>31</v>
      </c>
      <c r="AB624" s="4">
        <v>31</v>
      </c>
      <c r="AC624" s="4">
        <v>0</v>
      </c>
      <c r="AD624" s="4">
        <v>0</v>
      </c>
      <c r="AE624" s="4">
        <v>0</v>
      </c>
      <c r="AF624" s="4">
        <v>0</v>
      </c>
      <c r="AG624" s="4">
        <v>0</v>
      </c>
      <c r="AH624" s="4">
        <v>0</v>
      </c>
      <c r="AI624" s="4">
        <v>0</v>
      </c>
      <c r="AJ624" s="4">
        <v>0</v>
      </c>
      <c r="AK624" s="4">
        <v>0</v>
      </c>
      <c r="AL624" s="4">
        <v>0</v>
      </c>
      <c r="AM624" s="4">
        <v>0</v>
      </c>
      <c r="AN624" s="4">
        <v>0</v>
      </c>
      <c r="AO624" s="4">
        <v>0</v>
      </c>
      <c r="AP624" s="4">
        <v>0</v>
      </c>
      <c r="AQ624" s="4">
        <v>0</v>
      </c>
      <c r="AR624" s="4">
        <v>0</v>
      </c>
      <c r="AS624" s="4">
        <v>0</v>
      </c>
      <c r="AT624" s="4">
        <v>0</v>
      </c>
      <c r="AU624" s="4">
        <v>0</v>
      </c>
      <c r="AV624" s="4">
        <v>0</v>
      </c>
      <c r="AW624" s="4">
        <f t="shared" si="133"/>
        <v>31</v>
      </c>
      <c r="AX624" s="4">
        <f t="shared" si="134"/>
        <v>31</v>
      </c>
      <c r="AY624" s="4">
        <v>0</v>
      </c>
      <c r="AZ624" s="4">
        <v>0</v>
      </c>
      <c r="BA624" s="4">
        <v>0</v>
      </c>
      <c r="BB624" s="4">
        <v>75</v>
      </c>
      <c r="BC624" s="4">
        <v>75</v>
      </c>
      <c r="BD624" s="4">
        <v>35</v>
      </c>
      <c r="BE624" s="4">
        <v>35</v>
      </c>
      <c r="BF624" s="4">
        <v>0</v>
      </c>
      <c r="BG624" s="8">
        <f t="shared" si="131"/>
        <v>3</v>
      </c>
      <c r="BH624" s="4">
        <v>3</v>
      </c>
      <c r="BI624" s="4">
        <v>0</v>
      </c>
      <c r="BJ624" s="4">
        <v>0</v>
      </c>
      <c r="BK624" s="4">
        <v>3553</v>
      </c>
      <c r="BL624" s="4">
        <f t="shared" si="135"/>
        <v>5284</v>
      </c>
      <c r="BM624" s="4">
        <f t="shared" si="136"/>
        <v>40</v>
      </c>
      <c r="BN624" s="4">
        <v>40</v>
      </c>
      <c r="BO624" s="4">
        <v>0</v>
      </c>
      <c r="BP624" s="4">
        <v>0</v>
      </c>
      <c r="BQ624" s="4">
        <v>40</v>
      </c>
      <c r="BR624" s="4">
        <f t="shared" si="137"/>
        <v>8809</v>
      </c>
      <c r="BS624" s="4">
        <f t="shared" si="138"/>
        <v>8684</v>
      </c>
      <c r="BT624" s="4">
        <f t="shared" si="139"/>
        <v>125</v>
      </c>
      <c r="BU624" s="4">
        <f t="shared" si="140"/>
        <v>16634</v>
      </c>
      <c r="BW624" s="4">
        <v>0</v>
      </c>
    </row>
    <row r="625" spans="1:75">
      <c r="A625" t="s">
        <v>149</v>
      </c>
      <c r="B625" s="18">
        <v>44775</v>
      </c>
      <c r="C625" s="4" t="s">
        <v>220</v>
      </c>
      <c r="D625" s="5">
        <v>2022</v>
      </c>
      <c r="E625" s="4" t="s">
        <v>496</v>
      </c>
      <c r="F625" s="4">
        <v>10648</v>
      </c>
      <c r="G625" s="4">
        <v>638</v>
      </c>
      <c r="H625" s="4">
        <v>4702</v>
      </c>
      <c r="I625" s="4">
        <v>0</v>
      </c>
      <c r="J625" s="4">
        <v>0</v>
      </c>
      <c r="K625" s="4">
        <f t="shared" si="132"/>
        <v>4702</v>
      </c>
      <c r="L625" s="4">
        <v>0</v>
      </c>
      <c r="M625" s="4">
        <v>10847</v>
      </c>
      <c r="N625" s="4">
        <v>4772</v>
      </c>
      <c r="O625" s="4">
        <v>4702</v>
      </c>
      <c r="P625" s="4">
        <v>7</v>
      </c>
      <c r="Q625" s="4">
        <v>0</v>
      </c>
      <c r="R625" s="4">
        <v>63</v>
      </c>
      <c r="S625" s="4">
        <v>9</v>
      </c>
      <c r="T625" s="4">
        <v>18</v>
      </c>
      <c r="U625" s="4">
        <v>36</v>
      </c>
      <c r="V625" s="4">
        <v>0</v>
      </c>
      <c r="W625" s="4">
        <v>0</v>
      </c>
      <c r="Z625" s="4">
        <v>152</v>
      </c>
      <c r="AA625" s="4">
        <v>27</v>
      </c>
      <c r="AB625" s="4">
        <v>26</v>
      </c>
      <c r="AC625" s="4">
        <v>1</v>
      </c>
      <c r="AD625" s="4">
        <v>0</v>
      </c>
      <c r="AE625" s="4">
        <v>1</v>
      </c>
      <c r="AF625" s="4">
        <v>0</v>
      </c>
      <c r="AG625" s="4">
        <v>0</v>
      </c>
      <c r="AH625" s="4">
        <v>0</v>
      </c>
      <c r="AI625" s="4">
        <v>0</v>
      </c>
      <c r="AJ625" s="4">
        <v>0</v>
      </c>
      <c r="AK625" s="4">
        <v>0</v>
      </c>
      <c r="AL625" s="4">
        <v>0</v>
      </c>
      <c r="AM625" s="4">
        <v>0</v>
      </c>
      <c r="AN625" s="4">
        <v>0</v>
      </c>
      <c r="AO625" s="4">
        <v>0</v>
      </c>
      <c r="AP625" s="4">
        <v>0</v>
      </c>
      <c r="AQ625" s="4">
        <v>0</v>
      </c>
      <c r="AR625" s="4">
        <v>0</v>
      </c>
      <c r="AS625" s="4">
        <v>0</v>
      </c>
      <c r="AT625" s="4">
        <v>0</v>
      </c>
      <c r="AU625" s="4">
        <v>0</v>
      </c>
      <c r="AV625" s="4">
        <v>0</v>
      </c>
      <c r="AW625" s="4">
        <f t="shared" si="133"/>
        <v>27</v>
      </c>
      <c r="AX625" s="4">
        <f t="shared" si="134"/>
        <v>26</v>
      </c>
      <c r="AY625" s="4">
        <v>0</v>
      </c>
      <c r="AZ625" s="4">
        <v>0</v>
      </c>
      <c r="BA625" s="4">
        <v>0</v>
      </c>
      <c r="BB625" s="4">
        <v>145</v>
      </c>
      <c r="BC625" s="4">
        <v>145</v>
      </c>
      <c r="BD625" s="4">
        <v>81</v>
      </c>
      <c r="BE625" s="4">
        <v>81</v>
      </c>
      <c r="BF625" s="4">
        <v>0</v>
      </c>
      <c r="BG625" s="8">
        <f t="shared" si="131"/>
        <v>3</v>
      </c>
      <c r="BH625" s="4">
        <v>3</v>
      </c>
      <c r="BI625" s="4">
        <v>0</v>
      </c>
      <c r="BJ625" s="4">
        <v>0</v>
      </c>
      <c r="BK625" s="4">
        <v>1909</v>
      </c>
      <c r="BL625" s="4">
        <f t="shared" si="135"/>
        <v>2860</v>
      </c>
      <c r="BM625" s="4">
        <f t="shared" si="136"/>
        <v>14</v>
      </c>
      <c r="BN625" s="4">
        <v>14</v>
      </c>
      <c r="BO625" s="4">
        <v>0</v>
      </c>
      <c r="BP625" s="4">
        <v>0</v>
      </c>
      <c r="BQ625" s="4">
        <v>14</v>
      </c>
      <c r="BR625" s="4">
        <f t="shared" si="137"/>
        <v>4745</v>
      </c>
      <c r="BS625" s="4">
        <f t="shared" si="138"/>
        <v>4676</v>
      </c>
      <c r="BT625" s="4">
        <f t="shared" si="139"/>
        <v>62</v>
      </c>
      <c r="BU625" s="4">
        <f t="shared" si="140"/>
        <v>10695</v>
      </c>
      <c r="BW625" s="4">
        <v>0</v>
      </c>
    </row>
    <row r="626" spans="1:75">
      <c r="A626" t="s">
        <v>151</v>
      </c>
      <c r="B626" s="18">
        <v>44775</v>
      </c>
      <c r="C626" s="4" t="s">
        <v>220</v>
      </c>
      <c r="D626" s="5">
        <v>2022</v>
      </c>
      <c r="E626" s="4" t="s">
        <v>497</v>
      </c>
      <c r="F626" s="4">
        <v>549344</v>
      </c>
      <c r="G626" s="4">
        <v>66717</v>
      </c>
      <c r="H626" s="4">
        <v>199772</v>
      </c>
      <c r="I626" s="4">
        <v>49</v>
      </c>
      <c r="J626" s="4">
        <v>2</v>
      </c>
      <c r="K626" s="4">
        <f t="shared" si="132"/>
        <v>199819</v>
      </c>
      <c r="L626" s="4">
        <v>0</v>
      </c>
      <c r="M626" s="4">
        <v>566492</v>
      </c>
      <c r="N626" s="4">
        <v>201815</v>
      </c>
      <c r="O626" s="4">
        <v>199819</v>
      </c>
      <c r="P626" s="4">
        <v>33</v>
      </c>
      <c r="Q626" s="4">
        <v>0</v>
      </c>
      <c r="R626" s="4">
        <v>1963</v>
      </c>
      <c r="S626" s="4">
        <v>133</v>
      </c>
      <c r="T626" s="4">
        <v>654</v>
      </c>
      <c r="U626" s="4">
        <v>1149</v>
      </c>
      <c r="V626" s="4">
        <v>0</v>
      </c>
      <c r="W626" s="4">
        <v>27</v>
      </c>
      <c r="Z626" s="4">
        <v>17221</v>
      </c>
      <c r="AA626" s="4">
        <v>1641</v>
      </c>
      <c r="AB626" s="4">
        <v>1625</v>
      </c>
      <c r="AC626" s="4">
        <v>16</v>
      </c>
      <c r="AD626" s="4">
        <v>2</v>
      </c>
      <c r="AE626" s="4">
        <v>12</v>
      </c>
      <c r="AF626" s="4">
        <v>2</v>
      </c>
      <c r="AG626" s="4">
        <v>0</v>
      </c>
      <c r="AH626" s="4">
        <v>0</v>
      </c>
      <c r="AI626" s="4">
        <v>0</v>
      </c>
      <c r="AJ626" s="4">
        <v>0</v>
      </c>
      <c r="AK626" s="4">
        <v>0</v>
      </c>
      <c r="AL626" s="4">
        <v>0</v>
      </c>
      <c r="AM626" s="4">
        <v>0</v>
      </c>
      <c r="AN626" s="4">
        <v>0</v>
      </c>
      <c r="AO626" s="4">
        <v>0</v>
      </c>
      <c r="AP626" s="4">
        <v>0</v>
      </c>
      <c r="AQ626" s="4">
        <v>0</v>
      </c>
      <c r="AR626" s="4">
        <v>0</v>
      </c>
      <c r="AS626" s="4">
        <v>0</v>
      </c>
      <c r="AT626" s="4">
        <v>0</v>
      </c>
      <c r="AU626" s="4">
        <v>0</v>
      </c>
      <c r="AV626" s="4">
        <v>0</v>
      </c>
      <c r="AW626" s="4">
        <f t="shared" si="133"/>
        <v>1641</v>
      </c>
      <c r="AX626" s="4">
        <f t="shared" si="134"/>
        <v>1625</v>
      </c>
      <c r="AY626" s="4">
        <v>0</v>
      </c>
      <c r="AZ626" s="4">
        <v>0</v>
      </c>
      <c r="BA626" s="4">
        <v>0</v>
      </c>
      <c r="BB626" s="4">
        <v>7474</v>
      </c>
      <c r="BC626" s="4">
        <v>7474</v>
      </c>
      <c r="BD626" s="4">
        <v>2864</v>
      </c>
      <c r="BE626" s="4">
        <v>2819</v>
      </c>
      <c r="BF626" s="4">
        <v>45</v>
      </c>
      <c r="BG626" s="8">
        <f t="shared" si="131"/>
        <v>218</v>
      </c>
      <c r="BH626" s="4">
        <v>218</v>
      </c>
      <c r="BI626" s="4">
        <v>0</v>
      </c>
      <c r="BJ626" s="4">
        <v>0</v>
      </c>
      <c r="BK626" s="4">
        <v>122567</v>
      </c>
      <c r="BL626" s="4">
        <f t="shared" si="135"/>
        <v>79030</v>
      </c>
      <c r="BM626" s="4">
        <f t="shared" si="136"/>
        <v>948</v>
      </c>
      <c r="BN626" s="4">
        <v>948</v>
      </c>
      <c r="BO626" s="4">
        <v>0</v>
      </c>
      <c r="BP626" s="4">
        <v>0</v>
      </c>
      <c r="BQ626" s="4">
        <v>1012</v>
      </c>
      <c r="BR626" s="4">
        <f t="shared" si="137"/>
        <v>200174</v>
      </c>
      <c r="BS626" s="4">
        <f t="shared" si="138"/>
        <v>198194</v>
      </c>
      <c r="BT626" s="4">
        <f t="shared" si="139"/>
        <v>1947</v>
      </c>
      <c r="BU626" s="4">
        <f t="shared" si="140"/>
        <v>549271</v>
      </c>
      <c r="BW626" s="4">
        <v>6</v>
      </c>
    </row>
    <row r="627" spans="1:75">
      <c r="A627" t="s">
        <v>153</v>
      </c>
      <c r="B627" s="18">
        <v>44775</v>
      </c>
      <c r="C627" s="4" t="s">
        <v>220</v>
      </c>
      <c r="D627" s="5">
        <v>2022</v>
      </c>
      <c r="E627" s="4" t="s">
        <v>498</v>
      </c>
      <c r="F627" s="4">
        <v>14560</v>
      </c>
      <c r="G627" s="4">
        <v>1009</v>
      </c>
      <c r="H627" s="4">
        <v>7340</v>
      </c>
      <c r="I627" s="4">
        <v>0</v>
      </c>
      <c r="J627" s="4">
        <v>1</v>
      </c>
      <c r="K627" s="4">
        <f t="shared" si="132"/>
        <v>7339</v>
      </c>
      <c r="L627" s="4">
        <v>0</v>
      </c>
      <c r="M627" s="4">
        <v>14845</v>
      </c>
      <c r="N627" s="4">
        <v>7384</v>
      </c>
      <c r="O627" s="4">
        <v>7339</v>
      </c>
      <c r="P627" s="4">
        <v>0</v>
      </c>
      <c r="Q627" s="4">
        <v>0</v>
      </c>
      <c r="R627" s="4">
        <v>45</v>
      </c>
      <c r="S627" s="4">
        <v>4</v>
      </c>
      <c r="T627" s="4">
        <v>16</v>
      </c>
      <c r="U627" s="4">
        <v>25</v>
      </c>
      <c r="V627" s="4">
        <v>0</v>
      </c>
      <c r="W627" s="4">
        <v>0</v>
      </c>
      <c r="Z627" s="4">
        <v>338</v>
      </c>
      <c r="AA627" s="4">
        <v>30</v>
      </c>
      <c r="AB627" s="4">
        <v>30</v>
      </c>
      <c r="AC627" s="4">
        <v>0</v>
      </c>
      <c r="AD627" s="4">
        <v>0</v>
      </c>
      <c r="AE627" s="4">
        <v>0</v>
      </c>
      <c r="AF627" s="4">
        <v>0</v>
      </c>
      <c r="AG627" s="4">
        <v>0</v>
      </c>
      <c r="AH627" s="4">
        <v>0</v>
      </c>
      <c r="AI627" s="4">
        <v>0</v>
      </c>
      <c r="AJ627" s="4">
        <v>0</v>
      </c>
      <c r="AK627" s="4">
        <v>0</v>
      </c>
      <c r="AL627" s="4">
        <v>0</v>
      </c>
      <c r="AM627" s="4">
        <v>0</v>
      </c>
      <c r="AN627" s="4">
        <v>0</v>
      </c>
      <c r="AO627" s="4">
        <v>0</v>
      </c>
      <c r="AP627" s="4">
        <v>0</v>
      </c>
      <c r="AQ627" s="4">
        <v>0</v>
      </c>
      <c r="AR627" s="4">
        <v>0</v>
      </c>
      <c r="AS627" s="4">
        <v>0</v>
      </c>
      <c r="AT627" s="4">
        <v>0</v>
      </c>
      <c r="AU627" s="4">
        <v>0</v>
      </c>
      <c r="AV627" s="4">
        <v>0</v>
      </c>
      <c r="AW627" s="4">
        <f t="shared" si="133"/>
        <v>30</v>
      </c>
      <c r="AX627" s="4">
        <f t="shared" si="134"/>
        <v>30</v>
      </c>
      <c r="AY627" s="4">
        <v>0</v>
      </c>
      <c r="AZ627" s="4">
        <v>0</v>
      </c>
      <c r="BA627" s="4">
        <v>0</v>
      </c>
      <c r="BB627" s="4">
        <v>307</v>
      </c>
      <c r="BC627" s="4">
        <v>307</v>
      </c>
      <c r="BD627" s="4">
        <v>185</v>
      </c>
      <c r="BE627" s="4">
        <v>185</v>
      </c>
      <c r="BF627" s="4">
        <v>0</v>
      </c>
      <c r="BG627" s="8">
        <f t="shared" si="131"/>
        <v>24</v>
      </c>
      <c r="BH627" s="4">
        <v>24</v>
      </c>
      <c r="BI627" s="4">
        <v>0</v>
      </c>
      <c r="BJ627" s="4">
        <v>24</v>
      </c>
      <c r="BK627" s="4">
        <v>4240</v>
      </c>
      <c r="BL627" s="4">
        <f t="shared" si="135"/>
        <v>3120</v>
      </c>
      <c r="BM627" s="4">
        <f t="shared" si="136"/>
        <v>270</v>
      </c>
      <c r="BN627" s="4">
        <v>270</v>
      </c>
      <c r="BO627" s="4">
        <v>0</v>
      </c>
      <c r="BP627" s="4">
        <v>0</v>
      </c>
      <c r="BQ627" s="4">
        <v>100</v>
      </c>
      <c r="BR627" s="4">
        <f t="shared" si="137"/>
        <v>7354</v>
      </c>
      <c r="BS627" s="4">
        <f t="shared" si="138"/>
        <v>7309</v>
      </c>
      <c r="BT627" s="4">
        <f t="shared" si="139"/>
        <v>45</v>
      </c>
      <c r="BU627" s="4">
        <f t="shared" si="140"/>
        <v>14507</v>
      </c>
      <c r="BW627" s="4">
        <v>0</v>
      </c>
    </row>
    <row r="628" spans="1:75">
      <c r="A628" t="s">
        <v>155</v>
      </c>
      <c r="B628" s="18">
        <v>44775</v>
      </c>
      <c r="C628" s="4" t="s">
        <v>220</v>
      </c>
      <c r="D628" s="5">
        <v>2022</v>
      </c>
      <c r="E628" s="4" t="s">
        <v>499</v>
      </c>
      <c r="F628" s="4">
        <v>85343</v>
      </c>
      <c r="G628" s="4">
        <v>6408</v>
      </c>
      <c r="H628" s="4">
        <v>37649</v>
      </c>
      <c r="I628" s="4">
        <v>6</v>
      </c>
      <c r="J628" s="4">
        <v>3</v>
      </c>
      <c r="K628" s="4">
        <f t="shared" si="132"/>
        <v>37652</v>
      </c>
      <c r="L628" s="4">
        <v>0</v>
      </c>
      <c r="M628" s="4">
        <v>87547</v>
      </c>
      <c r="N628" s="4">
        <v>38064</v>
      </c>
      <c r="O628" s="4">
        <v>37652</v>
      </c>
      <c r="P628" s="4">
        <v>0</v>
      </c>
      <c r="Q628" s="4">
        <v>0</v>
      </c>
      <c r="R628" s="4">
        <v>412</v>
      </c>
      <c r="S628" s="4">
        <v>72</v>
      </c>
      <c r="T628" s="4">
        <v>159</v>
      </c>
      <c r="U628" s="4">
        <v>179</v>
      </c>
      <c r="V628" s="4">
        <v>0</v>
      </c>
      <c r="W628" s="4">
        <v>2</v>
      </c>
      <c r="Z628" s="4">
        <v>1736</v>
      </c>
      <c r="AA628" s="4">
        <v>206</v>
      </c>
      <c r="AB628" s="4">
        <v>204</v>
      </c>
      <c r="AC628" s="4">
        <v>2</v>
      </c>
      <c r="AD628" s="4">
        <v>0</v>
      </c>
      <c r="AE628" s="4">
        <v>2</v>
      </c>
      <c r="AF628" s="4">
        <v>0</v>
      </c>
      <c r="AG628" s="4">
        <v>0</v>
      </c>
      <c r="AH628" s="4">
        <v>0</v>
      </c>
      <c r="AI628" s="4">
        <v>0</v>
      </c>
      <c r="AJ628" s="4">
        <v>0</v>
      </c>
      <c r="AK628" s="4">
        <v>0</v>
      </c>
      <c r="AL628" s="4">
        <v>0</v>
      </c>
      <c r="AM628" s="4">
        <v>0</v>
      </c>
      <c r="AN628" s="4">
        <v>0</v>
      </c>
      <c r="AO628" s="4">
        <v>0</v>
      </c>
      <c r="AP628" s="4">
        <v>0</v>
      </c>
      <c r="AQ628" s="4">
        <v>0</v>
      </c>
      <c r="AR628" s="4">
        <v>0</v>
      </c>
      <c r="AS628" s="4">
        <v>0</v>
      </c>
      <c r="AT628" s="4">
        <v>0</v>
      </c>
      <c r="AU628" s="4">
        <v>0</v>
      </c>
      <c r="AV628" s="4">
        <v>0</v>
      </c>
      <c r="AW628" s="4">
        <f t="shared" si="133"/>
        <v>206</v>
      </c>
      <c r="AX628" s="4">
        <f t="shared" si="134"/>
        <v>204</v>
      </c>
      <c r="AY628" s="4">
        <v>0</v>
      </c>
      <c r="AZ628" s="4">
        <v>0</v>
      </c>
      <c r="BA628" s="4">
        <v>0</v>
      </c>
      <c r="BB628" s="4">
        <v>1381</v>
      </c>
      <c r="BC628" s="4">
        <v>1377</v>
      </c>
      <c r="BD628" s="4">
        <v>511</v>
      </c>
      <c r="BE628" s="4">
        <v>506</v>
      </c>
      <c r="BF628" s="4">
        <v>5</v>
      </c>
      <c r="BG628" s="8">
        <f t="shared" si="131"/>
        <v>37</v>
      </c>
      <c r="BH628" s="4">
        <v>36</v>
      </c>
      <c r="BI628" s="4">
        <v>1</v>
      </c>
      <c r="BJ628" s="4">
        <v>0</v>
      </c>
      <c r="BK628" s="4">
        <v>25441</v>
      </c>
      <c r="BL628" s="4">
        <f t="shared" si="135"/>
        <v>12586</v>
      </c>
      <c r="BM628" s="4">
        <f t="shared" si="136"/>
        <v>286</v>
      </c>
      <c r="BN628" s="4">
        <v>286</v>
      </c>
      <c r="BO628" s="4">
        <v>0</v>
      </c>
      <c r="BP628" s="4">
        <v>0</v>
      </c>
      <c r="BQ628" s="4">
        <v>0</v>
      </c>
      <c r="BR628" s="4">
        <f t="shared" si="137"/>
        <v>37858</v>
      </c>
      <c r="BS628" s="4">
        <f t="shared" si="138"/>
        <v>37448</v>
      </c>
      <c r="BT628" s="4">
        <f t="shared" si="139"/>
        <v>410</v>
      </c>
      <c r="BU628" s="4">
        <f t="shared" si="140"/>
        <v>85811</v>
      </c>
      <c r="BW628" s="4">
        <v>0</v>
      </c>
    </row>
    <row r="629" spans="1:75">
      <c r="A629" t="s">
        <v>157</v>
      </c>
      <c r="B629" s="18">
        <v>44775</v>
      </c>
      <c r="C629" s="4" t="s">
        <v>220</v>
      </c>
      <c r="D629" s="5">
        <v>2022</v>
      </c>
      <c r="E629" s="4" t="s">
        <v>500</v>
      </c>
      <c r="F629" s="4">
        <v>9498</v>
      </c>
      <c r="G629" s="4">
        <v>140</v>
      </c>
      <c r="H629" s="4">
        <v>4817</v>
      </c>
      <c r="I629" s="4">
        <v>1</v>
      </c>
      <c r="J629" s="4">
        <v>1</v>
      </c>
      <c r="K629" s="4">
        <f t="shared" si="132"/>
        <v>4817</v>
      </c>
      <c r="L629" s="4">
        <v>0</v>
      </c>
      <c r="M629" s="4">
        <v>9596</v>
      </c>
      <c r="N629" s="4">
        <v>4857</v>
      </c>
      <c r="O629" s="4">
        <v>4817</v>
      </c>
      <c r="P629" s="4">
        <v>0</v>
      </c>
      <c r="Q629" s="4">
        <v>0</v>
      </c>
      <c r="R629" s="4">
        <v>40</v>
      </c>
      <c r="S629" s="4">
        <v>3</v>
      </c>
      <c r="T629" s="4">
        <v>12</v>
      </c>
      <c r="U629" s="4">
        <v>21</v>
      </c>
      <c r="V629" s="4">
        <v>0</v>
      </c>
      <c r="W629" s="4">
        <v>4</v>
      </c>
      <c r="Z629" s="4">
        <v>146</v>
      </c>
      <c r="AA629" s="4">
        <v>20</v>
      </c>
      <c r="AB629" s="4">
        <v>20</v>
      </c>
      <c r="AC629" s="4">
        <v>0</v>
      </c>
      <c r="AD629" s="4">
        <v>0</v>
      </c>
      <c r="AE629" s="4">
        <v>0</v>
      </c>
      <c r="AF629" s="4">
        <v>0</v>
      </c>
      <c r="AG629" s="4">
        <v>0</v>
      </c>
      <c r="AH629" s="4">
        <v>0</v>
      </c>
      <c r="AI629" s="4">
        <v>0</v>
      </c>
      <c r="AJ629" s="4">
        <v>0</v>
      </c>
      <c r="AK629" s="4">
        <v>0</v>
      </c>
      <c r="AL629" s="4">
        <v>0</v>
      </c>
      <c r="AM629" s="4">
        <v>0</v>
      </c>
      <c r="AN629" s="4">
        <v>0</v>
      </c>
      <c r="AO629" s="4">
        <v>0</v>
      </c>
      <c r="AP629" s="4">
        <v>0</v>
      </c>
      <c r="AQ629" s="4">
        <v>0</v>
      </c>
      <c r="AR629" s="4">
        <v>0</v>
      </c>
      <c r="AS629" s="4">
        <v>0</v>
      </c>
      <c r="AT629" s="4">
        <v>0</v>
      </c>
      <c r="AU629" s="4">
        <v>0</v>
      </c>
      <c r="AV629" s="4">
        <v>0</v>
      </c>
      <c r="AW629" s="4">
        <f t="shared" si="133"/>
        <v>20</v>
      </c>
      <c r="AX629" s="4">
        <f t="shared" si="134"/>
        <v>20</v>
      </c>
      <c r="AY629" s="4">
        <v>0</v>
      </c>
      <c r="AZ629" s="4">
        <v>0</v>
      </c>
      <c r="BA629" s="4">
        <v>0</v>
      </c>
      <c r="BB629" s="4">
        <v>76</v>
      </c>
      <c r="BC629" s="4">
        <v>76</v>
      </c>
      <c r="BD629" s="4">
        <v>48</v>
      </c>
      <c r="BE629" s="4">
        <v>48</v>
      </c>
      <c r="BF629" s="4">
        <v>0</v>
      </c>
      <c r="BG629" s="8">
        <f t="shared" si="131"/>
        <v>7</v>
      </c>
      <c r="BH629" s="4">
        <v>7</v>
      </c>
      <c r="BI629" s="4">
        <v>0</v>
      </c>
      <c r="BJ629" s="4">
        <v>0</v>
      </c>
      <c r="BK629" s="4">
        <v>3555</v>
      </c>
      <c r="BL629" s="4">
        <f t="shared" si="135"/>
        <v>1295</v>
      </c>
      <c r="BM629" s="4">
        <f t="shared" si="136"/>
        <v>29</v>
      </c>
      <c r="BN629" s="4">
        <v>29</v>
      </c>
      <c r="BO629" s="4">
        <v>0</v>
      </c>
      <c r="BP629" s="4">
        <v>0</v>
      </c>
      <c r="BQ629" s="4">
        <v>32</v>
      </c>
      <c r="BR629" s="4">
        <f t="shared" si="137"/>
        <v>4837</v>
      </c>
      <c r="BS629" s="4">
        <f t="shared" si="138"/>
        <v>4797</v>
      </c>
      <c r="BT629" s="4">
        <f t="shared" si="139"/>
        <v>40</v>
      </c>
      <c r="BU629" s="4">
        <f t="shared" si="140"/>
        <v>9450</v>
      </c>
      <c r="BW629" s="4">
        <v>0</v>
      </c>
    </row>
    <row r="630" spans="1:75">
      <c r="A630" t="s">
        <v>159</v>
      </c>
      <c r="B630" s="18">
        <v>44775</v>
      </c>
      <c r="C630" s="4" t="s">
        <v>220</v>
      </c>
      <c r="D630" s="5">
        <v>2022</v>
      </c>
      <c r="E630" s="4" t="s">
        <v>501</v>
      </c>
      <c r="F630" s="4">
        <v>507216</v>
      </c>
      <c r="G630" s="4">
        <v>48951</v>
      </c>
      <c r="H630" s="4">
        <v>190526</v>
      </c>
      <c r="I630" s="4">
        <v>47</v>
      </c>
      <c r="J630" s="4">
        <v>4</v>
      </c>
      <c r="K630" s="4">
        <f t="shared" si="132"/>
        <v>190569</v>
      </c>
      <c r="L630" s="4">
        <v>0</v>
      </c>
      <c r="M630" s="4">
        <v>521563</v>
      </c>
      <c r="N630" s="4">
        <v>193552</v>
      </c>
      <c r="O630" s="4">
        <v>190569</v>
      </c>
      <c r="P630" s="4">
        <v>0</v>
      </c>
      <c r="Q630" s="4">
        <v>0</v>
      </c>
      <c r="R630" s="4">
        <v>2983</v>
      </c>
      <c r="S630" s="4">
        <v>152</v>
      </c>
      <c r="T630" s="4">
        <v>957</v>
      </c>
      <c r="U630" s="4">
        <v>1800</v>
      </c>
      <c r="V630" s="4">
        <v>0</v>
      </c>
      <c r="W630" s="4">
        <v>74</v>
      </c>
      <c r="Z630" s="4">
        <v>7749</v>
      </c>
      <c r="AA630" s="4">
        <v>534</v>
      </c>
      <c r="AB630" s="4">
        <v>524</v>
      </c>
      <c r="AC630" s="4">
        <v>10</v>
      </c>
      <c r="AD630" s="4">
        <v>1</v>
      </c>
      <c r="AE630" s="4">
        <v>3</v>
      </c>
      <c r="AF630" s="4">
        <v>2</v>
      </c>
      <c r="AG630" s="4">
        <v>4</v>
      </c>
      <c r="AH630" s="4">
        <v>0</v>
      </c>
      <c r="AI630" s="4">
        <v>0</v>
      </c>
      <c r="AJ630" s="4">
        <v>0</v>
      </c>
      <c r="AK630" s="4">
        <v>0</v>
      </c>
      <c r="AL630" s="4">
        <v>0</v>
      </c>
      <c r="AM630" s="4">
        <v>0</v>
      </c>
      <c r="AN630" s="4">
        <v>1</v>
      </c>
      <c r="AO630" s="4">
        <v>1</v>
      </c>
      <c r="AP630" s="4">
        <v>0</v>
      </c>
      <c r="AQ630" s="4">
        <v>1</v>
      </c>
      <c r="AR630" s="4">
        <v>0</v>
      </c>
      <c r="AS630" s="4">
        <v>0</v>
      </c>
      <c r="AT630" s="4">
        <v>0</v>
      </c>
      <c r="AU630" s="4">
        <v>0</v>
      </c>
      <c r="AV630" s="4">
        <v>0</v>
      </c>
      <c r="AW630" s="4">
        <f t="shared" si="133"/>
        <v>534</v>
      </c>
      <c r="AX630" s="4">
        <f t="shared" si="134"/>
        <v>524</v>
      </c>
      <c r="AY630" s="4">
        <v>0</v>
      </c>
      <c r="AZ630" s="4">
        <v>0</v>
      </c>
      <c r="BA630" s="4">
        <v>0</v>
      </c>
      <c r="BB630" s="4">
        <v>7260</v>
      </c>
      <c r="BC630" s="4">
        <v>7256</v>
      </c>
      <c r="BD630" s="4">
        <v>2449</v>
      </c>
      <c r="BE630" s="4">
        <v>2380</v>
      </c>
      <c r="BF630" s="4">
        <v>69</v>
      </c>
      <c r="BG630" s="8">
        <f t="shared" si="131"/>
        <v>171</v>
      </c>
      <c r="BH630" s="4">
        <v>171</v>
      </c>
      <c r="BI630" s="4">
        <v>0</v>
      </c>
      <c r="BJ630" s="4">
        <v>0</v>
      </c>
      <c r="BK630" s="4">
        <v>109362</v>
      </c>
      <c r="BL630" s="4">
        <f t="shared" si="135"/>
        <v>84019</v>
      </c>
      <c r="BM630" s="4">
        <f t="shared" si="136"/>
        <v>4467</v>
      </c>
      <c r="BN630" s="4">
        <v>4467</v>
      </c>
      <c r="BO630" s="4">
        <v>0</v>
      </c>
      <c r="BP630" s="4">
        <v>0</v>
      </c>
      <c r="BQ630" s="4">
        <v>920</v>
      </c>
      <c r="BR630" s="4">
        <f t="shared" si="137"/>
        <v>193017</v>
      </c>
      <c r="BS630" s="4">
        <f t="shared" si="138"/>
        <v>190044</v>
      </c>
      <c r="BT630" s="4">
        <f t="shared" si="139"/>
        <v>2973</v>
      </c>
      <c r="BU630" s="4">
        <f t="shared" si="140"/>
        <v>513813</v>
      </c>
      <c r="BW630" s="4">
        <v>0</v>
      </c>
    </row>
    <row r="631" spans="1:75">
      <c r="A631" t="s">
        <v>161</v>
      </c>
      <c r="B631" s="18">
        <v>44775</v>
      </c>
      <c r="C631" s="4" t="s">
        <v>220</v>
      </c>
      <c r="D631" s="5">
        <v>2022</v>
      </c>
      <c r="E631" s="4" t="s">
        <v>502</v>
      </c>
      <c r="F631" s="4">
        <v>358350</v>
      </c>
      <c r="G631" s="4">
        <v>29496</v>
      </c>
      <c r="H631" s="4">
        <v>144305</v>
      </c>
      <c r="I631" s="4">
        <v>34</v>
      </c>
      <c r="J631" s="4">
        <v>5</v>
      </c>
      <c r="K631" s="4">
        <f t="shared" si="132"/>
        <v>144334</v>
      </c>
      <c r="L631" s="4">
        <v>0</v>
      </c>
      <c r="M631" s="4">
        <v>363496</v>
      </c>
      <c r="N631" s="4">
        <v>146728</v>
      </c>
      <c r="O631" s="4">
        <v>144334</v>
      </c>
      <c r="P631" s="4">
        <v>0</v>
      </c>
      <c r="Q631" s="4">
        <v>0</v>
      </c>
      <c r="R631" s="4">
        <v>2394</v>
      </c>
      <c r="S631" s="4">
        <v>159</v>
      </c>
      <c r="T631" s="4">
        <v>794</v>
      </c>
      <c r="U631" s="4">
        <v>1439</v>
      </c>
      <c r="V631" s="4">
        <v>0</v>
      </c>
      <c r="W631" s="4">
        <v>2</v>
      </c>
      <c r="Z631" s="4">
        <v>7101</v>
      </c>
      <c r="AA631" s="4">
        <v>1236</v>
      </c>
      <c r="AB631" s="4">
        <v>1214</v>
      </c>
      <c r="AC631" s="4">
        <v>22</v>
      </c>
      <c r="AD631" s="4">
        <v>2</v>
      </c>
      <c r="AE631" s="4">
        <v>18</v>
      </c>
      <c r="AF631" s="4">
        <v>2</v>
      </c>
      <c r="AG631" s="4">
        <v>0</v>
      </c>
      <c r="AH631" s="4">
        <v>0</v>
      </c>
      <c r="AI631" s="4">
        <v>0</v>
      </c>
      <c r="AJ631" s="4">
        <v>0</v>
      </c>
      <c r="AK631" s="4">
        <v>0</v>
      </c>
      <c r="AL631" s="4">
        <v>0</v>
      </c>
      <c r="AM631" s="4">
        <v>0</v>
      </c>
      <c r="AN631" s="4">
        <v>0</v>
      </c>
      <c r="AO631" s="4">
        <v>0</v>
      </c>
      <c r="AP631" s="4">
        <v>0</v>
      </c>
      <c r="AQ631" s="4">
        <v>0</v>
      </c>
      <c r="AR631" s="4">
        <v>0</v>
      </c>
      <c r="AS631" s="4">
        <v>0</v>
      </c>
      <c r="AT631" s="4">
        <v>0</v>
      </c>
      <c r="AU631" s="4">
        <v>0</v>
      </c>
      <c r="AV631" s="4">
        <v>0</v>
      </c>
      <c r="AW631" s="4">
        <f t="shared" si="133"/>
        <v>1236</v>
      </c>
      <c r="AX631" s="4">
        <f t="shared" si="134"/>
        <v>1214</v>
      </c>
      <c r="AY631" s="4">
        <v>0</v>
      </c>
      <c r="AZ631" s="4">
        <v>0</v>
      </c>
      <c r="BA631" s="4">
        <v>0</v>
      </c>
      <c r="BB631" s="4">
        <v>6775</v>
      </c>
      <c r="BC631" s="4">
        <v>6775</v>
      </c>
      <c r="BD631" s="4">
        <v>2782</v>
      </c>
      <c r="BE631" s="4">
        <v>2729</v>
      </c>
      <c r="BF631" s="4">
        <v>53</v>
      </c>
      <c r="BG631" s="8">
        <f t="shared" si="131"/>
        <v>97</v>
      </c>
      <c r="BH631" s="4">
        <v>97</v>
      </c>
      <c r="BI631" s="4">
        <v>0</v>
      </c>
      <c r="BJ631" s="4">
        <v>0</v>
      </c>
      <c r="BK631" s="4">
        <v>59389</v>
      </c>
      <c r="BL631" s="4">
        <f t="shared" si="135"/>
        <v>87242</v>
      </c>
      <c r="BM631" s="4">
        <f t="shared" si="136"/>
        <v>2134</v>
      </c>
      <c r="BN631" s="4">
        <v>2134</v>
      </c>
      <c r="BO631" s="4">
        <v>0</v>
      </c>
      <c r="BP631" s="4">
        <v>0</v>
      </c>
      <c r="BQ631" s="4">
        <v>579</v>
      </c>
      <c r="BR631" s="4">
        <f t="shared" si="137"/>
        <v>145492</v>
      </c>
      <c r="BS631" s="4">
        <f t="shared" si="138"/>
        <v>143120</v>
      </c>
      <c r="BT631" s="4">
        <f t="shared" si="139"/>
        <v>2372</v>
      </c>
      <c r="BU631" s="4">
        <f t="shared" si="140"/>
        <v>356395</v>
      </c>
      <c r="BW631" s="4">
        <v>12</v>
      </c>
    </row>
    <row r="632" spans="1:75">
      <c r="A632" t="s">
        <v>163</v>
      </c>
      <c r="B632" s="18">
        <v>44775</v>
      </c>
      <c r="C632" s="4" t="s">
        <v>220</v>
      </c>
      <c r="D632" s="5">
        <v>2022</v>
      </c>
      <c r="E632" s="4" t="s">
        <v>503</v>
      </c>
      <c r="F632" s="4">
        <v>34489</v>
      </c>
      <c r="G632" s="4">
        <v>2464</v>
      </c>
      <c r="H632" s="4">
        <v>15509</v>
      </c>
      <c r="I632" s="4">
        <v>2</v>
      </c>
      <c r="J632" s="4">
        <v>0</v>
      </c>
      <c r="K632" s="4">
        <f t="shared" si="132"/>
        <v>15511</v>
      </c>
      <c r="L632" s="4">
        <v>0</v>
      </c>
      <c r="M632" s="4">
        <v>34767</v>
      </c>
      <c r="N632" s="4">
        <v>15792</v>
      </c>
      <c r="O632" s="4">
        <v>15512</v>
      </c>
      <c r="P632" s="4">
        <v>2</v>
      </c>
      <c r="Q632" s="4">
        <v>2</v>
      </c>
      <c r="R632" s="4">
        <v>278</v>
      </c>
      <c r="S632" s="4">
        <v>27</v>
      </c>
      <c r="T632" s="4">
        <v>88</v>
      </c>
      <c r="U632" s="4">
        <v>161</v>
      </c>
      <c r="V632" s="4">
        <v>0</v>
      </c>
      <c r="W632" s="4">
        <v>2</v>
      </c>
      <c r="Z632" s="4">
        <v>376</v>
      </c>
      <c r="AA632" s="4">
        <v>58</v>
      </c>
      <c r="AB632" s="4">
        <v>58</v>
      </c>
      <c r="AC632" s="4">
        <v>0</v>
      </c>
      <c r="AD632" s="4">
        <v>0</v>
      </c>
      <c r="AE632" s="4">
        <v>0</v>
      </c>
      <c r="AF632" s="4">
        <v>0</v>
      </c>
      <c r="AG632" s="4">
        <v>0</v>
      </c>
      <c r="AH632" s="4">
        <v>0</v>
      </c>
      <c r="AI632" s="4">
        <v>0</v>
      </c>
      <c r="AJ632" s="4">
        <v>0</v>
      </c>
      <c r="AK632" s="4">
        <v>0</v>
      </c>
      <c r="AL632" s="4">
        <v>0</v>
      </c>
      <c r="AM632" s="4">
        <v>0</v>
      </c>
      <c r="AN632" s="4">
        <v>0</v>
      </c>
      <c r="AO632" s="4">
        <v>0</v>
      </c>
      <c r="AP632" s="4">
        <v>0</v>
      </c>
      <c r="AQ632" s="4">
        <v>0</v>
      </c>
      <c r="AR632" s="4">
        <v>0</v>
      </c>
      <c r="AS632" s="4">
        <v>0</v>
      </c>
      <c r="AT632" s="4">
        <v>0</v>
      </c>
      <c r="AU632" s="4">
        <v>0</v>
      </c>
      <c r="AV632" s="4">
        <v>0</v>
      </c>
      <c r="AW632" s="4">
        <f t="shared" si="133"/>
        <v>58</v>
      </c>
      <c r="AX632" s="4">
        <f t="shared" si="134"/>
        <v>58</v>
      </c>
      <c r="AY632" s="4">
        <v>0</v>
      </c>
      <c r="AZ632" s="4">
        <v>0</v>
      </c>
      <c r="BA632" s="4">
        <v>0</v>
      </c>
      <c r="BB632" s="4">
        <v>410</v>
      </c>
      <c r="BC632" s="4">
        <v>407</v>
      </c>
      <c r="BD632" s="4">
        <v>181</v>
      </c>
      <c r="BE632" s="4">
        <v>177</v>
      </c>
      <c r="BF632" s="4">
        <v>4</v>
      </c>
      <c r="BG632" s="8">
        <f t="shared" ref="BG632:BG639" si="141">SUM(BH632, BI632)</f>
        <v>9</v>
      </c>
      <c r="BH632" s="4">
        <v>9</v>
      </c>
      <c r="BI632" s="4">
        <v>0</v>
      </c>
      <c r="BJ632" s="4">
        <v>7</v>
      </c>
      <c r="BK632" s="4">
        <v>3828</v>
      </c>
      <c r="BL632" s="4">
        <f t="shared" si="135"/>
        <v>11955</v>
      </c>
      <c r="BM632" s="4">
        <f t="shared" si="136"/>
        <v>40</v>
      </c>
      <c r="BN632" s="4">
        <v>40</v>
      </c>
      <c r="BO632" s="4">
        <v>0</v>
      </c>
      <c r="BP632" s="4">
        <v>0</v>
      </c>
      <c r="BQ632" s="4">
        <v>43</v>
      </c>
      <c r="BR632" s="4">
        <f t="shared" si="137"/>
        <v>15734</v>
      </c>
      <c r="BS632" s="4">
        <f t="shared" si="138"/>
        <v>15454</v>
      </c>
      <c r="BT632" s="4">
        <f t="shared" si="139"/>
        <v>278</v>
      </c>
      <c r="BU632" s="4">
        <f t="shared" si="140"/>
        <v>34391</v>
      </c>
      <c r="BW632" s="4">
        <v>0</v>
      </c>
    </row>
    <row r="633" spans="1:75">
      <c r="A633" t="s">
        <v>166</v>
      </c>
      <c r="B633" s="18">
        <v>44775</v>
      </c>
      <c r="C633" s="4" t="s">
        <v>220</v>
      </c>
      <c r="D633" s="5">
        <v>2022</v>
      </c>
      <c r="E633" s="4" t="s">
        <v>504</v>
      </c>
      <c r="F633" s="4">
        <v>194695</v>
      </c>
      <c r="G633" s="4">
        <v>23979</v>
      </c>
      <c r="H633" s="4">
        <v>81442</v>
      </c>
      <c r="I633" s="4">
        <v>37</v>
      </c>
      <c r="J633" s="4">
        <v>3</v>
      </c>
      <c r="K633" s="4">
        <f t="shared" si="132"/>
        <v>81476</v>
      </c>
      <c r="L633" s="4">
        <v>0</v>
      </c>
      <c r="M633" s="4">
        <v>199912</v>
      </c>
      <c r="N633" s="4">
        <v>82447</v>
      </c>
      <c r="O633" s="4">
        <v>81476</v>
      </c>
      <c r="P633" s="4">
        <v>16</v>
      </c>
      <c r="Q633" s="4">
        <v>16</v>
      </c>
      <c r="R633" s="4">
        <v>955</v>
      </c>
      <c r="S633" s="4">
        <v>75</v>
      </c>
      <c r="T633" s="4">
        <v>371</v>
      </c>
      <c r="U633" s="4">
        <v>474</v>
      </c>
      <c r="V633" s="4">
        <v>0</v>
      </c>
      <c r="W633" s="4">
        <v>35</v>
      </c>
      <c r="Z633" s="4">
        <v>9675</v>
      </c>
      <c r="AA633" s="4">
        <v>1196</v>
      </c>
      <c r="AB633" s="4">
        <v>1189</v>
      </c>
      <c r="AC633" s="4">
        <v>7</v>
      </c>
      <c r="AD633" s="4">
        <v>0</v>
      </c>
      <c r="AE633" s="4">
        <v>6</v>
      </c>
      <c r="AF633" s="4">
        <v>0</v>
      </c>
      <c r="AG633" s="4">
        <v>1</v>
      </c>
      <c r="AH633" s="4">
        <v>0</v>
      </c>
      <c r="AI633" s="4">
        <v>0</v>
      </c>
      <c r="AJ633" s="4">
        <v>0</v>
      </c>
      <c r="AK633" s="4">
        <v>0</v>
      </c>
      <c r="AL633" s="4">
        <v>0</v>
      </c>
      <c r="AM633" s="4">
        <v>0</v>
      </c>
      <c r="AN633" s="4">
        <v>1</v>
      </c>
      <c r="AO633" s="4">
        <v>1</v>
      </c>
      <c r="AP633" s="4">
        <v>0</v>
      </c>
      <c r="AQ633" s="4">
        <v>0</v>
      </c>
      <c r="AR633" s="4">
        <v>1</v>
      </c>
      <c r="AS633" s="4">
        <v>0</v>
      </c>
      <c r="AT633" s="4">
        <v>0</v>
      </c>
      <c r="AU633" s="4">
        <v>0</v>
      </c>
      <c r="AV633" s="4">
        <v>1</v>
      </c>
      <c r="AW633" s="4">
        <f t="shared" si="133"/>
        <v>1196</v>
      </c>
      <c r="AX633" s="4">
        <f t="shared" si="134"/>
        <v>1189</v>
      </c>
      <c r="AY633" s="4">
        <v>0</v>
      </c>
      <c r="AZ633" s="4">
        <v>0</v>
      </c>
      <c r="BA633" s="4">
        <v>0</v>
      </c>
      <c r="BB633" s="4">
        <v>2631</v>
      </c>
      <c r="BC633" s="4">
        <v>2631</v>
      </c>
      <c r="BD633" s="4">
        <v>904</v>
      </c>
      <c r="BE633" s="4">
        <v>890</v>
      </c>
      <c r="BF633" s="4">
        <v>14</v>
      </c>
      <c r="BG633" s="8">
        <f t="shared" si="141"/>
        <v>85</v>
      </c>
      <c r="BH633" s="4">
        <v>82</v>
      </c>
      <c r="BI633" s="4">
        <v>3</v>
      </c>
      <c r="BJ633" s="4">
        <v>0</v>
      </c>
      <c r="BK633" s="4">
        <v>54416</v>
      </c>
      <c r="BL633" s="4">
        <f t="shared" si="135"/>
        <v>27946</v>
      </c>
      <c r="BM633" s="4">
        <f t="shared" si="136"/>
        <v>339</v>
      </c>
      <c r="BN633" s="4">
        <v>339</v>
      </c>
      <c r="BO633" s="4">
        <v>0</v>
      </c>
      <c r="BP633" s="4">
        <v>0</v>
      </c>
      <c r="BQ633" s="4">
        <v>0</v>
      </c>
      <c r="BR633" s="4">
        <f t="shared" si="137"/>
        <v>81250</v>
      </c>
      <c r="BS633" s="4">
        <f t="shared" si="138"/>
        <v>80287</v>
      </c>
      <c r="BT633" s="4">
        <f t="shared" si="139"/>
        <v>947</v>
      </c>
      <c r="BU633" s="4">
        <f t="shared" si="140"/>
        <v>190236</v>
      </c>
      <c r="BW633" s="4">
        <v>0</v>
      </c>
    </row>
    <row r="634" spans="1:75">
      <c r="A634" t="s">
        <v>168</v>
      </c>
      <c r="B634" s="18">
        <v>44775</v>
      </c>
      <c r="C634" s="4" t="s">
        <v>220</v>
      </c>
      <c r="D634" s="5">
        <v>2022</v>
      </c>
      <c r="E634" s="4" t="s">
        <v>505</v>
      </c>
      <c r="F634" s="4">
        <v>3496</v>
      </c>
      <c r="G634" s="4">
        <v>272</v>
      </c>
      <c r="H634" s="4">
        <v>2010</v>
      </c>
      <c r="I634" s="4">
        <v>0</v>
      </c>
      <c r="J634" s="4">
        <v>0</v>
      </c>
      <c r="K634" s="4">
        <f t="shared" si="132"/>
        <v>2010</v>
      </c>
      <c r="L634" s="4">
        <v>0</v>
      </c>
      <c r="M634" s="4">
        <v>3520</v>
      </c>
      <c r="N634" s="4">
        <v>2038</v>
      </c>
      <c r="O634" s="4">
        <v>2010</v>
      </c>
      <c r="P634" s="4">
        <v>0</v>
      </c>
      <c r="Q634" s="4">
        <v>0</v>
      </c>
      <c r="R634" s="4">
        <v>28</v>
      </c>
      <c r="S634" s="4">
        <v>2</v>
      </c>
      <c r="T634" s="4">
        <v>13</v>
      </c>
      <c r="U634" s="4">
        <v>13</v>
      </c>
      <c r="V634" s="4">
        <v>0</v>
      </c>
      <c r="W634" s="4">
        <v>0</v>
      </c>
      <c r="Z634" s="4">
        <v>37</v>
      </c>
      <c r="AA634" s="4">
        <v>5</v>
      </c>
      <c r="AB634" s="4">
        <v>5</v>
      </c>
      <c r="AC634" s="4">
        <v>0</v>
      </c>
      <c r="AD634" s="4">
        <v>0</v>
      </c>
      <c r="AE634" s="4">
        <v>0</v>
      </c>
      <c r="AF634" s="4">
        <v>0</v>
      </c>
      <c r="AG634" s="4">
        <v>0</v>
      </c>
      <c r="AH634" s="4">
        <v>0</v>
      </c>
      <c r="AI634" s="4">
        <v>0</v>
      </c>
      <c r="AJ634" s="4">
        <v>0</v>
      </c>
      <c r="AK634" s="4">
        <v>0</v>
      </c>
      <c r="AL634" s="4">
        <v>0</v>
      </c>
      <c r="AM634" s="4">
        <v>0</v>
      </c>
      <c r="AN634" s="4">
        <v>0</v>
      </c>
      <c r="AO634" s="4">
        <v>0</v>
      </c>
      <c r="AP634" s="4">
        <v>0</v>
      </c>
      <c r="AQ634" s="4">
        <v>0</v>
      </c>
      <c r="AR634" s="4">
        <v>0</v>
      </c>
      <c r="AS634" s="4">
        <v>0</v>
      </c>
      <c r="AT634" s="4">
        <v>0</v>
      </c>
      <c r="AU634" s="4">
        <v>0</v>
      </c>
      <c r="AV634" s="4">
        <v>0</v>
      </c>
      <c r="AW634" s="4">
        <f t="shared" si="133"/>
        <v>5</v>
      </c>
      <c r="AX634" s="4">
        <f t="shared" si="134"/>
        <v>5</v>
      </c>
      <c r="AY634" s="4">
        <v>0</v>
      </c>
      <c r="AZ634" s="4">
        <v>0</v>
      </c>
      <c r="BA634" s="4">
        <v>0</v>
      </c>
      <c r="BB634" s="4">
        <v>13</v>
      </c>
      <c r="BC634" s="4">
        <v>13</v>
      </c>
      <c r="BD634" s="4">
        <v>12</v>
      </c>
      <c r="BE634" s="4">
        <v>12</v>
      </c>
      <c r="BF634" s="4">
        <v>0</v>
      </c>
      <c r="BG634" s="8">
        <f t="shared" si="141"/>
        <v>1</v>
      </c>
      <c r="BH634" s="4">
        <v>1</v>
      </c>
      <c r="BI634" s="4">
        <v>0</v>
      </c>
      <c r="BJ634" s="4">
        <v>1</v>
      </c>
      <c r="BK634" s="4">
        <v>1047</v>
      </c>
      <c r="BL634" s="4">
        <f t="shared" si="135"/>
        <v>990</v>
      </c>
      <c r="BM634" s="4">
        <f t="shared" si="136"/>
        <v>3</v>
      </c>
      <c r="BN634" s="4">
        <v>3</v>
      </c>
      <c r="BO634" s="4">
        <v>0</v>
      </c>
      <c r="BP634" s="4">
        <v>0</v>
      </c>
      <c r="BQ634" s="4">
        <v>4</v>
      </c>
      <c r="BR634" s="4">
        <f t="shared" si="137"/>
        <v>2033</v>
      </c>
      <c r="BS634" s="4">
        <f t="shared" si="138"/>
        <v>2005</v>
      </c>
      <c r="BT634" s="4">
        <f t="shared" si="139"/>
        <v>28</v>
      </c>
      <c r="BU634" s="4">
        <f t="shared" si="140"/>
        <v>3483</v>
      </c>
      <c r="BW634" s="4">
        <v>0</v>
      </c>
    </row>
    <row r="635" spans="1:75" ht="203.1">
      <c r="A635" t="s">
        <v>170</v>
      </c>
      <c r="B635" s="18">
        <v>44775</v>
      </c>
      <c r="C635" s="4" t="s">
        <v>220</v>
      </c>
      <c r="D635" s="5">
        <v>2022</v>
      </c>
      <c r="E635" s="4" t="s">
        <v>506</v>
      </c>
      <c r="F635" s="4">
        <v>37202</v>
      </c>
      <c r="G635" s="4">
        <v>3192</v>
      </c>
      <c r="H635" s="4">
        <v>16406</v>
      </c>
      <c r="I635" s="4">
        <v>3</v>
      </c>
      <c r="J635" s="4">
        <v>0</v>
      </c>
      <c r="K635" s="4">
        <f t="shared" si="132"/>
        <v>16409</v>
      </c>
      <c r="L635" s="4">
        <v>0</v>
      </c>
      <c r="M635" s="4">
        <v>38073</v>
      </c>
      <c r="N635" s="4">
        <v>16564</v>
      </c>
      <c r="O635" s="4">
        <v>16412</v>
      </c>
      <c r="P635" s="4">
        <v>0</v>
      </c>
      <c r="Q635" s="4">
        <v>0</v>
      </c>
      <c r="R635" s="4">
        <v>155</v>
      </c>
      <c r="S635" s="4">
        <v>57</v>
      </c>
      <c r="T635" s="4">
        <v>12</v>
      </c>
      <c r="U635" s="4">
        <v>84</v>
      </c>
      <c r="V635" s="4">
        <v>0</v>
      </c>
      <c r="W635" s="4">
        <v>2</v>
      </c>
      <c r="X635" s="4">
        <v>3</v>
      </c>
      <c r="Y635" s="2" t="s">
        <v>507</v>
      </c>
      <c r="Z635" s="4">
        <v>405</v>
      </c>
      <c r="AA635" s="4">
        <v>65</v>
      </c>
      <c r="AB635" s="4">
        <v>65</v>
      </c>
      <c r="AC635" s="4">
        <v>0</v>
      </c>
      <c r="AD635" s="4">
        <v>0</v>
      </c>
      <c r="AE635" s="4">
        <v>0</v>
      </c>
      <c r="AF635" s="4">
        <v>0</v>
      </c>
      <c r="AG635" s="4">
        <v>0</v>
      </c>
      <c r="AH635" s="4">
        <v>0</v>
      </c>
      <c r="AI635" s="4">
        <v>0</v>
      </c>
      <c r="AJ635" s="4">
        <v>0</v>
      </c>
      <c r="AK635" s="4">
        <v>0</v>
      </c>
      <c r="AL635" s="4">
        <v>0</v>
      </c>
      <c r="AM635" s="4">
        <v>0</v>
      </c>
      <c r="AN635" s="4">
        <v>0</v>
      </c>
      <c r="AO635" s="4">
        <v>0</v>
      </c>
      <c r="AP635" s="4">
        <v>0</v>
      </c>
      <c r="AQ635" s="4">
        <v>0</v>
      </c>
      <c r="AR635" s="4">
        <v>0</v>
      </c>
      <c r="AS635" s="4">
        <v>0</v>
      </c>
      <c r="AT635" s="4">
        <v>0</v>
      </c>
      <c r="AU635" s="4">
        <v>0</v>
      </c>
      <c r="AV635" s="4">
        <v>0</v>
      </c>
      <c r="AW635" s="4">
        <f t="shared" si="133"/>
        <v>65</v>
      </c>
      <c r="AX635" s="4">
        <f t="shared" si="134"/>
        <v>65</v>
      </c>
      <c r="AY635" s="4">
        <v>0</v>
      </c>
      <c r="AZ635" s="4">
        <v>0</v>
      </c>
      <c r="BA635" s="4">
        <v>0</v>
      </c>
      <c r="BB635" s="4">
        <v>713</v>
      </c>
      <c r="BC635" s="4">
        <v>711</v>
      </c>
      <c r="BD635" s="4">
        <v>197</v>
      </c>
      <c r="BE635" s="4">
        <v>195</v>
      </c>
      <c r="BF635" s="4">
        <v>2</v>
      </c>
      <c r="BG635" s="8">
        <f t="shared" si="141"/>
        <v>4</v>
      </c>
      <c r="BH635" s="4">
        <v>4</v>
      </c>
      <c r="BI635" s="4">
        <v>0</v>
      </c>
      <c r="BJ635" s="4">
        <v>3</v>
      </c>
      <c r="BK635" s="4">
        <v>9726</v>
      </c>
      <c r="BL635" s="4">
        <f t="shared" si="135"/>
        <v>6834</v>
      </c>
      <c r="BM635" s="4">
        <f t="shared" si="136"/>
        <v>40</v>
      </c>
      <c r="BN635" s="4">
        <v>40</v>
      </c>
      <c r="BO635" s="4">
        <v>0</v>
      </c>
      <c r="BP635" s="4">
        <v>0</v>
      </c>
      <c r="BQ635" s="4">
        <v>44</v>
      </c>
      <c r="BR635" s="4">
        <f t="shared" si="137"/>
        <v>16499</v>
      </c>
      <c r="BS635" s="4">
        <f t="shared" si="138"/>
        <v>16347</v>
      </c>
      <c r="BT635" s="4">
        <f t="shared" si="139"/>
        <v>155</v>
      </c>
      <c r="BU635" s="4">
        <f t="shared" si="140"/>
        <v>37668</v>
      </c>
      <c r="BW635" s="4">
        <v>0</v>
      </c>
    </row>
    <row r="636" spans="1:75">
      <c r="A636" t="s">
        <v>172</v>
      </c>
      <c r="B636" s="18">
        <v>44775</v>
      </c>
      <c r="C636" s="4" t="s">
        <v>220</v>
      </c>
      <c r="D636" s="5">
        <v>2022</v>
      </c>
      <c r="E636" s="4" t="s">
        <v>508</v>
      </c>
      <c r="F636" s="4">
        <v>155466</v>
      </c>
      <c r="G636" s="4">
        <v>14764</v>
      </c>
      <c r="H636" s="4">
        <v>74887</v>
      </c>
      <c r="I636" s="4">
        <v>27</v>
      </c>
      <c r="J636" s="4">
        <v>0</v>
      </c>
      <c r="K636" s="4">
        <f t="shared" si="132"/>
        <v>74914</v>
      </c>
      <c r="L636" s="4">
        <v>0</v>
      </c>
      <c r="M636" s="4">
        <v>157806</v>
      </c>
      <c r="N636" s="4">
        <v>75699</v>
      </c>
      <c r="O636" s="4">
        <v>74914</v>
      </c>
      <c r="P636" s="4">
        <v>0</v>
      </c>
      <c r="Q636" s="4">
        <v>0</v>
      </c>
      <c r="R636" s="4">
        <v>785</v>
      </c>
      <c r="S636" s="4">
        <v>59</v>
      </c>
      <c r="T636" s="4">
        <v>283</v>
      </c>
      <c r="U636" s="4">
        <v>434</v>
      </c>
      <c r="V636" s="4">
        <v>0</v>
      </c>
      <c r="W636" s="4">
        <v>9</v>
      </c>
      <c r="Z636" s="4">
        <v>2806</v>
      </c>
      <c r="AA636" s="4">
        <v>423</v>
      </c>
      <c r="AB636" s="4">
        <v>422</v>
      </c>
      <c r="AC636" s="4">
        <v>1</v>
      </c>
      <c r="AD636" s="4">
        <v>0</v>
      </c>
      <c r="AE636" s="4">
        <v>1</v>
      </c>
      <c r="AF636" s="4">
        <v>0</v>
      </c>
      <c r="AG636" s="4">
        <v>0</v>
      </c>
      <c r="AH636" s="4">
        <v>0</v>
      </c>
      <c r="AI636" s="4">
        <v>0</v>
      </c>
      <c r="AJ636" s="4">
        <v>0</v>
      </c>
      <c r="AK636" s="4">
        <v>0</v>
      </c>
      <c r="AL636" s="4">
        <v>0</v>
      </c>
      <c r="AM636" s="4">
        <v>0</v>
      </c>
      <c r="AN636" s="4">
        <v>0</v>
      </c>
      <c r="AO636" s="4">
        <v>0</v>
      </c>
      <c r="AP636" s="4">
        <v>0</v>
      </c>
      <c r="AQ636" s="4">
        <v>0</v>
      </c>
      <c r="AR636" s="4">
        <v>0</v>
      </c>
      <c r="AS636" s="4">
        <v>0</v>
      </c>
      <c r="AT636" s="4">
        <v>0</v>
      </c>
      <c r="AU636" s="4">
        <v>0</v>
      </c>
      <c r="AV636" s="4">
        <v>0</v>
      </c>
      <c r="AW636" s="4">
        <f t="shared" si="133"/>
        <v>423</v>
      </c>
      <c r="AX636" s="4">
        <f t="shared" si="134"/>
        <v>422</v>
      </c>
      <c r="AY636" s="4">
        <v>0</v>
      </c>
      <c r="AZ636" s="4">
        <v>0</v>
      </c>
      <c r="BA636" s="4">
        <v>0</v>
      </c>
      <c r="BB636" s="4">
        <v>1623</v>
      </c>
      <c r="BC636" s="4">
        <v>1623</v>
      </c>
      <c r="BD636" s="4">
        <v>931</v>
      </c>
      <c r="BE636" s="4">
        <v>920</v>
      </c>
      <c r="BF636" s="4">
        <v>11</v>
      </c>
      <c r="BG636" s="8">
        <f t="shared" si="141"/>
        <v>147</v>
      </c>
      <c r="BH636" s="4">
        <v>140</v>
      </c>
      <c r="BI636" s="4">
        <v>7</v>
      </c>
      <c r="BJ636" s="4">
        <v>0</v>
      </c>
      <c r="BK636" s="4">
        <v>52191</v>
      </c>
      <c r="BL636" s="4">
        <f t="shared" si="135"/>
        <v>23361</v>
      </c>
      <c r="BM636" s="4">
        <f t="shared" si="136"/>
        <v>613</v>
      </c>
      <c r="BN636" s="4">
        <v>613</v>
      </c>
      <c r="BO636" s="4">
        <v>0</v>
      </c>
      <c r="BP636" s="4">
        <v>0</v>
      </c>
      <c r="BQ636" s="4">
        <v>0</v>
      </c>
      <c r="BR636" s="4">
        <f t="shared" si="137"/>
        <v>75276</v>
      </c>
      <c r="BS636" s="4">
        <f t="shared" si="138"/>
        <v>74492</v>
      </c>
      <c r="BT636" s="4">
        <f t="shared" si="139"/>
        <v>784</v>
      </c>
      <c r="BU636" s="4">
        <f t="shared" si="140"/>
        <v>155000</v>
      </c>
      <c r="BW636" s="4">
        <v>1</v>
      </c>
    </row>
    <row r="637" spans="1:75">
      <c r="A637" t="s">
        <v>174</v>
      </c>
      <c r="B637" s="18">
        <v>44775</v>
      </c>
      <c r="C637" s="4" t="s">
        <v>220</v>
      </c>
      <c r="D637" s="5">
        <v>2022</v>
      </c>
      <c r="E637" s="4" t="s">
        <v>509</v>
      </c>
      <c r="F637" s="4">
        <v>22862</v>
      </c>
      <c r="G637" s="4">
        <v>5094</v>
      </c>
      <c r="H637" s="4">
        <v>9595</v>
      </c>
      <c r="I637" s="4">
        <v>2</v>
      </c>
      <c r="J637" s="4">
        <v>1</v>
      </c>
      <c r="K637" s="4">
        <f t="shared" si="132"/>
        <v>9596</v>
      </c>
      <c r="L637" s="4">
        <v>0</v>
      </c>
      <c r="M637" s="4">
        <v>23467</v>
      </c>
      <c r="N637" s="4">
        <v>9737</v>
      </c>
      <c r="O637" s="4">
        <v>9596</v>
      </c>
      <c r="P637" s="4">
        <v>0</v>
      </c>
      <c r="Q637" s="4">
        <v>0</v>
      </c>
      <c r="R637" s="4">
        <v>141</v>
      </c>
      <c r="S637" s="4">
        <v>6</v>
      </c>
      <c r="T637" s="4">
        <v>40</v>
      </c>
      <c r="U637" s="4">
        <v>92</v>
      </c>
      <c r="V637" s="4">
        <v>0</v>
      </c>
      <c r="W637" s="4">
        <v>3</v>
      </c>
      <c r="Z637" s="4">
        <v>357</v>
      </c>
      <c r="AA637" s="4">
        <v>37</v>
      </c>
      <c r="AB637" s="4">
        <v>37</v>
      </c>
      <c r="AC637" s="4">
        <v>0</v>
      </c>
      <c r="AD637" s="4">
        <v>0</v>
      </c>
      <c r="AE637" s="4">
        <v>0</v>
      </c>
      <c r="AF637" s="4">
        <v>0</v>
      </c>
      <c r="AG637" s="4">
        <v>0</v>
      </c>
      <c r="AH637" s="4">
        <v>0</v>
      </c>
      <c r="AI637" s="4">
        <v>0</v>
      </c>
      <c r="AJ637" s="4">
        <v>0</v>
      </c>
      <c r="AK637" s="4">
        <v>0</v>
      </c>
      <c r="AL637" s="4">
        <v>0</v>
      </c>
      <c r="AM637" s="4">
        <v>0</v>
      </c>
      <c r="AN637" s="4">
        <v>0</v>
      </c>
      <c r="AO637" s="4">
        <v>0</v>
      </c>
      <c r="AP637" s="4">
        <v>0</v>
      </c>
      <c r="AQ637" s="4">
        <v>0</v>
      </c>
      <c r="AR637" s="4">
        <v>0</v>
      </c>
      <c r="AS637" s="4">
        <v>0</v>
      </c>
      <c r="AT637" s="4">
        <v>0</v>
      </c>
      <c r="AU637" s="4">
        <v>0</v>
      </c>
      <c r="AV637" s="4">
        <v>0</v>
      </c>
      <c r="AW637" s="4">
        <f t="shared" si="133"/>
        <v>37</v>
      </c>
      <c r="AX637" s="4">
        <f t="shared" si="134"/>
        <v>37</v>
      </c>
      <c r="AY637" s="4">
        <v>0</v>
      </c>
      <c r="AZ637" s="4">
        <v>0</v>
      </c>
      <c r="BA637" s="4">
        <v>0</v>
      </c>
      <c r="BB637" s="4">
        <v>284</v>
      </c>
      <c r="BC637" s="4">
        <v>284</v>
      </c>
      <c r="BD637" s="4">
        <v>114</v>
      </c>
      <c r="BE637" s="4">
        <v>113</v>
      </c>
      <c r="BF637" s="4">
        <v>1</v>
      </c>
      <c r="BG637" s="8">
        <f t="shared" si="141"/>
        <v>8</v>
      </c>
      <c r="BH637" s="4">
        <v>8</v>
      </c>
      <c r="BI637" s="4">
        <v>0</v>
      </c>
      <c r="BJ637" s="4">
        <v>0</v>
      </c>
      <c r="BK637" s="4">
        <v>3627</v>
      </c>
      <c r="BL637" s="4">
        <f t="shared" si="135"/>
        <v>6102</v>
      </c>
      <c r="BM637" s="4">
        <f t="shared" si="136"/>
        <v>231</v>
      </c>
      <c r="BN637" s="4">
        <v>231</v>
      </c>
      <c r="BO637" s="4">
        <v>0</v>
      </c>
      <c r="BP637" s="4">
        <v>0</v>
      </c>
      <c r="BQ637" s="4">
        <v>45</v>
      </c>
      <c r="BR637" s="4">
        <f t="shared" si="137"/>
        <v>9700</v>
      </c>
      <c r="BS637" s="4">
        <f t="shared" si="138"/>
        <v>9559</v>
      </c>
      <c r="BT637" s="4">
        <f t="shared" si="139"/>
        <v>141</v>
      </c>
      <c r="BU637" s="4">
        <f t="shared" si="140"/>
        <v>23110</v>
      </c>
      <c r="BW637" s="4">
        <v>0</v>
      </c>
    </row>
    <row r="638" spans="1:75">
      <c r="A638" t="s">
        <v>176</v>
      </c>
      <c r="B638" s="18">
        <v>44775</v>
      </c>
      <c r="C638" s="4" t="s">
        <v>220</v>
      </c>
      <c r="D638" s="5">
        <v>2022</v>
      </c>
      <c r="E638" s="4" t="s">
        <v>510</v>
      </c>
      <c r="F638" s="4">
        <v>127704</v>
      </c>
      <c r="G638" s="4">
        <v>8115</v>
      </c>
      <c r="H638" s="4">
        <v>40027</v>
      </c>
      <c r="I638" s="4">
        <v>1</v>
      </c>
      <c r="J638" s="4">
        <v>0</v>
      </c>
      <c r="K638" s="4">
        <f t="shared" si="132"/>
        <v>40028</v>
      </c>
      <c r="L638" s="4">
        <v>0</v>
      </c>
      <c r="M638" s="4">
        <v>129955</v>
      </c>
      <c r="N638" s="4">
        <v>40578</v>
      </c>
      <c r="O638" s="4">
        <v>40028</v>
      </c>
      <c r="P638" s="4">
        <v>0</v>
      </c>
      <c r="Q638" s="4">
        <v>0</v>
      </c>
      <c r="R638" s="4">
        <v>550</v>
      </c>
      <c r="S638" s="4">
        <v>77</v>
      </c>
      <c r="T638" s="4">
        <v>50</v>
      </c>
      <c r="U638" s="4">
        <v>413</v>
      </c>
      <c r="V638" s="4">
        <v>0</v>
      </c>
      <c r="W638" s="4">
        <v>10</v>
      </c>
      <c r="Z638" s="4">
        <v>1400</v>
      </c>
      <c r="AA638" s="4">
        <v>155</v>
      </c>
      <c r="AB638" s="4">
        <v>154</v>
      </c>
      <c r="AC638" s="4">
        <v>1</v>
      </c>
      <c r="AD638" s="4">
        <v>1</v>
      </c>
      <c r="AE638" s="4">
        <v>0</v>
      </c>
      <c r="AF638" s="4">
        <v>0</v>
      </c>
      <c r="AG638" s="4">
        <v>0</v>
      </c>
      <c r="AH638" s="4">
        <v>0</v>
      </c>
      <c r="AI638" s="4">
        <v>0</v>
      </c>
      <c r="AJ638" s="4">
        <v>0</v>
      </c>
      <c r="AK638" s="4">
        <v>0</v>
      </c>
      <c r="AL638" s="4">
        <v>0</v>
      </c>
      <c r="AM638" s="4">
        <v>0</v>
      </c>
      <c r="AN638" s="4">
        <v>0</v>
      </c>
      <c r="AO638" s="4">
        <v>0</v>
      </c>
      <c r="AP638" s="4">
        <v>0</v>
      </c>
      <c r="AQ638" s="4">
        <v>0</v>
      </c>
      <c r="AR638" s="4">
        <v>0</v>
      </c>
      <c r="AS638" s="4">
        <v>0</v>
      </c>
      <c r="AT638" s="4">
        <v>0</v>
      </c>
      <c r="AU638" s="4">
        <v>0</v>
      </c>
      <c r="AV638" s="4">
        <v>0</v>
      </c>
      <c r="AW638" s="4">
        <f t="shared" si="133"/>
        <v>155</v>
      </c>
      <c r="AX638" s="4">
        <f t="shared" si="134"/>
        <v>154</v>
      </c>
      <c r="AY638" s="4">
        <v>0</v>
      </c>
      <c r="AZ638" s="4">
        <v>0</v>
      </c>
      <c r="BA638" s="4">
        <v>0</v>
      </c>
      <c r="BB638" s="4">
        <v>572</v>
      </c>
      <c r="BC638" s="4">
        <v>572</v>
      </c>
      <c r="BD638" s="4">
        <v>279</v>
      </c>
      <c r="BE638" s="4">
        <v>273</v>
      </c>
      <c r="BF638" s="4">
        <v>6</v>
      </c>
      <c r="BG638" s="8">
        <f t="shared" si="141"/>
        <v>22</v>
      </c>
      <c r="BH638" s="4">
        <v>22</v>
      </c>
      <c r="BI638" s="4">
        <v>0</v>
      </c>
      <c r="BJ638" s="4">
        <v>0</v>
      </c>
      <c r="BK638" s="4">
        <v>13201</v>
      </c>
      <c r="BL638" s="4">
        <f t="shared" si="135"/>
        <v>27355</v>
      </c>
      <c r="BM638" s="4">
        <f t="shared" si="136"/>
        <v>595</v>
      </c>
      <c r="BN638" s="4">
        <v>595</v>
      </c>
      <c r="BO638" s="4">
        <v>0</v>
      </c>
      <c r="BP638" s="4">
        <v>0</v>
      </c>
      <c r="BQ638" s="4">
        <v>37</v>
      </c>
      <c r="BR638" s="4">
        <f t="shared" si="137"/>
        <v>40423</v>
      </c>
      <c r="BS638" s="4">
        <f t="shared" si="138"/>
        <v>39874</v>
      </c>
      <c r="BT638" s="4">
        <f t="shared" si="139"/>
        <v>549</v>
      </c>
      <c r="BU638" s="4">
        <f t="shared" si="140"/>
        <v>128555</v>
      </c>
      <c r="BW638" s="4">
        <v>0</v>
      </c>
    </row>
    <row r="639" spans="1:75">
      <c r="A639" s="21" t="s">
        <v>178</v>
      </c>
      <c r="B639" s="22">
        <v>44775</v>
      </c>
      <c r="C639" s="21" t="s">
        <v>220</v>
      </c>
      <c r="D639" s="23">
        <v>2022</v>
      </c>
      <c r="E639" s="21" t="s">
        <v>511</v>
      </c>
      <c r="F639" s="21">
        <f>SUM(F600:F638)</f>
        <v>4801936</v>
      </c>
      <c r="G639" s="21">
        <f>SUM(G600:G638)</f>
        <v>447046</v>
      </c>
      <c r="H639" s="21">
        <f>SUM(H600:H638)</f>
        <v>1941525</v>
      </c>
      <c r="I639" s="21">
        <f>SUM(I600:I638)</f>
        <v>481</v>
      </c>
      <c r="J639" s="21">
        <f>SUM(J600:J638)</f>
        <v>78</v>
      </c>
      <c r="K639" s="4">
        <f t="shared" si="132"/>
        <v>1941928</v>
      </c>
      <c r="L639" s="21">
        <f t="shared" ref="L639:W639" si="142">SUM(L600:L638)</f>
        <v>1</v>
      </c>
      <c r="M639" s="21">
        <f t="shared" si="142"/>
        <v>4902681</v>
      </c>
      <c r="N639" s="21">
        <f t="shared" si="142"/>
        <v>1970363</v>
      </c>
      <c r="O639" s="21">
        <f t="shared" si="142"/>
        <v>1941933</v>
      </c>
      <c r="P639" s="21">
        <f t="shared" si="142"/>
        <v>498</v>
      </c>
      <c r="Q639" s="21">
        <f t="shared" si="142"/>
        <v>53</v>
      </c>
      <c r="R639" s="21">
        <f t="shared" si="142"/>
        <v>27935</v>
      </c>
      <c r="S639" s="21">
        <f t="shared" si="142"/>
        <v>2892</v>
      </c>
      <c r="T639" s="21">
        <f t="shared" si="142"/>
        <v>10072</v>
      </c>
      <c r="U639" s="21">
        <f t="shared" si="142"/>
        <v>14574</v>
      </c>
      <c r="V639" s="21">
        <f t="shared" si="142"/>
        <v>0</v>
      </c>
      <c r="W639" s="21">
        <f t="shared" si="142"/>
        <v>397</v>
      </c>
      <c r="X639" s="21"/>
      <c r="Y639" s="38"/>
      <c r="Z639" s="21">
        <v>107768</v>
      </c>
      <c r="AA639" s="21">
        <v>12963</v>
      </c>
      <c r="AB639" s="21">
        <v>12770</v>
      </c>
      <c r="AC639" s="21">
        <v>193</v>
      </c>
      <c r="AD639" s="21">
        <v>40</v>
      </c>
      <c r="AE639" s="21">
        <v>131</v>
      </c>
      <c r="AF639" s="21">
        <v>16</v>
      </c>
      <c r="AG639" s="21">
        <v>6</v>
      </c>
      <c r="AH639" s="21">
        <v>0</v>
      </c>
      <c r="AI639" s="21">
        <v>0</v>
      </c>
      <c r="AJ639" s="21">
        <v>0</v>
      </c>
      <c r="AK639" s="21">
        <v>0</v>
      </c>
      <c r="AL639" s="21">
        <v>0</v>
      </c>
      <c r="AM639" s="21">
        <v>0</v>
      </c>
      <c r="AN639" s="21">
        <v>2</v>
      </c>
      <c r="AO639" s="21">
        <v>5</v>
      </c>
      <c r="AP639" s="21">
        <v>0</v>
      </c>
      <c r="AQ639" s="21">
        <v>1</v>
      </c>
      <c r="AR639" s="21">
        <v>4</v>
      </c>
      <c r="AS639" s="21">
        <v>0</v>
      </c>
      <c r="AT639" s="21">
        <v>0</v>
      </c>
      <c r="AU639" s="21">
        <v>0</v>
      </c>
      <c r="AV639" s="21">
        <v>4</v>
      </c>
      <c r="AW639" s="21">
        <f t="shared" si="133"/>
        <v>12963</v>
      </c>
      <c r="AX639" s="21">
        <f t="shared" si="134"/>
        <v>12770</v>
      </c>
      <c r="AY639" s="21">
        <v>0</v>
      </c>
      <c r="AZ639" s="21">
        <v>0</v>
      </c>
      <c r="BA639" s="21">
        <v>0</v>
      </c>
      <c r="BB639" s="21">
        <v>62413</v>
      </c>
      <c r="BC639" s="21">
        <v>62381</v>
      </c>
      <c r="BD639" s="21">
        <v>25262</v>
      </c>
      <c r="BE639" s="21">
        <v>24746</v>
      </c>
      <c r="BF639" s="21">
        <v>516</v>
      </c>
      <c r="BG639" s="8">
        <f t="shared" si="141"/>
        <v>3202</v>
      </c>
      <c r="BH639" s="21">
        <v>3153</v>
      </c>
      <c r="BI639" s="21">
        <v>49</v>
      </c>
      <c r="BJ639" s="21">
        <v>262</v>
      </c>
      <c r="BK639" s="21">
        <v>1078660</v>
      </c>
      <c r="BL639" s="4">
        <f t="shared" si="135"/>
        <v>888501</v>
      </c>
      <c r="BM639" s="4">
        <f t="shared" si="136"/>
        <v>21495</v>
      </c>
      <c r="BN639" s="21">
        <v>15876</v>
      </c>
      <c r="BO639" s="21">
        <v>5619</v>
      </c>
      <c r="BP639" s="21">
        <v>0</v>
      </c>
      <c r="BQ639" s="21">
        <v>7836</v>
      </c>
      <c r="BR639" s="4">
        <f t="shared" si="137"/>
        <v>1957395</v>
      </c>
      <c r="BS639" s="4">
        <f t="shared" si="138"/>
        <v>1929162</v>
      </c>
      <c r="BT639" s="4">
        <f t="shared" si="139"/>
        <v>27738</v>
      </c>
      <c r="BU639" s="4">
        <f t="shared" si="140"/>
        <v>4794911</v>
      </c>
      <c r="BV639" s="21"/>
      <c r="BW639" s="21">
        <v>229</v>
      </c>
    </row>
    <row r="640" spans="1:75">
      <c r="A640" t="s">
        <v>98</v>
      </c>
      <c r="B640" s="18">
        <v>44677</v>
      </c>
      <c r="C640" s="4" t="s">
        <v>258</v>
      </c>
      <c r="D640" s="5">
        <v>2022</v>
      </c>
      <c r="E640" s="4" t="s">
        <v>512</v>
      </c>
      <c r="K640" s="4">
        <v>0</v>
      </c>
      <c r="L640" s="4">
        <v>0</v>
      </c>
      <c r="X640" s="4">
        <v>0</v>
      </c>
      <c r="Y640" s="2" t="s">
        <v>513</v>
      </c>
      <c r="AW640" s="4">
        <f t="shared" si="133"/>
        <v>0</v>
      </c>
      <c r="AX640" s="4">
        <f t="shared" si="134"/>
        <v>0</v>
      </c>
      <c r="BG640" s="8">
        <v>0</v>
      </c>
      <c r="BL640" s="4">
        <f t="shared" si="135"/>
        <v>0</v>
      </c>
      <c r="BM640" s="4">
        <f t="shared" si="136"/>
        <v>0</v>
      </c>
      <c r="BR640" s="4">
        <f t="shared" si="137"/>
        <v>0</v>
      </c>
      <c r="BS640" s="4">
        <f t="shared" si="138"/>
        <v>0</v>
      </c>
      <c r="BT640" s="4">
        <f t="shared" si="139"/>
        <v>0</v>
      </c>
      <c r="BU640" s="4">
        <f t="shared" si="140"/>
        <v>0</v>
      </c>
    </row>
    <row r="641" spans="1:75">
      <c r="A641" t="s">
        <v>101</v>
      </c>
      <c r="B641" s="18">
        <v>44677</v>
      </c>
      <c r="C641" s="4" t="s">
        <v>258</v>
      </c>
      <c r="D641" s="5">
        <v>2022</v>
      </c>
      <c r="E641" s="4" t="s">
        <v>514</v>
      </c>
      <c r="K641" s="4">
        <v>0</v>
      </c>
      <c r="L641" s="4">
        <v>0</v>
      </c>
      <c r="X641" s="4">
        <v>0</v>
      </c>
      <c r="Y641" s="2" t="s">
        <v>513</v>
      </c>
      <c r="AW641" s="4">
        <f t="shared" si="133"/>
        <v>0</v>
      </c>
      <c r="AX641" s="4">
        <f t="shared" si="134"/>
        <v>0</v>
      </c>
      <c r="BG641" s="8">
        <v>0</v>
      </c>
      <c r="BL641" s="4">
        <f t="shared" si="135"/>
        <v>0</v>
      </c>
      <c r="BM641" s="4">
        <f t="shared" si="136"/>
        <v>0</v>
      </c>
      <c r="BR641" s="4">
        <f t="shared" si="137"/>
        <v>0</v>
      </c>
      <c r="BS641" s="4">
        <f t="shared" si="138"/>
        <v>0</v>
      </c>
      <c r="BT641" s="4">
        <f t="shared" si="139"/>
        <v>0</v>
      </c>
      <c r="BU641" s="4">
        <f t="shared" si="140"/>
        <v>0</v>
      </c>
    </row>
    <row r="642" spans="1:75" ht="29.1">
      <c r="A642" t="s">
        <v>103</v>
      </c>
      <c r="B642" s="18">
        <v>44677</v>
      </c>
      <c r="C642" s="4" t="s">
        <v>258</v>
      </c>
      <c r="D642" s="5">
        <v>2022</v>
      </c>
      <c r="E642" s="4" t="s">
        <v>515</v>
      </c>
      <c r="F642" s="4">
        <v>67171</v>
      </c>
      <c r="G642" s="4">
        <v>6087</v>
      </c>
      <c r="H642" s="4">
        <v>19851</v>
      </c>
      <c r="I642" s="4">
        <v>4</v>
      </c>
      <c r="J642" s="4">
        <v>0</v>
      </c>
      <c r="K642" s="4">
        <v>19855</v>
      </c>
      <c r="L642" s="4">
        <v>0</v>
      </c>
      <c r="M642" s="4">
        <v>67251</v>
      </c>
      <c r="N642" s="4">
        <v>20204</v>
      </c>
      <c r="O642" s="4">
        <v>19855</v>
      </c>
      <c r="P642" s="4">
        <v>0</v>
      </c>
      <c r="Q642" s="4">
        <v>0</v>
      </c>
      <c r="R642" s="4">
        <v>349</v>
      </c>
      <c r="S642" s="4">
        <v>87</v>
      </c>
      <c r="T642" s="4">
        <v>65</v>
      </c>
      <c r="U642" s="4">
        <v>193</v>
      </c>
      <c r="V642" s="4">
        <v>0</v>
      </c>
      <c r="W642" s="4">
        <v>4</v>
      </c>
      <c r="X642" s="4">
        <v>0</v>
      </c>
      <c r="Y642" s="2" t="s">
        <v>516</v>
      </c>
      <c r="Z642" s="4">
        <v>533</v>
      </c>
      <c r="AA642" s="4">
        <v>41</v>
      </c>
      <c r="AB642" s="4">
        <v>39</v>
      </c>
      <c r="AC642" s="4">
        <v>2</v>
      </c>
      <c r="AD642" s="4">
        <v>1</v>
      </c>
      <c r="AE642" s="4">
        <v>0</v>
      </c>
      <c r="AF642" s="4">
        <v>1</v>
      </c>
      <c r="AG642" s="4">
        <v>0</v>
      </c>
      <c r="AH642" s="4">
        <v>0</v>
      </c>
      <c r="AI642" s="4">
        <v>0</v>
      </c>
      <c r="AJ642" s="4">
        <v>0</v>
      </c>
      <c r="AK642" s="4">
        <v>0</v>
      </c>
      <c r="AL642" s="4">
        <v>0</v>
      </c>
      <c r="AM642" s="4">
        <v>0</v>
      </c>
      <c r="AN642" s="4">
        <v>0</v>
      </c>
      <c r="AO642" s="4">
        <v>0</v>
      </c>
      <c r="AP642" s="4">
        <v>0</v>
      </c>
      <c r="AQ642" s="4">
        <v>0</v>
      </c>
      <c r="AR642" s="4">
        <v>0</v>
      </c>
      <c r="AS642" s="4">
        <v>0</v>
      </c>
      <c r="AT642" s="4">
        <v>0</v>
      </c>
      <c r="AU642" s="4">
        <v>0</v>
      </c>
      <c r="AV642" s="4">
        <v>0</v>
      </c>
      <c r="AW642" s="4">
        <f t="shared" si="133"/>
        <v>41</v>
      </c>
      <c r="AX642" s="4">
        <f t="shared" si="134"/>
        <v>39</v>
      </c>
      <c r="AY642" s="4">
        <v>0</v>
      </c>
      <c r="AZ642" s="4">
        <v>0</v>
      </c>
      <c r="BA642" s="4">
        <v>0</v>
      </c>
      <c r="BB642" s="4">
        <v>369</v>
      </c>
      <c r="BC642" s="4">
        <v>369</v>
      </c>
      <c r="BD642" s="4">
        <v>85</v>
      </c>
      <c r="BE642" s="4">
        <v>83</v>
      </c>
      <c r="BF642" s="4">
        <v>2</v>
      </c>
      <c r="BG642" s="8">
        <v>4</v>
      </c>
      <c r="BH642" s="4">
        <v>4</v>
      </c>
      <c r="BI642" s="4">
        <v>0</v>
      </c>
      <c r="BJ642" s="4">
        <v>4</v>
      </c>
      <c r="BK642" s="4">
        <v>8938</v>
      </c>
      <c r="BL642" s="4">
        <f t="shared" si="135"/>
        <v>11262</v>
      </c>
      <c r="BM642" s="4">
        <f t="shared" si="136"/>
        <v>198</v>
      </c>
      <c r="BN642" s="4">
        <v>198</v>
      </c>
      <c r="BO642" s="4">
        <v>0</v>
      </c>
      <c r="BP642" s="4">
        <v>0</v>
      </c>
      <c r="BQ642" s="4">
        <v>15</v>
      </c>
      <c r="BR642" s="4">
        <f t="shared" si="137"/>
        <v>20163</v>
      </c>
      <c r="BS642" s="4">
        <f t="shared" si="138"/>
        <v>19816</v>
      </c>
      <c r="BT642" s="4">
        <f t="shared" si="139"/>
        <v>347</v>
      </c>
      <c r="BU642" s="4">
        <f t="shared" si="140"/>
        <v>66718</v>
      </c>
      <c r="BW642" s="4">
        <v>0</v>
      </c>
    </row>
    <row r="643" spans="1:75">
      <c r="A643" t="s">
        <v>105</v>
      </c>
      <c r="B643" s="18">
        <v>44677</v>
      </c>
      <c r="C643" s="4" t="s">
        <v>258</v>
      </c>
      <c r="D643" s="5">
        <v>2022</v>
      </c>
      <c r="E643" s="4" t="s">
        <v>517</v>
      </c>
      <c r="K643" s="4">
        <v>0</v>
      </c>
      <c r="L643" s="4">
        <v>0</v>
      </c>
      <c r="X643" s="4">
        <v>0</v>
      </c>
      <c r="Y643" s="2" t="s">
        <v>513</v>
      </c>
      <c r="AW643" s="4">
        <f t="shared" si="133"/>
        <v>0</v>
      </c>
      <c r="AX643" s="4">
        <f t="shared" si="134"/>
        <v>0</v>
      </c>
      <c r="BG643" s="8">
        <v>0</v>
      </c>
      <c r="BL643" s="4">
        <f t="shared" si="135"/>
        <v>0</v>
      </c>
      <c r="BM643" s="4">
        <f t="shared" si="136"/>
        <v>0</v>
      </c>
      <c r="BR643" s="4">
        <f t="shared" si="137"/>
        <v>0</v>
      </c>
      <c r="BS643" s="4">
        <f t="shared" si="138"/>
        <v>0</v>
      </c>
      <c r="BT643" s="4">
        <f t="shared" si="139"/>
        <v>0</v>
      </c>
      <c r="BU643" s="4">
        <f t="shared" si="140"/>
        <v>0</v>
      </c>
    </row>
    <row r="644" spans="1:75">
      <c r="A644" t="s">
        <v>107</v>
      </c>
      <c r="B644" s="18">
        <v>44677</v>
      </c>
      <c r="C644" s="4" t="s">
        <v>258</v>
      </c>
      <c r="D644" s="5">
        <v>2022</v>
      </c>
      <c r="E644" s="4" t="s">
        <v>518</v>
      </c>
      <c r="K644" s="4">
        <v>0</v>
      </c>
      <c r="L644" s="4">
        <v>0</v>
      </c>
      <c r="X644" s="4">
        <v>0</v>
      </c>
      <c r="Y644" s="2" t="s">
        <v>513</v>
      </c>
      <c r="AW644" s="4">
        <f t="shared" si="133"/>
        <v>0</v>
      </c>
      <c r="AX644" s="4">
        <f t="shared" si="134"/>
        <v>0</v>
      </c>
      <c r="BG644" s="8">
        <v>0</v>
      </c>
      <c r="BL644" s="4">
        <f t="shared" si="135"/>
        <v>0</v>
      </c>
      <c r="BM644" s="4">
        <f t="shared" si="136"/>
        <v>0</v>
      </c>
      <c r="BR644" s="4">
        <f t="shared" si="137"/>
        <v>0</v>
      </c>
      <c r="BS644" s="4">
        <f t="shared" si="138"/>
        <v>0</v>
      </c>
      <c r="BT644" s="4">
        <f t="shared" si="139"/>
        <v>0</v>
      </c>
      <c r="BU644" s="4">
        <f t="shared" si="140"/>
        <v>0</v>
      </c>
    </row>
    <row r="645" spans="1:75">
      <c r="A645" t="s">
        <v>109</v>
      </c>
      <c r="B645" s="18">
        <v>44677</v>
      </c>
      <c r="C645" s="4" t="s">
        <v>258</v>
      </c>
      <c r="D645" s="5">
        <v>2022</v>
      </c>
      <c r="E645" s="4" t="s">
        <v>519</v>
      </c>
      <c r="F645" s="4">
        <v>111759</v>
      </c>
      <c r="G645" s="4">
        <v>12452</v>
      </c>
      <c r="H645" s="4">
        <v>39651</v>
      </c>
      <c r="I645" s="4">
        <v>7</v>
      </c>
      <c r="J645" s="4">
        <v>1</v>
      </c>
      <c r="K645" s="4">
        <v>39657</v>
      </c>
      <c r="L645" s="4">
        <v>0</v>
      </c>
      <c r="M645" s="4">
        <v>112986</v>
      </c>
      <c r="N645" s="4">
        <v>40338</v>
      </c>
      <c r="O645" s="4">
        <v>39657</v>
      </c>
      <c r="P645" s="4">
        <v>0</v>
      </c>
      <c r="Q645" s="4">
        <v>0</v>
      </c>
      <c r="R645" s="4">
        <v>681</v>
      </c>
      <c r="S645" s="4">
        <v>37</v>
      </c>
      <c r="T645" s="4">
        <v>303</v>
      </c>
      <c r="U645" s="4">
        <v>309</v>
      </c>
      <c r="V645" s="4">
        <v>0</v>
      </c>
      <c r="W645" s="4">
        <v>32</v>
      </c>
      <c r="X645" s="4">
        <v>0</v>
      </c>
      <c r="Y645" s="2" t="s">
        <v>513</v>
      </c>
      <c r="Z645" s="4">
        <v>1294</v>
      </c>
      <c r="AA645" s="4">
        <v>129</v>
      </c>
      <c r="AB645" s="4">
        <v>128</v>
      </c>
      <c r="AC645" s="4">
        <v>1</v>
      </c>
      <c r="AD645" s="4">
        <v>1</v>
      </c>
      <c r="AE645" s="4">
        <v>0</v>
      </c>
      <c r="AF645" s="4">
        <v>0</v>
      </c>
      <c r="AG645" s="4">
        <v>0</v>
      </c>
      <c r="AH645" s="4">
        <v>0</v>
      </c>
      <c r="AI645" s="4">
        <v>0</v>
      </c>
      <c r="AJ645" s="4">
        <v>0</v>
      </c>
      <c r="AK645" s="4">
        <v>0</v>
      </c>
      <c r="AL645" s="4">
        <v>0</v>
      </c>
      <c r="AM645" s="4">
        <v>0</v>
      </c>
      <c r="AN645" s="4">
        <v>0</v>
      </c>
      <c r="AO645" s="4">
        <v>0</v>
      </c>
      <c r="AP645" s="4">
        <v>0</v>
      </c>
      <c r="AQ645" s="4">
        <v>0</v>
      </c>
      <c r="AR645" s="4">
        <v>0</v>
      </c>
      <c r="AS645" s="4">
        <v>0</v>
      </c>
      <c r="AT645" s="4">
        <v>0</v>
      </c>
      <c r="AU645" s="4">
        <v>0</v>
      </c>
      <c r="AV645" s="4">
        <v>0</v>
      </c>
      <c r="AW645" s="4">
        <f t="shared" si="133"/>
        <v>129</v>
      </c>
      <c r="AX645" s="4">
        <f t="shared" si="134"/>
        <v>128</v>
      </c>
      <c r="AY645" s="4">
        <v>0</v>
      </c>
      <c r="AZ645" s="4">
        <v>0</v>
      </c>
      <c r="BA645" s="4">
        <v>0</v>
      </c>
      <c r="BB645" s="4">
        <v>563</v>
      </c>
      <c r="BC645" s="4">
        <v>563</v>
      </c>
      <c r="BD645" s="4">
        <v>202</v>
      </c>
      <c r="BE645" s="4">
        <v>196</v>
      </c>
      <c r="BF645" s="4">
        <v>6</v>
      </c>
      <c r="BG645" s="8">
        <v>18</v>
      </c>
      <c r="BH645" s="4">
        <v>18</v>
      </c>
      <c r="BI645" s="4">
        <v>0</v>
      </c>
      <c r="BJ645" s="4">
        <v>0</v>
      </c>
      <c r="BK645" s="4">
        <v>12890</v>
      </c>
      <c r="BL645" s="4">
        <f t="shared" si="135"/>
        <v>27430</v>
      </c>
      <c r="BM645" s="4">
        <f t="shared" si="136"/>
        <v>477</v>
      </c>
      <c r="BN645" s="4">
        <v>477</v>
      </c>
      <c r="BO645" s="4">
        <v>0</v>
      </c>
      <c r="BP645" s="4">
        <v>0</v>
      </c>
      <c r="BQ645" s="4">
        <v>197</v>
      </c>
      <c r="BR645" s="4">
        <f t="shared" si="137"/>
        <v>40209</v>
      </c>
      <c r="BS645" s="4">
        <f t="shared" si="138"/>
        <v>39529</v>
      </c>
      <c r="BT645" s="4">
        <f t="shared" si="139"/>
        <v>680</v>
      </c>
      <c r="BU645" s="4">
        <f t="shared" si="140"/>
        <v>111692</v>
      </c>
      <c r="BW645" s="4">
        <v>0</v>
      </c>
    </row>
    <row r="646" spans="1:75">
      <c r="A646" t="s">
        <v>111</v>
      </c>
      <c r="B646" s="18">
        <v>44677</v>
      </c>
      <c r="C646" s="4" t="s">
        <v>258</v>
      </c>
      <c r="D646" s="5">
        <v>2022</v>
      </c>
      <c r="E646" s="4" t="s">
        <v>520</v>
      </c>
      <c r="K646" s="4">
        <v>0</v>
      </c>
      <c r="L646" s="4">
        <v>0</v>
      </c>
      <c r="X646" s="4">
        <v>0</v>
      </c>
      <c r="Y646" s="2" t="s">
        <v>513</v>
      </c>
      <c r="AW646" s="4">
        <f t="shared" si="133"/>
        <v>0</v>
      </c>
      <c r="AX646" s="4">
        <f t="shared" si="134"/>
        <v>0</v>
      </c>
      <c r="BG646" s="8">
        <v>0</v>
      </c>
      <c r="BL646" s="4">
        <f t="shared" si="135"/>
        <v>0</v>
      </c>
      <c r="BM646" s="4">
        <f t="shared" si="136"/>
        <v>0</v>
      </c>
      <c r="BR646" s="4">
        <f t="shared" si="137"/>
        <v>0</v>
      </c>
      <c r="BS646" s="4">
        <f t="shared" si="138"/>
        <v>0</v>
      </c>
      <c r="BT646" s="4">
        <f t="shared" si="139"/>
        <v>0</v>
      </c>
      <c r="BU646" s="4">
        <f t="shared" si="140"/>
        <v>0</v>
      </c>
    </row>
    <row r="647" spans="1:75">
      <c r="A647" t="s">
        <v>113</v>
      </c>
      <c r="B647" s="18">
        <v>44677</v>
      </c>
      <c r="C647" s="4" t="s">
        <v>258</v>
      </c>
      <c r="D647" s="5">
        <v>2022</v>
      </c>
      <c r="E647" s="4" t="s">
        <v>521</v>
      </c>
      <c r="F647" s="4">
        <v>28833</v>
      </c>
      <c r="G647" s="4">
        <v>2895</v>
      </c>
      <c r="H647" s="4">
        <v>9392</v>
      </c>
      <c r="I647" s="4">
        <v>5</v>
      </c>
      <c r="J647" s="4">
        <v>0</v>
      </c>
      <c r="K647" s="4">
        <v>9397</v>
      </c>
      <c r="L647" s="4">
        <v>0</v>
      </c>
      <c r="M647" s="4">
        <v>29015</v>
      </c>
      <c r="N647" s="4">
        <v>9509</v>
      </c>
      <c r="O647" s="4">
        <v>9397</v>
      </c>
      <c r="P647" s="4">
        <v>0</v>
      </c>
      <c r="Q647" s="4">
        <v>0</v>
      </c>
      <c r="R647" s="4">
        <v>112</v>
      </c>
      <c r="S647" s="4">
        <v>16</v>
      </c>
      <c r="T647" s="4">
        <v>38</v>
      </c>
      <c r="U647" s="4">
        <v>56</v>
      </c>
      <c r="V647" s="4">
        <v>0</v>
      </c>
      <c r="W647" s="4">
        <v>2</v>
      </c>
      <c r="X647" s="4">
        <v>0</v>
      </c>
      <c r="Y647" s="2" t="s">
        <v>513</v>
      </c>
      <c r="Z647" s="4">
        <v>319</v>
      </c>
      <c r="AA647" s="4">
        <v>21</v>
      </c>
      <c r="AB647" s="4">
        <v>20</v>
      </c>
      <c r="AC647" s="4">
        <v>1</v>
      </c>
      <c r="AD647" s="4">
        <v>0</v>
      </c>
      <c r="AE647" s="4">
        <v>0</v>
      </c>
      <c r="AF647" s="4">
        <v>1</v>
      </c>
      <c r="AG647" s="4">
        <v>0</v>
      </c>
      <c r="AH647" s="4">
        <v>0</v>
      </c>
      <c r="AI647" s="4">
        <v>0</v>
      </c>
      <c r="AJ647" s="4">
        <v>0</v>
      </c>
      <c r="AK647" s="4">
        <v>0</v>
      </c>
      <c r="AL647" s="4">
        <v>0</v>
      </c>
      <c r="AM647" s="4">
        <v>0</v>
      </c>
      <c r="AN647" s="4">
        <v>0</v>
      </c>
      <c r="AO647" s="4">
        <v>0</v>
      </c>
      <c r="AP647" s="4">
        <v>0</v>
      </c>
      <c r="AQ647" s="4">
        <v>0</v>
      </c>
      <c r="AR647" s="4">
        <v>0</v>
      </c>
      <c r="AS647" s="4">
        <v>0</v>
      </c>
      <c r="AT647" s="4">
        <v>0</v>
      </c>
      <c r="AU647" s="4">
        <v>0</v>
      </c>
      <c r="AV647" s="4">
        <v>0</v>
      </c>
      <c r="AW647" s="4">
        <f t="shared" si="133"/>
        <v>21</v>
      </c>
      <c r="AX647" s="4">
        <f t="shared" si="134"/>
        <v>20</v>
      </c>
      <c r="AY647" s="4">
        <v>0</v>
      </c>
      <c r="AZ647" s="4">
        <v>0</v>
      </c>
      <c r="BA647" s="4">
        <v>0</v>
      </c>
      <c r="BB647" s="4">
        <v>105</v>
      </c>
      <c r="BC647" s="4">
        <v>105</v>
      </c>
      <c r="BD647" s="4">
        <v>36</v>
      </c>
      <c r="BE647" s="4">
        <v>35</v>
      </c>
      <c r="BF647" s="4">
        <v>1</v>
      </c>
      <c r="BG647" s="8">
        <v>6</v>
      </c>
      <c r="BH647" s="4">
        <v>6</v>
      </c>
      <c r="BI647" s="4">
        <v>0</v>
      </c>
      <c r="BJ647" s="4">
        <v>6</v>
      </c>
      <c r="BK647" s="4">
        <v>5042</v>
      </c>
      <c r="BL647" s="4">
        <f t="shared" si="135"/>
        <v>4461</v>
      </c>
      <c r="BM647" s="4">
        <f t="shared" si="136"/>
        <v>33</v>
      </c>
      <c r="BN647" s="4">
        <v>33</v>
      </c>
      <c r="BO647" s="4">
        <v>0</v>
      </c>
      <c r="BP647" s="4">
        <v>0</v>
      </c>
      <c r="BQ647" s="4">
        <v>34</v>
      </c>
      <c r="BR647" s="4">
        <f t="shared" si="137"/>
        <v>9488</v>
      </c>
      <c r="BS647" s="4">
        <f t="shared" si="138"/>
        <v>9377</v>
      </c>
      <c r="BT647" s="4">
        <f t="shared" si="139"/>
        <v>111</v>
      </c>
      <c r="BU647" s="4">
        <f t="shared" si="140"/>
        <v>28696</v>
      </c>
      <c r="BW647" s="4">
        <v>0</v>
      </c>
    </row>
    <row r="648" spans="1:75">
      <c r="A648" t="s">
        <v>115</v>
      </c>
      <c r="B648" s="18">
        <v>44677</v>
      </c>
      <c r="C648" s="4" t="s">
        <v>258</v>
      </c>
      <c r="D648" s="5">
        <v>2022</v>
      </c>
      <c r="E648" s="4" t="s">
        <v>522</v>
      </c>
      <c r="K648" s="4">
        <v>0</v>
      </c>
      <c r="L648" s="4">
        <v>0</v>
      </c>
      <c r="X648" s="4">
        <v>0</v>
      </c>
      <c r="Y648" s="2" t="s">
        <v>513</v>
      </c>
      <c r="AW648" s="4">
        <f t="shared" si="133"/>
        <v>0</v>
      </c>
      <c r="AX648" s="4">
        <f t="shared" si="134"/>
        <v>0</v>
      </c>
      <c r="BG648" s="8">
        <v>0</v>
      </c>
      <c r="BL648" s="4">
        <f t="shared" si="135"/>
        <v>0</v>
      </c>
      <c r="BM648" s="4">
        <f t="shared" si="136"/>
        <v>0</v>
      </c>
      <c r="BR648" s="4">
        <f t="shared" si="137"/>
        <v>0</v>
      </c>
      <c r="BS648" s="4">
        <f t="shared" si="138"/>
        <v>0</v>
      </c>
      <c r="BT648" s="4">
        <f t="shared" si="139"/>
        <v>0</v>
      </c>
      <c r="BU648" s="4">
        <f t="shared" si="140"/>
        <v>0</v>
      </c>
    </row>
    <row r="649" spans="1:75">
      <c r="A649" t="s">
        <v>117</v>
      </c>
      <c r="B649" s="18">
        <v>44677</v>
      </c>
      <c r="C649" s="4" t="s">
        <v>258</v>
      </c>
      <c r="D649" s="5">
        <v>2022</v>
      </c>
      <c r="E649" s="4" t="s">
        <v>523</v>
      </c>
      <c r="F649" s="4">
        <v>2332</v>
      </c>
      <c r="G649" s="4">
        <v>155</v>
      </c>
      <c r="H649" s="4">
        <v>1251</v>
      </c>
      <c r="I649" s="4">
        <v>0</v>
      </c>
      <c r="J649" s="4">
        <v>1</v>
      </c>
      <c r="K649" s="4">
        <v>1250</v>
      </c>
      <c r="L649" s="4">
        <v>0</v>
      </c>
      <c r="M649" s="4">
        <v>2355</v>
      </c>
      <c r="N649" s="4">
        <v>1258</v>
      </c>
      <c r="O649" s="4">
        <v>1250</v>
      </c>
      <c r="P649" s="4">
        <v>0</v>
      </c>
      <c r="Q649" s="4">
        <v>0</v>
      </c>
      <c r="R649" s="4">
        <v>8</v>
      </c>
      <c r="S649" s="4">
        <v>1</v>
      </c>
      <c r="T649" s="4">
        <v>1</v>
      </c>
      <c r="U649" s="4">
        <v>6</v>
      </c>
      <c r="V649" s="4">
        <v>0</v>
      </c>
      <c r="W649" s="4">
        <v>0</v>
      </c>
      <c r="X649" s="4">
        <v>0</v>
      </c>
      <c r="Y649" s="2" t="s">
        <v>513</v>
      </c>
      <c r="Z649" s="4">
        <v>21</v>
      </c>
      <c r="AA649" s="4">
        <v>0</v>
      </c>
      <c r="AB649" s="4">
        <v>0</v>
      </c>
      <c r="AC649" s="4">
        <v>0</v>
      </c>
      <c r="AD649" s="4">
        <v>0</v>
      </c>
      <c r="AE649" s="4">
        <v>0</v>
      </c>
      <c r="AF649" s="4">
        <v>0</v>
      </c>
      <c r="AG649" s="4">
        <v>0</v>
      </c>
      <c r="AH649" s="4">
        <v>0</v>
      </c>
      <c r="AI649" s="4">
        <v>0</v>
      </c>
      <c r="AJ649" s="4">
        <v>0</v>
      </c>
      <c r="AK649" s="4">
        <v>0</v>
      </c>
      <c r="AL649" s="4">
        <v>0</v>
      </c>
      <c r="AM649" s="4">
        <v>0</v>
      </c>
      <c r="AN649" s="4">
        <v>0</v>
      </c>
      <c r="AO649" s="4">
        <v>0</v>
      </c>
      <c r="AP649" s="4">
        <v>0</v>
      </c>
      <c r="AQ649" s="4">
        <v>0</v>
      </c>
      <c r="AR649" s="4">
        <v>0</v>
      </c>
      <c r="AS649" s="4">
        <v>0</v>
      </c>
      <c r="AT649" s="4">
        <v>0</v>
      </c>
      <c r="AU649" s="4">
        <v>0</v>
      </c>
      <c r="AV649" s="4">
        <v>0</v>
      </c>
      <c r="AW649" s="4">
        <f t="shared" si="133"/>
        <v>0</v>
      </c>
      <c r="AX649" s="4">
        <f t="shared" si="134"/>
        <v>0</v>
      </c>
      <c r="AY649" s="4">
        <v>0</v>
      </c>
      <c r="AZ649" s="4">
        <v>0</v>
      </c>
      <c r="BA649" s="4">
        <v>0</v>
      </c>
      <c r="BB649" s="4">
        <v>19</v>
      </c>
      <c r="BC649" s="4">
        <v>19</v>
      </c>
      <c r="BD649" s="4">
        <v>15</v>
      </c>
      <c r="BE649" s="4">
        <v>15</v>
      </c>
      <c r="BF649" s="4">
        <v>0</v>
      </c>
      <c r="BG649" s="8">
        <v>0</v>
      </c>
      <c r="BH649" s="4">
        <v>0</v>
      </c>
      <c r="BI649" s="4">
        <v>0</v>
      </c>
      <c r="BJ649" s="4">
        <v>0</v>
      </c>
      <c r="BK649" s="4">
        <v>371</v>
      </c>
      <c r="BL649" s="4">
        <f t="shared" si="135"/>
        <v>887</v>
      </c>
      <c r="BM649" s="4">
        <f t="shared" si="136"/>
        <v>12</v>
      </c>
      <c r="BN649" s="4">
        <v>12</v>
      </c>
      <c r="BO649" s="4">
        <v>0</v>
      </c>
      <c r="BP649" s="4">
        <v>0</v>
      </c>
      <c r="BQ649" s="4">
        <v>0</v>
      </c>
      <c r="BR649" s="4">
        <f t="shared" si="137"/>
        <v>1258</v>
      </c>
      <c r="BS649" s="4">
        <f t="shared" si="138"/>
        <v>1250</v>
      </c>
      <c r="BT649" s="4">
        <f t="shared" si="139"/>
        <v>8</v>
      </c>
      <c r="BU649" s="4">
        <f t="shared" si="140"/>
        <v>2334</v>
      </c>
      <c r="BW649" s="4">
        <v>0</v>
      </c>
    </row>
    <row r="650" spans="1:75">
      <c r="A650" t="s">
        <v>119</v>
      </c>
      <c r="B650" s="18">
        <v>44677</v>
      </c>
      <c r="C650" s="4" t="s">
        <v>258</v>
      </c>
      <c r="D650" s="5">
        <v>2022</v>
      </c>
      <c r="E650" s="4" t="s">
        <v>524</v>
      </c>
      <c r="F650" s="4">
        <v>33651</v>
      </c>
      <c r="G650" s="4">
        <v>3133</v>
      </c>
      <c r="H650" s="4">
        <v>7571</v>
      </c>
      <c r="I650" s="4">
        <v>1</v>
      </c>
      <c r="J650" s="4">
        <v>0</v>
      </c>
      <c r="K650" s="4">
        <v>7572</v>
      </c>
      <c r="L650" s="4">
        <v>0</v>
      </c>
      <c r="M650" s="4">
        <v>34057</v>
      </c>
      <c r="N650" s="4">
        <v>7726</v>
      </c>
      <c r="O650" s="4">
        <v>7572</v>
      </c>
      <c r="P650" s="4">
        <v>2</v>
      </c>
      <c r="Q650" s="4">
        <v>2</v>
      </c>
      <c r="R650" s="4">
        <v>152</v>
      </c>
      <c r="S650" s="4">
        <v>34</v>
      </c>
      <c r="T650" s="4">
        <v>37</v>
      </c>
      <c r="U650" s="4">
        <v>74</v>
      </c>
      <c r="V650" s="4">
        <v>0</v>
      </c>
      <c r="W650" s="4">
        <v>7</v>
      </c>
      <c r="X650" s="4">
        <v>0</v>
      </c>
      <c r="Y650" s="2" t="s">
        <v>513</v>
      </c>
      <c r="Z650" s="4">
        <v>319</v>
      </c>
      <c r="AA650" s="4">
        <v>23</v>
      </c>
      <c r="AB650" s="4">
        <v>22</v>
      </c>
      <c r="AC650" s="4">
        <v>1</v>
      </c>
      <c r="AD650" s="4">
        <v>0</v>
      </c>
      <c r="AE650" s="4">
        <v>1</v>
      </c>
      <c r="AF650" s="4">
        <v>0</v>
      </c>
      <c r="AG650" s="4">
        <v>0</v>
      </c>
      <c r="AH650" s="4">
        <v>0</v>
      </c>
      <c r="AI650" s="4">
        <v>0</v>
      </c>
      <c r="AJ650" s="4">
        <v>0</v>
      </c>
      <c r="AK650" s="4">
        <v>0</v>
      </c>
      <c r="AL650" s="4">
        <v>0</v>
      </c>
      <c r="AM650" s="4">
        <v>0</v>
      </c>
      <c r="AN650" s="4">
        <v>0</v>
      </c>
      <c r="AO650" s="4">
        <v>0</v>
      </c>
      <c r="AP650" s="4">
        <v>0</v>
      </c>
      <c r="AQ650" s="4">
        <v>0</v>
      </c>
      <c r="AR650" s="4">
        <v>0</v>
      </c>
      <c r="AS650" s="4">
        <v>0</v>
      </c>
      <c r="AT650" s="4">
        <v>0</v>
      </c>
      <c r="AU650" s="4">
        <v>0</v>
      </c>
      <c r="AV650" s="4">
        <v>0</v>
      </c>
      <c r="AW650" s="4">
        <f t="shared" si="133"/>
        <v>23</v>
      </c>
      <c r="AX650" s="4">
        <f t="shared" si="134"/>
        <v>22</v>
      </c>
      <c r="AY650" s="4">
        <v>0</v>
      </c>
      <c r="AZ650" s="4">
        <v>0</v>
      </c>
      <c r="BA650" s="4">
        <v>0</v>
      </c>
      <c r="BB650" s="4">
        <v>194</v>
      </c>
      <c r="BC650" s="4">
        <v>194</v>
      </c>
      <c r="BD650" s="4">
        <v>37</v>
      </c>
      <c r="BE650" s="4">
        <v>37</v>
      </c>
      <c r="BF650" s="4">
        <v>0</v>
      </c>
      <c r="BG650" s="8">
        <v>1</v>
      </c>
      <c r="BH650" s="4">
        <v>1</v>
      </c>
      <c r="BI650" s="4">
        <v>0</v>
      </c>
      <c r="BJ650" s="4">
        <v>1</v>
      </c>
      <c r="BK650" s="4">
        <v>3458</v>
      </c>
      <c r="BL650" s="4">
        <f t="shared" si="135"/>
        <v>4267</v>
      </c>
      <c r="BM650" s="4">
        <f t="shared" si="136"/>
        <v>12</v>
      </c>
      <c r="BN650" s="4">
        <v>12</v>
      </c>
      <c r="BO650" s="4">
        <v>0</v>
      </c>
      <c r="BP650" s="4">
        <v>0</v>
      </c>
      <c r="BQ650" s="4">
        <v>12</v>
      </c>
      <c r="BR650" s="4">
        <f t="shared" si="137"/>
        <v>7703</v>
      </c>
      <c r="BS650" s="4">
        <f t="shared" si="138"/>
        <v>7550</v>
      </c>
      <c r="BT650" s="4">
        <f t="shared" si="139"/>
        <v>151</v>
      </c>
      <c r="BU650" s="4">
        <f t="shared" si="140"/>
        <v>33738</v>
      </c>
      <c r="BW650" s="4">
        <v>0</v>
      </c>
    </row>
    <row r="651" spans="1:75">
      <c r="A651" t="s">
        <v>121</v>
      </c>
      <c r="B651" s="18">
        <v>44677</v>
      </c>
      <c r="C651" s="4" t="s">
        <v>258</v>
      </c>
      <c r="D651" s="5">
        <v>2022</v>
      </c>
      <c r="E651" s="4" t="s">
        <v>525</v>
      </c>
      <c r="K651" s="4">
        <v>0</v>
      </c>
      <c r="L651" s="4">
        <v>0</v>
      </c>
      <c r="X651" s="4">
        <v>0</v>
      </c>
      <c r="Y651" s="2" t="s">
        <v>513</v>
      </c>
      <c r="AW651" s="4">
        <f t="shared" si="133"/>
        <v>0</v>
      </c>
      <c r="AX651" s="4">
        <f t="shared" si="134"/>
        <v>0</v>
      </c>
      <c r="BG651" s="8">
        <v>0</v>
      </c>
      <c r="BL651" s="4">
        <f t="shared" si="135"/>
        <v>0</v>
      </c>
      <c r="BM651" s="4">
        <f t="shared" si="136"/>
        <v>0</v>
      </c>
      <c r="BR651" s="4">
        <f t="shared" si="137"/>
        <v>0</v>
      </c>
      <c r="BS651" s="4">
        <f t="shared" si="138"/>
        <v>0</v>
      </c>
      <c r="BT651" s="4">
        <f t="shared" si="139"/>
        <v>0</v>
      </c>
      <c r="BU651" s="4">
        <f t="shared" si="140"/>
        <v>0</v>
      </c>
    </row>
    <row r="652" spans="1:75">
      <c r="A652" t="s">
        <v>123</v>
      </c>
      <c r="B652" s="18">
        <v>44677</v>
      </c>
      <c r="C652" s="4" t="s">
        <v>258</v>
      </c>
      <c r="D652" s="5">
        <v>2022</v>
      </c>
      <c r="E652" s="4" t="s">
        <v>526</v>
      </c>
      <c r="F652" s="4">
        <v>1882</v>
      </c>
      <c r="G652" s="4">
        <v>163</v>
      </c>
      <c r="H652" s="4">
        <v>676</v>
      </c>
      <c r="I652" s="4">
        <v>0</v>
      </c>
      <c r="J652" s="4">
        <v>0</v>
      </c>
      <c r="K652" s="4">
        <v>676</v>
      </c>
      <c r="L652" s="4">
        <v>0</v>
      </c>
      <c r="M652" s="4">
        <v>1949</v>
      </c>
      <c r="N652" s="4">
        <v>696</v>
      </c>
      <c r="O652" s="4">
        <v>676</v>
      </c>
      <c r="P652" s="4">
        <v>0</v>
      </c>
      <c r="Q652" s="4">
        <v>0</v>
      </c>
      <c r="R652" s="4">
        <v>20</v>
      </c>
      <c r="S652" s="4">
        <v>0</v>
      </c>
      <c r="T652" s="4">
        <v>7</v>
      </c>
      <c r="U652" s="4">
        <v>12</v>
      </c>
      <c r="V652" s="4">
        <v>0</v>
      </c>
      <c r="W652" s="4">
        <v>1</v>
      </c>
      <c r="X652" s="4">
        <v>0</v>
      </c>
      <c r="Y652" s="2" t="s">
        <v>513</v>
      </c>
      <c r="Z652" s="4">
        <v>11</v>
      </c>
      <c r="AA652" s="4">
        <v>1</v>
      </c>
      <c r="AB652" s="4">
        <v>1</v>
      </c>
      <c r="AC652" s="4">
        <v>0</v>
      </c>
      <c r="AD652" s="4">
        <v>0</v>
      </c>
      <c r="AE652" s="4">
        <v>0</v>
      </c>
      <c r="AF652" s="4">
        <v>0</v>
      </c>
      <c r="AG652" s="4">
        <v>0</v>
      </c>
      <c r="AH652" s="4">
        <v>0</v>
      </c>
      <c r="AI652" s="4">
        <v>0</v>
      </c>
      <c r="AJ652" s="4">
        <v>0</v>
      </c>
      <c r="AK652" s="4">
        <v>0</v>
      </c>
      <c r="AL652" s="4">
        <v>0</v>
      </c>
      <c r="AM652" s="4">
        <v>0</v>
      </c>
      <c r="AN652" s="4">
        <v>0</v>
      </c>
      <c r="AO652" s="4">
        <v>0</v>
      </c>
      <c r="AP652" s="4">
        <v>0</v>
      </c>
      <c r="AQ652" s="4">
        <v>0</v>
      </c>
      <c r="AR652" s="4">
        <v>0</v>
      </c>
      <c r="AS652" s="4">
        <v>0</v>
      </c>
      <c r="AT652" s="4">
        <v>0</v>
      </c>
      <c r="AU652" s="4">
        <v>0</v>
      </c>
      <c r="AV652" s="4">
        <v>0</v>
      </c>
      <c r="AW652" s="4">
        <f t="shared" si="133"/>
        <v>1</v>
      </c>
      <c r="AX652" s="4">
        <f t="shared" si="134"/>
        <v>1</v>
      </c>
      <c r="AY652" s="4">
        <v>0</v>
      </c>
      <c r="AZ652" s="4">
        <v>0</v>
      </c>
      <c r="BA652" s="4">
        <v>0</v>
      </c>
      <c r="BB652" s="4">
        <v>72</v>
      </c>
      <c r="BC652" s="4">
        <v>72</v>
      </c>
      <c r="BD652" s="4">
        <v>31</v>
      </c>
      <c r="BE652" s="4">
        <v>31</v>
      </c>
      <c r="BF652" s="4">
        <v>0</v>
      </c>
      <c r="BG652" s="8">
        <v>0</v>
      </c>
      <c r="BH652" s="4">
        <v>0</v>
      </c>
      <c r="BI652" s="4">
        <v>0</v>
      </c>
      <c r="BJ652" s="4">
        <v>0</v>
      </c>
      <c r="BK652" s="4">
        <v>244</v>
      </c>
      <c r="BL652" s="4">
        <f t="shared" si="135"/>
        <v>452</v>
      </c>
      <c r="BM652" s="4">
        <f t="shared" si="136"/>
        <v>10</v>
      </c>
      <c r="BN652" s="4">
        <v>10</v>
      </c>
      <c r="BO652" s="4">
        <v>0</v>
      </c>
      <c r="BP652" s="4">
        <v>0</v>
      </c>
      <c r="BQ652" s="4">
        <v>0</v>
      </c>
      <c r="BR652" s="4">
        <f t="shared" si="137"/>
        <v>695</v>
      </c>
      <c r="BS652" s="4">
        <f t="shared" si="138"/>
        <v>675</v>
      </c>
      <c r="BT652" s="4">
        <f t="shared" si="139"/>
        <v>20</v>
      </c>
      <c r="BU652" s="4">
        <f t="shared" si="140"/>
        <v>1938</v>
      </c>
      <c r="BW652" s="4">
        <v>0</v>
      </c>
    </row>
    <row r="653" spans="1:75">
      <c r="A653" t="s">
        <v>125</v>
      </c>
      <c r="B653" s="18">
        <v>44677</v>
      </c>
      <c r="C653" s="4" t="s">
        <v>258</v>
      </c>
      <c r="D653" s="5">
        <v>2022</v>
      </c>
      <c r="E653" s="4" t="s">
        <v>527</v>
      </c>
      <c r="K653" s="4">
        <v>0</v>
      </c>
      <c r="L653" s="4">
        <v>0</v>
      </c>
      <c r="X653" s="4">
        <v>0</v>
      </c>
      <c r="Y653" s="2" t="s">
        <v>513</v>
      </c>
      <c r="AW653" s="4">
        <f t="shared" si="133"/>
        <v>0</v>
      </c>
      <c r="AX653" s="4">
        <f t="shared" si="134"/>
        <v>0</v>
      </c>
      <c r="BG653" s="8">
        <v>0</v>
      </c>
      <c r="BL653" s="4">
        <f t="shared" si="135"/>
        <v>0</v>
      </c>
      <c r="BM653" s="4">
        <f t="shared" si="136"/>
        <v>0</v>
      </c>
      <c r="BR653" s="4">
        <f t="shared" si="137"/>
        <v>0</v>
      </c>
      <c r="BS653" s="4">
        <f t="shared" si="138"/>
        <v>0</v>
      </c>
      <c r="BT653" s="4">
        <f t="shared" si="139"/>
        <v>0</v>
      </c>
      <c r="BU653" s="4">
        <f t="shared" si="140"/>
        <v>0</v>
      </c>
    </row>
    <row r="654" spans="1:75">
      <c r="A654" t="s">
        <v>127</v>
      </c>
      <c r="B654" s="18">
        <v>44677</v>
      </c>
      <c r="C654" s="4" t="s">
        <v>258</v>
      </c>
      <c r="D654" s="5">
        <v>2022</v>
      </c>
      <c r="E654" s="4" t="s">
        <v>528</v>
      </c>
      <c r="F654" s="4">
        <v>14293</v>
      </c>
      <c r="G654" s="4">
        <v>1002</v>
      </c>
      <c r="H654" s="4">
        <v>6442</v>
      </c>
      <c r="I654" s="4">
        <v>1</v>
      </c>
      <c r="J654" s="4">
        <v>3</v>
      </c>
      <c r="K654" s="4">
        <v>6440</v>
      </c>
      <c r="L654" s="4">
        <v>0</v>
      </c>
      <c r="M654" s="4">
        <v>14332</v>
      </c>
      <c r="N654" s="4">
        <v>6493</v>
      </c>
      <c r="O654" s="4">
        <v>6440</v>
      </c>
      <c r="P654" s="4">
        <v>3</v>
      </c>
      <c r="Q654" s="4">
        <v>0</v>
      </c>
      <c r="R654" s="4">
        <v>50</v>
      </c>
      <c r="S654" s="4">
        <v>19</v>
      </c>
      <c r="T654" s="4">
        <v>12</v>
      </c>
      <c r="U654" s="4">
        <v>16</v>
      </c>
      <c r="V654" s="4">
        <v>0</v>
      </c>
      <c r="W654" s="4">
        <v>3</v>
      </c>
      <c r="X654" s="4">
        <v>0</v>
      </c>
      <c r="Y654" s="2" t="s">
        <v>513</v>
      </c>
      <c r="Z654" s="4">
        <v>203</v>
      </c>
      <c r="AA654" s="4">
        <v>31</v>
      </c>
      <c r="AB654" s="4">
        <v>31</v>
      </c>
      <c r="AC654" s="4">
        <v>0</v>
      </c>
      <c r="AD654" s="4">
        <v>0</v>
      </c>
      <c r="AE654" s="4">
        <v>0</v>
      </c>
      <c r="AF654" s="4">
        <v>0</v>
      </c>
      <c r="AG654" s="4">
        <v>0</v>
      </c>
      <c r="AH654" s="4">
        <v>0</v>
      </c>
      <c r="AI654" s="4">
        <v>0</v>
      </c>
      <c r="AJ654" s="4">
        <v>0</v>
      </c>
      <c r="AK654" s="4">
        <v>0</v>
      </c>
      <c r="AL654" s="4">
        <v>0</v>
      </c>
      <c r="AM654" s="4">
        <v>0</v>
      </c>
      <c r="AN654" s="4">
        <v>0</v>
      </c>
      <c r="AO654" s="4">
        <v>0</v>
      </c>
      <c r="AP654" s="4">
        <v>0</v>
      </c>
      <c r="AQ654" s="4">
        <v>0</v>
      </c>
      <c r="AR654" s="4">
        <v>0</v>
      </c>
      <c r="AS654" s="4">
        <v>0</v>
      </c>
      <c r="AT654" s="4">
        <v>0</v>
      </c>
      <c r="AU654" s="4">
        <v>0</v>
      </c>
      <c r="AV654" s="4">
        <v>0</v>
      </c>
      <c r="AW654" s="4">
        <f t="shared" si="133"/>
        <v>31</v>
      </c>
      <c r="AX654" s="4">
        <f t="shared" si="134"/>
        <v>31</v>
      </c>
      <c r="AY654" s="4">
        <v>0</v>
      </c>
      <c r="AZ654" s="4">
        <v>0</v>
      </c>
      <c r="BA654" s="4">
        <v>0</v>
      </c>
      <c r="BB654" s="4">
        <v>39</v>
      </c>
      <c r="BC654" s="4">
        <v>39</v>
      </c>
      <c r="BD654" s="4">
        <v>11</v>
      </c>
      <c r="BE654" s="4">
        <v>11</v>
      </c>
      <c r="BF654" s="4">
        <v>0</v>
      </c>
      <c r="BG654" s="8">
        <v>0</v>
      </c>
      <c r="BH654" s="4">
        <v>0</v>
      </c>
      <c r="BI654" s="4">
        <v>0</v>
      </c>
      <c r="BJ654" s="4">
        <v>0</v>
      </c>
      <c r="BK654" s="4">
        <v>2789</v>
      </c>
      <c r="BL654" s="4">
        <f t="shared" si="135"/>
        <v>3704</v>
      </c>
      <c r="BM654" s="4">
        <f t="shared" si="136"/>
        <v>3</v>
      </c>
      <c r="BN654" s="4">
        <v>3</v>
      </c>
      <c r="BO654" s="4">
        <v>0</v>
      </c>
      <c r="BP654" s="4">
        <v>0</v>
      </c>
      <c r="BQ654" s="4">
        <v>3</v>
      </c>
      <c r="BR654" s="4">
        <f t="shared" si="137"/>
        <v>6462</v>
      </c>
      <c r="BS654" s="4">
        <f t="shared" si="138"/>
        <v>6409</v>
      </c>
      <c r="BT654" s="4">
        <f t="shared" si="139"/>
        <v>50</v>
      </c>
      <c r="BU654" s="4">
        <f t="shared" si="140"/>
        <v>14129</v>
      </c>
      <c r="BW654" s="4">
        <v>0</v>
      </c>
    </row>
    <row r="655" spans="1:75">
      <c r="A655" t="s">
        <v>129</v>
      </c>
      <c r="B655" s="18">
        <v>44677</v>
      </c>
      <c r="C655" s="4" t="s">
        <v>258</v>
      </c>
      <c r="D655" s="5">
        <v>2022</v>
      </c>
      <c r="E655" s="4" t="s">
        <v>529</v>
      </c>
      <c r="F655" s="4">
        <v>1622</v>
      </c>
      <c r="G655" s="4">
        <v>125</v>
      </c>
      <c r="H655" s="4">
        <v>978</v>
      </c>
      <c r="I655" s="4">
        <v>0</v>
      </c>
      <c r="J655" s="4">
        <v>0</v>
      </c>
      <c r="K655" s="4">
        <v>978</v>
      </c>
      <c r="L655" s="4">
        <v>0</v>
      </c>
      <c r="M655" s="4">
        <v>1643</v>
      </c>
      <c r="N655" s="4">
        <v>991</v>
      </c>
      <c r="O655" s="4">
        <v>978</v>
      </c>
      <c r="P655" s="4">
        <v>0</v>
      </c>
      <c r="Q655" s="4">
        <v>0</v>
      </c>
      <c r="R655" s="4">
        <v>13</v>
      </c>
      <c r="S655" s="4">
        <v>3</v>
      </c>
      <c r="T655" s="4">
        <v>2</v>
      </c>
      <c r="U655" s="4">
        <v>7</v>
      </c>
      <c r="V655" s="4">
        <v>0</v>
      </c>
      <c r="W655" s="4">
        <v>1</v>
      </c>
      <c r="X655" s="4">
        <v>0</v>
      </c>
      <c r="Y655" s="2" t="s">
        <v>513</v>
      </c>
      <c r="Z655" s="4">
        <v>24</v>
      </c>
      <c r="AA655" s="4">
        <v>3</v>
      </c>
      <c r="AB655" s="4">
        <v>3</v>
      </c>
      <c r="AC655" s="4">
        <v>0</v>
      </c>
      <c r="AD655" s="4">
        <v>0</v>
      </c>
      <c r="AE655" s="4">
        <v>0</v>
      </c>
      <c r="AF655" s="4">
        <v>0</v>
      </c>
      <c r="AG655" s="4">
        <v>0</v>
      </c>
      <c r="AH655" s="4">
        <v>0</v>
      </c>
      <c r="AI655" s="4">
        <v>0</v>
      </c>
      <c r="AJ655" s="4">
        <v>0</v>
      </c>
      <c r="AK655" s="4">
        <v>0</v>
      </c>
      <c r="AL655" s="4">
        <v>0</v>
      </c>
      <c r="AM655" s="4">
        <v>0</v>
      </c>
      <c r="AN655" s="4">
        <v>0</v>
      </c>
      <c r="AO655" s="4">
        <v>0</v>
      </c>
      <c r="AP655" s="4">
        <v>0</v>
      </c>
      <c r="AQ655" s="4">
        <v>0</v>
      </c>
      <c r="AR655" s="4">
        <v>0</v>
      </c>
      <c r="AS655" s="4">
        <v>0</v>
      </c>
      <c r="AT655" s="4">
        <v>0</v>
      </c>
      <c r="AU655" s="4">
        <v>0</v>
      </c>
      <c r="AV655" s="4">
        <v>0</v>
      </c>
      <c r="AW655" s="4">
        <f t="shared" si="133"/>
        <v>3</v>
      </c>
      <c r="AX655" s="4">
        <f t="shared" si="134"/>
        <v>3</v>
      </c>
      <c r="AY655" s="4">
        <v>0</v>
      </c>
      <c r="AZ655" s="4">
        <v>0</v>
      </c>
      <c r="BA655" s="4">
        <v>0</v>
      </c>
      <c r="BB655" s="4">
        <v>11</v>
      </c>
      <c r="BC655" s="4">
        <v>11</v>
      </c>
      <c r="BD655" s="4">
        <v>10</v>
      </c>
      <c r="BE655" s="4">
        <v>10</v>
      </c>
      <c r="BF655" s="4">
        <v>0</v>
      </c>
      <c r="BG655" s="8">
        <v>0</v>
      </c>
      <c r="BH655" s="4">
        <v>0</v>
      </c>
      <c r="BI655" s="4">
        <v>0</v>
      </c>
      <c r="BJ655" s="4">
        <v>0</v>
      </c>
      <c r="BK655" s="4">
        <v>198</v>
      </c>
      <c r="BL655" s="4">
        <f t="shared" si="135"/>
        <v>793</v>
      </c>
      <c r="BM655" s="4">
        <f t="shared" si="136"/>
        <v>21</v>
      </c>
      <c r="BN655" s="4">
        <v>21</v>
      </c>
      <c r="BO655" s="4">
        <v>0</v>
      </c>
      <c r="BP655" s="4">
        <v>0</v>
      </c>
      <c r="BQ655" s="4">
        <v>21</v>
      </c>
      <c r="BR655" s="4">
        <f t="shared" si="137"/>
        <v>988</v>
      </c>
      <c r="BS655" s="4">
        <f t="shared" si="138"/>
        <v>975</v>
      </c>
      <c r="BT655" s="4">
        <f t="shared" si="139"/>
        <v>13</v>
      </c>
      <c r="BU655" s="4">
        <f t="shared" si="140"/>
        <v>1619</v>
      </c>
      <c r="BW655" s="4">
        <v>0</v>
      </c>
    </row>
    <row r="656" spans="1:75">
      <c r="A656" t="s">
        <v>131</v>
      </c>
      <c r="B656" s="18">
        <v>44677</v>
      </c>
      <c r="C656" s="4" t="s">
        <v>258</v>
      </c>
      <c r="D656" s="5">
        <v>2022</v>
      </c>
      <c r="E656" s="4" t="s">
        <v>530</v>
      </c>
      <c r="F656" s="4">
        <v>73862</v>
      </c>
      <c r="G656" s="4">
        <v>4882</v>
      </c>
      <c r="H656" s="4">
        <v>23118</v>
      </c>
      <c r="I656" s="4">
        <v>6</v>
      </c>
      <c r="J656" s="4">
        <v>1</v>
      </c>
      <c r="K656" s="4">
        <v>23123</v>
      </c>
      <c r="L656" s="4">
        <v>0</v>
      </c>
      <c r="M656" s="4">
        <v>74749</v>
      </c>
      <c r="N656" s="4">
        <v>23650</v>
      </c>
      <c r="O656" s="4">
        <v>23123</v>
      </c>
      <c r="P656" s="4">
        <v>0</v>
      </c>
      <c r="Q656" s="4">
        <v>0</v>
      </c>
      <c r="R656" s="4">
        <v>527</v>
      </c>
      <c r="S656" s="4">
        <v>55</v>
      </c>
      <c r="T656" s="4">
        <v>187</v>
      </c>
      <c r="U656" s="4">
        <v>283</v>
      </c>
      <c r="V656" s="4">
        <v>0</v>
      </c>
      <c r="W656" s="4">
        <v>2</v>
      </c>
      <c r="X656" s="4">
        <v>0</v>
      </c>
      <c r="Y656" s="2" t="s">
        <v>513</v>
      </c>
      <c r="Z656" s="4">
        <v>1404</v>
      </c>
      <c r="AA656" s="4">
        <v>110</v>
      </c>
      <c r="AB656" s="4">
        <v>107</v>
      </c>
      <c r="AC656" s="4">
        <v>3</v>
      </c>
      <c r="AD656" s="4">
        <v>2</v>
      </c>
      <c r="AE656" s="4">
        <v>1</v>
      </c>
      <c r="AF656" s="4">
        <v>0</v>
      </c>
      <c r="AG656" s="4">
        <v>0</v>
      </c>
      <c r="AH656" s="4">
        <v>0</v>
      </c>
      <c r="AI656" s="4">
        <v>0</v>
      </c>
      <c r="AJ656" s="4">
        <v>0</v>
      </c>
      <c r="AK656" s="4">
        <v>0</v>
      </c>
      <c r="AL656" s="4">
        <v>0</v>
      </c>
      <c r="AM656" s="4">
        <v>0</v>
      </c>
      <c r="AN656" s="4">
        <v>0</v>
      </c>
      <c r="AO656" s="4">
        <v>0</v>
      </c>
      <c r="AP656" s="4">
        <v>0</v>
      </c>
      <c r="AQ656" s="4">
        <v>0</v>
      </c>
      <c r="AR656" s="4">
        <v>0</v>
      </c>
      <c r="AS656" s="4">
        <v>0</v>
      </c>
      <c r="AT656" s="4">
        <v>0</v>
      </c>
      <c r="AU656" s="4">
        <v>0</v>
      </c>
      <c r="AV656" s="4">
        <v>0</v>
      </c>
      <c r="AW656" s="4">
        <f t="shared" si="133"/>
        <v>110</v>
      </c>
      <c r="AX656" s="4">
        <f t="shared" si="134"/>
        <v>107</v>
      </c>
      <c r="AY656" s="4">
        <v>0</v>
      </c>
      <c r="AZ656" s="4">
        <v>0</v>
      </c>
      <c r="BA656" s="4">
        <v>0</v>
      </c>
      <c r="BB656" s="4">
        <v>270</v>
      </c>
      <c r="BC656" s="4">
        <v>270</v>
      </c>
      <c r="BD656" s="4">
        <v>102</v>
      </c>
      <c r="BE656" s="4">
        <v>102</v>
      </c>
      <c r="BF656" s="4">
        <v>0</v>
      </c>
      <c r="BG656" s="8">
        <v>28</v>
      </c>
      <c r="BH656" s="4">
        <v>28</v>
      </c>
      <c r="BI656" s="4">
        <v>0</v>
      </c>
      <c r="BJ656" s="4">
        <v>0</v>
      </c>
      <c r="BK656" s="4">
        <v>7331</v>
      </c>
      <c r="BL656" s="4">
        <f t="shared" si="135"/>
        <v>16291</v>
      </c>
      <c r="BM656" s="4">
        <f t="shared" si="136"/>
        <v>145</v>
      </c>
      <c r="BN656" s="4">
        <v>0</v>
      </c>
      <c r="BO656" s="4">
        <v>145</v>
      </c>
      <c r="BP656" s="4">
        <v>0</v>
      </c>
      <c r="BQ656" s="4">
        <v>86</v>
      </c>
      <c r="BR656" s="4">
        <f t="shared" si="137"/>
        <v>23540</v>
      </c>
      <c r="BS656" s="4">
        <f t="shared" si="138"/>
        <v>23016</v>
      </c>
      <c r="BT656" s="4">
        <f t="shared" si="139"/>
        <v>524</v>
      </c>
      <c r="BU656" s="4">
        <f t="shared" si="140"/>
        <v>73345</v>
      </c>
      <c r="BW656" s="4">
        <v>0</v>
      </c>
    </row>
    <row r="657" spans="1:75">
      <c r="A657" t="s">
        <v>133</v>
      </c>
      <c r="B657" s="18">
        <v>44677</v>
      </c>
      <c r="C657" s="4" t="s">
        <v>258</v>
      </c>
      <c r="D657" s="5">
        <v>2022</v>
      </c>
      <c r="E657" s="4" t="s">
        <v>531</v>
      </c>
      <c r="F657" s="4">
        <v>46719</v>
      </c>
      <c r="G657" s="4">
        <v>5102</v>
      </c>
      <c r="H657" s="4">
        <v>16655</v>
      </c>
      <c r="I657" s="4">
        <v>3</v>
      </c>
      <c r="J657" s="4">
        <v>1</v>
      </c>
      <c r="K657" s="4">
        <v>16657</v>
      </c>
      <c r="L657" s="4">
        <v>0</v>
      </c>
      <c r="M657" s="4">
        <v>47321</v>
      </c>
      <c r="N657" s="4">
        <v>16923</v>
      </c>
      <c r="O657" s="4">
        <v>16657</v>
      </c>
      <c r="P657" s="4">
        <v>1</v>
      </c>
      <c r="Q657" s="4">
        <v>0</v>
      </c>
      <c r="R657" s="4">
        <v>265</v>
      </c>
      <c r="S657" s="4">
        <v>26</v>
      </c>
      <c r="T657" s="4">
        <v>142</v>
      </c>
      <c r="U657" s="4">
        <v>86</v>
      </c>
      <c r="V657" s="4">
        <v>0</v>
      </c>
      <c r="W657" s="4">
        <v>11</v>
      </c>
      <c r="X657" s="4">
        <v>0</v>
      </c>
      <c r="Y657" s="2" t="s">
        <v>513</v>
      </c>
      <c r="Z657" s="4">
        <v>4415</v>
      </c>
      <c r="AA657" s="4">
        <v>363</v>
      </c>
      <c r="AB657" s="4">
        <v>354</v>
      </c>
      <c r="AC657" s="4">
        <v>9</v>
      </c>
      <c r="AD657" s="4">
        <v>0</v>
      </c>
      <c r="AE657" s="4">
        <v>7</v>
      </c>
      <c r="AF657" s="4">
        <v>0</v>
      </c>
      <c r="AG657" s="4">
        <v>2</v>
      </c>
      <c r="AH657" s="4">
        <v>0</v>
      </c>
      <c r="AI657" s="4">
        <v>0</v>
      </c>
      <c r="AJ657" s="4">
        <v>0</v>
      </c>
      <c r="AK657" s="4">
        <v>0</v>
      </c>
      <c r="AL657" s="4">
        <v>0</v>
      </c>
      <c r="AM657" s="4">
        <v>0</v>
      </c>
      <c r="AN657" s="4">
        <v>0</v>
      </c>
      <c r="AO657" s="4">
        <v>0</v>
      </c>
      <c r="AP657" s="4">
        <v>0</v>
      </c>
      <c r="AQ657" s="4">
        <v>0</v>
      </c>
      <c r="AR657" s="4">
        <v>0</v>
      </c>
      <c r="AS657" s="4">
        <v>0</v>
      </c>
      <c r="AT657" s="4">
        <v>0</v>
      </c>
      <c r="AU657" s="4">
        <v>0</v>
      </c>
      <c r="AV657" s="4">
        <v>0</v>
      </c>
      <c r="AW657" s="4">
        <f t="shared" si="133"/>
        <v>363</v>
      </c>
      <c r="AX657" s="4">
        <f t="shared" si="134"/>
        <v>354</v>
      </c>
      <c r="AY657" s="4">
        <v>0</v>
      </c>
      <c r="AZ657" s="4">
        <v>0</v>
      </c>
      <c r="BA657" s="4">
        <v>0</v>
      </c>
      <c r="BB657" s="4">
        <v>275</v>
      </c>
      <c r="BC657" s="4">
        <v>275</v>
      </c>
      <c r="BD657" s="4">
        <v>93</v>
      </c>
      <c r="BE657" s="4">
        <v>91</v>
      </c>
      <c r="BF657" s="4">
        <v>2</v>
      </c>
      <c r="BG657" s="8">
        <v>23</v>
      </c>
      <c r="BH657" s="4">
        <v>22</v>
      </c>
      <c r="BI657" s="4">
        <v>1</v>
      </c>
      <c r="BJ657" s="4">
        <v>0</v>
      </c>
      <c r="BK657" s="4">
        <v>6919</v>
      </c>
      <c r="BL657" s="4">
        <f t="shared" si="135"/>
        <v>9981</v>
      </c>
      <c r="BM657" s="4">
        <f t="shared" si="136"/>
        <v>1435</v>
      </c>
      <c r="BN657" s="4">
        <v>1435</v>
      </c>
      <c r="BO657" s="4">
        <v>0</v>
      </c>
      <c r="BP657" s="4">
        <v>0</v>
      </c>
      <c r="BQ657" s="4">
        <v>89</v>
      </c>
      <c r="BR657" s="4">
        <f t="shared" si="137"/>
        <v>16560</v>
      </c>
      <c r="BS657" s="4">
        <f t="shared" si="138"/>
        <v>16303</v>
      </c>
      <c r="BT657" s="4">
        <f t="shared" si="139"/>
        <v>256</v>
      </c>
      <c r="BU657" s="4">
        <f t="shared" si="140"/>
        <v>42906</v>
      </c>
      <c r="BW657" s="4">
        <v>0</v>
      </c>
    </row>
    <row r="658" spans="1:75">
      <c r="A658" t="s">
        <v>135</v>
      </c>
      <c r="B658" s="18">
        <v>44677</v>
      </c>
      <c r="C658" s="4" t="s">
        <v>258</v>
      </c>
      <c r="D658" s="5">
        <v>2022</v>
      </c>
      <c r="E658" s="4" t="s">
        <v>532</v>
      </c>
      <c r="K658" s="4">
        <v>0</v>
      </c>
      <c r="L658" s="4">
        <v>0</v>
      </c>
      <c r="X658" s="4">
        <v>0</v>
      </c>
      <c r="Y658" s="2" t="s">
        <v>513</v>
      </c>
      <c r="AW658" s="4">
        <f t="shared" si="133"/>
        <v>0</v>
      </c>
      <c r="AX658" s="4">
        <f t="shared" si="134"/>
        <v>0</v>
      </c>
      <c r="BG658" s="8">
        <v>0</v>
      </c>
      <c r="BL658" s="4">
        <f t="shared" si="135"/>
        <v>0</v>
      </c>
      <c r="BM658" s="4">
        <f t="shared" si="136"/>
        <v>0</v>
      </c>
      <c r="BR658" s="4">
        <f t="shared" si="137"/>
        <v>0</v>
      </c>
      <c r="BS658" s="4">
        <f t="shared" si="138"/>
        <v>0</v>
      </c>
      <c r="BT658" s="4">
        <f t="shared" si="139"/>
        <v>0</v>
      </c>
      <c r="BU658" s="4">
        <f t="shared" si="140"/>
        <v>0</v>
      </c>
    </row>
    <row r="659" spans="1:75">
      <c r="A659" t="s">
        <v>137</v>
      </c>
      <c r="B659" s="18">
        <v>44677</v>
      </c>
      <c r="C659" s="4" t="s">
        <v>258</v>
      </c>
      <c r="D659" s="5">
        <v>2022</v>
      </c>
      <c r="E659" s="4" t="s">
        <v>533</v>
      </c>
      <c r="F659" s="4">
        <v>57</v>
      </c>
      <c r="G659" s="4">
        <v>5</v>
      </c>
      <c r="H659" s="4">
        <v>22</v>
      </c>
      <c r="I659" s="4">
        <v>0</v>
      </c>
      <c r="J659" s="4">
        <v>0</v>
      </c>
      <c r="K659" s="4">
        <v>22</v>
      </c>
      <c r="L659" s="4">
        <v>0</v>
      </c>
      <c r="M659" s="4">
        <v>57</v>
      </c>
      <c r="N659" s="4">
        <v>22</v>
      </c>
      <c r="O659" s="4">
        <v>22</v>
      </c>
      <c r="P659" s="4">
        <v>0</v>
      </c>
      <c r="Q659" s="4">
        <v>0</v>
      </c>
      <c r="R659" s="4">
        <v>0</v>
      </c>
      <c r="S659" s="4">
        <v>0</v>
      </c>
      <c r="T659" s="4">
        <v>0</v>
      </c>
      <c r="U659" s="4">
        <v>0</v>
      </c>
      <c r="V659" s="4">
        <v>0</v>
      </c>
      <c r="W659" s="4">
        <v>0</v>
      </c>
      <c r="X659" s="4">
        <v>0</v>
      </c>
      <c r="Y659" s="2" t="s">
        <v>513</v>
      </c>
      <c r="Z659" s="4">
        <v>2</v>
      </c>
      <c r="AA659" s="4">
        <v>0</v>
      </c>
      <c r="AB659" s="4">
        <v>0</v>
      </c>
      <c r="AC659" s="4">
        <v>0</v>
      </c>
      <c r="AD659" s="4">
        <v>0</v>
      </c>
      <c r="AE659" s="4">
        <v>0</v>
      </c>
      <c r="AF659" s="4">
        <v>0</v>
      </c>
      <c r="AG659" s="4">
        <v>0</v>
      </c>
      <c r="AH659" s="4">
        <v>0</v>
      </c>
      <c r="AI659" s="4">
        <v>0</v>
      </c>
      <c r="AJ659" s="4">
        <v>0</v>
      </c>
      <c r="AK659" s="4">
        <v>0</v>
      </c>
      <c r="AL659" s="4">
        <v>0</v>
      </c>
      <c r="AM659" s="4">
        <v>0</v>
      </c>
      <c r="AN659" s="4">
        <v>0</v>
      </c>
      <c r="AO659" s="4">
        <v>0</v>
      </c>
      <c r="AP659" s="4">
        <v>0</v>
      </c>
      <c r="AQ659" s="4">
        <v>0</v>
      </c>
      <c r="AR659" s="4">
        <v>0</v>
      </c>
      <c r="AS659" s="4">
        <v>0</v>
      </c>
      <c r="AT659" s="4">
        <v>0</v>
      </c>
      <c r="AU659" s="4">
        <v>0</v>
      </c>
      <c r="AV659" s="4">
        <v>0</v>
      </c>
      <c r="AW659" s="4">
        <f t="shared" si="133"/>
        <v>0</v>
      </c>
      <c r="AX659" s="4">
        <f t="shared" si="134"/>
        <v>0</v>
      </c>
      <c r="AY659" s="4">
        <v>0</v>
      </c>
      <c r="AZ659" s="4">
        <v>0</v>
      </c>
      <c r="BA659" s="4">
        <v>0</v>
      </c>
      <c r="BB659" s="4">
        <v>0</v>
      </c>
      <c r="BC659" s="4">
        <v>0</v>
      </c>
      <c r="BD659" s="4">
        <v>0</v>
      </c>
      <c r="BE659" s="4">
        <v>0</v>
      </c>
      <c r="BF659" s="4">
        <v>0</v>
      </c>
      <c r="BG659" s="8">
        <v>0</v>
      </c>
      <c r="BH659" s="4">
        <v>0</v>
      </c>
      <c r="BI659" s="4">
        <v>0</v>
      </c>
      <c r="BJ659" s="4">
        <v>0</v>
      </c>
      <c r="BK659" s="4">
        <v>0</v>
      </c>
      <c r="BL659" s="4">
        <f t="shared" si="135"/>
        <v>22</v>
      </c>
      <c r="BM659" s="4">
        <f t="shared" si="136"/>
        <v>2</v>
      </c>
      <c r="BN659" s="4">
        <v>2</v>
      </c>
      <c r="BO659" s="4">
        <v>0</v>
      </c>
      <c r="BP659" s="4">
        <v>0</v>
      </c>
      <c r="BQ659" s="4">
        <v>0</v>
      </c>
      <c r="BR659" s="4">
        <f t="shared" si="137"/>
        <v>22</v>
      </c>
      <c r="BS659" s="4">
        <f t="shared" si="138"/>
        <v>22</v>
      </c>
      <c r="BT659" s="4">
        <f t="shared" si="139"/>
        <v>0</v>
      </c>
      <c r="BU659" s="4">
        <f t="shared" si="140"/>
        <v>55</v>
      </c>
      <c r="BW659" s="4">
        <v>0</v>
      </c>
    </row>
    <row r="660" spans="1:75">
      <c r="A660" t="s">
        <v>139</v>
      </c>
      <c r="B660" s="18">
        <v>44677</v>
      </c>
      <c r="C660" s="4" t="s">
        <v>258</v>
      </c>
      <c r="D660" s="5">
        <v>2022</v>
      </c>
      <c r="E660" s="4" t="s">
        <v>534</v>
      </c>
      <c r="K660" s="4">
        <v>0</v>
      </c>
      <c r="L660" s="4">
        <v>0</v>
      </c>
      <c r="X660" s="4">
        <v>0</v>
      </c>
      <c r="Y660" s="2" t="s">
        <v>513</v>
      </c>
      <c r="AW660" s="4">
        <f t="shared" si="133"/>
        <v>0</v>
      </c>
      <c r="AX660" s="4">
        <f t="shared" si="134"/>
        <v>0</v>
      </c>
      <c r="BG660" s="8">
        <v>0</v>
      </c>
      <c r="BL660" s="4">
        <f t="shared" si="135"/>
        <v>0</v>
      </c>
      <c r="BM660" s="4">
        <f t="shared" si="136"/>
        <v>0</v>
      </c>
      <c r="BR660" s="4">
        <f t="shared" si="137"/>
        <v>0</v>
      </c>
      <c r="BS660" s="4">
        <f t="shared" si="138"/>
        <v>0</v>
      </c>
      <c r="BT660" s="4">
        <f t="shared" si="139"/>
        <v>0</v>
      </c>
      <c r="BU660" s="4">
        <f t="shared" si="140"/>
        <v>0</v>
      </c>
    </row>
    <row r="661" spans="1:75">
      <c r="A661" t="s">
        <v>141</v>
      </c>
      <c r="B661" s="18">
        <v>44677</v>
      </c>
      <c r="C661" s="4" t="s">
        <v>258</v>
      </c>
      <c r="D661" s="5">
        <v>2022</v>
      </c>
      <c r="E661" s="4" t="s">
        <v>535</v>
      </c>
      <c r="K661" s="4">
        <v>0</v>
      </c>
      <c r="L661" s="4">
        <v>0</v>
      </c>
      <c r="X661" s="4">
        <v>0</v>
      </c>
      <c r="Y661" s="2" t="s">
        <v>513</v>
      </c>
      <c r="AW661" s="4">
        <f t="shared" si="133"/>
        <v>0</v>
      </c>
      <c r="AX661" s="4">
        <f t="shared" si="134"/>
        <v>0</v>
      </c>
      <c r="BG661" s="8">
        <v>0</v>
      </c>
      <c r="BL661" s="4">
        <f t="shared" si="135"/>
        <v>0</v>
      </c>
      <c r="BM661" s="4">
        <f t="shared" si="136"/>
        <v>0</v>
      </c>
      <c r="BR661" s="4">
        <f t="shared" si="137"/>
        <v>0</v>
      </c>
      <c r="BS661" s="4">
        <f t="shared" si="138"/>
        <v>0</v>
      </c>
      <c r="BT661" s="4">
        <f t="shared" si="139"/>
        <v>0</v>
      </c>
      <c r="BU661" s="4">
        <f t="shared" si="140"/>
        <v>0</v>
      </c>
    </row>
    <row r="662" spans="1:75">
      <c r="A662" t="s">
        <v>143</v>
      </c>
      <c r="B662" s="18">
        <v>44677</v>
      </c>
      <c r="C662" s="4" t="s">
        <v>258</v>
      </c>
      <c r="D662" s="5">
        <v>2022</v>
      </c>
      <c r="E662" s="4" t="s">
        <v>536</v>
      </c>
      <c r="F662" s="4">
        <v>3685</v>
      </c>
      <c r="G662" s="4">
        <v>349</v>
      </c>
      <c r="H662" s="4">
        <v>1426</v>
      </c>
      <c r="I662" s="4">
        <v>0</v>
      </c>
      <c r="J662" s="4">
        <v>0</v>
      </c>
      <c r="K662" s="4">
        <v>1426</v>
      </c>
      <c r="L662" s="4">
        <v>0</v>
      </c>
      <c r="M662" s="4">
        <v>3677</v>
      </c>
      <c r="N662" s="4">
        <v>1460</v>
      </c>
      <c r="O662" s="4">
        <v>1426</v>
      </c>
      <c r="P662" s="4">
        <v>1</v>
      </c>
      <c r="Q662" s="4">
        <v>1</v>
      </c>
      <c r="R662" s="4">
        <v>33</v>
      </c>
      <c r="S662" s="4">
        <v>1</v>
      </c>
      <c r="T662" s="4">
        <v>5</v>
      </c>
      <c r="U662" s="4">
        <v>27</v>
      </c>
      <c r="V662" s="4">
        <v>0</v>
      </c>
      <c r="W662" s="4">
        <v>0</v>
      </c>
      <c r="X662" s="4">
        <v>0</v>
      </c>
      <c r="Y662" s="2" t="s">
        <v>513</v>
      </c>
      <c r="Z662" s="4">
        <v>33</v>
      </c>
      <c r="AA662" s="4">
        <v>1</v>
      </c>
      <c r="AB662" s="4">
        <v>1</v>
      </c>
      <c r="AC662" s="4">
        <v>0</v>
      </c>
      <c r="AD662" s="4">
        <v>0</v>
      </c>
      <c r="AE662" s="4">
        <v>0</v>
      </c>
      <c r="AF662" s="4">
        <v>0</v>
      </c>
      <c r="AG662" s="4">
        <v>0</v>
      </c>
      <c r="AH662" s="4">
        <v>0</v>
      </c>
      <c r="AI662" s="4">
        <v>0</v>
      </c>
      <c r="AJ662" s="4">
        <v>0</v>
      </c>
      <c r="AK662" s="4">
        <v>0</v>
      </c>
      <c r="AL662" s="4">
        <v>0</v>
      </c>
      <c r="AM662" s="4">
        <v>0</v>
      </c>
      <c r="AN662" s="4">
        <v>0</v>
      </c>
      <c r="AO662" s="4">
        <v>0</v>
      </c>
      <c r="AP662" s="4">
        <v>0</v>
      </c>
      <c r="AQ662" s="4">
        <v>0</v>
      </c>
      <c r="AR662" s="4">
        <v>0</v>
      </c>
      <c r="AS662" s="4">
        <v>0</v>
      </c>
      <c r="AT662" s="4">
        <v>0</v>
      </c>
      <c r="AU662" s="4">
        <v>0</v>
      </c>
      <c r="AV662" s="4">
        <v>0</v>
      </c>
      <c r="AW662" s="4">
        <f t="shared" si="133"/>
        <v>1</v>
      </c>
      <c r="AX662" s="4">
        <f t="shared" si="134"/>
        <v>1</v>
      </c>
      <c r="AY662" s="4">
        <v>0</v>
      </c>
      <c r="AZ662" s="4">
        <v>0</v>
      </c>
      <c r="BA662" s="4">
        <v>0</v>
      </c>
      <c r="BB662" s="4">
        <v>8</v>
      </c>
      <c r="BC662" s="4">
        <v>6</v>
      </c>
      <c r="BD662" s="4">
        <v>3</v>
      </c>
      <c r="BE662" s="4">
        <v>3</v>
      </c>
      <c r="BF662" s="4">
        <v>0</v>
      </c>
      <c r="BG662" s="8">
        <v>0</v>
      </c>
      <c r="BH662" s="4">
        <v>0</v>
      </c>
      <c r="BI662" s="4">
        <v>0</v>
      </c>
      <c r="BJ662" s="4">
        <v>0</v>
      </c>
      <c r="BK662" s="4">
        <v>636</v>
      </c>
      <c r="BL662" s="4">
        <f t="shared" si="135"/>
        <v>824</v>
      </c>
      <c r="BM662" s="4">
        <f t="shared" si="136"/>
        <v>1</v>
      </c>
      <c r="BN662" s="4">
        <v>1</v>
      </c>
      <c r="BO662" s="4">
        <v>0</v>
      </c>
      <c r="BP662" s="4">
        <v>0</v>
      </c>
      <c r="BQ662" s="4">
        <v>1</v>
      </c>
      <c r="BR662" s="4">
        <f t="shared" si="137"/>
        <v>1459</v>
      </c>
      <c r="BS662" s="4">
        <f t="shared" si="138"/>
        <v>1425</v>
      </c>
      <c r="BT662" s="4">
        <f t="shared" si="139"/>
        <v>33</v>
      </c>
      <c r="BU662" s="4">
        <f t="shared" si="140"/>
        <v>3644</v>
      </c>
      <c r="BW662" s="4">
        <v>1</v>
      </c>
    </row>
    <row r="663" spans="1:75">
      <c r="A663" t="s">
        <v>145</v>
      </c>
      <c r="B663" s="18">
        <v>44677</v>
      </c>
      <c r="C663" s="4" t="s">
        <v>258</v>
      </c>
      <c r="D663" s="5">
        <v>2022</v>
      </c>
      <c r="E663" s="4" t="s">
        <v>537</v>
      </c>
      <c r="F663" s="4">
        <v>73</v>
      </c>
      <c r="G663" s="4">
        <v>6</v>
      </c>
      <c r="H663" s="4">
        <v>32</v>
      </c>
      <c r="I663" s="4">
        <v>0</v>
      </c>
      <c r="J663" s="4">
        <v>0</v>
      </c>
      <c r="K663" s="4">
        <v>32</v>
      </c>
      <c r="L663" s="4">
        <v>0</v>
      </c>
      <c r="M663" s="4">
        <v>74</v>
      </c>
      <c r="N663" s="4">
        <v>33</v>
      </c>
      <c r="O663" s="4">
        <v>32</v>
      </c>
      <c r="P663" s="4">
        <v>0</v>
      </c>
      <c r="Q663" s="4">
        <v>0</v>
      </c>
      <c r="R663" s="4">
        <v>1</v>
      </c>
      <c r="S663" s="4">
        <v>0</v>
      </c>
      <c r="T663" s="4">
        <v>0</v>
      </c>
      <c r="U663" s="4">
        <v>1</v>
      </c>
      <c r="V663" s="4">
        <v>0</v>
      </c>
      <c r="W663" s="4">
        <v>0</v>
      </c>
      <c r="X663" s="4">
        <v>0</v>
      </c>
      <c r="Y663" s="2" t="s">
        <v>513</v>
      </c>
      <c r="Z663" s="4">
        <v>0</v>
      </c>
      <c r="AA663" s="4">
        <v>0</v>
      </c>
      <c r="AB663" s="4">
        <v>0</v>
      </c>
      <c r="AC663" s="4">
        <v>0</v>
      </c>
      <c r="AD663" s="4">
        <v>0</v>
      </c>
      <c r="AE663" s="4">
        <v>0</v>
      </c>
      <c r="AF663" s="4">
        <v>0</v>
      </c>
      <c r="AG663" s="4">
        <v>0</v>
      </c>
      <c r="AH663" s="4">
        <v>0</v>
      </c>
      <c r="AI663" s="4">
        <v>0</v>
      </c>
      <c r="AJ663" s="4">
        <v>0</v>
      </c>
      <c r="AK663" s="4">
        <v>0</v>
      </c>
      <c r="AL663" s="4">
        <v>0</v>
      </c>
      <c r="AM663" s="4">
        <v>0</v>
      </c>
      <c r="AN663" s="4">
        <v>0</v>
      </c>
      <c r="AO663" s="4">
        <v>0</v>
      </c>
      <c r="AP663" s="4">
        <v>0</v>
      </c>
      <c r="AQ663" s="4">
        <v>0</v>
      </c>
      <c r="AR663" s="4">
        <v>0</v>
      </c>
      <c r="AS663" s="4">
        <v>0</v>
      </c>
      <c r="AT663" s="4">
        <v>0</v>
      </c>
      <c r="AU663" s="4">
        <v>0</v>
      </c>
      <c r="AV663" s="4">
        <v>0</v>
      </c>
      <c r="AW663" s="4">
        <f t="shared" si="133"/>
        <v>0</v>
      </c>
      <c r="AX663" s="4">
        <f t="shared" si="134"/>
        <v>0</v>
      </c>
      <c r="AY663" s="4">
        <v>0</v>
      </c>
      <c r="AZ663" s="4">
        <v>0</v>
      </c>
      <c r="BA663" s="4">
        <v>0</v>
      </c>
      <c r="BB663" s="4">
        <v>0</v>
      </c>
      <c r="BC663" s="4">
        <v>0</v>
      </c>
      <c r="BD663" s="4">
        <v>0</v>
      </c>
      <c r="BE663" s="4">
        <v>0</v>
      </c>
      <c r="BF663" s="4">
        <v>0</v>
      </c>
      <c r="BG663" s="8">
        <v>0</v>
      </c>
      <c r="BH663" s="4">
        <v>0</v>
      </c>
      <c r="BI663" s="4">
        <v>0</v>
      </c>
      <c r="BJ663" s="4">
        <v>0</v>
      </c>
      <c r="BK663" s="4">
        <v>0</v>
      </c>
      <c r="BL663" s="4">
        <f t="shared" si="135"/>
        <v>33</v>
      </c>
      <c r="BM663" s="4">
        <f t="shared" si="136"/>
        <v>0</v>
      </c>
      <c r="BN663" s="4">
        <v>0</v>
      </c>
      <c r="BO663" s="4">
        <v>0</v>
      </c>
      <c r="BP663" s="4">
        <v>0</v>
      </c>
      <c r="BQ663" s="4">
        <v>0</v>
      </c>
      <c r="BR663" s="4">
        <f t="shared" si="137"/>
        <v>33</v>
      </c>
      <c r="BS663" s="4">
        <f t="shared" si="138"/>
        <v>32</v>
      </c>
      <c r="BT663" s="4">
        <f t="shared" si="139"/>
        <v>1</v>
      </c>
      <c r="BU663" s="4">
        <f t="shared" si="140"/>
        <v>74</v>
      </c>
      <c r="BW663" s="4">
        <v>0</v>
      </c>
    </row>
    <row r="664" spans="1:75">
      <c r="A664" t="s">
        <v>147</v>
      </c>
      <c r="B664" s="18">
        <v>44677</v>
      </c>
      <c r="C664" s="4" t="s">
        <v>258</v>
      </c>
      <c r="D664" s="5">
        <v>2022</v>
      </c>
      <c r="E664" s="4" t="s">
        <v>538</v>
      </c>
      <c r="F664" s="4">
        <v>9267</v>
      </c>
      <c r="G664" s="4">
        <v>986</v>
      </c>
      <c r="H664" s="4">
        <v>5102</v>
      </c>
      <c r="I664" s="4">
        <v>0</v>
      </c>
      <c r="J664" s="4">
        <v>0</v>
      </c>
      <c r="K664" s="4">
        <v>5102</v>
      </c>
      <c r="L664" s="4">
        <v>0</v>
      </c>
      <c r="M664" s="4">
        <v>9321</v>
      </c>
      <c r="N664" s="4">
        <v>5177</v>
      </c>
      <c r="O664" s="4">
        <v>5102</v>
      </c>
      <c r="P664" s="4">
        <v>0</v>
      </c>
      <c r="Q664" s="4">
        <v>0</v>
      </c>
      <c r="R664" s="4">
        <v>75</v>
      </c>
      <c r="S664" s="4">
        <v>17</v>
      </c>
      <c r="T664" s="4">
        <v>29</v>
      </c>
      <c r="U664" s="4">
        <v>29</v>
      </c>
      <c r="V664" s="4">
        <v>0</v>
      </c>
      <c r="W664" s="4">
        <v>0</v>
      </c>
      <c r="X664" s="4">
        <v>0</v>
      </c>
      <c r="Y664" s="2" t="s">
        <v>513</v>
      </c>
      <c r="Z664" s="4">
        <v>133</v>
      </c>
      <c r="AA664" s="4">
        <v>27</v>
      </c>
      <c r="AB664" s="4">
        <v>26</v>
      </c>
      <c r="AC664" s="4">
        <v>1</v>
      </c>
      <c r="AD664" s="4">
        <v>0</v>
      </c>
      <c r="AE664" s="4">
        <v>1</v>
      </c>
      <c r="AF664" s="4">
        <v>0</v>
      </c>
      <c r="AG664" s="4">
        <v>0</v>
      </c>
      <c r="AH664" s="4">
        <v>0</v>
      </c>
      <c r="AI664" s="4">
        <v>0</v>
      </c>
      <c r="AJ664" s="4">
        <v>0</v>
      </c>
      <c r="AK664" s="4">
        <v>0</v>
      </c>
      <c r="AL664" s="4">
        <v>0</v>
      </c>
      <c r="AM664" s="4">
        <v>0</v>
      </c>
      <c r="AN664" s="4">
        <v>0</v>
      </c>
      <c r="AO664" s="4">
        <v>0</v>
      </c>
      <c r="AP664" s="4">
        <v>0</v>
      </c>
      <c r="AQ664" s="4">
        <v>0</v>
      </c>
      <c r="AR664" s="4">
        <v>0</v>
      </c>
      <c r="AS664" s="4">
        <v>0</v>
      </c>
      <c r="AT664" s="4">
        <v>0</v>
      </c>
      <c r="AU664" s="4">
        <v>0</v>
      </c>
      <c r="AV664" s="4">
        <v>0</v>
      </c>
      <c r="AW664" s="4">
        <f t="shared" si="133"/>
        <v>27</v>
      </c>
      <c r="AX664" s="4">
        <f t="shared" si="134"/>
        <v>26</v>
      </c>
      <c r="AY664" s="4">
        <v>0</v>
      </c>
      <c r="AZ664" s="4">
        <v>0</v>
      </c>
      <c r="BA664" s="4">
        <v>0</v>
      </c>
      <c r="BB664" s="4">
        <v>34</v>
      </c>
      <c r="BC664" s="4">
        <v>34</v>
      </c>
      <c r="BD664" s="4">
        <v>18</v>
      </c>
      <c r="BE664" s="4">
        <v>18</v>
      </c>
      <c r="BF664" s="4">
        <v>0</v>
      </c>
      <c r="BG664" s="8">
        <v>0</v>
      </c>
      <c r="BH664" s="4">
        <v>0</v>
      </c>
      <c r="BI664" s="4">
        <v>0</v>
      </c>
      <c r="BJ664" s="4">
        <v>0</v>
      </c>
      <c r="BK664" s="4">
        <v>1377</v>
      </c>
      <c r="BL664" s="4">
        <f t="shared" si="135"/>
        <v>3800</v>
      </c>
      <c r="BM664" s="4">
        <f t="shared" si="136"/>
        <v>14</v>
      </c>
      <c r="BN664" s="4">
        <v>14</v>
      </c>
      <c r="BO664" s="4">
        <v>0</v>
      </c>
      <c r="BP664" s="4">
        <v>0</v>
      </c>
      <c r="BQ664" s="4">
        <v>0</v>
      </c>
      <c r="BR664" s="4">
        <f t="shared" si="137"/>
        <v>5150</v>
      </c>
      <c r="BS664" s="4">
        <f t="shared" si="138"/>
        <v>5076</v>
      </c>
      <c r="BT664" s="4">
        <f t="shared" si="139"/>
        <v>74</v>
      </c>
      <c r="BU664" s="4">
        <f t="shared" si="140"/>
        <v>9188</v>
      </c>
      <c r="BW664" s="4">
        <v>0</v>
      </c>
    </row>
    <row r="665" spans="1:75">
      <c r="A665" t="s">
        <v>149</v>
      </c>
      <c r="B665" s="18">
        <v>44677</v>
      </c>
      <c r="C665" s="4" t="s">
        <v>258</v>
      </c>
      <c r="D665" s="5">
        <v>2022</v>
      </c>
      <c r="E665" s="4" t="s">
        <v>539</v>
      </c>
      <c r="K665" s="4">
        <v>0</v>
      </c>
      <c r="L665" s="4">
        <v>0</v>
      </c>
      <c r="X665" s="4">
        <v>0</v>
      </c>
      <c r="Y665" s="2" t="s">
        <v>513</v>
      </c>
      <c r="AW665" s="4">
        <f t="shared" si="133"/>
        <v>0</v>
      </c>
      <c r="AX665" s="4">
        <f t="shared" si="134"/>
        <v>0</v>
      </c>
      <c r="BG665" s="8">
        <v>0</v>
      </c>
      <c r="BL665" s="4">
        <f t="shared" si="135"/>
        <v>0</v>
      </c>
      <c r="BM665" s="4">
        <f t="shared" si="136"/>
        <v>0</v>
      </c>
      <c r="BR665" s="4">
        <f t="shared" si="137"/>
        <v>0</v>
      </c>
      <c r="BS665" s="4">
        <f t="shared" si="138"/>
        <v>0</v>
      </c>
      <c r="BT665" s="4">
        <f t="shared" si="139"/>
        <v>0</v>
      </c>
      <c r="BU665" s="4">
        <f t="shared" si="140"/>
        <v>0</v>
      </c>
    </row>
    <row r="666" spans="1:75">
      <c r="A666" t="s">
        <v>151</v>
      </c>
      <c r="B666" s="18">
        <v>44677</v>
      </c>
      <c r="C666" s="4" t="s">
        <v>258</v>
      </c>
      <c r="D666" s="5">
        <v>2022</v>
      </c>
      <c r="E666" s="4" t="s">
        <v>540</v>
      </c>
      <c r="F666" s="4">
        <v>75057</v>
      </c>
      <c r="G666" s="4">
        <v>7639</v>
      </c>
      <c r="H666" s="4">
        <v>23427</v>
      </c>
      <c r="I666" s="4">
        <v>7</v>
      </c>
      <c r="J666" s="4">
        <v>3</v>
      </c>
      <c r="K666" s="4">
        <v>23431</v>
      </c>
      <c r="L666" s="4">
        <v>0</v>
      </c>
      <c r="M666" s="4">
        <v>76406</v>
      </c>
      <c r="N666" s="4">
        <v>23800</v>
      </c>
      <c r="O666" s="4">
        <v>23431</v>
      </c>
      <c r="P666" s="4">
        <v>6</v>
      </c>
      <c r="Q666" s="4">
        <v>0</v>
      </c>
      <c r="R666" s="4">
        <v>363</v>
      </c>
      <c r="S666" s="4">
        <v>26</v>
      </c>
      <c r="T666" s="4">
        <v>172</v>
      </c>
      <c r="U666" s="4">
        <v>152</v>
      </c>
      <c r="V666" s="4">
        <v>0</v>
      </c>
      <c r="W666" s="4">
        <v>13</v>
      </c>
      <c r="X666" s="4">
        <v>0</v>
      </c>
      <c r="Y666" s="2" t="s">
        <v>513</v>
      </c>
      <c r="Z666" s="4">
        <v>2404</v>
      </c>
      <c r="AA666" s="4">
        <v>368</v>
      </c>
      <c r="AB666" s="4">
        <v>362</v>
      </c>
      <c r="AC666" s="4">
        <v>6</v>
      </c>
      <c r="AD666" s="4">
        <v>2</v>
      </c>
      <c r="AE666" s="4">
        <v>4</v>
      </c>
      <c r="AF666" s="4">
        <v>0</v>
      </c>
      <c r="AG666" s="4">
        <v>0</v>
      </c>
      <c r="AH666" s="4">
        <v>0</v>
      </c>
      <c r="AI666" s="4">
        <v>0</v>
      </c>
      <c r="AJ666" s="4">
        <v>0</v>
      </c>
      <c r="AK666" s="4">
        <v>0</v>
      </c>
      <c r="AL666" s="4">
        <v>0</v>
      </c>
      <c r="AM666" s="4">
        <v>0</v>
      </c>
      <c r="AN666" s="4">
        <v>0</v>
      </c>
      <c r="AO666" s="4">
        <v>0</v>
      </c>
      <c r="AP666" s="4">
        <v>0</v>
      </c>
      <c r="AQ666" s="4">
        <v>0</v>
      </c>
      <c r="AR666" s="4">
        <v>0</v>
      </c>
      <c r="AS666" s="4">
        <v>0</v>
      </c>
      <c r="AT666" s="4">
        <v>0</v>
      </c>
      <c r="AU666" s="4">
        <v>0</v>
      </c>
      <c r="AV666" s="4">
        <v>0</v>
      </c>
      <c r="AW666" s="4">
        <f t="shared" si="133"/>
        <v>368</v>
      </c>
      <c r="AX666" s="4">
        <f t="shared" si="134"/>
        <v>362</v>
      </c>
      <c r="AY666" s="4">
        <v>0</v>
      </c>
      <c r="AZ666" s="4">
        <v>0</v>
      </c>
      <c r="BA666" s="4">
        <v>0</v>
      </c>
      <c r="BB666" s="4">
        <v>582</v>
      </c>
      <c r="BC666" s="4">
        <v>582</v>
      </c>
      <c r="BD666" s="4">
        <v>209</v>
      </c>
      <c r="BE666" s="4">
        <v>201</v>
      </c>
      <c r="BF666" s="4">
        <v>8</v>
      </c>
      <c r="BG666" s="8">
        <v>63</v>
      </c>
      <c r="BH666" s="4">
        <v>63</v>
      </c>
      <c r="BI666" s="4">
        <v>0</v>
      </c>
      <c r="BJ666" s="4">
        <v>0</v>
      </c>
      <c r="BK666" s="4">
        <v>10517</v>
      </c>
      <c r="BL666" s="4">
        <f t="shared" si="135"/>
        <v>13220</v>
      </c>
      <c r="BM666" s="4">
        <f t="shared" si="136"/>
        <v>273</v>
      </c>
      <c r="BN666" s="4">
        <v>210</v>
      </c>
      <c r="BO666" s="4">
        <v>63</v>
      </c>
      <c r="BP666" s="4">
        <v>0</v>
      </c>
      <c r="BQ666" s="4">
        <v>218</v>
      </c>
      <c r="BR666" s="4">
        <f t="shared" si="137"/>
        <v>23432</v>
      </c>
      <c r="BS666" s="4">
        <f t="shared" si="138"/>
        <v>23069</v>
      </c>
      <c r="BT666" s="4">
        <f t="shared" si="139"/>
        <v>357</v>
      </c>
      <c r="BU666" s="4">
        <f t="shared" si="140"/>
        <v>74002</v>
      </c>
      <c r="BW666" s="4">
        <v>0</v>
      </c>
    </row>
    <row r="667" spans="1:75">
      <c r="A667" t="s">
        <v>153</v>
      </c>
      <c r="B667" s="18">
        <v>44677</v>
      </c>
      <c r="C667" s="4" t="s">
        <v>258</v>
      </c>
      <c r="D667" s="5">
        <v>2022</v>
      </c>
      <c r="E667" s="4" t="s">
        <v>541</v>
      </c>
      <c r="K667" s="4">
        <v>0</v>
      </c>
      <c r="L667" s="4">
        <v>0</v>
      </c>
      <c r="X667" s="4">
        <v>0</v>
      </c>
      <c r="Y667" s="2" t="s">
        <v>513</v>
      </c>
      <c r="AW667" s="4">
        <f t="shared" si="133"/>
        <v>0</v>
      </c>
      <c r="AX667" s="4">
        <f t="shared" si="134"/>
        <v>0</v>
      </c>
      <c r="BG667" s="8">
        <v>0</v>
      </c>
      <c r="BL667" s="4">
        <f t="shared" si="135"/>
        <v>0</v>
      </c>
      <c r="BM667" s="4">
        <f t="shared" si="136"/>
        <v>0</v>
      </c>
      <c r="BR667" s="4">
        <f t="shared" si="137"/>
        <v>0</v>
      </c>
      <c r="BS667" s="4">
        <f t="shared" si="138"/>
        <v>0</v>
      </c>
      <c r="BT667" s="4">
        <f t="shared" si="139"/>
        <v>0</v>
      </c>
      <c r="BU667" s="4">
        <f t="shared" si="140"/>
        <v>0</v>
      </c>
    </row>
    <row r="668" spans="1:75">
      <c r="A668" t="s">
        <v>155</v>
      </c>
      <c r="B668" s="18">
        <v>44677</v>
      </c>
      <c r="C668" s="4" t="s">
        <v>258</v>
      </c>
      <c r="D668" s="5">
        <v>2022</v>
      </c>
      <c r="E668" s="4" t="s">
        <v>542</v>
      </c>
      <c r="K668" s="4">
        <v>0</v>
      </c>
      <c r="L668" s="4">
        <v>0</v>
      </c>
      <c r="X668" s="4">
        <v>0</v>
      </c>
      <c r="Y668" s="2" t="s">
        <v>513</v>
      </c>
      <c r="AW668" s="4">
        <f t="shared" si="133"/>
        <v>0</v>
      </c>
      <c r="AX668" s="4">
        <f t="shared" si="134"/>
        <v>0</v>
      </c>
      <c r="BG668" s="8">
        <v>0</v>
      </c>
      <c r="BL668" s="4">
        <f t="shared" si="135"/>
        <v>0</v>
      </c>
      <c r="BM668" s="4">
        <f t="shared" si="136"/>
        <v>0</v>
      </c>
      <c r="BR668" s="4">
        <f t="shared" si="137"/>
        <v>0</v>
      </c>
      <c r="BS668" s="4">
        <f t="shared" si="138"/>
        <v>0</v>
      </c>
      <c r="BT668" s="4">
        <f t="shared" si="139"/>
        <v>0</v>
      </c>
      <c r="BU668" s="4">
        <f t="shared" si="140"/>
        <v>0</v>
      </c>
    </row>
    <row r="669" spans="1:75">
      <c r="A669" t="s">
        <v>157</v>
      </c>
      <c r="B669" s="18">
        <v>44677</v>
      </c>
      <c r="C669" s="4" t="s">
        <v>258</v>
      </c>
      <c r="D669" s="5">
        <v>2022</v>
      </c>
      <c r="E669" s="4" t="s">
        <v>543</v>
      </c>
      <c r="K669" s="4">
        <v>0</v>
      </c>
      <c r="L669" s="4">
        <v>0</v>
      </c>
      <c r="X669" s="4">
        <v>0</v>
      </c>
      <c r="Y669" s="2" t="s">
        <v>513</v>
      </c>
      <c r="AW669" s="4">
        <f t="shared" si="133"/>
        <v>0</v>
      </c>
      <c r="AX669" s="4">
        <f t="shared" si="134"/>
        <v>0</v>
      </c>
      <c r="BG669" s="8">
        <v>0</v>
      </c>
      <c r="BL669" s="4">
        <f t="shared" si="135"/>
        <v>0</v>
      </c>
      <c r="BM669" s="4">
        <f t="shared" si="136"/>
        <v>0</v>
      </c>
      <c r="BR669" s="4">
        <f t="shared" si="137"/>
        <v>0</v>
      </c>
      <c r="BS669" s="4">
        <f t="shared" si="138"/>
        <v>0</v>
      </c>
      <c r="BT669" s="4">
        <f t="shared" si="139"/>
        <v>0</v>
      </c>
      <c r="BU669" s="4">
        <f t="shared" si="140"/>
        <v>0</v>
      </c>
    </row>
    <row r="670" spans="1:75">
      <c r="A670" t="s">
        <v>159</v>
      </c>
      <c r="B670" s="18">
        <v>44677</v>
      </c>
      <c r="C670" s="4" t="s">
        <v>258</v>
      </c>
      <c r="D670" s="5">
        <v>2022</v>
      </c>
      <c r="E670" s="4" t="s">
        <v>544</v>
      </c>
      <c r="F670" s="4">
        <v>108186</v>
      </c>
      <c r="G670" s="4">
        <v>10063</v>
      </c>
      <c r="H670" s="4">
        <v>31645</v>
      </c>
      <c r="I670" s="4">
        <v>10</v>
      </c>
      <c r="J670" s="4">
        <v>1</v>
      </c>
      <c r="K670" s="4">
        <v>31654</v>
      </c>
      <c r="L670" s="4">
        <v>0</v>
      </c>
      <c r="M670" s="4">
        <v>109562</v>
      </c>
      <c r="N670" s="4">
        <v>32129</v>
      </c>
      <c r="O670" s="4">
        <v>31654</v>
      </c>
      <c r="P670" s="4">
        <v>0</v>
      </c>
      <c r="Q670" s="4">
        <v>0</v>
      </c>
      <c r="R670" s="4">
        <v>475</v>
      </c>
      <c r="S670" s="4">
        <v>45</v>
      </c>
      <c r="T670" s="4">
        <v>180</v>
      </c>
      <c r="U670" s="4">
        <v>233</v>
      </c>
      <c r="V670" s="4">
        <v>0</v>
      </c>
      <c r="W670" s="4">
        <v>17</v>
      </c>
      <c r="X670" s="4">
        <v>0</v>
      </c>
      <c r="Y670" s="2" t="s">
        <v>513</v>
      </c>
      <c r="Z670" s="4">
        <v>1734</v>
      </c>
      <c r="AA670" s="4">
        <v>121</v>
      </c>
      <c r="AB670" s="4">
        <v>119</v>
      </c>
      <c r="AC670" s="4">
        <v>2</v>
      </c>
      <c r="AD670" s="4">
        <v>0</v>
      </c>
      <c r="AE670" s="4">
        <v>2</v>
      </c>
      <c r="AF670" s="4">
        <v>0</v>
      </c>
      <c r="AG670" s="4">
        <v>0</v>
      </c>
      <c r="AH670" s="4">
        <v>0</v>
      </c>
      <c r="AI670" s="4">
        <v>0</v>
      </c>
      <c r="AJ670" s="4">
        <v>0</v>
      </c>
      <c r="AK670" s="4">
        <v>0</v>
      </c>
      <c r="AL670" s="4">
        <v>0</v>
      </c>
      <c r="AM670" s="4">
        <v>0</v>
      </c>
      <c r="AN670" s="4">
        <v>0</v>
      </c>
      <c r="AO670" s="4">
        <v>0</v>
      </c>
      <c r="AP670" s="4">
        <v>0</v>
      </c>
      <c r="AQ670" s="4">
        <v>0</v>
      </c>
      <c r="AR670" s="4">
        <v>0</v>
      </c>
      <c r="AS670" s="4">
        <v>0</v>
      </c>
      <c r="AT670" s="4">
        <v>0</v>
      </c>
      <c r="AU670" s="4">
        <v>0</v>
      </c>
      <c r="AV670" s="4">
        <v>0</v>
      </c>
      <c r="AW670" s="4">
        <f t="shared" si="133"/>
        <v>121</v>
      </c>
      <c r="AX670" s="4">
        <f t="shared" si="134"/>
        <v>119</v>
      </c>
      <c r="AY670" s="4">
        <v>0</v>
      </c>
      <c r="AZ670" s="4">
        <v>0</v>
      </c>
      <c r="BA670" s="4">
        <v>0</v>
      </c>
      <c r="BB670" s="4">
        <v>548</v>
      </c>
      <c r="BC670" s="4">
        <v>548</v>
      </c>
      <c r="BD670" s="4">
        <v>162</v>
      </c>
      <c r="BE670" s="4">
        <v>155</v>
      </c>
      <c r="BF670" s="4">
        <v>7</v>
      </c>
      <c r="BG670" s="8">
        <v>11</v>
      </c>
      <c r="BH670" s="4">
        <v>9</v>
      </c>
      <c r="BI670" s="4">
        <v>2</v>
      </c>
      <c r="BJ670" s="4">
        <v>9</v>
      </c>
      <c r="BK670" s="4">
        <v>15592</v>
      </c>
      <c r="BL670" s="4">
        <f t="shared" si="135"/>
        <v>16526</v>
      </c>
      <c r="BM670" s="4">
        <f t="shared" si="136"/>
        <v>54</v>
      </c>
      <c r="BN670" s="4">
        <v>54</v>
      </c>
      <c r="BO670" s="4">
        <v>0</v>
      </c>
      <c r="BP670" s="4">
        <v>0</v>
      </c>
      <c r="BQ670" s="4">
        <v>57</v>
      </c>
      <c r="BR670" s="4">
        <f t="shared" si="137"/>
        <v>32008</v>
      </c>
      <c r="BS670" s="4">
        <f t="shared" si="138"/>
        <v>31535</v>
      </c>
      <c r="BT670" s="4">
        <f t="shared" si="139"/>
        <v>473</v>
      </c>
      <c r="BU670" s="4">
        <f t="shared" si="140"/>
        <v>107828</v>
      </c>
      <c r="BW670" s="4">
        <v>8</v>
      </c>
    </row>
    <row r="671" spans="1:75">
      <c r="A671" t="s">
        <v>161</v>
      </c>
      <c r="B671" s="18">
        <v>44677</v>
      </c>
      <c r="C671" s="4" t="s">
        <v>258</v>
      </c>
      <c r="D671" s="5">
        <v>2022</v>
      </c>
      <c r="E671" s="4" t="s">
        <v>545</v>
      </c>
      <c r="F671" s="4">
        <v>143775</v>
      </c>
      <c r="G671" s="4">
        <v>12978</v>
      </c>
      <c r="H671" s="4">
        <v>38775</v>
      </c>
      <c r="I671" s="4">
        <v>9</v>
      </c>
      <c r="J671" s="4">
        <v>6</v>
      </c>
      <c r="K671" s="4">
        <v>38778</v>
      </c>
      <c r="L671" s="4">
        <v>0</v>
      </c>
      <c r="M671" s="4">
        <v>144837</v>
      </c>
      <c r="N671" s="4">
        <v>39401</v>
      </c>
      <c r="O671" s="4">
        <v>38778</v>
      </c>
      <c r="P671" s="4">
        <v>0</v>
      </c>
      <c r="Q671" s="4">
        <v>0</v>
      </c>
      <c r="R671" s="4">
        <v>623</v>
      </c>
      <c r="S671" s="4">
        <v>73</v>
      </c>
      <c r="T671" s="4">
        <v>98</v>
      </c>
      <c r="U671" s="4">
        <v>451</v>
      </c>
      <c r="V671" s="4">
        <v>0</v>
      </c>
      <c r="W671" s="4">
        <v>1</v>
      </c>
      <c r="X671" s="4">
        <v>0</v>
      </c>
      <c r="Y671" s="2" t="s">
        <v>513</v>
      </c>
      <c r="Z671" s="4">
        <v>2498</v>
      </c>
      <c r="AA671" s="4">
        <v>313</v>
      </c>
      <c r="AB671" s="4">
        <v>309</v>
      </c>
      <c r="AC671" s="4">
        <v>4</v>
      </c>
      <c r="AD671" s="4">
        <v>1</v>
      </c>
      <c r="AE671" s="4">
        <v>1</v>
      </c>
      <c r="AF671" s="4">
        <v>2</v>
      </c>
      <c r="AG671" s="4">
        <v>0</v>
      </c>
      <c r="AH671" s="4">
        <v>0</v>
      </c>
      <c r="AI671" s="4">
        <v>0</v>
      </c>
      <c r="AJ671" s="4">
        <v>0</v>
      </c>
      <c r="AK671" s="4">
        <v>0</v>
      </c>
      <c r="AL671" s="4">
        <v>0</v>
      </c>
      <c r="AM671" s="4">
        <v>0</v>
      </c>
      <c r="AN671" s="4">
        <v>0</v>
      </c>
      <c r="AO671" s="4">
        <v>0</v>
      </c>
      <c r="AP671" s="4">
        <v>0</v>
      </c>
      <c r="AQ671" s="4">
        <v>0</v>
      </c>
      <c r="AR671" s="4">
        <v>0</v>
      </c>
      <c r="AS671" s="4">
        <v>0</v>
      </c>
      <c r="AT671" s="4">
        <v>0</v>
      </c>
      <c r="AU671" s="4">
        <v>0</v>
      </c>
      <c r="AV671" s="4">
        <v>0</v>
      </c>
      <c r="AW671" s="4">
        <f t="shared" si="133"/>
        <v>313</v>
      </c>
      <c r="AX671" s="4">
        <f t="shared" si="134"/>
        <v>309</v>
      </c>
      <c r="AY671" s="4">
        <v>0</v>
      </c>
      <c r="AZ671" s="4">
        <v>0</v>
      </c>
      <c r="BA671" s="4">
        <v>0</v>
      </c>
      <c r="BB671" s="4">
        <v>997</v>
      </c>
      <c r="BC671" s="4">
        <v>997</v>
      </c>
      <c r="BD671" s="4">
        <v>238</v>
      </c>
      <c r="BE671" s="4">
        <v>232</v>
      </c>
      <c r="BF671" s="4">
        <v>6</v>
      </c>
      <c r="BG671" s="8">
        <v>13</v>
      </c>
      <c r="BH671" s="4">
        <v>13</v>
      </c>
      <c r="BI671" s="4">
        <v>0</v>
      </c>
      <c r="BJ671" s="4">
        <v>0</v>
      </c>
      <c r="BK671" s="4">
        <v>7110</v>
      </c>
      <c r="BL671" s="4">
        <f t="shared" si="135"/>
        <v>32278</v>
      </c>
      <c r="BM671" s="4">
        <f t="shared" si="136"/>
        <v>1053</v>
      </c>
      <c r="BN671" s="4">
        <v>1053</v>
      </c>
      <c r="BO671" s="4">
        <v>0</v>
      </c>
      <c r="BP671" s="4">
        <v>0</v>
      </c>
      <c r="BQ671" s="4">
        <v>56</v>
      </c>
      <c r="BR671" s="4">
        <f t="shared" si="137"/>
        <v>39088</v>
      </c>
      <c r="BS671" s="4">
        <f t="shared" si="138"/>
        <v>38469</v>
      </c>
      <c r="BT671" s="4">
        <f t="shared" si="139"/>
        <v>619</v>
      </c>
      <c r="BU671" s="4">
        <f t="shared" si="140"/>
        <v>142339</v>
      </c>
      <c r="BW671" s="4">
        <v>1</v>
      </c>
    </row>
    <row r="672" spans="1:75">
      <c r="A672" t="s">
        <v>163</v>
      </c>
      <c r="B672" s="18">
        <v>44677</v>
      </c>
      <c r="C672" s="4" t="s">
        <v>258</v>
      </c>
      <c r="D672" s="5">
        <v>2022</v>
      </c>
      <c r="E672" s="4" t="s">
        <v>546</v>
      </c>
      <c r="K672" s="4">
        <v>0</v>
      </c>
      <c r="L672" s="4">
        <v>0</v>
      </c>
      <c r="X672" s="4">
        <v>0</v>
      </c>
      <c r="Y672" s="2" t="s">
        <v>513</v>
      </c>
      <c r="AW672" s="4">
        <f t="shared" si="133"/>
        <v>0</v>
      </c>
      <c r="AX672" s="4">
        <f t="shared" si="134"/>
        <v>0</v>
      </c>
      <c r="BG672" s="8">
        <v>0</v>
      </c>
      <c r="BL672" s="4">
        <f t="shared" si="135"/>
        <v>0</v>
      </c>
      <c r="BM672" s="4">
        <f t="shared" si="136"/>
        <v>0</v>
      </c>
      <c r="BR672" s="4">
        <f t="shared" si="137"/>
        <v>0</v>
      </c>
      <c r="BS672" s="4">
        <f t="shared" si="138"/>
        <v>0</v>
      </c>
      <c r="BT672" s="4">
        <f t="shared" si="139"/>
        <v>0</v>
      </c>
      <c r="BU672" s="4">
        <f t="shared" si="140"/>
        <v>0</v>
      </c>
    </row>
    <row r="673" spans="1:75">
      <c r="A673" t="s">
        <v>166</v>
      </c>
      <c r="B673" s="18">
        <v>44677</v>
      </c>
      <c r="C673" s="4" t="s">
        <v>258</v>
      </c>
      <c r="D673" s="5">
        <v>2022</v>
      </c>
      <c r="E673" s="4" t="s">
        <v>547</v>
      </c>
      <c r="F673" s="4">
        <v>36415</v>
      </c>
      <c r="G673" s="4">
        <v>4909</v>
      </c>
      <c r="H673" s="4">
        <v>12514</v>
      </c>
      <c r="I673" s="4">
        <v>10</v>
      </c>
      <c r="J673" s="4">
        <v>2</v>
      </c>
      <c r="K673" s="4">
        <v>12522</v>
      </c>
      <c r="L673" s="4">
        <v>0</v>
      </c>
      <c r="M673" s="4">
        <v>37029</v>
      </c>
      <c r="N673" s="4">
        <v>12665</v>
      </c>
      <c r="O673" s="4">
        <v>12522</v>
      </c>
      <c r="P673" s="4">
        <v>1</v>
      </c>
      <c r="Q673" s="4">
        <v>1</v>
      </c>
      <c r="R673" s="4">
        <v>142</v>
      </c>
      <c r="S673" s="4">
        <v>20</v>
      </c>
      <c r="T673" s="4">
        <v>12</v>
      </c>
      <c r="U673" s="4">
        <v>104</v>
      </c>
      <c r="V673" s="4">
        <v>0</v>
      </c>
      <c r="W673" s="4">
        <v>6</v>
      </c>
      <c r="X673" s="4">
        <v>0</v>
      </c>
      <c r="Y673" s="2" t="s">
        <v>513</v>
      </c>
      <c r="Z673" s="4">
        <v>1058</v>
      </c>
      <c r="AA673" s="4">
        <v>107</v>
      </c>
      <c r="AB673" s="4">
        <v>106</v>
      </c>
      <c r="AC673" s="4">
        <v>1</v>
      </c>
      <c r="AD673" s="4">
        <v>0</v>
      </c>
      <c r="AE673" s="4">
        <v>1</v>
      </c>
      <c r="AF673" s="4">
        <v>0</v>
      </c>
      <c r="AG673" s="4">
        <v>0</v>
      </c>
      <c r="AH673" s="4">
        <v>0</v>
      </c>
      <c r="AI673" s="4">
        <v>0</v>
      </c>
      <c r="AJ673" s="4">
        <v>0</v>
      </c>
      <c r="AK673" s="4">
        <v>0</v>
      </c>
      <c r="AL673" s="4">
        <v>0</v>
      </c>
      <c r="AM673" s="4">
        <v>0</v>
      </c>
      <c r="AN673" s="4">
        <v>0</v>
      </c>
      <c r="AO673" s="4">
        <v>0</v>
      </c>
      <c r="AP673" s="4">
        <v>0</v>
      </c>
      <c r="AQ673" s="4">
        <v>0</v>
      </c>
      <c r="AR673" s="4">
        <v>0</v>
      </c>
      <c r="AS673" s="4">
        <v>0</v>
      </c>
      <c r="AT673" s="4">
        <v>0</v>
      </c>
      <c r="AU673" s="4">
        <v>0</v>
      </c>
      <c r="AV673" s="4">
        <v>0</v>
      </c>
      <c r="AW673" s="4">
        <f t="shared" si="133"/>
        <v>107</v>
      </c>
      <c r="AX673" s="4">
        <f t="shared" si="134"/>
        <v>106</v>
      </c>
      <c r="AY673" s="4">
        <v>0</v>
      </c>
      <c r="AZ673" s="4">
        <v>0</v>
      </c>
      <c r="BA673" s="4">
        <v>0</v>
      </c>
      <c r="BB673" s="4">
        <v>199</v>
      </c>
      <c r="BC673" s="4">
        <v>199</v>
      </c>
      <c r="BD673" s="4">
        <v>53</v>
      </c>
      <c r="BE673" s="4">
        <v>51</v>
      </c>
      <c r="BF673" s="4">
        <v>2</v>
      </c>
      <c r="BG673" s="8">
        <v>11</v>
      </c>
      <c r="BH673" s="4">
        <v>11</v>
      </c>
      <c r="BI673" s="4">
        <v>0</v>
      </c>
      <c r="BJ673" s="4">
        <v>0</v>
      </c>
      <c r="BK673" s="4">
        <v>5729</v>
      </c>
      <c r="BL673" s="4">
        <f t="shared" si="135"/>
        <v>6925</v>
      </c>
      <c r="BM673" s="4">
        <f t="shared" si="136"/>
        <v>56</v>
      </c>
      <c r="BN673" s="4">
        <v>56</v>
      </c>
      <c r="BO673" s="4">
        <v>0</v>
      </c>
      <c r="BP673" s="4">
        <v>0</v>
      </c>
      <c r="BQ673" s="4">
        <v>48</v>
      </c>
      <c r="BR673" s="4">
        <f t="shared" si="137"/>
        <v>12558</v>
      </c>
      <c r="BS673" s="4">
        <f t="shared" si="138"/>
        <v>12416</v>
      </c>
      <c r="BT673" s="4">
        <f t="shared" si="139"/>
        <v>141</v>
      </c>
      <c r="BU673" s="4">
        <f t="shared" si="140"/>
        <v>35971</v>
      </c>
      <c r="BW673" s="4">
        <v>0</v>
      </c>
    </row>
    <row r="674" spans="1:75">
      <c r="A674" t="s">
        <v>168</v>
      </c>
      <c r="B674" s="18">
        <v>44677</v>
      </c>
      <c r="C674" s="4" t="s">
        <v>258</v>
      </c>
      <c r="D674" s="5">
        <v>2022</v>
      </c>
      <c r="E674" s="4" t="s">
        <v>548</v>
      </c>
      <c r="K674" s="4">
        <v>0</v>
      </c>
      <c r="L674" s="4">
        <v>0</v>
      </c>
      <c r="X674" s="4">
        <v>0</v>
      </c>
      <c r="Y674" s="2" t="s">
        <v>513</v>
      </c>
      <c r="AW674" s="4">
        <f t="shared" si="133"/>
        <v>0</v>
      </c>
      <c r="AX674" s="4">
        <f t="shared" si="134"/>
        <v>0</v>
      </c>
      <c r="BG674" s="8">
        <v>0</v>
      </c>
      <c r="BL674" s="4">
        <f t="shared" si="135"/>
        <v>0</v>
      </c>
      <c r="BM674" s="4">
        <f t="shared" si="136"/>
        <v>0</v>
      </c>
      <c r="BR674" s="4">
        <f t="shared" si="137"/>
        <v>0</v>
      </c>
      <c r="BS674" s="4">
        <f t="shared" si="138"/>
        <v>0</v>
      </c>
      <c r="BT674" s="4">
        <f t="shared" si="139"/>
        <v>0</v>
      </c>
      <c r="BU674" s="4">
        <f t="shared" si="140"/>
        <v>0</v>
      </c>
    </row>
    <row r="675" spans="1:75">
      <c r="A675" t="s">
        <v>170</v>
      </c>
      <c r="B675" s="18">
        <v>44677</v>
      </c>
      <c r="C675" s="4" t="s">
        <v>258</v>
      </c>
      <c r="D675" s="5">
        <v>2022</v>
      </c>
      <c r="E675" s="4" t="s">
        <v>549</v>
      </c>
      <c r="K675" s="4">
        <v>0</v>
      </c>
      <c r="L675" s="4">
        <v>0</v>
      </c>
      <c r="X675" s="4">
        <v>0</v>
      </c>
      <c r="Y675" s="2" t="s">
        <v>513</v>
      </c>
      <c r="AW675" s="4">
        <f t="shared" si="133"/>
        <v>0</v>
      </c>
      <c r="AX675" s="4">
        <f t="shared" si="134"/>
        <v>0</v>
      </c>
      <c r="BG675" s="8">
        <v>0</v>
      </c>
      <c r="BL675" s="4">
        <f t="shared" si="135"/>
        <v>0</v>
      </c>
      <c r="BM675" s="4">
        <f t="shared" si="136"/>
        <v>0</v>
      </c>
      <c r="BR675" s="4">
        <f t="shared" si="137"/>
        <v>0</v>
      </c>
      <c r="BS675" s="4">
        <f t="shared" si="138"/>
        <v>0</v>
      </c>
      <c r="BT675" s="4">
        <f t="shared" si="139"/>
        <v>0</v>
      </c>
      <c r="BU675" s="4">
        <f t="shared" si="140"/>
        <v>0</v>
      </c>
    </row>
    <row r="676" spans="1:75">
      <c r="A676" t="s">
        <v>172</v>
      </c>
      <c r="B676" s="18">
        <v>44677</v>
      </c>
      <c r="C676" s="4" t="s">
        <v>258</v>
      </c>
      <c r="D676" s="5">
        <v>2022</v>
      </c>
      <c r="E676" s="4" t="s">
        <v>550</v>
      </c>
      <c r="K676" s="4">
        <v>0</v>
      </c>
      <c r="L676" s="4">
        <v>0</v>
      </c>
      <c r="X676" s="4">
        <v>0</v>
      </c>
      <c r="Y676" s="2" t="s">
        <v>513</v>
      </c>
      <c r="AW676" s="4">
        <f t="shared" si="133"/>
        <v>0</v>
      </c>
      <c r="AX676" s="4">
        <f t="shared" si="134"/>
        <v>0</v>
      </c>
      <c r="BG676" s="8">
        <v>0</v>
      </c>
      <c r="BL676" s="4">
        <f t="shared" si="135"/>
        <v>0</v>
      </c>
      <c r="BM676" s="4">
        <f t="shared" si="136"/>
        <v>0</v>
      </c>
      <c r="BR676" s="4">
        <f t="shared" si="137"/>
        <v>0</v>
      </c>
      <c r="BS676" s="4">
        <f t="shared" si="138"/>
        <v>0</v>
      </c>
      <c r="BT676" s="4">
        <f t="shared" si="139"/>
        <v>0</v>
      </c>
      <c r="BU676" s="4">
        <f t="shared" si="140"/>
        <v>0</v>
      </c>
    </row>
    <row r="677" spans="1:75">
      <c r="A677" t="s">
        <v>174</v>
      </c>
      <c r="B677" s="18">
        <v>44677</v>
      </c>
      <c r="C677" s="4" t="s">
        <v>258</v>
      </c>
      <c r="D677" s="5">
        <v>2022</v>
      </c>
      <c r="E677" s="4" t="s">
        <v>551</v>
      </c>
      <c r="K677" s="4">
        <v>0</v>
      </c>
      <c r="L677" s="4">
        <v>0</v>
      </c>
      <c r="X677" s="4">
        <v>0</v>
      </c>
      <c r="Y677" s="2" t="s">
        <v>513</v>
      </c>
      <c r="AW677" s="4">
        <f t="shared" si="133"/>
        <v>0</v>
      </c>
      <c r="AX677" s="4">
        <f t="shared" si="134"/>
        <v>0</v>
      </c>
      <c r="BG677" s="8">
        <v>0</v>
      </c>
      <c r="BL677" s="4">
        <f t="shared" si="135"/>
        <v>0</v>
      </c>
      <c r="BM677" s="4">
        <f t="shared" si="136"/>
        <v>0</v>
      </c>
      <c r="BR677" s="4">
        <f t="shared" si="137"/>
        <v>0</v>
      </c>
      <c r="BS677" s="4">
        <f t="shared" si="138"/>
        <v>0</v>
      </c>
      <c r="BT677" s="4">
        <f t="shared" si="139"/>
        <v>0</v>
      </c>
      <c r="BU677" s="4">
        <f t="shared" si="140"/>
        <v>0</v>
      </c>
    </row>
    <row r="678" spans="1:75">
      <c r="A678" t="s">
        <v>176</v>
      </c>
      <c r="B678" s="18">
        <v>44677</v>
      </c>
      <c r="C678" s="4" t="s">
        <v>258</v>
      </c>
      <c r="D678" s="5">
        <v>2022</v>
      </c>
      <c r="E678" s="4" t="s">
        <v>552</v>
      </c>
      <c r="F678" s="4">
        <v>5927</v>
      </c>
      <c r="G678" s="4">
        <v>331</v>
      </c>
      <c r="H678" s="4">
        <v>1665</v>
      </c>
      <c r="I678" s="4">
        <v>0</v>
      </c>
      <c r="J678" s="4">
        <v>1</v>
      </c>
      <c r="K678" s="4">
        <v>1664</v>
      </c>
      <c r="L678" s="4">
        <v>0</v>
      </c>
      <c r="M678" s="4">
        <v>6027</v>
      </c>
      <c r="N678" s="4">
        <v>1696</v>
      </c>
      <c r="O678" s="4">
        <v>1664</v>
      </c>
      <c r="P678" s="4">
        <v>0</v>
      </c>
      <c r="Q678" s="4">
        <v>0</v>
      </c>
      <c r="R678" s="4">
        <v>32</v>
      </c>
      <c r="S678" s="4">
        <v>7</v>
      </c>
      <c r="T678" s="4">
        <v>6</v>
      </c>
      <c r="U678" s="4">
        <v>18</v>
      </c>
      <c r="V678" s="4">
        <v>0</v>
      </c>
      <c r="W678" s="4">
        <v>1</v>
      </c>
      <c r="X678" s="4">
        <v>0</v>
      </c>
      <c r="Y678" s="2" t="s">
        <v>513</v>
      </c>
      <c r="Z678" s="4">
        <v>63</v>
      </c>
      <c r="AA678" s="4">
        <v>10</v>
      </c>
      <c r="AB678" s="4">
        <v>9</v>
      </c>
      <c r="AC678" s="4">
        <v>1</v>
      </c>
      <c r="AD678" s="4">
        <v>1</v>
      </c>
      <c r="AE678" s="4">
        <v>0</v>
      </c>
      <c r="AF678" s="4">
        <v>0</v>
      </c>
      <c r="AG678" s="4">
        <v>0</v>
      </c>
      <c r="AH678" s="4">
        <v>0</v>
      </c>
      <c r="AI678" s="4">
        <v>0</v>
      </c>
      <c r="AJ678" s="4">
        <v>0</v>
      </c>
      <c r="AK678" s="4">
        <v>0</v>
      </c>
      <c r="AL678" s="4">
        <v>0</v>
      </c>
      <c r="AM678" s="4">
        <v>0</v>
      </c>
      <c r="AN678" s="4">
        <v>0</v>
      </c>
      <c r="AO678" s="4">
        <v>0</v>
      </c>
      <c r="AP678" s="4">
        <v>0</v>
      </c>
      <c r="AQ678" s="4">
        <v>0</v>
      </c>
      <c r="AR678" s="4">
        <v>0</v>
      </c>
      <c r="AS678" s="4">
        <v>0</v>
      </c>
      <c r="AT678" s="4">
        <v>0</v>
      </c>
      <c r="AU678" s="4">
        <v>0</v>
      </c>
      <c r="AV678" s="4">
        <v>0</v>
      </c>
      <c r="AW678" s="4">
        <f t="shared" si="133"/>
        <v>10</v>
      </c>
      <c r="AX678" s="4">
        <f t="shared" si="134"/>
        <v>9</v>
      </c>
      <c r="AY678" s="4">
        <v>0</v>
      </c>
      <c r="AZ678" s="4">
        <v>0</v>
      </c>
      <c r="BA678" s="4">
        <v>0</v>
      </c>
      <c r="BB678" s="4">
        <v>48</v>
      </c>
      <c r="BC678" s="4">
        <v>48</v>
      </c>
      <c r="BD678" s="4">
        <v>15</v>
      </c>
      <c r="BE678" s="4">
        <v>15</v>
      </c>
      <c r="BF678" s="4">
        <v>0</v>
      </c>
      <c r="BG678" s="8">
        <v>1</v>
      </c>
      <c r="BH678" s="4">
        <v>1</v>
      </c>
      <c r="BI678" s="4">
        <v>0</v>
      </c>
      <c r="BJ678" s="4">
        <v>0</v>
      </c>
      <c r="BK678" s="4">
        <v>340</v>
      </c>
      <c r="BL678" s="4">
        <f t="shared" si="135"/>
        <v>1355</v>
      </c>
      <c r="BM678" s="4">
        <f t="shared" si="136"/>
        <v>25</v>
      </c>
      <c r="BN678" s="4">
        <v>25</v>
      </c>
      <c r="BO678" s="4">
        <v>0</v>
      </c>
      <c r="BP678" s="4">
        <v>0</v>
      </c>
      <c r="BQ678" s="4">
        <v>5</v>
      </c>
      <c r="BR678" s="4">
        <f t="shared" si="137"/>
        <v>1686</v>
      </c>
      <c r="BS678" s="4">
        <f t="shared" si="138"/>
        <v>1655</v>
      </c>
      <c r="BT678" s="4">
        <f t="shared" si="139"/>
        <v>31</v>
      </c>
      <c r="BU678" s="4">
        <f t="shared" si="140"/>
        <v>5964</v>
      </c>
      <c r="BW678" s="4">
        <v>0</v>
      </c>
    </row>
    <row r="679" spans="1:75">
      <c r="A679" s="21" t="s">
        <v>178</v>
      </c>
      <c r="B679" s="22">
        <v>44677</v>
      </c>
      <c r="C679" s="21" t="s">
        <v>258</v>
      </c>
      <c r="D679" s="23">
        <v>2022</v>
      </c>
      <c r="E679" s="21" t="s">
        <v>553</v>
      </c>
      <c r="F679" s="21">
        <v>764566</v>
      </c>
      <c r="G679" s="21">
        <v>73262</v>
      </c>
      <c r="H679" s="21">
        <v>240193</v>
      </c>
      <c r="I679" s="21">
        <v>63</v>
      </c>
      <c r="J679" s="21">
        <v>20</v>
      </c>
      <c r="K679" s="21">
        <v>240236</v>
      </c>
      <c r="L679" s="21">
        <v>0</v>
      </c>
      <c r="M679" s="21">
        <v>772648</v>
      </c>
      <c r="N679" s="21">
        <v>244171</v>
      </c>
      <c r="O679" s="21">
        <v>240236</v>
      </c>
      <c r="P679" s="21">
        <v>14</v>
      </c>
      <c r="Q679" s="21">
        <v>4</v>
      </c>
      <c r="R679" s="21">
        <v>3921</v>
      </c>
      <c r="S679" s="21">
        <v>467</v>
      </c>
      <c r="T679" s="21">
        <v>1296</v>
      </c>
      <c r="U679" s="21">
        <v>2057</v>
      </c>
      <c r="V679" s="21">
        <v>0</v>
      </c>
      <c r="W679" s="21">
        <v>101</v>
      </c>
      <c r="X679" s="21">
        <v>0</v>
      </c>
      <c r="Y679" s="29">
        <v>0</v>
      </c>
      <c r="Z679" s="21">
        <v>16468</v>
      </c>
      <c r="AA679" s="21">
        <v>1669</v>
      </c>
      <c r="AB679" s="21">
        <v>1637</v>
      </c>
      <c r="AC679" s="21">
        <v>32</v>
      </c>
      <c r="AD679" s="21">
        <v>8</v>
      </c>
      <c r="AE679" s="21">
        <v>18</v>
      </c>
      <c r="AF679" s="21">
        <v>4</v>
      </c>
      <c r="AG679" s="21">
        <v>2</v>
      </c>
      <c r="AH679" s="21">
        <v>0</v>
      </c>
      <c r="AI679" s="21">
        <v>0</v>
      </c>
      <c r="AJ679" s="21">
        <v>0</v>
      </c>
      <c r="AK679" s="21">
        <v>0</v>
      </c>
      <c r="AL679" s="21">
        <v>0</v>
      </c>
      <c r="AM679" s="21">
        <v>0</v>
      </c>
      <c r="AN679" s="21">
        <v>0</v>
      </c>
      <c r="AO679" s="21">
        <v>0</v>
      </c>
      <c r="AP679" s="21">
        <v>0</v>
      </c>
      <c r="AQ679" s="21">
        <v>0</v>
      </c>
      <c r="AR679" s="21">
        <v>0</v>
      </c>
      <c r="AS679" s="21">
        <v>0</v>
      </c>
      <c r="AT679" s="21">
        <v>0</v>
      </c>
      <c r="AU679" s="21">
        <v>0</v>
      </c>
      <c r="AV679" s="21">
        <v>0</v>
      </c>
      <c r="AW679" s="21">
        <f t="shared" si="133"/>
        <v>1669</v>
      </c>
      <c r="AX679" s="21">
        <f t="shared" si="134"/>
        <v>1637</v>
      </c>
      <c r="AY679" s="21">
        <v>0</v>
      </c>
      <c r="AZ679" s="21">
        <v>0</v>
      </c>
      <c r="BA679" s="21">
        <v>0</v>
      </c>
      <c r="BB679" s="21">
        <v>4333</v>
      </c>
      <c r="BC679" s="21">
        <v>4331</v>
      </c>
      <c r="BD679" s="21">
        <v>1320</v>
      </c>
      <c r="BE679" s="21">
        <v>1286</v>
      </c>
      <c r="BF679" s="21">
        <v>34</v>
      </c>
      <c r="BG679" s="21">
        <v>179</v>
      </c>
      <c r="BH679" s="21">
        <v>176</v>
      </c>
      <c r="BI679" s="21">
        <v>3</v>
      </c>
      <c r="BJ679" s="21">
        <v>20</v>
      </c>
      <c r="BK679" s="21">
        <v>89481</v>
      </c>
      <c r="BL679" s="21">
        <f t="shared" si="135"/>
        <v>154511</v>
      </c>
      <c r="BM679" s="21">
        <f t="shared" si="136"/>
        <v>3824</v>
      </c>
      <c r="BN679" s="21">
        <v>3616</v>
      </c>
      <c r="BO679" s="21">
        <v>208</v>
      </c>
      <c r="BP679" s="21">
        <v>0</v>
      </c>
      <c r="BQ679" s="21">
        <v>842</v>
      </c>
      <c r="BR679" s="21">
        <f t="shared" si="137"/>
        <v>242502</v>
      </c>
      <c r="BS679" s="21">
        <f t="shared" si="138"/>
        <v>238599</v>
      </c>
      <c r="BT679" s="21">
        <f t="shared" si="139"/>
        <v>3889</v>
      </c>
      <c r="BU679" s="21">
        <f t="shared" si="140"/>
        <v>756180</v>
      </c>
      <c r="BV679" s="21">
        <v>0</v>
      </c>
      <c r="BW679" s="21">
        <v>10</v>
      </c>
    </row>
    <row r="680" spans="1:75" ht="29.1">
      <c r="A680" t="s">
        <v>98</v>
      </c>
      <c r="B680" s="18">
        <v>44600</v>
      </c>
      <c r="C680" s="4" t="s">
        <v>99</v>
      </c>
      <c r="D680" s="5">
        <v>2022</v>
      </c>
      <c r="E680" s="4" t="s">
        <v>554</v>
      </c>
      <c r="F680" s="4">
        <v>7807</v>
      </c>
      <c r="G680" s="4">
        <v>408</v>
      </c>
      <c r="H680" s="4">
        <v>2439</v>
      </c>
      <c r="I680" s="4">
        <v>0</v>
      </c>
      <c r="J680" s="4">
        <v>1</v>
      </c>
      <c r="K680" s="4">
        <f>H680-J680+I680</f>
        <v>2438</v>
      </c>
      <c r="L680" s="4">
        <f>(H680-J680+I680)-O680</f>
        <v>0</v>
      </c>
      <c r="M680" s="4">
        <v>7823</v>
      </c>
      <c r="N680" s="4">
        <v>2499</v>
      </c>
      <c r="O680" s="4">
        <v>2438</v>
      </c>
      <c r="P680" s="4">
        <v>0</v>
      </c>
      <c r="Q680" s="4">
        <v>0</v>
      </c>
      <c r="R680" s="4">
        <v>61</v>
      </c>
      <c r="S680" s="4">
        <v>8</v>
      </c>
      <c r="T680" s="4">
        <v>19</v>
      </c>
      <c r="U680" s="4">
        <v>34</v>
      </c>
      <c r="V680" s="4">
        <v>0</v>
      </c>
      <c r="W680" s="4">
        <v>0</v>
      </c>
      <c r="X680" s="4">
        <f>N680-(O680+P680+R680)</f>
        <v>0</v>
      </c>
      <c r="Y680" s="1" t="s">
        <v>555</v>
      </c>
      <c r="Z680" s="4">
        <v>55</v>
      </c>
      <c r="AA680" s="4">
        <v>2</v>
      </c>
      <c r="AB680" s="4">
        <v>2</v>
      </c>
      <c r="AC680" s="4">
        <v>0</v>
      </c>
      <c r="AD680" s="4">
        <v>0</v>
      </c>
      <c r="AE680" s="4">
        <v>0</v>
      </c>
      <c r="AF680" s="4">
        <v>0</v>
      </c>
      <c r="AG680" s="4">
        <v>0</v>
      </c>
      <c r="AH680" s="4">
        <v>0</v>
      </c>
      <c r="AI680" s="4">
        <v>0</v>
      </c>
      <c r="AJ680" s="4">
        <v>0</v>
      </c>
      <c r="AK680" s="4">
        <v>0</v>
      </c>
      <c r="AL680" s="4">
        <v>0</v>
      </c>
      <c r="AM680" s="4">
        <v>0</v>
      </c>
      <c r="AN680" s="4">
        <v>0</v>
      </c>
      <c r="AO680" s="4">
        <v>0</v>
      </c>
      <c r="AP680" s="4">
        <v>0</v>
      </c>
      <c r="AQ680" s="4">
        <v>0</v>
      </c>
      <c r="AR680" s="4">
        <v>0</v>
      </c>
      <c r="AS680" s="4">
        <v>0</v>
      </c>
      <c r="AT680" s="4">
        <v>0</v>
      </c>
      <c r="AU680" s="4">
        <v>0</v>
      </c>
      <c r="AV680" s="4">
        <v>0</v>
      </c>
      <c r="AW680" s="4">
        <f t="shared" si="133"/>
        <v>2</v>
      </c>
      <c r="AX680" s="4">
        <f t="shared" si="134"/>
        <v>2</v>
      </c>
      <c r="AY680" s="4">
        <v>0</v>
      </c>
      <c r="AZ680" s="4">
        <v>0</v>
      </c>
      <c r="BA680" s="4">
        <v>0</v>
      </c>
      <c r="BB680" s="4">
        <v>10</v>
      </c>
      <c r="BC680" s="4">
        <v>10</v>
      </c>
      <c r="BD680" s="4">
        <v>8</v>
      </c>
      <c r="BE680" s="4">
        <v>8</v>
      </c>
      <c r="BF680" s="4">
        <v>0</v>
      </c>
      <c r="BG680" s="4">
        <f>BH680+BI680</f>
        <v>1</v>
      </c>
      <c r="BH680" s="4">
        <v>1</v>
      </c>
      <c r="BI680" s="4">
        <v>0</v>
      </c>
      <c r="BJ680" s="4">
        <v>1</v>
      </c>
      <c r="BK680" s="4">
        <v>1202</v>
      </c>
      <c r="BL680" s="4">
        <f t="shared" si="135"/>
        <v>1296</v>
      </c>
      <c r="BM680" s="4">
        <f t="shared" si="136"/>
        <v>0</v>
      </c>
      <c r="BN680" s="4">
        <v>0</v>
      </c>
      <c r="BO680" s="4">
        <v>0</v>
      </c>
      <c r="BP680" s="4">
        <v>0</v>
      </c>
      <c r="BQ680" s="4">
        <v>0</v>
      </c>
      <c r="BR680" s="4">
        <f t="shared" si="137"/>
        <v>2497</v>
      </c>
      <c r="BS680" s="4">
        <f t="shared" si="138"/>
        <v>2436</v>
      </c>
      <c r="BT680" s="4">
        <f t="shared" si="139"/>
        <v>61</v>
      </c>
      <c r="BU680" s="4">
        <f t="shared" si="140"/>
        <v>7768</v>
      </c>
      <c r="BW680" s="4">
        <v>0</v>
      </c>
    </row>
    <row r="681" spans="1:75" ht="29.1">
      <c r="A681" t="s">
        <v>101</v>
      </c>
      <c r="B681" s="18">
        <v>44600</v>
      </c>
      <c r="C681" s="4" t="s">
        <v>99</v>
      </c>
      <c r="D681" s="5">
        <v>2022</v>
      </c>
      <c r="E681" s="4" t="s">
        <v>556</v>
      </c>
      <c r="F681" s="4">
        <v>12236</v>
      </c>
      <c r="G681" s="4">
        <v>1651</v>
      </c>
      <c r="H681" s="4">
        <v>4201</v>
      </c>
      <c r="I681" s="4">
        <v>0</v>
      </c>
      <c r="J681" s="4">
        <v>2</v>
      </c>
      <c r="K681" s="4">
        <f>H681-J681+I681</f>
        <v>4199</v>
      </c>
      <c r="L681" s="4">
        <f>(H681-J681+I681)-O681</f>
        <v>-3</v>
      </c>
      <c r="M681" s="4">
        <v>12417</v>
      </c>
      <c r="N681" s="4">
        <v>4257</v>
      </c>
      <c r="O681" s="4">
        <v>4202</v>
      </c>
      <c r="P681" s="4">
        <v>0</v>
      </c>
      <c r="Q681" s="4">
        <v>0</v>
      </c>
      <c r="R681" s="4">
        <v>55</v>
      </c>
      <c r="S681" s="4">
        <v>13</v>
      </c>
      <c r="T681" s="4">
        <v>9</v>
      </c>
      <c r="U681" s="4">
        <v>30</v>
      </c>
      <c r="V681" s="4">
        <v>0</v>
      </c>
      <c r="W681" s="4">
        <v>3</v>
      </c>
      <c r="X681" s="4">
        <f>N681-(O681+P681+R681)</f>
        <v>0</v>
      </c>
      <c r="Y681" s="1" t="s">
        <v>557</v>
      </c>
      <c r="Z681" s="4">
        <v>73</v>
      </c>
      <c r="AA681" s="4">
        <v>4</v>
      </c>
      <c r="AB681" s="4">
        <v>4</v>
      </c>
      <c r="AC681" s="4">
        <v>0</v>
      </c>
      <c r="AD681" s="4">
        <v>0</v>
      </c>
      <c r="AE681" s="4">
        <v>0</v>
      </c>
      <c r="AF681" s="4">
        <v>0</v>
      </c>
      <c r="AG681" s="4">
        <v>0</v>
      </c>
      <c r="AH681" s="4">
        <v>0</v>
      </c>
      <c r="AI681" s="4">
        <v>0</v>
      </c>
      <c r="AJ681" s="4">
        <v>0</v>
      </c>
      <c r="AK681" s="4">
        <v>0</v>
      </c>
      <c r="AL681" s="4">
        <v>0</v>
      </c>
      <c r="AM681" s="4">
        <v>0</v>
      </c>
      <c r="AN681" s="4">
        <v>0</v>
      </c>
      <c r="AO681" s="4">
        <v>0</v>
      </c>
      <c r="AP681" s="4">
        <v>0</v>
      </c>
      <c r="AQ681" s="4">
        <v>0</v>
      </c>
      <c r="AR681" s="4">
        <v>0</v>
      </c>
      <c r="AS681" s="4">
        <v>0</v>
      </c>
      <c r="AT681" s="4">
        <v>0</v>
      </c>
      <c r="AU681" s="4">
        <v>0</v>
      </c>
      <c r="AV681" s="4">
        <v>0</v>
      </c>
      <c r="AW681" s="4">
        <f t="shared" si="133"/>
        <v>4</v>
      </c>
      <c r="AX681" s="4">
        <f t="shared" si="134"/>
        <v>4</v>
      </c>
      <c r="AY681" s="4">
        <v>0</v>
      </c>
      <c r="AZ681" s="4">
        <v>0</v>
      </c>
      <c r="BA681" s="4">
        <v>0</v>
      </c>
      <c r="BB681" s="4">
        <v>60</v>
      </c>
      <c r="BC681" s="4">
        <v>60</v>
      </c>
      <c r="BD681" s="4">
        <v>16</v>
      </c>
      <c r="BE681" s="4">
        <v>16</v>
      </c>
      <c r="BF681" s="4">
        <v>0</v>
      </c>
      <c r="BG681" s="4">
        <f>BH681+BI681</f>
        <v>0</v>
      </c>
      <c r="BH681" s="4">
        <v>0</v>
      </c>
      <c r="BI681" s="4">
        <v>0</v>
      </c>
      <c r="BJ681" s="4">
        <v>0</v>
      </c>
      <c r="BK681" s="4">
        <v>1931</v>
      </c>
      <c r="BL681" s="4">
        <f t="shared" si="135"/>
        <v>2326</v>
      </c>
      <c r="BM681" s="4">
        <f t="shared" si="136"/>
        <v>22</v>
      </c>
      <c r="BN681" s="4">
        <v>22</v>
      </c>
      <c r="BO681" s="4">
        <v>0</v>
      </c>
      <c r="BP681" s="4">
        <v>0</v>
      </c>
      <c r="BQ681" s="4">
        <v>6</v>
      </c>
      <c r="BR681" s="4">
        <f t="shared" si="137"/>
        <v>4253</v>
      </c>
      <c r="BS681" s="4">
        <f t="shared" si="138"/>
        <v>4198</v>
      </c>
      <c r="BT681" s="4">
        <f t="shared" si="139"/>
        <v>55</v>
      </c>
      <c r="BU681" s="4">
        <f t="shared" si="140"/>
        <v>12344</v>
      </c>
      <c r="BW681" s="4">
        <v>0</v>
      </c>
    </row>
    <row r="682" spans="1:75" ht="29.1">
      <c r="A682" t="s">
        <v>103</v>
      </c>
      <c r="B682" s="18">
        <v>44600</v>
      </c>
      <c r="C682" s="4" t="s">
        <v>99</v>
      </c>
      <c r="D682" s="5">
        <v>2022</v>
      </c>
      <c r="E682" s="4" t="s">
        <v>558</v>
      </c>
      <c r="F682" s="4">
        <v>119694</v>
      </c>
      <c r="G682" s="4">
        <v>8069</v>
      </c>
      <c r="H682" s="4">
        <v>35918</v>
      </c>
      <c r="I682" s="4">
        <v>4</v>
      </c>
      <c r="J682" s="4">
        <v>0</v>
      </c>
      <c r="K682" s="4">
        <f>H682-J682+I682</f>
        <v>35922</v>
      </c>
      <c r="L682" s="4">
        <f>(H682-J682+I682)-O682</f>
        <v>0</v>
      </c>
      <c r="M682" s="4">
        <v>121911</v>
      </c>
      <c r="N682" s="4">
        <v>36433</v>
      </c>
      <c r="O682" s="4">
        <v>35922</v>
      </c>
      <c r="P682" s="4">
        <v>0</v>
      </c>
      <c r="Q682" s="4">
        <v>0</v>
      </c>
      <c r="R682" s="4">
        <v>511</v>
      </c>
      <c r="S682" s="4">
        <v>154</v>
      </c>
      <c r="T682" s="4">
        <v>120</v>
      </c>
      <c r="U682" s="4">
        <v>226</v>
      </c>
      <c r="V682" s="4">
        <v>0</v>
      </c>
      <c r="W682" s="4">
        <v>11</v>
      </c>
      <c r="X682" s="4">
        <f>N682-(O682+P682+R682)</f>
        <v>0</v>
      </c>
      <c r="Y682" s="1" t="s">
        <v>559</v>
      </c>
      <c r="Z682" s="4">
        <v>1114</v>
      </c>
      <c r="AA682" s="4">
        <v>94</v>
      </c>
      <c r="AB682" s="4">
        <v>92</v>
      </c>
      <c r="AC682" s="4">
        <v>2</v>
      </c>
      <c r="AD682" s="4">
        <v>0</v>
      </c>
      <c r="AE682" s="4">
        <v>1</v>
      </c>
      <c r="AF682" s="4">
        <v>1</v>
      </c>
      <c r="AG682" s="4">
        <v>0</v>
      </c>
      <c r="AH682" s="4">
        <v>0</v>
      </c>
      <c r="AI682" s="4">
        <v>0</v>
      </c>
      <c r="AJ682" s="4">
        <v>0</v>
      </c>
      <c r="AK682" s="4">
        <v>0</v>
      </c>
      <c r="AL682" s="4">
        <v>0</v>
      </c>
      <c r="AM682" s="4">
        <v>0</v>
      </c>
      <c r="AN682" s="4">
        <v>0</v>
      </c>
      <c r="AO682" s="4">
        <v>0</v>
      </c>
      <c r="AP682" s="4">
        <v>0</v>
      </c>
      <c r="AQ682" s="4">
        <v>0</v>
      </c>
      <c r="AR682" s="4">
        <v>0</v>
      </c>
      <c r="AS682" s="4">
        <v>0</v>
      </c>
      <c r="AT682" s="4">
        <v>0</v>
      </c>
      <c r="AU682" s="4">
        <v>0</v>
      </c>
      <c r="AV682" s="4">
        <v>0</v>
      </c>
      <c r="AW682" s="4">
        <f t="shared" si="133"/>
        <v>94</v>
      </c>
      <c r="AX682" s="4">
        <f t="shared" si="134"/>
        <v>92</v>
      </c>
      <c r="AY682" s="4">
        <v>0</v>
      </c>
      <c r="AZ682" s="4">
        <v>0</v>
      </c>
      <c r="BA682" s="4">
        <v>0</v>
      </c>
      <c r="BB682" s="4">
        <v>1559</v>
      </c>
      <c r="BC682" s="4">
        <v>1544</v>
      </c>
      <c r="BD682" s="4">
        <v>327</v>
      </c>
      <c r="BE682" s="4">
        <v>321</v>
      </c>
      <c r="BF682" s="4">
        <v>6</v>
      </c>
      <c r="BG682" s="4">
        <f>BH682+BI682</f>
        <v>15</v>
      </c>
      <c r="BH682" s="4">
        <v>15</v>
      </c>
      <c r="BI682" s="4">
        <v>0</v>
      </c>
      <c r="BJ682" s="4">
        <v>14</v>
      </c>
      <c r="BK682" s="4">
        <v>17198</v>
      </c>
      <c r="BL682" s="4">
        <f t="shared" si="135"/>
        <v>19220</v>
      </c>
      <c r="BM682" s="4">
        <f t="shared" si="136"/>
        <v>155</v>
      </c>
      <c r="BN682" s="4">
        <v>155</v>
      </c>
      <c r="BO682" s="4">
        <v>0</v>
      </c>
      <c r="BP682" s="4">
        <v>0</v>
      </c>
      <c r="BQ682" s="4">
        <v>78</v>
      </c>
      <c r="BR682" s="4">
        <f t="shared" si="137"/>
        <v>36339</v>
      </c>
      <c r="BS682" s="4">
        <f t="shared" si="138"/>
        <v>35830</v>
      </c>
      <c r="BT682" s="4">
        <f t="shared" si="139"/>
        <v>509</v>
      </c>
      <c r="BU682" s="4">
        <f t="shared" si="140"/>
        <v>120797</v>
      </c>
      <c r="BW682" s="4">
        <v>0</v>
      </c>
    </row>
    <row r="683" spans="1:75">
      <c r="A683" t="s">
        <v>105</v>
      </c>
      <c r="B683" s="18">
        <v>44600</v>
      </c>
      <c r="C683" s="4" t="s">
        <v>99</v>
      </c>
      <c r="D683" s="5">
        <v>2022</v>
      </c>
      <c r="E683" s="4" t="s">
        <v>560</v>
      </c>
      <c r="F683" s="4">
        <v>5230</v>
      </c>
      <c r="G683" s="4">
        <v>304</v>
      </c>
      <c r="H683" s="4">
        <v>2203</v>
      </c>
      <c r="I683" s="4">
        <v>0</v>
      </c>
      <c r="J683" s="4">
        <v>0</v>
      </c>
      <c r="K683" s="4">
        <f>H683-J683+I683</f>
        <v>2203</v>
      </c>
      <c r="L683" s="4">
        <f>(H683-J683+I683)-O683</f>
        <v>0</v>
      </c>
      <c r="M683" s="4">
        <v>5349</v>
      </c>
      <c r="N683" s="4">
        <v>2250</v>
      </c>
      <c r="O683" s="4">
        <v>2203</v>
      </c>
      <c r="P683" s="4">
        <v>0</v>
      </c>
      <c r="Q683" s="4">
        <v>0</v>
      </c>
      <c r="R683" s="4">
        <v>47</v>
      </c>
      <c r="S683" s="4">
        <v>11</v>
      </c>
      <c r="T683" s="4">
        <v>22</v>
      </c>
      <c r="U683" s="4">
        <v>12</v>
      </c>
      <c r="V683" s="4">
        <v>0</v>
      </c>
      <c r="W683" s="4">
        <v>2</v>
      </c>
      <c r="X683" s="4">
        <f>N683-(O683+P683+R683)</f>
        <v>0</v>
      </c>
      <c r="Y683" s="1" t="s">
        <v>513</v>
      </c>
      <c r="Z683" s="4">
        <v>53</v>
      </c>
      <c r="AA683" s="4">
        <v>3</v>
      </c>
      <c r="AB683" s="4">
        <v>3</v>
      </c>
      <c r="AC683" s="4">
        <v>0</v>
      </c>
      <c r="AD683" s="4">
        <v>0</v>
      </c>
      <c r="AE683" s="4">
        <v>0</v>
      </c>
      <c r="AF683" s="4">
        <v>0</v>
      </c>
      <c r="AG683" s="4">
        <v>0</v>
      </c>
      <c r="AH683" s="4">
        <v>0</v>
      </c>
      <c r="AI683" s="4">
        <v>0</v>
      </c>
      <c r="AJ683" s="4">
        <v>0</v>
      </c>
      <c r="AK683" s="4">
        <v>0</v>
      </c>
      <c r="AL683" s="4">
        <v>0</v>
      </c>
      <c r="AM683" s="4">
        <v>0</v>
      </c>
      <c r="AN683" s="4">
        <v>0</v>
      </c>
      <c r="AO683" s="4">
        <v>0</v>
      </c>
      <c r="AP683" s="4">
        <v>0</v>
      </c>
      <c r="AQ683" s="4">
        <v>0</v>
      </c>
      <c r="AR683" s="4">
        <v>0</v>
      </c>
      <c r="AS683" s="4">
        <v>0</v>
      </c>
      <c r="AT683" s="4">
        <v>0</v>
      </c>
      <c r="AU683" s="4">
        <v>0</v>
      </c>
      <c r="AV683" s="4">
        <v>0</v>
      </c>
      <c r="AW683" s="4">
        <f t="shared" si="133"/>
        <v>3</v>
      </c>
      <c r="AX683" s="4">
        <f t="shared" si="134"/>
        <v>3</v>
      </c>
      <c r="AY683" s="4">
        <v>0</v>
      </c>
      <c r="AZ683" s="4">
        <v>0</v>
      </c>
      <c r="BA683" s="4">
        <v>0</v>
      </c>
      <c r="BB683" s="4">
        <v>43</v>
      </c>
      <c r="BC683" s="4">
        <v>43</v>
      </c>
      <c r="BD683" s="4">
        <v>12</v>
      </c>
      <c r="BE683" s="4">
        <v>11</v>
      </c>
      <c r="BF683" s="4">
        <v>1</v>
      </c>
      <c r="BG683" s="4">
        <f>BH683+BI683</f>
        <v>0</v>
      </c>
      <c r="BH683" s="4">
        <v>0</v>
      </c>
      <c r="BI683" s="4">
        <v>0</v>
      </c>
      <c r="BJ683" s="4">
        <v>0</v>
      </c>
      <c r="BK683" s="4">
        <v>1221</v>
      </c>
      <c r="BL683" s="4">
        <f t="shared" si="135"/>
        <v>1029</v>
      </c>
      <c r="BM683" s="4">
        <f t="shared" si="136"/>
        <v>3</v>
      </c>
      <c r="BN683" s="4">
        <v>3</v>
      </c>
      <c r="BO683" s="4">
        <v>0</v>
      </c>
      <c r="BP683" s="4">
        <v>0</v>
      </c>
      <c r="BQ683" s="4">
        <v>1</v>
      </c>
      <c r="BR683" s="4">
        <f t="shared" si="137"/>
        <v>2247</v>
      </c>
      <c r="BS683" s="4">
        <f t="shared" si="138"/>
        <v>2200</v>
      </c>
      <c r="BT683" s="4">
        <f t="shared" si="139"/>
        <v>47</v>
      </c>
      <c r="BU683" s="4">
        <f t="shared" si="140"/>
        <v>5296</v>
      </c>
      <c r="BW683" s="4">
        <v>0</v>
      </c>
    </row>
    <row r="684" spans="1:75">
      <c r="A684" t="s">
        <v>107</v>
      </c>
      <c r="B684" s="19">
        <v>44600</v>
      </c>
      <c r="C684" s="8" t="s">
        <v>99</v>
      </c>
      <c r="D684" s="10">
        <v>2022</v>
      </c>
      <c r="E684" s="8" t="s">
        <v>561</v>
      </c>
      <c r="F684" s="8"/>
      <c r="G684" s="8"/>
      <c r="H684" s="8"/>
      <c r="I684" s="8"/>
      <c r="J684" s="8"/>
      <c r="K684" s="8"/>
      <c r="L684" s="8"/>
      <c r="M684" s="8"/>
      <c r="N684" s="8"/>
      <c r="O684" s="8"/>
      <c r="P684" s="8"/>
      <c r="Q684" s="8"/>
      <c r="R684" s="8"/>
      <c r="S684" s="8"/>
      <c r="T684" s="8"/>
      <c r="U684" s="8"/>
      <c r="V684" s="8"/>
      <c r="W684" s="8"/>
      <c r="X684" s="8"/>
      <c r="Y684" s="3" t="s">
        <v>410</v>
      </c>
      <c r="Z684" s="8"/>
      <c r="AA684" s="8"/>
      <c r="AB684" s="8"/>
      <c r="AC684" s="8"/>
      <c r="AD684" s="8"/>
      <c r="AE684" s="8"/>
      <c r="AF684" s="8"/>
      <c r="AG684" s="8"/>
      <c r="AH684" s="8"/>
      <c r="AI684" s="8"/>
      <c r="AJ684" s="8"/>
      <c r="AK684" s="8"/>
      <c r="AL684" s="8"/>
      <c r="AM684" s="8"/>
      <c r="AN684" s="8"/>
      <c r="AO684" s="8"/>
      <c r="AP684" s="8"/>
      <c r="AQ684" s="8"/>
      <c r="AR684" s="8"/>
      <c r="AS684" s="8"/>
      <c r="AT684" s="8"/>
      <c r="AU684" s="8"/>
      <c r="AV684" s="8"/>
      <c r="AW684" s="8"/>
      <c r="AX684" s="8"/>
      <c r="AY684" s="8"/>
      <c r="AZ684" s="8"/>
      <c r="BA684" s="8"/>
      <c r="BB684" s="8"/>
      <c r="BC684" s="8"/>
      <c r="BD684" s="8"/>
      <c r="BE684" s="8"/>
      <c r="BF684" s="8"/>
      <c r="BH684" s="8"/>
      <c r="BI684" s="8"/>
      <c r="BJ684" s="8"/>
      <c r="BK684" s="8"/>
      <c r="BL684" s="8"/>
      <c r="BM684" s="8"/>
      <c r="BN684" s="8"/>
      <c r="BO684" s="8"/>
      <c r="BP684" s="8"/>
      <c r="BQ684" s="8"/>
      <c r="BR684" s="8"/>
      <c r="BS684" s="8"/>
      <c r="BT684" s="8"/>
      <c r="BU684" s="8"/>
      <c r="BV684" s="8"/>
      <c r="BW684" s="8"/>
    </row>
    <row r="685" spans="1:75">
      <c r="A685" t="s">
        <v>109</v>
      </c>
      <c r="B685" s="18">
        <v>44600</v>
      </c>
      <c r="C685" s="4" t="s">
        <v>99</v>
      </c>
      <c r="D685" s="5">
        <v>2022</v>
      </c>
      <c r="E685" s="4" t="s">
        <v>562</v>
      </c>
      <c r="F685" s="4">
        <v>174958</v>
      </c>
      <c r="G685" s="4">
        <v>19972</v>
      </c>
      <c r="H685" s="4">
        <v>51907</v>
      </c>
      <c r="I685" s="4">
        <v>13</v>
      </c>
      <c r="J685" s="4">
        <v>0</v>
      </c>
      <c r="K685" s="4">
        <f t="shared" ref="K685:K703" si="143">H685-J685+I685</f>
        <v>51920</v>
      </c>
      <c r="L685" s="4">
        <f t="shared" ref="L685:L703" si="144">(H685-J685+I685)-O685</f>
        <v>0</v>
      </c>
      <c r="M685" s="4">
        <v>178588</v>
      </c>
      <c r="N685" s="4">
        <v>52734</v>
      </c>
      <c r="O685" s="4">
        <v>51920</v>
      </c>
      <c r="P685" s="4">
        <v>1</v>
      </c>
      <c r="Q685" s="4">
        <v>0</v>
      </c>
      <c r="R685" s="4">
        <v>813</v>
      </c>
      <c r="S685" s="4">
        <v>63</v>
      </c>
      <c r="T685" s="4">
        <v>302</v>
      </c>
      <c r="U685" s="4">
        <v>407</v>
      </c>
      <c r="V685" s="4">
        <v>0</v>
      </c>
      <c r="W685" s="4">
        <v>41</v>
      </c>
      <c r="X685" s="4">
        <f t="shared" ref="X685:X703" si="145">N685-(O685+P685+R685)</f>
        <v>0</v>
      </c>
      <c r="Y685" s="1" t="s">
        <v>513</v>
      </c>
      <c r="Z685" s="4">
        <v>1878</v>
      </c>
      <c r="AA685" s="4">
        <v>164</v>
      </c>
      <c r="AB685" s="4">
        <v>163</v>
      </c>
      <c r="AC685" s="4">
        <v>1</v>
      </c>
      <c r="AD685" s="4">
        <v>0</v>
      </c>
      <c r="AE685" s="4">
        <v>1</v>
      </c>
      <c r="AF685" s="4">
        <v>0</v>
      </c>
      <c r="AG685" s="4">
        <v>0</v>
      </c>
      <c r="AH685" s="4">
        <v>0</v>
      </c>
      <c r="AI685" s="4">
        <v>0</v>
      </c>
      <c r="AJ685" s="4">
        <v>0</v>
      </c>
      <c r="AK685" s="4">
        <v>0</v>
      </c>
      <c r="AL685" s="4">
        <v>0</v>
      </c>
      <c r="AM685" s="4">
        <v>0</v>
      </c>
      <c r="AN685" s="4">
        <v>0</v>
      </c>
      <c r="AO685" s="4">
        <v>0</v>
      </c>
      <c r="AP685" s="4">
        <v>0</v>
      </c>
      <c r="AQ685" s="4">
        <v>0</v>
      </c>
      <c r="AR685" s="4">
        <v>0</v>
      </c>
      <c r="AS685" s="4">
        <v>0</v>
      </c>
      <c r="AT685" s="4">
        <v>0</v>
      </c>
      <c r="AU685" s="4">
        <v>0</v>
      </c>
      <c r="AV685" s="4">
        <v>0</v>
      </c>
      <c r="AW685" s="4">
        <f t="shared" ref="AW685:AW703" si="146">AA685+AH685</f>
        <v>164</v>
      </c>
      <c r="AX685" s="4">
        <f t="shared" ref="AX685:AX703" si="147">AB685+AI685</f>
        <v>163</v>
      </c>
      <c r="AY685" s="4">
        <v>0</v>
      </c>
      <c r="AZ685" s="4">
        <v>0</v>
      </c>
      <c r="BA685" s="4">
        <v>0</v>
      </c>
      <c r="BB685" s="4">
        <v>1646</v>
      </c>
      <c r="BC685" s="4">
        <v>1646</v>
      </c>
      <c r="BD685" s="4">
        <v>316</v>
      </c>
      <c r="BE685" s="4">
        <v>309</v>
      </c>
      <c r="BF685" s="4">
        <v>7</v>
      </c>
      <c r="BG685" s="4">
        <f t="shared" ref="BG685:BG703" si="148">BH685+BI685</f>
        <v>31</v>
      </c>
      <c r="BH685" s="4">
        <v>31</v>
      </c>
      <c r="BI685" s="4">
        <v>0</v>
      </c>
      <c r="BJ685" s="4">
        <v>0</v>
      </c>
      <c r="BK685" s="4">
        <v>17339</v>
      </c>
      <c r="BL685" s="4">
        <f t="shared" ref="BL685:BL703" si="149">N685-AY685-BG685-BK685</f>
        <v>35364</v>
      </c>
      <c r="BM685" s="4">
        <f t="shared" ref="BM685:BM703" si="150">BN685+BO685</f>
        <v>1049</v>
      </c>
      <c r="BN685" s="4">
        <v>1049</v>
      </c>
      <c r="BO685" s="4">
        <v>0</v>
      </c>
      <c r="BP685" s="4">
        <v>0</v>
      </c>
      <c r="BQ685" s="4">
        <v>152</v>
      </c>
      <c r="BR685" s="4">
        <f t="shared" ref="BR685:BR703" si="151">N685-AA685-AO685-AH685-AZ685</f>
        <v>52570</v>
      </c>
      <c r="BS685" s="4">
        <f t="shared" ref="BS685:BS703" si="152">O685-AB685-AQ685-AI685-AZ685</f>
        <v>51757</v>
      </c>
      <c r="BT685" s="4">
        <f t="shared" ref="BT685:BT703" si="153">R685-AC685-AR685-AJ685-AK685-AL685-AM685-BA685</f>
        <v>812</v>
      </c>
      <c r="BU685" s="4">
        <f t="shared" ref="BU685:BU703" si="154">M685-Z685-AN685-AY685</f>
        <v>176710</v>
      </c>
      <c r="BW685" s="4">
        <v>0</v>
      </c>
    </row>
    <row r="686" spans="1:75">
      <c r="A686" t="s">
        <v>111</v>
      </c>
      <c r="B686" s="18">
        <v>44600</v>
      </c>
      <c r="C686" s="4" t="s">
        <v>99</v>
      </c>
      <c r="D686" s="5">
        <v>2022</v>
      </c>
      <c r="E686" s="4" t="s">
        <v>563</v>
      </c>
      <c r="F686" s="4">
        <v>79</v>
      </c>
      <c r="G686" s="4">
        <v>3</v>
      </c>
      <c r="H686" s="4">
        <v>35</v>
      </c>
      <c r="I686" s="4">
        <v>0</v>
      </c>
      <c r="J686" s="4">
        <v>0</v>
      </c>
      <c r="K686" s="4">
        <f t="shared" si="143"/>
        <v>35</v>
      </c>
      <c r="L686" s="4">
        <f t="shared" si="144"/>
        <v>0</v>
      </c>
      <c r="M686" s="4">
        <v>79</v>
      </c>
      <c r="N686" s="4">
        <v>35</v>
      </c>
      <c r="O686" s="4">
        <v>35</v>
      </c>
      <c r="P686" s="4">
        <v>0</v>
      </c>
      <c r="Q686" s="4">
        <v>0</v>
      </c>
      <c r="R686" s="4">
        <v>0</v>
      </c>
      <c r="S686" s="4">
        <v>0</v>
      </c>
      <c r="T686" s="4">
        <v>0</v>
      </c>
      <c r="U686" s="4">
        <v>0</v>
      </c>
      <c r="V686" s="4">
        <v>0</v>
      </c>
      <c r="W686" s="4">
        <v>0</v>
      </c>
      <c r="X686" s="4">
        <f t="shared" si="145"/>
        <v>0</v>
      </c>
      <c r="Y686" s="1" t="s">
        <v>513</v>
      </c>
      <c r="Z686" s="4">
        <v>0</v>
      </c>
      <c r="AA686" s="4">
        <v>0</v>
      </c>
      <c r="AB686" s="4">
        <v>0</v>
      </c>
      <c r="AC686" s="4">
        <v>0</v>
      </c>
      <c r="AD686" s="4">
        <v>0</v>
      </c>
      <c r="AE686" s="4">
        <v>0</v>
      </c>
      <c r="AF686" s="4">
        <v>0</v>
      </c>
      <c r="AG686" s="4">
        <v>0</v>
      </c>
      <c r="AH686" s="4">
        <v>0</v>
      </c>
      <c r="AI686" s="4">
        <v>0</v>
      </c>
      <c r="AJ686" s="4">
        <v>0</v>
      </c>
      <c r="AK686" s="4">
        <v>0</v>
      </c>
      <c r="AL686" s="4">
        <v>0</v>
      </c>
      <c r="AM686" s="4">
        <v>0</v>
      </c>
      <c r="AN686" s="4">
        <v>0</v>
      </c>
      <c r="AO686" s="4">
        <v>0</v>
      </c>
      <c r="AP686" s="4">
        <v>0</v>
      </c>
      <c r="AQ686" s="4">
        <v>0</v>
      </c>
      <c r="AR686" s="4">
        <v>0</v>
      </c>
      <c r="AS686" s="4">
        <v>0</v>
      </c>
      <c r="AT686" s="4">
        <v>0</v>
      </c>
      <c r="AU686" s="4">
        <v>0</v>
      </c>
      <c r="AV686" s="4">
        <v>0</v>
      </c>
      <c r="AW686" s="4">
        <f t="shared" si="146"/>
        <v>0</v>
      </c>
      <c r="AX686" s="4">
        <f t="shared" si="147"/>
        <v>0</v>
      </c>
      <c r="AY686" s="4">
        <v>0</v>
      </c>
      <c r="AZ686" s="4">
        <v>0</v>
      </c>
      <c r="BA686" s="4">
        <v>0</v>
      </c>
      <c r="BB686" s="4">
        <v>0</v>
      </c>
      <c r="BC686" s="4">
        <v>0</v>
      </c>
      <c r="BD686" s="4">
        <v>0</v>
      </c>
      <c r="BE686" s="4">
        <v>0</v>
      </c>
      <c r="BF686" s="4">
        <v>0</v>
      </c>
      <c r="BG686" s="4">
        <f t="shared" si="148"/>
        <v>0</v>
      </c>
      <c r="BH686" s="4">
        <v>0</v>
      </c>
      <c r="BI686" s="4">
        <v>0</v>
      </c>
      <c r="BJ686" s="4">
        <v>0</v>
      </c>
      <c r="BK686" s="4">
        <v>8</v>
      </c>
      <c r="BL686" s="4">
        <f t="shared" si="149"/>
        <v>27</v>
      </c>
      <c r="BM686" s="4">
        <f t="shared" si="150"/>
        <v>0</v>
      </c>
      <c r="BN686" s="4">
        <v>0</v>
      </c>
      <c r="BO686" s="4">
        <v>0</v>
      </c>
      <c r="BP686" s="4">
        <v>0</v>
      </c>
      <c r="BQ686" s="4">
        <v>0</v>
      </c>
      <c r="BR686" s="4">
        <f t="shared" si="151"/>
        <v>35</v>
      </c>
      <c r="BS686" s="4">
        <f t="shared" si="152"/>
        <v>35</v>
      </c>
      <c r="BT686" s="4">
        <f t="shared" si="153"/>
        <v>0</v>
      </c>
      <c r="BU686" s="4">
        <f t="shared" si="154"/>
        <v>79</v>
      </c>
      <c r="BW686" s="4">
        <v>0</v>
      </c>
    </row>
    <row r="687" spans="1:75">
      <c r="A687" t="s">
        <v>113</v>
      </c>
      <c r="B687" s="18">
        <v>44600</v>
      </c>
      <c r="C687" s="4" t="s">
        <v>99</v>
      </c>
      <c r="D687" s="5">
        <v>2022</v>
      </c>
      <c r="E687" s="4" t="s">
        <v>564</v>
      </c>
      <c r="F687" s="4">
        <v>6694</v>
      </c>
      <c r="G687" s="4">
        <v>469</v>
      </c>
      <c r="H687" s="4">
        <v>2650</v>
      </c>
      <c r="I687" s="4">
        <v>0</v>
      </c>
      <c r="J687" s="4">
        <v>0</v>
      </c>
      <c r="K687" s="4">
        <f t="shared" si="143"/>
        <v>2650</v>
      </c>
      <c r="L687" s="4">
        <f t="shared" si="144"/>
        <v>0</v>
      </c>
      <c r="M687" s="4">
        <v>6787</v>
      </c>
      <c r="N687" s="4">
        <v>2681</v>
      </c>
      <c r="O687" s="4">
        <v>2650</v>
      </c>
      <c r="P687" s="4">
        <v>0</v>
      </c>
      <c r="Q687" s="4">
        <v>0</v>
      </c>
      <c r="R687" s="4">
        <v>31</v>
      </c>
      <c r="S687" s="4">
        <v>2</v>
      </c>
      <c r="T687" s="4">
        <v>12</v>
      </c>
      <c r="U687" s="4">
        <v>16</v>
      </c>
      <c r="V687" s="4">
        <v>0</v>
      </c>
      <c r="W687" s="4">
        <v>1</v>
      </c>
      <c r="X687" s="4">
        <f t="shared" si="145"/>
        <v>0</v>
      </c>
      <c r="Y687" s="1" t="s">
        <v>513</v>
      </c>
      <c r="Z687" s="4">
        <v>62</v>
      </c>
      <c r="AA687" s="4">
        <v>1</v>
      </c>
      <c r="AB687" s="4">
        <v>1</v>
      </c>
      <c r="AC687" s="4">
        <v>0</v>
      </c>
      <c r="AD687" s="4">
        <v>0</v>
      </c>
      <c r="AE687" s="4">
        <v>0</v>
      </c>
      <c r="AF687" s="4">
        <v>0</v>
      </c>
      <c r="AG687" s="4">
        <v>0</v>
      </c>
      <c r="AH687" s="4">
        <v>0</v>
      </c>
      <c r="AI687" s="4">
        <v>0</v>
      </c>
      <c r="AJ687" s="4">
        <v>0</v>
      </c>
      <c r="AK687" s="4">
        <v>0</v>
      </c>
      <c r="AL687" s="4">
        <v>0</v>
      </c>
      <c r="AM687" s="4">
        <v>0</v>
      </c>
      <c r="AN687" s="4">
        <v>0</v>
      </c>
      <c r="AO687" s="4">
        <v>0</v>
      </c>
      <c r="AP687" s="4">
        <v>0</v>
      </c>
      <c r="AQ687" s="4">
        <v>0</v>
      </c>
      <c r="AR687" s="4">
        <v>0</v>
      </c>
      <c r="AS687" s="4">
        <v>0</v>
      </c>
      <c r="AT687" s="4">
        <v>0</v>
      </c>
      <c r="AU687" s="4">
        <v>0</v>
      </c>
      <c r="AV687" s="4">
        <v>0</v>
      </c>
      <c r="AW687" s="4">
        <f t="shared" si="146"/>
        <v>1</v>
      </c>
      <c r="AX687" s="4">
        <f t="shared" si="147"/>
        <v>1</v>
      </c>
      <c r="AY687" s="4">
        <v>0</v>
      </c>
      <c r="AZ687" s="4">
        <v>0</v>
      </c>
      <c r="BA687" s="4">
        <v>0</v>
      </c>
      <c r="BB687" s="4">
        <v>33</v>
      </c>
      <c r="BC687" s="4">
        <v>33</v>
      </c>
      <c r="BD687" s="4">
        <v>9</v>
      </c>
      <c r="BE687" s="4">
        <v>9</v>
      </c>
      <c r="BF687" s="4">
        <v>0</v>
      </c>
      <c r="BG687" s="4">
        <f t="shared" si="148"/>
        <v>0</v>
      </c>
      <c r="BH687" s="4">
        <v>0</v>
      </c>
      <c r="BI687" s="4">
        <v>0</v>
      </c>
      <c r="BJ687" s="4">
        <v>0</v>
      </c>
      <c r="BK687" s="4">
        <v>1858</v>
      </c>
      <c r="BL687" s="4">
        <f t="shared" si="149"/>
        <v>823</v>
      </c>
      <c r="BM687" s="4">
        <f t="shared" si="150"/>
        <v>40</v>
      </c>
      <c r="BN687" s="4">
        <v>40</v>
      </c>
      <c r="BO687" s="4">
        <v>0</v>
      </c>
      <c r="BP687" s="4">
        <v>0</v>
      </c>
      <c r="BQ687" s="4">
        <v>5</v>
      </c>
      <c r="BR687" s="4">
        <f t="shared" si="151"/>
        <v>2680</v>
      </c>
      <c r="BS687" s="4">
        <f t="shared" si="152"/>
        <v>2649</v>
      </c>
      <c r="BT687" s="4">
        <f t="shared" si="153"/>
        <v>31</v>
      </c>
      <c r="BU687" s="4">
        <f t="shared" si="154"/>
        <v>6725</v>
      </c>
      <c r="BW687" s="4">
        <v>0</v>
      </c>
    </row>
    <row r="688" spans="1:75">
      <c r="A688" t="s">
        <v>115</v>
      </c>
      <c r="B688" s="18">
        <v>44600</v>
      </c>
      <c r="C688" s="4" t="s">
        <v>99</v>
      </c>
      <c r="D688" s="5">
        <v>2022</v>
      </c>
      <c r="E688" s="4" t="s">
        <v>565</v>
      </c>
      <c r="F688" s="4">
        <v>2973</v>
      </c>
      <c r="G688" s="4">
        <v>209</v>
      </c>
      <c r="H688" s="4">
        <v>1242</v>
      </c>
      <c r="I688" s="4">
        <v>0</v>
      </c>
      <c r="J688" s="4">
        <v>0</v>
      </c>
      <c r="K688" s="4">
        <f t="shared" si="143"/>
        <v>1242</v>
      </c>
      <c r="L688" s="4">
        <f t="shared" si="144"/>
        <v>0</v>
      </c>
      <c r="M688" s="4">
        <v>3022</v>
      </c>
      <c r="N688" s="4">
        <v>1256</v>
      </c>
      <c r="O688" s="4">
        <v>1242</v>
      </c>
      <c r="P688" s="4">
        <v>0</v>
      </c>
      <c r="Q688" s="4">
        <v>0</v>
      </c>
      <c r="R688" s="4">
        <v>14</v>
      </c>
      <c r="S688" s="4">
        <v>2</v>
      </c>
      <c r="T688" s="4">
        <v>2</v>
      </c>
      <c r="U688" s="4">
        <v>10</v>
      </c>
      <c r="V688" s="4">
        <v>0</v>
      </c>
      <c r="W688" s="4">
        <v>0</v>
      </c>
      <c r="X688" s="4">
        <f t="shared" si="145"/>
        <v>0</v>
      </c>
      <c r="Y688" s="1" t="s">
        <v>513</v>
      </c>
      <c r="Z688" s="4">
        <v>28</v>
      </c>
      <c r="AA688" s="4">
        <v>1</v>
      </c>
      <c r="AB688" s="4">
        <v>1</v>
      </c>
      <c r="AC688" s="4">
        <v>0</v>
      </c>
      <c r="AD688" s="4">
        <v>0</v>
      </c>
      <c r="AE688" s="4">
        <v>0</v>
      </c>
      <c r="AF688" s="4">
        <v>0</v>
      </c>
      <c r="AG688" s="4">
        <v>0</v>
      </c>
      <c r="AH688" s="4">
        <v>0</v>
      </c>
      <c r="AI688" s="4">
        <v>0</v>
      </c>
      <c r="AJ688" s="4">
        <v>0</v>
      </c>
      <c r="AK688" s="4">
        <v>0</v>
      </c>
      <c r="AL688" s="4">
        <v>0</v>
      </c>
      <c r="AM688" s="4">
        <v>0</v>
      </c>
      <c r="AN688" s="4">
        <v>0</v>
      </c>
      <c r="AO688" s="4">
        <v>0</v>
      </c>
      <c r="AP688" s="4">
        <v>0</v>
      </c>
      <c r="AQ688" s="4">
        <v>0</v>
      </c>
      <c r="AR688" s="4">
        <v>0</v>
      </c>
      <c r="AS688" s="4">
        <v>0</v>
      </c>
      <c r="AT688" s="4">
        <v>0</v>
      </c>
      <c r="AU688" s="4">
        <v>0</v>
      </c>
      <c r="AV688" s="4">
        <v>0</v>
      </c>
      <c r="AW688" s="4">
        <f t="shared" si="146"/>
        <v>1</v>
      </c>
      <c r="AX688" s="4">
        <f t="shared" si="147"/>
        <v>1</v>
      </c>
      <c r="AY688" s="4">
        <v>0</v>
      </c>
      <c r="AZ688" s="4">
        <v>0</v>
      </c>
      <c r="BA688" s="4">
        <v>0</v>
      </c>
      <c r="BB688" s="4">
        <v>30</v>
      </c>
      <c r="BC688" s="4">
        <v>30</v>
      </c>
      <c r="BD688" s="4">
        <v>16</v>
      </c>
      <c r="BE688" s="4">
        <v>16</v>
      </c>
      <c r="BF688" s="4">
        <v>0</v>
      </c>
      <c r="BG688" s="4">
        <f t="shared" si="148"/>
        <v>0</v>
      </c>
      <c r="BH688" s="4">
        <v>0</v>
      </c>
      <c r="BI688" s="4">
        <v>0</v>
      </c>
      <c r="BJ688" s="4">
        <v>0</v>
      </c>
      <c r="BK688" s="4">
        <v>470</v>
      </c>
      <c r="BL688" s="4">
        <f t="shared" si="149"/>
        <v>786</v>
      </c>
      <c r="BM688" s="4">
        <f t="shared" si="150"/>
        <v>18</v>
      </c>
      <c r="BN688" s="4">
        <v>18</v>
      </c>
      <c r="BO688" s="4">
        <v>0</v>
      </c>
      <c r="BP688" s="4">
        <v>0</v>
      </c>
      <c r="BQ688" s="4">
        <v>5</v>
      </c>
      <c r="BR688" s="4">
        <f t="shared" si="151"/>
        <v>1255</v>
      </c>
      <c r="BS688" s="4">
        <f t="shared" si="152"/>
        <v>1241</v>
      </c>
      <c r="BT688" s="4">
        <f t="shared" si="153"/>
        <v>14</v>
      </c>
      <c r="BU688" s="4">
        <f t="shared" si="154"/>
        <v>2994</v>
      </c>
      <c r="BW688" s="4">
        <v>0</v>
      </c>
    </row>
    <row r="689" spans="1:75">
      <c r="A689" t="s">
        <v>117</v>
      </c>
      <c r="B689" s="18">
        <v>44600</v>
      </c>
      <c r="C689" s="4" t="s">
        <v>99</v>
      </c>
      <c r="D689" s="5">
        <v>2022</v>
      </c>
      <c r="E689" s="4" t="s">
        <v>566</v>
      </c>
      <c r="F689" s="4">
        <v>1167</v>
      </c>
      <c r="G689" s="4">
        <v>125</v>
      </c>
      <c r="H689" s="4">
        <v>462</v>
      </c>
      <c r="I689" s="4">
        <v>0</v>
      </c>
      <c r="J689" s="4">
        <v>0</v>
      </c>
      <c r="K689" s="4">
        <f t="shared" si="143"/>
        <v>462</v>
      </c>
      <c r="L689" s="4">
        <f t="shared" si="144"/>
        <v>0</v>
      </c>
      <c r="M689" s="4">
        <v>1169</v>
      </c>
      <c r="N689" s="4">
        <v>472</v>
      </c>
      <c r="O689" s="4">
        <v>462</v>
      </c>
      <c r="P689" s="4">
        <v>0</v>
      </c>
      <c r="Q689" s="4">
        <v>0</v>
      </c>
      <c r="R689" s="4">
        <v>10</v>
      </c>
      <c r="S689" s="4">
        <v>1</v>
      </c>
      <c r="T689" s="4">
        <v>1</v>
      </c>
      <c r="U689" s="4">
        <v>8</v>
      </c>
      <c r="V689" s="4">
        <v>0</v>
      </c>
      <c r="W689" s="4">
        <v>0</v>
      </c>
      <c r="X689" s="4">
        <f t="shared" si="145"/>
        <v>0</v>
      </c>
      <c r="Y689" s="1" t="s">
        <v>513</v>
      </c>
      <c r="Z689" s="4">
        <v>4</v>
      </c>
      <c r="AA689" s="4">
        <v>0</v>
      </c>
      <c r="AB689" s="4">
        <v>0</v>
      </c>
      <c r="AC689" s="4">
        <v>0</v>
      </c>
      <c r="AD689" s="4">
        <v>0</v>
      </c>
      <c r="AE689" s="4">
        <v>0</v>
      </c>
      <c r="AF689" s="4">
        <v>0</v>
      </c>
      <c r="AG689" s="4">
        <v>0</v>
      </c>
      <c r="AH689" s="4">
        <v>0</v>
      </c>
      <c r="AI689" s="4">
        <v>0</v>
      </c>
      <c r="AJ689" s="4">
        <v>0</v>
      </c>
      <c r="AK689" s="4">
        <v>0</v>
      </c>
      <c r="AL689" s="4">
        <v>0</v>
      </c>
      <c r="AM689" s="4">
        <v>0</v>
      </c>
      <c r="AN689" s="4">
        <v>0</v>
      </c>
      <c r="AO689" s="4">
        <v>0</v>
      </c>
      <c r="AP689" s="4">
        <v>0</v>
      </c>
      <c r="AQ689" s="4">
        <v>0</v>
      </c>
      <c r="AR689" s="4">
        <v>0</v>
      </c>
      <c r="AS689" s="4">
        <v>0</v>
      </c>
      <c r="AT689" s="4">
        <v>0</v>
      </c>
      <c r="AU689" s="4">
        <v>0</v>
      </c>
      <c r="AV689" s="4">
        <v>0</v>
      </c>
      <c r="AW689" s="4">
        <f t="shared" si="146"/>
        <v>0</v>
      </c>
      <c r="AX689" s="4">
        <f t="shared" si="147"/>
        <v>0</v>
      </c>
      <c r="AY689" s="4">
        <v>0</v>
      </c>
      <c r="AZ689" s="4">
        <v>0</v>
      </c>
      <c r="BA689" s="4">
        <v>0</v>
      </c>
      <c r="BB689" s="4">
        <v>1</v>
      </c>
      <c r="BC689" s="4">
        <v>1</v>
      </c>
      <c r="BD689" s="4">
        <v>1</v>
      </c>
      <c r="BE689" s="4">
        <v>1</v>
      </c>
      <c r="BF689" s="4">
        <v>0</v>
      </c>
      <c r="BG689" s="4">
        <f t="shared" si="148"/>
        <v>0</v>
      </c>
      <c r="BH689" s="4">
        <v>0</v>
      </c>
      <c r="BI689" s="4">
        <v>0</v>
      </c>
      <c r="BJ689" s="4">
        <v>0</v>
      </c>
      <c r="BK689" s="4">
        <v>78</v>
      </c>
      <c r="BL689" s="4">
        <f t="shared" si="149"/>
        <v>394</v>
      </c>
      <c r="BM689" s="4">
        <f t="shared" si="150"/>
        <v>0</v>
      </c>
      <c r="BN689" s="4">
        <v>0</v>
      </c>
      <c r="BO689" s="4">
        <v>0</v>
      </c>
      <c r="BP689" s="4">
        <v>0</v>
      </c>
      <c r="BQ689" s="4">
        <v>0</v>
      </c>
      <c r="BR689" s="4">
        <f t="shared" si="151"/>
        <v>472</v>
      </c>
      <c r="BS689" s="4">
        <f t="shared" si="152"/>
        <v>462</v>
      </c>
      <c r="BT689" s="4">
        <f t="shared" si="153"/>
        <v>10</v>
      </c>
      <c r="BU689" s="4">
        <f t="shared" si="154"/>
        <v>1165</v>
      </c>
      <c r="BW689" s="4">
        <v>0</v>
      </c>
    </row>
    <row r="690" spans="1:75">
      <c r="A690" t="s">
        <v>119</v>
      </c>
      <c r="B690" s="18">
        <v>44600</v>
      </c>
      <c r="C690" s="4" t="s">
        <v>99</v>
      </c>
      <c r="D690" s="5">
        <v>2022</v>
      </c>
      <c r="E690" s="4" t="s">
        <v>567</v>
      </c>
      <c r="F690" s="4">
        <v>42176</v>
      </c>
      <c r="G690" s="4">
        <v>3318</v>
      </c>
      <c r="H690" s="4">
        <v>10741</v>
      </c>
      <c r="I690" s="4">
        <v>2</v>
      </c>
      <c r="J690" s="4">
        <v>0</v>
      </c>
      <c r="K690" s="4">
        <f t="shared" si="143"/>
        <v>10743</v>
      </c>
      <c r="L690" s="4">
        <f t="shared" si="144"/>
        <v>0</v>
      </c>
      <c r="M690" s="4">
        <v>43034</v>
      </c>
      <c r="N690" s="4">
        <v>10964</v>
      </c>
      <c r="O690" s="4">
        <v>10743</v>
      </c>
      <c r="P690" s="4">
        <v>3</v>
      </c>
      <c r="Q690" s="4">
        <v>3</v>
      </c>
      <c r="R690" s="4">
        <v>218</v>
      </c>
      <c r="S690" s="4">
        <v>55</v>
      </c>
      <c r="T690" s="4">
        <v>58</v>
      </c>
      <c r="U690" s="4">
        <v>104</v>
      </c>
      <c r="V690" s="4">
        <v>0</v>
      </c>
      <c r="W690" s="4">
        <v>1</v>
      </c>
      <c r="X690" s="4">
        <f t="shared" si="145"/>
        <v>0</v>
      </c>
      <c r="Y690" s="1" t="s">
        <v>513</v>
      </c>
      <c r="Z690" s="4">
        <v>427</v>
      </c>
      <c r="AA690" s="4">
        <v>36</v>
      </c>
      <c r="AB690" s="4">
        <v>36</v>
      </c>
      <c r="AC690" s="4">
        <v>0</v>
      </c>
      <c r="AD690" s="4">
        <v>0</v>
      </c>
      <c r="AE690" s="4">
        <v>0</v>
      </c>
      <c r="AF690" s="4">
        <v>0</v>
      </c>
      <c r="AG690" s="4">
        <v>0</v>
      </c>
      <c r="AH690" s="4">
        <v>0</v>
      </c>
      <c r="AI690" s="4">
        <v>0</v>
      </c>
      <c r="AJ690" s="4">
        <v>0</v>
      </c>
      <c r="AK690" s="4">
        <v>0</v>
      </c>
      <c r="AL690" s="4">
        <v>0</v>
      </c>
      <c r="AM690" s="4">
        <v>0</v>
      </c>
      <c r="AN690" s="4">
        <v>0</v>
      </c>
      <c r="AO690" s="4">
        <v>0</v>
      </c>
      <c r="AP690" s="4">
        <v>0</v>
      </c>
      <c r="AQ690" s="4">
        <v>0</v>
      </c>
      <c r="AR690" s="4">
        <v>0</v>
      </c>
      <c r="AS690" s="4">
        <v>0</v>
      </c>
      <c r="AT690" s="4">
        <v>0</v>
      </c>
      <c r="AU690" s="4">
        <v>0</v>
      </c>
      <c r="AV690" s="4">
        <v>0</v>
      </c>
      <c r="AW690" s="4">
        <f t="shared" si="146"/>
        <v>36</v>
      </c>
      <c r="AX690" s="4">
        <f t="shared" si="147"/>
        <v>36</v>
      </c>
      <c r="AY690" s="4">
        <v>0</v>
      </c>
      <c r="AZ690" s="4">
        <v>0</v>
      </c>
      <c r="BA690" s="4">
        <v>0</v>
      </c>
      <c r="BB690" s="4">
        <v>377</v>
      </c>
      <c r="BC690" s="4">
        <v>375</v>
      </c>
      <c r="BD690" s="4">
        <v>88</v>
      </c>
      <c r="BE690" s="4">
        <v>86</v>
      </c>
      <c r="BF690" s="4">
        <v>2</v>
      </c>
      <c r="BG690" s="4">
        <f t="shared" si="148"/>
        <v>3</v>
      </c>
      <c r="BH690" s="4">
        <v>3</v>
      </c>
      <c r="BI690" s="4">
        <v>0</v>
      </c>
      <c r="BJ690" s="4">
        <v>0</v>
      </c>
      <c r="BK690" s="4">
        <v>4634</v>
      </c>
      <c r="BL690" s="4">
        <f t="shared" si="149"/>
        <v>6327</v>
      </c>
      <c r="BM690" s="4">
        <f t="shared" si="150"/>
        <v>190</v>
      </c>
      <c r="BN690" s="4">
        <v>190</v>
      </c>
      <c r="BO690" s="4">
        <v>0</v>
      </c>
      <c r="BP690" s="4">
        <v>0</v>
      </c>
      <c r="BQ690" s="4">
        <v>7</v>
      </c>
      <c r="BR690" s="4">
        <f t="shared" si="151"/>
        <v>10928</v>
      </c>
      <c r="BS690" s="4">
        <f t="shared" si="152"/>
        <v>10707</v>
      </c>
      <c r="BT690" s="4">
        <f t="shared" si="153"/>
        <v>218</v>
      </c>
      <c r="BU690" s="4">
        <f t="shared" si="154"/>
        <v>42607</v>
      </c>
      <c r="BW690" s="4">
        <v>0</v>
      </c>
    </row>
    <row r="691" spans="1:75">
      <c r="A691" t="s">
        <v>121</v>
      </c>
      <c r="B691" s="18">
        <v>44600</v>
      </c>
      <c r="C691" s="4" t="s">
        <v>99</v>
      </c>
      <c r="D691" s="5">
        <v>2022</v>
      </c>
      <c r="E691" s="4" t="s">
        <v>568</v>
      </c>
      <c r="F691" s="4">
        <v>37</v>
      </c>
      <c r="G691" s="4">
        <v>5</v>
      </c>
      <c r="H691" s="4">
        <v>5</v>
      </c>
      <c r="I691" s="4">
        <v>0</v>
      </c>
      <c r="J691" s="4">
        <v>0</v>
      </c>
      <c r="K691" s="4">
        <f t="shared" si="143"/>
        <v>5</v>
      </c>
      <c r="L691" s="4">
        <f t="shared" si="144"/>
        <v>0</v>
      </c>
      <c r="M691" s="4">
        <v>37</v>
      </c>
      <c r="N691" s="4">
        <v>5</v>
      </c>
      <c r="O691" s="4">
        <v>5</v>
      </c>
      <c r="P691" s="4">
        <v>0</v>
      </c>
      <c r="Q691" s="4">
        <v>0</v>
      </c>
      <c r="R691" s="4">
        <v>0</v>
      </c>
      <c r="S691" s="4">
        <v>0</v>
      </c>
      <c r="T691" s="4">
        <v>0</v>
      </c>
      <c r="U691" s="4">
        <v>0</v>
      </c>
      <c r="V691" s="4">
        <v>0</v>
      </c>
      <c r="W691" s="4">
        <v>0</v>
      </c>
      <c r="X691" s="4">
        <f t="shared" si="145"/>
        <v>0</v>
      </c>
      <c r="Y691" s="1" t="s">
        <v>513</v>
      </c>
      <c r="Z691" s="4">
        <v>0</v>
      </c>
      <c r="AA691" s="4">
        <v>0</v>
      </c>
      <c r="AB691" s="4">
        <v>0</v>
      </c>
      <c r="AC691" s="4">
        <v>0</v>
      </c>
      <c r="AD691" s="4">
        <v>0</v>
      </c>
      <c r="AE691" s="4">
        <v>0</v>
      </c>
      <c r="AF691" s="4">
        <v>0</v>
      </c>
      <c r="AG691" s="4">
        <v>0</v>
      </c>
      <c r="AH691" s="4">
        <v>0</v>
      </c>
      <c r="AI691" s="4">
        <v>0</v>
      </c>
      <c r="AJ691" s="4">
        <v>0</v>
      </c>
      <c r="AK691" s="4">
        <v>0</v>
      </c>
      <c r="AL691" s="4">
        <v>0</v>
      </c>
      <c r="AM691" s="4">
        <v>0</v>
      </c>
      <c r="AN691" s="4">
        <v>0</v>
      </c>
      <c r="AO691" s="4">
        <v>0</v>
      </c>
      <c r="AP691" s="4">
        <v>0</v>
      </c>
      <c r="AQ691" s="4">
        <v>0</v>
      </c>
      <c r="AR691" s="4">
        <v>0</v>
      </c>
      <c r="AS691" s="4">
        <v>0</v>
      </c>
      <c r="AT691" s="4">
        <v>0</v>
      </c>
      <c r="AU691" s="4">
        <v>0</v>
      </c>
      <c r="AV691" s="4">
        <v>0</v>
      </c>
      <c r="AW691" s="4">
        <f t="shared" si="146"/>
        <v>0</v>
      </c>
      <c r="AX691" s="4">
        <f t="shared" si="147"/>
        <v>0</v>
      </c>
      <c r="AY691" s="4">
        <v>0</v>
      </c>
      <c r="AZ691" s="4">
        <v>0</v>
      </c>
      <c r="BA691" s="4">
        <v>0</v>
      </c>
      <c r="BB691" s="4">
        <v>0</v>
      </c>
      <c r="BC691" s="4">
        <v>0</v>
      </c>
      <c r="BD691" s="4">
        <v>0</v>
      </c>
      <c r="BE691" s="4">
        <v>0</v>
      </c>
      <c r="BF691" s="4">
        <v>0</v>
      </c>
      <c r="BG691" s="4">
        <f t="shared" si="148"/>
        <v>0</v>
      </c>
      <c r="BH691" s="4">
        <v>0</v>
      </c>
      <c r="BI691" s="4">
        <v>0</v>
      </c>
      <c r="BJ691" s="4">
        <v>0</v>
      </c>
      <c r="BK691" s="4">
        <v>0</v>
      </c>
      <c r="BL691" s="4">
        <f t="shared" si="149"/>
        <v>5</v>
      </c>
      <c r="BM691" s="4">
        <f t="shared" si="150"/>
        <v>0</v>
      </c>
      <c r="BN691" s="4">
        <v>0</v>
      </c>
      <c r="BO691" s="4">
        <v>0</v>
      </c>
      <c r="BP691" s="4">
        <v>0</v>
      </c>
      <c r="BQ691" s="4">
        <v>0</v>
      </c>
      <c r="BR691" s="4">
        <f t="shared" si="151"/>
        <v>5</v>
      </c>
      <c r="BS691" s="4">
        <f t="shared" si="152"/>
        <v>5</v>
      </c>
      <c r="BT691" s="4">
        <f t="shared" si="153"/>
        <v>0</v>
      </c>
      <c r="BU691" s="4">
        <f t="shared" si="154"/>
        <v>37</v>
      </c>
      <c r="BW691" s="4">
        <v>0</v>
      </c>
    </row>
    <row r="692" spans="1:75" ht="29.1">
      <c r="A692" t="s">
        <v>123</v>
      </c>
      <c r="B692" s="18">
        <v>44600</v>
      </c>
      <c r="C692" s="4" t="s">
        <v>99</v>
      </c>
      <c r="D692" s="5">
        <v>2022</v>
      </c>
      <c r="E692" s="4" t="s">
        <v>569</v>
      </c>
      <c r="F692" s="4">
        <v>14514</v>
      </c>
      <c r="G692" s="4">
        <v>1093</v>
      </c>
      <c r="H692" s="4">
        <v>4917</v>
      </c>
      <c r="I692" s="4">
        <v>1</v>
      </c>
      <c r="J692" s="4">
        <v>0</v>
      </c>
      <c r="K692" s="4">
        <f t="shared" si="143"/>
        <v>4918</v>
      </c>
      <c r="L692" s="4">
        <f t="shared" si="144"/>
        <v>-1</v>
      </c>
      <c r="M692" s="4">
        <v>14697</v>
      </c>
      <c r="N692" s="4">
        <v>5030</v>
      </c>
      <c r="O692" s="4">
        <v>4919</v>
      </c>
      <c r="P692" s="4">
        <v>1</v>
      </c>
      <c r="Q692" s="4">
        <v>0</v>
      </c>
      <c r="R692" s="4">
        <v>110</v>
      </c>
      <c r="S692" s="4">
        <v>7</v>
      </c>
      <c r="T692" s="4">
        <v>4</v>
      </c>
      <c r="U692" s="4">
        <v>98</v>
      </c>
      <c r="V692" s="4">
        <v>0</v>
      </c>
      <c r="W692" s="4">
        <v>1</v>
      </c>
      <c r="X692" s="4">
        <f t="shared" si="145"/>
        <v>0</v>
      </c>
      <c r="Y692" s="1" t="s">
        <v>393</v>
      </c>
      <c r="Z692" s="4">
        <v>112</v>
      </c>
      <c r="AA692" s="4">
        <v>8</v>
      </c>
      <c r="AB692" s="4">
        <v>6</v>
      </c>
      <c r="AC692" s="4">
        <v>2</v>
      </c>
      <c r="AD692" s="4">
        <v>0</v>
      </c>
      <c r="AE692" s="4">
        <v>0</v>
      </c>
      <c r="AF692" s="4">
        <v>2</v>
      </c>
      <c r="AG692" s="4">
        <v>0</v>
      </c>
      <c r="AH692" s="4">
        <v>0</v>
      </c>
      <c r="AI692" s="4">
        <v>0</v>
      </c>
      <c r="AJ692" s="4">
        <v>0</v>
      </c>
      <c r="AK692" s="4">
        <v>0</v>
      </c>
      <c r="AL692" s="4">
        <v>0</v>
      </c>
      <c r="AM692" s="4">
        <v>0</v>
      </c>
      <c r="AN692" s="4">
        <v>0</v>
      </c>
      <c r="AO692" s="4">
        <v>0</v>
      </c>
      <c r="AP692" s="4">
        <v>0</v>
      </c>
      <c r="AQ692" s="4">
        <v>0</v>
      </c>
      <c r="AR692" s="4">
        <v>0</v>
      </c>
      <c r="AS692" s="4">
        <v>0</v>
      </c>
      <c r="AT692" s="4">
        <v>0</v>
      </c>
      <c r="AU692" s="4">
        <v>0</v>
      </c>
      <c r="AV692" s="4">
        <v>0</v>
      </c>
      <c r="AW692" s="4">
        <f t="shared" si="146"/>
        <v>8</v>
      </c>
      <c r="AX692" s="4">
        <f t="shared" si="147"/>
        <v>6</v>
      </c>
      <c r="AY692" s="4">
        <v>0</v>
      </c>
      <c r="AZ692" s="4">
        <v>0</v>
      </c>
      <c r="BA692" s="4">
        <v>0</v>
      </c>
      <c r="BB692" s="4">
        <v>74</v>
      </c>
      <c r="BC692" s="4">
        <v>74</v>
      </c>
      <c r="BD692" s="4">
        <v>16</v>
      </c>
      <c r="BE692" s="4">
        <v>16</v>
      </c>
      <c r="BF692" s="4">
        <v>0</v>
      </c>
      <c r="BG692" s="4">
        <f t="shared" si="148"/>
        <v>1</v>
      </c>
      <c r="BH692" s="4">
        <v>1</v>
      </c>
      <c r="BI692" s="4">
        <v>0</v>
      </c>
      <c r="BJ692" s="4">
        <v>0</v>
      </c>
      <c r="BK692" s="4">
        <v>1414</v>
      </c>
      <c r="BL692" s="4">
        <f t="shared" si="149"/>
        <v>3615</v>
      </c>
      <c r="BM692" s="4">
        <f t="shared" si="150"/>
        <v>70</v>
      </c>
      <c r="BN692" s="4">
        <v>70</v>
      </c>
      <c r="BO692" s="4">
        <v>0</v>
      </c>
      <c r="BP692" s="4">
        <v>0</v>
      </c>
      <c r="BQ692" s="4">
        <v>9</v>
      </c>
      <c r="BR692" s="4">
        <f t="shared" si="151"/>
        <v>5022</v>
      </c>
      <c r="BS692" s="4">
        <f t="shared" si="152"/>
        <v>4913</v>
      </c>
      <c r="BT692" s="4">
        <f t="shared" si="153"/>
        <v>108</v>
      </c>
      <c r="BU692" s="4">
        <f t="shared" si="154"/>
        <v>14585</v>
      </c>
      <c r="BW692" s="4">
        <v>0</v>
      </c>
    </row>
    <row r="693" spans="1:75">
      <c r="A693" t="s">
        <v>125</v>
      </c>
      <c r="B693" s="18">
        <v>44600</v>
      </c>
      <c r="C693" s="4" t="s">
        <v>99</v>
      </c>
      <c r="D693" s="5">
        <v>2022</v>
      </c>
      <c r="E693" s="4" t="s">
        <v>570</v>
      </c>
      <c r="F693" s="4">
        <v>34296</v>
      </c>
      <c r="G693" s="4">
        <v>2684</v>
      </c>
      <c r="H693" s="4">
        <v>12331</v>
      </c>
      <c r="I693" s="4">
        <v>8</v>
      </c>
      <c r="J693" s="4">
        <v>2</v>
      </c>
      <c r="K693" s="4">
        <f t="shared" si="143"/>
        <v>12337</v>
      </c>
      <c r="L693" s="4">
        <f t="shared" si="144"/>
        <v>0</v>
      </c>
      <c r="M693" s="4">
        <v>35098</v>
      </c>
      <c r="N693" s="4">
        <v>12456</v>
      </c>
      <c r="O693" s="4">
        <v>12337</v>
      </c>
      <c r="P693" s="4">
        <v>0</v>
      </c>
      <c r="Q693" s="4">
        <v>0</v>
      </c>
      <c r="R693" s="4">
        <v>119</v>
      </c>
      <c r="S693" s="4">
        <v>33</v>
      </c>
      <c r="T693" s="4">
        <v>13</v>
      </c>
      <c r="U693" s="4">
        <v>68</v>
      </c>
      <c r="V693" s="4">
        <v>0</v>
      </c>
      <c r="W693" s="4">
        <v>5</v>
      </c>
      <c r="X693" s="4">
        <f t="shared" si="145"/>
        <v>0</v>
      </c>
      <c r="Y693" s="1" t="s">
        <v>513</v>
      </c>
      <c r="Z693" s="4">
        <v>139</v>
      </c>
      <c r="AA693" s="4">
        <v>13</v>
      </c>
      <c r="AB693" s="4">
        <v>13</v>
      </c>
      <c r="AC693" s="4">
        <v>0</v>
      </c>
      <c r="AD693" s="4">
        <v>0</v>
      </c>
      <c r="AE693" s="4">
        <v>0</v>
      </c>
      <c r="AF693" s="4">
        <v>0</v>
      </c>
      <c r="AG693" s="4">
        <v>0</v>
      </c>
      <c r="AH693" s="4">
        <v>0</v>
      </c>
      <c r="AI693" s="4">
        <v>0</v>
      </c>
      <c r="AJ693" s="4">
        <v>0</v>
      </c>
      <c r="AK693" s="4">
        <v>0</v>
      </c>
      <c r="AL693" s="4">
        <v>0</v>
      </c>
      <c r="AM693" s="4">
        <v>0</v>
      </c>
      <c r="AN693" s="4">
        <v>0</v>
      </c>
      <c r="AO693" s="4">
        <v>0</v>
      </c>
      <c r="AP693" s="4">
        <v>0</v>
      </c>
      <c r="AQ693" s="4">
        <v>0</v>
      </c>
      <c r="AR693" s="4">
        <v>0</v>
      </c>
      <c r="AS693" s="4">
        <v>0</v>
      </c>
      <c r="AT693" s="4">
        <v>0</v>
      </c>
      <c r="AU693" s="4">
        <v>0</v>
      </c>
      <c r="AV693" s="4">
        <v>0</v>
      </c>
      <c r="AW693" s="4">
        <f t="shared" si="146"/>
        <v>13</v>
      </c>
      <c r="AX693" s="4">
        <f t="shared" si="147"/>
        <v>13</v>
      </c>
      <c r="AY693" s="4">
        <v>0</v>
      </c>
      <c r="AZ693" s="4">
        <v>0</v>
      </c>
      <c r="BA693" s="4">
        <v>0</v>
      </c>
      <c r="BB693" s="4">
        <v>173</v>
      </c>
      <c r="BC693" s="4">
        <v>173</v>
      </c>
      <c r="BD693" s="4">
        <v>53</v>
      </c>
      <c r="BE693" s="4">
        <v>52</v>
      </c>
      <c r="BF693" s="4">
        <v>1</v>
      </c>
      <c r="BG693" s="4">
        <f t="shared" si="148"/>
        <v>4</v>
      </c>
      <c r="BH693" s="4">
        <v>4</v>
      </c>
      <c r="BI693" s="4">
        <v>0</v>
      </c>
      <c r="BJ693" s="4">
        <v>4</v>
      </c>
      <c r="BK693" s="4">
        <v>4514</v>
      </c>
      <c r="BL693" s="4">
        <f t="shared" si="149"/>
        <v>7938</v>
      </c>
      <c r="BM693" s="4">
        <f t="shared" si="150"/>
        <v>97</v>
      </c>
      <c r="BN693" s="4">
        <v>97</v>
      </c>
      <c r="BO693" s="4">
        <v>0</v>
      </c>
      <c r="BP693" s="4">
        <v>0</v>
      </c>
      <c r="BQ693" s="4">
        <v>26</v>
      </c>
      <c r="BR693" s="4">
        <f t="shared" si="151"/>
        <v>12443</v>
      </c>
      <c r="BS693" s="4">
        <f t="shared" si="152"/>
        <v>12324</v>
      </c>
      <c r="BT693" s="4">
        <f t="shared" si="153"/>
        <v>119</v>
      </c>
      <c r="BU693" s="4">
        <f t="shared" si="154"/>
        <v>34959</v>
      </c>
      <c r="BW693" s="4">
        <v>0</v>
      </c>
    </row>
    <row r="694" spans="1:75">
      <c r="A694" t="s">
        <v>127</v>
      </c>
      <c r="B694" s="18">
        <v>44600</v>
      </c>
      <c r="C694" s="4" t="s">
        <v>99</v>
      </c>
      <c r="D694" s="5">
        <v>2022</v>
      </c>
      <c r="E694" s="4" t="s">
        <v>571</v>
      </c>
      <c r="F694" s="4">
        <v>61213</v>
      </c>
      <c r="G694" s="4">
        <v>5896</v>
      </c>
      <c r="H694" s="4">
        <v>25669</v>
      </c>
      <c r="I694" s="4">
        <v>0</v>
      </c>
      <c r="J694" s="4">
        <v>11</v>
      </c>
      <c r="K694" s="4">
        <f t="shared" si="143"/>
        <v>25658</v>
      </c>
      <c r="L694" s="4">
        <f t="shared" si="144"/>
        <v>0</v>
      </c>
      <c r="M694" s="4">
        <v>61755</v>
      </c>
      <c r="N694" s="4">
        <v>25943</v>
      </c>
      <c r="O694" s="4">
        <v>25658</v>
      </c>
      <c r="P694" s="4">
        <v>16</v>
      </c>
      <c r="Q694" s="4">
        <v>16</v>
      </c>
      <c r="R694" s="4">
        <v>269</v>
      </c>
      <c r="S694" s="4">
        <v>101</v>
      </c>
      <c r="T694" s="4">
        <v>71</v>
      </c>
      <c r="U694" s="4">
        <v>91</v>
      </c>
      <c r="V694" s="4">
        <v>0</v>
      </c>
      <c r="W694" s="4">
        <v>6</v>
      </c>
      <c r="X694" s="4">
        <f t="shared" si="145"/>
        <v>0</v>
      </c>
      <c r="Y694" s="1" t="s">
        <v>513</v>
      </c>
      <c r="Z694" s="4">
        <v>4605</v>
      </c>
      <c r="AA694" s="4">
        <v>465</v>
      </c>
      <c r="AB694" s="4">
        <v>462</v>
      </c>
      <c r="AC694" s="4">
        <v>3</v>
      </c>
      <c r="AD694" s="4">
        <v>1</v>
      </c>
      <c r="AE694" s="4">
        <v>2</v>
      </c>
      <c r="AF694" s="4">
        <v>0</v>
      </c>
      <c r="AG694" s="4">
        <v>0</v>
      </c>
      <c r="AH694" s="4">
        <v>0</v>
      </c>
      <c r="AI694" s="4">
        <v>0</v>
      </c>
      <c r="AJ694" s="4">
        <v>0</v>
      </c>
      <c r="AK694" s="4">
        <v>0</v>
      </c>
      <c r="AL694" s="4">
        <v>0</v>
      </c>
      <c r="AM694" s="4">
        <v>0</v>
      </c>
      <c r="AN694" s="4">
        <v>0</v>
      </c>
      <c r="AO694" s="4">
        <v>0</v>
      </c>
      <c r="AP694" s="4">
        <v>0</v>
      </c>
      <c r="AQ694" s="4">
        <v>0</v>
      </c>
      <c r="AR694" s="4">
        <v>0</v>
      </c>
      <c r="AS694" s="4">
        <v>0</v>
      </c>
      <c r="AT694" s="4">
        <v>0</v>
      </c>
      <c r="AU694" s="4">
        <v>0</v>
      </c>
      <c r="AV694" s="4">
        <v>0</v>
      </c>
      <c r="AW694" s="4">
        <f t="shared" si="146"/>
        <v>465</v>
      </c>
      <c r="AX694" s="4">
        <f t="shared" si="147"/>
        <v>462</v>
      </c>
      <c r="AY694" s="4">
        <v>0</v>
      </c>
      <c r="AZ694" s="4">
        <v>0</v>
      </c>
      <c r="BA694" s="4">
        <v>0</v>
      </c>
      <c r="BB694" s="4">
        <v>663</v>
      </c>
      <c r="BC694" s="4">
        <v>663</v>
      </c>
      <c r="BD694" s="4">
        <v>111</v>
      </c>
      <c r="BE694" s="4">
        <v>109</v>
      </c>
      <c r="BF694" s="4">
        <v>2</v>
      </c>
      <c r="BG694" s="4">
        <f t="shared" si="148"/>
        <v>49</v>
      </c>
      <c r="BH694" s="4">
        <v>49</v>
      </c>
      <c r="BI694" s="4">
        <v>0</v>
      </c>
      <c r="BJ694" s="4">
        <v>0</v>
      </c>
      <c r="BK694" s="4">
        <v>12657</v>
      </c>
      <c r="BL694" s="4">
        <f t="shared" si="149"/>
        <v>13237</v>
      </c>
      <c r="BM694" s="4">
        <f t="shared" si="150"/>
        <v>1591</v>
      </c>
      <c r="BN694" s="4">
        <v>1591</v>
      </c>
      <c r="BO694" s="4">
        <v>0</v>
      </c>
      <c r="BP694" s="4">
        <v>0</v>
      </c>
      <c r="BQ694" s="4">
        <v>178</v>
      </c>
      <c r="BR694" s="4">
        <f t="shared" si="151"/>
        <v>25478</v>
      </c>
      <c r="BS694" s="4">
        <f t="shared" si="152"/>
        <v>25196</v>
      </c>
      <c r="BT694" s="4">
        <f t="shared" si="153"/>
        <v>266</v>
      </c>
      <c r="BU694" s="4">
        <f t="shared" si="154"/>
        <v>57150</v>
      </c>
      <c r="BW694" s="4">
        <v>3</v>
      </c>
    </row>
    <row r="695" spans="1:75">
      <c r="A695" t="s">
        <v>129</v>
      </c>
      <c r="B695" s="18">
        <v>44600</v>
      </c>
      <c r="C695" s="4" t="s">
        <v>99</v>
      </c>
      <c r="D695" s="5">
        <v>2022</v>
      </c>
      <c r="E695" s="4" t="s">
        <v>572</v>
      </c>
      <c r="F695" s="4">
        <v>16216</v>
      </c>
      <c r="G695" s="4">
        <v>1056</v>
      </c>
      <c r="H695" s="4">
        <v>7977</v>
      </c>
      <c r="I695" s="4">
        <v>3</v>
      </c>
      <c r="J695" s="4">
        <v>0</v>
      </c>
      <c r="K695" s="4">
        <f t="shared" si="143"/>
        <v>7980</v>
      </c>
      <c r="L695" s="4">
        <f t="shared" si="144"/>
        <v>0</v>
      </c>
      <c r="M695" s="4">
        <v>16338</v>
      </c>
      <c r="N695" s="4">
        <v>8065</v>
      </c>
      <c r="O695" s="4">
        <v>7980</v>
      </c>
      <c r="P695" s="4">
        <v>2</v>
      </c>
      <c r="Q695" s="4">
        <v>0</v>
      </c>
      <c r="R695" s="4">
        <v>83</v>
      </c>
      <c r="S695" s="4">
        <v>24</v>
      </c>
      <c r="T695" s="4">
        <v>12</v>
      </c>
      <c r="U695" s="4">
        <v>47</v>
      </c>
      <c r="V695" s="4">
        <v>0</v>
      </c>
      <c r="W695" s="4">
        <v>0</v>
      </c>
      <c r="X695" s="4">
        <f t="shared" si="145"/>
        <v>0</v>
      </c>
      <c r="Y695" s="1" t="s">
        <v>513</v>
      </c>
      <c r="Z695" s="4">
        <v>319</v>
      </c>
      <c r="AA695" s="4">
        <v>18</v>
      </c>
      <c r="AB695" s="4">
        <v>18</v>
      </c>
      <c r="AC695" s="4">
        <v>0</v>
      </c>
      <c r="AD695" s="4">
        <v>0</v>
      </c>
      <c r="AE695" s="4">
        <v>0</v>
      </c>
      <c r="AF695" s="4">
        <v>0</v>
      </c>
      <c r="AG695" s="4">
        <v>0</v>
      </c>
      <c r="AH695" s="4">
        <v>0</v>
      </c>
      <c r="AI695" s="4">
        <v>0</v>
      </c>
      <c r="AJ695" s="4">
        <v>0</v>
      </c>
      <c r="AK695" s="4">
        <v>0</v>
      </c>
      <c r="AL695" s="4">
        <v>0</v>
      </c>
      <c r="AM695" s="4">
        <v>0</v>
      </c>
      <c r="AN695" s="4">
        <v>0</v>
      </c>
      <c r="AO695" s="4">
        <v>0</v>
      </c>
      <c r="AP695" s="4">
        <v>0</v>
      </c>
      <c r="AQ695" s="4">
        <v>0</v>
      </c>
      <c r="AR695" s="4">
        <v>0</v>
      </c>
      <c r="AS695" s="4">
        <v>0</v>
      </c>
      <c r="AT695" s="4">
        <v>0</v>
      </c>
      <c r="AU695" s="4">
        <v>0</v>
      </c>
      <c r="AV695" s="4">
        <v>0</v>
      </c>
      <c r="AW695" s="4">
        <f t="shared" si="146"/>
        <v>18</v>
      </c>
      <c r="AX695" s="4">
        <f t="shared" si="147"/>
        <v>18</v>
      </c>
      <c r="AY695" s="4">
        <v>0</v>
      </c>
      <c r="AZ695" s="4">
        <v>0</v>
      </c>
      <c r="BA695" s="4">
        <v>0</v>
      </c>
      <c r="BB695" s="4">
        <v>97</v>
      </c>
      <c r="BC695" s="4">
        <v>97</v>
      </c>
      <c r="BD695" s="4">
        <v>45</v>
      </c>
      <c r="BE695" s="4">
        <v>43</v>
      </c>
      <c r="BF695" s="4">
        <v>2</v>
      </c>
      <c r="BG695" s="4">
        <f t="shared" si="148"/>
        <v>3</v>
      </c>
      <c r="BH695" s="4">
        <v>3</v>
      </c>
      <c r="BI695" s="4">
        <v>0</v>
      </c>
      <c r="BJ695" s="4">
        <v>0</v>
      </c>
      <c r="BK695" s="4">
        <v>2927</v>
      </c>
      <c r="BL695" s="4">
        <f t="shared" si="149"/>
        <v>5135</v>
      </c>
      <c r="BM695" s="4">
        <f t="shared" si="150"/>
        <v>274</v>
      </c>
      <c r="BN695" s="4">
        <v>274</v>
      </c>
      <c r="BO695" s="4">
        <v>0</v>
      </c>
      <c r="BP695" s="4">
        <v>0</v>
      </c>
      <c r="BQ695" s="4">
        <v>23</v>
      </c>
      <c r="BR695" s="4">
        <f t="shared" si="151"/>
        <v>8047</v>
      </c>
      <c r="BS695" s="4">
        <f t="shared" si="152"/>
        <v>7962</v>
      </c>
      <c r="BT695" s="4">
        <f t="shared" si="153"/>
        <v>83</v>
      </c>
      <c r="BU695" s="4">
        <f t="shared" si="154"/>
        <v>16019</v>
      </c>
      <c r="BW695" s="4">
        <v>0</v>
      </c>
    </row>
    <row r="696" spans="1:75">
      <c r="A696" t="s">
        <v>131</v>
      </c>
      <c r="B696" s="18">
        <v>44600</v>
      </c>
      <c r="C696" s="4" t="s">
        <v>99</v>
      </c>
      <c r="D696" s="5">
        <v>2022</v>
      </c>
      <c r="E696" s="4" t="s">
        <v>573</v>
      </c>
      <c r="F696" s="4">
        <v>1157773</v>
      </c>
      <c r="G696" s="4">
        <v>96958</v>
      </c>
      <c r="H696" s="4">
        <v>356818</v>
      </c>
      <c r="I696" s="4">
        <v>101</v>
      </c>
      <c r="J696" s="4">
        <v>43</v>
      </c>
      <c r="K696" s="4">
        <f t="shared" si="143"/>
        <v>356876</v>
      </c>
      <c r="L696" s="4">
        <f t="shared" si="144"/>
        <v>0</v>
      </c>
      <c r="M696" s="4">
        <v>1168265</v>
      </c>
      <c r="N696" s="4">
        <v>362129</v>
      </c>
      <c r="O696" s="4">
        <v>356876</v>
      </c>
      <c r="P696" s="4">
        <v>0</v>
      </c>
      <c r="Q696" s="4">
        <v>0</v>
      </c>
      <c r="R696" s="4">
        <v>5253</v>
      </c>
      <c r="S696" s="4">
        <v>997</v>
      </c>
      <c r="T696" s="4">
        <v>1599</v>
      </c>
      <c r="U696" s="4">
        <v>2625</v>
      </c>
      <c r="V696" s="4">
        <v>0</v>
      </c>
      <c r="W696" s="4">
        <v>32</v>
      </c>
      <c r="X696" s="4">
        <f t="shared" si="145"/>
        <v>0</v>
      </c>
      <c r="Y696" s="1" t="s">
        <v>513</v>
      </c>
      <c r="Z696" s="4">
        <v>26418</v>
      </c>
      <c r="AA696" s="4">
        <v>2312</v>
      </c>
      <c r="AB696" s="4">
        <v>2281</v>
      </c>
      <c r="AC696" s="4">
        <v>31</v>
      </c>
      <c r="AD696" s="4">
        <v>15</v>
      </c>
      <c r="AE696" s="4">
        <v>8</v>
      </c>
      <c r="AF696" s="4">
        <v>7</v>
      </c>
      <c r="AG696" s="4">
        <v>1</v>
      </c>
      <c r="AH696" s="4">
        <v>0</v>
      </c>
      <c r="AI696" s="4">
        <v>0</v>
      </c>
      <c r="AJ696" s="4">
        <v>0</v>
      </c>
      <c r="AK696" s="4">
        <v>0</v>
      </c>
      <c r="AL696" s="4">
        <v>0</v>
      </c>
      <c r="AM696" s="4">
        <v>0</v>
      </c>
      <c r="AN696" s="4">
        <v>0</v>
      </c>
      <c r="AO696" s="4">
        <v>2</v>
      </c>
      <c r="AP696" s="4">
        <v>0</v>
      </c>
      <c r="AQ696" s="4">
        <v>0</v>
      </c>
      <c r="AR696" s="4">
        <v>2</v>
      </c>
      <c r="AS696" s="4">
        <v>0</v>
      </c>
      <c r="AT696" s="4">
        <v>0</v>
      </c>
      <c r="AU696" s="4">
        <v>0</v>
      </c>
      <c r="AV696" s="4">
        <v>2</v>
      </c>
      <c r="AW696" s="4">
        <f t="shared" si="146"/>
        <v>2312</v>
      </c>
      <c r="AX696" s="4">
        <f t="shared" si="147"/>
        <v>2281</v>
      </c>
      <c r="AY696" s="4">
        <v>0</v>
      </c>
      <c r="AZ696" s="4">
        <v>0</v>
      </c>
      <c r="BA696" s="4">
        <v>0</v>
      </c>
      <c r="BB696" s="4">
        <v>8759</v>
      </c>
      <c r="BC696" s="4">
        <v>8759</v>
      </c>
      <c r="BD696" s="4">
        <v>2517</v>
      </c>
      <c r="BE696" s="4">
        <v>2459</v>
      </c>
      <c r="BF696" s="4">
        <v>58</v>
      </c>
      <c r="BG696" s="4">
        <f t="shared" si="148"/>
        <v>793</v>
      </c>
      <c r="BH696" s="4">
        <v>778</v>
      </c>
      <c r="BI696" s="4">
        <v>15</v>
      </c>
      <c r="BJ696" s="4">
        <v>0</v>
      </c>
      <c r="BK696" s="4">
        <v>146124</v>
      </c>
      <c r="BL696" s="4">
        <f t="shared" si="149"/>
        <v>215212</v>
      </c>
      <c r="BM696" s="4">
        <f t="shared" si="150"/>
        <v>2276</v>
      </c>
      <c r="BN696" s="4">
        <v>1</v>
      </c>
      <c r="BO696" s="4">
        <v>2275</v>
      </c>
      <c r="BP696" s="4">
        <v>0</v>
      </c>
      <c r="BQ696" s="4">
        <v>898</v>
      </c>
      <c r="BR696" s="4">
        <f t="shared" si="151"/>
        <v>359815</v>
      </c>
      <c r="BS696" s="4">
        <f t="shared" si="152"/>
        <v>354595</v>
      </c>
      <c r="BT696" s="4">
        <f t="shared" si="153"/>
        <v>5220</v>
      </c>
      <c r="BU696" s="4">
        <f t="shared" si="154"/>
        <v>1141847</v>
      </c>
      <c r="BW696" s="4">
        <v>1</v>
      </c>
    </row>
    <row r="697" spans="1:75">
      <c r="A697" t="s">
        <v>133</v>
      </c>
      <c r="B697" s="18">
        <v>44600</v>
      </c>
      <c r="C697" s="4" t="s">
        <v>99</v>
      </c>
      <c r="D697" s="5">
        <v>2022</v>
      </c>
      <c r="E697" s="4" t="s">
        <v>574</v>
      </c>
      <c r="F697" s="4">
        <v>113457</v>
      </c>
      <c r="G697" s="4">
        <v>10497</v>
      </c>
      <c r="H697" s="4">
        <v>37689</v>
      </c>
      <c r="I697" s="4">
        <v>5</v>
      </c>
      <c r="J697" s="4">
        <v>0</v>
      </c>
      <c r="K697" s="4">
        <f t="shared" si="143"/>
        <v>37694</v>
      </c>
      <c r="L697" s="4">
        <f t="shared" si="144"/>
        <v>0</v>
      </c>
      <c r="M697" s="4">
        <v>115102</v>
      </c>
      <c r="N697" s="4">
        <v>38116</v>
      </c>
      <c r="O697" s="4">
        <v>37694</v>
      </c>
      <c r="P697" s="4">
        <v>10</v>
      </c>
      <c r="Q697" s="4">
        <v>1</v>
      </c>
      <c r="R697" s="4">
        <v>412</v>
      </c>
      <c r="S697" s="4">
        <v>38</v>
      </c>
      <c r="T697" s="4">
        <v>181</v>
      </c>
      <c r="U697" s="4">
        <v>157</v>
      </c>
      <c r="V697" s="4">
        <v>0</v>
      </c>
      <c r="W697" s="4">
        <v>36</v>
      </c>
      <c r="X697" s="4">
        <f t="shared" si="145"/>
        <v>0</v>
      </c>
      <c r="Y697" s="1" t="s">
        <v>513</v>
      </c>
      <c r="Z697" s="4">
        <v>7990</v>
      </c>
      <c r="AA697" s="4">
        <v>531</v>
      </c>
      <c r="AB697" s="4">
        <v>525</v>
      </c>
      <c r="AC697" s="4">
        <v>6</v>
      </c>
      <c r="AD697" s="4">
        <v>1</v>
      </c>
      <c r="AE697" s="4">
        <v>4</v>
      </c>
      <c r="AF697" s="4">
        <v>0</v>
      </c>
      <c r="AG697" s="4">
        <v>1</v>
      </c>
      <c r="AH697" s="4">
        <v>0</v>
      </c>
      <c r="AI697" s="4">
        <v>0</v>
      </c>
      <c r="AJ697" s="4">
        <v>0</v>
      </c>
      <c r="AK697" s="4">
        <v>0</v>
      </c>
      <c r="AL697" s="4">
        <v>0</v>
      </c>
      <c r="AM697" s="4">
        <v>0</v>
      </c>
      <c r="AN697" s="4">
        <v>1</v>
      </c>
      <c r="AO697" s="4">
        <v>1</v>
      </c>
      <c r="AP697" s="4">
        <v>0</v>
      </c>
      <c r="AQ697" s="4">
        <v>1</v>
      </c>
      <c r="AR697" s="4">
        <v>0</v>
      </c>
      <c r="AS697" s="4">
        <v>0</v>
      </c>
      <c r="AT697" s="4">
        <v>0</v>
      </c>
      <c r="AU697" s="4">
        <v>0</v>
      </c>
      <c r="AV697" s="4">
        <v>0</v>
      </c>
      <c r="AW697" s="4">
        <f t="shared" si="146"/>
        <v>531</v>
      </c>
      <c r="AX697" s="4">
        <f t="shared" si="147"/>
        <v>525</v>
      </c>
      <c r="AY697" s="4">
        <v>0</v>
      </c>
      <c r="AZ697" s="4">
        <v>0</v>
      </c>
      <c r="BA697" s="4">
        <v>0</v>
      </c>
      <c r="BB697" s="4">
        <v>702</v>
      </c>
      <c r="BC697" s="4">
        <v>702</v>
      </c>
      <c r="BD697" s="4">
        <v>212</v>
      </c>
      <c r="BE697" s="4">
        <v>208</v>
      </c>
      <c r="BF697" s="4">
        <v>4</v>
      </c>
      <c r="BG697" s="4">
        <f t="shared" si="148"/>
        <v>52</v>
      </c>
      <c r="BH697" s="4">
        <v>49</v>
      </c>
      <c r="BI697" s="4">
        <v>3</v>
      </c>
      <c r="BJ697" s="4">
        <v>0</v>
      </c>
      <c r="BK697" s="4">
        <v>18370</v>
      </c>
      <c r="BL697" s="4">
        <f t="shared" si="149"/>
        <v>19694</v>
      </c>
      <c r="BM697" s="4">
        <f t="shared" si="150"/>
        <v>2489</v>
      </c>
      <c r="BN697" s="4">
        <v>2489</v>
      </c>
      <c r="BO697" s="4">
        <v>0</v>
      </c>
      <c r="BP697" s="4">
        <v>0</v>
      </c>
      <c r="BQ697" s="4">
        <v>184</v>
      </c>
      <c r="BR697" s="4">
        <f t="shared" si="151"/>
        <v>37584</v>
      </c>
      <c r="BS697" s="4">
        <f t="shared" si="152"/>
        <v>37168</v>
      </c>
      <c r="BT697" s="4">
        <f t="shared" si="153"/>
        <v>406</v>
      </c>
      <c r="BU697" s="4">
        <f t="shared" si="154"/>
        <v>107111</v>
      </c>
      <c r="BW697" s="4">
        <v>0</v>
      </c>
    </row>
    <row r="698" spans="1:75">
      <c r="A698" t="s">
        <v>135</v>
      </c>
      <c r="B698" s="18">
        <v>44600</v>
      </c>
      <c r="C698" s="4" t="s">
        <v>99</v>
      </c>
      <c r="D698" s="5">
        <v>2022</v>
      </c>
      <c r="E698" s="4" t="s">
        <v>575</v>
      </c>
      <c r="F698" s="4">
        <v>29376</v>
      </c>
      <c r="G698" s="4">
        <v>3151</v>
      </c>
      <c r="H698" s="4">
        <v>10289</v>
      </c>
      <c r="I698" s="4">
        <v>3</v>
      </c>
      <c r="J698" s="4">
        <v>1</v>
      </c>
      <c r="K698" s="4">
        <f t="shared" si="143"/>
        <v>10291</v>
      </c>
      <c r="L698" s="4">
        <f t="shared" si="144"/>
        <v>0</v>
      </c>
      <c r="M698" s="4">
        <v>29857</v>
      </c>
      <c r="N698" s="4">
        <v>10499</v>
      </c>
      <c r="O698" s="4">
        <v>10291</v>
      </c>
      <c r="P698" s="4">
        <v>1</v>
      </c>
      <c r="Q698" s="4">
        <v>1</v>
      </c>
      <c r="R698" s="4">
        <v>207</v>
      </c>
      <c r="S698" s="4">
        <v>128</v>
      </c>
      <c r="T698" s="4">
        <v>26</v>
      </c>
      <c r="U698" s="4">
        <v>51</v>
      </c>
      <c r="V698" s="4">
        <v>0</v>
      </c>
      <c r="W698" s="4">
        <v>2</v>
      </c>
      <c r="X698" s="4">
        <f t="shared" si="145"/>
        <v>0</v>
      </c>
      <c r="Y698" s="1" t="s">
        <v>513</v>
      </c>
      <c r="Z698" s="4">
        <v>252</v>
      </c>
      <c r="AA698" s="4">
        <v>11</v>
      </c>
      <c r="AB698" s="4">
        <v>11</v>
      </c>
      <c r="AC698" s="4">
        <v>0</v>
      </c>
      <c r="AD698" s="4">
        <v>0</v>
      </c>
      <c r="AE698" s="4">
        <v>0</v>
      </c>
      <c r="AF698" s="4">
        <v>0</v>
      </c>
      <c r="AG698" s="4">
        <v>0</v>
      </c>
      <c r="AH698" s="4">
        <v>0</v>
      </c>
      <c r="AI698" s="4">
        <v>0</v>
      </c>
      <c r="AJ698" s="4">
        <v>0</v>
      </c>
      <c r="AK698" s="4">
        <v>0</v>
      </c>
      <c r="AL698" s="4">
        <v>0</v>
      </c>
      <c r="AM698" s="4">
        <v>0</v>
      </c>
      <c r="AN698" s="4">
        <v>0</v>
      </c>
      <c r="AO698" s="4">
        <v>0</v>
      </c>
      <c r="AP698" s="4">
        <v>0</v>
      </c>
      <c r="AQ698" s="4">
        <v>0</v>
      </c>
      <c r="AR698" s="4">
        <v>0</v>
      </c>
      <c r="AS698" s="4">
        <v>0</v>
      </c>
      <c r="AT698" s="4">
        <v>0</v>
      </c>
      <c r="AU698" s="4">
        <v>0</v>
      </c>
      <c r="AV698" s="4">
        <v>0</v>
      </c>
      <c r="AW698" s="4">
        <f t="shared" si="146"/>
        <v>11</v>
      </c>
      <c r="AX698" s="4">
        <f t="shared" si="147"/>
        <v>11</v>
      </c>
      <c r="AY698" s="4">
        <v>0</v>
      </c>
      <c r="AZ698" s="4">
        <v>0</v>
      </c>
      <c r="BA698" s="4">
        <v>0</v>
      </c>
      <c r="BB698" s="4">
        <v>221</v>
      </c>
      <c r="BC698" s="4">
        <v>221</v>
      </c>
      <c r="BD698" s="4">
        <v>51</v>
      </c>
      <c r="BE698" s="4">
        <v>46</v>
      </c>
      <c r="BF698" s="4">
        <v>5</v>
      </c>
      <c r="BG698" s="4">
        <f t="shared" si="148"/>
        <v>3</v>
      </c>
      <c r="BH698" s="4">
        <v>3</v>
      </c>
      <c r="BI698" s="4">
        <v>0</v>
      </c>
      <c r="BJ698" s="4">
        <v>0</v>
      </c>
      <c r="BK698" s="4">
        <v>5841</v>
      </c>
      <c r="BL698" s="4">
        <f t="shared" si="149"/>
        <v>4655</v>
      </c>
      <c r="BM698" s="4">
        <f t="shared" si="150"/>
        <v>213</v>
      </c>
      <c r="BN698" s="4">
        <v>213</v>
      </c>
      <c r="BO698" s="4">
        <v>0</v>
      </c>
      <c r="BP698" s="4">
        <v>0</v>
      </c>
      <c r="BQ698" s="4">
        <v>1</v>
      </c>
      <c r="BR698" s="4">
        <f t="shared" si="151"/>
        <v>10488</v>
      </c>
      <c r="BS698" s="4">
        <f t="shared" si="152"/>
        <v>10280</v>
      </c>
      <c r="BT698" s="4">
        <f t="shared" si="153"/>
        <v>207</v>
      </c>
      <c r="BU698" s="4">
        <f t="shared" si="154"/>
        <v>29605</v>
      </c>
      <c r="BW698" s="4">
        <v>0</v>
      </c>
    </row>
    <row r="699" spans="1:75">
      <c r="A699" t="s">
        <v>137</v>
      </c>
      <c r="B699" s="18">
        <v>44600</v>
      </c>
      <c r="C699" s="4" t="s">
        <v>99</v>
      </c>
      <c r="D699" s="5">
        <v>2022</v>
      </c>
      <c r="E699" s="4" t="s">
        <v>576</v>
      </c>
      <c r="F699" s="4">
        <v>1380</v>
      </c>
      <c r="G699" s="4">
        <v>86</v>
      </c>
      <c r="H699" s="4">
        <v>590</v>
      </c>
      <c r="I699" s="4">
        <v>0</v>
      </c>
      <c r="J699" s="4">
        <v>0</v>
      </c>
      <c r="K699" s="4">
        <f t="shared" si="143"/>
        <v>590</v>
      </c>
      <c r="L699" s="4">
        <f t="shared" si="144"/>
        <v>0</v>
      </c>
      <c r="M699" s="4">
        <v>1386</v>
      </c>
      <c r="N699" s="4">
        <v>604</v>
      </c>
      <c r="O699" s="4">
        <v>590</v>
      </c>
      <c r="P699" s="4">
        <v>0</v>
      </c>
      <c r="Q699" s="4">
        <v>0</v>
      </c>
      <c r="R699" s="4">
        <v>14</v>
      </c>
      <c r="S699" s="4">
        <v>3</v>
      </c>
      <c r="T699" s="4">
        <v>5</v>
      </c>
      <c r="U699" s="4">
        <v>5</v>
      </c>
      <c r="V699" s="4">
        <v>0</v>
      </c>
      <c r="W699" s="4">
        <v>1</v>
      </c>
      <c r="X699" s="4">
        <f t="shared" si="145"/>
        <v>0</v>
      </c>
      <c r="Y699" s="1" t="s">
        <v>513</v>
      </c>
      <c r="Z699" s="4">
        <v>12</v>
      </c>
      <c r="AA699" s="4">
        <v>0</v>
      </c>
      <c r="AB699" s="4">
        <v>0</v>
      </c>
      <c r="AC699" s="4">
        <v>0</v>
      </c>
      <c r="AD699" s="4">
        <v>0</v>
      </c>
      <c r="AE699" s="4">
        <v>0</v>
      </c>
      <c r="AF699" s="4">
        <v>0</v>
      </c>
      <c r="AG699" s="4">
        <v>0</v>
      </c>
      <c r="AH699" s="4">
        <v>0</v>
      </c>
      <c r="AI699" s="4">
        <v>0</v>
      </c>
      <c r="AJ699" s="4">
        <v>0</v>
      </c>
      <c r="AK699" s="4">
        <v>0</v>
      </c>
      <c r="AL699" s="4">
        <v>0</v>
      </c>
      <c r="AM699" s="4">
        <v>0</v>
      </c>
      <c r="AN699" s="4">
        <v>0</v>
      </c>
      <c r="AO699" s="4">
        <v>0</v>
      </c>
      <c r="AP699" s="4">
        <v>0</v>
      </c>
      <c r="AQ699" s="4">
        <v>0</v>
      </c>
      <c r="AR699" s="4">
        <v>0</v>
      </c>
      <c r="AS699" s="4">
        <v>0</v>
      </c>
      <c r="AT699" s="4">
        <v>0</v>
      </c>
      <c r="AU699" s="4">
        <v>0</v>
      </c>
      <c r="AV699" s="4">
        <v>0</v>
      </c>
      <c r="AW699" s="4">
        <f t="shared" si="146"/>
        <v>0</v>
      </c>
      <c r="AX699" s="4">
        <f t="shared" si="147"/>
        <v>0</v>
      </c>
      <c r="AY699" s="4">
        <v>0</v>
      </c>
      <c r="AZ699" s="4">
        <v>0</v>
      </c>
      <c r="BA699" s="4">
        <v>0</v>
      </c>
      <c r="BB699" s="4">
        <v>6</v>
      </c>
      <c r="BC699" s="4">
        <v>6</v>
      </c>
      <c r="BD699" s="4">
        <v>1</v>
      </c>
      <c r="BE699" s="4">
        <v>1</v>
      </c>
      <c r="BF699" s="4">
        <v>0</v>
      </c>
      <c r="BG699" s="4">
        <f t="shared" si="148"/>
        <v>0</v>
      </c>
      <c r="BH699" s="4">
        <v>0</v>
      </c>
      <c r="BI699" s="4">
        <v>0</v>
      </c>
      <c r="BJ699" s="4">
        <v>0</v>
      </c>
      <c r="BK699" s="4">
        <v>248</v>
      </c>
      <c r="BL699" s="4">
        <f t="shared" si="149"/>
        <v>356</v>
      </c>
      <c r="BM699" s="4">
        <f t="shared" si="150"/>
        <v>6</v>
      </c>
      <c r="BN699" s="4">
        <v>6</v>
      </c>
      <c r="BO699" s="4">
        <v>0</v>
      </c>
      <c r="BP699" s="4">
        <v>0</v>
      </c>
      <c r="BQ699" s="4">
        <v>0</v>
      </c>
      <c r="BR699" s="4">
        <f t="shared" si="151"/>
        <v>604</v>
      </c>
      <c r="BS699" s="4">
        <f t="shared" si="152"/>
        <v>590</v>
      </c>
      <c r="BT699" s="4">
        <f t="shared" si="153"/>
        <v>14</v>
      </c>
      <c r="BU699" s="4">
        <f t="shared" si="154"/>
        <v>1374</v>
      </c>
      <c r="BW699" s="4">
        <v>0</v>
      </c>
    </row>
    <row r="700" spans="1:75">
      <c r="A700" t="s">
        <v>139</v>
      </c>
      <c r="B700" s="18">
        <v>44600</v>
      </c>
      <c r="C700" s="4" t="s">
        <v>99</v>
      </c>
      <c r="D700" s="5">
        <v>2022</v>
      </c>
      <c r="E700" s="4" t="s">
        <v>577</v>
      </c>
      <c r="F700" s="4">
        <v>21732</v>
      </c>
      <c r="G700" s="4">
        <v>1440</v>
      </c>
      <c r="H700" s="4">
        <v>8045</v>
      </c>
      <c r="I700" s="4">
        <v>2</v>
      </c>
      <c r="J700" s="4">
        <v>2</v>
      </c>
      <c r="K700" s="4">
        <f t="shared" si="143"/>
        <v>8045</v>
      </c>
      <c r="L700" s="4">
        <f t="shared" si="144"/>
        <v>0</v>
      </c>
      <c r="M700" s="4">
        <v>21999</v>
      </c>
      <c r="N700" s="4">
        <v>8168</v>
      </c>
      <c r="O700" s="4">
        <v>8045</v>
      </c>
      <c r="P700" s="4">
        <v>0</v>
      </c>
      <c r="Q700" s="4">
        <v>0</v>
      </c>
      <c r="R700" s="4">
        <v>123</v>
      </c>
      <c r="S700" s="4">
        <v>14</v>
      </c>
      <c r="T700" s="4">
        <v>44</v>
      </c>
      <c r="U700" s="4">
        <v>65</v>
      </c>
      <c r="V700" s="4">
        <v>0</v>
      </c>
      <c r="W700" s="4">
        <v>0</v>
      </c>
      <c r="X700" s="4">
        <f t="shared" si="145"/>
        <v>0</v>
      </c>
      <c r="Y700" s="1" t="s">
        <v>513</v>
      </c>
      <c r="Z700" s="4">
        <v>199</v>
      </c>
      <c r="AA700" s="4">
        <v>23</v>
      </c>
      <c r="AB700" s="4">
        <v>23</v>
      </c>
      <c r="AC700" s="4">
        <v>0</v>
      </c>
      <c r="AD700" s="4">
        <v>0</v>
      </c>
      <c r="AE700" s="4">
        <v>0</v>
      </c>
      <c r="AF700" s="4">
        <v>0</v>
      </c>
      <c r="AG700" s="4">
        <v>0</v>
      </c>
      <c r="AH700" s="4">
        <v>0</v>
      </c>
      <c r="AI700" s="4">
        <v>0</v>
      </c>
      <c r="AJ700" s="4">
        <v>0</v>
      </c>
      <c r="AK700" s="4">
        <v>0</v>
      </c>
      <c r="AL700" s="4">
        <v>0</v>
      </c>
      <c r="AM700" s="4">
        <v>0</v>
      </c>
      <c r="AN700" s="4">
        <v>0</v>
      </c>
      <c r="AO700" s="4">
        <v>0</v>
      </c>
      <c r="AP700" s="4">
        <v>0</v>
      </c>
      <c r="AQ700" s="4">
        <v>0</v>
      </c>
      <c r="AR700" s="4">
        <v>0</v>
      </c>
      <c r="AS700" s="4">
        <v>0</v>
      </c>
      <c r="AT700" s="4">
        <v>0</v>
      </c>
      <c r="AU700" s="4">
        <v>0</v>
      </c>
      <c r="AV700" s="4">
        <v>0</v>
      </c>
      <c r="AW700" s="4">
        <f t="shared" si="146"/>
        <v>23</v>
      </c>
      <c r="AX700" s="4">
        <f t="shared" si="147"/>
        <v>23</v>
      </c>
      <c r="AY700" s="4">
        <v>0</v>
      </c>
      <c r="AZ700" s="4">
        <v>0</v>
      </c>
      <c r="BA700" s="4">
        <v>0</v>
      </c>
      <c r="BB700" s="4">
        <v>129</v>
      </c>
      <c r="BC700" s="4">
        <v>129</v>
      </c>
      <c r="BD700" s="4">
        <v>47</v>
      </c>
      <c r="BE700" s="4">
        <v>47</v>
      </c>
      <c r="BF700" s="4">
        <v>0</v>
      </c>
      <c r="BG700" s="4">
        <f t="shared" si="148"/>
        <v>1</v>
      </c>
      <c r="BH700" s="4">
        <v>1</v>
      </c>
      <c r="BI700" s="4">
        <v>0</v>
      </c>
      <c r="BJ700" s="4">
        <v>0</v>
      </c>
      <c r="BK700" s="4">
        <v>2818</v>
      </c>
      <c r="BL700" s="4">
        <f t="shared" si="149"/>
        <v>5349</v>
      </c>
      <c r="BM700" s="4">
        <f t="shared" si="150"/>
        <v>76</v>
      </c>
      <c r="BN700" s="4">
        <v>76</v>
      </c>
      <c r="BO700" s="4">
        <v>0</v>
      </c>
      <c r="BP700" s="4">
        <v>0</v>
      </c>
      <c r="BQ700" s="4">
        <v>7</v>
      </c>
      <c r="BR700" s="4">
        <f t="shared" si="151"/>
        <v>8145</v>
      </c>
      <c r="BS700" s="4">
        <f t="shared" si="152"/>
        <v>8022</v>
      </c>
      <c r="BT700" s="4">
        <f t="shared" si="153"/>
        <v>123</v>
      </c>
      <c r="BU700" s="4">
        <f t="shared" si="154"/>
        <v>21800</v>
      </c>
      <c r="BW700" s="4">
        <v>0</v>
      </c>
    </row>
    <row r="701" spans="1:75">
      <c r="A701" t="s">
        <v>141</v>
      </c>
      <c r="B701" s="18">
        <v>44600</v>
      </c>
      <c r="C701" s="4" t="s">
        <v>99</v>
      </c>
      <c r="D701" s="5">
        <v>2022</v>
      </c>
      <c r="E701" s="4" t="s">
        <v>578</v>
      </c>
      <c r="F701" s="4">
        <v>3881</v>
      </c>
      <c r="G701" s="4">
        <v>176</v>
      </c>
      <c r="H701" s="4">
        <v>1812</v>
      </c>
      <c r="I701" s="4">
        <v>0</v>
      </c>
      <c r="J701" s="4">
        <v>0</v>
      </c>
      <c r="K701" s="4">
        <f t="shared" si="143"/>
        <v>1812</v>
      </c>
      <c r="L701" s="4">
        <f t="shared" si="144"/>
        <v>0</v>
      </c>
      <c r="M701" s="4">
        <v>3934</v>
      </c>
      <c r="N701" s="4">
        <v>1838</v>
      </c>
      <c r="O701" s="4">
        <v>1812</v>
      </c>
      <c r="P701" s="4">
        <v>0</v>
      </c>
      <c r="Q701" s="4">
        <v>0</v>
      </c>
      <c r="R701" s="4">
        <v>26</v>
      </c>
      <c r="S701" s="4">
        <v>5</v>
      </c>
      <c r="T701" s="4">
        <v>9</v>
      </c>
      <c r="U701" s="4">
        <v>10</v>
      </c>
      <c r="V701" s="4">
        <v>0</v>
      </c>
      <c r="W701" s="4">
        <v>2</v>
      </c>
      <c r="X701" s="4">
        <f t="shared" si="145"/>
        <v>0</v>
      </c>
      <c r="Y701" s="1" t="s">
        <v>513</v>
      </c>
      <c r="Z701" s="4">
        <v>38</v>
      </c>
      <c r="AA701" s="4">
        <v>3</v>
      </c>
      <c r="AB701" s="4">
        <v>3</v>
      </c>
      <c r="AC701" s="4">
        <v>0</v>
      </c>
      <c r="AD701" s="4">
        <v>0</v>
      </c>
      <c r="AE701" s="4">
        <v>0</v>
      </c>
      <c r="AF701" s="4">
        <v>0</v>
      </c>
      <c r="AG701" s="4">
        <v>0</v>
      </c>
      <c r="AH701" s="4">
        <v>0</v>
      </c>
      <c r="AI701" s="4">
        <v>0</v>
      </c>
      <c r="AJ701" s="4">
        <v>0</v>
      </c>
      <c r="AK701" s="4">
        <v>0</v>
      </c>
      <c r="AL701" s="4">
        <v>0</v>
      </c>
      <c r="AM701" s="4">
        <v>0</v>
      </c>
      <c r="AN701" s="4">
        <v>0</v>
      </c>
      <c r="AO701" s="4">
        <v>0</v>
      </c>
      <c r="AP701" s="4">
        <v>0</v>
      </c>
      <c r="AQ701" s="4">
        <v>0</v>
      </c>
      <c r="AR701" s="4">
        <v>0</v>
      </c>
      <c r="AS701" s="4">
        <v>0</v>
      </c>
      <c r="AT701" s="4">
        <v>0</v>
      </c>
      <c r="AU701" s="4">
        <v>0</v>
      </c>
      <c r="AV701" s="4">
        <v>0</v>
      </c>
      <c r="AW701" s="4">
        <f t="shared" si="146"/>
        <v>3</v>
      </c>
      <c r="AX701" s="4">
        <f t="shared" si="147"/>
        <v>3</v>
      </c>
      <c r="AY701" s="4">
        <v>0</v>
      </c>
      <c r="AZ701" s="4">
        <v>0</v>
      </c>
      <c r="BA701" s="4">
        <v>0</v>
      </c>
      <c r="BB701" s="4">
        <v>21</v>
      </c>
      <c r="BC701" s="4">
        <v>21</v>
      </c>
      <c r="BD701" s="4">
        <v>8</v>
      </c>
      <c r="BE701" s="4">
        <v>8</v>
      </c>
      <c r="BF701" s="4">
        <v>0</v>
      </c>
      <c r="BG701" s="4">
        <f t="shared" si="148"/>
        <v>0</v>
      </c>
      <c r="BH701" s="4">
        <v>0</v>
      </c>
      <c r="BI701" s="4">
        <v>0</v>
      </c>
      <c r="BJ701" s="4">
        <v>0</v>
      </c>
      <c r="BK701" s="4">
        <v>215</v>
      </c>
      <c r="BL701" s="4">
        <f t="shared" si="149"/>
        <v>1623</v>
      </c>
      <c r="BM701" s="4">
        <f t="shared" si="150"/>
        <v>20</v>
      </c>
      <c r="BN701" s="4">
        <v>20</v>
      </c>
      <c r="BO701" s="4">
        <v>0</v>
      </c>
      <c r="BP701" s="4">
        <v>0</v>
      </c>
      <c r="BQ701" s="4">
        <v>4</v>
      </c>
      <c r="BR701" s="4">
        <f t="shared" si="151"/>
        <v>1835</v>
      </c>
      <c r="BS701" s="4">
        <f t="shared" si="152"/>
        <v>1809</v>
      </c>
      <c r="BT701" s="4">
        <f t="shared" si="153"/>
        <v>26</v>
      </c>
      <c r="BU701" s="4">
        <f t="shared" si="154"/>
        <v>3896</v>
      </c>
      <c r="BW701" s="4">
        <v>1</v>
      </c>
    </row>
    <row r="702" spans="1:75">
      <c r="A702" t="s">
        <v>143</v>
      </c>
      <c r="B702" s="18">
        <v>44600</v>
      </c>
      <c r="C702" s="4" t="s">
        <v>99</v>
      </c>
      <c r="D702" s="5">
        <v>2022</v>
      </c>
      <c r="E702" s="4" t="s">
        <v>579</v>
      </c>
      <c r="F702" s="4">
        <v>7169</v>
      </c>
      <c r="G702" s="4">
        <v>625</v>
      </c>
      <c r="H702" s="4">
        <v>2803</v>
      </c>
      <c r="I702" s="4">
        <v>0</v>
      </c>
      <c r="J702" s="4">
        <v>0</v>
      </c>
      <c r="K702" s="4">
        <f t="shared" si="143"/>
        <v>2803</v>
      </c>
      <c r="L702" s="4">
        <f t="shared" si="144"/>
        <v>0</v>
      </c>
      <c r="M702" s="4">
        <v>7240</v>
      </c>
      <c r="N702" s="4">
        <v>2821</v>
      </c>
      <c r="O702" s="4">
        <v>2803</v>
      </c>
      <c r="P702" s="4">
        <v>2</v>
      </c>
      <c r="Q702" s="4">
        <v>0</v>
      </c>
      <c r="R702" s="4">
        <v>16</v>
      </c>
      <c r="S702" s="4">
        <v>3</v>
      </c>
      <c r="T702" s="4">
        <v>2</v>
      </c>
      <c r="U702" s="4">
        <v>10</v>
      </c>
      <c r="V702" s="4">
        <v>0</v>
      </c>
      <c r="W702" s="4">
        <v>1</v>
      </c>
      <c r="X702" s="4">
        <f t="shared" si="145"/>
        <v>0</v>
      </c>
      <c r="Y702" s="1" t="s">
        <v>513</v>
      </c>
      <c r="Z702" s="4">
        <v>80</v>
      </c>
      <c r="AA702" s="4">
        <v>10</v>
      </c>
      <c r="AB702" s="4">
        <v>10</v>
      </c>
      <c r="AC702" s="4">
        <v>0</v>
      </c>
      <c r="AD702" s="4">
        <v>0</v>
      </c>
      <c r="AE702" s="4">
        <v>0</v>
      </c>
      <c r="AF702" s="4">
        <v>0</v>
      </c>
      <c r="AG702" s="4">
        <v>0</v>
      </c>
      <c r="AH702" s="4">
        <v>0</v>
      </c>
      <c r="AI702" s="4">
        <v>0</v>
      </c>
      <c r="AJ702" s="4">
        <v>0</v>
      </c>
      <c r="AK702" s="4">
        <v>0</v>
      </c>
      <c r="AL702" s="4">
        <v>0</v>
      </c>
      <c r="AM702" s="4">
        <v>0</v>
      </c>
      <c r="AN702" s="4">
        <v>0</v>
      </c>
      <c r="AO702" s="4">
        <v>0</v>
      </c>
      <c r="AP702" s="4">
        <v>0</v>
      </c>
      <c r="AQ702" s="4">
        <v>0</v>
      </c>
      <c r="AR702" s="4">
        <v>0</v>
      </c>
      <c r="AS702" s="4">
        <v>0</v>
      </c>
      <c r="AT702" s="4">
        <v>0</v>
      </c>
      <c r="AU702" s="4">
        <v>0</v>
      </c>
      <c r="AV702" s="4">
        <v>0</v>
      </c>
      <c r="AW702" s="4">
        <f t="shared" si="146"/>
        <v>10</v>
      </c>
      <c r="AX702" s="4">
        <f t="shared" si="147"/>
        <v>10</v>
      </c>
      <c r="AY702" s="4">
        <v>0</v>
      </c>
      <c r="AZ702" s="4">
        <v>0</v>
      </c>
      <c r="BA702" s="4">
        <v>0</v>
      </c>
      <c r="BB702" s="4">
        <v>37</v>
      </c>
      <c r="BC702" s="4">
        <v>37</v>
      </c>
      <c r="BD702" s="4">
        <v>16</v>
      </c>
      <c r="BE702" s="4">
        <v>16</v>
      </c>
      <c r="BF702" s="4">
        <v>0</v>
      </c>
      <c r="BG702" s="4">
        <f t="shared" si="148"/>
        <v>0</v>
      </c>
      <c r="BH702" s="4">
        <v>0</v>
      </c>
      <c r="BI702" s="4">
        <v>0</v>
      </c>
      <c r="BJ702" s="4">
        <v>0</v>
      </c>
      <c r="BK702" s="4">
        <v>1141</v>
      </c>
      <c r="BL702" s="4">
        <f t="shared" si="149"/>
        <v>1680</v>
      </c>
      <c r="BM702" s="4">
        <f t="shared" si="150"/>
        <v>49</v>
      </c>
      <c r="BN702" s="4">
        <v>49</v>
      </c>
      <c r="BO702" s="4">
        <v>0</v>
      </c>
      <c r="BP702" s="4">
        <v>0</v>
      </c>
      <c r="BQ702" s="4">
        <v>0</v>
      </c>
      <c r="BR702" s="4">
        <f t="shared" si="151"/>
        <v>2811</v>
      </c>
      <c r="BS702" s="4">
        <f t="shared" si="152"/>
        <v>2793</v>
      </c>
      <c r="BT702" s="4">
        <f t="shared" si="153"/>
        <v>16</v>
      </c>
      <c r="BU702" s="4">
        <f t="shared" si="154"/>
        <v>7160</v>
      </c>
      <c r="BW702" s="4">
        <v>0</v>
      </c>
    </row>
    <row r="703" spans="1:75">
      <c r="A703" t="s">
        <v>145</v>
      </c>
      <c r="B703" s="18">
        <v>44600</v>
      </c>
      <c r="C703" s="4" t="s">
        <v>99</v>
      </c>
      <c r="D703" s="5">
        <v>2022</v>
      </c>
      <c r="E703" s="4" t="s">
        <v>580</v>
      </c>
      <c r="F703" s="4">
        <v>12322</v>
      </c>
      <c r="G703" s="4">
        <v>698</v>
      </c>
      <c r="H703" s="4">
        <v>4588</v>
      </c>
      <c r="I703" s="4">
        <v>0</v>
      </c>
      <c r="J703" s="4">
        <v>0</v>
      </c>
      <c r="K703" s="4">
        <f t="shared" si="143"/>
        <v>4588</v>
      </c>
      <c r="L703" s="4">
        <f t="shared" si="144"/>
        <v>0</v>
      </c>
      <c r="M703" s="4">
        <v>12560</v>
      </c>
      <c r="N703" s="4">
        <v>4686</v>
      </c>
      <c r="O703" s="4">
        <v>4588</v>
      </c>
      <c r="P703" s="4">
        <v>0</v>
      </c>
      <c r="Q703" s="4">
        <v>0</v>
      </c>
      <c r="R703" s="4">
        <v>98</v>
      </c>
      <c r="S703" s="4">
        <v>8</v>
      </c>
      <c r="T703" s="4">
        <v>52</v>
      </c>
      <c r="U703" s="4">
        <v>30</v>
      </c>
      <c r="V703" s="4">
        <v>0</v>
      </c>
      <c r="W703" s="4">
        <v>8</v>
      </c>
      <c r="X703" s="4">
        <f t="shared" si="145"/>
        <v>0</v>
      </c>
      <c r="Y703" s="1" t="s">
        <v>513</v>
      </c>
      <c r="Z703" s="4">
        <v>165</v>
      </c>
      <c r="AA703" s="4">
        <v>11</v>
      </c>
      <c r="AB703" s="4">
        <v>11</v>
      </c>
      <c r="AC703" s="4">
        <v>0</v>
      </c>
      <c r="AD703" s="4">
        <v>0</v>
      </c>
      <c r="AE703" s="4">
        <v>0</v>
      </c>
      <c r="AF703" s="4">
        <v>0</v>
      </c>
      <c r="AG703" s="4">
        <v>0</v>
      </c>
      <c r="AH703" s="4">
        <v>0</v>
      </c>
      <c r="AI703" s="4">
        <v>0</v>
      </c>
      <c r="AJ703" s="4">
        <v>0</v>
      </c>
      <c r="AK703" s="4">
        <v>0</v>
      </c>
      <c r="AL703" s="4">
        <v>0</v>
      </c>
      <c r="AM703" s="4">
        <v>0</v>
      </c>
      <c r="AN703" s="4">
        <v>0</v>
      </c>
      <c r="AO703" s="4">
        <v>0</v>
      </c>
      <c r="AP703" s="4">
        <v>0</v>
      </c>
      <c r="AQ703" s="4">
        <v>0</v>
      </c>
      <c r="AR703" s="4">
        <v>0</v>
      </c>
      <c r="AS703" s="4">
        <v>0</v>
      </c>
      <c r="AT703" s="4">
        <v>0</v>
      </c>
      <c r="AU703" s="4">
        <v>0</v>
      </c>
      <c r="AV703" s="4">
        <v>0</v>
      </c>
      <c r="AW703" s="4">
        <f t="shared" si="146"/>
        <v>11</v>
      </c>
      <c r="AX703" s="4">
        <f t="shared" si="147"/>
        <v>11</v>
      </c>
      <c r="AY703" s="4">
        <v>0</v>
      </c>
      <c r="AZ703" s="4">
        <v>0</v>
      </c>
      <c r="BA703" s="4">
        <v>0</v>
      </c>
      <c r="BB703" s="4">
        <v>111</v>
      </c>
      <c r="BC703" s="4">
        <v>98</v>
      </c>
      <c r="BD703" s="4">
        <v>41</v>
      </c>
      <c r="BE703" s="4">
        <v>38</v>
      </c>
      <c r="BF703" s="4">
        <v>3</v>
      </c>
      <c r="BG703" s="4">
        <f t="shared" si="148"/>
        <v>0</v>
      </c>
      <c r="BH703" s="4">
        <v>0</v>
      </c>
      <c r="BI703" s="4">
        <v>0</v>
      </c>
      <c r="BJ703" s="4">
        <v>0</v>
      </c>
      <c r="BK703" s="4">
        <v>1012</v>
      </c>
      <c r="BL703" s="4">
        <f t="shared" si="149"/>
        <v>3674</v>
      </c>
      <c r="BM703" s="4">
        <f t="shared" si="150"/>
        <v>14</v>
      </c>
      <c r="BN703" s="4">
        <v>14</v>
      </c>
      <c r="BO703" s="4">
        <v>0</v>
      </c>
      <c r="BP703" s="4">
        <v>0</v>
      </c>
      <c r="BQ703" s="4">
        <v>15</v>
      </c>
      <c r="BR703" s="4">
        <f t="shared" si="151"/>
        <v>4675</v>
      </c>
      <c r="BS703" s="4">
        <f t="shared" si="152"/>
        <v>4577</v>
      </c>
      <c r="BT703" s="4">
        <f t="shared" si="153"/>
        <v>98</v>
      </c>
      <c r="BU703" s="4">
        <f t="shared" si="154"/>
        <v>12395</v>
      </c>
      <c r="BW703" s="4">
        <v>0</v>
      </c>
    </row>
    <row r="704" spans="1:75">
      <c r="A704" t="s">
        <v>147</v>
      </c>
      <c r="B704" s="19">
        <v>44600</v>
      </c>
      <c r="C704" s="8" t="s">
        <v>99</v>
      </c>
      <c r="D704" s="10">
        <v>2022</v>
      </c>
      <c r="E704" s="8" t="s">
        <v>581</v>
      </c>
      <c r="F704" s="8"/>
      <c r="G704" s="8"/>
      <c r="H704" s="8"/>
      <c r="I704" s="8"/>
      <c r="J704" s="8"/>
      <c r="K704" s="8"/>
      <c r="L704" s="8"/>
      <c r="M704" s="8"/>
      <c r="N704" s="8"/>
      <c r="O704" s="8"/>
      <c r="P704" s="8"/>
      <c r="Q704" s="8"/>
      <c r="R704" s="8"/>
      <c r="S704" s="8"/>
      <c r="T704" s="8"/>
      <c r="U704" s="8"/>
      <c r="V704" s="8"/>
      <c r="W704" s="8"/>
      <c r="X704" s="8"/>
      <c r="Y704" s="3" t="s">
        <v>419</v>
      </c>
      <c r="Z704" s="8"/>
      <c r="AA704" s="8"/>
      <c r="AB704" s="8"/>
      <c r="AC704" s="8"/>
      <c r="AD704" s="8"/>
      <c r="AE704" s="8"/>
      <c r="AF704" s="8"/>
      <c r="AG704" s="8"/>
      <c r="AH704" s="8"/>
      <c r="AI704" s="8"/>
      <c r="AJ704" s="8"/>
      <c r="AK704" s="8"/>
      <c r="AL704" s="8"/>
      <c r="AM704" s="8"/>
      <c r="AN704" s="8"/>
      <c r="AO704" s="8"/>
      <c r="AP704" s="8"/>
      <c r="AQ704" s="8"/>
      <c r="AR704" s="8"/>
      <c r="AS704" s="8"/>
      <c r="AT704" s="8"/>
      <c r="AU704" s="8"/>
      <c r="AV704" s="8"/>
      <c r="AW704" s="8"/>
      <c r="AX704" s="8"/>
      <c r="AY704" s="8"/>
      <c r="AZ704" s="8"/>
      <c r="BA704" s="8"/>
      <c r="BB704" s="8"/>
      <c r="BC704" s="8"/>
      <c r="BD704" s="8"/>
      <c r="BE704" s="8"/>
      <c r="BF704" s="8"/>
      <c r="BH704" s="8"/>
      <c r="BI704" s="8"/>
      <c r="BJ704" s="8"/>
      <c r="BK704" s="8"/>
      <c r="BL704" s="8"/>
      <c r="BM704" s="8"/>
      <c r="BN704" s="8"/>
      <c r="BO704" s="8"/>
      <c r="BP704" s="8"/>
      <c r="BQ704" s="8"/>
      <c r="BR704" s="8"/>
      <c r="BS704" s="8"/>
      <c r="BT704" s="8"/>
      <c r="BU704" s="8"/>
      <c r="BV704" s="8"/>
      <c r="BW704" s="8"/>
    </row>
    <row r="705" spans="1:75">
      <c r="A705" t="s">
        <v>149</v>
      </c>
      <c r="B705" s="19">
        <v>44600</v>
      </c>
      <c r="C705" s="8" t="s">
        <v>99</v>
      </c>
      <c r="D705" s="10">
        <v>2022</v>
      </c>
      <c r="E705" s="8" t="s">
        <v>582</v>
      </c>
      <c r="F705" s="8"/>
      <c r="G705" s="8"/>
      <c r="H705" s="8"/>
      <c r="I705" s="8"/>
      <c r="J705" s="8"/>
      <c r="K705" s="8"/>
      <c r="L705" s="8"/>
      <c r="M705" s="8"/>
      <c r="N705" s="8"/>
      <c r="O705" s="8"/>
      <c r="P705" s="8"/>
      <c r="Q705" s="8"/>
      <c r="R705" s="8"/>
      <c r="S705" s="8"/>
      <c r="T705" s="8"/>
      <c r="U705" s="8"/>
      <c r="V705" s="8"/>
      <c r="W705" s="8"/>
      <c r="X705" s="8"/>
      <c r="Y705" s="3" t="s">
        <v>583</v>
      </c>
      <c r="Z705" s="8"/>
      <c r="AA705" s="8"/>
      <c r="AB705" s="8"/>
      <c r="AC705" s="8"/>
      <c r="AD705" s="8"/>
      <c r="AE705" s="8"/>
      <c r="AF705" s="8"/>
      <c r="AG705" s="8"/>
      <c r="AH705" s="8"/>
      <c r="AI705" s="8"/>
      <c r="AJ705" s="8"/>
      <c r="AK705" s="8"/>
      <c r="AL705" s="8"/>
      <c r="AM705" s="8"/>
      <c r="AN705" s="8"/>
      <c r="AO705" s="8"/>
      <c r="AP705" s="8"/>
      <c r="AQ705" s="8"/>
      <c r="AR705" s="8"/>
      <c r="AS705" s="8"/>
      <c r="AT705" s="8"/>
      <c r="AU705" s="8"/>
      <c r="AV705" s="8"/>
      <c r="AW705" s="8"/>
      <c r="AX705" s="8"/>
      <c r="AY705" s="8"/>
      <c r="AZ705" s="8"/>
      <c r="BA705" s="8"/>
      <c r="BB705" s="8"/>
      <c r="BC705" s="8"/>
      <c r="BD705" s="8"/>
      <c r="BE705" s="8"/>
      <c r="BF705" s="8"/>
      <c r="BH705" s="8"/>
      <c r="BI705" s="8"/>
      <c r="BJ705" s="8"/>
      <c r="BK705" s="8"/>
      <c r="BL705" s="8"/>
      <c r="BM705" s="8"/>
      <c r="BN705" s="8"/>
      <c r="BO705" s="8"/>
      <c r="BP705" s="8"/>
      <c r="BQ705" s="8"/>
      <c r="BR705" s="8"/>
      <c r="BS705" s="8"/>
      <c r="BT705" s="8"/>
      <c r="BU705" s="8"/>
      <c r="BV705" s="8"/>
      <c r="BW705" s="8"/>
    </row>
    <row r="706" spans="1:75">
      <c r="A706" t="s">
        <v>151</v>
      </c>
      <c r="B706" s="18">
        <v>44600</v>
      </c>
      <c r="C706" s="4" t="s">
        <v>99</v>
      </c>
      <c r="D706" s="5">
        <v>2022</v>
      </c>
      <c r="E706" s="4" t="s">
        <v>584</v>
      </c>
      <c r="F706" s="4">
        <v>408318</v>
      </c>
      <c r="G706" s="4">
        <v>41374</v>
      </c>
      <c r="H706" s="4">
        <v>110725</v>
      </c>
      <c r="I706" s="4">
        <v>23</v>
      </c>
      <c r="J706" s="4">
        <v>3</v>
      </c>
      <c r="K706" s="4">
        <f t="shared" ref="K706:K718" si="155">H706-J706+I706</f>
        <v>110745</v>
      </c>
      <c r="L706" s="4">
        <f t="shared" ref="L706:L718" si="156">(H706-J706+I706)-O706</f>
        <v>0</v>
      </c>
      <c r="M706" s="4">
        <v>417880</v>
      </c>
      <c r="N706" s="4">
        <v>112176</v>
      </c>
      <c r="O706" s="4">
        <v>110745</v>
      </c>
      <c r="P706" s="4">
        <v>82</v>
      </c>
      <c r="Q706" s="4">
        <v>0</v>
      </c>
      <c r="R706" s="4">
        <v>1349</v>
      </c>
      <c r="S706" s="4">
        <v>93</v>
      </c>
      <c r="T706" s="4">
        <v>298</v>
      </c>
      <c r="U706" s="4">
        <v>934</v>
      </c>
      <c r="V706" s="4">
        <v>0</v>
      </c>
      <c r="W706" s="4">
        <v>24</v>
      </c>
      <c r="X706" s="4">
        <f t="shared" ref="X706:X718" si="157">N706-(O706+P706+R706)</f>
        <v>0</v>
      </c>
      <c r="Y706" s="1" t="s">
        <v>513</v>
      </c>
      <c r="Z706" s="4">
        <v>11893</v>
      </c>
      <c r="AA706" s="4">
        <v>1260</v>
      </c>
      <c r="AB706" s="4">
        <v>1245</v>
      </c>
      <c r="AC706" s="4">
        <v>15</v>
      </c>
      <c r="AD706" s="4">
        <v>1</v>
      </c>
      <c r="AE706" s="4">
        <v>13</v>
      </c>
      <c r="AF706" s="4">
        <v>0</v>
      </c>
      <c r="AG706" s="4">
        <v>1</v>
      </c>
      <c r="AH706" s="4">
        <v>0</v>
      </c>
      <c r="AI706" s="4">
        <v>0</v>
      </c>
      <c r="AJ706" s="4">
        <v>0</v>
      </c>
      <c r="AK706" s="4">
        <v>0</v>
      </c>
      <c r="AL706" s="4">
        <v>0</v>
      </c>
      <c r="AM706" s="4">
        <v>0</v>
      </c>
      <c r="AN706" s="4">
        <v>0</v>
      </c>
      <c r="AO706" s="4">
        <v>0</v>
      </c>
      <c r="AP706" s="4">
        <v>0</v>
      </c>
      <c r="AQ706" s="4">
        <v>0</v>
      </c>
      <c r="AR706" s="4">
        <v>0</v>
      </c>
      <c r="AS706" s="4">
        <v>0</v>
      </c>
      <c r="AT706" s="4">
        <v>0</v>
      </c>
      <c r="AU706" s="4">
        <v>0</v>
      </c>
      <c r="AV706" s="4">
        <v>0</v>
      </c>
      <c r="AW706" s="4">
        <f t="shared" ref="AW706:AW737" si="158">AA706+AH706</f>
        <v>1260</v>
      </c>
      <c r="AX706" s="4">
        <f t="shared" ref="AX706:AX737" si="159">AB706+AI706</f>
        <v>1245</v>
      </c>
      <c r="AY706" s="4">
        <v>0</v>
      </c>
      <c r="AZ706" s="4">
        <v>0</v>
      </c>
      <c r="BA706" s="4">
        <v>0</v>
      </c>
      <c r="BB706" s="4">
        <v>4696</v>
      </c>
      <c r="BC706" s="4">
        <v>4696</v>
      </c>
      <c r="BD706" s="4">
        <v>834</v>
      </c>
      <c r="BE706" s="4">
        <v>810</v>
      </c>
      <c r="BF706" s="4">
        <v>24</v>
      </c>
      <c r="BG706" s="4">
        <f t="shared" ref="BG706:BG718" si="160">BH706+BI706</f>
        <v>269</v>
      </c>
      <c r="BH706" s="4">
        <v>269</v>
      </c>
      <c r="BI706" s="4">
        <v>0</v>
      </c>
      <c r="BJ706" s="4">
        <v>0</v>
      </c>
      <c r="BK706" s="4">
        <v>51156</v>
      </c>
      <c r="BL706" s="4">
        <f t="shared" ref="BL706:BL737" si="161">N706-AY706-BG706-BK706</f>
        <v>60751</v>
      </c>
      <c r="BM706" s="4">
        <f t="shared" ref="BM706:BM737" si="162">BN706+BO706</f>
        <v>4488</v>
      </c>
      <c r="BN706" s="4">
        <v>4219</v>
      </c>
      <c r="BO706" s="4">
        <v>269</v>
      </c>
      <c r="BP706" s="4">
        <v>0</v>
      </c>
      <c r="BQ706" s="4">
        <v>189</v>
      </c>
      <c r="BR706" s="4">
        <f t="shared" ref="BR706:BR737" si="163">N706-AA706-AO706-AH706-AZ706</f>
        <v>110916</v>
      </c>
      <c r="BS706" s="4">
        <f t="shared" ref="BS706:BS737" si="164">O706-AB706-AQ706-AI706-AZ706</f>
        <v>109500</v>
      </c>
      <c r="BT706" s="4">
        <f t="shared" ref="BT706:BT737" si="165">R706-AC706-AR706-AJ706-AK706-AL706-AM706-BA706</f>
        <v>1334</v>
      </c>
      <c r="BU706" s="4">
        <f t="shared" ref="BU706:BU737" si="166">M706-Z706-AN706-AY706</f>
        <v>405987</v>
      </c>
      <c r="BW706" s="4">
        <v>3</v>
      </c>
    </row>
    <row r="707" spans="1:75">
      <c r="A707" t="s">
        <v>153</v>
      </c>
      <c r="B707" s="18">
        <v>44600</v>
      </c>
      <c r="C707" s="4" t="s">
        <v>99</v>
      </c>
      <c r="D707" s="5">
        <v>2022</v>
      </c>
      <c r="E707" s="4" t="s">
        <v>585</v>
      </c>
      <c r="F707" s="4">
        <v>7026</v>
      </c>
      <c r="G707" s="4">
        <v>465</v>
      </c>
      <c r="H707" s="4">
        <v>3838</v>
      </c>
      <c r="I707" s="4">
        <v>0</v>
      </c>
      <c r="J707" s="4">
        <v>2</v>
      </c>
      <c r="K707" s="4">
        <f t="shared" si="155"/>
        <v>3836</v>
      </c>
      <c r="L707" s="4">
        <f t="shared" si="156"/>
        <v>0</v>
      </c>
      <c r="M707" s="4">
        <v>7197</v>
      </c>
      <c r="N707" s="4">
        <v>3871</v>
      </c>
      <c r="O707" s="4">
        <v>3836</v>
      </c>
      <c r="P707" s="4">
        <v>0</v>
      </c>
      <c r="Q707" s="4">
        <v>0</v>
      </c>
      <c r="R707" s="4">
        <v>35</v>
      </c>
      <c r="S707" s="4">
        <v>7</v>
      </c>
      <c r="T707" s="4">
        <v>13</v>
      </c>
      <c r="U707" s="4">
        <v>15</v>
      </c>
      <c r="V707" s="4">
        <v>0</v>
      </c>
      <c r="W707" s="4">
        <v>0</v>
      </c>
      <c r="X707" s="4">
        <f t="shared" si="157"/>
        <v>0</v>
      </c>
      <c r="Y707" s="1" t="s">
        <v>513</v>
      </c>
      <c r="Z707" s="4">
        <v>143</v>
      </c>
      <c r="AA707" s="4">
        <v>9</v>
      </c>
      <c r="AB707" s="4">
        <v>9</v>
      </c>
      <c r="AC707" s="4">
        <v>0</v>
      </c>
      <c r="AD707" s="4">
        <v>0</v>
      </c>
      <c r="AE707" s="4">
        <v>0</v>
      </c>
      <c r="AF707" s="4">
        <v>0</v>
      </c>
      <c r="AG707" s="4">
        <v>0</v>
      </c>
      <c r="AH707" s="4">
        <v>0</v>
      </c>
      <c r="AI707" s="4">
        <v>0</v>
      </c>
      <c r="AJ707" s="4">
        <v>0</v>
      </c>
      <c r="AK707" s="4">
        <v>0</v>
      </c>
      <c r="AL707" s="4">
        <v>0</v>
      </c>
      <c r="AM707" s="4">
        <v>0</v>
      </c>
      <c r="AN707" s="4">
        <v>0</v>
      </c>
      <c r="AO707" s="4">
        <v>0</v>
      </c>
      <c r="AP707" s="4">
        <v>0</v>
      </c>
      <c r="AQ707" s="4">
        <v>0</v>
      </c>
      <c r="AR707" s="4">
        <v>0</v>
      </c>
      <c r="AS707" s="4">
        <v>0</v>
      </c>
      <c r="AT707" s="4">
        <v>0</v>
      </c>
      <c r="AU707" s="4">
        <v>0</v>
      </c>
      <c r="AV707" s="4">
        <v>0</v>
      </c>
      <c r="AW707" s="4">
        <f t="shared" si="158"/>
        <v>9</v>
      </c>
      <c r="AX707" s="4">
        <f t="shared" si="159"/>
        <v>9</v>
      </c>
      <c r="AY707" s="4">
        <v>0</v>
      </c>
      <c r="AZ707" s="4">
        <v>0</v>
      </c>
      <c r="BA707" s="4">
        <v>0</v>
      </c>
      <c r="BB707" s="4">
        <v>139</v>
      </c>
      <c r="BC707" s="4">
        <v>138</v>
      </c>
      <c r="BD707" s="4">
        <v>50</v>
      </c>
      <c r="BE707" s="4">
        <v>50</v>
      </c>
      <c r="BF707" s="4">
        <v>0</v>
      </c>
      <c r="BG707" s="4">
        <f t="shared" si="160"/>
        <v>17</v>
      </c>
      <c r="BH707" s="4">
        <v>17</v>
      </c>
      <c r="BI707" s="4">
        <v>0</v>
      </c>
      <c r="BJ707" s="4">
        <v>15</v>
      </c>
      <c r="BK707" s="4">
        <v>2718</v>
      </c>
      <c r="BL707" s="4">
        <f t="shared" si="161"/>
        <v>1136</v>
      </c>
      <c r="BM707" s="4">
        <f t="shared" si="162"/>
        <v>42</v>
      </c>
      <c r="BN707" s="4">
        <v>42</v>
      </c>
      <c r="BO707" s="4">
        <v>0</v>
      </c>
      <c r="BP707" s="4">
        <v>0</v>
      </c>
      <c r="BQ707" s="4">
        <v>43</v>
      </c>
      <c r="BR707" s="4">
        <f t="shared" si="163"/>
        <v>3862</v>
      </c>
      <c r="BS707" s="4">
        <f t="shared" si="164"/>
        <v>3827</v>
      </c>
      <c r="BT707" s="4">
        <f t="shared" si="165"/>
        <v>35</v>
      </c>
      <c r="BU707" s="4">
        <f t="shared" si="166"/>
        <v>7054</v>
      </c>
      <c r="BW707" s="4">
        <v>0</v>
      </c>
    </row>
    <row r="708" spans="1:75" ht="29.1">
      <c r="A708" t="s">
        <v>155</v>
      </c>
      <c r="B708" s="18">
        <v>44600</v>
      </c>
      <c r="C708" s="4" t="s">
        <v>99</v>
      </c>
      <c r="D708" s="5">
        <v>2022</v>
      </c>
      <c r="E708" s="4" t="s">
        <v>586</v>
      </c>
      <c r="F708" s="4">
        <v>54212</v>
      </c>
      <c r="G708" s="4">
        <v>4064</v>
      </c>
      <c r="H708" s="4">
        <v>21688</v>
      </c>
      <c r="I708" s="4">
        <v>3</v>
      </c>
      <c r="J708" s="4">
        <v>8</v>
      </c>
      <c r="K708" s="4">
        <f t="shared" si="155"/>
        <v>21683</v>
      </c>
      <c r="L708" s="4">
        <f t="shared" si="156"/>
        <v>-2</v>
      </c>
      <c r="M708" s="4">
        <v>55324</v>
      </c>
      <c r="N708" s="4">
        <v>22049</v>
      </c>
      <c r="O708" s="4">
        <v>21685</v>
      </c>
      <c r="P708" s="4">
        <v>0</v>
      </c>
      <c r="Q708" s="4">
        <v>0</v>
      </c>
      <c r="R708" s="4">
        <v>364</v>
      </c>
      <c r="S708" s="4">
        <v>40</v>
      </c>
      <c r="T708" s="4">
        <v>195</v>
      </c>
      <c r="U708" s="4">
        <v>128</v>
      </c>
      <c r="V708" s="4">
        <v>0</v>
      </c>
      <c r="W708" s="4">
        <v>1</v>
      </c>
      <c r="X708" s="4">
        <f t="shared" si="157"/>
        <v>0</v>
      </c>
      <c r="Y708" s="1" t="s">
        <v>587</v>
      </c>
      <c r="Z708" s="4">
        <v>1181</v>
      </c>
      <c r="AA708" s="4">
        <v>153</v>
      </c>
      <c r="AB708" s="4">
        <v>151</v>
      </c>
      <c r="AC708" s="4">
        <v>2</v>
      </c>
      <c r="AD708" s="4">
        <v>0</v>
      </c>
      <c r="AE708" s="4">
        <v>2</v>
      </c>
      <c r="AF708" s="4">
        <v>0</v>
      </c>
      <c r="AG708" s="4">
        <v>0</v>
      </c>
      <c r="AH708" s="4">
        <v>0</v>
      </c>
      <c r="AI708" s="4">
        <v>0</v>
      </c>
      <c r="AJ708" s="4">
        <v>0</v>
      </c>
      <c r="AK708" s="4">
        <v>0</v>
      </c>
      <c r="AL708" s="4">
        <v>0</v>
      </c>
      <c r="AM708" s="4">
        <v>0</v>
      </c>
      <c r="AN708" s="4">
        <v>2</v>
      </c>
      <c r="AO708" s="4">
        <v>0</v>
      </c>
      <c r="AP708" s="4">
        <v>0</v>
      </c>
      <c r="AQ708" s="4">
        <v>0</v>
      </c>
      <c r="AR708" s="4">
        <v>0</v>
      </c>
      <c r="AS708" s="4">
        <v>0</v>
      </c>
      <c r="AT708" s="4">
        <v>0</v>
      </c>
      <c r="AU708" s="4">
        <v>0</v>
      </c>
      <c r="AV708" s="4">
        <v>0</v>
      </c>
      <c r="AW708" s="4">
        <f t="shared" si="158"/>
        <v>153</v>
      </c>
      <c r="AX708" s="4">
        <f t="shared" si="159"/>
        <v>151</v>
      </c>
      <c r="AY708" s="4">
        <v>0</v>
      </c>
      <c r="AZ708" s="4">
        <v>0</v>
      </c>
      <c r="BA708" s="4">
        <v>0</v>
      </c>
      <c r="BB708" s="4">
        <v>493</v>
      </c>
      <c r="BC708" s="4">
        <v>492</v>
      </c>
      <c r="BD708" s="4">
        <v>134</v>
      </c>
      <c r="BE708" s="4">
        <v>129</v>
      </c>
      <c r="BF708" s="4">
        <v>5</v>
      </c>
      <c r="BG708" s="4">
        <f t="shared" si="160"/>
        <v>15</v>
      </c>
      <c r="BH708" s="4">
        <v>15</v>
      </c>
      <c r="BI708" s="4">
        <v>0</v>
      </c>
      <c r="BJ708" s="4">
        <v>0</v>
      </c>
      <c r="BK708" s="4">
        <v>12439</v>
      </c>
      <c r="BL708" s="4">
        <f t="shared" si="161"/>
        <v>9595</v>
      </c>
      <c r="BM708" s="4">
        <f t="shared" si="162"/>
        <v>548</v>
      </c>
      <c r="BN708" s="4">
        <v>548</v>
      </c>
      <c r="BO708" s="4">
        <v>0</v>
      </c>
      <c r="BP708" s="4">
        <v>0</v>
      </c>
      <c r="BQ708" s="4">
        <v>49</v>
      </c>
      <c r="BR708" s="4">
        <f t="shared" si="163"/>
        <v>21896</v>
      </c>
      <c r="BS708" s="4">
        <f t="shared" si="164"/>
        <v>21534</v>
      </c>
      <c r="BT708" s="4">
        <f t="shared" si="165"/>
        <v>362</v>
      </c>
      <c r="BU708" s="4">
        <f t="shared" si="166"/>
        <v>54141</v>
      </c>
      <c r="BW708" s="4">
        <v>1</v>
      </c>
    </row>
    <row r="709" spans="1:75">
      <c r="A709" t="s">
        <v>157</v>
      </c>
      <c r="B709" s="18">
        <v>44600</v>
      </c>
      <c r="C709" s="4" t="s">
        <v>99</v>
      </c>
      <c r="D709" s="5">
        <v>2022</v>
      </c>
      <c r="E709" s="4" t="s">
        <v>588</v>
      </c>
      <c r="F709" s="4">
        <v>311</v>
      </c>
      <c r="G709" s="4">
        <v>5</v>
      </c>
      <c r="H709" s="4">
        <v>90</v>
      </c>
      <c r="I709" s="4">
        <v>0</v>
      </c>
      <c r="J709" s="4">
        <v>0</v>
      </c>
      <c r="K709" s="4">
        <f t="shared" si="155"/>
        <v>90</v>
      </c>
      <c r="L709" s="4">
        <f t="shared" si="156"/>
        <v>0</v>
      </c>
      <c r="M709" s="4">
        <v>311</v>
      </c>
      <c r="N709" s="4">
        <v>91</v>
      </c>
      <c r="O709" s="4">
        <v>90</v>
      </c>
      <c r="P709" s="4">
        <v>0</v>
      </c>
      <c r="Q709" s="4">
        <v>0</v>
      </c>
      <c r="R709" s="4">
        <v>1</v>
      </c>
      <c r="S709" s="4">
        <v>0</v>
      </c>
      <c r="T709" s="4">
        <v>1</v>
      </c>
      <c r="U709" s="4">
        <v>0</v>
      </c>
      <c r="V709" s="4">
        <v>0</v>
      </c>
      <c r="W709" s="4">
        <v>0</v>
      </c>
      <c r="X709" s="4">
        <f t="shared" si="157"/>
        <v>0</v>
      </c>
      <c r="Y709" s="1" t="s">
        <v>513</v>
      </c>
      <c r="Z709" s="4">
        <v>4</v>
      </c>
      <c r="AA709" s="4">
        <v>0</v>
      </c>
      <c r="AB709" s="4">
        <v>0</v>
      </c>
      <c r="AC709" s="4">
        <v>0</v>
      </c>
      <c r="AD709" s="4">
        <v>0</v>
      </c>
      <c r="AE709" s="4">
        <v>0</v>
      </c>
      <c r="AF709" s="4">
        <v>0</v>
      </c>
      <c r="AG709" s="4">
        <v>0</v>
      </c>
      <c r="AH709" s="4">
        <v>0</v>
      </c>
      <c r="AI709" s="4">
        <v>0</v>
      </c>
      <c r="AJ709" s="4">
        <v>0</v>
      </c>
      <c r="AK709" s="4">
        <v>0</v>
      </c>
      <c r="AL709" s="4">
        <v>0</v>
      </c>
      <c r="AM709" s="4">
        <v>0</v>
      </c>
      <c r="AN709" s="4">
        <v>0</v>
      </c>
      <c r="AO709" s="4">
        <v>0</v>
      </c>
      <c r="AP709" s="4">
        <v>0</v>
      </c>
      <c r="AQ709" s="4">
        <v>0</v>
      </c>
      <c r="AR709" s="4">
        <v>0</v>
      </c>
      <c r="AS709" s="4">
        <v>0</v>
      </c>
      <c r="AT709" s="4">
        <v>0</v>
      </c>
      <c r="AU709" s="4">
        <v>0</v>
      </c>
      <c r="AV709" s="4">
        <v>0</v>
      </c>
      <c r="AW709" s="4">
        <f t="shared" si="158"/>
        <v>0</v>
      </c>
      <c r="AX709" s="4">
        <f t="shared" si="159"/>
        <v>0</v>
      </c>
      <c r="AY709" s="4">
        <v>0</v>
      </c>
      <c r="AZ709" s="4">
        <v>0</v>
      </c>
      <c r="BA709" s="4">
        <v>0</v>
      </c>
      <c r="BB709" s="4">
        <v>0</v>
      </c>
      <c r="BC709" s="4">
        <v>0</v>
      </c>
      <c r="BD709" s="4">
        <v>0</v>
      </c>
      <c r="BE709" s="4">
        <v>0</v>
      </c>
      <c r="BF709" s="4">
        <v>0</v>
      </c>
      <c r="BG709" s="4">
        <f t="shared" si="160"/>
        <v>0</v>
      </c>
      <c r="BH709" s="4">
        <v>0</v>
      </c>
      <c r="BI709" s="4">
        <v>0</v>
      </c>
      <c r="BJ709" s="4">
        <v>0</v>
      </c>
      <c r="BK709" s="4">
        <v>9</v>
      </c>
      <c r="BL709" s="4">
        <f t="shared" si="161"/>
        <v>82</v>
      </c>
      <c r="BM709" s="4">
        <f t="shared" si="162"/>
        <v>1</v>
      </c>
      <c r="BN709" s="4">
        <v>1</v>
      </c>
      <c r="BO709" s="4">
        <v>0</v>
      </c>
      <c r="BP709" s="4">
        <v>0</v>
      </c>
      <c r="BQ709" s="4">
        <v>0</v>
      </c>
      <c r="BR709" s="4">
        <f t="shared" si="163"/>
        <v>91</v>
      </c>
      <c r="BS709" s="4">
        <f t="shared" si="164"/>
        <v>90</v>
      </c>
      <c r="BT709" s="4">
        <f t="shared" si="165"/>
        <v>1</v>
      </c>
      <c r="BU709" s="4">
        <f t="shared" si="166"/>
        <v>307</v>
      </c>
      <c r="BW709" s="4">
        <v>0</v>
      </c>
    </row>
    <row r="710" spans="1:75" ht="43.5">
      <c r="A710" t="s">
        <v>159</v>
      </c>
      <c r="B710" s="18">
        <v>44600</v>
      </c>
      <c r="C710" s="4" t="s">
        <v>99</v>
      </c>
      <c r="D710" s="5">
        <v>2022</v>
      </c>
      <c r="E710" s="4" t="s">
        <v>589</v>
      </c>
      <c r="F710" s="4">
        <v>479029</v>
      </c>
      <c r="G710" s="4">
        <v>41905</v>
      </c>
      <c r="H710" s="4">
        <v>142645</v>
      </c>
      <c r="I710" s="4">
        <v>36</v>
      </c>
      <c r="J710" s="4">
        <v>1</v>
      </c>
      <c r="K710" s="4">
        <f t="shared" si="155"/>
        <v>142680</v>
      </c>
      <c r="L710" s="4">
        <f t="shared" si="156"/>
        <v>0</v>
      </c>
      <c r="M710" s="4">
        <v>479029</v>
      </c>
      <c r="N710" s="4">
        <v>145041</v>
      </c>
      <c r="O710" s="4">
        <v>142680</v>
      </c>
      <c r="P710" s="4">
        <v>0</v>
      </c>
      <c r="Q710" s="4">
        <v>0</v>
      </c>
      <c r="R710" s="4">
        <v>2361</v>
      </c>
      <c r="S710" s="4">
        <v>148</v>
      </c>
      <c r="T710" s="4">
        <v>1110</v>
      </c>
      <c r="U710" s="4">
        <v>1056</v>
      </c>
      <c r="V710" s="4">
        <v>0</v>
      </c>
      <c r="W710" s="4">
        <v>47</v>
      </c>
      <c r="X710" s="4">
        <f t="shared" si="157"/>
        <v>0</v>
      </c>
      <c r="Y710" s="1" t="s">
        <v>590</v>
      </c>
      <c r="Z710" s="4">
        <v>7190</v>
      </c>
      <c r="AA710" s="4">
        <v>401</v>
      </c>
      <c r="AB710" s="4">
        <v>395</v>
      </c>
      <c r="AC710" s="4">
        <v>6</v>
      </c>
      <c r="AD710" s="4">
        <v>1</v>
      </c>
      <c r="AE710" s="4">
        <v>5</v>
      </c>
      <c r="AF710" s="4">
        <v>0</v>
      </c>
      <c r="AG710" s="4">
        <v>0</v>
      </c>
      <c r="AH710" s="4">
        <v>0</v>
      </c>
      <c r="AI710" s="4">
        <v>0</v>
      </c>
      <c r="AJ710" s="4">
        <v>0</v>
      </c>
      <c r="AK710" s="4">
        <v>0</v>
      </c>
      <c r="AL710" s="4">
        <v>0</v>
      </c>
      <c r="AM710" s="4">
        <v>0</v>
      </c>
      <c r="AN710" s="4">
        <v>0</v>
      </c>
      <c r="AO710" s="4">
        <v>0</v>
      </c>
      <c r="AP710" s="4">
        <v>0</v>
      </c>
      <c r="AQ710" s="4">
        <v>0</v>
      </c>
      <c r="AR710" s="4">
        <v>0</v>
      </c>
      <c r="AS710" s="4">
        <v>0</v>
      </c>
      <c r="AT710" s="4">
        <v>0</v>
      </c>
      <c r="AU710" s="4">
        <v>0</v>
      </c>
      <c r="AV710" s="4">
        <v>0</v>
      </c>
      <c r="AW710" s="4">
        <f t="shared" si="158"/>
        <v>401</v>
      </c>
      <c r="AX710" s="4">
        <f t="shared" si="159"/>
        <v>395</v>
      </c>
      <c r="AY710" s="4">
        <v>0</v>
      </c>
      <c r="AZ710" s="4">
        <v>0</v>
      </c>
      <c r="BA710" s="4">
        <v>0</v>
      </c>
      <c r="BB710" s="4">
        <v>3572</v>
      </c>
      <c r="BC710" s="4">
        <v>3572</v>
      </c>
      <c r="BD710" s="4">
        <v>827</v>
      </c>
      <c r="BE710" s="4">
        <v>800</v>
      </c>
      <c r="BF710" s="4">
        <v>27</v>
      </c>
      <c r="BG710" s="4">
        <f t="shared" si="160"/>
        <v>58</v>
      </c>
      <c r="BH710" s="4">
        <v>58</v>
      </c>
      <c r="BI710" s="4">
        <v>0</v>
      </c>
      <c r="BJ710" s="4">
        <v>0</v>
      </c>
      <c r="BK710" s="4">
        <v>67419</v>
      </c>
      <c r="BL710" s="4">
        <f t="shared" si="161"/>
        <v>77564</v>
      </c>
      <c r="BM710" s="4">
        <f t="shared" si="162"/>
        <v>3769</v>
      </c>
      <c r="BN710" s="4">
        <v>3769</v>
      </c>
      <c r="BO710" s="4">
        <v>0</v>
      </c>
      <c r="BP710" s="4">
        <v>0</v>
      </c>
      <c r="BQ710" s="4">
        <v>294</v>
      </c>
      <c r="BR710" s="4">
        <f t="shared" si="163"/>
        <v>144640</v>
      </c>
      <c r="BS710" s="4">
        <f t="shared" si="164"/>
        <v>142285</v>
      </c>
      <c r="BT710" s="4">
        <f t="shared" si="165"/>
        <v>2355</v>
      </c>
      <c r="BU710" s="4">
        <f t="shared" si="166"/>
        <v>471839</v>
      </c>
      <c r="BW710" s="4">
        <v>0</v>
      </c>
    </row>
    <row r="711" spans="1:75" ht="43.5">
      <c r="A711" t="s">
        <v>161</v>
      </c>
      <c r="B711" s="18">
        <v>44600</v>
      </c>
      <c r="C711" s="4" t="s">
        <v>99</v>
      </c>
      <c r="D711" s="5">
        <v>2022</v>
      </c>
      <c r="E711" s="4" t="s">
        <v>591</v>
      </c>
      <c r="F711" s="4">
        <v>9655</v>
      </c>
      <c r="G711" s="4">
        <v>408</v>
      </c>
      <c r="H711" s="4">
        <v>3345</v>
      </c>
      <c r="I711" s="4">
        <v>0</v>
      </c>
      <c r="J711" s="4">
        <v>0</v>
      </c>
      <c r="K711" s="4">
        <f t="shared" si="155"/>
        <v>3345</v>
      </c>
      <c r="L711" s="4">
        <f t="shared" si="156"/>
        <v>26</v>
      </c>
      <c r="M711" s="4">
        <v>9782</v>
      </c>
      <c r="N711" s="4">
        <v>3379</v>
      </c>
      <c r="O711" s="4">
        <v>3319</v>
      </c>
      <c r="P711" s="4">
        <v>0</v>
      </c>
      <c r="Q711" s="4">
        <v>0</v>
      </c>
      <c r="R711" s="4">
        <v>60</v>
      </c>
      <c r="S711" s="4">
        <v>4</v>
      </c>
      <c r="T711" s="4">
        <v>13</v>
      </c>
      <c r="U711" s="4">
        <v>43</v>
      </c>
      <c r="V711" s="4">
        <v>0</v>
      </c>
      <c r="W711" s="4">
        <v>0</v>
      </c>
      <c r="X711" s="4">
        <f t="shared" si="157"/>
        <v>0</v>
      </c>
      <c r="Y711" s="1" t="s">
        <v>592</v>
      </c>
      <c r="Z711" s="4">
        <v>121</v>
      </c>
      <c r="AA711" s="4">
        <v>23</v>
      </c>
      <c r="AB711" s="4">
        <v>23</v>
      </c>
      <c r="AC711" s="4">
        <v>0</v>
      </c>
      <c r="AD711" s="4">
        <v>0</v>
      </c>
      <c r="AE711" s="4">
        <v>0</v>
      </c>
      <c r="AF711" s="4">
        <v>0</v>
      </c>
      <c r="AG711" s="4">
        <v>0</v>
      </c>
      <c r="AH711" s="4">
        <v>0</v>
      </c>
      <c r="AI711" s="4">
        <v>0</v>
      </c>
      <c r="AJ711" s="4">
        <v>0</v>
      </c>
      <c r="AK711" s="4">
        <v>0</v>
      </c>
      <c r="AL711" s="4">
        <v>0</v>
      </c>
      <c r="AM711" s="4">
        <v>0</v>
      </c>
      <c r="AN711" s="4">
        <v>0</v>
      </c>
      <c r="AO711" s="4">
        <v>0</v>
      </c>
      <c r="AP711" s="4">
        <v>0</v>
      </c>
      <c r="AQ711" s="4">
        <v>0</v>
      </c>
      <c r="AR711" s="4">
        <v>0</v>
      </c>
      <c r="AS711" s="4">
        <v>0</v>
      </c>
      <c r="AT711" s="4">
        <v>0</v>
      </c>
      <c r="AU711" s="4">
        <v>0</v>
      </c>
      <c r="AV711" s="4">
        <v>0</v>
      </c>
      <c r="AW711" s="4">
        <f t="shared" si="158"/>
        <v>23</v>
      </c>
      <c r="AX711" s="4">
        <f t="shared" si="159"/>
        <v>23</v>
      </c>
      <c r="AY711" s="4">
        <v>0</v>
      </c>
      <c r="AZ711" s="4">
        <v>0</v>
      </c>
      <c r="BA711" s="4">
        <v>0</v>
      </c>
      <c r="BB711" s="4">
        <v>48</v>
      </c>
      <c r="BC711" s="4">
        <v>48</v>
      </c>
      <c r="BD711" s="4">
        <v>16</v>
      </c>
      <c r="BE711" s="4">
        <v>15</v>
      </c>
      <c r="BF711" s="4">
        <v>1</v>
      </c>
      <c r="BG711" s="4">
        <f t="shared" si="160"/>
        <v>0</v>
      </c>
      <c r="BH711" s="4">
        <v>0</v>
      </c>
      <c r="BI711" s="4">
        <v>0</v>
      </c>
      <c r="BJ711" s="4">
        <v>0</v>
      </c>
      <c r="BK711" s="4">
        <v>385</v>
      </c>
      <c r="BL711" s="4">
        <f t="shared" si="161"/>
        <v>2994</v>
      </c>
      <c r="BM711" s="4">
        <f t="shared" si="162"/>
        <v>48</v>
      </c>
      <c r="BN711" s="4">
        <v>48</v>
      </c>
      <c r="BO711" s="4">
        <v>0</v>
      </c>
      <c r="BP711" s="4">
        <v>0</v>
      </c>
      <c r="BQ711" s="4">
        <v>6</v>
      </c>
      <c r="BR711" s="4">
        <f t="shared" si="163"/>
        <v>3356</v>
      </c>
      <c r="BS711" s="4">
        <f t="shared" si="164"/>
        <v>3296</v>
      </c>
      <c r="BT711" s="4">
        <f t="shared" si="165"/>
        <v>60</v>
      </c>
      <c r="BU711" s="4">
        <f t="shared" si="166"/>
        <v>9661</v>
      </c>
      <c r="BW711" s="4">
        <v>0</v>
      </c>
    </row>
    <row r="712" spans="1:75">
      <c r="A712" t="s">
        <v>163</v>
      </c>
      <c r="B712" s="18">
        <v>44600</v>
      </c>
      <c r="C712" s="4" t="s">
        <v>99</v>
      </c>
      <c r="D712" s="5">
        <v>2022</v>
      </c>
      <c r="E712" s="4" t="s">
        <v>593</v>
      </c>
      <c r="F712" s="4">
        <v>10483</v>
      </c>
      <c r="G712" s="4">
        <v>670</v>
      </c>
      <c r="H712" s="4">
        <v>3844</v>
      </c>
      <c r="I712" s="4">
        <v>0</v>
      </c>
      <c r="J712" s="4">
        <v>1</v>
      </c>
      <c r="K712" s="4">
        <f t="shared" si="155"/>
        <v>3843</v>
      </c>
      <c r="L712" s="4">
        <f t="shared" si="156"/>
        <v>0</v>
      </c>
      <c r="M712" s="4">
        <v>10544</v>
      </c>
      <c r="N712" s="4">
        <v>3913</v>
      </c>
      <c r="O712" s="4">
        <v>3843</v>
      </c>
      <c r="P712" s="4">
        <v>0</v>
      </c>
      <c r="Q712" s="4">
        <v>0</v>
      </c>
      <c r="R712" s="4">
        <v>70</v>
      </c>
      <c r="S712" s="4">
        <v>8</v>
      </c>
      <c r="T712" s="4">
        <v>27</v>
      </c>
      <c r="U712" s="4">
        <v>35</v>
      </c>
      <c r="V712" s="4">
        <v>0</v>
      </c>
      <c r="W712" s="4">
        <v>0</v>
      </c>
      <c r="X712" s="4">
        <f t="shared" si="157"/>
        <v>0</v>
      </c>
      <c r="Y712" s="1" t="s">
        <v>513</v>
      </c>
      <c r="Z712" s="4">
        <v>88</v>
      </c>
      <c r="AA712" s="4">
        <v>13</v>
      </c>
      <c r="AB712" s="4">
        <v>13</v>
      </c>
      <c r="AC712" s="4">
        <v>0</v>
      </c>
      <c r="AD712" s="4">
        <v>0</v>
      </c>
      <c r="AE712" s="4">
        <v>0</v>
      </c>
      <c r="AF712" s="4">
        <v>0</v>
      </c>
      <c r="AG712" s="4">
        <v>0</v>
      </c>
      <c r="AH712" s="4">
        <v>0</v>
      </c>
      <c r="AI712" s="4">
        <v>0</v>
      </c>
      <c r="AJ712" s="4">
        <v>0</v>
      </c>
      <c r="AK712" s="4">
        <v>0</v>
      </c>
      <c r="AL712" s="4">
        <v>0</v>
      </c>
      <c r="AM712" s="4">
        <v>0</v>
      </c>
      <c r="AN712" s="4">
        <v>0</v>
      </c>
      <c r="AO712" s="4">
        <v>0</v>
      </c>
      <c r="AP712" s="4">
        <v>0</v>
      </c>
      <c r="AQ712" s="4">
        <v>0</v>
      </c>
      <c r="AR712" s="4">
        <v>0</v>
      </c>
      <c r="AS712" s="4">
        <v>0</v>
      </c>
      <c r="AT712" s="4">
        <v>0</v>
      </c>
      <c r="AU712" s="4">
        <v>0</v>
      </c>
      <c r="AV712" s="4">
        <v>0</v>
      </c>
      <c r="AW712" s="4">
        <f t="shared" si="158"/>
        <v>13</v>
      </c>
      <c r="AX712" s="4">
        <f t="shared" si="159"/>
        <v>13</v>
      </c>
      <c r="AY712" s="4">
        <v>0</v>
      </c>
      <c r="AZ712" s="4">
        <v>0</v>
      </c>
      <c r="BA712" s="4">
        <v>0</v>
      </c>
      <c r="BB712" s="4">
        <v>44</v>
      </c>
      <c r="BC712" s="4">
        <v>44</v>
      </c>
      <c r="BD712" s="4">
        <v>18</v>
      </c>
      <c r="BE712" s="4">
        <v>16</v>
      </c>
      <c r="BF712" s="4">
        <v>2</v>
      </c>
      <c r="BG712" s="4">
        <f t="shared" si="160"/>
        <v>0</v>
      </c>
      <c r="BH712" s="4">
        <v>0</v>
      </c>
      <c r="BI712" s="4">
        <v>0</v>
      </c>
      <c r="BJ712" s="4">
        <v>0</v>
      </c>
      <c r="BK712" s="4">
        <v>1153</v>
      </c>
      <c r="BL712" s="4">
        <f t="shared" si="161"/>
        <v>2760</v>
      </c>
      <c r="BM712" s="4">
        <f t="shared" si="162"/>
        <v>10</v>
      </c>
      <c r="BN712" s="4">
        <v>10</v>
      </c>
      <c r="BO712" s="4">
        <v>0</v>
      </c>
      <c r="BP712" s="4">
        <v>0</v>
      </c>
      <c r="BQ712" s="4">
        <v>10</v>
      </c>
      <c r="BR712" s="4">
        <f t="shared" si="163"/>
        <v>3900</v>
      </c>
      <c r="BS712" s="4">
        <f t="shared" si="164"/>
        <v>3830</v>
      </c>
      <c r="BT712" s="4">
        <f t="shared" si="165"/>
        <v>70</v>
      </c>
      <c r="BU712" s="4">
        <f t="shared" si="166"/>
        <v>10456</v>
      </c>
      <c r="BW712" s="4">
        <v>0</v>
      </c>
    </row>
    <row r="713" spans="1:75">
      <c r="A713" t="s">
        <v>166</v>
      </c>
      <c r="B713" s="18">
        <v>44600</v>
      </c>
      <c r="C713" s="4" t="s">
        <v>99</v>
      </c>
      <c r="D713" s="5">
        <v>2022</v>
      </c>
      <c r="E713" s="4" t="s">
        <v>594</v>
      </c>
      <c r="F713" s="4">
        <v>91795</v>
      </c>
      <c r="G713" s="4">
        <v>8777</v>
      </c>
      <c r="H713" s="4">
        <v>30935</v>
      </c>
      <c r="I713" s="4">
        <v>16</v>
      </c>
      <c r="J713" s="4">
        <v>0</v>
      </c>
      <c r="K713" s="4">
        <f t="shared" si="155"/>
        <v>30951</v>
      </c>
      <c r="L713" s="4">
        <f t="shared" si="156"/>
        <v>0</v>
      </c>
      <c r="M713" s="4">
        <v>94034</v>
      </c>
      <c r="N713" s="4">
        <v>31307</v>
      </c>
      <c r="O713" s="4">
        <v>30951</v>
      </c>
      <c r="P713" s="4">
        <v>4</v>
      </c>
      <c r="Q713" s="4">
        <v>4</v>
      </c>
      <c r="R713" s="4">
        <v>352</v>
      </c>
      <c r="S713" s="4">
        <v>34</v>
      </c>
      <c r="T713" s="4">
        <v>51</v>
      </c>
      <c r="U713" s="4">
        <v>237</v>
      </c>
      <c r="V713" s="4">
        <v>0</v>
      </c>
      <c r="W713" s="4">
        <v>30</v>
      </c>
      <c r="X713" s="4">
        <f t="shared" si="157"/>
        <v>0</v>
      </c>
      <c r="Y713" s="1" t="s">
        <v>513</v>
      </c>
      <c r="Z713" s="4">
        <v>2407</v>
      </c>
      <c r="AA713" s="4">
        <v>266</v>
      </c>
      <c r="AB713" s="4">
        <v>265</v>
      </c>
      <c r="AC713" s="4">
        <v>1</v>
      </c>
      <c r="AD713" s="4">
        <v>0</v>
      </c>
      <c r="AE713" s="4">
        <v>0</v>
      </c>
      <c r="AF713" s="4">
        <v>1</v>
      </c>
      <c r="AG713" s="4">
        <v>0</v>
      </c>
      <c r="AH713" s="4">
        <v>0</v>
      </c>
      <c r="AI713" s="4">
        <v>0</v>
      </c>
      <c r="AJ713" s="4">
        <v>0</v>
      </c>
      <c r="AK713" s="4">
        <v>0</v>
      </c>
      <c r="AL713" s="4">
        <v>0</v>
      </c>
      <c r="AM713" s="4">
        <v>0</v>
      </c>
      <c r="AN713" s="4">
        <v>0</v>
      </c>
      <c r="AO713" s="4">
        <v>0</v>
      </c>
      <c r="AP713" s="4">
        <v>0</v>
      </c>
      <c r="AQ713" s="4">
        <v>0</v>
      </c>
      <c r="AR713" s="4">
        <v>0</v>
      </c>
      <c r="AS713" s="4">
        <v>0</v>
      </c>
      <c r="AT713" s="4">
        <v>0</v>
      </c>
      <c r="AU713" s="4">
        <v>0</v>
      </c>
      <c r="AV713" s="4">
        <v>0</v>
      </c>
      <c r="AW713" s="4">
        <f t="shared" si="158"/>
        <v>266</v>
      </c>
      <c r="AX713" s="4">
        <f t="shared" si="159"/>
        <v>265</v>
      </c>
      <c r="AY713" s="4">
        <v>0</v>
      </c>
      <c r="AZ713" s="4">
        <v>0</v>
      </c>
      <c r="BA713" s="4">
        <v>0</v>
      </c>
      <c r="BB713" s="4">
        <v>902</v>
      </c>
      <c r="BC713" s="4">
        <v>902</v>
      </c>
      <c r="BD713" s="4">
        <v>191</v>
      </c>
      <c r="BE713" s="4">
        <v>188</v>
      </c>
      <c r="BF713" s="4">
        <v>3</v>
      </c>
      <c r="BG713" s="4">
        <f t="shared" si="160"/>
        <v>30</v>
      </c>
      <c r="BH713" s="4">
        <v>29</v>
      </c>
      <c r="BI713" s="4">
        <v>1</v>
      </c>
      <c r="BJ713" s="4">
        <v>0</v>
      </c>
      <c r="BK713" s="4">
        <v>16155</v>
      </c>
      <c r="BL713" s="4">
        <f t="shared" si="161"/>
        <v>15122</v>
      </c>
      <c r="BM713" s="4">
        <f t="shared" si="162"/>
        <v>1084</v>
      </c>
      <c r="BN713" s="4">
        <v>1084</v>
      </c>
      <c r="BO713" s="4">
        <v>0</v>
      </c>
      <c r="BP713" s="4">
        <v>0</v>
      </c>
      <c r="BQ713" s="4">
        <v>0</v>
      </c>
      <c r="BR713" s="4">
        <f t="shared" si="163"/>
        <v>31041</v>
      </c>
      <c r="BS713" s="4">
        <f t="shared" si="164"/>
        <v>30686</v>
      </c>
      <c r="BT713" s="4">
        <f t="shared" si="165"/>
        <v>351</v>
      </c>
      <c r="BU713" s="4">
        <f t="shared" si="166"/>
        <v>91627</v>
      </c>
      <c r="BW713" s="4">
        <v>0</v>
      </c>
    </row>
    <row r="714" spans="1:75">
      <c r="A714" t="s">
        <v>168</v>
      </c>
      <c r="B714" s="18">
        <v>44600</v>
      </c>
      <c r="C714" s="4" t="s">
        <v>99</v>
      </c>
      <c r="D714" s="5">
        <v>2022</v>
      </c>
      <c r="E714" s="4" t="s">
        <v>595</v>
      </c>
      <c r="F714" s="4">
        <v>2843</v>
      </c>
      <c r="G714" s="4">
        <v>154</v>
      </c>
      <c r="H714" s="4">
        <v>1420</v>
      </c>
      <c r="I714" s="4">
        <v>0</v>
      </c>
      <c r="J714" s="4">
        <v>0</v>
      </c>
      <c r="K714" s="4">
        <f t="shared" si="155"/>
        <v>1420</v>
      </c>
      <c r="L714" s="4">
        <f t="shared" si="156"/>
        <v>0</v>
      </c>
      <c r="M714" s="4">
        <v>2852</v>
      </c>
      <c r="N714" s="4">
        <v>1449</v>
      </c>
      <c r="O714" s="4">
        <v>1420</v>
      </c>
      <c r="P714" s="4">
        <v>0</v>
      </c>
      <c r="Q714" s="4">
        <v>0</v>
      </c>
      <c r="R714" s="4">
        <v>29</v>
      </c>
      <c r="S714" s="4">
        <v>2</v>
      </c>
      <c r="T714" s="4">
        <v>20</v>
      </c>
      <c r="U714" s="4">
        <v>7</v>
      </c>
      <c r="V714" s="4">
        <v>0</v>
      </c>
      <c r="W714" s="4">
        <v>0</v>
      </c>
      <c r="X714" s="4">
        <f t="shared" si="157"/>
        <v>0</v>
      </c>
      <c r="Y714" s="1" t="s">
        <v>513</v>
      </c>
      <c r="Z714" s="4">
        <v>32</v>
      </c>
      <c r="AA714" s="4">
        <v>5</v>
      </c>
      <c r="AB714" s="4">
        <v>5</v>
      </c>
      <c r="AC714" s="4">
        <v>0</v>
      </c>
      <c r="AD714" s="4">
        <v>0</v>
      </c>
      <c r="AE714" s="4">
        <v>0</v>
      </c>
      <c r="AF714" s="4">
        <v>0</v>
      </c>
      <c r="AG714" s="4">
        <v>0</v>
      </c>
      <c r="AH714" s="4">
        <v>0</v>
      </c>
      <c r="AI714" s="4">
        <v>0</v>
      </c>
      <c r="AJ714" s="4">
        <v>0</v>
      </c>
      <c r="AK714" s="4">
        <v>0</v>
      </c>
      <c r="AL714" s="4">
        <v>0</v>
      </c>
      <c r="AM714" s="4">
        <v>0</v>
      </c>
      <c r="AN714" s="4">
        <v>0</v>
      </c>
      <c r="AO714" s="4">
        <v>0</v>
      </c>
      <c r="AP714" s="4">
        <v>0</v>
      </c>
      <c r="AQ714" s="4">
        <v>0</v>
      </c>
      <c r="AR714" s="4">
        <v>0</v>
      </c>
      <c r="AS714" s="4">
        <v>0</v>
      </c>
      <c r="AT714" s="4">
        <v>0</v>
      </c>
      <c r="AU714" s="4">
        <v>0</v>
      </c>
      <c r="AV714" s="4">
        <v>0</v>
      </c>
      <c r="AW714" s="4">
        <f t="shared" si="158"/>
        <v>5</v>
      </c>
      <c r="AX714" s="4">
        <f t="shared" si="159"/>
        <v>5</v>
      </c>
      <c r="AY714" s="4">
        <v>0</v>
      </c>
      <c r="AZ714" s="4">
        <v>0</v>
      </c>
      <c r="BA714" s="4">
        <v>0</v>
      </c>
      <c r="BB714" s="4">
        <v>8</v>
      </c>
      <c r="BC714" s="4">
        <v>8</v>
      </c>
      <c r="BD714" s="4">
        <v>5</v>
      </c>
      <c r="BE714" s="4">
        <v>5</v>
      </c>
      <c r="BF714" s="4">
        <v>0</v>
      </c>
      <c r="BG714" s="4">
        <f t="shared" si="160"/>
        <v>0</v>
      </c>
      <c r="BH714" s="4">
        <v>0</v>
      </c>
      <c r="BI714" s="4">
        <v>0</v>
      </c>
      <c r="BJ714" s="4">
        <v>0</v>
      </c>
      <c r="BK714" s="4">
        <v>571</v>
      </c>
      <c r="BL714" s="4">
        <f t="shared" si="161"/>
        <v>878</v>
      </c>
      <c r="BM714" s="4">
        <f t="shared" si="162"/>
        <v>1</v>
      </c>
      <c r="BN714" s="4">
        <v>1</v>
      </c>
      <c r="BO714" s="4">
        <v>0</v>
      </c>
      <c r="BP714" s="4">
        <v>0</v>
      </c>
      <c r="BQ714" s="4">
        <v>1</v>
      </c>
      <c r="BR714" s="4">
        <f t="shared" si="163"/>
        <v>1444</v>
      </c>
      <c r="BS714" s="4">
        <f t="shared" si="164"/>
        <v>1415</v>
      </c>
      <c r="BT714" s="4">
        <f t="shared" si="165"/>
        <v>29</v>
      </c>
      <c r="BU714" s="4">
        <f t="shared" si="166"/>
        <v>2820</v>
      </c>
      <c r="BW714" s="4">
        <v>0</v>
      </c>
    </row>
    <row r="715" spans="1:75" ht="43.5">
      <c r="A715" t="s">
        <v>170</v>
      </c>
      <c r="B715" s="18">
        <v>44600</v>
      </c>
      <c r="C715" s="4" t="s">
        <v>99</v>
      </c>
      <c r="D715" s="5">
        <v>2022</v>
      </c>
      <c r="E715" s="4" t="s">
        <v>596</v>
      </c>
      <c r="F715" s="4">
        <v>14083</v>
      </c>
      <c r="G715" s="4">
        <v>942</v>
      </c>
      <c r="H715" s="4">
        <v>5118</v>
      </c>
      <c r="I715" s="4">
        <v>1</v>
      </c>
      <c r="J715" s="4">
        <v>0</v>
      </c>
      <c r="K715" s="4">
        <f t="shared" si="155"/>
        <v>5119</v>
      </c>
      <c r="L715" s="4">
        <f t="shared" si="156"/>
        <v>-1</v>
      </c>
      <c r="M715" s="4">
        <v>14173</v>
      </c>
      <c r="N715" s="4">
        <v>5239</v>
      </c>
      <c r="O715" s="4">
        <v>5120</v>
      </c>
      <c r="P715" s="4">
        <v>1</v>
      </c>
      <c r="Q715" s="4">
        <v>1</v>
      </c>
      <c r="R715" s="4">
        <v>119</v>
      </c>
      <c r="S715" s="4">
        <v>25</v>
      </c>
      <c r="T715" s="4">
        <v>25</v>
      </c>
      <c r="U715" s="4">
        <v>69</v>
      </c>
      <c r="V715" s="4">
        <v>0</v>
      </c>
      <c r="W715" s="4">
        <v>0</v>
      </c>
      <c r="X715" s="4">
        <f t="shared" si="157"/>
        <v>-1</v>
      </c>
      <c r="Y715" s="1" t="s">
        <v>597</v>
      </c>
      <c r="Z715" s="4">
        <v>146</v>
      </c>
      <c r="AA715" s="4">
        <v>15</v>
      </c>
      <c r="AB715" s="4">
        <v>15</v>
      </c>
      <c r="AC715" s="4">
        <v>0</v>
      </c>
      <c r="AD715" s="4">
        <v>0</v>
      </c>
      <c r="AE715" s="4">
        <v>0</v>
      </c>
      <c r="AF715" s="4">
        <v>0</v>
      </c>
      <c r="AG715" s="4">
        <v>0</v>
      </c>
      <c r="AH715" s="4">
        <v>0</v>
      </c>
      <c r="AI715" s="4">
        <v>0</v>
      </c>
      <c r="AJ715" s="4">
        <v>0</v>
      </c>
      <c r="AK715" s="4">
        <v>0</v>
      </c>
      <c r="AL715" s="4">
        <v>0</v>
      </c>
      <c r="AM715" s="4">
        <v>0</v>
      </c>
      <c r="AN715" s="4">
        <v>0</v>
      </c>
      <c r="AO715" s="4">
        <v>0</v>
      </c>
      <c r="AP715" s="4">
        <v>0</v>
      </c>
      <c r="AQ715" s="4">
        <v>0</v>
      </c>
      <c r="AR715" s="4">
        <v>0</v>
      </c>
      <c r="AS715" s="4">
        <v>0</v>
      </c>
      <c r="AT715" s="4">
        <v>0</v>
      </c>
      <c r="AU715" s="4">
        <v>0</v>
      </c>
      <c r="AV715" s="4">
        <v>0</v>
      </c>
      <c r="AW715" s="4">
        <f t="shared" si="158"/>
        <v>15</v>
      </c>
      <c r="AX715" s="4">
        <f t="shared" si="159"/>
        <v>15</v>
      </c>
      <c r="AY715" s="4">
        <v>0</v>
      </c>
      <c r="AZ715" s="4">
        <v>0</v>
      </c>
      <c r="BA715" s="4">
        <v>0</v>
      </c>
      <c r="BB715" s="4">
        <v>38</v>
      </c>
      <c r="BC715" s="4">
        <v>38</v>
      </c>
      <c r="BD715" s="4">
        <v>15</v>
      </c>
      <c r="BE715" s="4">
        <v>15</v>
      </c>
      <c r="BF715" s="4">
        <v>0</v>
      </c>
      <c r="BG715" s="4">
        <f t="shared" si="160"/>
        <v>1</v>
      </c>
      <c r="BH715" s="4">
        <v>1</v>
      </c>
      <c r="BI715" s="4">
        <v>0</v>
      </c>
      <c r="BJ715" s="4">
        <v>1</v>
      </c>
      <c r="BK715" s="4">
        <v>2764</v>
      </c>
      <c r="BL715" s="4">
        <f t="shared" si="161"/>
        <v>2474</v>
      </c>
      <c r="BM715" s="4">
        <f t="shared" si="162"/>
        <v>9</v>
      </c>
      <c r="BN715" s="4">
        <v>9</v>
      </c>
      <c r="BO715" s="4">
        <v>0</v>
      </c>
      <c r="BP715" s="4">
        <v>0</v>
      </c>
      <c r="BQ715" s="4">
        <v>9</v>
      </c>
      <c r="BR715" s="4">
        <f t="shared" si="163"/>
        <v>5224</v>
      </c>
      <c r="BS715" s="4">
        <f t="shared" si="164"/>
        <v>5105</v>
      </c>
      <c r="BT715" s="4">
        <f t="shared" si="165"/>
        <v>119</v>
      </c>
      <c r="BU715" s="4">
        <f t="shared" si="166"/>
        <v>14027</v>
      </c>
      <c r="BW715" s="4">
        <v>0</v>
      </c>
    </row>
    <row r="716" spans="1:75">
      <c r="A716" t="s">
        <v>172</v>
      </c>
      <c r="B716" s="18">
        <v>44600</v>
      </c>
      <c r="C716" s="4" t="s">
        <v>99</v>
      </c>
      <c r="D716" s="5">
        <v>2022</v>
      </c>
      <c r="E716" s="4" t="s">
        <v>598</v>
      </c>
      <c r="F716" s="4">
        <v>107794</v>
      </c>
      <c r="G716" s="4">
        <v>9653</v>
      </c>
      <c r="H716" s="4">
        <v>40743</v>
      </c>
      <c r="I716" s="4">
        <v>12</v>
      </c>
      <c r="J716" s="4">
        <v>0</v>
      </c>
      <c r="K716" s="4">
        <f t="shared" si="155"/>
        <v>40755</v>
      </c>
      <c r="L716" s="4">
        <f t="shared" si="156"/>
        <v>0</v>
      </c>
      <c r="M716" s="4">
        <v>110259</v>
      </c>
      <c r="N716" s="4">
        <v>41241</v>
      </c>
      <c r="O716" s="4">
        <v>40755</v>
      </c>
      <c r="P716" s="4">
        <v>0</v>
      </c>
      <c r="Q716" s="4">
        <v>0</v>
      </c>
      <c r="R716" s="4">
        <v>486</v>
      </c>
      <c r="S716" s="4">
        <v>43</v>
      </c>
      <c r="T716" s="4">
        <v>177</v>
      </c>
      <c r="U716" s="4">
        <v>262</v>
      </c>
      <c r="V716" s="4">
        <v>0</v>
      </c>
      <c r="W716" s="4">
        <v>4</v>
      </c>
      <c r="X716" s="4">
        <f t="shared" si="157"/>
        <v>0</v>
      </c>
      <c r="Y716" s="1" t="s">
        <v>513</v>
      </c>
      <c r="Z716" s="4">
        <v>1854</v>
      </c>
      <c r="AA716" s="4">
        <v>125</v>
      </c>
      <c r="AB716" s="4">
        <v>124</v>
      </c>
      <c r="AC716" s="4">
        <v>1</v>
      </c>
      <c r="AD716" s="4">
        <v>1</v>
      </c>
      <c r="AE716" s="4">
        <v>0</v>
      </c>
      <c r="AF716" s="4">
        <v>0</v>
      </c>
      <c r="AG716" s="4">
        <v>0</v>
      </c>
      <c r="AH716" s="4">
        <v>0</v>
      </c>
      <c r="AI716" s="4">
        <v>0</v>
      </c>
      <c r="AJ716" s="4">
        <v>0</v>
      </c>
      <c r="AK716" s="4">
        <v>0</v>
      </c>
      <c r="AL716" s="4">
        <v>0</v>
      </c>
      <c r="AM716" s="4">
        <v>0</v>
      </c>
      <c r="AN716" s="4">
        <v>0</v>
      </c>
      <c r="AO716" s="4">
        <v>0</v>
      </c>
      <c r="AP716" s="4">
        <v>0</v>
      </c>
      <c r="AQ716" s="4">
        <v>0</v>
      </c>
      <c r="AR716" s="4">
        <v>0</v>
      </c>
      <c r="AS716" s="4">
        <v>0</v>
      </c>
      <c r="AT716" s="4">
        <v>0</v>
      </c>
      <c r="AU716" s="4">
        <v>0</v>
      </c>
      <c r="AV716" s="4">
        <v>0</v>
      </c>
      <c r="AW716" s="4">
        <f t="shared" si="158"/>
        <v>125</v>
      </c>
      <c r="AX716" s="4">
        <f t="shared" si="159"/>
        <v>124</v>
      </c>
      <c r="AY716" s="4">
        <v>0</v>
      </c>
      <c r="AZ716" s="4">
        <v>0</v>
      </c>
      <c r="BA716" s="4">
        <v>0</v>
      </c>
      <c r="BB716" s="4">
        <v>1281</v>
      </c>
      <c r="BC716" s="4">
        <v>1281</v>
      </c>
      <c r="BD716" s="4">
        <v>322</v>
      </c>
      <c r="BE716" s="4">
        <v>316</v>
      </c>
      <c r="BF716" s="4">
        <v>6</v>
      </c>
      <c r="BG716" s="4">
        <f t="shared" si="160"/>
        <v>46</v>
      </c>
      <c r="BH716" s="4">
        <v>45</v>
      </c>
      <c r="BI716" s="4">
        <v>1</v>
      </c>
      <c r="BJ716" s="4">
        <v>0</v>
      </c>
      <c r="BK716" s="4">
        <v>20008</v>
      </c>
      <c r="BL716" s="4">
        <f t="shared" si="161"/>
        <v>21187</v>
      </c>
      <c r="BM716" s="4">
        <f t="shared" si="162"/>
        <v>1562</v>
      </c>
      <c r="BN716" s="4">
        <v>1562</v>
      </c>
      <c r="BO716" s="4">
        <v>0</v>
      </c>
      <c r="BP716" s="4">
        <v>0</v>
      </c>
      <c r="BQ716" s="4">
        <v>0</v>
      </c>
      <c r="BR716" s="4">
        <f t="shared" si="163"/>
        <v>41116</v>
      </c>
      <c r="BS716" s="4">
        <f t="shared" si="164"/>
        <v>40631</v>
      </c>
      <c r="BT716" s="4">
        <f t="shared" si="165"/>
        <v>485</v>
      </c>
      <c r="BU716" s="4">
        <f t="shared" si="166"/>
        <v>108405</v>
      </c>
      <c r="BW716" s="4">
        <v>0</v>
      </c>
    </row>
    <row r="717" spans="1:75">
      <c r="A717" t="s">
        <v>174</v>
      </c>
      <c r="B717" s="18">
        <v>44600</v>
      </c>
      <c r="C717" s="4" t="s">
        <v>99</v>
      </c>
      <c r="D717" s="5">
        <v>2022</v>
      </c>
      <c r="E717" s="4" t="s">
        <v>599</v>
      </c>
      <c r="F717" s="4">
        <v>8438</v>
      </c>
      <c r="G717" s="4">
        <v>753</v>
      </c>
      <c r="H717" s="4">
        <v>3669</v>
      </c>
      <c r="I717" s="4">
        <v>0</v>
      </c>
      <c r="J717" s="4">
        <v>2</v>
      </c>
      <c r="K717" s="4">
        <f t="shared" si="155"/>
        <v>3667</v>
      </c>
      <c r="L717" s="4">
        <f t="shared" si="156"/>
        <v>-23</v>
      </c>
      <c r="M717" s="4">
        <v>8544</v>
      </c>
      <c r="N717" s="4">
        <v>3741</v>
      </c>
      <c r="O717" s="4">
        <v>3690</v>
      </c>
      <c r="P717" s="4">
        <v>5</v>
      </c>
      <c r="Q717" s="4">
        <v>0</v>
      </c>
      <c r="R717" s="4">
        <v>46</v>
      </c>
      <c r="S717" s="4">
        <v>6</v>
      </c>
      <c r="T717" s="4">
        <v>9</v>
      </c>
      <c r="U717" s="4">
        <v>30</v>
      </c>
      <c r="V717" s="4">
        <v>0</v>
      </c>
      <c r="W717" s="4">
        <v>1</v>
      </c>
      <c r="X717" s="4">
        <f t="shared" si="157"/>
        <v>0</v>
      </c>
      <c r="Y717" s="1" t="s">
        <v>600</v>
      </c>
      <c r="Z717" s="4">
        <v>96</v>
      </c>
      <c r="AA717" s="4">
        <v>5</v>
      </c>
      <c r="AB717" s="4">
        <v>5</v>
      </c>
      <c r="AC717" s="4">
        <v>0</v>
      </c>
      <c r="AD717" s="4">
        <v>0</v>
      </c>
      <c r="AE717" s="4">
        <v>0</v>
      </c>
      <c r="AF717" s="4">
        <v>0</v>
      </c>
      <c r="AG717" s="4">
        <v>0</v>
      </c>
      <c r="AH717" s="4">
        <v>0</v>
      </c>
      <c r="AI717" s="4">
        <v>0</v>
      </c>
      <c r="AJ717" s="4">
        <v>0</v>
      </c>
      <c r="AK717" s="4">
        <v>0</v>
      </c>
      <c r="AL717" s="4">
        <v>0</v>
      </c>
      <c r="AM717" s="4">
        <v>0</v>
      </c>
      <c r="AN717" s="4">
        <v>0</v>
      </c>
      <c r="AO717" s="4">
        <v>0</v>
      </c>
      <c r="AP717" s="4">
        <v>0</v>
      </c>
      <c r="AQ717" s="4">
        <v>0</v>
      </c>
      <c r="AR717" s="4">
        <v>0</v>
      </c>
      <c r="AS717" s="4">
        <v>0</v>
      </c>
      <c r="AT717" s="4">
        <v>0</v>
      </c>
      <c r="AU717" s="4">
        <v>0</v>
      </c>
      <c r="AV717" s="4">
        <v>0</v>
      </c>
      <c r="AW717" s="4">
        <f t="shared" si="158"/>
        <v>5</v>
      </c>
      <c r="AX717" s="4">
        <f t="shared" si="159"/>
        <v>5</v>
      </c>
      <c r="AY717" s="4">
        <v>0</v>
      </c>
      <c r="AZ717" s="4">
        <v>0</v>
      </c>
      <c r="BA717" s="4">
        <v>0</v>
      </c>
      <c r="BB717" s="4">
        <v>36</v>
      </c>
      <c r="BC717" s="4">
        <v>36</v>
      </c>
      <c r="BD717" s="4">
        <v>16</v>
      </c>
      <c r="BE717" s="4">
        <v>16</v>
      </c>
      <c r="BF717" s="4">
        <v>0</v>
      </c>
      <c r="BG717" s="4">
        <f t="shared" si="160"/>
        <v>0</v>
      </c>
      <c r="BH717" s="4">
        <v>0</v>
      </c>
      <c r="BI717" s="4">
        <v>0</v>
      </c>
      <c r="BJ717" s="4">
        <v>0</v>
      </c>
      <c r="BK717" s="4">
        <v>704</v>
      </c>
      <c r="BL717" s="4">
        <f t="shared" si="161"/>
        <v>3037</v>
      </c>
      <c r="BM717" s="4">
        <f t="shared" si="162"/>
        <v>38</v>
      </c>
      <c r="BN717" s="4">
        <v>38</v>
      </c>
      <c r="BO717" s="4">
        <v>0</v>
      </c>
      <c r="BP717" s="4">
        <v>0</v>
      </c>
      <c r="BQ717" s="4">
        <v>2</v>
      </c>
      <c r="BR717" s="4">
        <f t="shared" si="163"/>
        <v>3736</v>
      </c>
      <c r="BS717" s="4">
        <f t="shared" si="164"/>
        <v>3685</v>
      </c>
      <c r="BT717" s="4">
        <f t="shared" si="165"/>
        <v>46</v>
      </c>
      <c r="BU717" s="4">
        <f t="shared" si="166"/>
        <v>8448</v>
      </c>
      <c r="BW717" s="4">
        <v>0</v>
      </c>
    </row>
    <row r="718" spans="1:75">
      <c r="A718" t="s">
        <v>176</v>
      </c>
      <c r="B718" s="18">
        <v>44600</v>
      </c>
      <c r="C718" s="4" t="s">
        <v>99</v>
      </c>
      <c r="D718" s="5">
        <v>2022</v>
      </c>
      <c r="E718" s="4" t="s">
        <v>601</v>
      </c>
      <c r="F718" s="4">
        <v>44846</v>
      </c>
      <c r="G718" s="4">
        <v>2210</v>
      </c>
      <c r="H718" s="4">
        <v>13420</v>
      </c>
      <c r="I718" s="4">
        <v>0</v>
      </c>
      <c r="J718" s="4">
        <v>3</v>
      </c>
      <c r="K718" s="4">
        <f t="shared" si="155"/>
        <v>13417</v>
      </c>
      <c r="L718" s="4">
        <f t="shared" si="156"/>
        <v>0</v>
      </c>
      <c r="M718" s="4">
        <v>45148</v>
      </c>
      <c r="N718" s="4">
        <v>13582</v>
      </c>
      <c r="O718" s="4">
        <v>13417</v>
      </c>
      <c r="P718" s="4">
        <v>0</v>
      </c>
      <c r="Q718" s="4">
        <v>0</v>
      </c>
      <c r="R718" s="4">
        <v>165</v>
      </c>
      <c r="S718" s="4">
        <v>43</v>
      </c>
      <c r="T718" s="4">
        <v>27</v>
      </c>
      <c r="U718" s="4">
        <v>89</v>
      </c>
      <c r="V718" s="4">
        <v>0</v>
      </c>
      <c r="W718" s="4">
        <v>6</v>
      </c>
      <c r="X718" s="4">
        <f t="shared" si="157"/>
        <v>0</v>
      </c>
      <c r="Y718" s="1" t="s">
        <v>513</v>
      </c>
      <c r="Z718" s="4">
        <v>491</v>
      </c>
      <c r="AA718" s="4">
        <v>49</v>
      </c>
      <c r="AB718" s="4">
        <v>49</v>
      </c>
      <c r="AC718" s="4">
        <v>0</v>
      </c>
      <c r="AD718" s="4">
        <v>0</v>
      </c>
      <c r="AE718" s="4">
        <v>0</v>
      </c>
      <c r="AF718" s="4">
        <v>0</v>
      </c>
      <c r="AG718" s="4">
        <v>0</v>
      </c>
      <c r="AH718" s="4">
        <v>0</v>
      </c>
      <c r="AI718" s="4">
        <v>0</v>
      </c>
      <c r="AJ718" s="4">
        <v>0</v>
      </c>
      <c r="AK718" s="4">
        <v>0</v>
      </c>
      <c r="AL718" s="4">
        <v>0</v>
      </c>
      <c r="AM718" s="4">
        <v>0</v>
      </c>
      <c r="AN718" s="4">
        <v>0</v>
      </c>
      <c r="AO718" s="4">
        <v>0</v>
      </c>
      <c r="AP718" s="4">
        <v>0</v>
      </c>
      <c r="AQ718" s="4">
        <v>0</v>
      </c>
      <c r="AR718" s="4">
        <v>0</v>
      </c>
      <c r="AS718" s="4">
        <v>0</v>
      </c>
      <c r="AT718" s="4">
        <v>0</v>
      </c>
      <c r="AU718" s="4">
        <v>0</v>
      </c>
      <c r="AV718" s="4">
        <v>0</v>
      </c>
      <c r="AW718" s="4">
        <f t="shared" si="158"/>
        <v>49</v>
      </c>
      <c r="AX718" s="4">
        <f t="shared" si="159"/>
        <v>49</v>
      </c>
      <c r="AY718" s="4">
        <v>0</v>
      </c>
      <c r="AZ718" s="4">
        <v>0</v>
      </c>
      <c r="BA718" s="4">
        <v>0</v>
      </c>
      <c r="BB718" s="4">
        <v>123</v>
      </c>
      <c r="BC718" s="4">
        <v>123</v>
      </c>
      <c r="BD718" s="4">
        <v>49</v>
      </c>
      <c r="BE718" s="4">
        <v>49</v>
      </c>
      <c r="BF718" s="4">
        <v>0</v>
      </c>
      <c r="BG718" s="4">
        <f t="shared" si="160"/>
        <v>2</v>
      </c>
      <c r="BH718" s="4">
        <v>2</v>
      </c>
      <c r="BI718" s="4">
        <v>0</v>
      </c>
      <c r="BJ718" s="4">
        <v>0</v>
      </c>
      <c r="BK718" s="4">
        <v>1722</v>
      </c>
      <c r="BL718" s="4">
        <f t="shared" si="161"/>
        <v>11858</v>
      </c>
      <c r="BM718" s="4">
        <f t="shared" si="162"/>
        <v>213</v>
      </c>
      <c r="BN718" s="4">
        <v>213</v>
      </c>
      <c r="BO718" s="4">
        <v>0</v>
      </c>
      <c r="BP718" s="4">
        <v>0</v>
      </c>
      <c r="BQ718" s="4">
        <v>23</v>
      </c>
      <c r="BR718" s="4">
        <f t="shared" si="163"/>
        <v>13533</v>
      </c>
      <c r="BS718" s="4">
        <f t="shared" si="164"/>
        <v>13368</v>
      </c>
      <c r="BT718" s="4">
        <f t="shared" si="165"/>
        <v>165</v>
      </c>
      <c r="BU718" s="4">
        <f t="shared" si="166"/>
        <v>44657</v>
      </c>
      <c r="BW718" s="4">
        <v>0</v>
      </c>
    </row>
    <row r="719" spans="1:75">
      <c r="A719" s="21" t="s">
        <v>178</v>
      </c>
      <c r="B719" s="22">
        <v>44600</v>
      </c>
      <c r="C719" s="21" t="s">
        <v>99</v>
      </c>
      <c r="D719" s="23">
        <v>2022</v>
      </c>
      <c r="E719" s="21" t="s">
        <v>602</v>
      </c>
      <c r="F719" s="21">
        <v>3085213</v>
      </c>
      <c r="G719" s="21">
        <v>270273</v>
      </c>
      <c r="H719" s="21">
        <v>966811</v>
      </c>
      <c r="I719" s="21">
        <v>233</v>
      </c>
      <c r="J719" s="21">
        <v>82</v>
      </c>
      <c r="K719" s="21">
        <v>966962</v>
      </c>
      <c r="L719" s="21">
        <v>-4</v>
      </c>
      <c r="M719" s="21">
        <v>3123524</v>
      </c>
      <c r="N719" s="21">
        <v>981020</v>
      </c>
      <c r="O719" s="21">
        <v>966966</v>
      </c>
      <c r="P719" s="21">
        <v>128</v>
      </c>
      <c r="Q719" s="21">
        <v>26</v>
      </c>
      <c r="R719" s="21">
        <v>13927</v>
      </c>
      <c r="S719" s="21">
        <v>2123</v>
      </c>
      <c r="T719" s="21">
        <v>4529</v>
      </c>
      <c r="U719" s="21">
        <v>7009</v>
      </c>
      <c r="V719" s="21">
        <v>0</v>
      </c>
      <c r="W719" s="21">
        <v>266</v>
      </c>
      <c r="X719" s="21">
        <v>-1</v>
      </c>
      <c r="Y719" s="29">
        <v>0</v>
      </c>
      <c r="Z719" s="21">
        <v>69669</v>
      </c>
      <c r="AA719" s="21">
        <v>6034</v>
      </c>
      <c r="AB719" s="21">
        <v>5964</v>
      </c>
      <c r="AC719" s="21">
        <v>70</v>
      </c>
      <c r="AD719" s="21">
        <v>20</v>
      </c>
      <c r="AE719" s="21">
        <v>36</v>
      </c>
      <c r="AF719" s="21">
        <v>11</v>
      </c>
      <c r="AG719" s="21">
        <v>3</v>
      </c>
      <c r="AH719" s="21">
        <v>0</v>
      </c>
      <c r="AI719" s="21">
        <v>0</v>
      </c>
      <c r="AJ719" s="21">
        <v>0</v>
      </c>
      <c r="AK719" s="21">
        <v>0</v>
      </c>
      <c r="AL719" s="21">
        <v>0</v>
      </c>
      <c r="AM719" s="21">
        <v>0</v>
      </c>
      <c r="AN719" s="21">
        <v>3</v>
      </c>
      <c r="AO719" s="21">
        <v>3</v>
      </c>
      <c r="AP719" s="21">
        <v>0</v>
      </c>
      <c r="AQ719" s="21">
        <v>1</v>
      </c>
      <c r="AR719" s="21">
        <v>2</v>
      </c>
      <c r="AS719" s="21">
        <v>0</v>
      </c>
      <c r="AT719" s="21">
        <v>0</v>
      </c>
      <c r="AU719" s="21">
        <v>0</v>
      </c>
      <c r="AV719" s="21">
        <v>2</v>
      </c>
      <c r="AW719" s="21">
        <f t="shared" si="158"/>
        <v>6034</v>
      </c>
      <c r="AX719" s="21">
        <f t="shared" si="159"/>
        <v>5964</v>
      </c>
      <c r="AY719" s="21">
        <v>0</v>
      </c>
      <c r="AZ719" s="21">
        <v>0</v>
      </c>
      <c r="BA719" s="21">
        <v>0</v>
      </c>
      <c r="BB719" s="21">
        <v>26132</v>
      </c>
      <c r="BC719" s="21">
        <v>26100</v>
      </c>
      <c r="BD719" s="21">
        <v>6388</v>
      </c>
      <c r="BE719" s="21">
        <v>6229</v>
      </c>
      <c r="BF719" s="21">
        <v>159</v>
      </c>
      <c r="BG719" s="21">
        <v>1394</v>
      </c>
      <c r="BH719" s="21">
        <v>1374</v>
      </c>
      <c r="BI719" s="21">
        <v>20</v>
      </c>
      <c r="BJ719" s="21">
        <v>35</v>
      </c>
      <c r="BK719" s="21">
        <v>420423</v>
      </c>
      <c r="BL719" s="21">
        <f t="shared" si="161"/>
        <v>559203</v>
      </c>
      <c r="BM719" s="21">
        <f t="shared" si="162"/>
        <v>20465</v>
      </c>
      <c r="BN719" s="21">
        <v>17921</v>
      </c>
      <c r="BO719" s="21">
        <v>2544</v>
      </c>
      <c r="BP719" s="21">
        <v>0</v>
      </c>
      <c r="BQ719" s="21">
        <v>2225</v>
      </c>
      <c r="BR719" s="21">
        <f t="shared" si="163"/>
        <v>974983</v>
      </c>
      <c r="BS719" s="21">
        <f t="shared" si="164"/>
        <v>961001</v>
      </c>
      <c r="BT719" s="21">
        <f t="shared" si="165"/>
        <v>13855</v>
      </c>
      <c r="BU719" s="21">
        <f t="shared" si="166"/>
        <v>3053852</v>
      </c>
      <c r="BV719" s="21">
        <v>0</v>
      </c>
      <c r="BW719" s="21">
        <v>9</v>
      </c>
    </row>
    <row r="720" spans="1:75">
      <c r="A720" t="s">
        <v>98</v>
      </c>
      <c r="B720" s="20">
        <v>44502</v>
      </c>
      <c r="C720" s="34" t="s">
        <v>179</v>
      </c>
      <c r="D720" s="34">
        <v>2021</v>
      </c>
      <c r="E720" t="s">
        <v>603</v>
      </c>
      <c r="F720" s="4">
        <v>7753</v>
      </c>
      <c r="G720" s="4">
        <v>397</v>
      </c>
      <c r="H720" s="4">
        <v>2589</v>
      </c>
      <c r="I720" s="4">
        <v>0</v>
      </c>
      <c r="J720" s="4">
        <v>1</v>
      </c>
      <c r="K720" s="4">
        <f t="shared" ref="K720:K758" si="167">H720-J720+I720</f>
        <v>2588</v>
      </c>
      <c r="L720" s="4">
        <f t="shared" ref="L720:L758" si="168">(H720-J720+I720)-O720</f>
        <v>0</v>
      </c>
      <c r="M720" s="4">
        <v>7782</v>
      </c>
      <c r="N720" s="4">
        <v>2627</v>
      </c>
      <c r="O720" s="4">
        <v>2588</v>
      </c>
      <c r="P720" s="4">
        <v>0</v>
      </c>
      <c r="Q720" s="4">
        <v>0</v>
      </c>
      <c r="R720" s="4">
        <v>39</v>
      </c>
      <c r="S720" s="4">
        <v>4</v>
      </c>
      <c r="T720" s="4">
        <v>16</v>
      </c>
      <c r="U720" s="4">
        <v>18</v>
      </c>
      <c r="V720" s="4">
        <v>0</v>
      </c>
      <c r="W720" s="4">
        <v>1</v>
      </c>
      <c r="X720" s="4">
        <f t="shared" ref="X720:X758" si="169">N720-(O720+P720+R720)</f>
        <v>0</v>
      </c>
      <c r="Y720" s="1" t="s">
        <v>513</v>
      </c>
      <c r="Z720" s="4">
        <v>56</v>
      </c>
      <c r="AA720" s="4">
        <v>1</v>
      </c>
      <c r="AB720" s="4">
        <v>1</v>
      </c>
      <c r="AC720" s="4">
        <v>0</v>
      </c>
      <c r="AD720" s="4">
        <v>0</v>
      </c>
      <c r="AE720" s="4">
        <v>0</v>
      </c>
      <c r="AF720" s="4">
        <v>0</v>
      </c>
      <c r="AG720" s="4">
        <v>0</v>
      </c>
      <c r="AH720" s="4">
        <v>0</v>
      </c>
      <c r="AI720" s="4">
        <v>0</v>
      </c>
      <c r="AJ720" s="4">
        <v>0</v>
      </c>
      <c r="AK720" s="4">
        <v>0</v>
      </c>
      <c r="AL720" s="4">
        <v>0</v>
      </c>
      <c r="AM720" s="4">
        <v>0</v>
      </c>
      <c r="AN720" s="4">
        <v>0</v>
      </c>
      <c r="AO720" s="4">
        <v>0</v>
      </c>
      <c r="AP720" s="4">
        <v>0</v>
      </c>
      <c r="AQ720" s="4">
        <v>0</v>
      </c>
      <c r="AR720" s="4">
        <v>0</v>
      </c>
      <c r="AS720" s="4">
        <v>0</v>
      </c>
      <c r="AT720" s="4">
        <v>0</v>
      </c>
      <c r="AU720" s="4">
        <v>0</v>
      </c>
      <c r="AV720" s="4">
        <v>0</v>
      </c>
      <c r="AW720" s="4">
        <f t="shared" si="158"/>
        <v>1</v>
      </c>
      <c r="AX720" s="4">
        <f t="shared" si="159"/>
        <v>1</v>
      </c>
      <c r="AY720" s="4">
        <v>0</v>
      </c>
      <c r="AZ720" s="4">
        <v>0</v>
      </c>
      <c r="BA720" s="4">
        <v>0</v>
      </c>
      <c r="BB720" s="4">
        <v>10</v>
      </c>
      <c r="BC720" s="4">
        <v>10</v>
      </c>
      <c r="BD720" s="4">
        <v>5</v>
      </c>
      <c r="BE720" s="4">
        <v>5</v>
      </c>
      <c r="BF720" s="4">
        <v>0</v>
      </c>
      <c r="BG720" s="4">
        <f t="shared" ref="BG720:BG758" si="170">BH720+BI720</f>
        <v>0</v>
      </c>
      <c r="BH720" s="4">
        <v>0</v>
      </c>
      <c r="BI720" s="4">
        <v>0</v>
      </c>
      <c r="BJ720" s="4">
        <v>0</v>
      </c>
      <c r="BK720" s="4">
        <v>1369</v>
      </c>
      <c r="BL720" s="4">
        <f t="shared" si="161"/>
        <v>1258</v>
      </c>
      <c r="BM720" s="4">
        <f t="shared" si="162"/>
        <v>22</v>
      </c>
      <c r="BN720" s="4">
        <v>22</v>
      </c>
      <c r="BO720" s="4">
        <v>0</v>
      </c>
      <c r="BP720" s="4">
        <v>0</v>
      </c>
      <c r="BQ720" s="4">
        <v>5</v>
      </c>
      <c r="BR720" s="4">
        <f t="shared" si="163"/>
        <v>2626</v>
      </c>
      <c r="BS720" s="4">
        <f t="shared" si="164"/>
        <v>2587</v>
      </c>
      <c r="BT720" s="4">
        <f t="shared" si="165"/>
        <v>39</v>
      </c>
      <c r="BU720" s="4">
        <f t="shared" si="166"/>
        <v>7726</v>
      </c>
      <c r="BW720" s="4">
        <v>0</v>
      </c>
    </row>
    <row r="721" spans="1:75">
      <c r="A721" t="s">
        <v>101</v>
      </c>
      <c r="B721" s="20">
        <v>44502</v>
      </c>
      <c r="C721" s="34" t="s">
        <v>179</v>
      </c>
      <c r="D721" s="34">
        <v>2021</v>
      </c>
      <c r="E721" t="s">
        <v>604</v>
      </c>
      <c r="F721" s="4">
        <v>14950</v>
      </c>
      <c r="G721" s="4">
        <v>1585</v>
      </c>
      <c r="H721" s="4">
        <v>5675</v>
      </c>
      <c r="I721" s="4">
        <v>0</v>
      </c>
      <c r="J721" s="4">
        <v>0</v>
      </c>
      <c r="K721" s="4">
        <f t="shared" si="167"/>
        <v>5675</v>
      </c>
      <c r="L721" s="4">
        <f t="shared" si="168"/>
        <v>0</v>
      </c>
      <c r="M721" s="4">
        <v>15382</v>
      </c>
      <c r="N721" s="4">
        <v>5724</v>
      </c>
      <c r="O721" s="4">
        <v>5675</v>
      </c>
      <c r="P721" s="4">
        <v>0</v>
      </c>
      <c r="Q721" s="4">
        <v>0</v>
      </c>
      <c r="R721" s="4">
        <v>49</v>
      </c>
      <c r="S721" s="4">
        <v>6</v>
      </c>
      <c r="T721" s="4">
        <v>16</v>
      </c>
      <c r="U721" s="4">
        <v>22</v>
      </c>
      <c r="V721" s="4">
        <v>0</v>
      </c>
      <c r="W721" s="4">
        <v>5</v>
      </c>
      <c r="X721" s="4">
        <f t="shared" si="169"/>
        <v>0</v>
      </c>
      <c r="Y721" s="1" t="s">
        <v>513</v>
      </c>
      <c r="Z721" s="4">
        <v>96</v>
      </c>
      <c r="AA721" s="4">
        <v>10</v>
      </c>
      <c r="AB721" s="4">
        <v>10</v>
      </c>
      <c r="AC721" s="4">
        <v>0</v>
      </c>
      <c r="AD721" s="4">
        <v>0</v>
      </c>
      <c r="AE721" s="4">
        <v>0</v>
      </c>
      <c r="AF721" s="4">
        <v>0</v>
      </c>
      <c r="AG721" s="4">
        <v>0</v>
      </c>
      <c r="AH721" s="4">
        <v>0</v>
      </c>
      <c r="AI721" s="4">
        <v>0</v>
      </c>
      <c r="AJ721" s="4">
        <v>0</v>
      </c>
      <c r="AK721" s="4">
        <v>0</v>
      </c>
      <c r="AL721" s="4">
        <v>0</v>
      </c>
      <c r="AM721" s="4">
        <v>0</v>
      </c>
      <c r="AN721" s="4">
        <v>0</v>
      </c>
      <c r="AO721" s="4">
        <v>0</v>
      </c>
      <c r="AP721" s="4">
        <v>0</v>
      </c>
      <c r="AQ721" s="4">
        <v>0</v>
      </c>
      <c r="AR721" s="4">
        <v>0</v>
      </c>
      <c r="AS721" s="4">
        <v>0</v>
      </c>
      <c r="AT721" s="4">
        <v>0</v>
      </c>
      <c r="AU721" s="4">
        <v>0</v>
      </c>
      <c r="AV721" s="4">
        <v>0</v>
      </c>
      <c r="AW721" s="4">
        <f t="shared" si="158"/>
        <v>10</v>
      </c>
      <c r="AX721" s="4">
        <f t="shared" si="159"/>
        <v>10</v>
      </c>
      <c r="AY721" s="4">
        <v>0</v>
      </c>
      <c r="AZ721" s="4">
        <v>0</v>
      </c>
      <c r="BA721" s="4">
        <v>0</v>
      </c>
      <c r="BB721" s="4">
        <v>126</v>
      </c>
      <c r="BC721" s="4">
        <v>126</v>
      </c>
      <c r="BD721" s="4">
        <v>46</v>
      </c>
      <c r="BE721" s="4">
        <v>45</v>
      </c>
      <c r="BF721" s="4">
        <v>1</v>
      </c>
      <c r="BG721" s="4">
        <f t="shared" si="170"/>
        <v>2</v>
      </c>
      <c r="BH721" s="4">
        <v>2</v>
      </c>
      <c r="BI721" s="4">
        <v>0</v>
      </c>
      <c r="BJ721" s="4">
        <v>2</v>
      </c>
      <c r="BK721" s="4">
        <v>3453</v>
      </c>
      <c r="BL721" s="4">
        <f t="shared" si="161"/>
        <v>2269</v>
      </c>
      <c r="BM721" s="4">
        <f t="shared" si="162"/>
        <v>53</v>
      </c>
      <c r="BN721" s="4">
        <v>53</v>
      </c>
      <c r="BO721" s="4">
        <v>0</v>
      </c>
      <c r="BP721" s="4">
        <v>0</v>
      </c>
      <c r="BQ721" s="4">
        <v>9</v>
      </c>
      <c r="BR721" s="4">
        <f t="shared" si="163"/>
        <v>5714</v>
      </c>
      <c r="BS721" s="4">
        <f t="shared" si="164"/>
        <v>5665</v>
      </c>
      <c r="BT721" s="4">
        <f t="shared" si="165"/>
        <v>49</v>
      </c>
      <c r="BU721" s="4">
        <f t="shared" si="166"/>
        <v>15286</v>
      </c>
      <c r="BW721" s="4">
        <v>0</v>
      </c>
    </row>
    <row r="722" spans="1:75">
      <c r="A722" t="s">
        <v>103</v>
      </c>
      <c r="B722" s="20">
        <v>44502</v>
      </c>
      <c r="C722" s="34" t="s">
        <v>179</v>
      </c>
      <c r="D722" s="34">
        <v>2021</v>
      </c>
      <c r="E722" t="s">
        <v>605</v>
      </c>
      <c r="F722" s="4">
        <v>125457</v>
      </c>
      <c r="G722" s="4">
        <v>7844</v>
      </c>
      <c r="H722" s="4">
        <v>48673</v>
      </c>
      <c r="I722" s="4">
        <v>6</v>
      </c>
      <c r="J722" s="4">
        <v>1</v>
      </c>
      <c r="K722" s="4">
        <f t="shared" si="167"/>
        <v>48678</v>
      </c>
      <c r="L722" s="4">
        <f t="shared" si="168"/>
        <v>0</v>
      </c>
      <c r="M722" s="4">
        <v>126367</v>
      </c>
      <c r="N722" s="4">
        <v>49418</v>
      </c>
      <c r="O722" s="4">
        <v>48678</v>
      </c>
      <c r="P722" s="4">
        <v>34</v>
      </c>
      <c r="Q722" s="4">
        <v>0</v>
      </c>
      <c r="R722" s="4">
        <v>706</v>
      </c>
      <c r="S722" s="4">
        <v>148</v>
      </c>
      <c r="T722" s="4">
        <v>138</v>
      </c>
      <c r="U722" s="4">
        <v>412</v>
      </c>
      <c r="V722" s="4">
        <v>0</v>
      </c>
      <c r="W722" s="4">
        <v>8</v>
      </c>
      <c r="X722" s="4">
        <f t="shared" si="169"/>
        <v>0</v>
      </c>
      <c r="Y722" s="1" t="s">
        <v>513</v>
      </c>
      <c r="Z722" s="4">
        <v>1252</v>
      </c>
      <c r="AA722" s="4">
        <v>123</v>
      </c>
      <c r="AB722" s="4">
        <v>116</v>
      </c>
      <c r="AC722" s="4">
        <v>7</v>
      </c>
      <c r="AD722" s="4">
        <v>0</v>
      </c>
      <c r="AE722" s="4">
        <v>2</v>
      </c>
      <c r="AF722" s="4">
        <v>5</v>
      </c>
      <c r="AG722" s="4">
        <v>0</v>
      </c>
      <c r="AH722" s="4">
        <v>0</v>
      </c>
      <c r="AI722" s="4">
        <v>0</v>
      </c>
      <c r="AJ722" s="4">
        <v>0</v>
      </c>
      <c r="AK722" s="4">
        <v>0</v>
      </c>
      <c r="AL722" s="4">
        <v>0</v>
      </c>
      <c r="AM722" s="4">
        <v>0</v>
      </c>
      <c r="AN722" s="4">
        <v>0</v>
      </c>
      <c r="AO722" s="4">
        <v>0</v>
      </c>
      <c r="AP722" s="4">
        <v>0</v>
      </c>
      <c r="AQ722" s="4">
        <v>0</v>
      </c>
      <c r="AR722" s="4">
        <v>0</v>
      </c>
      <c r="AS722" s="4">
        <v>0</v>
      </c>
      <c r="AT722" s="4">
        <v>0</v>
      </c>
      <c r="AU722" s="4">
        <v>0</v>
      </c>
      <c r="AV722" s="4">
        <v>0</v>
      </c>
      <c r="AW722" s="4">
        <f t="shared" si="158"/>
        <v>123</v>
      </c>
      <c r="AX722" s="4">
        <f t="shared" si="159"/>
        <v>116</v>
      </c>
      <c r="AY722" s="4">
        <v>0</v>
      </c>
      <c r="AZ722" s="4">
        <v>0</v>
      </c>
      <c r="BA722" s="4">
        <v>0</v>
      </c>
      <c r="BB722" s="4">
        <v>1371</v>
      </c>
      <c r="BC722" s="4">
        <v>1365</v>
      </c>
      <c r="BD722" s="4">
        <v>511</v>
      </c>
      <c r="BE722" s="4">
        <v>505</v>
      </c>
      <c r="BF722" s="4">
        <v>6</v>
      </c>
      <c r="BG722" s="4">
        <f t="shared" si="170"/>
        <v>12</v>
      </c>
      <c r="BH722" s="4">
        <v>12</v>
      </c>
      <c r="BI722" s="4">
        <v>0</v>
      </c>
      <c r="BJ722" s="4">
        <v>12</v>
      </c>
      <c r="BK722" s="4">
        <v>32971</v>
      </c>
      <c r="BL722" s="4">
        <f t="shared" si="161"/>
        <v>16435</v>
      </c>
      <c r="BM722" s="4">
        <f t="shared" si="162"/>
        <v>580</v>
      </c>
      <c r="BN722" s="4">
        <v>580</v>
      </c>
      <c r="BO722" s="4">
        <v>0</v>
      </c>
      <c r="BP722" s="4">
        <v>0</v>
      </c>
      <c r="BQ722" s="4">
        <v>138</v>
      </c>
      <c r="BR722" s="4">
        <f t="shared" si="163"/>
        <v>49295</v>
      </c>
      <c r="BS722" s="4">
        <f t="shared" si="164"/>
        <v>48562</v>
      </c>
      <c r="BT722" s="4">
        <f t="shared" si="165"/>
        <v>699</v>
      </c>
      <c r="BU722" s="4">
        <f t="shared" si="166"/>
        <v>125115</v>
      </c>
      <c r="BW722" s="4">
        <v>0</v>
      </c>
    </row>
    <row r="723" spans="1:75">
      <c r="A723" t="s">
        <v>105</v>
      </c>
      <c r="B723" s="20">
        <v>44502</v>
      </c>
      <c r="C723" s="34" t="s">
        <v>179</v>
      </c>
      <c r="D723" s="34">
        <v>2021</v>
      </c>
      <c r="E723" t="s">
        <v>606</v>
      </c>
      <c r="F723" s="4">
        <v>50421</v>
      </c>
      <c r="G723" s="4">
        <v>3048</v>
      </c>
      <c r="H723" s="4">
        <v>23813</v>
      </c>
      <c r="I723" s="4">
        <v>0</v>
      </c>
      <c r="J723" s="4">
        <v>0</v>
      </c>
      <c r="K723" s="4">
        <f t="shared" si="167"/>
        <v>23813</v>
      </c>
      <c r="L723" s="4">
        <f t="shared" si="168"/>
        <v>0</v>
      </c>
      <c r="M723" s="4">
        <v>51846</v>
      </c>
      <c r="N723" s="4">
        <v>24026</v>
      </c>
      <c r="O723" s="4">
        <v>23813</v>
      </c>
      <c r="P723" s="4">
        <v>2</v>
      </c>
      <c r="Q723" s="4">
        <v>2</v>
      </c>
      <c r="R723" s="4">
        <v>211</v>
      </c>
      <c r="S723" s="4">
        <v>60</v>
      </c>
      <c r="T723" s="4">
        <v>56</v>
      </c>
      <c r="U723" s="4">
        <v>92</v>
      </c>
      <c r="V723" s="4">
        <v>1</v>
      </c>
      <c r="W723" s="4">
        <v>2</v>
      </c>
      <c r="X723" s="4">
        <f t="shared" si="169"/>
        <v>0</v>
      </c>
      <c r="Y723" s="1" t="s">
        <v>513</v>
      </c>
      <c r="Z723" s="4">
        <v>460</v>
      </c>
      <c r="AA723" s="4">
        <v>30</v>
      </c>
      <c r="AB723" s="4">
        <v>30</v>
      </c>
      <c r="AC723" s="4">
        <v>0</v>
      </c>
      <c r="AD723" s="4">
        <v>0</v>
      </c>
      <c r="AE723" s="4">
        <v>0</v>
      </c>
      <c r="AF723" s="4">
        <v>0</v>
      </c>
      <c r="AG723" s="4">
        <v>0</v>
      </c>
      <c r="AH723" s="4">
        <v>0</v>
      </c>
      <c r="AI723" s="4">
        <v>0</v>
      </c>
      <c r="AJ723" s="4">
        <v>0</v>
      </c>
      <c r="AK723" s="4">
        <v>0</v>
      </c>
      <c r="AL723" s="4">
        <v>0</v>
      </c>
      <c r="AM723" s="4">
        <v>0</v>
      </c>
      <c r="AN723" s="4">
        <v>0</v>
      </c>
      <c r="AO723" s="4">
        <v>0</v>
      </c>
      <c r="AP723" s="4">
        <v>0</v>
      </c>
      <c r="AQ723" s="4">
        <v>0</v>
      </c>
      <c r="AR723" s="4">
        <v>0</v>
      </c>
      <c r="AS723" s="4">
        <v>0</v>
      </c>
      <c r="AT723" s="4">
        <v>0</v>
      </c>
      <c r="AU723" s="4">
        <v>0</v>
      </c>
      <c r="AV723" s="4">
        <v>0</v>
      </c>
      <c r="AW723" s="4">
        <f t="shared" si="158"/>
        <v>30</v>
      </c>
      <c r="AX723" s="4">
        <f t="shared" si="159"/>
        <v>30</v>
      </c>
      <c r="AY723" s="4">
        <v>0</v>
      </c>
      <c r="AZ723" s="4">
        <v>0</v>
      </c>
      <c r="BA723" s="4">
        <v>0</v>
      </c>
      <c r="BB723" s="4">
        <v>498</v>
      </c>
      <c r="BC723" s="4">
        <v>498</v>
      </c>
      <c r="BD723" s="4">
        <v>218</v>
      </c>
      <c r="BE723" s="4">
        <v>216</v>
      </c>
      <c r="BF723" s="4">
        <v>2</v>
      </c>
      <c r="BG723" s="4">
        <f t="shared" si="170"/>
        <v>18</v>
      </c>
      <c r="BH723" s="4">
        <v>18</v>
      </c>
      <c r="BI723" s="4">
        <v>0</v>
      </c>
      <c r="BJ723" s="4">
        <v>1</v>
      </c>
      <c r="BK723" s="4">
        <v>15305</v>
      </c>
      <c r="BL723" s="4">
        <f t="shared" si="161"/>
        <v>8703</v>
      </c>
      <c r="BM723" s="4">
        <f t="shared" si="162"/>
        <v>383</v>
      </c>
      <c r="BN723" s="4">
        <v>383</v>
      </c>
      <c r="BO723" s="4">
        <v>0</v>
      </c>
      <c r="BP723" s="4">
        <v>0</v>
      </c>
      <c r="BQ723" s="4">
        <v>93</v>
      </c>
      <c r="BR723" s="4">
        <f t="shared" si="163"/>
        <v>23996</v>
      </c>
      <c r="BS723" s="4">
        <f t="shared" si="164"/>
        <v>23783</v>
      </c>
      <c r="BT723" s="4">
        <f t="shared" si="165"/>
        <v>211</v>
      </c>
      <c r="BU723" s="4">
        <f t="shared" si="166"/>
        <v>51386</v>
      </c>
      <c r="BW723" s="4">
        <v>0</v>
      </c>
    </row>
    <row r="724" spans="1:75">
      <c r="A724" t="s">
        <v>107</v>
      </c>
      <c r="B724" s="20">
        <v>44502</v>
      </c>
      <c r="C724" s="34" t="s">
        <v>179</v>
      </c>
      <c r="D724" s="34">
        <v>2021</v>
      </c>
      <c r="E724" t="s">
        <v>607</v>
      </c>
      <c r="F724" s="4">
        <v>57161</v>
      </c>
      <c r="G724" s="4">
        <v>3240</v>
      </c>
      <c r="H724" s="4">
        <v>27508</v>
      </c>
      <c r="I724" s="4">
        <v>1</v>
      </c>
      <c r="J724" s="4">
        <v>0</v>
      </c>
      <c r="K724" s="4">
        <f t="shared" si="167"/>
        <v>27509</v>
      </c>
      <c r="L724" s="4">
        <f t="shared" si="168"/>
        <v>0</v>
      </c>
      <c r="M724" s="4">
        <v>58346</v>
      </c>
      <c r="N724" s="4">
        <v>27752</v>
      </c>
      <c r="O724" s="4">
        <v>27509</v>
      </c>
      <c r="P724" s="4">
        <v>0</v>
      </c>
      <c r="Q724" s="4">
        <v>0</v>
      </c>
      <c r="R724" s="4">
        <v>243</v>
      </c>
      <c r="S724" s="4">
        <v>67</v>
      </c>
      <c r="T724" s="4">
        <v>107</v>
      </c>
      <c r="U724" s="4">
        <v>66</v>
      </c>
      <c r="V724" s="4">
        <v>0</v>
      </c>
      <c r="W724" s="4">
        <v>3</v>
      </c>
      <c r="X724" s="4">
        <f t="shared" si="169"/>
        <v>0</v>
      </c>
      <c r="Y724" s="1" t="s">
        <v>513</v>
      </c>
      <c r="Z724" s="4">
        <v>982</v>
      </c>
      <c r="AA724" s="4">
        <v>86</v>
      </c>
      <c r="AB724" s="4">
        <v>84</v>
      </c>
      <c r="AC724" s="4">
        <v>2</v>
      </c>
      <c r="AD724" s="4">
        <v>1</v>
      </c>
      <c r="AE724" s="4">
        <v>0</v>
      </c>
      <c r="AF724" s="4">
        <v>0</v>
      </c>
      <c r="AG724" s="4">
        <v>1</v>
      </c>
      <c r="AH724" s="4">
        <v>0</v>
      </c>
      <c r="AI724" s="4">
        <v>0</v>
      </c>
      <c r="AJ724" s="4">
        <v>0</v>
      </c>
      <c r="AK724" s="4">
        <v>0</v>
      </c>
      <c r="AL724" s="4">
        <v>0</v>
      </c>
      <c r="AM724" s="4">
        <v>0</v>
      </c>
      <c r="AN724" s="4">
        <v>0</v>
      </c>
      <c r="AO724" s="4">
        <v>0</v>
      </c>
      <c r="AP724" s="4">
        <v>0</v>
      </c>
      <c r="AQ724" s="4">
        <v>0</v>
      </c>
      <c r="AR724" s="4">
        <v>0</v>
      </c>
      <c r="AS724" s="4">
        <v>0</v>
      </c>
      <c r="AT724" s="4">
        <v>0</v>
      </c>
      <c r="AU724" s="4">
        <v>0</v>
      </c>
      <c r="AV724" s="4">
        <v>0</v>
      </c>
      <c r="AW724" s="4">
        <f t="shared" si="158"/>
        <v>86</v>
      </c>
      <c r="AX724" s="4">
        <f t="shared" si="159"/>
        <v>84</v>
      </c>
      <c r="AY724" s="4">
        <v>0</v>
      </c>
      <c r="AZ724" s="4">
        <v>0</v>
      </c>
      <c r="BA724" s="4">
        <v>0</v>
      </c>
      <c r="BB724" s="4">
        <v>628</v>
      </c>
      <c r="BC724" s="4">
        <v>628</v>
      </c>
      <c r="BD724" s="4">
        <v>313</v>
      </c>
      <c r="BE724" s="4">
        <v>310</v>
      </c>
      <c r="BF724" s="4">
        <v>3</v>
      </c>
      <c r="BG724" s="4">
        <f t="shared" si="170"/>
        <v>31</v>
      </c>
      <c r="BH724" s="4">
        <v>31</v>
      </c>
      <c r="BI724" s="4">
        <v>0</v>
      </c>
      <c r="BJ724" s="4">
        <v>0</v>
      </c>
      <c r="BK724" s="4">
        <v>19328</v>
      </c>
      <c r="BL724" s="4">
        <f t="shared" si="161"/>
        <v>8393</v>
      </c>
      <c r="BM724" s="4">
        <f t="shared" si="162"/>
        <v>605</v>
      </c>
      <c r="BN724" s="4">
        <v>605</v>
      </c>
      <c r="BO724" s="4">
        <v>0</v>
      </c>
      <c r="BP724" s="4">
        <v>0</v>
      </c>
      <c r="BQ724" s="4">
        <v>100</v>
      </c>
      <c r="BR724" s="4">
        <f t="shared" si="163"/>
        <v>27666</v>
      </c>
      <c r="BS724" s="4">
        <f t="shared" si="164"/>
        <v>27425</v>
      </c>
      <c r="BT724" s="4">
        <f t="shared" si="165"/>
        <v>241</v>
      </c>
      <c r="BU724" s="4">
        <f t="shared" si="166"/>
        <v>57364</v>
      </c>
      <c r="BW724" s="4">
        <v>0</v>
      </c>
    </row>
    <row r="725" spans="1:75">
      <c r="A725" t="s">
        <v>109</v>
      </c>
      <c r="B725" s="20">
        <v>44502</v>
      </c>
      <c r="C725" s="34" t="s">
        <v>179</v>
      </c>
      <c r="D725" s="34">
        <v>2021</v>
      </c>
      <c r="E725" t="s">
        <v>608</v>
      </c>
      <c r="F725" s="4">
        <v>324476</v>
      </c>
      <c r="G725" s="4">
        <v>27934</v>
      </c>
      <c r="H725" s="4">
        <v>113488</v>
      </c>
      <c r="I725" s="4">
        <v>27</v>
      </c>
      <c r="J725" s="4">
        <v>3</v>
      </c>
      <c r="K725" s="4">
        <f t="shared" si="167"/>
        <v>113512</v>
      </c>
      <c r="L725" s="4">
        <f t="shared" si="168"/>
        <v>0</v>
      </c>
      <c r="M725" s="4">
        <v>334293</v>
      </c>
      <c r="N725" s="4">
        <v>115325</v>
      </c>
      <c r="O725" s="4">
        <v>113512</v>
      </c>
      <c r="P725" s="4">
        <v>1</v>
      </c>
      <c r="Q725" s="4">
        <v>1</v>
      </c>
      <c r="R725" s="4">
        <v>1812</v>
      </c>
      <c r="S725" s="4">
        <v>114</v>
      </c>
      <c r="T725" s="4">
        <v>796</v>
      </c>
      <c r="U725" s="4">
        <v>868</v>
      </c>
      <c r="V725" s="4">
        <v>0</v>
      </c>
      <c r="W725" s="4">
        <v>34</v>
      </c>
      <c r="X725" s="4">
        <f t="shared" si="169"/>
        <v>0</v>
      </c>
      <c r="Y725" s="1" t="s">
        <v>513</v>
      </c>
      <c r="Z725" s="4">
        <v>3986</v>
      </c>
      <c r="AA725" s="4">
        <v>396</v>
      </c>
      <c r="AB725" s="4">
        <v>390</v>
      </c>
      <c r="AC725" s="4">
        <v>6</v>
      </c>
      <c r="AD725" s="4">
        <v>0</v>
      </c>
      <c r="AE725" s="4">
        <v>5</v>
      </c>
      <c r="AF725" s="4">
        <v>1</v>
      </c>
      <c r="AG725" s="4">
        <v>0</v>
      </c>
      <c r="AH725" s="4">
        <v>0</v>
      </c>
      <c r="AI725" s="4">
        <v>0</v>
      </c>
      <c r="AJ725" s="4">
        <v>0</v>
      </c>
      <c r="AK725" s="4">
        <v>0</v>
      </c>
      <c r="AL725" s="4">
        <v>0</v>
      </c>
      <c r="AM725" s="4">
        <v>0</v>
      </c>
      <c r="AN725" s="4">
        <v>0</v>
      </c>
      <c r="AO725" s="4">
        <v>0</v>
      </c>
      <c r="AP725" s="4">
        <v>0</v>
      </c>
      <c r="AQ725" s="4">
        <v>0</v>
      </c>
      <c r="AR725" s="4">
        <v>0</v>
      </c>
      <c r="AS725" s="4">
        <v>0</v>
      </c>
      <c r="AT725" s="4">
        <v>0</v>
      </c>
      <c r="AU725" s="4">
        <v>0</v>
      </c>
      <c r="AV725" s="4">
        <v>0</v>
      </c>
      <c r="AW725" s="4">
        <f t="shared" si="158"/>
        <v>396</v>
      </c>
      <c r="AX725" s="4">
        <f t="shared" si="159"/>
        <v>390</v>
      </c>
      <c r="AY725" s="4">
        <v>0</v>
      </c>
      <c r="AZ725" s="4">
        <v>0</v>
      </c>
      <c r="BA725" s="4">
        <v>0</v>
      </c>
      <c r="BB725" s="4">
        <v>6026</v>
      </c>
      <c r="BC725" s="4">
        <v>6008</v>
      </c>
      <c r="BD725" s="4">
        <v>2200</v>
      </c>
      <c r="BE725" s="4">
        <v>2169</v>
      </c>
      <c r="BF725" s="4">
        <v>31</v>
      </c>
      <c r="BG725" s="4">
        <f t="shared" si="170"/>
        <v>97</v>
      </c>
      <c r="BH725" s="4">
        <v>97</v>
      </c>
      <c r="BI725" s="4">
        <v>0</v>
      </c>
      <c r="BJ725" s="4">
        <v>0</v>
      </c>
      <c r="BK725" s="4">
        <v>60534</v>
      </c>
      <c r="BL725" s="4">
        <f t="shared" si="161"/>
        <v>54694</v>
      </c>
      <c r="BM725" s="4">
        <f t="shared" si="162"/>
        <v>2267</v>
      </c>
      <c r="BN725" s="4">
        <v>2267</v>
      </c>
      <c r="BO725" s="4">
        <v>0</v>
      </c>
      <c r="BP725" s="4">
        <v>0</v>
      </c>
      <c r="BQ725" s="4">
        <v>492</v>
      </c>
      <c r="BR725" s="4">
        <f t="shared" si="163"/>
        <v>114929</v>
      </c>
      <c r="BS725" s="4">
        <f t="shared" si="164"/>
        <v>113122</v>
      </c>
      <c r="BT725" s="4">
        <f t="shared" si="165"/>
        <v>1806</v>
      </c>
      <c r="BU725" s="4">
        <f t="shared" si="166"/>
        <v>330307</v>
      </c>
      <c r="BW725" s="4">
        <v>3</v>
      </c>
    </row>
    <row r="726" spans="1:75">
      <c r="A726" t="s">
        <v>111</v>
      </c>
      <c r="B726" s="20">
        <v>44502</v>
      </c>
      <c r="C726" s="34" t="s">
        <v>179</v>
      </c>
      <c r="D726" s="34">
        <v>2021</v>
      </c>
      <c r="E726" t="s">
        <v>609</v>
      </c>
      <c r="F726" s="4">
        <v>2821</v>
      </c>
      <c r="G726" s="4">
        <v>186</v>
      </c>
      <c r="H726" s="4">
        <v>1710</v>
      </c>
      <c r="I726" s="4">
        <v>0</v>
      </c>
      <c r="J726" s="4">
        <v>0</v>
      </c>
      <c r="K726" s="4">
        <f t="shared" si="167"/>
        <v>1710</v>
      </c>
      <c r="L726" s="4">
        <f t="shared" si="168"/>
        <v>0</v>
      </c>
      <c r="M726" s="4">
        <v>2887</v>
      </c>
      <c r="N726" s="4">
        <v>1714</v>
      </c>
      <c r="O726" s="4">
        <v>1710</v>
      </c>
      <c r="P726" s="4">
        <v>0</v>
      </c>
      <c r="Q726" s="4">
        <v>0</v>
      </c>
      <c r="R726" s="4">
        <v>4</v>
      </c>
      <c r="S726" s="4">
        <v>1</v>
      </c>
      <c r="T726" s="4">
        <v>0</v>
      </c>
      <c r="U726" s="4">
        <v>3</v>
      </c>
      <c r="V726" s="4">
        <v>0</v>
      </c>
      <c r="W726" s="4">
        <v>0</v>
      </c>
      <c r="X726" s="4">
        <f t="shared" si="169"/>
        <v>0</v>
      </c>
      <c r="Y726" s="1" t="s">
        <v>513</v>
      </c>
      <c r="Z726" s="4">
        <v>22</v>
      </c>
      <c r="AA726" s="4">
        <v>2</v>
      </c>
      <c r="AB726" s="4">
        <v>2</v>
      </c>
      <c r="AC726" s="4">
        <v>0</v>
      </c>
      <c r="AD726" s="4">
        <v>0</v>
      </c>
      <c r="AE726" s="4">
        <v>0</v>
      </c>
      <c r="AF726" s="4">
        <v>0</v>
      </c>
      <c r="AG726" s="4">
        <v>0</v>
      </c>
      <c r="AH726" s="4">
        <v>0</v>
      </c>
      <c r="AI726" s="4">
        <v>0</v>
      </c>
      <c r="AJ726" s="4">
        <v>0</v>
      </c>
      <c r="AK726" s="4">
        <v>0</v>
      </c>
      <c r="AL726" s="4">
        <v>0</v>
      </c>
      <c r="AM726" s="4">
        <v>0</v>
      </c>
      <c r="AN726" s="4">
        <v>0</v>
      </c>
      <c r="AO726" s="4">
        <v>0</v>
      </c>
      <c r="AP726" s="4">
        <v>0</v>
      </c>
      <c r="AQ726" s="4">
        <v>0</v>
      </c>
      <c r="AR726" s="4">
        <v>0</v>
      </c>
      <c r="AS726" s="4">
        <v>0</v>
      </c>
      <c r="AT726" s="4">
        <v>0</v>
      </c>
      <c r="AU726" s="4">
        <v>0</v>
      </c>
      <c r="AV726" s="4">
        <v>0</v>
      </c>
      <c r="AW726" s="4">
        <f t="shared" si="158"/>
        <v>2</v>
      </c>
      <c r="AX726" s="4">
        <f t="shared" si="159"/>
        <v>2</v>
      </c>
      <c r="AY726" s="4">
        <v>0</v>
      </c>
      <c r="AZ726" s="4">
        <v>0</v>
      </c>
      <c r="BA726" s="4">
        <v>0</v>
      </c>
      <c r="BB726" s="4">
        <v>65</v>
      </c>
      <c r="BC726" s="4">
        <v>58</v>
      </c>
      <c r="BD726" s="4">
        <v>24</v>
      </c>
      <c r="BE726" s="4">
        <v>24</v>
      </c>
      <c r="BF726" s="4">
        <v>0</v>
      </c>
      <c r="BG726" s="4">
        <f t="shared" si="170"/>
        <v>1</v>
      </c>
      <c r="BH726" s="4">
        <v>1</v>
      </c>
      <c r="BI726" s="4">
        <v>0</v>
      </c>
      <c r="BJ726" s="4">
        <v>0</v>
      </c>
      <c r="BK726" s="4">
        <v>1018</v>
      </c>
      <c r="BL726" s="4">
        <f t="shared" si="161"/>
        <v>695</v>
      </c>
      <c r="BM726" s="4">
        <f t="shared" si="162"/>
        <v>1</v>
      </c>
      <c r="BN726" s="4">
        <v>1</v>
      </c>
      <c r="BO726" s="4">
        <v>0</v>
      </c>
      <c r="BP726" s="4">
        <v>0</v>
      </c>
      <c r="BQ726" s="4">
        <v>1</v>
      </c>
      <c r="BR726" s="4">
        <f t="shared" si="163"/>
        <v>1712</v>
      </c>
      <c r="BS726" s="4">
        <f t="shared" si="164"/>
        <v>1708</v>
      </c>
      <c r="BT726" s="4">
        <f t="shared" si="165"/>
        <v>4</v>
      </c>
      <c r="BU726" s="4">
        <f t="shared" si="166"/>
        <v>2865</v>
      </c>
      <c r="BW726" s="4">
        <v>0</v>
      </c>
    </row>
    <row r="727" spans="1:75">
      <c r="A727" t="s">
        <v>113</v>
      </c>
      <c r="B727" s="20">
        <v>44502</v>
      </c>
      <c r="C727" s="34" t="s">
        <v>179</v>
      </c>
      <c r="D727" s="34">
        <v>2021</v>
      </c>
      <c r="E727" t="s">
        <v>610</v>
      </c>
      <c r="F727" s="4">
        <v>71692</v>
      </c>
      <c r="G727" s="4">
        <v>5849</v>
      </c>
      <c r="H727" s="4">
        <v>25608</v>
      </c>
      <c r="I727" s="4">
        <v>7</v>
      </c>
      <c r="J727" s="4">
        <v>0</v>
      </c>
      <c r="K727" s="4">
        <f t="shared" si="167"/>
        <v>25615</v>
      </c>
      <c r="L727" s="4">
        <f t="shared" si="168"/>
        <v>0</v>
      </c>
      <c r="M727" s="4">
        <v>72235</v>
      </c>
      <c r="N727" s="4">
        <v>25932</v>
      </c>
      <c r="O727" s="4">
        <v>25615</v>
      </c>
      <c r="P727" s="4">
        <v>0</v>
      </c>
      <c r="Q727" s="4">
        <v>0</v>
      </c>
      <c r="R727" s="4">
        <v>317</v>
      </c>
      <c r="S727" s="4">
        <v>38</v>
      </c>
      <c r="T727" s="4">
        <v>102</v>
      </c>
      <c r="U727" s="4">
        <v>176</v>
      </c>
      <c r="V727" s="4">
        <v>0</v>
      </c>
      <c r="W727" s="4">
        <v>1</v>
      </c>
      <c r="X727" s="4">
        <f t="shared" si="169"/>
        <v>0</v>
      </c>
      <c r="Y727" s="1" t="s">
        <v>513</v>
      </c>
      <c r="Z727" s="4">
        <v>783</v>
      </c>
      <c r="AA727" s="4">
        <v>31</v>
      </c>
      <c r="AB727" s="4">
        <v>31</v>
      </c>
      <c r="AC727" s="4">
        <v>0</v>
      </c>
      <c r="AD727" s="4">
        <v>0</v>
      </c>
      <c r="AE727" s="4">
        <v>0</v>
      </c>
      <c r="AF727" s="4">
        <v>0</v>
      </c>
      <c r="AG727" s="4">
        <v>0</v>
      </c>
      <c r="AH727" s="4">
        <v>0</v>
      </c>
      <c r="AI727" s="4">
        <v>0</v>
      </c>
      <c r="AJ727" s="4">
        <v>0</v>
      </c>
      <c r="AK727" s="4">
        <v>0</v>
      </c>
      <c r="AL727" s="4">
        <v>0</v>
      </c>
      <c r="AM727" s="4">
        <v>0</v>
      </c>
      <c r="AN727" s="4">
        <v>0</v>
      </c>
      <c r="AO727" s="4">
        <v>0</v>
      </c>
      <c r="AP727" s="4">
        <v>0</v>
      </c>
      <c r="AQ727" s="4">
        <v>0</v>
      </c>
      <c r="AR727" s="4">
        <v>0</v>
      </c>
      <c r="AS727" s="4">
        <v>0</v>
      </c>
      <c r="AT727" s="4">
        <v>0</v>
      </c>
      <c r="AU727" s="4">
        <v>0</v>
      </c>
      <c r="AV727" s="4">
        <v>0</v>
      </c>
      <c r="AW727" s="4">
        <f t="shared" si="158"/>
        <v>31</v>
      </c>
      <c r="AX727" s="4">
        <f t="shared" si="159"/>
        <v>31</v>
      </c>
      <c r="AY727" s="4">
        <v>0</v>
      </c>
      <c r="AZ727" s="4">
        <v>0</v>
      </c>
      <c r="BA727" s="4">
        <v>0</v>
      </c>
      <c r="BB727" s="4">
        <v>317</v>
      </c>
      <c r="BC727" s="4">
        <v>317</v>
      </c>
      <c r="BD727" s="4">
        <v>163</v>
      </c>
      <c r="BE727" s="4">
        <v>161</v>
      </c>
      <c r="BF727" s="4">
        <v>2</v>
      </c>
      <c r="BG727" s="4">
        <f t="shared" si="170"/>
        <v>22</v>
      </c>
      <c r="BH727" s="4">
        <v>22</v>
      </c>
      <c r="BI727" s="4">
        <v>0</v>
      </c>
      <c r="BJ727" s="4">
        <v>0</v>
      </c>
      <c r="BK727" s="4">
        <v>17043</v>
      </c>
      <c r="BL727" s="4">
        <f t="shared" si="161"/>
        <v>8867</v>
      </c>
      <c r="BM727" s="4">
        <f t="shared" si="162"/>
        <v>498</v>
      </c>
      <c r="BN727" s="4">
        <v>498</v>
      </c>
      <c r="BO727" s="4">
        <v>0</v>
      </c>
      <c r="BP727" s="4">
        <v>0</v>
      </c>
      <c r="BQ727" s="4">
        <v>91</v>
      </c>
      <c r="BR727" s="4">
        <f t="shared" si="163"/>
        <v>25901</v>
      </c>
      <c r="BS727" s="4">
        <f t="shared" si="164"/>
        <v>25584</v>
      </c>
      <c r="BT727" s="4">
        <f t="shared" si="165"/>
        <v>317</v>
      </c>
      <c r="BU727" s="4">
        <f t="shared" si="166"/>
        <v>71452</v>
      </c>
      <c r="BW727" s="4">
        <v>0</v>
      </c>
    </row>
    <row r="728" spans="1:75">
      <c r="A728" t="s">
        <v>115</v>
      </c>
      <c r="B728" s="20">
        <v>44502</v>
      </c>
      <c r="C728" s="34" t="s">
        <v>179</v>
      </c>
      <c r="D728" s="34">
        <v>2021</v>
      </c>
      <c r="E728" t="s">
        <v>611</v>
      </c>
      <c r="F728" s="4">
        <v>25542</v>
      </c>
      <c r="G728" s="4">
        <v>1711</v>
      </c>
      <c r="H728" s="4">
        <v>9867</v>
      </c>
      <c r="I728" s="4">
        <v>0</v>
      </c>
      <c r="J728" s="4">
        <v>0</v>
      </c>
      <c r="K728" s="4">
        <f t="shared" si="167"/>
        <v>9867</v>
      </c>
      <c r="L728" s="4">
        <f t="shared" si="168"/>
        <v>0</v>
      </c>
      <c r="M728" s="4">
        <v>26457</v>
      </c>
      <c r="N728" s="4">
        <v>9944</v>
      </c>
      <c r="O728" s="4">
        <v>9867</v>
      </c>
      <c r="P728" s="4">
        <v>0</v>
      </c>
      <c r="Q728" s="4">
        <v>0</v>
      </c>
      <c r="R728" s="4">
        <v>77</v>
      </c>
      <c r="S728" s="4">
        <v>10</v>
      </c>
      <c r="T728" s="4">
        <v>5</v>
      </c>
      <c r="U728" s="4">
        <v>62</v>
      </c>
      <c r="V728" s="4">
        <v>0</v>
      </c>
      <c r="W728" s="4">
        <v>0</v>
      </c>
      <c r="X728" s="4">
        <f t="shared" si="169"/>
        <v>0</v>
      </c>
      <c r="Y728" s="1" t="s">
        <v>513</v>
      </c>
      <c r="Z728" s="4">
        <v>188</v>
      </c>
      <c r="AA728" s="4">
        <v>12</v>
      </c>
      <c r="AB728" s="4">
        <v>12</v>
      </c>
      <c r="AC728" s="4">
        <v>0</v>
      </c>
      <c r="AD728" s="4">
        <v>0</v>
      </c>
      <c r="AE728" s="4">
        <v>0</v>
      </c>
      <c r="AF728" s="4">
        <v>0</v>
      </c>
      <c r="AG728" s="4">
        <v>0</v>
      </c>
      <c r="AH728" s="4">
        <v>0</v>
      </c>
      <c r="AI728" s="4">
        <v>0</v>
      </c>
      <c r="AJ728" s="4">
        <v>0</v>
      </c>
      <c r="AK728" s="4">
        <v>0</v>
      </c>
      <c r="AL728" s="4">
        <v>0</v>
      </c>
      <c r="AM728" s="4">
        <v>0</v>
      </c>
      <c r="AN728" s="4">
        <v>0</v>
      </c>
      <c r="AO728" s="4">
        <v>0</v>
      </c>
      <c r="AP728" s="4">
        <v>0</v>
      </c>
      <c r="AQ728" s="4">
        <v>0</v>
      </c>
      <c r="AR728" s="4">
        <v>0</v>
      </c>
      <c r="AS728" s="4">
        <v>0</v>
      </c>
      <c r="AT728" s="4">
        <v>0</v>
      </c>
      <c r="AU728" s="4">
        <v>0</v>
      </c>
      <c r="AV728" s="4">
        <v>0</v>
      </c>
      <c r="AW728" s="4">
        <f t="shared" si="158"/>
        <v>12</v>
      </c>
      <c r="AX728" s="4">
        <f t="shared" si="159"/>
        <v>12</v>
      </c>
      <c r="AY728" s="4">
        <v>0</v>
      </c>
      <c r="AZ728" s="4">
        <v>0</v>
      </c>
      <c r="BA728" s="4">
        <v>0</v>
      </c>
      <c r="BB728" s="4">
        <v>290</v>
      </c>
      <c r="BC728" s="4">
        <v>290</v>
      </c>
      <c r="BD728" s="4">
        <v>95</v>
      </c>
      <c r="BE728" s="4">
        <v>91</v>
      </c>
      <c r="BF728" s="4">
        <v>4</v>
      </c>
      <c r="BG728" s="4">
        <f t="shared" si="170"/>
        <v>3</v>
      </c>
      <c r="BH728" s="4">
        <v>3</v>
      </c>
      <c r="BI728" s="4">
        <v>0</v>
      </c>
      <c r="BJ728" s="4">
        <v>0</v>
      </c>
      <c r="BK728" s="4">
        <v>5677</v>
      </c>
      <c r="BL728" s="4">
        <f t="shared" si="161"/>
        <v>4264</v>
      </c>
      <c r="BM728" s="4">
        <f t="shared" si="162"/>
        <v>22</v>
      </c>
      <c r="BN728" s="4">
        <v>22</v>
      </c>
      <c r="BO728" s="4">
        <v>0</v>
      </c>
      <c r="BP728" s="4">
        <v>0</v>
      </c>
      <c r="BQ728" s="4">
        <v>22</v>
      </c>
      <c r="BR728" s="4">
        <f t="shared" si="163"/>
        <v>9932</v>
      </c>
      <c r="BS728" s="4">
        <f t="shared" si="164"/>
        <v>9855</v>
      </c>
      <c r="BT728" s="4">
        <f t="shared" si="165"/>
        <v>77</v>
      </c>
      <c r="BU728" s="4">
        <f t="shared" si="166"/>
        <v>26269</v>
      </c>
      <c r="BW728" s="4">
        <v>0</v>
      </c>
    </row>
    <row r="729" spans="1:75">
      <c r="A729" t="s">
        <v>117</v>
      </c>
      <c r="B729" s="20">
        <v>44502</v>
      </c>
      <c r="C729" s="34" t="s">
        <v>179</v>
      </c>
      <c r="D729" s="34">
        <v>2021</v>
      </c>
      <c r="E729" t="s">
        <v>612</v>
      </c>
      <c r="F729" s="4">
        <v>5318</v>
      </c>
      <c r="G729" s="4">
        <v>251</v>
      </c>
      <c r="H729" s="4">
        <v>2354</v>
      </c>
      <c r="I729" s="4">
        <v>0</v>
      </c>
      <c r="J729" s="4">
        <v>0</v>
      </c>
      <c r="K729" s="4">
        <f t="shared" si="167"/>
        <v>2354</v>
      </c>
      <c r="L729" s="4">
        <f t="shared" si="168"/>
        <v>0</v>
      </c>
      <c r="M729" s="4">
        <v>5370</v>
      </c>
      <c r="N729" s="4">
        <v>2379</v>
      </c>
      <c r="O729" s="4">
        <v>2354</v>
      </c>
      <c r="P729" s="4">
        <v>7</v>
      </c>
      <c r="Q729" s="4">
        <v>0</v>
      </c>
      <c r="R729" s="4">
        <v>18</v>
      </c>
      <c r="S729" s="4">
        <v>3</v>
      </c>
      <c r="T729" s="4">
        <v>2</v>
      </c>
      <c r="U729" s="4">
        <v>12</v>
      </c>
      <c r="V729" s="4">
        <v>0</v>
      </c>
      <c r="W729" s="4">
        <v>1</v>
      </c>
      <c r="X729" s="4">
        <f t="shared" si="169"/>
        <v>0</v>
      </c>
      <c r="Y729" s="1" t="s">
        <v>513</v>
      </c>
      <c r="Z729" s="4">
        <v>47</v>
      </c>
      <c r="AA729" s="4">
        <v>6</v>
      </c>
      <c r="AB729" s="4">
        <v>6</v>
      </c>
      <c r="AC729" s="4">
        <v>0</v>
      </c>
      <c r="AD729" s="4">
        <v>0</v>
      </c>
      <c r="AE729" s="4">
        <v>0</v>
      </c>
      <c r="AF729" s="4">
        <v>0</v>
      </c>
      <c r="AG729" s="4">
        <v>0</v>
      </c>
      <c r="AH729" s="4">
        <v>0</v>
      </c>
      <c r="AI729" s="4">
        <v>0</v>
      </c>
      <c r="AJ729" s="4">
        <v>0</v>
      </c>
      <c r="AK729" s="4">
        <v>0</v>
      </c>
      <c r="AL729" s="4">
        <v>0</v>
      </c>
      <c r="AM729" s="4">
        <v>0</v>
      </c>
      <c r="AN729" s="4">
        <v>0</v>
      </c>
      <c r="AO729" s="4">
        <v>0</v>
      </c>
      <c r="AP729" s="4">
        <v>0</v>
      </c>
      <c r="AQ729" s="4">
        <v>0</v>
      </c>
      <c r="AR729" s="4">
        <v>0</v>
      </c>
      <c r="AS729" s="4">
        <v>0</v>
      </c>
      <c r="AT729" s="4">
        <v>0</v>
      </c>
      <c r="AU729" s="4">
        <v>0</v>
      </c>
      <c r="AV729" s="4">
        <v>0</v>
      </c>
      <c r="AW729" s="4">
        <f t="shared" si="158"/>
        <v>6</v>
      </c>
      <c r="AX729" s="4">
        <f t="shared" si="159"/>
        <v>6</v>
      </c>
      <c r="AY729" s="4">
        <v>0</v>
      </c>
      <c r="AZ729" s="4">
        <v>0</v>
      </c>
      <c r="BA729" s="4">
        <v>0</v>
      </c>
      <c r="BB729" s="4">
        <v>29</v>
      </c>
      <c r="BC729" s="4">
        <v>29</v>
      </c>
      <c r="BD729" s="4">
        <v>19</v>
      </c>
      <c r="BE729" s="4">
        <v>19</v>
      </c>
      <c r="BF729" s="4">
        <v>0</v>
      </c>
      <c r="BG729" s="4">
        <f t="shared" si="170"/>
        <v>1</v>
      </c>
      <c r="BH729" s="4">
        <v>1</v>
      </c>
      <c r="BI729" s="4">
        <v>0</v>
      </c>
      <c r="BJ729" s="4">
        <v>0</v>
      </c>
      <c r="BK729" s="4">
        <v>770</v>
      </c>
      <c r="BL729" s="4">
        <f t="shared" si="161"/>
        <v>1608</v>
      </c>
      <c r="BM729" s="4">
        <f t="shared" si="162"/>
        <v>23</v>
      </c>
      <c r="BN729" s="4">
        <v>23</v>
      </c>
      <c r="BO729" s="4">
        <v>0</v>
      </c>
      <c r="BP729" s="4">
        <v>0</v>
      </c>
      <c r="BQ729" s="4">
        <v>1</v>
      </c>
      <c r="BR729" s="4">
        <f t="shared" si="163"/>
        <v>2373</v>
      </c>
      <c r="BS729" s="4">
        <f t="shared" si="164"/>
        <v>2348</v>
      </c>
      <c r="BT729" s="4">
        <f t="shared" si="165"/>
        <v>18</v>
      </c>
      <c r="BU729" s="4">
        <f t="shared" si="166"/>
        <v>5323</v>
      </c>
      <c r="BW729" s="4">
        <v>0</v>
      </c>
    </row>
    <row r="730" spans="1:75">
      <c r="A730" t="s">
        <v>119</v>
      </c>
      <c r="B730" s="20">
        <v>44502</v>
      </c>
      <c r="C730" s="34" t="s">
        <v>179</v>
      </c>
      <c r="D730" s="34">
        <v>2021</v>
      </c>
      <c r="E730" t="s">
        <v>613</v>
      </c>
      <c r="F730" s="4">
        <v>42379</v>
      </c>
      <c r="G730" s="4">
        <v>2751</v>
      </c>
      <c r="H730" s="4">
        <v>11787</v>
      </c>
      <c r="I730" s="4">
        <v>3</v>
      </c>
      <c r="J730" s="4">
        <v>0</v>
      </c>
      <c r="K730" s="4">
        <f t="shared" si="167"/>
        <v>11790</v>
      </c>
      <c r="L730" s="4">
        <f t="shared" si="168"/>
        <v>0</v>
      </c>
      <c r="M730" s="4">
        <v>43186</v>
      </c>
      <c r="N730" s="4">
        <v>12163</v>
      </c>
      <c r="O730" s="4">
        <v>11790</v>
      </c>
      <c r="P730" s="4">
        <v>3</v>
      </c>
      <c r="Q730" s="4">
        <v>3</v>
      </c>
      <c r="R730" s="4">
        <v>370</v>
      </c>
      <c r="S730" s="4">
        <v>36</v>
      </c>
      <c r="T730" s="4">
        <v>95</v>
      </c>
      <c r="U730" s="4">
        <v>229</v>
      </c>
      <c r="V730" s="4">
        <v>0</v>
      </c>
      <c r="W730" s="4">
        <v>10</v>
      </c>
      <c r="X730" s="4">
        <f t="shared" si="169"/>
        <v>0</v>
      </c>
      <c r="Y730" s="1" t="s">
        <v>513</v>
      </c>
      <c r="Z730" s="4">
        <v>460</v>
      </c>
      <c r="AA730" s="4">
        <v>46</v>
      </c>
      <c r="AB730" s="4">
        <v>46</v>
      </c>
      <c r="AC730" s="4">
        <v>0</v>
      </c>
      <c r="AD730" s="4">
        <v>0</v>
      </c>
      <c r="AE730" s="4">
        <v>0</v>
      </c>
      <c r="AF730" s="4">
        <v>0</v>
      </c>
      <c r="AG730" s="4">
        <v>0</v>
      </c>
      <c r="AH730" s="4">
        <v>0</v>
      </c>
      <c r="AI730" s="4">
        <v>0</v>
      </c>
      <c r="AJ730" s="4">
        <v>0</v>
      </c>
      <c r="AK730" s="4">
        <v>0</v>
      </c>
      <c r="AL730" s="4">
        <v>0</v>
      </c>
      <c r="AM730" s="4">
        <v>0</v>
      </c>
      <c r="AN730" s="4">
        <v>0</v>
      </c>
      <c r="AO730" s="4">
        <v>0</v>
      </c>
      <c r="AP730" s="4">
        <v>0</v>
      </c>
      <c r="AQ730" s="4">
        <v>0</v>
      </c>
      <c r="AR730" s="4">
        <v>0</v>
      </c>
      <c r="AS730" s="4">
        <v>0</v>
      </c>
      <c r="AT730" s="4">
        <v>0</v>
      </c>
      <c r="AU730" s="4">
        <v>0</v>
      </c>
      <c r="AV730" s="4">
        <v>0</v>
      </c>
      <c r="AW730" s="4">
        <f t="shared" si="158"/>
        <v>46</v>
      </c>
      <c r="AX730" s="4">
        <f t="shared" si="159"/>
        <v>46</v>
      </c>
      <c r="AY730" s="4">
        <v>0</v>
      </c>
      <c r="AZ730" s="4">
        <v>0</v>
      </c>
      <c r="BA730" s="4">
        <v>0</v>
      </c>
      <c r="BB730" s="4">
        <v>339</v>
      </c>
      <c r="BC730" s="4">
        <v>339</v>
      </c>
      <c r="BD730" s="4">
        <v>102</v>
      </c>
      <c r="BE730" s="4">
        <v>98</v>
      </c>
      <c r="BF730" s="4">
        <v>4</v>
      </c>
      <c r="BG730" s="4">
        <f t="shared" si="170"/>
        <v>2</v>
      </c>
      <c r="BH730" s="4">
        <v>2</v>
      </c>
      <c r="BI730" s="4">
        <v>0</v>
      </c>
      <c r="BJ730" s="4">
        <v>0</v>
      </c>
      <c r="BK730" s="4">
        <v>6815</v>
      </c>
      <c r="BL730" s="4">
        <f t="shared" si="161"/>
        <v>5346</v>
      </c>
      <c r="BM730" s="4">
        <f t="shared" si="162"/>
        <v>213</v>
      </c>
      <c r="BN730" s="4">
        <v>213</v>
      </c>
      <c r="BO730" s="4">
        <v>0</v>
      </c>
      <c r="BP730" s="4">
        <v>0</v>
      </c>
      <c r="BQ730" s="4">
        <v>35</v>
      </c>
      <c r="BR730" s="4">
        <f t="shared" si="163"/>
        <v>12117</v>
      </c>
      <c r="BS730" s="4">
        <f t="shared" si="164"/>
        <v>11744</v>
      </c>
      <c r="BT730" s="4">
        <f t="shared" si="165"/>
        <v>370</v>
      </c>
      <c r="BU730" s="4">
        <f t="shared" si="166"/>
        <v>42726</v>
      </c>
      <c r="BW730" s="4">
        <v>0</v>
      </c>
    </row>
    <row r="731" spans="1:75">
      <c r="A731" t="s">
        <v>121</v>
      </c>
      <c r="B731" s="20">
        <v>44502</v>
      </c>
      <c r="C731" s="34" t="s">
        <v>179</v>
      </c>
      <c r="D731" s="34">
        <v>2021</v>
      </c>
      <c r="E731" t="s">
        <v>614</v>
      </c>
      <c r="F731" s="4">
        <v>1682</v>
      </c>
      <c r="G731" s="4">
        <v>137</v>
      </c>
      <c r="H731" s="4">
        <v>876</v>
      </c>
      <c r="I731" s="4">
        <v>0</v>
      </c>
      <c r="J731" s="4">
        <v>0</v>
      </c>
      <c r="K731" s="4">
        <f t="shared" si="167"/>
        <v>876</v>
      </c>
      <c r="L731" s="4">
        <f t="shared" si="168"/>
        <v>0</v>
      </c>
      <c r="M731" s="4">
        <v>1697</v>
      </c>
      <c r="N731" s="4">
        <v>889</v>
      </c>
      <c r="O731" s="4">
        <v>876</v>
      </c>
      <c r="P731" s="4">
        <v>1</v>
      </c>
      <c r="Q731" s="4">
        <v>0</v>
      </c>
      <c r="R731" s="4">
        <v>12</v>
      </c>
      <c r="S731" s="4">
        <v>0</v>
      </c>
      <c r="T731" s="4">
        <v>11</v>
      </c>
      <c r="U731" s="4">
        <v>0</v>
      </c>
      <c r="V731" s="4">
        <v>0</v>
      </c>
      <c r="W731" s="4">
        <v>1</v>
      </c>
      <c r="X731" s="4">
        <f t="shared" si="169"/>
        <v>0</v>
      </c>
      <c r="Y731" s="1" t="s">
        <v>513</v>
      </c>
      <c r="Z731" s="4">
        <v>13</v>
      </c>
      <c r="AA731" s="4">
        <v>3</v>
      </c>
      <c r="AB731" s="4">
        <v>3</v>
      </c>
      <c r="AC731" s="4">
        <v>0</v>
      </c>
      <c r="AD731" s="4">
        <v>0</v>
      </c>
      <c r="AE731" s="4">
        <v>0</v>
      </c>
      <c r="AF731" s="4">
        <v>0</v>
      </c>
      <c r="AG731" s="4">
        <v>0</v>
      </c>
      <c r="AH731" s="4">
        <v>0</v>
      </c>
      <c r="AI731" s="4">
        <v>0</v>
      </c>
      <c r="AJ731" s="4">
        <v>0</v>
      </c>
      <c r="AK731" s="4">
        <v>0</v>
      </c>
      <c r="AL731" s="4">
        <v>0</v>
      </c>
      <c r="AM731" s="4">
        <v>0</v>
      </c>
      <c r="AN731" s="4">
        <v>0</v>
      </c>
      <c r="AO731" s="4">
        <v>0</v>
      </c>
      <c r="AP731" s="4">
        <v>0</v>
      </c>
      <c r="AQ731" s="4">
        <v>0</v>
      </c>
      <c r="AR731" s="4">
        <v>0</v>
      </c>
      <c r="AS731" s="4">
        <v>0</v>
      </c>
      <c r="AT731" s="4">
        <v>0</v>
      </c>
      <c r="AU731" s="4">
        <v>0</v>
      </c>
      <c r="AV731" s="4">
        <v>0</v>
      </c>
      <c r="AW731" s="4">
        <f t="shared" si="158"/>
        <v>3</v>
      </c>
      <c r="AX731" s="4">
        <f t="shared" si="159"/>
        <v>3</v>
      </c>
      <c r="AY731" s="4">
        <v>0</v>
      </c>
      <c r="AZ731" s="4">
        <v>0</v>
      </c>
      <c r="BA731" s="4">
        <v>0</v>
      </c>
      <c r="BB731" s="4">
        <v>5</v>
      </c>
      <c r="BC731" s="4">
        <v>5</v>
      </c>
      <c r="BD731" s="4">
        <v>3</v>
      </c>
      <c r="BE731" s="4">
        <v>3</v>
      </c>
      <c r="BF731" s="4">
        <v>0</v>
      </c>
      <c r="BG731" s="4">
        <f t="shared" si="170"/>
        <v>0</v>
      </c>
      <c r="BH731" s="4">
        <v>0</v>
      </c>
      <c r="BI731" s="4">
        <v>0</v>
      </c>
      <c r="BJ731" s="4">
        <v>0</v>
      </c>
      <c r="BK731" s="4">
        <v>588</v>
      </c>
      <c r="BL731" s="4">
        <f t="shared" si="161"/>
        <v>301</v>
      </c>
      <c r="BM731" s="4">
        <f t="shared" si="162"/>
        <v>1</v>
      </c>
      <c r="BN731" s="4">
        <v>1</v>
      </c>
      <c r="BO731" s="4">
        <v>0</v>
      </c>
      <c r="BP731" s="4">
        <v>0</v>
      </c>
      <c r="BQ731" s="4">
        <v>0</v>
      </c>
      <c r="BR731" s="4">
        <f t="shared" si="163"/>
        <v>886</v>
      </c>
      <c r="BS731" s="4">
        <f t="shared" si="164"/>
        <v>873</v>
      </c>
      <c r="BT731" s="4">
        <f t="shared" si="165"/>
        <v>12</v>
      </c>
      <c r="BU731" s="4">
        <f t="shared" si="166"/>
        <v>1684</v>
      </c>
      <c r="BW731" s="4">
        <v>0</v>
      </c>
    </row>
    <row r="732" spans="1:75">
      <c r="A732" t="s">
        <v>123</v>
      </c>
      <c r="B732" s="20">
        <v>44502</v>
      </c>
      <c r="C732" s="34" t="s">
        <v>179</v>
      </c>
      <c r="D732" s="34">
        <v>2021</v>
      </c>
      <c r="E732" t="s">
        <v>615</v>
      </c>
      <c r="F732" s="4">
        <v>47565</v>
      </c>
      <c r="G732" s="4">
        <v>3239</v>
      </c>
      <c r="H732" s="4">
        <v>18634</v>
      </c>
      <c r="I732" s="4">
        <v>2</v>
      </c>
      <c r="J732" s="4">
        <v>2</v>
      </c>
      <c r="K732" s="4">
        <f t="shared" si="167"/>
        <v>18634</v>
      </c>
      <c r="L732" s="4">
        <f t="shared" si="168"/>
        <v>0</v>
      </c>
      <c r="M732" s="4">
        <v>48003</v>
      </c>
      <c r="N732" s="4">
        <v>18945</v>
      </c>
      <c r="O732" s="4">
        <v>18634</v>
      </c>
      <c r="P732" s="4">
        <v>8</v>
      </c>
      <c r="Q732" s="4">
        <v>0</v>
      </c>
      <c r="R732" s="4">
        <v>303</v>
      </c>
      <c r="S732" s="4">
        <v>20</v>
      </c>
      <c r="T732" s="4">
        <v>73</v>
      </c>
      <c r="U732" s="4">
        <v>209</v>
      </c>
      <c r="V732" s="4">
        <v>0</v>
      </c>
      <c r="W732" s="4">
        <v>1</v>
      </c>
      <c r="X732" s="4">
        <f t="shared" si="169"/>
        <v>0</v>
      </c>
      <c r="Y732" s="1" t="s">
        <v>513</v>
      </c>
      <c r="Z732" s="4">
        <v>406</v>
      </c>
      <c r="AA732" s="4">
        <v>31</v>
      </c>
      <c r="AB732" s="4">
        <v>29</v>
      </c>
      <c r="AC732" s="4">
        <v>2</v>
      </c>
      <c r="AD732" s="4">
        <v>0</v>
      </c>
      <c r="AE732" s="4">
        <v>0</v>
      </c>
      <c r="AF732" s="4">
        <v>2</v>
      </c>
      <c r="AG732" s="4">
        <v>0</v>
      </c>
      <c r="AH732" s="4">
        <v>0</v>
      </c>
      <c r="AI732" s="4">
        <v>0</v>
      </c>
      <c r="AJ732" s="4">
        <v>0</v>
      </c>
      <c r="AK732" s="4">
        <v>0</v>
      </c>
      <c r="AL732" s="4">
        <v>0</v>
      </c>
      <c r="AM732" s="4">
        <v>0</v>
      </c>
      <c r="AN732" s="4">
        <v>0</v>
      </c>
      <c r="AO732" s="4">
        <v>0</v>
      </c>
      <c r="AP732" s="4">
        <v>0</v>
      </c>
      <c r="AQ732" s="4">
        <v>0</v>
      </c>
      <c r="AR732" s="4">
        <v>0</v>
      </c>
      <c r="AS732" s="4">
        <v>0</v>
      </c>
      <c r="AT732" s="4">
        <v>0</v>
      </c>
      <c r="AU732" s="4">
        <v>0</v>
      </c>
      <c r="AV732" s="4">
        <v>0</v>
      </c>
      <c r="AW732" s="4">
        <f t="shared" si="158"/>
        <v>31</v>
      </c>
      <c r="AX732" s="4">
        <f t="shared" si="159"/>
        <v>29</v>
      </c>
      <c r="AY732" s="4">
        <v>0</v>
      </c>
      <c r="AZ732" s="4">
        <v>0</v>
      </c>
      <c r="BA732" s="4">
        <v>0</v>
      </c>
      <c r="BB732" s="4">
        <v>998</v>
      </c>
      <c r="BC732" s="4">
        <v>989</v>
      </c>
      <c r="BD732" s="4">
        <v>325</v>
      </c>
      <c r="BE732" s="4">
        <v>322</v>
      </c>
      <c r="BF732" s="4">
        <v>3</v>
      </c>
      <c r="BG732" s="4">
        <f t="shared" si="170"/>
        <v>8</v>
      </c>
      <c r="BH732" s="4">
        <v>8</v>
      </c>
      <c r="BI732" s="4">
        <v>0</v>
      </c>
      <c r="BJ732" s="4">
        <v>0</v>
      </c>
      <c r="BK732" s="4">
        <v>8120</v>
      </c>
      <c r="BL732" s="4">
        <f t="shared" si="161"/>
        <v>10817</v>
      </c>
      <c r="BM732" s="4">
        <f t="shared" si="162"/>
        <v>239</v>
      </c>
      <c r="BN732" s="4">
        <v>239</v>
      </c>
      <c r="BO732" s="4">
        <v>0</v>
      </c>
      <c r="BP732" s="4">
        <v>0</v>
      </c>
      <c r="BQ732" s="4">
        <v>63</v>
      </c>
      <c r="BR732" s="4">
        <f t="shared" si="163"/>
        <v>18914</v>
      </c>
      <c r="BS732" s="4">
        <f t="shared" si="164"/>
        <v>18605</v>
      </c>
      <c r="BT732" s="4">
        <f t="shared" si="165"/>
        <v>301</v>
      </c>
      <c r="BU732" s="4">
        <f t="shared" si="166"/>
        <v>47597</v>
      </c>
      <c r="BW732" s="4">
        <v>0</v>
      </c>
    </row>
    <row r="733" spans="1:75">
      <c r="A733" t="s">
        <v>125</v>
      </c>
      <c r="B733" s="20">
        <v>44502</v>
      </c>
      <c r="C733" s="34" t="s">
        <v>179</v>
      </c>
      <c r="D733" s="34">
        <v>2021</v>
      </c>
      <c r="E733" t="s">
        <v>616</v>
      </c>
      <c r="F733" s="4">
        <v>49306</v>
      </c>
      <c r="G733" s="4">
        <v>2209</v>
      </c>
      <c r="H733" s="4">
        <v>18170</v>
      </c>
      <c r="I733" s="4">
        <v>10</v>
      </c>
      <c r="J733" s="4">
        <v>1</v>
      </c>
      <c r="K733" s="4">
        <f t="shared" si="167"/>
        <v>18179</v>
      </c>
      <c r="L733" s="4">
        <f t="shared" si="168"/>
        <v>0</v>
      </c>
      <c r="M733" s="4">
        <v>49905</v>
      </c>
      <c r="N733" s="4">
        <v>18392</v>
      </c>
      <c r="O733" s="4">
        <v>18179</v>
      </c>
      <c r="P733" s="4">
        <v>20</v>
      </c>
      <c r="Q733" s="4">
        <v>0</v>
      </c>
      <c r="R733" s="4">
        <v>193</v>
      </c>
      <c r="S733" s="4">
        <v>24</v>
      </c>
      <c r="T733" s="4">
        <v>13</v>
      </c>
      <c r="U733" s="4">
        <v>151</v>
      </c>
      <c r="V733" s="4">
        <v>0</v>
      </c>
      <c r="W733" s="4">
        <v>5</v>
      </c>
      <c r="X733" s="4">
        <f t="shared" si="169"/>
        <v>0</v>
      </c>
      <c r="Y733" s="1" t="s">
        <v>513</v>
      </c>
      <c r="Z733" s="4">
        <v>217</v>
      </c>
      <c r="AA733" s="4">
        <v>11</v>
      </c>
      <c r="AB733" s="4">
        <v>11</v>
      </c>
      <c r="AC733" s="4">
        <v>0</v>
      </c>
      <c r="AD733" s="4">
        <v>0</v>
      </c>
      <c r="AE733" s="4">
        <v>0</v>
      </c>
      <c r="AF733" s="4">
        <v>0</v>
      </c>
      <c r="AG733" s="4">
        <v>0</v>
      </c>
      <c r="AH733" s="4">
        <v>0</v>
      </c>
      <c r="AI733" s="4">
        <v>0</v>
      </c>
      <c r="AJ733" s="4">
        <v>0</v>
      </c>
      <c r="AK733" s="4">
        <v>0</v>
      </c>
      <c r="AL733" s="4">
        <v>0</v>
      </c>
      <c r="AM733" s="4">
        <v>0</v>
      </c>
      <c r="AN733" s="4">
        <v>0</v>
      </c>
      <c r="AO733" s="4">
        <v>0</v>
      </c>
      <c r="AP733" s="4">
        <v>0</v>
      </c>
      <c r="AQ733" s="4">
        <v>0</v>
      </c>
      <c r="AR733" s="4">
        <v>0</v>
      </c>
      <c r="AS733" s="4">
        <v>0</v>
      </c>
      <c r="AT733" s="4">
        <v>0</v>
      </c>
      <c r="AU733" s="4">
        <v>0</v>
      </c>
      <c r="AV733" s="4">
        <v>0</v>
      </c>
      <c r="AW733" s="4">
        <f t="shared" si="158"/>
        <v>11</v>
      </c>
      <c r="AX733" s="4">
        <f t="shared" si="159"/>
        <v>11</v>
      </c>
      <c r="AY733" s="4">
        <v>0</v>
      </c>
      <c r="AZ733" s="4">
        <v>0</v>
      </c>
      <c r="BA733" s="4">
        <v>0</v>
      </c>
      <c r="BB733" s="4">
        <v>410</v>
      </c>
      <c r="BC733" s="4">
        <v>410</v>
      </c>
      <c r="BD733" s="4">
        <v>186</v>
      </c>
      <c r="BE733" s="4">
        <v>184</v>
      </c>
      <c r="BF733" s="4">
        <v>2</v>
      </c>
      <c r="BG733" s="4">
        <f t="shared" si="170"/>
        <v>5</v>
      </c>
      <c r="BH733" s="4">
        <v>5</v>
      </c>
      <c r="BI733" s="4">
        <v>0</v>
      </c>
      <c r="BJ733" s="4">
        <v>0</v>
      </c>
      <c r="BK733" s="4">
        <v>7949</v>
      </c>
      <c r="BL733" s="4">
        <f t="shared" si="161"/>
        <v>10438</v>
      </c>
      <c r="BM733" s="4">
        <f t="shared" si="162"/>
        <v>149</v>
      </c>
      <c r="BN733" s="4">
        <v>149</v>
      </c>
      <c r="BO733" s="4">
        <v>0</v>
      </c>
      <c r="BP733" s="4">
        <v>0</v>
      </c>
      <c r="BQ733" s="4">
        <v>57</v>
      </c>
      <c r="BR733" s="4">
        <f t="shared" si="163"/>
        <v>18381</v>
      </c>
      <c r="BS733" s="4">
        <f t="shared" si="164"/>
        <v>18168</v>
      </c>
      <c r="BT733" s="4">
        <f t="shared" si="165"/>
        <v>193</v>
      </c>
      <c r="BU733" s="4">
        <f t="shared" si="166"/>
        <v>49688</v>
      </c>
      <c r="BW733" s="4">
        <v>0</v>
      </c>
    </row>
    <row r="734" spans="1:75">
      <c r="A734" t="s">
        <v>127</v>
      </c>
      <c r="B734" s="20">
        <v>44502</v>
      </c>
      <c r="C734" s="34" t="s">
        <v>179</v>
      </c>
      <c r="D734" s="34">
        <v>2021</v>
      </c>
      <c r="E734" t="s">
        <v>617</v>
      </c>
      <c r="F734" s="4">
        <v>61742</v>
      </c>
      <c r="G734" s="4">
        <v>5119</v>
      </c>
      <c r="H734" s="4">
        <v>30442</v>
      </c>
      <c r="I734" s="4">
        <v>10</v>
      </c>
      <c r="J734" s="4">
        <v>2</v>
      </c>
      <c r="K734" s="4">
        <f t="shared" si="167"/>
        <v>30450</v>
      </c>
      <c r="L734" s="4">
        <f t="shared" si="168"/>
        <v>0</v>
      </c>
      <c r="M734" s="4">
        <v>63434</v>
      </c>
      <c r="N734" s="4">
        <v>30744</v>
      </c>
      <c r="O734" s="4">
        <v>30450</v>
      </c>
      <c r="P734" s="4">
        <v>14</v>
      </c>
      <c r="Q734" s="4">
        <v>0</v>
      </c>
      <c r="R734" s="4">
        <v>280</v>
      </c>
      <c r="S734" s="4">
        <v>70</v>
      </c>
      <c r="T734" s="4">
        <v>100</v>
      </c>
      <c r="U734" s="4">
        <v>106</v>
      </c>
      <c r="V734" s="4">
        <v>0</v>
      </c>
      <c r="W734" s="4">
        <v>4</v>
      </c>
      <c r="X734" s="4">
        <f t="shared" si="169"/>
        <v>0</v>
      </c>
      <c r="Y734" s="1" t="s">
        <v>513</v>
      </c>
      <c r="Z734" s="4">
        <v>5163</v>
      </c>
      <c r="AA734" s="4">
        <v>516</v>
      </c>
      <c r="AB734" s="4">
        <v>514</v>
      </c>
      <c r="AC734" s="4">
        <v>2</v>
      </c>
      <c r="AD734" s="4">
        <v>1</v>
      </c>
      <c r="AE734" s="4">
        <v>1</v>
      </c>
      <c r="AF734" s="4">
        <v>0</v>
      </c>
      <c r="AG734" s="4">
        <v>0</v>
      </c>
      <c r="AH734" s="4">
        <v>0</v>
      </c>
      <c r="AI734" s="4">
        <v>0</v>
      </c>
      <c r="AJ734" s="4">
        <v>0</v>
      </c>
      <c r="AK734" s="4">
        <v>0</v>
      </c>
      <c r="AL734" s="4">
        <v>0</v>
      </c>
      <c r="AM734" s="4">
        <v>0</v>
      </c>
      <c r="AN734" s="4">
        <v>0</v>
      </c>
      <c r="AO734" s="4">
        <v>0</v>
      </c>
      <c r="AP734" s="4">
        <v>0</v>
      </c>
      <c r="AQ734" s="4">
        <v>0</v>
      </c>
      <c r="AR734" s="4">
        <v>0</v>
      </c>
      <c r="AS734" s="4">
        <v>0</v>
      </c>
      <c r="AT734" s="4">
        <v>0</v>
      </c>
      <c r="AU734" s="4">
        <v>0</v>
      </c>
      <c r="AV734" s="4">
        <v>0</v>
      </c>
      <c r="AW734" s="4">
        <f t="shared" si="158"/>
        <v>516</v>
      </c>
      <c r="AX734" s="4">
        <f t="shared" si="159"/>
        <v>514</v>
      </c>
      <c r="AY734" s="4">
        <v>0</v>
      </c>
      <c r="AZ734" s="4">
        <v>0</v>
      </c>
      <c r="BA734" s="4">
        <v>0</v>
      </c>
      <c r="BB734" s="4">
        <v>805</v>
      </c>
      <c r="BC734" s="4">
        <v>805</v>
      </c>
      <c r="BD734" s="4">
        <v>398</v>
      </c>
      <c r="BE734" s="4">
        <v>395</v>
      </c>
      <c r="BF734" s="4">
        <v>3</v>
      </c>
      <c r="BG734" s="4">
        <f t="shared" si="170"/>
        <v>75</v>
      </c>
      <c r="BH734" s="4">
        <v>71</v>
      </c>
      <c r="BI734" s="4">
        <v>4</v>
      </c>
      <c r="BJ734" s="4">
        <v>0</v>
      </c>
      <c r="BK734" s="4">
        <v>18097</v>
      </c>
      <c r="BL734" s="4">
        <f t="shared" si="161"/>
        <v>12572</v>
      </c>
      <c r="BM734" s="4">
        <f t="shared" si="162"/>
        <v>326</v>
      </c>
      <c r="BN734" s="4">
        <v>326</v>
      </c>
      <c r="BO734" s="4">
        <v>0</v>
      </c>
      <c r="BP734" s="4">
        <v>33</v>
      </c>
      <c r="BQ734" s="4">
        <v>317</v>
      </c>
      <c r="BR734" s="4">
        <f t="shared" si="163"/>
        <v>30228</v>
      </c>
      <c r="BS734" s="4">
        <f t="shared" si="164"/>
        <v>29936</v>
      </c>
      <c r="BT734" s="4">
        <f t="shared" si="165"/>
        <v>278</v>
      </c>
      <c r="BU734" s="4">
        <f t="shared" si="166"/>
        <v>58271</v>
      </c>
      <c r="BW734" s="4">
        <v>1</v>
      </c>
    </row>
    <row r="735" spans="1:75">
      <c r="A735" t="s">
        <v>129</v>
      </c>
      <c r="B735" s="20">
        <v>44502</v>
      </c>
      <c r="C735" s="34" t="s">
        <v>179</v>
      </c>
      <c r="D735" s="34">
        <v>2021</v>
      </c>
      <c r="E735" t="s">
        <v>618</v>
      </c>
      <c r="F735" s="4">
        <v>27603</v>
      </c>
      <c r="G735" s="4">
        <v>1464</v>
      </c>
      <c r="H735" s="4">
        <v>13367</v>
      </c>
      <c r="I735" s="4">
        <v>5</v>
      </c>
      <c r="J735" s="4">
        <v>0</v>
      </c>
      <c r="K735" s="4">
        <f t="shared" si="167"/>
        <v>13372</v>
      </c>
      <c r="L735" s="4">
        <f t="shared" si="168"/>
        <v>0</v>
      </c>
      <c r="M735" s="4">
        <v>27784</v>
      </c>
      <c r="N735" s="4">
        <v>13517</v>
      </c>
      <c r="O735" s="4">
        <v>13372</v>
      </c>
      <c r="P735" s="4">
        <v>4</v>
      </c>
      <c r="Q735" s="4">
        <v>0</v>
      </c>
      <c r="R735" s="4">
        <v>141</v>
      </c>
      <c r="S735" s="4">
        <v>35</v>
      </c>
      <c r="T735" s="4">
        <v>26</v>
      </c>
      <c r="U735" s="4">
        <v>77</v>
      </c>
      <c r="V735" s="4">
        <v>0</v>
      </c>
      <c r="W735" s="4">
        <v>3</v>
      </c>
      <c r="X735" s="4">
        <f t="shared" si="169"/>
        <v>0</v>
      </c>
      <c r="Y735" s="1" t="s">
        <v>513</v>
      </c>
      <c r="Z735" s="4">
        <v>519</v>
      </c>
      <c r="AA735" s="4">
        <v>24</v>
      </c>
      <c r="AB735" s="4">
        <v>24</v>
      </c>
      <c r="AC735" s="4">
        <v>0</v>
      </c>
      <c r="AD735" s="4">
        <v>0</v>
      </c>
      <c r="AE735" s="4">
        <v>0</v>
      </c>
      <c r="AF735" s="4">
        <v>0</v>
      </c>
      <c r="AG735" s="4">
        <v>0</v>
      </c>
      <c r="AH735" s="4">
        <v>0</v>
      </c>
      <c r="AI735" s="4">
        <v>0</v>
      </c>
      <c r="AJ735" s="4">
        <v>0</v>
      </c>
      <c r="AK735" s="4">
        <v>0</v>
      </c>
      <c r="AL735" s="4">
        <v>0</v>
      </c>
      <c r="AM735" s="4">
        <v>0</v>
      </c>
      <c r="AN735" s="4">
        <v>0</v>
      </c>
      <c r="AO735" s="4">
        <v>0</v>
      </c>
      <c r="AP735" s="4">
        <v>0</v>
      </c>
      <c r="AQ735" s="4">
        <v>0</v>
      </c>
      <c r="AR735" s="4">
        <v>0</v>
      </c>
      <c r="AS735" s="4">
        <v>0</v>
      </c>
      <c r="AT735" s="4">
        <v>0</v>
      </c>
      <c r="AU735" s="4">
        <v>0</v>
      </c>
      <c r="AV735" s="4">
        <v>0</v>
      </c>
      <c r="AW735" s="4">
        <f t="shared" si="158"/>
        <v>24</v>
      </c>
      <c r="AX735" s="4">
        <f t="shared" si="159"/>
        <v>24</v>
      </c>
      <c r="AY735" s="4">
        <v>0</v>
      </c>
      <c r="AZ735" s="4">
        <v>0</v>
      </c>
      <c r="BA735" s="4">
        <v>0</v>
      </c>
      <c r="BB735" s="4">
        <v>301</v>
      </c>
      <c r="BC735" s="4">
        <v>299</v>
      </c>
      <c r="BD735" s="4">
        <v>126</v>
      </c>
      <c r="BE735" s="4">
        <v>125</v>
      </c>
      <c r="BF735" s="4">
        <v>1</v>
      </c>
      <c r="BG735" s="4">
        <f t="shared" si="170"/>
        <v>4</v>
      </c>
      <c r="BH735" s="4">
        <v>4</v>
      </c>
      <c r="BI735" s="4">
        <v>0</v>
      </c>
      <c r="BJ735" s="4">
        <v>0</v>
      </c>
      <c r="BK735" s="4">
        <v>5237</v>
      </c>
      <c r="BL735" s="4">
        <f t="shared" si="161"/>
        <v>8276</v>
      </c>
      <c r="BM735" s="4">
        <f t="shared" si="162"/>
        <v>373</v>
      </c>
      <c r="BN735" s="4">
        <v>373</v>
      </c>
      <c r="BO735" s="4">
        <v>0</v>
      </c>
      <c r="BP735" s="4">
        <v>0</v>
      </c>
      <c r="BQ735" s="4">
        <v>0</v>
      </c>
      <c r="BR735" s="4">
        <f t="shared" si="163"/>
        <v>13493</v>
      </c>
      <c r="BS735" s="4">
        <f t="shared" si="164"/>
        <v>13348</v>
      </c>
      <c r="BT735" s="4">
        <f t="shared" si="165"/>
        <v>141</v>
      </c>
      <c r="BU735" s="4">
        <f t="shared" si="166"/>
        <v>27265</v>
      </c>
      <c r="BW735" s="4">
        <v>0</v>
      </c>
    </row>
    <row r="736" spans="1:75">
      <c r="A736" t="s">
        <v>131</v>
      </c>
      <c r="B736" s="20">
        <v>44502</v>
      </c>
      <c r="C736" s="34" t="s">
        <v>179</v>
      </c>
      <c r="D736" s="34">
        <v>2021</v>
      </c>
      <c r="E736" t="s">
        <v>619</v>
      </c>
      <c r="F736" s="4">
        <v>1400321</v>
      </c>
      <c r="G736" s="4">
        <v>85050</v>
      </c>
      <c r="H736" s="4">
        <v>607777</v>
      </c>
      <c r="I736" s="4">
        <v>159</v>
      </c>
      <c r="J736" s="4">
        <v>67</v>
      </c>
      <c r="K736" s="4">
        <f t="shared" si="167"/>
        <v>607869</v>
      </c>
      <c r="L736" s="4">
        <f t="shared" si="168"/>
        <v>0</v>
      </c>
      <c r="M736" s="4">
        <v>1423295</v>
      </c>
      <c r="N736" s="4">
        <v>616017</v>
      </c>
      <c r="O736" s="4">
        <v>607869</v>
      </c>
      <c r="P736" s="4">
        <v>0</v>
      </c>
      <c r="Q736" s="4">
        <v>0</v>
      </c>
      <c r="R736" s="4">
        <v>8148</v>
      </c>
      <c r="S736" s="4">
        <v>1602</v>
      </c>
      <c r="T736" s="4">
        <v>2235</v>
      </c>
      <c r="U736" s="4">
        <v>4253</v>
      </c>
      <c r="V736" s="4">
        <v>0</v>
      </c>
      <c r="W736" s="4">
        <v>58</v>
      </c>
      <c r="X736" s="4">
        <f t="shared" si="169"/>
        <v>0</v>
      </c>
      <c r="Y736" s="1" t="s">
        <v>513</v>
      </c>
      <c r="Z736" s="4">
        <v>31060</v>
      </c>
      <c r="AA736" s="4">
        <v>4448</v>
      </c>
      <c r="AB736" s="4">
        <v>4366</v>
      </c>
      <c r="AC736" s="4">
        <v>82</v>
      </c>
      <c r="AD736" s="4">
        <v>47</v>
      </c>
      <c r="AE736" s="4">
        <v>22</v>
      </c>
      <c r="AF736" s="4">
        <v>13</v>
      </c>
      <c r="AG736" s="4">
        <v>0</v>
      </c>
      <c r="AH736" s="4">
        <v>1</v>
      </c>
      <c r="AI736" s="4">
        <v>1</v>
      </c>
      <c r="AJ736" s="4">
        <v>0</v>
      </c>
      <c r="AK736" s="4">
        <v>0</v>
      </c>
      <c r="AL736" s="4">
        <v>0</v>
      </c>
      <c r="AM736" s="4">
        <v>0</v>
      </c>
      <c r="AN736" s="4">
        <v>12</v>
      </c>
      <c r="AO736" s="4">
        <v>12</v>
      </c>
      <c r="AP736" s="4">
        <v>0</v>
      </c>
      <c r="AQ736" s="4">
        <v>0</v>
      </c>
      <c r="AR736" s="4">
        <v>12</v>
      </c>
      <c r="AS736" s="4">
        <v>0</v>
      </c>
      <c r="AT736" s="4">
        <v>0</v>
      </c>
      <c r="AU736" s="4">
        <v>0</v>
      </c>
      <c r="AV736" s="4">
        <v>12</v>
      </c>
      <c r="AW736" s="4">
        <f t="shared" si="158"/>
        <v>4449</v>
      </c>
      <c r="AX736" s="4">
        <f t="shared" si="159"/>
        <v>4367</v>
      </c>
      <c r="AY736" s="4">
        <v>0</v>
      </c>
      <c r="AZ736" s="4">
        <v>0</v>
      </c>
      <c r="BA736" s="4">
        <v>0</v>
      </c>
      <c r="BB736" s="4">
        <v>15534</v>
      </c>
      <c r="BC736" s="4">
        <v>15534</v>
      </c>
      <c r="BD736" s="4">
        <v>9224</v>
      </c>
      <c r="BE736" s="4">
        <v>8971</v>
      </c>
      <c r="BF736" s="4">
        <v>253</v>
      </c>
      <c r="BG736" s="4">
        <f t="shared" si="170"/>
        <v>1747</v>
      </c>
      <c r="BH736" s="4">
        <v>1715</v>
      </c>
      <c r="BI736" s="4">
        <v>32</v>
      </c>
      <c r="BJ736" s="4">
        <v>0</v>
      </c>
      <c r="BK736" s="4">
        <v>353077</v>
      </c>
      <c r="BL736" s="4">
        <f t="shared" si="161"/>
        <v>261193</v>
      </c>
      <c r="BM736" s="4">
        <f t="shared" si="162"/>
        <v>7919</v>
      </c>
      <c r="BN736" s="4">
        <v>0</v>
      </c>
      <c r="BO736" s="4">
        <v>7919</v>
      </c>
      <c r="BP736" s="4">
        <v>0</v>
      </c>
      <c r="BQ736" s="4">
        <v>2724</v>
      </c>
      <c r="BR736" s="4">
        <f t="shared" si="163"/>
        <v>611556</v>
      </c>
      <c r="BS736" s="4">
        <f t="shared" si="164"/>
        <v>603502</v>
      </c>
      <c r="BT736" s="4">
        <f t="shared" si="165"/>
        <v>8054</v>
      </c>
      <c r="BU736" s="4">
        <f t="shared" si="166"/>
        <v>1392223</v>
      </c>
      <c r="BW736" s="4">
        <v>7</v>
      </c>
    </row>
    <row r="737" spans="1:75">
      <c r="A737" t="s">
        <v>133</v>
      </c>
      <c r="B737" s="20">
        <v>44502</v>
      </c>
      <c r="C737" s="34" t="s">
        <v>179</v>
      </c>
      <c r="D737" s="34">
        <v>2021</v>
      </c>
      <c r="E737" t="s">
        <v>620</v>
      </c>
      <c r="F737" s="4">
        <v>186464</v>
      </c>
      <c r="G737" s="4">
        <v>15479</v>
      </c>
      <c r="H737" s="4">
        <v>73912</v>
      </c>
      <c r="I737" s="4">
        <v>10</v>
      </c>
      <c r="J737" s="4">
        <v>0</v>
      </c>
      <c r="K737" s="4">
        <f t="shared" si="167"/>
        <v>73922</v>
      </c>
      <c r="L737" s="4">
        <f t="shared" si="168"/>
        <v>0</v>
      </c>
      <c r="M737" s="4">
        <v>196478</v>
      </c>
      <c r="N737" s="4">
        <v>74755</v>
      </c>
      <c r="O737" s="4">
        <v>73922</v>
      </c>
      <c r="P737" s="4">
        <v>104</v>
      </c>
      <c r="Q737" s="4">
        <v>0</v>
      </c>
      <c r="R737" s="4">
        <v>729</v>
      </c>
      <c r="S737" s="4">
        <v>68</v>
      </c>
      <c r="T737" s="4">
        <v>324</v>
      </c>
      <c r="U737" s="4">
        <v>305</v>
      </c>
      <c r="V737" s="4">
        <v>0</v>
      </c>
      <c r="W737" s="4">
        <v>32</v>
      </c>
      <c r="X737" s="4">
        <f t="shared" si="169"/>
        <v>0</v>
      </c>
      <c r="Y737" s="1" t="s">
        <v>621</v>
      </c>
      <c r="Z737" s="4">
        <v>15507</v>
      </c>
      <c r="AA737" s="4">
        <v>836</v>
      </c>
      <c r="AB737" s="4">
        <v>816</v>
      </c>
      <c r="AC737" s="4">
        <v>20</v>
      </c>
      <c r="AD737" s="4">
        <v>2</v>
      </c>
      <c r="AE737" s="4">
        <v>12</v>
      </c>
      <c r="AF737" s="4">
        <v>1</v>
      </c>
      <c r="AG737" s="4">
        <v>5</v>
      </c>
      <c r="AH737" s="4">
        <v>0</v>
      </c>
      <c r="AI737" s="4">
        <v>0</v>
      </c>
      <c r="AJ737" s="4">
        <v>0</v>
      </c>
      <c r="AK737" s="4">
        <v>0</v>
      </c>
      <c r="AL737" s="4">
        <v>0</v>
      </c>
      <c r="AM737" s="4">
        <v>0</v>
      </c>
      <c r="AN737" s="4">
        <v>0</v>
      </c>
      <c r="AO737" s="4">
        <v>0</v>
      </c>
      <c r="AP737" s="4">
        <v>0</v>
      </c>
      <c r="AQ737" s="4">
        <v>0</v>
      </c>
      <c r="AR737" s="4">
        <v>0</v>
      </c>
      <c r="AS737" s="4">
        <v>0</v>
      </c>
      <c r="AT737" s="4">
        <v>0</v>
      </c>
      <c r="AU737" s="4">
        <v>0</v>
      </c>
      <c r="AV737" s="4">
        <v>0</v>
      </c>
      <c r="AW737" s="4">
        <f t="shared" si="158"/>
        <v>836</v>
      </c>
      <c r="AX737" s="4">
        <f t="shared" si="159"/>
        <v>816</v>
      </c>
      <c r="AY737" s="4">
        <v>0</v>
      </c>
      <c r="AZ737" s="4">
        <v>0</v>
      </c>
      <c r="BA737" s="4">
        <v>0</v>
      </c>
      <c r="BB737" s="4">
        <v>6865</v>
      </c>
      <c r="BC737" s="4">
        <v>6864</v>
      </c>
      <c r="BD737" s="4">
        <v>990</v>
      </c>
      <c r="BE737" s="4">
        <v>976</v>
      </c>
      <c r="BF737" s="4">
        <v>14</v>
      </c>
      <c r="BG737" s="4">
        <f t="shared" si="170"/>
        <v>137</v>
      </c>
      <c r="BH737" s="4">
        <v>134</v>
      </c>
      <c r="BI737" s="4">
        <v>3</v>
      </c>
      <c r="BJ737" s="4">
        <v>0</v>
      </c>
      <c r="BK737" s="4">
        <v>45194</v>
      </c>
      <c r="BL737" s="4">
        <f t="shared" si="161"/>
        <v>29424</v>
      </c>
      <c r="BM737" s="4">
        <f t="shared" si="162"/>
        <v>651</v>
      </c>
      <c r="BN737" s="4">
        <v>651</v>
      </c>
      <c r="BO737" s="4">
        <v>0</v>
      </c>
      <c r="BP737" s="4">
        <v>0</v>
      </c>
      <c r="BQ737" s="4">
        <v>732</v>
      </c>
      <c r="BR737" s="4">
        <f t="shared" si="163"/>
        <v>73919</v>
      </c>
      <c r="BS737" s="4">
        <f t="shared" si="164"/>
        <v>73106</v>
      </c>
      <c r="BT737" s="4">
        <f t="shared" si="165"/>
        <v>709</v>
      </c>
      <c r="BU737" s="4">
        <f t="shared" si="166"/>
        <v>180971</v>
      </c>
      <c r="BW737" s="4">
        <v>0</v>
      </c>
    </row>
    <row r="738" spans="1:75">
      <c r="A738" t="s">
        <v>135</v>
      </c>
      <c r="B738" s="20">
        <v>44502</v>
      </c>
      <c r="C738" s="34" t="s">
        <v>179</v>
      </c>
      <c r="D738" s="34">
        <v>2021</v>
      </c>
      <c r="E738" t="s">
        <v>622</v>
      </c>
      <c r="F738" s="4">
        <v>30177</v>
      </c>
      <c r="G738" s="4">
        <v>2330</v>
      </c>
      <c r="H738" s="4">
        <v>12486</v>
      </c>
      <c r="I738" s="4">
        <v>2</v>
      </c>
      <c r="J738" s="4">
        <v>0</v>
      </c>
      <c r="K738" s="4">
        <f t="shared" si="167"/>
        <v>12488</v>
      </c>
      <c r="L738" s="4">
        <f t="shared" si="168"/>
        <v>0</v>
      </c>
      <c r="M738" s="4">
        <v>30551</v>
      </c>
      <c r="N738" s="4">
        <v>12669</v>
      </c>
      <c r="O738" s="4">
        <v>12488</v>
      </c>
      <c r="P738" s="4">
        <v>2</v>
      </c>
      <c r="Q738" s="4">
        <v>2</v>
      </c>
      <c r="R738" s="4">
        <v>179</v>
      </c>
      <c r="S738" s="4">
        <v>88</v>
      </c>
      <c r="T738" s="4">
        <v>40</v>
      </c>
      <c r="U738" s="4">
        <v>50</v>
      </c>
      <c r="V738" s="4">
        <v>0</v>
      </c>
      <c r="W738" s="4">
        <v>1</v>
      </c>
      <c r="X738" s="4">
        <f t="shared" si="169"/>
        <v>0</v>
      </c>
      <c r="Y738" s="1" t="s">
        <v>513</v>
      </c>
      <c r="Z738" s="4">
        <v>264</v>
      </c>
      <c r="AA738" s="4">
        <v>19</v>
      </c>
      <c r="AB738" s="4">
        <v>19</v>
      </c>
      <c r="AC738" s="4">
        <v>0</v>
      </c>
      <c r="AD738" s="4">
        <v>0</v>
      </c>
      <c r="AE738" s="4">
        <v>0</v>
      </c>
      <c r="AF738" s="4">
        <v>0</v>
      </c>
      <c r="AG738" s="4">
        <v>0</v>
      </c>
      <c r="AH738" s="4">
        <v>0</v>
      </c>
      <c r="AI738" s="4">
        <v>0</v>
      </c>
      <c r="AJ738" s="4">
        <v>0</v>
      </c>
      <c r="AK738" s="4">
        <v>0</v>
      </c>
      <c r="AL738" s="4">
        <v>0</v>
      </c>
      <c r="AM738" s="4">
        <v>0</v>
      </c>
      <c r="AN738" s="4">
        <v>0</v>
      </c>
      <c r="AO738" s="4">
        <v>0</v>
      </c>
      <c r="AP738" s="4">
        <v>0</v>
      </c>
      <c r="AQ738" s="4">
        <v>0</v>
      </c>
      <c r="AR738" s="4">
        <v>0</v>
      </c>
      <c r="AS738" s="4">
        <v>0</v>
      </c>
      <c r="AT738" s="4">
        <v>0</v>
      </c>
      <c r="AU738" s="4">
        <v>0</v>
      </c>
      <c r="AV738" s="4">
        <v>0</v>
      </c>
      <c r="AW738" s="4">
        <f t="shared" ref="AW738:AW758" si="171">AA738+AH738</f>
        <v>19</v>
      </c>
      <c r="AX738" s="4">
        <f t="shared" ref="AX738:AX758" si="172">AB738+AI738</f>
        <v>19</v>
      </c>
      <c r="AY738" s="4">
        <v>0</v>
      </c>
      <c r="AZ738" s="4">
        <v>0</v>
      </c>
      <c r="BA738" s="4">
        <v>0</v>
      </c>
      <c r="BB738" s="4">
        <v>387</v>
      </c>
      <c r="BC738" s="4">
        <v>386</v>
      </c>
      <c r="BD738" s="4">
        <v>183</v>
      </c>
      <c r="BE738" s="4">
        <v>181</v>
      </c>
      <c r="BF738" s="4">
        <v>2</v>
      </c>
      <c r="BG738" s="4">
        <f t="shared" si="170"/>
        <v>9</v>
      </c>
      <c r="BH738" s="4">
        <v>9</v>
      </c>
      <c r="BI738" s="4">
        <v>0</v>
      </c>
      <c r="BJ738" s="4">
        <v>0</v>
      </c>
      <c r="BK738" s="4">
        <v>8301</v>
      </c>
      <c r="BL738" s="4">
        <f t="shared" ref="BL738:BL758" si="173">N738-AY738-BG738-BK738</f>
        <v>4359</v>
      </c>
      <c r="BM738" s="4">
        <f t="shared" ref="BM738:BM758" si="174">BN738+BO738</f>
        <v>301</v>
      </c>
      <c r="BN738" s="4">
        <v>301</v>
      </c>
      <c r="BO738" s="4">
        <v>0</v>
      </c>
      <c r="BP738" s="4">
        <v>0</v>
      </c>
      <c r="BQ738" s="4">
        <v>92</v>
      </c>
      <c r="BR738" s="4">
        <f t="shared" ref="BR738:BR758" si="175">N738-AA738-AO738-AH738-AZ738</f>
        <v>12650</v>
      </c>
      <c r="BS738" s="4">
        <f t="shared" ref="BS738:BS758" si="176">O738-AB738-AQ738-AI738-AZ738</f>
        <v>12469</v>
      </c>
      <c r="BT738" s="4">
        <f t="shared" ref="BT738:BT758" si="177">R738-AC738-AR738-AJ738-AK738-AL738-AM738-BA738</f>
        <v>179</v>
      </c>
      <c r="BU738" s="4">
        <f t="shared" ref="BU738:BU758" si="178">M738-Z738-AN738-AY738</f>
        <v>30287</v>
      </c>
      <c r="BW738" s="4">
        <v>0</v>
      </c>
    </row>
    <row r="739" spans="1:75">
      <c r="A739" t="s">
        <v>137</v>
      </c>
      <c r="B739" s="20">
        <v>44502</v>
      </c>
      <c r="C739" s="34" t="s">
        <v>179</v>
      </c>
      <c r="D739" s="34">
        <v>2021</v>
      </c>
      <c r="E739" t="s">
        <v>623</v>
      </c>
      <c r="F739" s="4">
        <v>15953</v>
      </c>
      <c r="G739" s="4">
        <v>1263</v>
      </c>
      <c r="H739" s="4">
        <v>6973</v>
      </c>
      <c r="I739" s="4">
        <v>0</v>
      </c>
      <c r="J739" s="4">
        <v>0</v>
      </c>
      <c r="K739" s="4">
        <f t="shared" si="167"/>
        <v>6973</v>
      </c>
      <c r="L739" s="4">
        <f t="shared" si="168"/>
        <v>0</v>
      </c>
      <c r="M739" s="4">
        <v>16413</v>
      </c>
      <c r="N739" s="4">
        <v>7118</v>
      </c>
      <c r="O739" s="4">
        <v>6973</v>
      </c>
      <c r="P739" s="4">
        <v>4</v>
      </c>
      <c r="Q739" s="4">
        <v>0</v>
      </c>
      <c r="R739" s="4">
        <v>141</v>
      </c>
      <c r="S739" s="4">
        <v>6</v>
      </c>
      <c r="T739" s="4">
        <v>65</v>
      </c>
      <c r="U739" s="4">
        <v>59</v>
      </c>
      <c r="V739" s="4">
        <v>0</v>
      </c>
      <c r="W739" s="4">
        <v>11</v>
      </c>
      <c r="X739" s="4">
        <f t="shared" si="169"/>
        <v>0</v>
      </c>
      <c r="Y739" s="1" t="s">
        <v>513</v>
      </c>
      <c r="Z739" s="4">
        <v>199</v>
      </c>
      <c r="AA739" s="4">
        <v>15</v>
      </c>
      <c r="AB739" s="4">
        <v>15</v>
      </c>
      <c r="AC739" s="4">
        <v>0</v>
      </c>
      <c r="AD739" s="4">
        <v>0</v>
      </c>
      <c r="AE739" s="4">
        <v>0</v>
      </c>
      <c r="AF739" s="4">
        <v>0</v>
      </c>
      <c r="AG739" s="4">
        <v>0</v>
      </c>
      <c r="AH739" s="4">
        <v>0</v>
      </c>
      <c r="AI739" s="4">
        <v>0</v>
      </c>
      <c r="AJ739" s="4">
        <v>0</v>
      </c>
      <c r="AK739" s="4">
        <v>0</v>
      </c>
      <c r="AL739" s="4">
        <v>0</v>
      </c>
      <c r="AM739" s="4">
        <v>0</v>
      </c>
      <c r="AN739" s="4">
        <v>0</v>
      </c>
      <c r="AO739" s="4">
        <v>0</v>
      </c>
      <c r="AP739" s="4">
        <v>0</v>
      </c>
      <c r="AQ739" s="4">
        <v>0</v>
      </c>
      <c r="AR739" s="4">
        <v>0</v>
      </c>
      <c r="AS739" s="4">
        <v>0</v>
      </c>
      <c r="AT739" s="4">
        <v>0</v>
      </c>
      <c r="AU739" s="4">
        <v>0</v>
      </c>
      <c r="AV739" s="4">
        <v>0</v>
      </c>
      <c r="AW739" s="4">
        <f t="shared" si="171"/>
        <v>15</v>
      </c>
      <c r="AX739" s="4">
        <f t="shared" si="172"/>
        <v>15</v>
      </c>
      <c r="AY739" s="4">
        <v>0</v>
      </c>
      <c r="AZ739" s="4">
        <v>0</v>
      </c>
      <c r="BA739" s="4">
        <v>0</v>
      </c>
      <c r="BB739" s="4">
        <v>132</v>
      </c>
      <c r="BC739" s="4">
        <v>132</v>
      </c>
      <c r="BD739" s="4">
        <v>52</v>
      </c>
      <c r="BE739" s="4">
        <v>51</v>
      </c>
      <c r="BF739" s="4">
        <v>1</v>
      </c>
      <c r="BG739" s="4">
        <f t="shared" si="170"/>
        <v>4</v>
      </c>
      <c r="BH739" s="4">
        <v>4</v>
      </c>
      <c r="BI739" s="4">
        <v>0</v>
      </c>
      <c r="BJ739" s="4">
        <v>4</v>
      </c>
      <c r="BK739" s="4">
        <v>4672</v>
      </c>
      <c r="BL739" s="4">
        <f t="shared" si="173"/>
        <v>2442</v>
      </c>
      <c r="BM739" s="4">
        <f t="shared" si="174"/>
        <v>27</v>
      </c>
      <c r="BN739" s="4">
        <v>27</v>
      </c>
      <c r="BO739" s="4">
        <v>0</v>
      </c>
      <c r="BP739" s="4">
        <v>0</v>
      </c>
      <c r="BQ739" s="4">
        <v>30</v>
      </c>
      <c r="BR739" s="4">
        <f t="shared" si="175"/>
        <v>7103</v>
      </c>
      <c r="BS739" s="4">
        <f t="shared" si="176"/>
        <v>6958</v>
      </c>
      <c r="BT739" s="4">
        <f t="shared" si="177"/>
        <v>141</v>
      </c>
      <c r="BU739" s="4">
        <f t="shared" si="178"/>
        <v>16214</v>
      </c>
      <c r="BW739" s="4">
        <v>0</v>
      </c>
    </row>
    <row r="740" spans="1:75">
      <c r="A740" t="s">
        <v>139</v>
      </c>
      <c r="B740" s="20">
        <v>44502</v>
      </c>
      <c r="C740" s="34" t="s">
        <v>179</v>
      </c>
      <c r="D740" s="34">
        <v>2021</v>
      </c>
      <c r="E740" t="s">
        <v>624</v>
      </c>
      <c r="F740" s="4">
        <v>54089</v>
      </c>
      <c r="G740" s="4">
        <v>3543</v>
      </c>
      <c r="H740" s="4">
        <v>20714</v>
      </c>
      <c r="I740" s="4">
        <v>1</v>
      </c>
      <c r="J740" s="4">
        <v>2</v>
      </c>
      <c r="K740" s="4">
        <f t="shared" si="167"/>
        <v>20713</v>
      </c>
      <c r="L740" s="4">
        <f t="shared" si="168"/>
        <v>0</v>
      </c>
      <c r="M740" s="4">
        <v>54613</v>
      </c>
      <c r="N740" s="4">
        <v>20996</v>
      </c>
      <c r="O740" s="4">
        <v>20713</v>
      </c>
      <c r="P740" s="4">
        <v>0</v>
      </c>
      <c r="Q740" s="4">
        <v>0</v>
      </c>
      <c r="R740" s="4">
        <v>283</v>
      </c>
      <c r="S740" s="4">
        <v>46</v>
      </c>
      <c r="T740" s="4">
        <v>91</v>
      </c>
      <c r="U740" s="4">
        <v>145</v>
      </c>
      <c r="V740" s="4">
        <v>0</v>
      </c>
      <c r="W740" s="4">
        <v>1</v>
      </c>
      <c r="X740" s="4">
        <f t="shared" si="169"/>
        <v>0</v>
      </c>
      <c r="Y740" s="1" t="s">
        <v>513</v>
      </c>
      <c r="Z740" s="4">
        <v>539</v>
      </c>
      <c r="AA740" s="4">
        <v>66</v>
      </c>
      <c r="AB740" s="4">
        <v>66</v>
      </c>
      <c r="AC740" s="4">
        <v>0</v>
      </c>
      <c r="AD740" s="4">
        <v>0</v>
      </c>
      <c r="AE740" s="4">
        <v>0</v>
      </c>
      <c r="AF740" s="4">
        <v>0</v>
      </c>
      <c r="AG740" s="4">
        <v>0</v>
      </c>
      <c r="AH740" s="4">
        <v>0</v>
      </c>
      <c r="AI740" s="4">
        <v>0</v>
      </c>
      <c r="AJ740" s="4">
        <v>0</v>
      </c>
      <c r="AK740" s="4">
        <v>0</v>
      </c>
      <c r="AL740" s="4">
        <v>0</v>
      </c>
      <c r="AM740" s="4">
        <v>0</v>
      </c>
      <c r="AN740" s="4">
        <v>0</v>
      </c>
      <c r="AO740" s="4">
        <v>0</v>
      </c>
      <c r="AP740" s="4">
        <v>0</v>
      </c>
      <c r="AQ740" s="4">
        <v>0</v>
      </c>
      <c r="AR740" s="4">
        <v>0</v>
      </c>
      <c r="AS740" s="4">
        <v>0</v>
      </c>
      <c r="AT740" s="4">
        <v>0</v>
      </c>
      <c r="AU740" s="4">
        <v>0</v>
      </c>
      <c r="AV740" s="4">
        <v>0</v>
      </c>
      <c r="AW740" s="4">
        <f t="shared" si="171"/>
        <v>66</v>
      </c>
      <c r="AX740" s="4">
        <f t="shared" si="172"/>
        <v>66</v>
      </c>
      <c r="AY740" s="4">
        <v>0</v>
      </c>
      <c r="AZ740" s="4">
        <v>0</v>
      </c>
      <c r="BA740" s="4">
        <v>0</v>
      </c>
      <c r="BB740" s="4">
        <v>352</v>
      </c>
      <c r="BC740" s="4">
        <v>352</v>
      </c>
      <c r="BD740" s="4">
        <v>145</v>
      </c>
      <c r="BE740" s="4">
        <v>144</v>
      </c>
      <c r="BF740" s="4">
        <v>1</v>
      </c>
      <c r="BG740" s="4">
        <f t="shared" si="170"/>
        <v>9</v>
      </c>
      <c r="BH740" s="4">
        <v>9</v>
      </c>
      <c r="BI740" s="4">
        <v>0</v>
      </c>
      <c r="BJ740" s="4">
        <v>0</v>
      </c>
      <c r="BK740" s="4">
        <v>9687</v>
      </c>
      <c r="BL740" s="4">
        <f t="shared" si="173"/>
        <v>11300</v>
      </c>
      <c r="BM740" s="4">
        <f t="shared" si="174"/>
        <v>274</v>
      </c>
      <c r="BN740" s="4">
        <v>274</v>
      </c>
      <c r="BO740" s="4">
        <v>0</v>
      </c>
      <c r="BP740" s="4">
        <v>0</v>
      </c>
      <c r="BQ740" s="4">
        <v>71</v>
      </c>
      <c r="BR740" s="4">
        <f t="shared" si="175"/>
        <v>20930</v>
      </c>
      <c r="BS740" s="4">
        <f t="shared" si="176"/>
        <v>20647</v>
      </c>
      <c r="BT740" s="4">
        <f t="shared" si="177"/>
        <v>283</v>
      </c>
      <c r="BU740" s="4">
        <f t="shared" si="178"/>
        <v>54074</v>
      </c>
      <c r="BW740" s="4">
        <v>0</v>
      </c>
    </row>
    <row r="741" spans="1:75">
      <c r="A741" t="s">
        <v>141</v>
      </c>
      <c r="B741" s="20">
        <v>44502</v>
      </c>
      <c r="C741" s="34" t="s">
        <v>179</v>
      </c>
      <c r="D741" s="34">
        <v>2021</v>
      </c>
      <c r="E741" t="s">
        <v>625</v>
      </c>
      <c r="F741" s="4">
        <v>8062</v>
      </c>
      <c r="G741" s="4">
        <v>418</v>
      </c>
      <c r="H741" s="4">
        <v>3737</v>
      </c>
      <c r="I741" s="4">
        <v>0</v>
      </c>
      <c r="J741" s="4">
        <v>0</v>
      </c>
      <c r="K741" s="4">
        <f t="shared" si="167"/>
        <v>3737</v>
      </c>
      <c r="L741" s="4">
        <f t="shared" si="168"/>
        <v>0</v>
      </c>
      <c r="M741" s="4">
        <v>8196</v>
      </c>
      <c r="N741" s="4">
        <v>3808</v>
      </c>
      <c r="O741" s="4">
        <v>3737</v>
      </c>
      <c r="P741" s="4">
        <v>3</v>
      </c>
      <c r="Q741" s="4">
        <v>0</v>
      </c>
      <c r="R741" s="4">
        <v>68</v>
      </c>
      <c r="S741" s="4">
        <v>3</v>
      </c>
      <c r="T741" s="4">
        <v>38</v>
      </c>
      <c r="U741" s="4">
        <v>25</v>
      </c>
      <c r="V741" s="4">
        <v>0</v>
      </c>
      <c r="W741" s="4">
        <v>2</v>
      </c>
      <c r="X741" s="4">
        <f t="shared" si="169"/>
        <v>0</v>
      </c>
      <c r="Y741" s="1" t="s">
        <v>513</v>
      </c>
      <c r="Z741" s="4">
        <v>92</v>
      </c>
      <c r="AA741" s="4">
        <v>11</v>
      </c>
      <c r="AB741" s="4">
        <v>11</v>
      </c>
      <c r="AC741" s="4">
        <v>0</v>
      </c>
      <c r="AD741" s="4">
        <v>0</v>
      </c>
      <c r="AE741" s="4">
        <v>0</v>
      </c>
      <c r="AF741" s="4">
        <v>0</v>
      </c>
      <c r="AG741" s="4">
        <v>0</v>
      </c>
      <c r="AH741" s="4">
        <v>0</v>
      </c>
      <c r="AI741" s="4">
        <v>0</v>
      </c>
      <c r="AJ741" s="4">
        <v>0</v>
      </c>
      <c r="AK741" s="4">
        <v>0</v>
      </c>
      <c r="AL741" s="4">
        <v>0</v>
      </c>
      <c r="AM741" s="4">
        <v>0</v>
      </c>
      <c r="AN741" s="4">
        <v>0</v>
      </c>
      <c r="AO741" s="4">
        <v>0</v>
      </c>
      <c r="AP741" s="4">
        <v>0</v>
      </c>
      <c r="AQ741" s="4">
        <v>0</v>
      </c>
      <c r="AR741" s="4">
        <v>0</v>
      </c>
      <c r="AS741" s="4">
        <v>0</v>
      </c>
      <c r="AT741" s="4">
        <v>0</v>
      </c>
      <c r="AU741" s="4">
        <v>0</v>
      </c>
      <c r="AV741" s="4">
        <v>0</v>
      </c>
      <c r="AW741" s="4">
        <f t="shared" si="171"/>
        <v>11</v>
      </c>
      <c r="AX741" s="4">
        <f t="shared" si="172"/>
        <v>11</v>
      </c>
      <c r="AY741" s="4">
        <v>0</v>
      </c>
      <c r="AZ741" s="4">
        <v>0</v>
      </c>
      <c r="BA741" s="4">
        <v>0</v>
      </c>
      <c r="BB741" s="4">
        <v>56</v>
      </c>
      <c r="BC741" s="4">
        <v>56</v>
      </c>
      <c r="BD741" s="4">
        <v>22</v>
      </c>
      <c r="BE741" s="4">
        <v>20</v>
      </c>
      <c r="BF741" s="4">
        <v>2</v>
      </c>
      <c r="BG741" s="4">
        <f t="shared" si="170"/>
        <v>1</v>
      </c>
      <c r="BH741" s="4">
        <v>1</v>
      </c>
      <c r="BI741" s="4">
        <v>0</v>
      </c>
      <c r="BJ741" s="4">
        <v>0</v>
      </c>
      <c r="BK741" s="4">
        <v>838</v>
      </c>
      <c r="BL741" s="4">
        <f t="shared" si="173"/>
        <v>2969</v>
      </c>
      <c r="BM741" s="4">
        <f t="shared" si="174"/>
        <v>12</v>
      </c>
      <c r="BN741" s="4">
        <v>12</v>
      </c>
      <c r="BO741" s="4">
        <v>0</v>
      </c>
      <c r="BP741" s="4">
        <v>0</v>
      </c>
      <c r="BQ741" s="4">
        <v>12</v>
      </c>
      <c r="BR741" s="4">
        <f t="shared" si="175"/>
        <v>3797</v>
      </c>
      <c r="BS741" s="4">
        <f t="shared" si="176"/>
        <v>3726</v>
      </c>
      <c r="BT741" s="4">
        <f t="shared" si="177"/>
        <v>68</v>
      </c>
      <c r="BU741" s="4">
        <f t="shared" si="178"/>
        <v>8104</v>
      </c>
      <c r="BW741" s="4">
        <v>0</v>
      </c>
    </row>
    <row r="742" spans="1:75">
      <c r="A742" t="s">
        <v>143</v>
      </c>
      <c r="B742" s="20">
        <v>44502</v>
      </c>
      <c r="C742" s="34" t="s">
        <v>179</v>
      </c>
      <c r="D742" s="34">
        <v>2021</v>
      </c>
      <c r="E742" t="s">
        <v>626</v>
      </c>
      <c r="F742" s="4">
        <v>44048</v>
      </c>
      <c r="G742" s="4">
        <v>3073</v>
      </c>
      <c r="H742" s="4">
        <v>17712</v>
      </c>
      <c r="I742" s="4">
        <v>3</v>
      </c>
      <c r="J742" s="4">
        <v>0</v>
      </c>
      <c r="K742" s="4">
        <f t="shared" si="167"/>
        <v>17715</v>
      </c>
      <c r="L742" s="4">
        <f t="shared" si="168"/>
        <v>0</v>
      </c>
      <c r="M742" s="4">
        <v>45023</v>
      </c>
      <c r="N742" s="4">
        <v>17913</v>
      </c>
      <c r="O742" s="4">
        <v>17715</v>
      </c>
      <c r="P742" s="4">
        <v>34</v>
      </c>
      <c r="Q742" s="4">
        <v>0</v>
      </c>
      <c r="R742" s="4">
        <v>164</v>
      </c>
      <c r="S742" s="4">
        <v>18</v>
      </c>
      <c r="T742" s="4">
        <v>42</v>
      </c>
      <c r="U742" s="4">
        <v>89</v>
      </c>
      <c r="V742" s="4">
        <v>0</v>
      </c>
      <c r="W742" s="4">
        <v>15</v>
      </c>
      <c r="X742" s="4">
        <f t="shared" si="169"/>
        <v>0</v>
      </c>
      <c r="Y742" s="1" t="s">
        <v>513</v>
      </c>
      <c r="Z742" s="4">
        <v>745</v>
      </c>
      <c r="AA742" s="4">
        <v>78</v>
      </c>
      <c r="AB742" s="4">
        <v>77</v>
      </c>
      <c r="AC742" s="4">
        <v>1</v>
      </c>
      <c r="AD742" s="4">
        <v>0</v>
      </c>
      <c r="AE742" s="4">
        <v>1</v>
      </c>
      <c r="AF742" s="4">
        <v>0</v>
      </c>
      <c r="AG742" s="4">
        <v>0</v>
      </c>
      <c r="AH742" s="4">
        <v>0</v>
      </c>
      <c r="AI742" s="4">
        <v>0</v>
      </c>
      <c r="AJ742" s="4">
        <v>0</v>
      </c>
      <c r="AK742" s="4">
        <v>0</v>
      </c>
      <c r="AL742" s="4">
        <v>0</v>
      </c>
      <c r="AM742" s="4">
        <v>0</v>
      </c>
      <c r="AN742" s="4">
        <v>0</v>
      </c>
      <c r="AO742" s="4">
        <v>0</v>
      </c>
      <c r="AP742" s="4">
        <v>0</v>
      </c>
      <c r="AQ742" s="4">
        <v>0</v>
      </c>
      <c r="AR742" s="4">
        <v>0</v>
      </c>
      <c r="AS742" s="4">
        <v>0</v>
      </c>
      <c r="AT742" s="4">
        <v>0</v>
      </c>
      <c r="AU742" s="4">
        <v>0</v>
      </c>
      <c r="AV742" s="4">
        <v>0</v>
      </c>
      <c r="AW742" s="4">
        <f t="shared" si="171"/>
        <v>78</v>
      </c>
      <c r="AX742" s="4">
        <f t="shared" si="172"/>
        <v>77</v>
      </c>
      <c r="AY742" s="4">
        <v>0</v>
      </c>
      <c r="AZ742" s="4">
        <v>0</v>
      </c>
      <c r="BA742" s="4">
        <v>0</v>
      </c>
      <c r="BB742" s="4">
        <v>373</v>
      </c>
      <c r="BC742" s="4">
        <v>365</v>
      </c>
      <c r="BD742" s="4">
        <v>152</v>
      </c>
      <c r="BE742" s="4">
        <v>152</v>
      </c>
      <c r="BF742" s="4">
        <v>0</v>
      </c>
      <c r="BG742" s="4">
        <f t="shared" si="170"/>
        <v>7</v>
      </c>
      <c r="BH742" s="4">
        <v>7</v>
      </c>
      <c r="BI742" s="4">
        <v>0</v>
      </c>
      <c r="BJ742" s="4">
        <v>0</v>
      </c>
      <c r="BK742" s="4">
        <v>9433</v>
      </c>
      <c r="BL742" s="4">
        <f t="shared" si="173"/>
        <v>8473</v>
      </c>
      <c r="BM742" s="4">
        <f t="shared" si="174"/>
        <v>396</v>
      </c>
      <c r="BN742" s="4">
        <v>396</v>
      </c>
      <c r="BO742" s="4">
        <v>0</v>
      </c>
      <c r="BP742" s="4">
        <v>0</v>
      </c>
      <c r="BQ742" s="4">
        <v>82</v>
      </c>
      <c r="BR742" s="4">
        <f t="shared" si="175"/>
        <v>17835</v>
      </c>
      <c r="BS742" s="4">
        <f t="shared" si="176"/>
        <v>17638</v>
      </c>
      <c r="BT742" s="4">
        <f t="shared" si="177"/>
        <v>163</v>
      </c>
      <c r="BU742" s="4">
        <f t="shared" si="178"/>
        <v>44278</v>
      </c>
      <c r="BW742" s="4">
        <v>0</v>
      </c>
    </row>
    <row r="743" spans="1:75">
      <c r="A743" t="s">
        <v>145</v>
      </c>
      <c r="B743" s="20">
        <v>44502</v>
      </c>
      <c r="C743" s="34" t="s">
        <v>179</v>
      </c>
      <c r="D743" s="34">
        <v>2021</v>
      </c>
      <c r="E743" t="s">
        <v>627</v>
      </c>
      <c r="F743" s="4">
        <v>25840</v>
      </c>
      <c r="G743" s="4">
        <v>1148</v>
      </c>
      <c r="H743" s="4">
        <v>10329</v>
      </c>
      <c r="I743" s="4">
        <v>1</v>
      </c>
      <c r="J743" s="4">
        <v>1</v>
      </c>
      <c r="K743" s="4">
        <f t="shared" si="167"/>
        <v>10329</v>
      </c>
      <c r="L743" s="4">
        <f t="shared" si="168"/>
        <v>0</v>
      </c>
      <c r="M743" s="4">
        <v>26527</v>
      </c>
      <c r="N743" s="4">
        <v>10541</v>
      </c>
      <c r="O743" s="4">
        <v>10329</v>
      </c>
      <c r="P743" s="4">
        <v>20</v>
      </c>
      <c r="Q743" s="4">
        <v>15</v>
      </c>
      <c r="R743" s="4">
        <v>192</v>
      </c>
      <c r="S743" s="4">
        <v>10</v>
      </c>
      <c r="T743" s="4">
        <v>60</v>
      </c>
      <c r="U743" s="4">
        <v>106</v>
      </c>
      <c r="V743" s="4">
        <v>0</v>
      </c>
      <c r="W743" s="4">
        <v>16</v>
      </c>
      <c r="X743" s="4">
        <f t="shared" si="169"/>
        <v>0</v>
      </c>
      <c r="Y743" s="1" t="s">
        <v>513</v>
      </c>
      <c r="Z743" s="4">
        <v>307</v>
      </c>
      <c r="AA743" s="4">
        <v>27</v>
      </c>
      <c r="AB743" s="4">
        <v>27</v>
      </c>
      <c r="AC743" s="4">
        <v>0</v>
      </c>
      <c r="AD743" s="4">
        <v>0</v>
      </c>
      <c r="AE743" s="4">
        <v>0</v>
      </c>
      <c r="AF743" s="4">
        <v>0</v>
      </c>
      <c r="AG743" s="4">
        <v>0</v>
      </c>
      <c r="AH743" s="4">
        <v>0</v>
      </c>
      <c r="AI743" s="4">
        <v>0</v>
      </c>
      <c r="AJ743" s="4">
        <v>0</v>
      </c>
      <c r="AK743" s="4">
        <v>0</v>
      </c>
      <c r="AL743" s="4">
        <v>0</v>
      </c>
      <c r="AM743" s="4">
        <v>0</v>
      </c>
      <c r="AN743" s="4">
        <v>0</v>
      </c>
      <c r="AO743" s="4">
        <v>0</v>
      </c>
      <c r="AP743" s="4">
        <v>0</v>
      </c>
      <c r="AQ743" s="4">
        <v>0</v>
      </c>
      <c r="AR743" s="4">
        <v>0</v>
      </c>
      <c r="AS743" s="4">
        <v>0</v>
      </c>
      <c r="AT743" s="4">
        <v>0</v>
      </c>
      <c r="AU743" s="4">
        <v>0</v>
      </c>
      <c r="AV743" s="4">
        <v>0</v>
      </c>
      <c r="AW743" s="4">
        <f t="shared" si="171"/>
        <v>27</v>
      </c>
      <c r="AX743" s="4">
        <f t="shared" si="172"/>
        <v>27</v>
      </c>
      <c r="AY743" s="4">
        <v>0</v>
      </c>
      <c r="AZ743" s="4">
        <v>0</v>
      </c>
      <c r="BA743" s="4">
        <v>0</v>
      </c>
      <c r="BB743" s="4">
        <v>246</v>
      </c>
      <c r="BC743" s="4">
        <v>246</v>
      </c>
      <c r="BD743" s="4">
        <v>110</v>
      </c>
      <c r="BE743" s="4">
        <v>109</v>
      </c>
      <c r="BF743" s="4">
        <v>1</v>
      </c>
      <c r="BG743" s="4">
        <f t="shared" si="170"/>
        <v>4</v>
      </c>
      <c r="BH743" s="4">
        <v>4</v>
      </c>
      <c r="BI743" s="4">
        <v>0</v>
      </c>
      <c r="BJ743" s="4">
        <v>0</v>
      </c>
      <c r="BK743" s="4">
        <v>3038</v>
      </c>
      <c r="BL743" s="4">
        <f t="shared" si="173"/>
        <v>7499</v>
      </c>
      <c r="BM743" s="4">
        <f t="shared" si="174"/>
        <v>217</v>
      </c>
      <c r="BN743" s="4">
        <v>217</v>
      </c>
      <c r="BO743" s="4">
        <v>0</v>
      </c>
      <c r="BP743" s="4">
        <v>0</v>
      </c>
      <c r="BQ743" s="4">
        <v>0</v>
      </c>
      <c r="BR743" s="4">
        <f t="shared" si="175"/>
        <v>10514</v>
      </c>
      <c r="BS743" s="4">
        <f t="shared" si="176"/>
        <v>10302</v>
      </c>
      <c r="BT743" s="4">
        <f t="shared" si="177"/>
        <v>192</v>
      </c>
      <c r="BU743" s="4">
        <f t="shared" si="178"/>
        <v>26220</v>
      </c>
      <c r="BW743" s="4">
        <v>0</v>
      </c>
    </row>
    <row r="744" spans="1:75" ht="29.1">
      <c r="A744" t="s">
        <v>147</v>
      </c>
      <c r="B744" s="20">
        <v>44502</v>
      </c>
      <c r="C744" s="34" t="s">
        <v>179</v>
      </c>
      <c r="D744" s="34">
        <v>2021</v>
      </c>
      <c r="E744" t="s">
        <v>628</v>
      </c>
      <c r="F744" s="4">
        <v>17079</v>
      </c>
      <c r="G744" s="4">
        <v>936</v>
      </c>
      <c r="H744" s="4">
        <v>7723</v>
      </c>
      <c r="I744" s="4">
        <v>1</v>
      </c>
      <c r="J744" s="4">
        <v>1</v>
      </c>
      <c r="K744" s="4">
        <f t="shared" si="167"/>
        <v>7723</v>
      </c>
      <c r="L744" s="4">
        <f t="shared" si="168"/>
        <v>0</v>
      </c>
      <c r="M744" s="4">
        <v>17322</v>
      </c>
      <c r="N744" s="4">
        <v>7824</v>
      </c>
      <c r="O744" s="4">
        <v>7723</v>
      </c>
      <c r="P744" s="4">
        <v>0</v>
      </c>
      <c r="Q744" s="4">
        <v>0</v>
      </c>
      <c r="R744" s="4">
        <v>101</v>
      </c>
      <c r="S744" s="4">
        <v>21</v>
      </c>
      <c r="T744" s="4">
        <v>21</v>
      </c>
      <c r="U744" s="4">
        <v>59</v>
      </c>
      <c r="V744" s="4">
        <v>0</v>
      </c>
      <c r="W744" s="4">
        <v>0</v>
      </c>
      <c r="X744" s="4">
        <f t="shared" si="169"/>
        <v>0</v>
      </c>
      <c r="Y744" s="1" t="s">
        <v>629</v>
      </c>
      <c r="Z744" s="4">
        <v>209</v>
      </c>
      <c r="AA744" s="4">
        <v>21</v>
      </c>
      <c r="AB744" s="4">
        <v>21</v>
      </c>
      <c r="AC744" s="4">
        <v>0</v>
      </c>
      <c r="AD744" s="4">
        <v>0</v>
      </c>
      <c r="AE744" s="4">
        <v>0</v>
      </c>
      <c r="AF744" s="4">
        <v>0</v>
      </c>
      <c r="AG744" s="4">
        <v>0</v>
      </c>
      <c r="AH744" s="4">
        <v>0</v>
      </c>
      <c r="AI744" s="4">
        <v>0</v>
      </c>
      <c r="AJ744" s="4">
        <v>0</v>
      </c>
      <c r="AK744" s="4">
        <v>0</v>
      </c>
      <c r="AL744" s="4">
        <v>0</v>
      </c>
      <c r="AM744" s="4">
        <v>0</v>
      </c>
      <c r="AN744" s="4">
        <v>0</v>
      </c>
      <c r="AO744" s="4">
        <v>0</v>
      </c>
      <c r="AP744" s="4">
        <v>0</v>
      </c>
      <c r="AQ744" s="4">
        <v>0</v>
      </c>
      <c r="AR744" s="4">
        <v>0</v>
      </c>
      <c r="AS744" s="4">
        <v>0</v>
      </c>
      <c r="AT744" s="4">
        <v>0</v>
      </c>
      <c r="AU744" s="4">
        <v>0</v>
      </c>
      <c r="AV744" s="4">
        <v>0</v>
      </c>
      <c r="AW744" s="4">
        <f t="shared" si="171"/>
        <v>21</v>
      </c>
      <c r="AX744" s="4">
        <f t="shared" si="172"/>
        <v>21</v>
      </c>
      <c r="AY744" s="4">
        <v>0</v>
      </c>
      <c r="AZ744" s="4">
        <v>0</v>
      </c>
      <c r="BA744" s="4">
        <v>0</v>
      </c>
      <c r="BB744" s="4">
        <v>215</v>
      </c>
      <c r="BC744" s="4">
        <v>215</v>
      </c>
      <c r="BD744" s="4">
        <v>74</v>
      </c>
      <c r="BE744" s="4">
        <v>73</v>
      </c>
      <c r="BF744" s="4">
        <v>1</v>
      </c>
      <c r="BG744" s="4">
        <f t="shared" si="170"/>
        <v>5</v>
      </c>
      <c r="BH744" s="4">
        <v>5</v>
      </c>
      <c r="BI744" s="4">
        <v>0</v>
      </c>
      <c r="BJ744" s="4">
        <v>0</v>
      </c>
      <c r="BK744" s="4">
        <v>3190</v>
      </c>
      <c r="BL744" s="4">
        <f t="shared" si="173"/>
        <v>4629</v>
      </c>
      <c r="BM744" s="4">
        <f t="shared" si="174"/>
        <v>32</v>
      </c>
      <c r="BN744" s="4">
        <v>32</v>
      </c>
      <c r="BO744" s="4">
        <v>0</v>
      </c>
      <c r="BP744" s="4">
        <v>0</v>
      </c>
      <c r="BQ744" s="4">
        <v>32</v>
      </c>
      <c r="BR744" s="4">
        <f t="shared" si="175"/>
        <v>7803</v>
      </c>
      <c r="BS744" s="4">
        <f t="shared" si="176"/>
        <v>7702</v>
      </c>
      <c r="BT744" s="4">
        <f t="shared" si="177"/>
        <v>101</v>
      </c>
      <c r="BU744" s="4">
        <f t="shared" si="178"/>
        <v>17113</v>
      </c>
      <c r="BW744" s="4">
        <v>0</v>
      </c>
    </row>
    <row r="745" spans="1:75">
      <c r="A745" t="s">
        <v>149</v>
      </c>
      <c r="B745" s="20">
        <v>44502</v>
      </c>
      <c r="C745" s="34" t="s">
        <v>179</v>
      </c>
      <c r="D745" s="34">
        <v>2021</v>
      </c>
      <c r="E745" t="s">
        <v>630</v>
      </c>
      <c r="F745" s="4">
        <v>10626</v>
      </c>
      <c r="G745" s="4">
        <v>447</v>
      </c>
      <c r="H745" s="4">
        <v>4174</v>
      </c>
      <c r="I745" s="4">
        <v>0</v>
      </c>
      <c r="J745" s="4">
        <v>1</v>
      </c>
      <c r="K745" s="4">
        <f t="shared" si="167"/>
        <v>4173</v>
      </c>
      <c r="L745" s="4">
        <f t="shared" si="168"/>
        <v>0</v>
      </c>
      <c r="M745" s="4">
        <v>10746</v>
      </c>
      <c r="N745" s="4">
        <v>4243</v>
      </c>
      <c r="O745" s="4">
        <v>4173</v>
      </c>
      <c r="P745" s="4">
        <v>1</v>
      </c>
      <c r="Q745" s="4">
        <v>0</v>
      </c>
      <c r="R745" s="4">
        <v>69</v>
      </c>
      <c r="S745" s="4">
        <v>11</v>
      </c>
      <c r="T745" s="4">
        <v>17</v>
      </c>
      <c r="U745" s="4">
        <v>41</v>
      </c>
      <c r="V745" s="4">
        <v>0</v>
      </c>
      <c r="W745" s="4">
        <v>0</v>
      </c>
      <c r="X745" s="4">
        <f t="shared" si="169"/>
        <v>0</v>
      </c>
      <c r="Y745" s="1" t="s">
        <v>513</v>
      </c>
      <c r="Z745" s="4">
        <v>141</v>
      </c>
      <c r="AA745" s="4">
        <v>19</v>
      </c>
      <c r="AB745" s="4">
        <v>19</v>
      </c>
      <c r="AC745" s="4">
        <v>0</v>
      </c>
      <c r="AD745" s="4">
        <v>0</v>
      </c>
      <c r="AE745" s="4">
        <v>0</v>
      </c>
      <c r="AF745" s="4">
        <v>0</v>
      </c>
      <c r="AG745" s="4">
        <v>0</v>
      </c>
      <c r="AH745" s="4">
        <v>0</v>
      </c>
      <c r="AI745" s="4">
        <v>0</v>
      </c>
      <c r="AJ745" s="4">
        <v>0</v>
      </c>
      <c r="AK745" s="4">
        <v>0</v>
      </c>
      <c r="AL745" s="4">
        <v>0</v>
      </c>
      <c r="AM745" s="4">
        <v>0</v>
      </c>
      <c r="AN745" s="4">
        <v>0</v>
      </c>
      <c r="AO745" s="4">
        <v>0</v>
      </c>
      <c r="AP745" s="4">
        <v>0</v>
      </c>
      <c r="AQ745" s="4">
        <v>0</v>
      </c>
      <c r="AR745" s="4">
        <v>0</v>
      </c>
      <c r="AS745" s="4">
        <v>0</v>
      </c>
      <c r="AT745" s="4">
        <v>0</v>
      </c>
      <c r="AU745" s="4">
        <v>0</v>
      </c>
      <c r="AV745" s="4">
        <v>0</v>
      </c>
      <c r="AW745" s="4">
        <f t="shared" si="171"/>
        <v>19</v>
      </c>
      <c r="AX745" s="4">
        <f t="shared" si="172"/>
        <v>19</v>
      </c>
      <c r="AY745" s="4">
        <v>0</v>
      </c>
      <c r="AZ745" s="4">
        <v>0</v>
      </c>
      <c r="BA745" s="4">
        <v>0</v>
      </c>
      <c r="BB745" s="4">
        <v>106</v>
      </c>
      <c r="BC745" s="4">
        <v>106</v>
      </c>
      <c r="BD745" s="4">
        <v>75</v>
      </c>
      <c r="BE745" s="4">
        <v>74</v>
      </c>
      <c r="BF745" s="4">
        <v>1</v>
      </c>
      <c r="BG745" s="4">
        <f t="shared" si="170"/>
        <v>1</v>
      </c>
      <c r="BH745" s="4">
        <v>1</v>
      </c>
      <c r="BI745" s="4">
        <v>0</v>
      </c>
      <c r="BJ745" s="4">
        <v>0</v>
      </c>
      <c r="BK745" s="4">
        <v>1692</v>
      </c>
      <c r="BL745" s="4">
        <f t="shared" si="173"/>
        <v>2550</v>
      </c>
      <c r="BM745" s="4">
        <f t="shared" si="174"/>
        <v>14</v>
      </c>
      <c r="BN745" s="4">
        <v>14</v>
      </c>
      <c r="BO745" s="4">
        <v>0</v>
      </c>
      <c r="BP745" s="4">
        <v>0</v>
      </c>
      <c r="BQ745" s="4">
        <v>13</v>
      </c>
      <c r="BR745" s="4">
        <f t="shared" si="175"/>
        <v>4224</v>
      </c>
      <c r="BS745" s="4">
        <f t="shared" si="176"/>
        <v>4154</v>
      </c>
      <c r="BT745" s="4">
        <f t="shared" si="177"/>
        <v>69</v>
      </c>
      <c r="BU745" s="4">
        <f t="shared" si="178"/>
        <v>10605</v>
      </c>
      <c r="BW745" s="4">
        <v>0</v>
      </c>
    </row>
    <row r="746" spans="1:75">
      <c r="A746" t="s">
        <v>151</v>
      </c>
      <c r="B746" s="20">
        <v>44502</v>
      </c>
      <c r="C746" s="34" t="s">
        <v>179</v>
      </c>
      <c r="D746" s="34">
        <v>2021</v>
      </c>
      <c r="E746" t="s">
        <v>631</v>
      </c>
      <c r="F746" s="4">
        <v>554363</v>
      </c>
      <c r="G746" s="4">
        <v>52168</v>
      </c>
      <c r="H746" s="4">
        <v>179045</v>
      </c>
      <c r="I746" s="4">
        <v>46</v>
      </c>
      <c r="J746" s="4">
        <v>7</v>
      </c>
      <c r="K746" s="4">
        <f t="shared" si="167"/>
        <v>179084</v>
      </c>
      <c r="L746" s="4">
        <f t="shared" si="168"/>
        <v>0</v>
      </c>
      <c r="M746" s="4">
        <v>569372</v>
      </c>
      <c r="N746" s="4">
        <v>181282</v>
      </c>
      <c r="O746" s="4">
        <v>179084</v>
      </c>
      <c r="P746" s="4">
        <v>293</v>
      </c>
      <c r="Q746" s="4">
        <v>0</v>
      </c>
      <c r="R746" s="4">
        <v>1905</v>
      </c>
      <c r="S746" s="4">
        <v>180</v>
      </c>
      <c r="T746" s="4">
        <v>509</v>
      </c>
      <c r="U746" s="4">
        <v>1071</v>
      </c>
      <c r="V746" s="4">
        <v>0</v>
      </c>
      <c r="W746" s="4">
        <v>145</v>
      </c>
      <c r="X746" s="4">
        <f t="shared" si="169"/>
        <v>0</v>
      </c>
      <c r="Y746" s="1" t="s">
        <v>513</v>
      </c>
      <c r="Z746" s="4">
        <v>20712</v>
      </c>
      <c r="AA746" s="4">
        <v>1943</v>
      </c>
      <c r="AB746" s="4">
        <v>1926</v>
      </c>
      <c r="AC746" s="4">
        <v>17</v>
      </c>
      <c r="AD746" s="4">
        <v>6</v>
      </c>
      <c r="AE746" s="4">
        <v>9</v>
      </c>
      <c r="AF746" s="4">
        <v>2</v>
      </c>
      <c r="AG746" s="4">
        <v>0</v>
      </c>
      <c r="AH746" s="4">
        <v>0</v>
      </c>
      <c r="AI746" s="4">
        <v>0</v>
      </c>
      <c r="AJ746" s="4">
        <v>0</v>
      </c>
      <c r="AK746" s="4">
        <v>0</v>
      </c>
      <c r="AL746" s="4">
        <v>0</v>
      </c>
      <c r="AM746" s="4">
        <v>0</v>
      </c>
      <c r="AN746" s="4">
        <v>0</v>
      </c>
      <c r="AO746" s="4">
        <v>0</v>
      </c>
      <c r="AP746" s="4">
        <v>0</v>
      </c>
      <c r="AQ746" s="4">
        <v>0</v>
      </c>
      <c r="AR746" s="4">
        <v>0</v>
      </c>
      <c r="AS746" s="4">
        <v>0</v>
      </c>
      <c r="AT746" s="4">
        <v>0</v>
      </c>
      <c r="AU746" s="4">
        <v>0</v>
      </c>
      <c r="AV746" s="4">
        <v>0</v>
      </c>
      <c r="AW746" s="4">
        <f t="shared" si="171"/>
        <v>1943</v>
      </c>
      <c r="AX746" s="4">
        <f t="shared" si="172"/>
        <v>1926</v>
      </c>
      <c r="AY746" s="4">
        <v>0</v>
      </c>
      <c r="AZ746" s="4">
        <v>0</v>
      </c>
      <c r="BA746" s="4">
        <v>0</v>
      </c>
      <c r="BB746" s="4">
        <v>6986</v>
      </c>
      <c r="BC746" s="4">
        <v>6986</v>
      </c>
      <c r="BD746" s="4">
        <v>2206</v>
      </c>
      <c r="BE746" s="4">
        <v>2175</v>
      </c>
      <c r="BF746" s="4">
        <v>31</v>
      </c>
      <c r="BG746" s="4">
        <f t="shared" si="170"/>
        <v>464</v>
      </c>
      <c r="BH746" s="4">
        <v>464</v>
      </c>
      <c r="BI746" s="4">
        <v>0</v>
      </c>
      <c r="BJ746" s="4">
        <v>0</v>
      </c>
      <c r="BK746" s="4">
        <v>111594</v>
      </c>
      <c r="BL746" s="4">
        <f t="shared" si="173"/>
        <v>69224</v>
      </c>
      <c r="BM746" s="4">
        <f t="shared" si="174"/>
        <v>6608</v>
      </c>
      <c r="BN746" s="4">
        <v>6144</v>
      </c>
      <c r="BO746" s="4">
        <v>464</v>
      </c>
      <c r="BP746" s="4">
        <v>0</v>
      </c>
      <c r="BQ746" s="4">
        <v>681</v>
      </c>
      <c r="BR746" s="4">
        <f t="shared" si="175"/>
        <v>179339</v>
      </c>
      <c r="BS746" s="4">
        <f t="shared" si="176"/>
        <v>177158</v>
      </c>
      <c r="BT746" s="4">
        <f t="shared" si="177"/>
        <v>1888</v>
      </c>
      <c r="BU746" s="4">
        <f t="shared" si="178"/>
        <v>548660</v>
      </c>
      <c r="BW746" s="4">
        <v>4</v>
      </c>
    </row>
    <row r="747" spans="1:75">
      <c r="A747" t="s">
        <v>153</v>
      </c>
      <c r="B747" s="20">
        <v>44502</v>
      </c>
      <c r="C747" s="34" t="s">
        <v>179</v>
      </c>
      <c r="D747" s="34">
        <v>2021</v>
      </c>
      <c r="E747" t="s">
        <v>632</v>
      </c>
      <c r="F747" s="4">
        <v>14563</v>
      </c>
      <c r="G747" s="4">
        <v>796</v>
      </c>
      <c r="H747" s="4">
        <v>8351</v>
      </c>
      <c r="I747" s="4">
        <v>0</v>
      </c>
      <c r="J747" s="4">
        <v>2</v>
      </c>
      <c r="K747" s="4">
        <f t="shared" si="167"/>
        <v>8349</v>
      </c>
      <c r="L747" s="4">
        <f t="shared" si="168"/>
        <v>0</v>
      </c>
      <c r="M747" s="4">
        <v>14825</v>
      </c>
      <c r="N747" s="4">
        <v>8485</v>
      </c>
      <c r="O747" s="4">
        <v>8349</v>
      </c>
      <c r="P747" s="4">
        <v>0</v>
      </c>
      <c r="Q747" s="4">
        <v>0</v>
      </c>
      <c r="R747" s="4">
        <v>136</v>
      </c>
      <c r="S747" s="4">
        <v>10</v>
      </c>
      <c r="T747" s="4">
        <v>22</v>
      </c>
      <c r="U747" s="4">
        <v>104</v>
      </c>
      <c r="V747" s="4">
        <v>0</v>
      </c>
      <c r="W747" s="4">
        <v>0</v>
      </c>
      <c r="X747" s="4">
        <f t="shared" si="169"/>
        <v>0</v>
      </c>
      <c r="Y747" s="1" t="s">
        <v>513</v>
      </c>
      <c r="Z747" s="4">
        <v>354</v>
      </c>
      <c r="AA747" s="4">
        <v>33</v>
      </c>
      <c r="AB747" s="4">
        <v>33</v>
      </c>
      <c r="AC747" s="4">
        <v>0</v>
      </c>
      <c r="AD747" s="4">
        <v>0</v>
      </c>
      <c r="AE747" s="4">
        <v>0</v>
      </c>
      <c r="AF747" s="4">
        <v>0</v>
      </c>
      <c r="AG747" s="4">
        <v>0</v>
      </c>
      <c r="AH747" s="4">
        <v>0</v>
      </c>
      <c r="AI747" s="4">
        <v>0</v>
      </c>
      <c r="AJ747" s="4">
        <v>0</v>
      </c>
      <c r="AK747" s="4">
        <v>0</v>
      </c>
      <c r="AL747" s="4">
        <v>0</v>
      </c>
      <c r="AM747" s="4">
        <v>0</v>
      </c>
      <c r="AN747" s="4">
        <v>0</v>
      </c>
      <c r="AO747" s="4">
        <v>0</v>
      </c>
      <c r="AP747" s="4">
        <v>0</v>
      </c>
      <c r="AQ747" s="4">
        <v>0</v>
      </c>
      <c r="AR747" s="4">
        <v>0</v>
      </c>
      <c r="AS747" s="4">
        <v>0</v>
      </c>
      <c r="AT747" s="4">
        <v>0</v>
      </c>
      <c r="AU747" s="4">
        <v>0</v>
      </c>
      <c r="AV747" s="4">
        <v>0</v>
      </c>
      <c r="AW747" s="4">
        <f t="shared" si="171"/>
        <v>33</v>
      </c>
      <c r="AX747" s="4">
        <f t="shared" si="172"/>
        <v>33</v>
      </c>
      <c r="AY747" s="4">
        <v>0</v>
      </c>
      <c r="AZ747" s="4">
        <v>0</v>
      </c>
      <c r="BA747" s="4">
        <v>0</v>
      </c>
      <c r="BB747" s="4">
        <v>302</v>
      </c>
      <c r="BC747" s="4">
        <v>301</v>
      </c>
      <c r="BD747" s="4">
        <v>180</v>
      </c>
      <c r="BE747" s="4">
        <v>179</v>
      </c>
      <c r="BF747" s="4">
        <v>1</v>
      </c>
      <c r="BG747" s="4">
        <f t="shared" si="170"/>
        <v>23</v>
      </c>
      <c r="BH747" s="4">
        <v>23</v>
      </c>
      <c r="BI747" s="4">
        <v>0</v>
      </c>
      <c r="BJ747" s="4">
        <v>0</v>
      </c>
      <c r="BK747" s="4">
        <v>5238</v>
      </c>
      <c r="BL747" s="4">
        <f t="shared" si="173"/>
        <v>3224</v>
      </c>
      <c r="BM747" s="4">
        <f t="shared" si="174"/>
        <v>338</v>
      </c>
      <c r="BN747" s="4">
        <v>338</v>
      </c>
      <c r="BO747" s="4">
        <v>0</v>
      </c>
      <c r="BP747" s="4">
        <v>0</v>
      </c>
      <c r="BQ747" s="4">
        <v>97</v>
      </c>
      <c r="BR747" s="4">
        <f t="shared" si="175"/>
        <v>8452</v>
      </c>
      <c r="BS747" s="4">
        <f t="shared" si="176"/>
        <v>8316</v>
      </c>
      <c r="BT747" s="4">
        <f t="shared" si="177"/>
        <v>136</v>
      </c>
      <c r="BU747" s="4">
        <f t="shared" si="178"/>
        <v>14471</v>
      </c>
      <c r="BW747" s="4">
        <v>0</v>
      </c>
    </row>
    <row r="748" spans="1:75" ht="29.1">
      <c r="A748" t="s">
        <v>155</v>
      </c>
      <c r="B748" s="20">
        <v>44502</v>
      </c>
      <c r="C748" s="34" t="s">
        <v>179</v>
      </c>
      <c r="D748" s="34">
        <v>2021</v>
      </c>
      <c r="E748" t="s">
        <v>633</v>
      </c>
      <c r="F748" s="4">
        <v>85143</v>
      </c>
      <c r="G748" s="4">
        <v>5153</v>
      </c>
      <c r="H748" s="4">
        <v>35488</v>
      </c>
      <c r="I748" s="4">
        <v>9</v>
      </c>
      <c r="J748" s="4">
        <v>3</v>
      </c>
      <c r="K748" s="4">
        <f t="shared" si="167"/>
        <v>35494</v>
      </c>
      <c r="L748" s="4">
        <f t="shared" si="168"/>
        <v>1</v>
      </c>
      <c r="M748" s="4">
        <v>87208</v>
      </c>
      <c r="N748" s="4">
        <v>36003</v>
      </c>
      <c r="O748" s="4">
        <v>35493</v>
      </c>
      <c r="P748" s="4">
        <v>0</v>
      </c>
      <c r="Q748" s="4">
        <v>0</v>
      </c>
      <c r="R748" s="4">
        <v>510</v>
      </c>
      <c r="S748" s="4">
        <v>101</v>
      </c>
      <c r="T748" s="4">
        <v>236</v>
      </c>
      <c r="U748" s="4">
        <v>170</v>
      </c>
      <c r="V748" s="4">
        <v>0</v>
      </c>
      <c r="W748" s="4">
        <v>3</v>
      </c>
      <c r="X748" s="4">
        <f t="shared" si="169"/>
        <v>0</v>
      </c>
      <c r="Y748" s="1" t="s">
        <v>634</v>
      </c>
      <c r="Z748" s="4">
        <v>1723</v>
      </c>
      <c r="AA748" s="4">
        <v>217</v>
      </c>
      <c r="AB748" s="4">
        <v>216</v>
      </c>
      <c r="AC748" s="4">
        <v>1</v>
      </c>
      <c r="AD748" s="4">
        <v>0</v>
      </c>
      <c r="AE748" s="4">
        <v>1</v>
      </c>
      <c r="AF748" s="4">
        <v>0</v>
      </c>
      <c r="AG748" s="4">
        <v>0</v>
      </c>
      <c r="AH748" s="4">
        <v>0</v>
      </c>
      <c r="AI748" s="4">
        <v>0</v>
      </c>
      <c r="AJ748" s="4">
        <v>0</v>
      </c>
      <c r="AK748" s="4">
        <v>0</v>
      </c>
      <c r="AL748" s="4">
        <v>0</v>
      </c>
      <c r="AM748" s="4">
        <v>0</v>
      </c>
      <c r="AN748" s="4">
        <v>0</v>
      </c>
      <c r="AO748" s="4">
        <v>0</v>
      </c>
      <c r="AP748" s="4">
        <v>0</v>
      </c>
      <c r="AQ748" s="4">
        <v>0</v>
      </c>
      <c r="AR748" s="4">
        <v>0</v>
      </c>
      <c r="AS748" s="4">
        <v>0</v>
      </c>
      <c r="AT748" s="4">
        <v>0</v>
      </c>
      <c r="AU748" s="4">
        <v>0</v>
      </c>
      <c r="AV748" s="4">
        <v>0</v>
      </c>
      <c r="AW748" s="4">
        <f t="shared" si="171"/>
        <v>217</v>
      </c>
      <c r="AX748" s="4">
        <f t="shared" si="172"/>
        <v>216</v>
      </c>
      <c r="AY748" s="4">
        <v>0</v>
      </c>
      <c r="AZ748" s="4">
        <v>0</v>
      </c>
      <c r="BA748" s="4">
        <v>0</v>
      </c>
      <c r="BB748" s="4">
        <v>1040</v>
      </c>
      <c r="BC748" s="4">
        <v>1040</v>
      </c>
      <c r="BD748" s="4">
        <v>457</v>
      </c>
      <c r="BE748" s="4">
        <v>445</v>
      </c>
      <c r="BF748" s="4">
        <v>12</v>
      </c>
      <c r="BG748" s="4">
        <f t="shared" si="170"/>
        <v>29</v>
      </c>
      <c r="BH748" s="4">
        <v>29</v>
      </c>
      <c r="BI748" s="4">
        <v>0</v>
      </c>
      <c r="BJ748" s="4">
        <v>0</v>
      </c>
      <c r="BK748" s="4">
        <v>23379</v>
      </c>
      <c r="BL748" s="4">
        <f t="shared" si="173"/>
        <v>12595</v>
      </c>
      <c r="BM748" s="4">
        <f t="shared" si="174"/>
        <v>911</v>
      </c>
      <c r="BN748" s="4">
        <v>911</v>
      </c>
      <c r="BO748" s="4">
        <v>0</v>
      </c>
      <c r="BP748" s="4">
        <v>0</v>
      </c>
      <c r="BQ748" s="4">
        <v>138</v>
      </c>
      <c r="BR748" s="4">
        <f t="shared" si="175"/>
        <v>35786</v>
      </c>
      <c r="BS748" s="4">
        <f t="shared" si="176"/>
        <v>35277</v>
      </c>
      <c r="BT748" s="4">
        <f t="shared" si="177"/>
        <v>509</v>
      </c>
      <c r="BU748" s="4">
        <f t="shared" si="178"/>
        <v>85485</v>
      </c>
      <c r="BW748" s="4">
        <v>0</v>
      </c>
    </row>
    <row r="749" spans="1:75">
      <c r="A749" t="s">
        <v>157</v>
      </c>
      <c r="B749" s="20">
        <v>44502</v>
      </c>
      <c r="C749" s="34" t="s">
        <v>179</v>
      </c>
      <c r="D749" s="34">
        <v>2021</v>
      </c>
      <c r="E749" t="s">
        <v>635</v>
      </c>
      <c r="F749" s="4">
        <v>9292</v>
      </c>
      <c r="G749" s="4">
        <v>142</v>
      </c>
      <c r="H749" s="4">
        <v>3473</v>
      </c>
      <c r="I749" s="4">
        <v>0</v>
      </c>
      <c r="J749" s="4">
        <v>0</v>
      </c>
      <c r="K749" s="4">
        <f t="shared" si="167"/>
        <v>3473</v>
      </c>
      <c r="L749" s="4">
        <f t="shared" si="168"/>
        <v>0</v>
      </c>
      <c r="M749" s="4">
        <v>9389</v>
      </c>
      <c r="N749" s="4">
        <v>3524</v>
      </c>
      <c r="O749" s="4">
        <v>3473</v>
      </c>
      <c r="P749" s="4">
        <v>7</v>
      </c>
      <c r="Q749" s="4">
        <v>0</v>
      </c>
      <c r="R749" s="4">
        <v>44</v>
      </c>
      <c r="S749" s="4">
        <v>3</v>
      </c>
      <c r="T749" s="4">
        <v>8</v>
      </c>
      <c r="U749" s="4">
        <v>28</v>
      </c>
      <c r="V749" s="4">
        <v>0</v>
      </c>
      <c r="W749" s="4">
        <v>5</v>
      </c>
      <c r="X749" s="4">
        <f t="shared" si="169"/>
        <v>0</v>
      </c>
      <c r="Y749" s="1" t="s">
        <v>513</v>
      </c>
      <c r="Z749" s="4">
        <v>144</v>
      </c>
      <c r="AA749" s="4">
        <v>12</v>
      </c>
      <c r="AB749" s="4">
        <v>12</v>
      </c>
      <c r="AC749" s="4">
        <v>0</v>
      </c>
      <c r="AD749" s="4">
        <v>0</v>
      </c>
      <c r="AE749" s="4">
        <v>0</v>
      </c>
      <c r="AF749" s="4">
        <v>0</v>
      </c>
      <c r="AG749" s="4">
        <v>0</v>
      </c>
      <c r="AH749" s="4">
        <v>0</v>
      </c>
      <c r="AI749" s="4">
        <v>0</v>
      </c>
      <c r="AJ749" s="4">
        <v>0</v>
      </c>
      <c r="AK749" s="4">
        <v>0</v>
      </c>
      <c r="AL749" s="4">
        <v>0</v>
      </c>
      <c r="AM749" s="4">
        <v>0</v>
      </c>
      <c r="AN749" s="4">
        <v>0</v>
      </c>
      <c r="AO749" s="4">
        <v>0</v>
      </c>
      <c r="AP749" s="4">
        <v>0</v>
      </c>
      <c r="AQ749" s="4">
        <v>0</v>
      </c>
      <c r="AR749" s="4">
        <v>0</v>
      </c>
      <c r="AS749" s="4">
        <v>0</v>
      </c>
      <c r="AT749" s="4">
        <v>0</v>
      </c>
      <c r="AU749" s="4">
        <v>0</v>
      </c>
      <c r="AV749" s="4">
        <v>0</v>
      </c>
      <c r="AW749" s="4">
        <f t="shared" si="171"/>
        <v>12</v>
      </c>
      <c r="AX749" s="4">
        <f t="shared" si="172"/>
        <v>12</v>
      </c>
      <c r="AY749" s="4">
        <v>0</v>
      </c>
      <c r="AZ749" s="4">
        <v>0</v>
      </c>
      <c r="BA749" s="4">
        <v>0</v>
      </c>
      <c r="BB749" s="4">
        <v>64</v>
      </c>
      <c r="BC749" s="4">
        <v>64</v>
      </c>
      <c r="BD749" s="4">
        <v>31</v>
      </c>
      <c r="BE749" s="4">
        <v>31</v>
      </c>
      <c r="BF749" s="4">
        <v>0</v>
      </c>
      <c r="BG749" s="4">
        <f t="shared" si="170"/>
        <v>5</v>
      </c>
      <c r="BH749" s="4">
        <v>5</v>
      </c>
      <c r="BI749" s="4">
        <v>0</v>
      </c>
      <c r="BJ749" s="4">
        <v>0</v>
      </c>
      <c r="BK749" s="4">
        <v>2320</v>
      </c>
      <c r="BL749" s="4">
        <f t="shared" si="173"/>
        <v>1199</v>
      </c>
      <c r="BM749" s="4">
        <f t="shared" si="174"/>
        <v>97</v>
      </c>
      <c r="BN749" s="4">
        <v>97</v>
      </c>
      <c r="BO749" s="4">
        <v>0</v>
      </c>
      <c r="BP749" s="4">
        <v>0</v>
      </c>
      <c r="BQ749" s="4">
        <v>22</v>
      </c>
      <c r="BR749" s="4">
        <f t="shared" si="175"/>
        <v>3512</v>
      </c>
      <c r="BS749" s="4">
        <f t="shared" si="176"/>
        <v>3461</v>
      </c>
      <c r="BT749" s="4">
        <f t="shared" si="177"/>
        <v>44</v>
      </c>
      <c r="BU749" s="4">
        <f t="shared" si="178"/>
        <v>9245</v>
      </c>
      <c r="BW749" s="4">
        <v>0</v>
      </c>
    </row>
    <row r="750" spans="1:75">
      <c r="A750" t="s">
        <v>159</v>
      </c>
      <c r="B750" s="20">
        <v>44502</v>
      </c>
      <c r="C750" s="34" t="s">
        <v>179</v>
      </c>
      <c r="D750" s="34">
        <v>2021</v>
      </c>
      <c r="E750" t="s">
        <v>636</v>
      </c>
      <c r="F750" s="4">
        <v>507627</v>
      </c>
      <c r="G750" s="4">
        <v>39142</v>
      </c>
      <c r="H750" s="4">
        <v>182289</v>
      </c>
      <c r="I750" s="4">
        <v>43</v>
      </c>
      <c r="J750" s="4">
        <v>1</v>
      </c>
      <c r="K750" s="4">
        <f t="shared" si="167"/>
        <v>182331</v>
      </c>
      <c r="L750" s="4">
        <f t="shared" si="168"/>
        <v>0</v>
      </c>
      <c r="M750" s="4">
        <v>518330</v>
      </c>
      <c r="N750" s="4">
        <v>185336</v>
      </c>
      <c r="O750" s="4">
        <v>182331</v>
      </c>
      <c r="P750" s="4">
        <v>0</v>
      </c>
      <c r="Q750" s="4">
        <v>0</v>
      </c>
      <c r="R750" s="4">
        <v>3005</v>
      </c>
      <c r="S750" s="4">
        <v>144</v>
      </c>
      <c r="T750" s="4">
        <v>1242</v>
      </c>
      <c r="U750" s="4">
        <v>1556</v>
      </c>
      <c r="V750" s="4">
        <v>0</v>
      </c>
      <c r="W750" s="4">
        <v>63</v>
      </c>
      <c r="X750" s="4">
        <f t="shared" si="169"/>
        <v>0</v>
      </c>
      <c r="Y750" s="1" t="s">
        <v>513</v>
      </c>
      <c r="Z750" s="4">
        <v>8019</v>
      </c>
      <c r="AA750" s="4">
        <v>532</v>
      </c>
      <c r="AB750" s="4">
        <v>512</v>
      </c>
      <c r="AC750" s="4">
        <v>20</v>
      </c>
      <c r="AD750" s="4">
        <v>0</v>
      </c>
      <c r="AE750" s="4">
        <v>18</v>
      </c>
      <c r="AF750" s="4">
        <v>2</v>
      </c>
      <c r="AG750" s="4">
        <v>0</v>
      </c>
      <c r="AH750" s="4">
        <v>0</v>
      </c>
      <c r="AI750" s="4">
        <v>0</v>
      </c>
      <c r="AJ750" s="4">
        <v>0</v>
      </c>
      <c r="AK750" s="4">
        <v>0</v>
      </c>
      <c r="AL750" s="4">
        <v>0</v>
      </c>
      <c r="AM750" s="4">
        <v>0</v>
      </c>
      <c r="AN750" s="4">
        <v>0</v>
      </c>
      <c r="AO750" s="4">
        <v>0</v>
      </c>
      <c r="AP750" s="4">
        <v>0</v>
      </c>
      <c r="AQ750" s="4">
        <v>0</v>
      </c>
      <c r="AR750" s="4">
        <v>0</v>
      </c>
      <c r="AS750" s="4">
        <v>0</v>
      </c>
      <c r="AT750" s="4">
        <v>0</v>
      </c>
      <c r="AU750" s="4">
        <v>0</v>
      </c>
      <c r="AV750" s="4">
        <v>0</v>
      </c>
      <c r="AW750" s="4">
        <f t="shared" si="171"/>
        <v>532</v>
      </c>
      <c r="AX750" s="4">
        <f t="shared" si="172"/>
        <v>512</v>
      </c>
      <c r="AY750" s="4">
        <v>0</v>
      </c>
      <c r="AZ750" s="4">
        <v>0</v>
      </c>
      <c r="BA750" s="4">
        <v>0</v>
      </c>
      <c r="BB750" s="4">
        <v>5648</v>
      </c>
      <c r="BC750" s="4">
        <v>5648</v>
      </c>
      <c r="BD750" s="4">
        <v>1990</v>
      </c>
      <c r="BE750" s="4">
        <v>1935</v>
      </c>
      <c r="BF750" s="4">
        <v>55</v>
      </c>
      <c r="BG750" s="4">
        <f t="shared" si="170"/>
        <v>104</v>
      </c>
      <c r="BH750" s="4">
        <v>104</v>
      </c>
      <c r="BI750" s="4">
        <v>0</v>
      </c>
      <c r="BJ750" s="4">
        <v>0</v>
      </c>
      <c r="BK750" s="4">
        <v>105924</v>
      </c>
      <c r="BL750" s="4">
        <f t="shared" si="173"/>
        <v>79308</v>
      </c>
      <c r="BM750" s="4">
        <f t="shared" si="174"/>
        <v>4678</v>
      </c>
      <c r="BN750" s="4">
        <v>4678</v>
      </c>
      <c r="BO750" s="4">
        <v>0</v>
      </c>
      <c r="BP750" s="4">
        <v>0</v>
      </c>
      <c r="BQ750" s="4">
        <v>825</v>
      </c>
      <c r="BR750" s="4">
        <f t="shared" si="175"/>
        <v>184804</v>
      </c>
      <c r="BS750" s="4">
        <f t="shared" si="176"/>
        <v>181819</v>
      </c>
      <c r="BT750" s="4">
        <f t="shared" si="177"/>
        <v>2985</v>
      </c>
      <c r="BU750" s="4">
        <f t="shared" si="178"/>
        <v>510311</v>
      </c>
      <c r="BW750" s="4">
        <v>0</v>
      </c>
    </row>
    <row r="751" spans="1:75">
      <c r="A751" t="s">
        <v>161</v>
      </c>
      <c r="B751" s="20">
        <v>44502</v>
      </c>
      <c r="C751" s="34" t="s">
        <v>179</v>
      </c>
      <c r="D751" s="34">
        <v>2021</v>
      </c>
      <c r="E751" t="s">
        <v>637</v>
      </c>
      <c r="F751" s="4">
        <v>355326</v>
      </c>
      <c r="G751" s="4">
        <v>24586</v>
      </c>
      <c r="H751" s="4">
        <v>130986</v>
      </c>
      <c r="I751" s="4">
        <v>21</v>
      </c>
      <c r="J751" s="4">
        <v>5</v>
      </c>
      <c r="K751" s="4">
        <f t="shared" si="167"/>
        <v>131002</v>
      </c>
      <c r="L751" s="4">
        <f t="shared" si="168"/>
        <v>0</v>
      </c>
      <c r="M751" s="4">
        <v>359754</v>
      </c>
      <c r="N751" s="4">
        <v>132303</v>
      </c>
      <c r="O751" s="4">
        <v>131002</v>
      </c>
      <c r="P751" s="4">
        <v>0</v>
      </c>
      <c r="Q751" s="4">
        <v>0</v>
      </c>
      <c r="R751" s="4">
        <v>1301</v>
      </c>
      <c r="S751" s="4">
        <v>93</v>
      </c>
      <c r="T751" s="4">
        <v>309</v>
      </c>
      <c r="U751" s="4">
        <v>898</v>
      </c>
      <c r="V751" s="4">
        <v>0</v>
      </c>
      <c r="W751" s="4">
        <v>1</v>
      </c>
      <c r="X751" s="4">
        <f t="shared" si="169"/>
        <v>0</v>
      </c>
      <c r="Y751" s="1" t="s">
        <v>513</v>
      </c>
      <c r="Z751" s="4">
        <v>8015</v>
      </c>
      <c r="AA751" s="4">
        <v>993</v>
      </c>
      <c r="AB751" s="4">
        <v>987</v>
      </c>
      <c r="AC751" s="4">
        <v>6</v>
      </c>
      <c r="AD751" s="4">
        <v>1</v>
      </c>
      <c r="AE751" s="4">
        <v>5</v>
      </c>
      <c r="AF751" s="4">
        <v>0</v>
      </c>
      <c r="AG751" s="4">
        <v>0</v>
      </c>
      <c r="AH751" s="4">
        <v>0</v>
      </c>
      <c r="AI751" s="4">
        <v>0</v>
      </c>
      <c r="AJ751" s="4">
        <v>0</v>
      </c>
      <c r="AK751" s="4">
        <v>0</v>
      </c>
      <c r="AL751" s="4">
        <v>0</v>
      </c>
      <c r="AM751" s="4">
        <v>0</v>
      </c>
      <c r="AN751" s="4">
        <v>0</v>
      </c>
      <c r="AO751" s="4">
        <v>0</v>
      </c>
      <c r="AP751" s="4">
        <v>0</v>
      </c>
      <c r="AQ751" s="4">
        <v>0</v>
      </c>
      <c r="AR751" s="4">
        <v>0</v>
      </c>
      <c r="AS751" s="4">
        <v>0</v>
      </c>
      <c r="AT751" s="4">
        <v>0</v>
      </c>
      <c r="AU751" s="4">
        <v>0</v>
      </c>
      <c r="AV751" s="4">
        <v>0</v>
      </c>
      <c r="AW751" s="4">
        <f t="shared" si="171"/>
        <v>993</v>
      </c>
      <c r="AX751" s="4">
        <f t="shared" si="172"/>
        <v>987</v>
      </c>
      <c r="AY751" s="4">
        <v>0</v>
      </c>
      <c r="AZ751" s="4">
        <v>0</v>
      </c>
      <c r="BA751" s="4">
        <v>0</v>
      </c>
      <c r="BB751" s="4">
        <v>6000</v>
      </c>
      <c r="BC751" s="4">
        <v>6000</v>
      </c>
      <c r="BD751" s="4">
        <v>2013</v>
      </c>
      <c r="BE751" s="4">
        <v>1992</v>
      </c>
      <c r="BF751" s="4">
        <v>21</v>
      </c>
      <c r="BG751" s="4">
        <f t="shared" si="170"/>
        <v>43</v>
      </c>
      <c r="BH751" s="4">
        <v>43</v>
      </c>
      <c r="BI751" s="4">
        <v>0</v>
      </c>
      <c r="BJ751" s="4">
        <v>0</v>
      </c>
      <c r="BK751" s="4">
        <v>53833</v>
      </c>
      <c r="BL751" s="4">
        <f t="shared" si="173"/>
        <v>78427</v>
      </c>
      <c r="BM751" s="4">
        <f t="shared" si="174"/>
        <v>2907</v>
      </c>
      <c r="BN751" s="4">
        <v>2907</v>
      </c>
      <c r="BO751" s="4">
        <v>0</v>
      </c>
      <c r="BP751" s="4">
        <v>0</v>
      </c>
      <c r="BQ751" s="4">
        <v>434</v>
      </c>
      <c r="BR751" s="4">
        <f t="shared" si="175"/>
        <v>131310</v>
      </c>
      <c r="BS751" s="4">
        <f t="shared" si="176"/>
        <v>130015</v>
      </c>
      <c r="BT751" s="4">
        <f t="shared" si="177"/>
        <v>1295</v>
      </c>
      <c r="BU751" s="4">
        <f t="shared" si="178"/>
        <v>351739</v>
      </c>
      <c r="BW751" s="4">
        <v>10</v>
      </c>
    </row>
    <row r="752" spans="1:75">
      <c r="A752" t="s">
        <v>163</v>
      </c>
      <c r="B752" s="20">
        <v>44502</v>
      </c>
      <c r="C752" s="34" t="s">
        <v>179</v>
      </c>
      <c r="D752" s="34">
        <v>2021</v>
      </c>
      <c r="E752" t="s">
        <v>638</v>
      </c>
      <c r="F752" s="4">
        <v>34018</v>
      </c>
      <c r="G752" s="4">
        <v>2115</v>
      </c>
      <c r="H752" s="4">
        <v>15358</v>
      </c>
      <c r="I752" s="4">
        <v>2</v>
      </c>
      <c r="J752" s="4">
        <v>3</v>
      </c>
      <c r="K752" s="4">
        <f t="shared" si="167"/>
        <v>15357</v>
      </c>
      <c r="L752" s="4">
        <f t="shared" si="168"/>
        <v>0</v>
      </c>
      <c r="M752" s="4">
        <v>34747</v>
      </c>
      <c r="N752" s="4">
        <v>15594</v>
      </c>
      <c r="O752" s="4">
        <v>15357</v>
      </c>
      <c r="P752" s="4">
        <v>1</v>
      </c>
      <c r="Q752" s="4">
        <v>1</v>
      </c>
      <c r="R752" s="4">
        <v>236</v>
      </c>
      <c r="S752" s="4">
        <v>26</v>
      </c>
      <c r="T752" s="4">
        <v>80</v>
      </c>
      <c r="U752" s="4">
        <v>127</v>
      </c>
      <c r="V752" s="4">
        <v>0</v>
      </c>
      <c r="W752" s="4">
        <v>3</v>
      </c>
      <c r="X752" s="4">
        <f t="shared" si="169"/>
        <v>0</v>
      </c>
      <c r="Y752" s="1" t="s">
        <v>513</v>
      </c>
      <c r="Z752" s="4">
        <v>435</v>
      </c>
      <c r="AA752" s="4">
        <v>63</v>
      </c>
      <c r="AB752" s="4">
        <v>61</v>
      </c>
      <c r="AC752" s="4">
        <v>2</v>
      </c>
      <c r="AD752" s="4">
        <v>1</v>
      </c>
      <c r="AE752" s="4">
        <v>1</v>
      </c>
      <c r="AF752" s="4">
        <v>0</v>
      </c>
      <c r="AG752" s="4">
        <v>0</v>
      </c>
      <c r="AH752" s="4">
        <v>0</v>
      </c>
      <c r="AI752" s="4">
        <v>0</v>
      </c>
      <c r="AJ752" s="4">
        <v>0</v>
      </c>
      <c r="AK752" s="4">
        <v>0</v>
      </c>
      <c r="AL752" s="4">
        <v>0</v>
      </c>
      <c r="AM752" s="4">
        <v>0</v>
      </c>
      <c r="AN752" s="4">
        <v>1</v>
      </c>
      <c r="AO752" s="4">
        <v>1</v>
      </c>
      <c r="AP752" s="4">
        <v>0</v>
      </c>
      <c r="AQ752" s="4">
        <v>0</v>
      </c>
      <c r="AR752" s="4">
        <v>1</v>
      </c>
      <c r="AS752" s="4">
        <v>0</v>
      </c>
      <c r="AT752" s="4">
        <v>0</v>
      </c>
      <c r="AU752" s="4">
        <v>0</v>
      </c>
      <c r="AV752" s="4">
        <v>1</v>
      </c>
      <c r="AW752" s="4">
        <f t="shared" si="171"/>
        <v>63</v>
      </c>
      <c r="AX752" s="4">
        <f t="shared" si="172"/>
        <v>61</v>
      </c>
      <c r="AY752" s="4">
        <v>0</v>
      </c>
      <c r="AZ752" s="4">
        <v>0</v>
      </c>
      <c r="BA752" s="4">
        <v>0</v>
      </c>
      <c r="BB752" s="4">
        <v>380</v>
      </c>
      <c r="BC752" s="4">
        <v>380</v>
      </c>
      <c r="BD752" s="4">
        <v>157</v>
      </c>
      <c r="BE752" s="4">
        <v>152</v>
      </c>
      <c r="BF752" s="4">
        <v>5</v>
      </c>
      <c r="BG752" s="4">
        <f t="shared" si="170"/>
        <v>3</v>
      </c>
      <c r="BH752" s="4">
        <v>2</v>
      </c>
      <c r="BI752" s="4">
        <v>1</v>
      </c>
      <c r="BJ752" s="4">
        <v>0</v>
      </c>
      <c r="BK752" s="4">
        <v>3784</v>
      </c>
      <c r="BL752" s="4">
        <f t="shared" si="173"/>
        <v>11807</v>
      </c>
      <c r="BM752" s="4">
        <f t="shared" si="174"/>
        <v>131</v>
      </c>
      <c r="BN752" s="4">
        <v>131</v>
      </c>
      <c r="BO752" s="4">
        <v>0</v>
      </c>
      <c r="BP752" s="4">
        <v>0</v>
      </c>
      <c r="BQ752" s="4">
        <v>12</v>
      </c>
      <c r="BR752" s="4">
        <f t="shared" si="175"/>
        <v>15530</v>
      </c>
      <c r="BS752" s="4">
        <f t="shared" si="176"/>
        <v>15296</v>
      </c>
      <c r="BT752" s="4">
        <f t="shared" si="177"/>
        <v>233</v>
      </c>
      <c r="BU752" s="4">
        <f t="shared" si="178"/>
        <v>34311</v>
      </c>
      <c r="BW752" s="4">
        <v>0</v>
      </c>
    </row>
    <row r="753" spans="1:75">
      <c r="A753" t="s">
        <v>166</v>
      </c>
      <c r="B753" s="20">
        <v>44502</v>
      </c>
      <c r="C753" s="34" t="s">
        <v>179</v>
      </c>
      <c r="D753" s="34">
        <v>2021</v>
      </c>
      <c r="E753" t="s">
        <v>639</v>
      </c>
      <c r="F753" s="4">
        <v>195618</v>
      </c>
      <c r="G753" s="4">
        <v>18472</v>
      </c>
      <c r="H753" s="4">
        <v>74701</v>
      </c>
      <c r="I753" s="4">
        <v>32</v>
      </c>
      <c r="J753" s="4">
        <v>2</v>
      </c>
      <c r="K753" s="4">
        <f t="shared" si="167"/>
        <v>74731</v>
      </c>
      <c r="L753" s="4">
        <f t="shared" si="168"/>
        <v>0</v>
      </c>
      <c r="M753" s="4">
        <v>202512</v>
      </c>
      <c r="N753" s="4">
        <v>75387</v>
      </c>
      <c r="O753" s="4">
        <v>74731</v>
      </c>
      <c r="P753" s="4">
        <v>11</v>
      </c>
      <c r="Q753" s="4">
        <v>11</v>
      </c>
      <c r="R753" s="4">
        <v>645</v>
      </c>
      <c r="S753" s="4">
        <v>88</v>
      </c>
      <c r="T753" s="4">
        <v>168</v>
      </c>
      <c r="U753" s="4">
        <v>342</v>
      </c>
      <c r="V753" s="4">
        <v>0</v>
      </c>
      <c r="W753" s="4">
        <v>47</v>
      </c>
      <c r="X753" s="4">
        <f t="shared" si="169"/>
        <v>0</v>
      </c>
      <c r="Y753" s="1" t="s">
        <v>513</v>
      </c>
      <c r="Z753" s="4">
        <v>9972</v>
      </c>
      <c r="AA753" s="4">
        <v>1093</v>
      </c>
      <c r="AB753" s="4">
        <v>1077</v>
      </c>
      <c r="AC753" s="4">
        <v>16</v>
      </c>
      <c r="AD753" s="4">
        <v>2</v>
      </c>
      <c r="AE753" s="4">
        <v>11</v>
      </c>
      <c r="AF753" s="4">
        <v>1</v>
      </c>
      <c r="AG753" s="4">
        <v>2</v>
      </c>
      <c r="AH753" s="4">
        <v>0</v>
      </c>
      <c r="AI753" s="4">
        <v>0</v>
      </c>
      <c r="AJ753" s="4">
        <v>0</v>
      </c>
      <c r="AK753" s="4">
        <v>0</v>
      </c>
      <c r="AL753" s="4">
        <v>0</v>
      </c>
      <c r="AM753" s="4">
        <v>0</v>
      </c>
      <c r="AN753" s="4">
        <v>0</v>
      </c>
      <c r="AO753" s="4">
        <v>0</v>
      </c>
      <c r="AP753" s="4">
        <v>0</v>
      </c>
      <c r="AQ753" s="4">
        <v>0</v>
      </c>
      <c r="AR753" s="4">
        <v>0</v>
      </c>
      <c r="AS753" s="4">
        <v>0</v>
      </c>
      <c r="AT753" s="4">
        <v>0</v>
      </c>
      <c r="AU753" s="4">
        <v>0</v>
      </c>
      <c r="AV753" s="4">
        <v>0</v>
      </c>
      <c r="AW753" s="4">
        <f t="shared" si="171"/>
        <v>1093</v>
      </c>
      <c r="AX753" s="4">
        <f t="shared" si="172"/>
        <v>1077</v>
      </c>
      <c r="AY753" s="4">
        <v>0</v>
      </c>
      <c r="AZ753" s="4">
        <v>0</v>
      </c>
      <c r="BA753" s="4">
        <v>0</v>
      </c>
      <c r="BB753" s="4">
        <v>3282</v>
      </c>
      <c r="BC753" s="4">
        <v>3282</v>
      </c>
      <c r="BD753" s="4">
        <v>863</v>
      </c>
      <c r="BE753" s="4">
        <v>852</v>
      </c>
      <c r="BF753" s="4">
        <v>11</v>
      </c>
      <c r="BG753" s="4">
        <f t="shared" si="170"/>
        <v>57</v>
      </c>
      <c r="BH753" s="4">
        <v>53</v>
      </c>
      <c r="BI753" s="4">
        <v>4</v>
      </c>
      <c r="BJ753" s="4">
        <v>0</v>
      </c>
      <c r="BK753" s="4">
        <v>49441</v>
      </c>
      <c r="BL753" s="4">
        <f t="shared" si="173"/>
        <v>25889</v>
      </c>
      <c r="BM753" s="4">
        <f t="shared" si="174"/>
        <v>132</v>
      </c>
      <c r="BN753" s="4">
        <v>132</v>
      </c>
      <c r="BO753" s="4">
        <v>0</v>
      </c>
      <c r="BP753" s="4">
        <v>31</v>
      </c>
      <c r="BQ753" s="4">
        <v>0</v>
      </c>
      <c r="BR753" s="4">
        <f t="shared" si="175"/>
        <v>74294</v>
      </c>
      <c r="BS753" s="4">
        <f t="shared" si="176"/>
        <v>73654</v>
      </c>
      <c r="BT753" s="4">
        <f t="shared" si="177"/>
        <v>629</v>
      </c>
      <c r="BU753" s="4">
        <f t="shared" si="178"/>
        <v>192540</v>
      </c>
      <c r="BW753" s="4">
        <v>2</v>
      </c>
    </row>
    <row r="754" spans="1:75">
      <c r="A754" t="s">
        <v>168</v>
      </c>
      <c r="B754" s="20">
        <v>44502</v>
      </c>
      <c r="C754" s="34" t="s">
        <v>179</v>
      </c>
      <c r="D754" s="34">
        <v>2021</v>
      </c>
      <c r="E754" t="s">
        <v>640</v>
      </c>
      <c r="F754" s="4">
        <v>3547</v>
      </c>
      <c r="G754" s="4">
        <v>158</v>
      </c>
      <c r="H754" s="4">
        <v>1859</v>
      </c>
      <c r="I754" s="4">
        <v>0</v>
      </c>
      <c r="J754" s="4">
        <v>0</v>
      </c>
      <c r="K754" s="4">
        <f t="shared" si="167"/>
        <v>1859</v>
      </c>
      <c r="L754" s="4">
        <f t="shared" si="168"/>
        <v>0</v>
      </c>
      <c r="M754" s="4">
        <v>3593</v>
      </c>
      <c r="N754" s="4">
        <v>1888</v>
      </c>
      <c r="O754" s="4">
        <v>1859</v>
      </c>
      <c r="P754" s="4">
        <v>0</v>
      </c>
      <c r="Q754" s="4">
        <v>0</v>
      </c>
      <c r="R754" s="4">
        <v>29</v>
      </c>
      <c r="S754" s="4">
        <v>1</v>
      </c>
      <c r="T754" s="4">
        <v>21</v>
      </c>
      <c r="U754" s="4">
        <v>7</v>
      </c>
      <c r="V754" s="4">
        <v>0</v>
      </c>
      <c r="W754" s="4">
        <v>0</v>
      </c>
      <c r="X754" s="4">
        <f t="shared" si="169"/>
        <v>0</v>
      </c>
      <c r="Y754" s="1" t="s">
        <v>513</v>
      </c>
      <c r="Z754" s="4">
        <v>40</v>
      </c>
      <c r="AA754" s="4">
        <v>7</v>
      </c>
      <c r="AB754" s="4">
        <v>7</v>
      </c>
      <c r="AC754" s="4">
        <v>0</v>
      </c>
      <c r="AD754" s="4">
        <v>0</v>
      </c>
      <c r="AE754" s="4">
        <v>0</v>
      </c>
      <c r="AF754" s="4">
        <v>0</v>
      </c>
      <c r="AG754" s="4">
        <v>0</v>
      </c>
      <c r="AH754" s="4">
        <v>0</v>
      </c>
      <c r="AI754" s="4">
        <v>0</v>
      </c>
      <c r="AJ754" s="4">
        <v>0</v>
      </c>
      <c r="AK754" s="4">
        <v>0</v>
      </c>
      <c r="AL754" s="4">
        <v>0</v>
      </c>
      <c r="AM754" s="4">
        <v>0</v>
      </c>
      <c r="AN754" s="4">
        <v>0</v>
      </c>
      <c r="AO754" s="4">
        <v>0</v>
      </c>
      <c r="AP754" s="4">
        <v>0</v>
      </c>
      <c r="AQ754" s="4">
        <v>0</v>
      </c>
      <c r="AR754" s="4">
        <v>0</v>
      </c>
      <c r="AS754" s="4">
        <v>0</v>
      </c>
      <c r="AT754" s="4">
        <v>0</v>
      </c>
      <c r="AU754" s="4">
        <v>0</v>
      </c>
      <c r="AV754" s="4">
        <v>0</v>
      </c>
      <c r="AW754" s="4">
        <f t="shared" si="171"/>
        <v>7</v>
      </c>
      <c r="AX754" s="4">
        <f t="shared" si="172"/>
        <v>7</v>
      </c>
      <c r="AY754" s="4">
        <v>0</v>
      </c>
      <c r="AZ754" s="4">
        <v>0</v>
      </c>
      <c r="BA754" s="4">
        <v>0</v>
      </c>
      <c r="BB754" s="4">
        <v>32</v>
      </c>
      <c r="BC754" s="4">
        <v>32</v>
      </c>
      <c r="BD754" s="4">
        <v>18</v>
      </c>
      <c r="BE754" s="4">
        <v>18</v>
      </c>
      <c r="BF754" s="4">
        <v>0</v>
      </c>
      <c r="BG754" s="4">
        <f t="shared" si="170"/>
        <v>0</v>
      </c>
      <c r="BH754" s="4">
        <v>0</v>
      </c>
      <c r="BI754" s="4">
        <v>0</v>
      </c>
      <c r="BJ754" s="4">
        <v>0</v>
      </c>
      <c r="BK754" s="4">
        <v>958</v>
      </c>
      <c r="BL754" s="4">
        <f t="shared" si="173"/>
        <v>930</v>
      </c>
      <c r="BM754" s="4">
        <f t="shared" si="174"/>
        <v>2</v>
      </c>
      <c r="BN754" s="4">
        <v>2</v>
      </c>
      <c r="BO754" s="4">
        <v>0</v>
      </c>
      <c r="BP754" s="4">
        <v>0</v>
      </c>
      <c r="BQ754" s="4">
        <v>3</v>
      </c>
      <c r="BR754" s="4">
        <f t="shared" si="175"/>
        <v>1881</v>
      </c>
      <c r="BS754" s="4">
        <f t="shared" si="176"/>
        <v>1852</v>
      </c>
      <c r="BT754" s="4">
        <f t="shared" si="177"/>
        <v>29</v>
      </c>
      <c r="BU754" s="4">
        <f t="shared" si="178"/>
        <v>3553</v>
      </c>
      <c r="BW754" s="4">
        <v>0</v>
      </c>
    </row>
    <row r="755" spans="1:75">
      <c r="A755" t="s">
        <v>170</v>
      </c>
      <c r="B755" s="20">
        <v>44502</v>
      </c>
      <c r="C755" s="34" t="s">
        <v>179</v>
      </c>
      <c r="D755" s="34">
        <v>2021</v>
      </c>
      <c r="E755" t="s">
        <v>641</v>
      </c>
      <c r="F755" s="4">
        <v>37339</v>
      </c>
      <c r="G755" s="4">
        <v>2672</v>
      </c>
      <c r="H755" s="4">
        <v>16602</v>
      </c>
      <c r="I755" s="4">
        <v>4</v>
      </c>
      <c r="J755" s="4">
        <v>0</v>
      </c>
      <c r="K755" s="4">
        <f t="shared" si="167"/>
        <v>16606</v>
      </c>
      <c r="L755" s="4">
        <f t="shared" si="168"/>
        <v>0</v>
      </c>
      <c r="M755" s="4">
        <v>37987</v>
      </c>
      <c r="N755" s="4">
        <v>16917</v>
      </c>
      <c r="O755" s="4">
        <v>16606</v>
      </c>
      <c r="P755" s="4">
        <v>18</v>
      </c>
      <c r="Q755" s="4">
        <v>18</v>
      </c>
      <c r="R755" s="4">
        <v>293</v>
      </c>
      <c r="S755" s="4">
        <v>39</v>
      </c>
      <c r="T755" s="4">
        <v>37</v>
      </c>
      <c r="U755" s="4">
        <v>210</v>
      </c>
      <c r="V755" s="4">
        <v>0</v>
      </c>
      <c r="W755" s="4">
        <v>7</v>
      </c>
      <c r="X755" s="4">
        <f t="shared" si="169"/>
        <v>0</v>
      </c>
      <c r="Y755" s="1" t="s">
        <v>513</v>
      </c>
      <c r="Z755" s="4">
        <v>668</v>
      </c>
      <c r="AA755" s="4">
        <v>62</v>
      </c>
      <c r="AB755" s="4">
        <v>62</v>
      </c>
      <c r="AC755" s="4">
        <v>0</v>
      </c>
      <c r="AD755" s="4">
        <v>0</v>
      </c>
      <c r="AE755" s="4">
        <v>0</v>
      </c>
      <c r="AF755" s="4">
        <v>0</v>
      </c>
      <c r="AG755" s="4">
        <v>0</v>
      </c>
      <c r="AH755" s="4">
        <v>0</v>
      </c>
      <c r="AI755" s="4">
        <v>0</v>
      </c>
      <c r="AJ755" s="4">
        <v>0</v>
      </c>
      <c r="AK755" s="4">
        <v>0</v>
      </c>
      <c r="AL755" s="4">
        <v>0</v>
      </c>
      <c r="AM755" s="4">
        <v>0</v>
      </c>
      <c r="AN755" s="4">
        <v>0</v>
      </c>
      <c r="AO755" s="4">
        <v>0</v>
      </c>
      <c r="AP755" s="4">
        <v>0</v>
      </c>
      <c r="AQ755" s="4">
        <v>0</v>
      </c>
      <c r="AR755" s="4">
        <v>0</v>
      </c>
      <c r="AS755" s="4">
        <v>0</v>
      </c>
      <c r="AT755" s="4">
        <v>0</v>
      </c>
      <c r="AU755" s="4">
        <v>0</v>
      </c>
      <c r="AV755" s="4">
        <v>0</v>
      </c>
      <c r="AW755" s="4">
        <f t="shared" si="171"/>
        <v>62</v>
      </c>
      <c r="AX755" s="4">
        <f t="shared" si="172"/>
        <v>62</v>
      </c>
      <c r="AY755" s="4">
        <v>0</v>
      </c>
      <c r="AZ755" s="4">
        <v>0</v>
      </c>
      <c r="BA755" s="4">
        <v>0</v>
      </c>
      <c r="BB755" s="4">
        <v>484</v>
      </c>
      <c r="BC755" s="4">
        <v>484</v>
      </c>
      <c r="BD755" s="4">
        <v>164</v>
      </c>
      <c r="BE755" s="4">
        <v>162</v>
      </c>
      <c r="BF755" s="4">
        <v>2</v>
      </c>
      <c r="BG755" s="4">
        <f t="shared" si="170"/>
        <v>11</v>
      </c>
      <c r="BH755" s="4">
        <v>11</v>
      </c>
      <c r="BI755" s="4">
        <v>0</v>
      </c>
      <c r="BJ755" s="4">
        <v>0</v>
      </c>
      <c r="BK755" s="4">
        <v>10540</v>
      </c>
      <c r="BL755" s="4">
        <f t="shared" si="173"/>
        <v>6366</v>
      </c>
      <c r="BM755" s="4">
        <f t="shared" si="174"/>
        <v>485</v>
      </c>
      <c r="BN755" s="4">
        <v>485</v>
      </c>
      <c r="BO755" s="4">
        <v>0</v>
      </c>
      <c r="BP755" s="4">
        <v>0</v>
      </c>
      <c r="BQ755" s="4">
        <v>41</v>
      </c>
      <c r="BR755" s="4">
        <f t="shared" si="175"/>
        <v>16855</v>
      </c>
      <c r="BS755" s="4">
        <f t="shared" si="176"/>
        <v>16544</v>
      </c>
      <c r="BT755" s="4">
        <f t="shared" si="177"/>
        <v>293</v>
      </c>
      <c r="BU755" s="4">
        <f t="shared" si="178"/>
        <v>37319</v>
      </c>
      <c r="BW755" s="4">
        <v>2</v>
      </c>
    </row>
    <row r="756" spans="1:75">
      <c r="A756" t="s">
        <v>172</v>
      </c>
      <c r="B756" s="20">
        <v>44502</v>
      </c>
      <c r="C756" s="34" t="s">
        <v>179</v>
      </c>
      <c r="D756" s="34">
        <v>2021</v>
      </c>
      <c r="E756" t="s">
        <v>642</v>
      </c>
      <c r="F756" s="4">
        <v>157062</v>
      </c>
      <c r="G756" s="4">
        <v>10735</v>
      </c>
      <c r="H756" s="4">
        <v>76855</v>
      </c>
      <c r="I756" s="4">
        <v>23</v>
      </c>
      <c r="J756" s="4">
        <v>2</v>
      </c>
      <c r="K756" s="4">
        <f t="shared" si="167"/>
        <v>76876</v>
      </c>
      <c r="L756" s="4">
        <f t="shared" si="168"/>
        <v>0</v>
      </c>
      <c r="M756" s="4">
        <v>163962</v>
      </c>
      <c r="N756" s="4">
        <v>77594</v>
      </c>
      <c r="O756" s="4">
        <v>76876</v>
      </c>
      <c r="P756" s="4">
        <v>0</v>
      </c>
      <c r="Q756" s="4">
        <v>0</v>
      </c>
      <c r="R756" s="4">
        <v>718</v>
      </c>
      <c r="S756" s="4">
        <v>65</v>
      </c>
      <c r="T756" s="4">
        <v>277</v>
      </c>
      <c r="U756" s="4">
        <v>365</v>
      </c>
      <c r="V756" s="4">
        <v>0</v>
      </c>
      <c r="W756" s="4">
        <v>11</v>
      </c>
      <c r="X756" s="4">
        <f t="shared" si="169"/>
        <v>0</v>
      </c>
      <c r="Y756" s="1" t="s">
        <v>513</v>
      </c>
      <c r="Z756" s="4">
        <v>3031</v>
      </c>
      <c r="AA756" s="4">
        <v>182</v>
      </c>
      <c r="AB756" s="4">
        <v>181</v>
      </c>
      <c r="AC756" s="4">
        <v>1</v>
      </c>
      <c r="AD756" s="4">
        <v>0</v>
      </c>
      <c r="AE756" s="4">
        <v>1</v>
      </c>
      <c r="AF756" s="4">
        <v>0</v>
      </c>
      <c r="AG756" s="4">
        <v>0</v>
      </c>
      <c r="AH756" s="4">
        <v>0</v>
      </c>
      <c r="AI756" s="4">
        <v>0</v>
      </c>
      <c r="AJ756" s="4">
        <v>0</v>
      </c>
      <c r="AK756" s="4">
        <v>0</v>
      </c>
      <c r="AL756" s="4">
        <v>0</v>
      </c>
      <c r="AM756" s="4">
        <v>0</v>
      </c>
      <c r="AN756" s="4">
        <v>0</v>
      </c>
      <c r="AO756" s="4">
        <v>0</v>
      </c>
      <c r="AP756" s="4">
        <v>0</v>
      </c>
      <c r="AQ756" s="4">
        <v>0</v>
      </c>
      <c r="AR756" s="4">
        <v>0</v>
      </c>
      <c r="AS756" s="4">
        <v>0</v>
      </c>
      <c r="AT756" s="4">
        <v>0</v>
      </c>
      <c r="AU756" s="4">
        <v>0</v>
      </c>
      <c r="AV756" s="4">
        <v>0</v>
      </c>
      <c r="AW756" s="4">
        <f t="shared" si="171"/>
        <v>182</v>
      </c>
      <c r="AX756" s="4">
        <f t="shared" si="172"/>
        <v>181</v>
      </c>
      <c r="AY756" s="4">
        <v>0</v>
      </c>
      <c r="AZ756" s="4">
        <v>0</v>
      </c>
      <c r="BA756" s="4">
        <v>0</v>
      </c>
      <c r="BB756" s="4">
        <v>3369</v>
      </c>
      <c r="BC756" s="4">
        <v>3369</v>
      </c>
      <c r="BD756" s="4">
        <v>1753</v>
      </c>
      <c r="BE756" s="4">
        <v>1721</v>
      </c>
      <c r="BF756" s="4">
        <v>32</v>
      </c>
      <c r="BG756" s="4">
        <f t="shared" si="170"/>
        <v>121</v>
      </c>
      <c r="BH756" s="4">
        <v>120</v>
      </c>
      <c r="BI756" s="4">
        <v>1</v>
      </c>
      <c r="BJ756" s="4">
        <v>0</v>
      </c>
      <c r="BK756" s="4">
        <v>54476</v>
      </c>
      <c r="BL756" s="4">
        <f t="shared" si="173"/>
        <v>22997</v>
      </c>
      <c r="BM756" s="4">
        <f t="shared" si="174"/>
        <v>3008</v>
      </c>
      <c r="BN756" s="4">
        <v>3008</v>
      </c>
      <c r="BO756" s="4">
        <v>0</v>
      </c>
      <c r="BP756" s="4">
        <v>0</v>
      </c>
      <c r="BQ756" s="4">
        <v>0</v>
      </c>
      <c r="BR756" s="4">
        <f t="shared" si="175"/>
        <v>77412</v>
      </c>
      <c r="BS756" s="4">
        <f t="shared" si="176"/>
        <v>76695</v>
      </c>
      <c r="BT756" s="4">
        <f t="shared" si="177"/>
        <v>717</v>
      </c>
      <c r="BU756" s="4">
        <f t="shared" si="178"/>
        <v>160931</v>
      </c>
      <c r="BW756" s="4">
        <v>2</v>
      </c>
    </row>
    <row r="757" spans="1:75">
      <c r="A757" t="s">
        <v>174</v>
      </c>
      <c r="B757" s="20">
        <v>44502</v>
      </c>
      <c r="C757" s="34" t="s">
        <v>179</v>
      </c>
      <c r="D757" s="34">
        <v>2021</v>
      </c>
      <c r="E757" t="s">
        <v>643</v>
      </c>
      <c r="F757" s="4">
        <v>23826</v>
      </c>
      <c r="G757" s="4">
        <v>4284</v>
      </c>
      <c r="H757" s="4">
        <v>10215</v>
      </c>
      <c r="I757" s="4">
        <v>1</v>
      </c>
      <c r="J757" s="4">
        <v>4</v>
      </c>
      <c r="K757" s="4">
        <f t="shared" si="167"/>
        <v>10212</v>
      </c>
      <c r="L757" s="4">
        <f t="shared" si="168"/>
        <v>-1</v>
      </c>
      <c r="M757" s="4">
        <v>24175</v>
      </c>
      <c r="N757" s="4">
        <v>10332</v>
      </c>
      <c r="O757" s="4">
        <v>10213</v>
      </c>
      <c r="P757" s="4">
        <v>0</v>
      </c>
      <c r="Q757" s="4">
        <v>0</v>
      </c>
      <c r="R757" s="4">
        <v>119</v>
      </c>
      <c r="S757" s="4">
        <v>8</v>
      </c>
      <c r="T757" s="4">
        <v>28</v>
      </c>
      <c r="U757" s="4">
        <v>76</v>
      </c>
      <c r="V757" s="4">
        <v>0</v>
      </c>
      <c r="W757" s="4">
        <v>7</v>
      </c>
      <c r="X757" s="4">
        <f t="shared" si="169"/>
        <v>0</v>
      </c>
      <c r="Y757" s="1" t="s">
        <v>644</v>
      </c>
      <c r="Z757" s="4">
        <v>420</v>
      </c>
      <c r="AA757" s="4">
        <v>38</v>
      </c>
      <c r="AB757" s="4">
        <v>38</v>
      </c>
      <c r="AC757" s="4">
        <v>0</v>
      </c>
      <c r="AD757" s="4">
        <v>0</v>
      </c>
      <c r="AE757" s="4">
        <v>0</v>
      </c>
      <c r="AF757" s="4">
        <v>0</v>
      </c>
      <c r="AG757" s="4">
        <v>0</v>
      </c>
      <c r="AH757" s="4">
        <v>0</v>
      </c>
      <c r="AI757" s="4">
        <v>0</v>
      </c>
      <c r="AJ757" s="4">
        <v>0</v>
      </c>
      <c r="AK757" s="4">
        <v>0</v>
      </c>
      <c r="AL757" s="4">
        <v>0</v>
      </c>
      <c r="AM757" s="4">
        <v>0</v>
      </c>
      <c r="AN757" s="4">
        <v>0</v>
      </c>
      <c r="AO757" s="4">
        <v>0</v>
      </c>
      <c r="AP757" s="4">
        <v>0</v>
      </c>
      <c r="AQ757" s="4">
        <v>0</v>
      </c>
      <c r="AR757" s="4">
        <v>0</v>
      </c>
      <c r="AS757" s="4">
        <v>0</v>
      </c>
      <c r="AT757" s="4">
        <v>0</v>
      </c>
      <c r="AU757" s="4">
        <v>0</v>
      </c>
      <c r="AV757" s="4">
        <v>0</v>
      </c>
      <c r="AW757" s="4">
        <f t="shared" si="171"/>
        <v>38</v>
      </c>
      <c r="AX757" s="4">
        <f t="shared" si="172"/>
        <v>38</v>
      </c>
      <c r="AY757" s="4">
        <v>0</v>
      </c>
      <c r="AZ757" s="4">
        <v>0</v>
      </c>
      <c r="BA757" s="4">
        <v>0</v>
      </c>
      <c r="BB757" s="4">
        <v>186</v>
      </c>
      <c r="BC757" s="4">
        <v>186</v>
      </c>
      <c r="BD757" s="4">
        <v>86</v>
      </c>
      <c r="BE757" s="4">
        <v>82</v>
      </c>
      <c r="BF757" s="4">
        <v>4</v>
      </c>
      <c r="BG757" s="4">
        <f t="shared" si="170"/>
        <v>6</v>
      </c>
      <c r="BH757" s="4">
        <v>6</v>
      </c>
      <c r="BI757" s="4">
        <v>0</v>
      </c>
      <c r="BJ757" s="4">
        <v>0</v>
      </c>
      <c r="BK757" s="4">
        <v>4497</v>
      </c>
      <c r="BL757" s="4">
        <f t="shared" si="173"/>
        <v>5829</v>
      </c>
      <c r="BM757" s="4">
        <f t="shared" si="174"/>
        <v>272</v>
      </c>
      <c r="BN757" s="4">
        <v>272</v>
      </c>
      <c r="BO757" s="4">
        <v>0</v>
      </c>
      <c r="BP757" s="4">
        <v>0</v>
      </c>
      <c r="BQ757" s="4">
        <v>39</v>
      </c>
      <c r="BR757" s="4">
        <f t="shared" si="175"/>
        <v>10294</v>
      </c>
      <c r="BS757" s="4">
        <f t="shared" si="176"/>
        <v>10175</v>
      </c>
      <c r="BT757" s="4">
        <f t="shared" si="177"/>
        <v>119</v>
      </c>
      <c r="BU757" s="4">
        <f t="shared" si="178"/>
        <v>23755</v>
      </c>
      <c r="BW757" s="4">
        <v>35</v>
      </c>
    </row>
    <row r="758" spans="1:75">
      <c r="A758" t="s">
        <v>176</v>
      </c>
      <c r="B758" s="20">
        <v>44502</v>
      </c>
      <c r="C758" s="34" t="s">
        <v>179</v>
      </c>
      <c r="D758" s="34">
        <v>2021</v>
      </c>
      <c r="E758" t="s">
        <v>645</v>
      </c>
      <c r="F758" s="4">
        <v>127349</v>
      </c>
      <c r="G758" s="4">
        <v>6675</v>
      </c>
      <c r="H758" s="4">
        <v>40843</v>
      </c>
      <c r="I758" s="4">
        <v>0</v>
      </c>
      <c r="J758" s="4">
        <v>0</v>
      </c>
      <c r="K758" s="4">
        <f t="shared" si="167"/>
        <v>40843</v>
      </c>
      <c r="L758" s="4">
        <f t="shared" si="168"/>
        <v>0</v>
      </c>
      <c r="M758" s="4">
        <v>128368</v>
      </c>
      <c r="N758" s="4">
        <v>41266</v>
      </c>
      <c r="O758" s="4">
        <v>40843</v>
      </c>
      <c r="P758" s="4">
        <v>0</v>
      </c>
      <c r="Q758" s="4">
        <v>0</v>
      </c>
      <c r="R758" s="4">
        <v>423</v>
      </c>
      <c r="S758" s="4">
        <v>39</v>
      </c>
      <c r="T758" s="4">
        <v>20</v>
      </c>
      <c r="U758" s="4">
        <v>354</v>
      </c>
      <c r="V758" s="4">
        <v>0</v>
      </c>
      <c r="W758" s="4">
        <v>10</v>
      </c>
      <c r="X758" s="4">
        <f t="shared" si="169"/>
        <v>0</v>
      </c>
      <c r="Y758" s="1" t="s">
        <v>513</v>
      </c>
      <c r="Z758" s="4">
        <v>1490</v>
      </c>
      <c r="AA758" s="4">
        <v>170</v>
      </c>
      <c r="AB758" s="4">
        <v>169</v>
      </c>
      <c r="AC758" s="4">
        <v>1</v>
      </c>
      <c r="AD758" s="4">
        <v>1</v>
      </c>
      <c r="AE758" s="4">
        <v>0</v>
      </c>
      <c r="AF758" s="4">
        <v>0</v>
      </c>
      <c r="AG758" s="4">
        <v>0</v>
      </c>
      <c r="AH758" s="4">
        <v>0</v>
      </c>
      <c r="AI758" s="4">
        <v>0</v>
      </c>
      <c r="AJ758" s="4">
        <v>0</v>
      </c>
      <c r="AK758" s="4">
        <v>0</v>
      </c>
      <c r="AL758" s="4">
        <v>0</v>
      </c>
      <c r="AM758" s="4">
        <v>0</v>
      </c>
      <c r="AN758" s="4">
        <v>0</v>
      </c>
      <c r="AO758" s="4">
        <v>0</v>
      </c>
      <c r="AP758" s="4">
        <v>0</v>
      </c>
      <c r="AQ758" s="4">
        <v>0</v>
      </c>
      <c r="AR758" s="4">
        <v>0</v>
      </c>
      <c r="AS758" s="4">
        <v>0</v>
      </c>
      <c r="AT758" s="4">
        <v>0</v>
      </c>
      <c r="AU758" s="4">
        <v>0</v>
      </c>
      <c r="AV758" s="4">
        <v>0</v>
      </c>
      <c r="AW758" s="4">
        <f t="shared" si="171"/>
        <v>170</v>
      </c>
      <c r="AX758" s="4">
        <f t="shared" si="172"/>
        <v>169</v>
      </c>
      <c r="AY758" s="4">
        <v>0</v>
      </c>
      <c r="AZ758" s="4">
        <v>0</v>
      </c>
      <c r="BA758" s="4">
        <v>0</v>
      </c>
      <c r="BB758" s="4">
        <v>1110</v>
      </c>
      <c r="BC758" s="4">
        <v>1106</v>
      </c>
      <c r="BD758" s="4">
        <v>456</v>
      </c>
      <c r="BE758" s="4">
        <v>452</v>
      </c>
      <c r="BF758" s="4">
        <v>4</v>
      </c>
      <c r="BG758" s="4">
        <f t="shared" si="170"/>
        <v>18</v>
      </c>
      <c r="BH758" s="4">
        <v>17</v>
      </c>
      <c r="BI758" s="4">
        <v>1</v>
      </c>
      <c r="BJ758" s="4">
        <v>0</v>
      </c>
      <c r="BK758" s="4">
        <v>13080</v>
      </c>
      <c r="BL758" s="4">
        <f t="shared" si="173"/>
        <v>28168</v>
      </c>
      <c r="BM758" s="4">
        <f t="shared" si="174"/>
        <v>693</v>
      </c>
      <c r="BN758" s="4">
        <v>693</v>
      </c>
      <c r="BO758" s="4">
        <v>0</v>
      </c>
      <c r="BP758" s="4">
        <v>0</v>
      </c>
      <c r="BQ758" s="4">
        <v>56</v>
      </c>
      <c r="BR758" s="4">
        <f t="shared" si="175"/>
        <v>41096</v>
      </c>
      <c r="BS758" s="4">
        <f t="shared" si="176"/>
        <v>40674</v>
      </c>
      <c r="BT758" s="4">
        <f t="shared" si="177"/>
        <v>422</v>
      </c>
      <c r="BU758" s="4">
        <f t="shared" si="178"/>
        <v>126878</v>
      </c>
      <c r="BW758" s="4">
        <v>0</v>
      </c>
    </row>
    <row r="759" spans="1:75">
      <c r="A759" s="21" t="s">
        <v>178</v>
      </c>
      <c r="B759" s="27">
        <v>44502</v>
      </c>
      <c r="C759" s="37" t="s">
        <v>179</v>
      </c>
      <c r="D759" s="37">
        <v>2021</v>
      </c>
      <c r="E759" s="28" t="s">
        <v>646</v>
      </c>
      <c r="F759" s="21">
        <v>4813600</v>
      </c>
      <c r="G759" s="21">
        <v>347749</v>
      </c>
      <c r="H759" s="21">
        <v>1896163</v>
      </c>
      <c r="I759" s="21">
        <v>429</v>
      </c>
      <c r="J759" s="21">
        <v>111</v>
      </c>
      <c r="K759" s="21">
        <v>1896481</v>
      </c>
      <c r="L759" s="21">
        <v>0</v>
      </c>
      <c r="M759" s="21">
        <v>4918360</v>
      </c>
      <c r="N759" s="21">
        <v>1921286</v>
      </c>
      <c r="O759" s="21">
        <v>1896481</v>
      </c>
      <c r="P759" s="21">
        <v>592</v>
      </c>
      <c r="Q759" s="21">
        <v>53</v>
      </c>
      <c r="R759" s="21">
        <v>24213</v>
      </c>
      <c r="S759" s="21">
        <v>3306</v>
      </c>
      <c r="T759" s="21">
        <v>7446</v>
      </c>
      <c r="U759" s="21">
        <v>12943</v>
      </c>
      <c r="V759" s="21">
        <v>1</v>
      </c>
      <c r="W759" s="21">
        <v>517</v>
      </c>
      <c r="X759" s="21">
        <v>0</v>
      </c>
      <c r="Y759" s="29">
        <v>0</v>
      </c>
      <c r="Z759" s="21">
        <v>118736</v>
      </c>
      <c r="AA759" s="21">
        <v>12213</v>
      </c>
      <c r="AB759" s="21">
        <v>12027</v>
      </c>
      <c r="AC759" s="21">
        <v>186</v>
      </c>
      <c r="AD759" s="21">
        <v>62</v>
      </c>
      <c r="AE759" s="21">
        <v>89</v>
      </c>
      <c r="AF759" s="21">
        <v>27</v>
      </c>
      <c r="AG759" s="21">
        <v>8</v>
      </c>
      <c r="AH759" s="21">
        <v>1</v>
      </c>
      <c r="AI759" s="21">
        <v>1</v>
      </c>
      <c r="AJ759" s="21">
        <v>0</v>
      </c>
      <c r="AK759" s="21">
        <v>0</v>
      </c>
      <c r="AL759" s="21">
        <v>0</v>
      </c>
      <c r="AM759" s="21">
        <v>0</v>
      </c>
      <c r="AN759" s="21">
        <v>13</v>
      </c>
      <c r="AO759" s="21">
        <v>13</v>
      </c>
      <c r="AP759" s="21">
        <v>0</v>
      </c>
      <c r="AQ759" s="21">
        <v>0</v>
      </c>
      <c r="AR759" s="21">
        <v>13</v>
      </c>
      <c r="AS759" s="21">
        <v>0</v>
      </c>
      <c r="AT759" s="21">
        <v>0</v>
      </c>
      <c r="AU759" s="21">
        <v>0</v>
      </c>
      <c r="AV759" s="21">
        <v>13</v>
      </c>
      <c r="AW759" s="21">
        <v>12214</v>
      </c>
      <c r="AX759" s="21">
        <v>12028</v>
      </c>
      <c r="AY759" s="21">
        <v>0</v>
      </c>
      <c r="AZ759" s="21">
        <v>0</v>
      </c>
      <c r="BA759" s="21">
        <v>0</v>
      </c>
      <c r="BB759" s="21">
        <v>65367</v>
      </c>
      <c r="BC759" s="21">
        <v>65310</v>
      </c>
      <c r="BD759" s="21">
        <v>26135</v>
      </c>
      <c r="BE759" s="21">
        <v>25619</v>
      </c>
      <c r="BF759" s="21">
        <v>516</v>
      </c>
      <c r="BG759" s="21">
        <v>3089</v>
      </c>
      <c r="BH759" s="21">
        <v>3043</v>
      </c>
      <c r="BI759" s="21">
        <v>46</v>
      </c>
      <c r="BJ759" s="21">
        <v>19</v>
      </c>
      <c r="BK759" s="21">
        <v>1082460</v>
      </c>
      <c r="BL759" s="21">
        <v>835737</v>
      </c>
      <c r="BM759" s="21">
        <v>35860</v>
      </c>
      <c r="BN759" s="21">
        <v>27477</v>
      </c>
      <c r="BO759" s="21">
        <v>8383</v>
      </c>
      <c r="BP759" s="21">
        <v>64</v>
      </c>
      <c r="BQ759" s="21">
        <v>7560</v>
      </c>
      <c r="BR759" s="21">
        <v>1909059</v>
      </c>
      <c r="BS759" s="21">
        <v>1884453</v>
      </c>
      <c r="BT759" s="21">
        <v>24014</v>
      </c>
      <c r="BU759" s="21">
        <v>4799611</v>
      </c>
      <c r="BV759" s="21">
        <v>0</v>
      </c>
      <c r="BW759" s="21">
        <v>66</v>
      </c>
    </row>
    <row r="760" spans="1:75">
      <c r="A760" s="34" t="s">
        <v>98</v>
      </c>
      <c r="B760" s="35">
        <v>44411</v>
      </c>
      <c r="C760" s="34" t="s">
        <v>220</v>
      </c>
      <c r="D760" s="34">
        <v>2021</v>
      </c>
      <c r="E760" s="34" t="s">
        <v>647</v>
      </c>
      <c r="F760" s="1">
        <v>7549</v>
      </c>
      <c r="G760" s="1">
        <v>279</v>
      </c>
      <c r="H760" s="1">
        <v>2126</v>
      </c>
      <c r="I760" s="1">
        <v>0</v>
      </c>
      <c r="J760" s="1">
        <v>0</v>
      </c>
      <c r="K760" s="4">
        <f>H760-J760+I760</f>
        <v>2126</v>
      </c>
      <c r="L760" s="4">
        <f>(H760-J760+I760)-O760</f>
        <v>0</v>
      </c>
      <c r="M760" s="1">
        <v>7570</v>
      </c>
      <c r="N760" s="4">
        <v>2166</v>
      </c>
      <c r="O760" s="4">
        <v>2126</v>
      </c>
      <c r="P760" s="4">
        <v>0</v>
      </c>
      <c r="Q760" s="1">
        <v>0</v>
      </c>
      <c r="R760" s="4">
        <v>40</v>
      </c>
      <c r="S760" s="1">
        <v>4</v>
      </c>
      <c r="T760" s="1">
        <v>13</v>
      </c>
      <c r="U760" s="1">
        <v>23</v>
      </c>
      <c r="V760" s="1">
        <v>0</v>
      </c>
      <c r="W760" s="1">
        <v>0</v>
      </c>
      <c r="X760" s="4">
        <f>N760-(O760+P760+R760)</f>
        <v>0</v>
      </c>
      <c r="Y760" s="2" t="s">
        <v>513</v>
      </c>
      <c r="Z760" s="1">
        <v>59</v>
      </c>
      <c r="AA760" s="4">
        <v>3</v>
      </c>
      <c r="AB760" s="1">
        <v>3</v>
      </c>
      <c r="AC760" s="1">
        <v>0</v>
      </c>
      <c r="AD760" s="1">
        <v>0</v>
      </c>
      <c r="AE760" s="1">
        <v>0</v>
      </c>
      <c r="AF760" s="1">
        <v>0</v>
      </c>
      <c r="AG760" s="1">
        <v>0</v>
      </c>
      <c r="AH760" s="1">
        <v>0</v>
      </c>
      <c r="AI760" s="1">
        <v>0</v>
      </c>
      <c r="AJ760" s="1">
        <v>0</v>
      </c>
      <c r="AK760" s="1">
        <v>0</v>
      </c>
      <c r="AL760" s="1">
        <v>0</v>
      </c>
      <c r="AM760" s="1">
        <v>0</v>
      </c>
      <c r="AN760" s="1">
        <v>0</v>
      </c>
      <c r="AO760" s="1">
        <v>0</v>
      </c>
      <c r="AP760" s="1">
        <v>0</v>
      </c>
      <c r="AQ760" s="1">
        <v>0</v>
      </c>
      <c r="AR760" s="1">
        <v>0</v>
      </c>
      <c r="AS760" s="4">
        <v>0</v>
      </c>
      <c r="AT760" s="1">
        <v>0</v>
      </c>
      <c r="AU760" s="1">
        <v>0</v>
      </c>
      <c r="AV760" s="1">
        <v>0</v>
      </c>
      <c r="AW760" s="4">
        <f>AA760+AH760</f>
        <v>3</v>
      </c>
      <c r="AX760" s="4">
        <f>AB760+AI760</f>
        <v>3</v>
      </c>
      <c r="AY760" s="1">
        <v>0</v>
      </c>
      <c r="AZ760" s="1">
        <v>0</v>
      </c>
      <c r="BA760" s="4">
        <v>0</v>
      </c>
      <c r="BB760" s="1">
        <v>13</v>
      </c>
      <c r="BC760" s="1">
        <v>13</v>
      </c>
      <c r="BD760" s="1">
        <v>10</v>
      </c>
      <c r="BE760" s="4">
        <v>10</v>
      </c>
      <c r="BF760" s="4">
        <v>0</v>
      </c>
      <c r="BG760" s="4">
        <f>BH760+BI760</f>
        <v>1</v>
      </c>
      <c r="BH760" s="1">
        <v>1</v>
      </c>
      <c r="BI760" s="1">
        <v>0</v>
      </c>
      <c r="BJ760" s="1">
        <v>0</v>
      </c>
      <c r="BK760" s="4">
        <v>1071</v>
      </c>
      <c r="BL760" s="4">
        <f>N760-AY760-BG760-BK760</f>
        <v>1094</v>
      </c>
      <c r="BM760" s="4">
        <f>BN760+BO760</f>
        <v>18</v>
      </c>
      <c r="BN760" s="1">
        <v>18</v>
      </c>
      <c r="BO760" s="1">
        <v>0</v>
      </c>
      <c r="BP760" s="4">
        <v>0</v>
      </c>
      <c r="BQ760" s="1">
        <v>0</v>
      </c>
      <c r="BR760" s="4">
        <f>N760-AA760-AO760-AH760-AZ760</f>
        <v>2163</v>
      </c>
      <c r="BS760" s="4">
        <f>O760-AB760-AQ760-AI760-AZ760</f>
        <v>2123</v>
      </c>
      <c r="BT760" s="4">
        <f>R760-AC760-AR760-AJ760-AK760-AL760-AM760-BA760</f>
        <v>40</v>
      </c>
      <c r="BU760" s="4">
        <f>M760-Z760-AN760-AY760</f>
        <v>7511</v>
      </c>
      <c r="BV760" s="1"/>
      <c r="BW760" s="4">
        <v>1</v>
      </c>
    </row>
    <row r="761" spans="1:75">
      <c r="A761" t="s">
        <v>101</v>
      </c>
      <c r="B761" s="35">
        <v>44411</v>
      </c>
      <c r="C761" s="34" t="s">
        <v>220</v>
      </c>
      <c r="D761" s="34">
        <v>2021</v>
      </c>
      <c r="E761" s="34" t="s">
        <v>648</v>
      </c>
      <c r="BG761" s="4"/>
    </row>
    <row r="762" spans="1:75">
      <c r="A762" t="s">
        <v>103</v>
      </c>
      <c r="B762" s="35">
        <v>44411</v>
      </c>
      <c r="C762" s="34" t="s">
        <v>220</v>
      </c>
      <c r="D762" s="34">
        <v>2021</v>
      </c>
      <c r="E762" s="34" t="s">
        <v>649</v>
      </c>
      <c r="F762" s="4">
        <v>126295</v>
      </c>
      <c r="G762" s="4">
        <v>5943</v>
      </c>
      <c r="H762" s="4">
        <v>44436</v>
      </c>
      <c r="I762" s="4">
        <v>4</v>
      </c>
      <c r="J762" s="4">
        <v>0</v>
      </c>
      <c r="K762" s="4">
        <f t="shared" ref="K762:K770" si="179">H762-J762+I762</f>
        <v>44440</v>
      </c>
      <c r="L762" s="4">
        <f t="shared" ref="L762:L770" si="180">(H762-J762+I762)-O762</f>
        <v>0</v>
      </c>
      <c r="M762" s="4">
        <v>127048</v>
      </c>
      <c r="N762" s="4">
        <v>45198</v>
      </c>
      <c r="O762" s="4">
        <v>44440</v>
      </c>
      <c r="P762" s="4">
        <v>16</v>
      </c>
      <c r="Q762" s="4">
        <v>0</v>
      </c>
      <c r="R762" s="4">
        <v>742</v>
      </c>
      <c r="S762" s="4">
        <v>175</v>
      </c>
      <c r="T762" s="4">
        <v>188</v>
      </c>
      <c r="U762" s="4">
        <v>359</v>
      </c>
      <c r="V762" s="4">
        <v>0</v>
      </c>
      <c r="W762" s="4">
        <v>20</v>
      </c>
      <c r="X762" s="4">
        <f t="shared" ref="X762:X770" si="181">N762-(O762+P762+R762)</f>
        <v>0</v>
      </c>
      <c r="Y762" s="2" t="s">
        <v>513</v>
      </c>
      <c r="Z762" s="4">
        <v>1277</v>
      </c>
      <c r="AA762" s="4">
        <v>116</v>
      </c>
      <c r="AB762" s="4">
        <v>114</v>
      </c>
      <c r="AC762" s="4">
        <v>2</v>
      </c>
      <c r="AD762" s="4">
        <v>0</v>
      </c>
      <c r="AE762" s="4">
        <v>2</v>
      </c>
      <c r="AF762" s="4">
        <v>0</v>
      </c>
      <c r="AG762" s="4">
        <v>0</v>
      </c>
      <c r="AH762" s="4">
        <v>0</v>
      </c>
      <c r="AI762" s="4">
        <v>0</v>
      </c>
      <c r="AJ762" s="4">
        <v>0</v>
      </c>
      <c r="AK762" s="4">
        <v>0</v>
      </c>
      <c r="AL762" s="4">
        <v>0</v>
      </c>
      <c r="AM762" s="4">
        <v>0</v>
      </c>
      <c r="AN762" s="4">
        <v>0</v>
      </c>
      <c r="AO762" s="4">
        <v>0</v>
      </c>
      <c r="AP762" s="4">
        <v>0</v>
      </c>
      <c r="AQ762" s="4">
        <v>0</v>
      </c>
      <c r="AR762" s="4">
        <v>0</v>
      </c>
      <c r="AS762" s="4">
        <v>0</v>
      </c>
      <c r="AT762" s="4">
        <v>0</v>
      </c>
      <c r="AU762" s="4">
        <v>0</v>
      </c>
      <c r="AV762" s="4">
        <v>0</v>
      </c>
      <c r="AW762" s="4">
        <f t="shared" ref="AW762:AW770" si="182">AA762+AH762</f>
        <v>116</v>
      </c>
      <c r="AX762" s="4">
        <f t="shared" ref="AX762:AX770" si="183">AB762+AI762</f>
        <v>114</v>
      </c>
      <c r="AY762" s="4">
        <v>0</v>
      </c>
      <c r="AZ762" s="4">
        <v>0</v>
      </c>
      <c r="BA762" s="4">
        <v>0</v>
      </c>
      <c r="BB762" s="4">
        <v>1701</v>
      </c>
      <c r="BC762" s="4">
        <v>1701</v>
      </c>
      <c r="BD762" s="4">
        <v>472</v>
      </c>
      <c r="BE762" s="4">
        <v>460</v>
      </c>
      <c r="BF762" s="4">
        <v>12</v>
      </c>
      <c r="BG762" s="4">
        <f t="shared" ref="BG762:BG770" si="184">BH762+BI762</f>
        <v>0</v>
      </c>
      <c r="BH762" s="4">
        <v>0</v>
      </c>
      <c r="BI762" s="4">
        <v>0</v>
      </c>
      <c r="BJ762" s="4">
        <v>0</v>
      </c>
      <c r="BK762" s="4">
        <v>27411</v>
      </c>
      <c r="BL762" s="4">
        <f t="shared" ref="BL762:BL770" si="185">N762-AY762-BG762-BK762</f>
        <v>17787</v>
      </c>
      <c r="BM762" s="4">
        <f t="shared" ref="BM762:BM770" si="186">BN762+BO762</f>
        <v>600</v>
      </c>
      <c r="BN762" s="4">
        <v>524</v>
      </c>
      <c r="BO762" s="4">
        <v>76</v>
      </c>
      <c r="BP762" s="4">
        <v>0</v>
      </c>
      <c r="BQ762" s="4">
        <v>55</v>
      </c>
      <c r="BR762" s="4">
        <f t="shared" ref="BR762:BR770" si="187">N762-AA762-AO762-AH762-AZ762</f>
        <v>45082</v>
      </c>
      <c r="BS762" s="4">
        <f t="shared" ref="BS762:BS770" si="188">O762-AB762-AQ762-AI762-AZ762</f>
        <v>44326</v>
      </c>
      <c r="BT762" s="4">
        <f t="shared" ref="BT762:BT770" si="189">R762-AC762-AR762-AJ762-AK762-AL762-AM762-BA762</f>
        <v>740</v>
      </c>
      <c r="BU762" s="4">
        <f t="shared" ref="BU762:BU770" si="190">M762-Z762-AN762-AY762</f>
        <v>125771</v>
      </c>
      <c r="BW762" s="4">
        <v>0</v>
      </c>
    </row>
    <row r="763" spans="1:75">
      <c r="A763" t="s">
        <v>105</v>
      </c>
      <c r="B763" s="35">
        <v>44411</v>
      </c>
      <c r="C763" s="34" t="s">
        <v>220</v>
      </c>
      <c r="D763" s="34">
        <v>2021</v>
      </c>
      <c r="E763" s="34" t="s">
        <v>650</v>
      </c>
      <c r="F763" s="4">
        <v>43844</v>
      </c>
      <c r="G763" s="4">
        <v>2264</v>
      </c>
      <c r="H763" s="4">
        <v>15229</v>
      </c>
      <c r="I763" s="4">
        <v>0</v>
      </c>
      <c r="J763" s="4">
        <v>0</v>
      </c>
      <c r="K763" s="4">
        <f t="shared" si="179"/>
        <v>15229</v>
      </c>
      <c r="L763" s="4">
        <f t="shared" si="180"/>
        <v>0</v>
      </c>
      <c r="M763" s="4">
        <v>44854</v>
      </c>
      <c r="N763" s="4">
        <v>15367</v>
      </c>
      <c r="O763" s="4">
        <v>15229</v>
      </c>
      <c r="P763" s="4">
        <v>2</v>
      </c>
      <c r="Q763" s="4">
        <v>2</v>
      </c>
      <c r="R763" s="4">
        <v>136</v>
      </c>
      <c r="S763" s="4">
        <v>49</v>
      </c>
      <c r="T763" s="4">
        <v>34</v>
      </c>
      <c r="U763" s="4">
        <v>51</v>
      </c>
      <c r="V763" s="4">
        <v>0</v>
      </c>
      <c r="W763" s="4">
        <v>2</v>
      </c>
      <c r="X763" s="4">
        <f t="shared" si="181"/>
        <v>0</v>
      </c>
      <c r="Y763" s="2" t="s">
        <v>513</v>
      </c>
      <c r="Z763" s="4">
        <v>411</v>
      </c>
      <c r="AA763" s="4">
        <v>13</v>
      </c>
      <c r="AB763" s="4">
        <v>13</v>
      </c>
      <c r="AC763" s="4">
        <v>0</v>
      </c>
      <c r="AD763" s="4">
        <v>0</v>
      </c>
      <c r="AE763" s="4">
        <v>0</v>
      </c>
      <c r="AF763" s="4">
        <v>0</v>
      </c>
      <c r="AG763" s="4">
        <v>0</v>
      </c>
      <c r="AH763" s="4">
        <v>0</v>
      </c>
      <c r="AI763" s="4">
        <v>0</v>
      </c>
      <c r="AJ763" s="4">
        <v>0</v>
      </c>
      <c r="AK763" s="4">
        <v>0</v>
      </c>
      <c r="AL763" s="4">
        <v>0</v>
      </c>
      <c r="AM763" s="4">
        <v>0</v>
      </c>
      <c r="AN763" s="4">
        <v>0</v>
      </c>
      <c r="AO763" s="4">
        <v>0</v>
      </c>
      <c r="AP763" s="4">
        <v>0</v>
      </c>
      <c r="AQ763" s="4">
        <v>0</v>
      </c>
      <c r="AR763" s="4">
        <v>0</v>
      </c>
      <c r="AS763" s="4">
        <v>0</v>
      </c>
      <c r="AT763" s="4">
        <v>0</v>
      </c>
      <c r="AU763" s="4">
        <v>0</v>
      </c>
      <c r="AV763" s="4">
        <v>0</v>
      </c>
      <c r="AW763" s="4">
        <f t="shared" si="182"/>
        <v>13</v>
      </c>
      <c r="AX763" s="4">
        <f t="shared" si="183"/>
        <v>13</v>
      </c>
      <c r="AY763" s="4">
        <v>0</v>
      </c>
      <c r="AZ763" s="4">
        <v>0</v>
      </c>
      <c r="BA763" s="4">
        <v>0</v>
      </c>
      <c r="BB763" s="4">
        <v>431</v>
      </c>
      <c r="BC763" s="4">
        <v>430</v>
      </c>
      <c r="BD763" s="4">
        <v>136</v>
      </c>
      <c r="BE763" s="4">
        <v>133</v>
      </c>
      <c r="BF763" s="4">
        <v>3</v>
      </c>
      <c r="BG763" s="4">
        <f t="shared" si="184"/>
        <v>9</v>
      </c>
      <c r="BH763" s="4">
        <v>8</v>
      </c>
      <c r="BI763" s="4">
        <v>1</v>
      </c>
      <c r="BJ763" s="4">
        <v>0</v>
      </c>
      <c r="BK763" s="4">
        <v>8956</v>
      </c>
      <c r="BL763" s="4">
        <f t="shared" si="185"/>
        <v>6402</v>
      </c>
      <c r="BM763" s="4">
        <f t="shared" si="186"/>
        <v>36</v>
      </c>
      <c r="BN763" s="4">
        <v>36</v>
      </c>
      <c r="BO763" s="4">
        <v>0</v>
      </c>
      <c r="BP763" s="4">
        <v>0</v>
      </c>
      <c r="BQ763" s="4">
        <v>0</v>
      </c>
      <c r="BR763" s="4">
        <f t="shared" si="187"/>
        <v>15354</v>
      </c>
      <c r="BS763" s="4">
        <f t="shared" si="188"/>
        <v>15216</v>
      </c>
      <c r="BT763" s="4">
        <f t="shared" si="189"/>
        <v>136</v>
      </c>
      <c r="BU763" s="4">
        <f t="shared" si="190"/>
        <v>44443</v>
      </c>
      <c r="BW763" s="4">
        <v>0</v>
      </c>
    </row>
    <row r="764" spans="1:75">
      <c r="A764" t="s">
        <v>107</v>
      </c>
      <c r="B764" s="35">
        <v>44411</v>
      </c>
      <c r="C764" s="34" t="s">
        <v>220</v>
      </c>
      <c r="D764" s="34">
        <v>2021</v>
      </c>
      <c r="E764" s="34" t="s">
        <v>651</v>
      </c>
      <c r="F764" s="4">
        <v>54394</v>
      </c>
      <c r="G764" s="4">
        <v>2311</v>
      </c>
      <c r="H764" s="4">
        <v>20283</v>
      </c>
      <c r="I764" s="4">
        <v>2</v>
      </c>
      <c r="J764" s="4">
        <v>0</v>
      </c>
      <c r="K764" s="4">
        <f t="shared" si="179"/>
        <v>20285</v>
      </c>
      <c r="L764" s="4">
        <f t="shared" si="180"/>
        <v>0</v>
      </c>
      <c r="M764" s="4">
        <v>55441</v>
      </c>
      <c r="N764" s="4">
        <v>20472</v>
      </c>
      <c r="O764" s="4">
        <v>20285</v>
      </c>
      <c r="P764" s="4">
        <v>0</v>
      </c>
      <c r="Q764" s="4">
        <v>0</v>
      </c>
      <c r="R764" s="4">
        <v>187</v>
      </c>
      <c r="S764" s="4">
        <v>36</v>
      </c>
      <c r="T764" s="4">
        <v>62</v>
      </c>
      <c r="U764" s="4">
        <v>88</v>
      </c>
      <c r="V764" s="4">
        <v>0</v>
      </c>
      <c r="W764" s="4">
        <v>1</v>
      </c>
      <c r="X764" s="4">
        <f t="shared" si="181"/>
        <v>0</v>
      </c>
      <c r="Y764" s="2" t="s">
        <v>513</v>
      </c>
      <c r="Z764" s="4">
        <v>953</v>
      </c>
      <c r="AA764" s="4">
        <v>72</v>
      </c>
      <c r="AB764" s="4">
        <v>72</v>
      </c>
      <c r="AC764" s="4">
        <v>0</v>
      </c>
      <c r="AD764" s="4">
        <v>0</v>
      </c>
      <c r="AE764" s="4">
        <v>0</v>
      </c>
      <c r="AF764" s="4">
        <v>0</v>
      </c>
      <c r="AG764" s="4">
        <v>0</v>
      </c>
      <c r="AH764" s="4">
        <v>0</v>
      </c>
      <c r="AI764" s="4">
        <v>0</v>
      </c>
      <c r="AJ764" s="4">
        <v>0</v>
      </c>
      <c r="AK764" s="4">
        <v>0</v>
      </c>
      <c r="AL764" s="4">
        <v>0</v>
      </c>
      <c r="AM764" s="4">
        <v>0</v>
      </c>
      <c r="AN764" s="4">
        <v>0</v>
      </c>
      <c r="AO764" s="4">
        <v>0</v>
      </c>
      <c r="AP764" s="4">
        <v>0</v>
      </c>
      <c r="AQ764" s="4">
        <v>0</v>
      </c>
      <c r="AR764" s="4">
        <v>0</v>
      </c>
      <c r="AS764" s="4">
        <v>0</v>
      </c>
      <c r="AT764" s="4">
        <v>0</v>
      </c>
      <c r="AU764" s="4">
        <v>0</v>
      </c>
      <c r="AV764" s="4">
        <v>0</v>
      </c>
      <c r="AW764" s="4">
        <f t="shared" si="182"/>
        <v>72</v>
      </c>
      <c r="AX764" s="4">
        <f t="shared" si="183"/>
        <v>72</v>
      </c>
      <c r="AY764" s="4">
        <v>0</v>
      </c>
      <c r="AZ764" s="4">
        <v>0</v>
      </c>
      <c r="BA764" s="4">
        <v>0</v>
      </c>
      <c r="BB764" s="4">
        <v>643</v>
      </c>
      <c r="BC764" s="4">
        <v>643</v>
      </c>
      <c r="BD764" s="4">
        <v>209</v>
      </c>
      <c r="BE764" s="4">
        <v>206</v>
      </c>
      <c r="BF764" s="4">
        <v>3</v>
      </c>
      <c r="BG764" s="4">
        <f t="shared" si="184"/>
        <v>13</v>
      </c>
      <c r="BH764" s="4">
        <v>13</v>
      </c>
      <c r="BI764" s="4">
        <v>0</v>
      </c>
      <c r="BJ764" s="4">
        <v>0</v>
      </c>
      <c r="BK764" s="4">
        <v>12984</v>
      </c>
      <c r="BL764" s="4">
        <f t="shared" si="185"/>
        <v>7475</v>
      </c>
      <c r="BM764" s="4">
        <f t="shared" si="186"/>
        <v>540</v>
      </c>
      <c r="BN764" s="4">
        <v>540</v>
      </c>
      <c r="BO764" s="4">
        <v>0</v>
      </c>
      <c r="BP764" s="4">
        <v>0</v>
      </c>
      <c r="BQ764" s="4">
        <v>57</v>
      </c>
      <c r="BR764" s="4">
        <f t="shared" si="187"/>
        <v>20400</v>
      </c>
      <c r="BS764" s="4">
        <f t="shared" si="188"/>
        <v>20213</v>
      </c>
      <c r="BT764" s="4">
        <f t="shared" si="189"/>
        <v>187</v>
      </c>
      <c r="BU764" s="4">
        <f t="shared" si="190"/>
        <v>54488</v>
      </c>
      <c r="BW764" s="4">
        <v>0</v>
      </c>
    </row>
    <row r="765" spans="1:75">
      <c r="A765" t="s">
        <v>109</v>
      </c>
      <c r="B765" s="35">
        <v>44411</v>
      </c>
      <c r="C765" s="34" t="s">
        <v>220</v>
      </c>
      <c r="D765" s="34">
        <v>2021</v>
      </c>
      <c r="E765" s="34" t="s">
        <v>652</v>
      </c>
      <c r="F765" s="4">
        <v>298605</v>
      </c>
      <c r="G765" s="4">
        <v>18218</v>
      </c>
      <c r="H765" s="4">
        <v>73228</v>
      </c>
      <c r="I765" s="4">
        <v>20</v>
      </c>
      <c r="J765" s="4">
        <v>0</v>
      </c>
      <c r="K765" s="4">
        <f t="shared" si="179"/>
        <v>73248</v>
      </c>
      <c r="L765" s="4">
        <f t="shared" si="180"/>
        <v>0</v>
      </c>
      <c r="M765" s="4">
        <v>304840</v>
      </c>
      <c r="N765" s="4">
        <v>74487</v>
      </c>
      <c r="O765" s="4">
        <v>73248</v>
      </c>
      <c r="P765" s="4">
        <v>2</v>
      </c>
      <c r="Q765" s="4">
        <v>0</v>
      </c>
      <c r="R765" s="4">
        <v>1237</v>
      </c>
      <c r="S765" s="4">
        <v>111</v>
      </c>
      <c r="T765" s="4">
        <v>414</v>
      </c>
      <c r="U765" s="4">
        <v>664</v>
      </c>
      <c r="V765" s="4">
        <v>0</v>
      </c>
      <c r="W765" s="4">
        <v>48</v>
      </c>
      <c r="X765" s="4">
        <f t="shared" si="181"/>
        <v>0</v>
      </c>
      <c r="Y765" s="2" t="s">
        <v>513</v>
      </c>
      <c r="Z765" s="4">
        <v>3679</v>
      </c>
      <c r="AA765" s="4">
        <v>240</v>
      </c>
      <c r="AB765" s="4">
        <v>236</v>
      </c>
      <c r="AC765" s="4">
        <v>4</v>
      </c>
      <c r="AD765" s="4">
        <v>0</v>
      </c>
      <c r="AE765" s="4">
        <v>3</v>
      </c>
      <c r="AF765" s="4">
        <v>0</v>
      </c>
      <c r="AG765" s="4">
        <v>1</v>
      </c>
      <c r="AH765" s="4">
        <v>0</v>
      </c>
      <c r="AI765" s="4">
        <v>0</v>
      </c>
      <c r="AJ765" s="4">
        <v>0</v>
      </c>
      <c r="AK765" s="4">
        <v>0</v>
      </c>
      <c r="AL765" s="4">
        <v>0</v>
      </c>
      <c r="AM765" s="4">
        <v>0</v>
      </c>
      <c r="AN765" s="4">
        <v>0</v>
      </c>
      <c r="AO765" s="4">
        <v>0</v>
      </c>
      <c r="AP765" s="4">
        <v>0</v>
      </c>
      <c r="AQ765" s="4">
        <v>0</v>
      </c>
      <c r="AR765" s="4">
        <v>0</v>
      </c>
      <c r="AS765" s="4">
        <v>0</v>
      </c>
      <c r="AT765" s="4">
        <v>0</v>
      </c>
      <c r="AU765" s="4">
        <v>0</v>
      </c>
      <c r="AV765" s="4">
        <v>0</v>
      </c>
      <c r="AW765" s="4">
        <f t="shared" si="182"/>
        <v>240</v>
      </c>
      <c r="AX765" s="4">
        <f t="shared" si="183"/>
        <v>236</v>
      </c>
      <c r="AY765" s="4">
        <v>0</v>
      </c>
      <c r="AZ765" s="4">
        <v>0</v>
      </c>
      <c r="BA765" s="4">
        <v>0</v>
      </c>
      <c r="BB765" s="4">
        <v>4176</v>
      </c>
      <c r="BC765" s="4">
        <v>4175</v>
      </c>
      <c r="BD765" s="4">
        <v>796</v>
      </c>
      <c r="BE765" s="4">
        <v>776</v>
      </c>
      <c r="BF765" s="4">
        <v>20</v>
      </c>
      <c r="BG765" s="4">
        <f t="shared" si="184"/>
        <v>59</v>
      </c>
      <c r="BH765" s="4">
        <v>58</v>
      </c>
      <c r="BI765" s="4">
        <v>1</v>
      </c>
      <c r="BJ765" s="4">
        <v>0</v>
      </c>
      <c r="BK765" s="4">
        <v>28336</v>
      </c>
      <c r="BL765" s="4">
        <f t="shared" si="185"/>
        <v>46092</v>
      </c>
      <c r="BM765" s="4">
        <f t="shared" si="186"/>
        <v>1628</v>
      </c>
      <c r="BN765" s="4">
        <v>1628</v>
      </c>
      <c r="BO765" s="4">
        <v>0</v>
      </c>
      <c r="BP765" s="4">
        <v>0</v>
      </c>
      <c r="BQ765" s="4">
        <v>302</v>
      </c>
      <c r="BR765" s="4">
        <f t="shared" si="187"/>
        <v>74247</v>
      </c>
      <c r="BS765" s="4">
        <f t="shared" si="188"/>
        <v>73012</v>
      </c>
      <c r="BT765" s="4">
        <f t="shared" si="189"/>
        <v>1233</v>
      </c>
      <c r="BU765" s="4">
        <f t="shared" si="190"/>
        <v>301161</v>
      </c>
      <c r="BW765" s="4">
        <v>3</v>
      </c>
    </row>
    <row r="766" spans="1:75">
      <c r="A766" t="s">
        <v>111</v>
      </c>
      <c r="B766" s="35">
        <v>44411</v>
      </c>
      <c r="C766" s="34" t="s">
        <v>220</v>
      </c>
      <c r="D766" s="34">
        <v>2021</v>
      </c>
      <c r="E766" s="34" t="s">
        <v>653</v>
      </c>
      <c r="F766" s="4">
        <v>932</v>
      </c>
      <c r="G766" s="4">
        <v>63</v>
      </c>
      <c r="H766" s="4">
        <v>465</v>
      </c>
      <c r="I766" s="4">
        <v>0</v>
      </c>
      <c r="J766" s="4">
        <v>0</v>
      </c>
      <c r="K766" s="4">
        <f t="shared" si="179"/>
        <v>465</v>
      </c>
      <c r="L766" s="4">
        <f t="shared" si="180"/>
        <v>0</v>
      </c>
      <c r="M766" s="4">
        <v>970</v>
      </c>
      <c r="N766" s="4">
        <v>470</v>
      </c>
      <c r="O766" s="4">
        <v>465</v>
      </c>
      <c r="P766" s="4">
        <v>0</v>
      </c>
      <c r="Q766" s="4">
        <v>0</v>
      </c>
      <c r="R766" s="4">
        <v>5</v>
      </c>
      <c r="S766" s="4">
        <v>1</v>
      </c>
      <c r="T766" s="4">
        <v>0</v>
      </c>
      <c r="U766" s="4">
        <v>3</v>
      </c>
      <c r="V766" s="4">
        <v>0</v>
      </c>
      <c r="W766" s="4">
        <v>1</v>
      </c>
      <c r="X766" s="4">
        <f t="shared" si="181"/>
        <v>0</v>
      </c>
      <c r="Y766" s="2" t="s">
        <v>513</v>
      </c>
      <c r="Z766" s="4">
        <v>4</v>
      </c>
      <c r="AA766" s="4">
        <v>1</v>
      </c>
      <c r="AB766" s="4">
        <v>1</v>
      </c>
      <c r="AC766" s="4">
        <v>0</v>
      </c>
      <c r="AD766" s="4">
        <v>0</v>
      </c>
      <c r="AE766" s="4">
        <v>0</v>
      </c>
      <c r="AF766" s="4">
        <v>0</v>
      </c>
      <c r="AG766" s="4">
        <v>0</v>
      </c>
      <c r="AH766" s="4">
        <v>0</v>
      </c>
      <c r="AI766" s="4">
        <v>0</v>
      </c>
      <c r="AJ766" s="4">
        <v>0</v>
      </c>
      <c r="AK766" s="4">
        <v>0</v>
      </c>
      <c r="AL766" s="4">
        <v>0</v>
      </c>
      <c r="AM766" s="4">
        <v>0</v>
      </c>
      <c r="AN766" s="4">
        <v>0</v>
      </c>
      <c r="AO766" s="4">
        <v>0</v>
      </c>
      <c r="AP766" s="4">
        <v>0</v>
      </c>
      <c r="AQ766" s="4">
        <v>0</v>
      </c>
      <c r="AR766" s="4">
        <v>0</v>
      </c>
      <c r="AS766" s="4">
        <v>0</v>
      </c>
      <c r="AT766" s="4">
        <v>0</v>
      </c>
      <c r="AU766" s="4">
        <v>0</v>
      </c>
      <c r="AV766" s="4">
        <v>0</v>
      </c>
      <c r="AW766" s="4">
        <f t="shared" si="182"/>
        <v>1</v>
      </c>
      <c r="AX766" s="4">
        <f t="shared" si="183"/>
        <v>1</v>
      </c>
      <c r="AY766" s="4">
        <v>0</v>
      </c>
      <c r="AZ766" s="4">
        <v>0</v>
      </c>
      <c r="BA766" s="4">
        <v>0</v>
      </c>
      <c r="BB766" s="4">
        <v>5</v>
      </c>
      <c r="BC766" s="4">
        <v>5</v>
      </c>
      <c r="BD766" s="4">
        <v>1</v>
      </c>
      <c r="BE766" s="4">
        <v>1</v>
      </c>
      <c r="BF766" s="4">
        <v>0</v>
      </c>
      <c r="BG766" s="4">
        <f t="shared" si="184"/>
        <v>0</v>
      </c>
      <c r="BH766" s="4">
        <v>0</v>
      </c>
      <c r="BI766" s="4">
        <v>0</v>
      </c>
      <c r="BJ766" s="4">
        <v>0</v>
      </c>
      <c r="BK766" s="4">
        <v>218</v>
      </c>
      <c r="BL766" s="4">
        <f t="shared" si="185"/>
        <v>252</v>
      </c>
      <c r="BM766" s="4">
        <f t="shared" si="186"/>
        <v>2</v>
      </c>
      <c r="BN766" s="4">
        <v>2</v>
      </c>
      <c r="BO766" s="4">
        <v>0</v>
      </c>
      <c r="BP766" s="4">
        <v>0</v>
      </c>
      <c r="BQ766" s="4">
        <v>2</v>
      </c>
      <c r="BR766" s="4">
        <f t="shared" si="187"/>
        <v>469</v>
      </c>
      <c r="BS766" s="4">
        <f t="shared" si="188"/>
        <v>464</v>
      </c>
      <c r="BT766" s="4">
        <f t="shared" si="189"/>
        <v>5</v>
      </c>
      <c r="BU766" s="4">
        <f t="shared" si="190"/>
        <v>966</v>
      </c>
      <c r="BW766" s="4">
        <v>0</v>
      </c>
    </row>
    <row r="767" spans="1:75">
      <c r="A767" t="s">
        <v>113</v>
      </c>
      <c r="B767" s="35">
        <v>44411</v>
      </c>
      <c r="C767" s="34" t="s">
        <v>220</v>
      </c>
      <c r="D767" s="34">
        <v>2021</v>
      </c>
      <c r="E767" s="34" t="s">
        <v>654</v>
      </c>
      <c r="F767" s="4">
        <v>41271</v>
      </c>
      <c r="G767" s="4">
        <v>2572</v>
      </c>
      <c r="H767" s="4">
        <v>9567</v>
      </c>
      <c r="I767" s="4">
        <v>5</v>
      </c>
      <c r="J767" s="4">
        <v>0</v>
      </c>
      <c r="K767" s="4">
        <f t="shared" si="179"/>
        <v>9572</v>
      </c>
      <c r="L767" s="4">
        <f t="shared" si="180"/>
        <v>0</v>
      </c>
      <c r="M767" s="4">
        <v>41714</v>
      </c>
      <c r="N767" s="4">
        <v>9699</v>
      </c>
      <c r="O767" s="4">
        <v>9572</v>
      </c>
      <c r="P767" s="4">
        <v>0</v>
      </c>
      <c r="Q767" s="4">
        <v>0</v>
      </c>
      <c r="R767" s="4">
        <v>127</v>
      </c>
      <c r="S767" s="4">
        <v>17</v>
      </c>
      <c r="T767" s="4">
        <v>35</v>
      </c>
      <c r="U767" s="4">
        <v>75</v>
      </c>
      <c r="V767" s="4">
        <v>0</v>
      </c>
      <c r="W767" s="4">
        <v>0</v>
      </c>
      <c r="X767" s="4">
        <f t="shared" si="181"/>
        <v>0</v>
      </c>
      <c r="Y767" s="2" t="s">
        <v>513</v>
      </c>
      <c r="Z767" s="4">
        <v>470</v>
      </c>
      <c r="AA767" s="4">
        <v>23</v>
      </c>
      <c r="AB767" s="4">
        <v>21</v>
      </c>
      <c r="AC767" s="4">
        <v>2</v>
      </c>
      <c r="AD767" s="4">
        <v>0</v>
      </c>
      <c r="AE767" s="4">
        <v>2</v>
      </c>
      <c r="AF767" s="4">
        <v>0</v>
      </c>
      <c r="AG767" s="4">
        <v>0</v>
      </c>
      <c r="AH767" s="4">
        <v>0</v>
      </c>
      <c r="AI767" s="4">
        <v>0</v>
      </c>
      <c r="AJ767" s="4">
        <v>0</v>
      </c>
      <c r="AK767" s="4">
        <v>0</v>
      </c>
      <c r="AL767" s="4">
        <v>0</v>
      </c>
      <c r="AM767" s="4">
        <v>0</v>
      </c>
      <c r="AN767" s="4">
        <v>0</v>
      </c>
      <c r="AO767" s="4">
        <v>0</v>
      </c>
      <c r="AP767" s="4">
        <v>0</v>
      </c>
      <c r="AQ767" s="4">
        <v>0</v>
      </c>
      <c r="AR767" s="4">
        <v>0</v>
      </c>
      <c r="AS767" s="4">
        <v>0</v>
      </c>
      <c r="AT767" s="4">
        <v>0</v>
      </c>
      <c r="AU767" s="4">
        <v>0</v>
      </c>
      <c r="AV767" s="4">
        <v>0</v>
      </c>
      <c r="AW767" s="4">
        <f t="shared" si="182"/>
        <v>23</v>
      </c>
      <c r="AX767" s="4">
        <f t="shared" si="183"/>
        <v>21</v>
      </c>
      <c r="AY767" s="4">
        <v>0</v>
      </c>
      <c r="AZ767" s="4">
        <v>0</v>
      </c>
      <c r="BA767" s="4">
        <v>0</v>
      </c>
      <c r="BB767" s="4">
        <v>242</v>
      </c>
      <c r="BC767" s="4">
        <v>242</v>
      </c>
      <c r="BD767" s="4">
        <v>62</v>
      </c>
      <c r="BE767" s="4">
        <v>61</v>
      </c>
      <c r="BF767" s="4">
        <v>1</v>
      </c>
      <c r="BG767" s="4">
        <f t="shared" si="184"/>
        <v>6</v>
      </c>
      <c r="BH767" s="4">
        <v>6</v>
      </c>
      <c r="BI767" s="4">
        <v>0</v>
      </c>
      <c r="BJ767" s="4">
        <v>0</v>
      </c>
      <c r="BK767" s="4">
        <v>5410</v>
      </c>
      <c r="BL767" s="4">
        <f t="shared" si="185"/>
        <v>4283</v>
      </c>
      <c r="BM767" s="4">
        <f t="shared" si="186"/>
        <v>280</v>
      </c>
      <c r="BN767" s="4">
        <v>280</v>
      </c>
      <c r="BO767" s="4">
        <v>0</v>
      </c>
      <c r="BP767" s="4">
        <v>0</v>
      </c>
      <c r="BQ767" s="4">
        <v>43</v>
      </c>
      <c r="BR767" s="4">
        <f t="shared" si="187"/>
        <v>9676</v>
      </c>
      <c r="BS767" s="4">
        <f t="shared" si="188"/>
        <v>9551</v>
      </c>
      <c r="BT767" s="4">
        <f t="shared" si="189"/>
        <v>125</v>
      </c>
      <c r="BU767" s="4">
        <f t="shared" si="190"/>
        <v>41244</v>
      </c>
      <c r="BW767" s="4">
        <v>0</v>
      </c>
    </row>
    <row r="768" spans="1:75">
      <c r="A768" t="s">
        <v>115</v>
      </c>
      <c r="B768" s="35">
        <v>44411</v>
      </c>
      <c r="C768" s="34" t="s">
        <v>220</v>
      </c>
      <c r="D768" s="34">
        <v>2021</v>
      </c>
      <c r="E768" s="34" t="s">
        <v>655</v>
      </c>
      <c r="F768" s="4">
        <v>23076</v>
      </c>
      <c r="G768" s="4">
        <v>1140</v>
      </c>
      <c r="H768" s="4">
        <v>6033</v>
      </c>
      <c r="I768" s="4">
        <v>0</v>
      </c>
      <c r="J768" s="4">
        <v>2</v>
      </c>
      <c r="K768" s="4">
        <f t="shared" si="179"/>
        <v>6031</v>
      </c>
      <c r="L768" s="4">
        <f t="shared" si="180"/>
        <v>0</v>
      </c>
      <c r="M768" s="4">
        <v>23280</v>
      </c>
      <c r="N768" s="4">
        <v>6075</v>
      </c>
      <c r="O768" s="4">
        <v>6031</v>
      </c>
      <c r="P768" s="4">
        <v>0</v>
      </c>
      <c r="Q768" s="4">
        <v>0</v>
      </c>
      <c r="R768" s="4">
        <v>44</v>
      </c>
      <c r="S768" s="4">
        <v>8</v>
      </c>
      <c r="T768" s="4">
        <v>5</v>
      </c>
      <c r="U768" s="4">
        <v>31</v>
      </c>
      <c r="V768" s="4">
        <v>0</v>
      </c>
      <c r="W768" s="4">
        <v>0</v>
      </c>
      <c r="X768" s="4">
        <f t="shared" si="181"/>
        <v>0</v>
      </c>
      <c r="Y768" s="2" t="s">
        <v>513</v>
      </c>
      <c r="Z768" s="4">
        <v>158</v>
      </c>
      <c r="AA768" s="4">
        <v>0</v>
      </c>
      <c r="AB768" s="4">
        <v>0</v>
      </c>
      <c r="AC768" s="4">
        <v>0</v>
      </c>
      <c r="AD768" s="4">
        <v>0</v>
      </c>
      <c r="AE768" s="4">
        <v>0</v>
      </c>
      <c r="AF768" s="4">
        <v>0</v>
      </c>
      <c r="AG768" s="4">
        <v>0</v>
      </c>
      <c r="AH768" s="4">
        <v>0</v>
      </c>
      <c r="AI768" s="4">
        <v>0</v>
      </c>
      <c r="AJ768" s="4">
        <v>0</v>
      </c>
      <c r="AK768" s="4">
        <v>0</v>
      </c>
      <c r="AL768" s="4">
        <v>0</v>
      </c>
      <c r="AM768" s="4">
        <v>0</v>
      </c>
      <c r="AN768" s="4">
        <v>0</v>
      </c>
      <c r="AO768" s="4">
        <v>0</v>
      </c>
      <c r="AP768" s="4">
        <v>0</v>
      </c>
      <c r="AQ768" s="4">
        <v>0</v>
      </c>
      <c r="AR768" s="4">
        <v>0</v>
      </c>
      <c r="AS768" s="4">
        <v>0</v>
      </c>
      <c r="AT768" s="4">
        <v>0</v>
      </c>
      <c r="AU768" s="4">
        <v>0</v>
      </c>
      <c r="AV768" s="4">
        <v>0</v>
      </c>
      <c r="AW768" s="4">
        <f t="shared" si="182"/>
        <v>0</v>
      </c>
      <c r="AX768" s="4">
        <f t="shared" si="183"/>
        <v>0</v>
      </c>
      <c r="AY768" s="4">
        <v>0</v>
      </c>
      <c r="AZ768" s="4">
        <v>0</v>
      </c>
      <c r="BA768" s="4">
        <v>0</v>
      </c>
      <c r="BB768" s="4">
        <v>92</v>
      </c>
      <c r="BC768" s="4">
        <v>92</v>
      </c>
      <c r="BD768" s="4">
        <v>16</v>
      </c>
      <c r="BE768" s="4">
        <v>16</v>
      </c>
      <c r="BF768" s="4">
        <v>0</v>
      </c>
      <c r="BG768" s="4">
        <f t="shared" si="184"/>
        <v>0</v>
      </c>
      <c r="BH768" s="4">
        <v>0</v>
      </c>
      <c r="BI768" s="4">
        <v>0</v>
      </c>
      <c r="BJ768" s="4">
        <v>0</v>
      </c>
      <c r="BK768" s="4">
        <v>3503</v>
      </c>
      <c r="BL768" s="4">
        <f t="shared" si="185"/>
        <v>2572</v>
      </c>
      <c r="BM768" s="4">
        <f t="shared" si="186"/>
        <v>91</v>
      </c>
      <c r="BN768" s="4">
        <v>91</v>
      </c>
      <c r="BO768" s="4">
        <v>0</v>
      </c>
      <c r="BP768" s="4">
        <v>0</v>
      </c>
      <c r="BQ768" s="4">
        <v>9</v>
      </c>
      <c r="BR768" s="4">
        <f t="shared" si="187"/>
        <v>6075</v>
      </c>
      <c r="BS768" s="4">
        <f t="shared" si="188"/>
        <v>6031</v>
      </c>
      <c r="BT768" s="4">
        <f t="shared" si="189"/>
        <v>44</v>
      </c>
      <c r="BU768" s="4">
        <f t="shared" si="190"/>
        <v>23122</v>
      </c>
      <c r="BW768" s="4">
        <v>0</v>
      </c>
    </row>
    <row r="769" spans="1:75">
      <c r="A769" t="s">
        <v>117</v>
      </c>
      <c r="B769" s="35">
        <v>44411</v>
      </c>
      <c r="C769" s="34" t="s">
        <v>220</v>
      </c>
      <c r="D769" s="34">
        <v>2021</v>
      </c>
      <c r="E769" s="34" t="s">
        <v>656</v>
      </c>
      <c r="F769" s="4">
        <v>791</v>
      </c>
      <c r="G769" s="4">
        <v>35</v>
      </c>
      <c r="H769" s="4">
        <v>190</v>
      </c>
      <c r="I769" s="4">
        <v>0</v>
      </c>
      <c r="J769" s="4">
        <v>0</v>
      </c>
      <c r="K769" s="4">
        <f t="shared" si="179"/>
        <v>190</v>
      </c>
      <c r="L769" s="4">
        <f t="shared" si="180"/>
        <v>0</v>
      </c>
      <c r="M769" s="4">
        <v>787</v>
      </c>
      <c r="N769" s="4">
        <v>194</v>
      </c>
      <c r="O769" s="4">
        <v>190</v>
      </c>
      <c r="P769" s="4">
        <v>0</v>
      </c>
      <c r="Q769" s="4">
        <v>0</v>
      </c>
      <c r="R769" s="4">
        <v>4</v>
      </c>
      <c r="S769" s="4">
        <v>0</v>
      </c>
      <c r="T769" s="4">
        <v>0</v>
      </c>
      <c r="U769" s="4">
        <v>4</v>
      </c>
      <c r="V769" s="4">
        <v>0</v>
      </c>
      <c r="W769" s="4">
        <v>0</v>
      </c>
      <c r="X769" s="4">
        <f t="shared" si="181"/>
        <v>0</v>
      </c>
      <c r="Y769" s="2" t="s">
        <v>513</v>
      </c>
      <c r="Z769" s="4">
        <v>4</v>
      </c>
      <c r="AA769" s="4">
        <v>0</v>
      </c>
      <c r="AB769" s="4">
        <v>0</v>
      </c>
      <c r="AC769" s="4">
        <v>0</v>
      </c>
      <c r="AD769" s="4">
        <v>0</v>
      </c>
      <c r="AE769" s="4">
        <v>0</v>
      </c>
      <c r="AF769" s="4">
        <v>0</v>
      </c>
      <c r="AG769" s="4">
        <v>0</v>
      </c>
      <c r="AH769" s="4">
        <v>0</v>
      </c>
      <c r="AI769" s="4">
        <v>0</v>
      </c>
      <c r="AJ769" s="4">
        <v>0</v>
      </c>
      <c r="AK769" s="4">
        <v>0</v>
      </c>
      <c r="AL769" s="4">
        <v>0</v>
      </c>
      <c r="AM769" s="4">
        <v>0</v>
      </c>
      <c r="AN769" s="4">
        <v>0</v>
      </c>
      <c r="AO769" s="4">
        <v>0</v>
      </c>
      <c r="AP769" s="4">
        <v>0</v>
      </c>
      <c r="AQ769" s="4">
        <v>0</v>
      </c>
      <c r="AR769" s="4">
        <v>0</v>
      </c>
      <c r="AS769" s="4">
        <v>0</v>
      </c>
      <c r="AT769" s="4">
        <v>0</v>
      </c>
      <c r="AU769" s="4">
        <v>0</v>
      </c>
      <c r="AV769" s="4">
        <v>0</v>
      </c>
      <c r="AW769" s="4">
        <f t="shared" si="182"/>
        <v>0</v>
      </c>
      <c r="AX769" s="4">
        <f t="shared" si="183"/>
        <v>0</v>
      </c>
      <c r="AY769" s="4">
        <v>0</v>
      </c>
      <c r="AZ769" s="4">
        <v>0</v>
      </c>
      <c r="BA769" s="4">
        <v>0</v>
      </c>
      <c r="BB769" s="4">
        <v>0</v>
      </c>
      <c r="BC769" s="4">
        <v>0</v>
      </c>
      <c r="BD769" s="4">
        <v>0</v>
      </c>
      <c r="BE769" s="4">
        <v>0</v>
      </c>
      <c r="BF769" s="4">
        <v>0</v>
      </c>
      <c r="BG769" s="4">
        <f t="shared" si="184"/>
        <v>0</v>
      </c>
      <c r="BH769" s="4">
        <v>0</v>
      </c>
      <c r="BI769" s="4">
        <v>0</v>
      </c>
      <c r="BJ769" s="4">
        <v>0</v>
      </c>
      <c r="BK769" s="4">
        <v>0</v>
      </c>
      <c r="BL769" s="4">
        <f t="shared" si="185"/>
        <v>194</v>
      </c>
      <c r="BM769" s="4">
        <f t="shared" si="186"/>
        <v>0</v>
      </c>
      <c r="BN769" s="4">
        <v>0</v>
      </c>
      <c r="BO769" s="4">
        <v>0</v>
      </c>
      <c r="BP769" s="4">
        <v>0</v>
      </c>
      <c r="BQ769" s="4">
        <v>0</v>
      </c>
      <c r="BR769" s="4">
        <f t="shared" si="187"/>
        <v>194</v>
      </c>
      <c r="BS769" s="4">
        <f t="shared" si="188"/>
        <v>190</v>
      </c>
      <c r="BT769" s="4">
        <f t="shared" si="189"/>
        <v>4</v>
      </c>
      <c r="BU769" s="4">
        <f t="shared" si="190"/>
        <v>783</v>
      </c>
      <c r="BW769" s="4">
        <v>0</v>
      </c>
    </row>
    <row r="770" spans="1:75">
      <c r="A770" t="s">
        <v>119</v>
      </c>
      <c r="B770" s="35">
        <v>44411</v>
      </c>
      <c r="C770" s="34" t="s">
        <v>220</v>
      </c>
      <c r="D770" s="34">
        <v>2021</v>
      </c>
      <c r="E770" s="34" t="s">
        <v>657</v>
      </c>
      <c r="F770" s="4">
        <v>39111</v>
      </c>
      <c r="G770" s="4">
        <v>1904</v>
      </c>
      <c r="H770" s="4">
        <v>8326</v>
      </c>
      <c r="I770" s="4">
        <v>2</v>
      </c>
      <c r="J770" s="4">
        <v>0</v>
      </c>
      <c r="K770" s="4">
        <f t="shared" si="179"/>
        <v>8328</v>
      </c>
      <c r="L770" s="4">
        <f t="shared" si="180"/>
        <v>0</v>
      </c>
      <c r="M770" s="4">
        <v>39963</v>
      </c>
      <c r="N770" s="4">
        <v>8536</v>
      </c>
      <c r="O770" s="4">
        <v>8328</v>
      </c>
      <c r="P770" s="4">
        <v>13</v>
      </c>
      <c r="Q770" s="4">
        <v>0</v>
      </c>
      <c r="R770" s="4">
        <v>195</v>
      </c>
      <c r="S770" s="4">
        <v>17</v>
      </c>
      <c r="T770" s="4">
        <v>37</v>
      </c>
      <c r="U770" s="4">
        <v>131</v>
      </c>
      <c r="V770" s="4">
        <v>0</v>
      </c>
      <c r="W770" s="4">
        <v>10</v>
      </c>
      <c r="X770" s="4">
        <f t="shared" si="181"/>
        <v>0</v>
      </c>
      <c r="Y770" s="2" t="s">
        <v>513</v>
      </c>
      <c r="Z770" s="4">
        <v>433</v>
      </c>
      <c r="AA770" s="4">
        <v>33</v>
      </c>
      <c r="AB770" s="4">
        <v>31</v>
      </c>
      <c r="AC770" s="4">
        <v>2</v>
      </c>
      <c r="AD770" s="4">
        <v>0</v>
      </c>
      <c r="AE770" s="4">
        <v>0</v>
      </c>
      <c r="AF770" s="4">
        <v>1</v>
      </c>
      <c r="AG770" s="4">
        <v>1</v>
      </c>
      <c r="AH770" s="4">
        <v>0</v>
      </c>
      <c r="AI770" s="4">
        <v>0</v>
      </c>
      <c r="AJ770" s="4">
        <v>0</v>
      </c>
      <c r="AK770" s="4">
        <v>0</v>
      </c>
      <c r="AL770" s="4">
        <v>0</v>
      </c>
      <c r="AM770" s="4">
        <v>0</v>
      </c>
      <c r="AN770" s="4">
        <v>0</v>
      </c>
      <c r="AO770" s="4">
        <v>0</v>
      </c>
      <c r="AP770" s="4">
        <v>0</v>
      </c>
      <c r="AQ770" s="4">
        <v>0</v>
      </c>
      <c r="AR770" s="4">
        <v>0</v>
      </c>
      <c r="AS770" s="4">
        <v>0</v>
      </c>
      <c r="AT770" s="4">
        <v>0</v>
      </c>
      <c r="AU770" s="4">
        <v>0</v>
      </c>
      <c r="AV770" s="4">
        <v>0</v>
      </c>
      <c r="AW770" s="4">
        <f t="shared" si="182"/>
        <v>33</v>
      </c>
      <c r="AX770" s="4">
        <f t="shared" si="183"/>
        <v>31</v>
      </c>
      <c r="AY770" s="4">
        <v>0</v>
      </c>
      <c r="AZ770" s="4">
        <v>0</v>
      </c>
      <c r="BA770" s="4">
        <v>0</v>
      </c>
      <c r="BB770" s="4">
        <v>410</v>
      </c>
      <c r="BC770" s="4">
        <v>410</v>
      </c>
      <c r="BD770" s="4">
        <v>71</v>
      </c>
      <c r="BE770" s="4">
        <v>68</v>
      </c>
      <c r="BF770" s="4">
        <v>3</v>
      </c>
      <c r="BG770" s="4">
        <f t="shared" si="184"/>
        <v>3</v>
      </c>
      <c r="BH770" s="4">
        <v>3</v>
      </c>
      <c r="BI770" s="4">
        <v>0</v>
      </c>
      <c r="BJ770" s="4">
        <v>0</v>
      </c>
      <c r="BK770" s="4">
        <v>4200</v>
      </c>
      <c r="BL770" s="4">
        <f t="shared" si="185"/>
        <v>4333</v>
      </c>
      <c r="BM770" s="4">
        <f t="shared" si="186"/>
        <v>28</v>
      </c>
      <c r="BN770" s="4">
        <v>28</v>
      </c>
      <c r="BO770" s="4">
        <v>0</v>
      </c>
      <c r="BP770" s="4">
        <v>0</v>
      </c>
      <c r="BQ770" s="4">
        <v>13</v>
      </c>
      <c r="BR770" s="4">
        <f t="shared" si="187"/>
        <v>8503</v>
      </c>
      <c r="BS770" s="4">
        <f t="shared" si="188"/>
        <v>8297</v>
      </c>
      <c r="BT770" s="4">
        <f t="shared" si="189"/>
        <v>193</v>
      </c>
      <c r="BU770" s="4">
        <f t="shared" si="190"/>
        <v>39530</v>
      </c>
      <c r="BW770" s="4">
        <v>0</v>
      </c>
    </row>
    <row r="771" spans="1:75">
      <c r="A771" t="s">
        <v>121</v>
      </c>
      <c r="B771" s="35">
        <v>44411</v>
      </c>
      <c r="C771" s="34" t="s">
        <v>220</v>
      </c>
      <c r="D771" s="34">
        <v>2021</v>
      </c>
      <c r="E771" s="34" t="s">
        <v>658</v>
      </c>
      <c r="BG771" s="4"/>
    </row>
    <row r="772" spans="1:75">
      <c r="A772" t="s">
        <v>123</v>
      </c>
      <c r="B772" s="35">
        <v>44411</v>
      </c>
      <c r="C772" s="34" t="s">
        <v>220</v>
      </c>
      <c r="D772" s="34">
        <v>2021</v>
      </c>
      <c r="E772" s="34" t="s">
        <v>659</v>
      </c>
      <c r="F772" s="4">
        <v>31793</v>
      </c>
      <c r="G772" s="4">
        <v>1290</v>
      </c>
      <c r="H772" s="4">
        <v>8927</v>
      </c>
      <c r="I772" s="4">
        <v>2</v>
      </c>
      <c r="J772" s="4">
        <v>0</v>
      </c>
      <c r="K772" s="4">
        <f t="shared" ref="K772:K798" si="191">H772-J772+I772</f>
        <v>8929</v>
      </c>
      <c r="L772" s="4">
        <f t="shared" ref="L772:L798" si="192">(H772-J772+I772)-O772</f>
        <v>0</v>
      </c>
      <c r="M772" s="4">
        <v>31885</v>
      </c>
      <c r="N772" s="4">
        <v>9126</v>
      </c>
      <c r="O772" s="4">
        <v>8929</v>
      </c>
      <c r="P772" s="4">
        <v>4</v>
      </c>
      <c r="Q772" s="4">
        <v>0</v>
      </c>
      <c r="R772" s="4">
        <v>193</v>
      </c>
      <c r="S772" s="4">
        <v>24</v>
      </c>
      <c r="T772" s="4">
        <v>32</v>
      </c>
      <c r="U772" s="4">
        <v>136</v>
      </c>
      <c r="V772" s="4">
        <v>0</v>
      </c>
      <c r="W772" s="4">
        <v>1</v>
      </c>
      <c r="X772" s="4">
        <f t="shared" ref="X772:X798" si="193">N772-(O772+P772+R772)</f>
        <v>0</v>
      </c>
      <c r="Y772" s="2" t="s">
        <v>513</v>
      </c>
      <c r="Z772" s="4">
        <v>280</v>
      </c>
      <c r="AA772" s="4">
        <v>21</v>
      </c>
      <c r="AB772" s="4">
        <v>20</v>
      </c>
      <c r="AC772" s="4">
        <v>1</v>
      </c>
      <c r="AD772" s="4">
        <v>0</v>
      </c>
      <c r="AE772" s="4">
        <v>0</v>
      </c>
      <c r="AF772" s="4">
        <v>1</v>
      </c>
      <c r="AG772" s="4">
        <v>0</v>
      </c>
      <c r="AH772" s="4">
        <v>0</v>
      </c>
      <c r="AI772" s="4">
        <v>0</v>
      </c>
      <c r="AJ772" s="4">
        <v>0</v>
      </c>
      <c r="AK772" s="4">
        <v>0</v>
      </c>
      <c r="AL772" s="4">
        <v>0</v>
      </c>
      <c r="AM772" s="4">
        <v>0</v>
      </c>
      <c r="AN772" s="4">
        <v>0</v>
      </c>
      <c r="AO772" s="4">
        <v>0</v>
      </c>
      <c r="AP772" s="4">
        <v>0</v>
      </c>
      <c r="AQ772" s="4">
        <v>0</v>
      </c>
      <c r="AR772" s="4">
        <v>0</v>
      </c>
      <c r="AS772" s="4">
        <v>0</v>
      </c>
      <c r="AT772" s="4">
        <v>0</v>
      </c>
      <c r="AU772" s="4">
        <v>0</v>
      </c>
      <c r="AV772" s="4">
        <v>0</v>
      </c>
      <c r="AW772" s="4">
        <f t="shared" ref="AW772:AW798" si="194">AA772+AH772</f>
        <v>21</v>
      </c>
      <c r="AX772" s="4">
        <f t="shared" ref="AX772:AX798" si="195">AB772+AI772</f>
        <v>20</v>
      </c>
      <c r="AY772" s="4">
        <v>0</v>
      </c>
      <c r="AZ772" s="4">
        <v>0</v>
      </c>
      <c r="BA772" s="4">
        <v>0</v>
      </c>
      <c r="BB772" s="4">
        <v>186</v>
      </c>
      <c r="BC772" s="4">
        <v>186</v>
      </c>
      <c r="BD772" s="4">
        <v>75</v>
      </c>
      <c r="BE772" s="4">
        <v>73</v>
      </c>
      <c r="BF772" s="4">
        <v>2</v>
      </c>
      <c r="BG772" s="4">
        <f t="shared" ref="BG772:BG798" si="196">BH772+BI772</f>
        <v>0</v>
      </c>
      <c r="BH772" s="4">
        <v>0</v>
      </c>
      <c r="BI772" s="4">
        <v>0</v>
      </c>
      <c r="BJ772" s="4">
        <v>0</v>
      </c>
      <c r="BK772" s="4">
        <v>3229</v>
      </c>
      <c r="BL772" s="4">
        <f t="shared" ref="BL772:BL798" si="197">N772-AY772-BG772-BK772</f>
        <v>5897</v>
      </c>
      <c r="BM772" s="4">
        <f t="shared" ref="BM772:BM798" si="198">BN772+BO772</f>
        <v>138</v>
      </c>
      <c r="BN772" s="4">
        <v>138</v>
      </c>
      <c r="BO772" s="4">
        <v>0</v>
      </c>
      <c r="BP772" s="4">
        <v>0</v>
      </c>
      <c r="BQ772" s="4">
        <v>14</v>
      </c>
      <c r="BR772" s="4">
        <f t="shared" ref="BR772:BR798" si="199">N772-AA772-AO772-AH772-AZ772</f>
        <v>9105</v>
      </c>
      <c r="BS772" s="4">
        <f t="shared" ref="BS772:BS798" si="200">O772-AB772-AQ772-AI772-AZ772</f>
        <v>8909</v>
      </c>
      <c r="BT772" s="4">
        <f t="shared" ref="BT772:BT798" si="201">R772-AC772-AR772-AJ772-AK772-AL772-AM772-BA772</f>
        <v>192</v>
      </c>
      <c r="BU772" s="4">
        <f t="shared" ref="BU772:BU798" si="202">M772-Z772-AN772-AY772</f>
        <v>31605</v>
      </c>
      <c r="BW772" s="4">
        <v>0</v>
      </c>
    </row>
    <row r="773" spans="1:75">
      <c r="A773" t="s">
        <v>125</v>
      </c>
      <c r="B773" s="35">
        <v>44411</v>
      </c>
      <c r="C773" s="34" t="s">
        <v>220</v>
      </c>
      <c r="D773" s="34">
        <v>2021</v>
      </c>
      <c r="E773" s="34" t="s">
        <v>660</v>
      </c>
      <c r="F773" s="4">
        <v>19937</v>
      </c>
      <c r="G773" s="4">
        <v>789</v>
      </c>
      <c r="H773" s="4">
        <v>6941</v>
      </c>
      <c r="I773" s="4">
        <v>4</v>
      </c>
      <c r="J773" s="4">
        <v>6</v>
      </c>
      <c r="K773" s="4">
        <f t="shared" si="191"/>
        <v>6939</v>
      </c>
      <c r="L773" s="4">
        <f t="shared" si="192"/>
        <v>0</v>
      </c>
      <c r="M773" s="4">
        <v>20189</v>
      </c>
      <c r="N773" s="4">
        <v>6964</v>
      </c>
      <c r="O773" s="4">
        <v>6939</v>
      </c>
      <c r="P773" s="4">
        <v>0</v>
      </c>
      <c r="Q773" s="4">
        <v>0</v>
      </c>
      <c r="R773" s="4">
        <v>25</v>
      </c>
      <c r="S773" s="4">
        <v>19</v>
      </c>
      <c r="T773" s="4">
        <v>3</v>
      </c>
      <c r="U773" s="4">
        <v>0</v>
      </c>
      <c r="V773" s="4">
        <v>0</v>
      </c>
      <c r="W773" s="4">
        <v>3</v>
      </c>
      <c r="X773" s="4">
        <f t="shared" si="193"/>
        <v>0</v>
      </c>
      <c r="Y773" s="2" t="s">
        <v>513</v>
      </c>
      <c r="Z773" s="4">
        <v>83</v>
      </c>
      <c r="AA773" s="4">
        <v>3</v>
      </c>
      <c r="AB773" s="4">
        <v>3</v>
      </c>
      <c r="AC773" s="4">
        <v>0</v>
      </c>
      <c r="AD773" s="4">
        <v>0</v>
      </c>
      <c r="AE773" s="4">
        <v>0</v>
      </c>
      <c r="AF773" s="4">
        <v>0</v>
      </c>
      <c r="AG773" s="4">
        <v>0</v>
      </c>
      <c r="AH773" s="4">
        <v>0</v>
      </c>
      <c r="AI773" s="4">
        <v>0</v>
      </c>
      <c r="AJ773" s="4">
        <v>0</v>
      </c>
      <c r="AK773" s="4">
        <v>0</v>
      </c>
      <c r="AL773" s="4">
        <v>0</v>
      </c>
      <c r="AM773" s="4">
        <v>0</v>
      </c>
      <c r="AN773" s="4">
        <v>0</v>
      </c>
      <c r="AO773" s="4">
        <v>0</v>
      </c>
      <c r="AP773" s="4">
        <v>0</v>
      </c>
      <c r="AQ773" s="4">
        <v>0</v>
      </c>
      <c r="AR773" s="4">
        <v>0</v>
      </c>
      <c r="AS773" s="4">
        <v>0</v>
      </c>
      <c r="AT773" s="4">
        <v>0</v>
      </c>
      <c r="AU773" s="4">
        <v>0</v>
      </c>
      <c r="AV773" s="4">
        <v>0</v>
      </c>
      <c r="AW773" s="4">
        <f t="shared" si="194"/>
        <v>3</v>
      </c>
      <c r="AX773" s="4">
        <f t="shared" si="195"/>
        <v>3</v>
      </c>
      <c r="AY773" s="4">
        <v>0</v>
      </c>
      <c r="AZ773" s="4">
        <v>0</v>
      </c>
      <c r="BA773" s="4">
        <v>0</v>
      </c>
      <c r="BB773" s="4">
        <v>112</v>
      </c>
      <c r="BC773" s="4">
        <v>109</v>
      </c>
      <c r="BD773" s="4">
        <v>36</v>
      </c>
      <c r="BE773" s="4">
        <v>36</v>
      </c>
      <c r="BF773" s="4">
        <v>0</v>
      </c>
      <c r="BG773" s="4">
        <f t="shared" si="196"/>
        <v>1</v>
      </c>
      <c r="BH773" s="4">
        <v>1</v>
      </c>
      <c r="BI773" s="4">
        <v>0</v>
      </c>
      <c r="BJ773" s="4">
        <v>0</v>
      </c>
      <c r="BK773" s="4">
        <v>1613</v>
      </c>
      <c r="BL773" s="4">
        <f t="shared" si="197"/>
        <v>5350</v>
      </c>
      <c r="BM773" s="4">
        <f t="shared" si="198"/>
        <v>51</v>
      </c>
      <c r="BN773" s="4">
        <v>51</v>
      </c>
      <c r="BO773" s="4">
        <v>0</v>
      </c>
      <c r="BP773" s="4">
        <v>0</v>
      </c>
      <c r="BQ773" s="4">
        <v>11</v>
      </c>
      <c r="BR773" s="4">
        <f t="shared" si="199"/>
        <v>6961</v>
      </c>
      <c r="BS773" s="4">
        <f t="shared" si="200"/>
        <v>6936</v>
      </c>
      <c r="BT773" s="4">
        <f t="shared" si="201"/>
        <v>25</v>
      </c>
      <c r="BU773" s="4">
        <f t="shared" si="202"/>
        <v>20106</v>
      </c>
      <c r="BW773" s="4">
        <v>0</v>
      </c>
    </row>
    <row r="774" spans="1:75">
      <c r="A774" t="s">
        <v>127</v>
      </c>
      <c r="B774" s="35">
        <v>44411</v>
      </c>
      <c r="C774" s="34" t="s">
        <v>220</v>
      </c>
      <c r="D774" s="34">
        <v>2021</v>
      </c>
      <c r="E774" s="34" t="s">
        <v>661</v>
      </c>
      <c r="F774" s="4">
        <v>14507</v>
      </c>
      <c r="G774" s="4">
        <v>673</v>
      </c>
      <c r="H774" s="4">
        <v>5013</v>
      </c>
      <c r="I774" s="4">
        <v>0</v>
      </c>
      <c r="J774" s="4">
        <v>1</v>
      </c>
      <c r="K774" s="4">
        <f t="shared" si="191"/>
        <v>5012</v>
      </c>
      <c r="L774" s="4">
        <f t="shared" si="192"/>
        <v>0</v>
      </c>
      <c r="M774" s="4">
        <v>14618</v>
      </c>
      <c r="N774" s="4">
        <v>5070</v>
      </c>
      <c r="O774" s="4">
        <v>5012</v>
      </c>
      <c r="P774" s="4">
        <v>5</v>
      </c>
      <c r="Q774" s="4">
        <v>0</v>
      </c>
      <c r="R774" s="4">
        <v>53</v>
      </c>
      <c r="S774" s="4">
        <v>11</v>
      </c>
      <c r="T774" s="4">
        <v>20</v>
      </c>
      <c r="U774" s="4">
        <v>21</v>
      </c>
      <c r="V774" s="4">
        <v>0</v>
      </c>
      <c r="W774" s="4">
        <v>1</v>
      </c>
      <c r="X774" s="4">
        <f t="shared" si="193"/>
        <v>0</v>
      </c>
      <c r="Y774" s="2" t="s">
        <v>513</v>
      </c>
      <c r="Z774" s="4">
        <v>241</v>
      </c>
      <c r="AA774" s="4">
        <v>32</v>
      </c>
      <c r="AB774" s="4">
        <v>32</v>
      </c>
      <c r="AC774" s="4">
        <v>0</v>
      </c>
      <c r="AD774" s="4">
        <v>0</v>
      </c>
      <c r="AE774" s="4">
        <v>0</v>
      </c>
      <c r="AF774" s="4">
        <v>0</v>
      </c>
      <c r="AG774" s="4">
        <v>0</v>
      </c>
      <c r="AH774" s="4">
        <v>0</v>
      </c>
      <c r="AI774" s="4">
        <v>0</v>
      </c>
      <c r="AJ774" s="4">
        <v>0</v>
      </c>
      <c r="AK774" s="4">
        <v>0</v>
      </c>
      <c r="AL774" s="4">
        <v>0</v>
      </c>
      <c r="AM774" s="4">
        <v>0</v>
      </c>
      <c r="AN774" s="4">
        <v>0</v>
      </c>
      <c r="AO774" s="4">
        <v>0</v>
      </c>
      <c r="AP774" s="4">
        <v>0</v>
      </c>
      <c r="AQ774" s="4">
        <v>0</v>
      </c>
      <c r="AR774" s="4">
        <v>0</v>
      </c>
      <c r="AS774" s="4">
        <v>0</v>
      </c>
      <c r="AT774" s="4">
        <v>0</v>
      </c>
      <c r="AU774" s="4">
        <v>0</v>
      </c>
      <c r="AV774" s="4">
        <v>0</v>
      </c>
      <c r="AW774" s="4">
        <f t="shared" si="194"/>
        <v>32</v>
      </c>
      <c r="AX774" s="4">
        <f t="shared" si="195"/>
        <v>32</v>
      </c>
      <c r="AY774" s="4">
        <v>0</v>
      </c>
      <c r="AZ774" s="4">
        <v>0</v>
      </c>
      <c r="BA774" s="4">
        <v>0</v>
      </c>
      <c r="BB774" s="4">
        <v>278</v>
      </c>
      <c r="BC774" s="4">
        <v>278</v>
      </c>
      <c r="BD774" s="4">
        <v>30</v>
      </c>
      <c r="BE774" s="4">
        <v>30</v>
      </c>
      <c r="BF774" s="4">
        <v>0</v>
      </c>
      <c r="BG774" s="4">
        <f t="shared" si="196"/>
        <v>3</v>
      </c>
      <c r="BH774" s="4">
        <v>3</v>
      </c>
      <c r="BI774" s="4">
        <v>0</v>
      </c>
      <c r="BJ774" s="4">
        <v>0</v>
      </c>
      <c r="BK774" s="4">
        <v>2434</v>
      </c>
      <c r="BL774" s="4">
        <f t="shared" si="197"/>
        <v>2633</v>
      </c>
      <c r="BM774" s="4">
        <f t="shared" si="198"/>
        <v>22</v>
      </c>
      <c r="BN774" s="4">
        <v>22</v>
      </c>
      <c r="BO774" s="4">
        <v>0</v>
      </c>
      <c r="BP774" s="4">
        <v>0</v>
      </c>
      <c r="BQ774" s="4">
        <v>21</v>
      </c>
      <c r="BR774" s="4">
        <f t="shared" si="199"/>
        <v>5038</v>
      </c>
      <c r="BS774" s="4">
        <f t="shared" si="200"/>
        <v>4980</v>
      </c>
      <c r="BT774" s="4">
        <f t="shared" si="201"/>
        <v>53</v>
      </c>
      <c r="BU774" s="4">
        <f t="shared" si="202"/>
        <v>14377</v>
      </c>
      <c r="BW774" s="4">
        <v>0</v>
      </c>
    </row>
    <row r="775" spans="1:75">
      <c r="A775" t="s">
        <v>129</v>
      </c>
      <c r="B775" s="35">
        <v>44411</v>
      </c>
      <c r="C775" s="34" t="s">
        <v>220</v>
      </c>
      <c r="D775" s="34">
        <v>2021</v>
      </c>
      <c r="E775" s="34" t="s">
        <v>662</v>
      </c>
      <c r="F775" s="4">
        <v>15499</v>
      </c>
      <c r="G775" s="4">
        <v>548</v>
      </c>
      <c r="H775" s="4">
        <v>6586</v>
      </c>
      <c r="I775" s="4">
        <v>1</v>
      </c>
      <c r="J775" s="4">
        <v>0</v>
      </c>
      <c r="K775" s="4">
        <f t="shared" si="191"/>
        <v>6587</v>
      </c>
      <c r="L775" s="4">
        <f t="shared" si="192"/>
        <v>0</v>
      </c>
      <c r="M775" s="4">
        <v>15689</v>
      </c>
      <c r="N775" s="4">
        <v>6659</v>
      </c>
      <c r="O775" s="4">
        <v>6587</v>
      </c>
      <c r="P775" s="4">
        <v>1</v>
      </c>
      <c r="Q775" s="4">
        <v>0</v>
      </c>
      <c r="R775" s="4">
        <v>71</v>
      </c>
      <c r="S775" s="4">
        <v>27</v>
      </c>
      <c r="T775" s="4">
        <v>14</v>
      </c>
      <c r="U775" s="4">
        <v>29</v>
      </c>
      <c r="V775" s="4">
        <v>0</v>
      </c>
      <c r="W775" s="4">
        <v>1</v>
      </c>
      <c r="X775" s="4">
        <f t="shared" si="193"/>
        <v>0</v>
      </c>
      <c r="Y775" s="2" t="s">
        <v>513</v>
      </c>
      <c r="Z775" s="4">
        <v>333</v>
      </c>
      <c r="AA775" s="4">
        <v>9</v>
      </c>
      <c r="AB775" s="4">
        <v>9</v>
      </c>
      <c r="AC775" s="4">
        <v>0</v>
      </c>
      <c r="AD775" s="4">
        <v>0</v>
      </c>
      <c r="AE775" s="4">
        <v>0</v>
      </c>
      <c r="AF775" s="4">
        <v>0</v>
      </c>
      <c r="AG775" s="4">
        <v>0</v>
      </c>
      <c r="AH775" s="4">
        <v>0</v>
      </c>
      <c r="AI775" s="4">
        <v>0</v>
      </c>
      <c r="AJ775" s="4">
        <v>0</v>
      </c>
      <c r="AK775" s="4">
        <v>0</v>
      </c>
      <c r="AL775" s="4">
        <v>0</v>
      </c>
      <c r="AM775" s="4">
        <v>0</v>
      </c>
      <c r="AN775" s="4">
        <v>0</v>
      </c>
      <c r="AO775" s="4">
        <v>0</v>
      </c>
      <c r="AP775" s="4">
        <v>0</v>
      </c>
      <c r="AQ775" s="4">
        <v>0</v>
      </c>
      <c r="AR775" s="4">
        <v>0</v>
      </c>
      <c r="AS775" s="4">
        <v>0</v>
      </c>
      <c r="AT775" s="4">
        <v>0</v>
      </c>
      <c r="AU775" s="4">
        <v>0</v>
      </c>
      <c r="AV775" s="4">
        <v>0</v>
      </c>
      <c r="AW775" s="4">
        <f t="shared" si="194"/>
        <v>9</v>
      </c>
      <c r="AX775" s="4">
        <f t="shared" si="195"/>
        <v>9</v>
      </c>
      <c r="AY775" s="4">
        <v>0</v>
      </c>
      <c r="AZ775" s="4">
        <v>0</v>
      </c>
      <c r="BA775" s="4">
        <v>0</v>
      </c>
      <c r="BB775" s="4">
        <v>92</v>
      </c>
      <c r="BC775" s="4">
        <v>92</v>
      </c>
      <c r="BD775" s="4">
        <v>35</v>
      </c>
      <c r="BE775" s="4">
        <v>35</v>
      </c>
      <c r="BF775" s="4">
        <v>0</v>
      </c>
      <c r="BG775" s="4">
        <f t="shared" si="196"/>
        <v>2</v>
      </c>
      <c r="BH775" s="4">
        <v>2</v>
      </c>
      <c r="BI775" s="4">
        <v>0</v>
      </c>
      <c r="BJ775" s="4">
        <v>0</v>
      </c>
      <c r="BK775" s="4">
        <v>2262</v>
      </c>
      <c r="BL775" s="4">
        <f t="shared" si="197"/>
        <v>4395</v>
      </c>
      <c r="BM775" s="4">
        <f t="shared" si="198"/>
        <v>268</v>
      </c>
      <c r="BN775" s="4">
        <v>268</v>
      </c>
      <c r="BO775" s="4">
        <v>0</v>
      </c>
      <c r="BP775" s="4">
        <v>0</v>
      </c>
      <c r="BQ775" s="4">
        <v>23</v>
      </c>
      <c r="BR775" s="4">
        <f t="shared" si="199"/>
        <v>6650</v>
      </c>
      <c r="BS775" s="4">
        <f t="shared" si="200"/>
        <v>6578</v>
      </c>
      <c r="BT775" s="4">
        <f t="shared" si="201"/>
        <v>71</v>
      </c>
      <c r="BU775" s="4">
        <f t="shared" si="202"/>
        <v>15356</v>
      </c>
      <c r="BW775" s="4">
        <v>0</v>
      </c>
    </row>
    <row r="776" spans="1:75">
      <c r="A776" t="s">
        <v>131</v>
      </c>
      <c r="B776" s="35">
        <v>44411</v>
      </c>
      <c r="C776" s="34" t="s">
        <v>220</v>
      </c>
      <c r="D776" s="34">
        <v>2021</v>
      </c>
      <c r="E776" s="34" t="s">
        <v>663</v>
      </c>
      <c r="F776" s="4">
        <v>1411796</v>
      </c>
      <c r="G776" s="4">
        <v>67815</v>
      </c>
      <c r="H776" s="4">
        <v>485181</v>
      </c>
      <c r="I776" s="4">
        <v>121</v>
      </c>
      <c r="J776" s="4">
        <v>61</v>
      </c>
      <c r="K776" s="4">
        <f t="shared" si="191"/>
        <v>485241</v>
      </c>
      <c r="L776" s="4">
        <f t="shared" si="192"/>
        <v>0</v>
      </c>
      <c r="M776" s="4">
        <v>1432096</v>
      </c>
      <c r="N776" s="4">
        <v>493493</v>
      </c>
      <c r="O776" s="4">
        <v>485241</v>
      </c>
      <c r="P776" s="4">
        <v>0</v>
      </c>
      <c r="Q776" s="4">
        <v>0</v>
      </c>
      <c r="R776" s="4">
        <v>8252</v>
      </c>
      <c r="S776" s="4">
        <v>1333</v>
      </c>
      <c r="T776" s="4">
        <v>2250</v>
      </c>
      <c r="U776" s="4">
        <v>4621</v>
      </c>
      <c r="V776" s="4">
        <v>0</v>
      </c>
      <c r="W776" s="4">
        <v>48</v>
      </c>
      <c r="X776" s="4">
        <f t="shared" si="193"/>
        <v>0</v>
      </c>
      <c r="Y776" s="2" t="s">
        <v>513</v>
      </c>
      <c r="Z776" s="4">
        <v>31183</v>
      </c>
      <c r="AA776" s="4">
        <v>3492</v>
      </c>
      <c r="AB776" s="4">
        <v>3425</v>
      </c>
      <c r="AC776" s="4">
        <v>67</v>
      </c>
      <c r="AD776" s="4">
        <v>33</v>
      </c>
      <c r="AE776" s="4">
        <v>21</v>
      </c>
      <c r="AF776" s="4">
        <v>13</v>
      </c>
      <c r="AG776" s="4">
        <v>0</v>
      </c>
      <c r="AH776" s="4">
        <v>0</v>
      </c>
      <c r="AI776" s="4">
        <v>0</v>
      </c>
      <c r="AJ776" s="4">
        <v>0</v>
      </c>
      <c r="AK776" s="4">
        <v>0</v>
      </c>
      <c r="AL776" s="4">
        <v>0</v>
      </c>
      <c r="AM776" s="4">
        <v>0</v>
      </c>
      <c r="AN776" s="4">
        <v>13</v>
      </c>
      <c r="AO776" s="4">
        <v>13</v>
      </c>
      <c r="AP776" s="4">
        <v>0</v>
      </c>
      <c r="AQ776" s="4">
        <v>0</v>
      </c>
      <c r="AR776" s="4">
        <v>13</v>
      </c>
      <c r="AS776" s="4">
        <v>0</v>
      </c>
      <c r="AT776" s="4">
        <v>0</v>
      </c>
      <c r="AU776" s="4">
        <v>0</v>
      </c>
      <c r="AV776" s="4">
        <v>13</v>
      </c>
      <c r="AW776" s="4">
        <f t="shared" si="194"/>
        <v>3492</v>
      </c>
      <c r="AX776" s="4">
        <f t="shared" si="195"/>
        <v>3425</v>
      </c>
      <c r="AY776" s="4">
        <v>0</v>
      </c>
      <c r="AZ776" s="4">
        <v>0</v>
      </c>
      <c r="BA776" s="4">
        <v>0</v>
      </c>
      <c r="BB776" s="4">
        <v>15245</v>
      </c>
      <c r="BC776" s="4">
        <v>15245</v>
      </c>
      <c r="BD776" s="4">
        <v>6416</v>
      </c>
      <c r="BE776" s="4">
        <v>6273</v>
      </c>
      <c r="BF776" s="4">
        <v>143</v>
      </c>
      <c r="BG776" s="4">
        <f t="shared" si="196"/>
        <v>1313</v>
      </c>
      <c r="BH776" s="4">
        <v>1295</v>
      </c>
      <c r="BI776" s="4">
        <v>18</v>
      </c>
      <c r="BJ776" s="4">
        <v>0</v>
      </c>
      <c r="BK776" s="4">
        <v>250681</v>
      </c>
      <c r="BL776" s="4">
        <f t="shared" si="197"/>
        <v>241499</v>
      </c>
      <c r="BM776" s="4">
        <f t="shared" si="198"/>
        <v>4432</v>
      </c>
      <c r="BN776" s="4">
        <v>0</v>
      </c>
      <c r="BO776" s="4">
        <v>4432</v>
      </c>
      <c r="BP776" s="4">
        <v>0</v>
      </c>
      <c r="BQ776" s="4">
        <v>2141</v>
      </c>
      <c r="BR776" s="4">
        <f t="shared" si="199"/>
        <v>489988</v>
      </c>
      <c r="BS776" s="4">
        <f t="shared" si="200"/>
        <v>481816</v>
      </c>
      <c r="BT776" s="4">
        <f t="shared" si="201"/>
        <v>8172</v>
      </c>
      <c r="BU776" s="4">
        <f t="shared" si="202"/>
        <v>1400900</v>
      </c>
      <c r="BW776" s="4">
        <v>3</v>
      </c>
    </row>
    <row r="777" spans="1:75" ht="72.599999999999994">
      <c r="A777" t="s">
        <v>133</v>
      </c>
      <c r="B777" s="35">
        <v>44411</v>
      </c>
      <c r="C777" s="34" t="s">
        <v>220</v>
      </c>
      <c r="D777" s="34">
        <v>2021</v>
      </c>
      <c r="E777" s="34" t="s">
        <v>664</v>
      </c>
      <c r="F777" s="4">
        <v>142780</v>
      </c>
      <c r="G777" s="4">
        <v>7894</v>
      </c>
      <c r="H777" s="4">
        <v>46184</v>
      </c>
      <c r="I777" s="4">
        <v>11</v>
      </c>
      <c r="J777" s="4">
        <v>0</v>
      </c>
      <c r="K777" s="4">
        <f t="shared" si="191"/>
        <v>46195</v>
      </c>
      <c r="L777" s="4">
        <f t="shared" si="192"/>
        <v>-1</v>
      </c>
      <c r="M777" s="4">
        <v>147201</v>
      </c>
      <c r="N777" s="4">
        <v>46771</v>
      </c>
      <c r="O777" s="4">
        <v>46196</v>
      </c>
      <c r="P777" s="4">
        <v>42</v>
      </c>
      <c r="Q777" s="4">
        <v>0</v>
      </c>
      <c r="R777" s="4">
        <v>533</v>
      </c>
      <c r="S777" s="4">
        <v>53</v>
      </c>
      <c r="T777" s="4">
        <v>165</v>
      </c>
      <c r="U777" s="4">
        <v>281</v>
      </c>
      <c r="V777" s="4">
        <v>0</v>
      </c>
      <c r="W777" s="4">
        <v>34</v>
      </c>
      <c r="X777" s="4">
        <f t="shared" si="193"/>
        <v>0</v>
      </c>
      <c r="Y777" s="2" t="s">
        <v>665</v>
      </c>
      <c r="Z777" s="4">
        <v>8725</v>
      </c>
      <c r="AA777" s="4">
        <v>493</v>
      </c>
      <c r="AB777" s="4">
        <v>486</v>
      </c>
      <c r="AC777" s="4">
        <v>7</v>
      </c>
      <c r="AD777" s="4">
        <v>1</v>
      </c>
      <c r="AE777" s="4">
        <v>2</v>
      </c>
      <c r="AF777" s="4">
        <v>0</v>
      </c>
      <c r="AG777" s="4">
        <v>4</v>
      </c>
      <c r="AH777" s="4">
        <v>0</v>
      </c>
      <c r="AI777" s="4">
        <v>0</v>
      </c>
      <c r="AJ777" s="4">
        <v>0</v>
      </c>
      <c r="AK777" s="4">
        <v>0</v>
      </c>
      <c r="AL777" s="4">
        <v>0</v>
      </c>
      <c r="AM777" s="4">
        <v>0</v>
      </c>
      <c r="AN777" s="4">
        <v>0</v>
      </c>
      <c r="AO777" s="4">
        <v>0</v>
      </c>
      <c r="AP777" s="4">
        <v>0</v>
      </c>
      <c r="AQ777" s="4">
        <v>0</v>
      </c>
      <c r="AR777" s="4">
        <v>0</v>
      </c>
      <c r="AS777" s="4">
        <v>0</v>
      </c>
      <c r="AT777" s="4">
        <v>0</v>
      </c>
      <c r="AU777" s="4">
        <v>0</v>
      </c>
      <c r="AV777" s="4">
        <v>0</v>
      </c>
      <c r="AW777" s="4">
        <f t="shared" si="194"/>
        <v>493</v>
      </c>
      <c r="AX777" s="4">
        <f t="shared" si="195"/>
        <v>486</v>
      </c>
      <c r="AY777" s="4">
        <v>0</v>
      </c>
      <c r="AZ777" s="4">
        <v>0</v>
      </c>
      <c r="BA777" s="4">
        <v>0</v>
      </c>
      <c r="BB777" s="4">
        <v>1856</v>
      </c>
      <c r="BC777" s="4">
        <v>1853</v>
      </c>
      <c r="BD777" s="4">
        <v>444</v>
      </c>
      <c r="BE777" s="4">
        <v>437</v>
      </c>
      <c r="BF777" s="4">
        <v>7</v>
      </c>
      <c r="BG777" s="4">
        <f t="shared" si="196"/>
        <v>50</v>
      </c>
      <c r="BH777" s="4">
        <v>50</v>
      </c>
      <c r="BI777" s="4">
        <v>0</v>
      </c>
      <c r="BJ777" s="4">
        <v>0</v>
      </c>
      <c r="BK777" s="4">
        <v>23070</v>
      </c>
      <c r="BL777" s="4">
        <f t="shared" si="197"/>
        <v>23651</v>
      </c>
      <c r="BM777" s="4">
        <f t="shared" si="198"/>
        <v>221</v>
      </c>
      <c r="BN777" s="4">
        <v>221</v>
      </c>
      <c r="BO777" s="4">
        <v>0</v>
      </c>
      <c r="BP777" s="4">
        <v>0</v>
      </c>
      <c r="BQ777" s="4">
        <v>0</v>
      </c>
      <c r="BR777" s="4">
        <f t="shared" si="199"/>
        <v>46278</v>
      </c>
      <c r="BS777" s="4">
        <f t="shared" si="200"/>
        <v>45710</v>
      </c>
      <c r="BT777" s="4">
        <f t="shared" si="201"/>
        <v>526</v>
      </c>
      <c r="BU777" s="4">
        <f t="shared" si="202"/>
        <v>138476</v>
      </c>
      <c r="BW777" s="4">
        <v>0</v>
      </c>
    </row>
    <row r="778" spans="1:75">
      <c r="A778" t="s">
        <v>135</v>
      </c>
      <c r="B778" s="35">
        <v>44411</v>
      </c>
      <c r="C778" s="34" t="s">
        <v>220</v>
      </c>
      <c r="D778" s="34">
        <v>2021</v>
      </c>
      <c r="E778" s="34" t="s">
        <v>666</v>
      </c>
      <c r="F778" s="4">
        <v>22960</v>
      </c>
      <c r="G778" s="4">
        <v>1412</v>
      </c>
      <c r="H778" s="4">
        <v>6725</v>
      </c>
      <c r="I778" s="4">
        <v>1</v>
      </c>
      <c r="J778" s="4">
        <v>0</v>
      </c>
      <c r="K778" s="4">
        <f t="shared" si="191"/>
        <v>6726</v>
      </c>
      <c r="L778" s="4">
        <f t="shared" si="192"/>
        <v>0</v>
      </c>
      <c r="M778" s="4">
        <v>23146</v>
      </c>
      <c r="N778" s="4">
        <v>6843</v>
      </c>
      <c r="O778" s="4">
        <v>6726</v>
      </c>
      <c r="P778" s="4">
        <v>0</v>
      </c>
      <c r="Q778" s="4">
        <v>0</v>
      </c>
      <c r="R778" s="4">
        <v>117</v>
      </c>
      <c r="S778" s="4">
        <v>45</v>
      </c>
      <c r="T778" s="4">
        <v>26</v>
      </c>
      <c r="U778" s="4">
        <v>45</v>
      </c>
      <c r="V778" s="4">
        <v>0</v>
      </c>
      <c r="W778" s="4">
        <v>1</v>
      </c>
      <c r="X778" s="4">
        <f t="shared" si="193"/>
        <v>0</v>
      </c>
      <c r="Y778" s="2" t="s">
        <v>513</v>
      </c>
      <c r="Z778" s="4">
        <v>226</v>
      </c>
      <c r="AA778" s="4">
        <v>11</v>
      </c>
      <c r="AB778" s="4">
        <v>10</v>
      </c>
      <c r="AC778" s="4">
        <v>1</v>
      </c>
      <c r="AD778" s="4">
        <v>1</v>
      </c>
      <c r="AE778" s="4">
        <v>0</v>
      </c>
      <c r="AF778" s="4">
        <v>0</v>
      </c>
      <c r="AG778" s="4">
        <v>0</v>
      </c>
      <c r="AH778" s="4">
        <v>0</v>
      </c>
      <c r="AI778" s="4">
        <v>0</v>
      </c>
      <c r="AJ778" s="4">
        <v>0</v>
      </c>
      <c r="AK778" s="4">
        <v>0</v>
      </c>
      <c r="AL778" s="4">
        <v>0</v>
      </c>
      <c r="AM778" s="4">
        <v>0</v>
      </c>
      <c r="AN778" s="4">
        <v>0</v>
      </c>
      <c r="AO778" s="4">
        <v>0</v>
      </c>
      <c r="AP778" s="4">
        <v>0</v>
      </c>
      <c r="AQ778" s="4">
        <v>0</v>
      </c>
      <c r="AR778" s="4">
        <v>0</v>
      </c>
      <c r="AS778" s="4">
        <v>0</v>
      </c>
      <c r="AT778" s="4">
        <v>0</v>
      </c>
      <c r="AU778" s="4">
        <v>0</v>
      </c>
      <c r="AV778" s="4">
        <v>0</v>
      </c>
      <c r="AW778" s="4">
        <f t="shared" si="194"/>
        <v>11</v>
      </c>
      <c r="AX778" s="4">
        <f t="shared" si="195"/>
        <v>10</v>
      </c>
      <c r="AY778" s="4">
        <v>0</v>
      </c>
      <c r="AZ778" s="4">
        <v>0</v>
      </c>
      <c r="BA778" s="4">
        <v>0</v>
      </c>
      <c r="BB778" s="4">
        <v>262</v>
      </c>
      <c r="BC778" s="4">
        <v>260</v>
      </c>
      <c r="BD778" s="4">
        <v>74</v>
      </c>
      <c r="BE778" s="4">
        <v>73</v>
      </c>
      <c r="BF778" s="4">
        <v>1</v>
      </c>
      <c r="BG778" s="4">
        <f t="shared" si="196"/>
        <v>8</v>
      </c>
      <c r="BH778" s="4">
        <v>8</v>
      </c>
      <c r="BI778" s="4">
        <v>0</v>
      </c>
      <c r="BJ778" s="4">
        <v>0</v>
      </c>
      <c r="BK778" s="4">
        <v>4083</v>
      </c>
      <c r="BL778" s="4">
        <f t="shared" si="197"/>
        <v>2752</v>
      </c>
      <c r="BM778" s="4">
        <f t="shared" si="198"/>
        <v>9</v>
      </c>
      <c r="BN778" s="4">
        <v>9</v>
      </c>
      <c r="BO778" s="4">
        <v>0</v>
      </c>
      <c r="BP778" s="4">
        <v>0</v>
      </c>
      <c r="BQ778" s="4">
        <v>3</v>
      </c>
      <c r="BR778" s="4">
        <f t="shared" si="199"/>
        <v>6832</v>
      </c>
      <c r="BS778" s="4">
        <f t="shared" si="200"/>
        <v>6716</v>
      </c>
      <c r="BT778" s="4">
        <f t="shared" si="201"/>
        <v>116</v>
      </c>
      <c r="BU778" s="4">
        <f t="shared" si="202"/>
        <v>22920</v>
      </c>
      <c r="BW778" s="4">
        <v>0</v>
      </c>
    </row>
    <row r="779" spans="1:75" ht="159.6">
      <c r="A779" t="s">
        <v>137</v>
      </c>
      <c r="B779" s="35">
        <v>44411</v>
      </c>
      <c r="C779" s="34" t="s">
        <v>220</v>
      </c>
      <c r="D779" s="34">
        <v>2021</v>
      </c>
      <c r="E779" s="34" t="s">
        <v>667</v>
      </c>
      <c r="F779" s="4">
        <v>14670</v>
      </c>
      <c r="G779" s="4">
        <v>665</v>
      </c>
      <c r="H779" s="4">
        <v>5166</v>
      </c>
      <c r="I779" s="4">
        <v>0</v>
      </c>
      <c r="J779" s="4">
        <v>6</v>
      </c>
      <c r="K779" s="4">
        <f t="shared" si="191"/>
        <v>5160</v>
      </c>
      <c r="L779" s="4">
        <f t="shared" si="192"/>
        <v>-1</v>
      </c>
      <c r="M779" s="4">
        <v>14830</v>
      </c>
      <c r="N779" s="4">
        <v>5258</v>
      </c>
      <c r="O779" s="4">
        <v>5161</v>
      </c>
      <c r="P779" s="4">
        <v>1</v>
      </c>
      <c r="Q779" s="4">
        <v>1</v>
      </c>
      <c r="R779" s="4">
        <v>96</v>
      </c>
      <c r="S779" s="4">
        <v>4</v>
      </c>
      <c r="T779" s="4">
        <v>35</v>
      </c>
      <c r="U779" s="4">
        <v>50</v>
      </c>
      <c r="V779" s="4">
        <v>0</v>
      </c>
      <c r="W779" s="4">
        <v>7</v>
      </c>
      <c r="X779" s="4">
        <f t="shared" si="193"/>
        <v>0</v>
      </c>
      <c r="Y779" s="2" t="s">
        <v>668</v>
      </c>
      <c r="Z779" s="4">
        <v>182</v>
      </c>
      <c r="AA779" s="4">
        <v>8</v>
      </c>
      <c r="AB779" s="4">
        <v>8</v>
      </c>
      <c r="AC779" s="4">
        <v>0</v>
      </c>
      <c r="AD779" s="4">
        <v>0</v>
      </c>
      <c r="AE779" s="4">
        <v>0</v>
      </c>
      <c r="AF779" s="4">
        <v>0</v>
      </c>
      <c r="AG779" s="4">
        <v>0</v>
      </c>
      <c r="AH779" s="4">
        <v>0</v>
      </c>
      <c r="AI779" s="4">
        <v>0</v>
      </c>
      <c r="AJ779" s="4">
        <v>0</v>
      </c>
      <c r="AK779" s="4">
        <v>0</v>
      </c>
      <c r="AL779" s="4">
        <v>0</v>
      </c>
      <c r="AM779" s="4">
        <v>0</v>
      </c>
      <c r="AN779" s="4">
        <v>0</v>
      </c>
      <c r="AO779" s="4">
        <v>0</v>
      </c>
      <c r="AP779" s="4">
        <v>0</v>
      </c>
      <c r="AQ779" s="4">
        <v>0</v>
      </c>
      <c r="AR779" s="4">
        <v>0</v>
      </c>
      <c r="AS779" s="4">
        <v>0</v>
      </c>
      <c r="AT779" s="4">
        <v>0</v>
      </c>
      <c r="AU779" s="4">
        <v>0</v>
      </c>
      <c r="AV779" s="4">
        <v>0</v>
      </c>
      <c r="AW779" s="4">
        <f t="shared" si="194"/>
        <v>8</v>
      </c>
      <c r="AX779" s="4">
        <f t="shared" si="195"/>
        <v>8</v>
      </c>
      <c r="AY779" s="4">
        <v>0</v>
      </c>
      <c r="AZ779" s="4">
        <v>0</v>
      </c>
      <c r="BA779" s="4">
        <v>0</v>
      </c>
      <c r="BB779" s="4">
        <v>110</v>
      </c>
      <c r="BC779" s="4">
        <v>109</v>
      </c>
      <c r="BD779" s="4">
        <v>41</v>
      </c>
      <c r="BE779" s="4">
        <v>40</v>
      </c>
      <c r="BF779" s="4">
        <v>1</v>
      </c>
      <c r="BG779" s="4">
        <f t="shared" si="196"/>
        <v>4</v>
      </c>
      <c r="BH779" s="4">
        <v>3</v>
      </c>
      <c r="BI779" s="4">
        <v>1</v>
      </c>
      <c r="BJ779" s="4">
        <v>0</v>
      </c>
      <c r="BK779" s="4">
        <v>2909</v>
      </c>
      <c r="BL779" s="4">
        <f t="shared" si="197"/>
        <v>2345</v>
      </c>
      <c r="BM779" s="4">
        <f t="shared" si="198"/>
        <v>128</v>
      </c>
      <c r="BN779" s="4">
        <v>128</v>
      </c>
      <c r="BO779" s="4">
        <v>0</v>
      </c>
      <c r="BP779" s="4">
        <v>0</v>
      </c>
      <c r="BQ779" s="4">
        <v>16</v>
      </c>
      <c r="BR779" s="4">
        <f t="shared" si="199"/>
        <v>5250</v>
      </c>
      <c r="BS779" s="4">
        <f t="shared" si="200"/>
        <v>5153</v>
      </c>
      <c r="BT779" s="4">
        <f t="shared" si="201"/>
        <v>96</v>
      </c>
      <c r="BU779" s="4">
        <f t="shared" si="202"/>
        <v>14648</v>
      </c>
      <c r="BW779" s="4">
        <v>0</v>
      </c>
    </row>
    <row r="780" spans="1:75">
      <c r="A780" t="s">
        <v>139</v>
      </c>
      <c r="B780" s="35">
        <v>44411</v>
      </c>
      <c r="C780" s="34" t="s">
        <v>220</v>
      </c>
      <c r="D780" s="34">
        <v>2021</v>
      </c>
      <c r="E780" s="34" t="s">
        <v>669</v>
      </c>
      <c r="F780" s="4">
        <v>37003</v>
      </c>
      <c r="G780" s="4">
        <v>1918</v>
      </c>
      <c r="H780" s="4">
        <v>10314</v>
      </c>
      <c r="I780" s="4">
        <v>2</v>
      </c>
      <c r="J780" s="4">
        <v>2</v>
      </c>
      <c r="K780" s="4">
        <f t="shared" si="191"/>
        <v>10314</v>
      </c>
      <c r="L780" s="4">
        <f t="shared" si="192"/>
        <v>0</v>
      </c>
      <c r="M780" s="4">
        <v>37228</v>
      </c>
      <c r="N780" s="4">
        <v>10457</v>
      </c>
      <c r="O780" s="4">
        <v>10314</v>
      </c>
      <c r="P780" s="4">
        <v>0</v>
      </c>
      <c r="Q780" s="4">
        <v>0</v>
      </c>
      <c r="R780" s="4">
        <v>143</v>
      </c>
      <c r="S780" s="4">
        <v>27</v>
      </c>
      <c r="T780" s="4">
        <v>27</v>
      </c>
      <c r="U780" s="4">
        <v>89</v>
      </c>
      <c r="V780" s="4">
        <v>0</v>
      </c>
      <c r="W780" s="4">
        <v>0</v>
      </c>
      <c r="X780" s="4">
        <f t="shared" si="193"/>
        <v>0</v>
      </c>
      <c r="Y780" s="2" t="s">
        <v>513</v>
      </c>
      <c r="Z780" s="4">
        <v>388</v>
      </c>
      <c r="AA780" s="4">
        <v>25</v>
      </c>
      <c r="AB780" s="4">
        <v>25</v>
      </c>
      <c r="AC780" s="4">
        <v>0</v>
      </c>
      <c r="AD780" s="4">
        <v>0</v>
      </c>
      <c r="AE780" s="4">
        <v>0</v>
      </c>
      <c r="AF780" s="4">
        <v>0</v>
      </c>
      <c r="AG780" s="4">
        <v>0</v>
      </c>
      <c r="AH780" s="4">
        <v>0</v>
      </c>
      <c r="AI780" s="4">
        <v>0</v>
      </c>
      <c r="AJ780" s="4">
        <v>0</v>
      </c>
      <c r="AK780" s="4">
        <v>0</v>
      </c>
      <c r="AL780" s="4">
        <v>0</v>
      </c>
      <c r="AM780" s="4">
        <v>0</v>
      </c>
      <c r="AN780" s="4">
        <v>0</v>
      </c>
      <c r="AO780" s="4">
        <v>0</v>
      </c>
      <c r="AP780" s="4">
        <v>0</v>
      </c>
      <c r="AQ780" s="4">
        <v>0</v>
      </c>
      <c r="AR780" s="4">
        <v>0</v>
      </c>
      <c r="AS780" s="4">
        <v>0</v>
      </c>
      <c r="AT780" s="4">
        <v>0</v>
      </c>
      <c r="AU780" s="4">
        <v>0</v>
      </c>
      <c r="AV780" s="4">
        <v>0</v>
      </c>
      <c r="AW780" s="4">
        <f t="shared" si="194"/>
        <v>25</v>
      </c>
      <c r="AX780" s="4">
        <f t="shared" si="195"/>
        <v>25</v>
      </c>
      <c r="AY780" s="4">
        <v>0</v>
      </c>
      <c r="AZ780" s="4">
        <v>0</v>
      </c>
      <c r="BA780" s="4">
        <v>0</v>
      </c>
      <c r="BB780" s="4">
        <v>144</v>
      </c>
      <c r="BC780" s="4">
        <v>143</v>
      </c>
      <c r="BD780" s="4">
        <v>48</v>
      </c>
      <c r="BE780" s="4">
        <v>48</v>
      </c>
      <c r="BF780" s="4">
        <v>0</v>
      </c>
      <c r="BG780" s="4">
        <f t="shared" si="196"/>
        <v>4</v>
      </c>
      <c r="BH780" s="4">
        <v>4</v>
      </c>
      <c r="BI780" s="4">
        <v>0</v>
      </c>
      <c r="BJ780" s="4">
        <v>0</v>
      </c>
      <c r="BK780" s="4">
        <v>4146</v>
      </c>
      <c r="BL780" s="4">
        <f t="shared" si="197"/>
        <v>6307</v>
      </c>
      <c r="BM780" s="4">
        <f t="shared" si="198"/>
        <v>172</v>
      </c>
      <c r="BN780" s="4">
        <v>172</v>
      </c>
      <c r="BO780" s="4">
        <v>0</v>
      </c>
      <c r="BP780" s="4">
        <v>0</v>
      </c>
      <c r="BQ780" s="4">
        <v>24</v>
      </c>
      <c r="BR780" s="4">
        <f t="shared" si="199"/>
        <v>10432</v>
      </c>
      <c r="BS780" s="4">
        <f t="shared" si="200"/>
        <v>10289</v>
      </c>
      <c r="BT780" s="4">
        <f t="shared" si="201"/>
        <v>143</v>
      </c>
      <c r="BU780" s="4">
        <f t="shared" si="202"/>
        <v>36840</v>
      </c>
      <c r="BW780" s="4">
        <v>0</v>
      </c>
    </row>
    <row r="781" spans="1:75">
      <c r="A781" t="s">
        <v>141</v>
      </c>
      <c r="B781" s="35">
        <v>44411</v>
      </c>
      <c r="C781" s="34" t="s">
        <v>220</v>
      </c>
      <c r="D781" s="34">
        <v>2021</v>
      </c>
      <c r="E781" s="34" t="s">
        <v>670</v>
      </c>
      <c r="F781" s="4">
        <v>8086</v>
      </c>
      <c r="G781" s="4">
        <v>333</v>
      </c>
      <c r="H781" s="4">
        <v>2191</v>
      </c>
      <c r="I781" s="4">
        <v>0</v>
      </c>
      <c r="J781" s="4">
        <v>0</v>
      </c>
      <c r="K781" s="4">
        <f t="shared" si="191"/>
        <v>2191</v>
      </c>
      <c r="L781" s="4">
        <f t="shared" si="192"/>
        <v>0</v>
      </c>
      <c r="M781" s="4">
        <v>8134</v>
      </c>
      <c r="N781" s="4">
        <v>2225</v>
      </c>
      <c r="O781" s="4">
        <v>2191</v>
      </c>
      <c r="P781" s="4">
        <v>1</v>
      </c>
      <c r="Q781" s="4">
        <v>0</v>
      </c>
      <c r="R781" s="4">
        <v>33</v>
      </c>
      <c r="S781" s="4">
        <v>1</v>
      </c>
      <c r="T781" s="4">
        <v>8</v>
      </c>
      <c r="U781" s="4">
        <v>23</v>
      </c>
      <c r="V781" s="4">
        <v>0</v>
      </c>
      <c r="W781" s="4">
        <v>1</v>
      </c>
      <c r="X781" s="4">
        <f t="shared" si="193"/>
        <v>0</v>
      </c>
      <c r="Y781" s="2" t="s">
        <v>513</v>
      </c>
      <c r="Z781" s="4">
        <v>98</v>
      </c>
      <c r="AA781" s="4">
        <v>6</v>
      </c>
      <c r="AB781" s="4">
        <v>5</v>
      </c>
      <c r="AC781" s="4">
        <v>1</v>
      </c>
      <c r="AD781" s="4">
        <v>0</v>
      </c>
      <c r="AE781" s="4">
        <v>0</v>
      </c>
      <c r="AF781" s="4">
        <v>1</v>
      </c>
      <c r="AG781" s="4">
        <v>0</v>
      </c>
      <c r="AH781" s="4">
        <v>0</v>
      </c>
      <c r="AI781" s="4">
        <v>0</v>
      </c>
      <c r="AJ781" s="4">
        <v>0</v>
      </c>
      <c r="AK781" s="4">
        <v>0</v>
      </c>
      <c r="AL781" s="4">
        <v>0</v>
      </c>
      <c r="AM781" s="4">
        <v>0</v>
      </c>
      <c r="AN781" s="4">
        <v>0</v>
      </c>
      <c r="AO781" s="4">
        <v>0</v>
      </c>
      <c r="AP781" s="4">
        <v>0</v>
      </c>
      <c r="AQ781" s="4">
        <v>0</v>
      </c>
      <c r="AR781" s="4">
        <v>0</v>
      </c>
      <c r="AS781" s="4">
        <v>0</v>
      </c>
      <c r="AT781" s="4">
        <v>0</v>
      </c>
      <c r="AU781" s="4">
        <v>0</v>
      </c>
      <c r="AV781" s="4">
        <v>0</v>
      </c>
      <c r="AW781" s="4">
        <f t="shared" si="194"/>
        <v>6</v>
      </c>
      <c r="AX781" s="4">
        <f t="shared" si="195"/>
        <v>5</v>
      </c>
      <c r="AY781" s="4">
        <v>0</v>
      </c>
      <c r="AZ781" s="4">
        <v>0</v>
      </c>
      <c r="BA781" s="4">
        <v>0</v>
      </c>
      <c r="BB781" s="4">
        <v>20</v>
      </c>
      <c r="BC781" s="4">
        <v>20</v>
      </c>
      <c r="BD781" s="4">
        <v>6</v>
      </c>
      <c r="BE781" s="4">
        <v>6</v>
      </c>
      <c r="BF781" s="4">
        <v>0</v>
      </c>
      <c r="BG781" s="4">
        <f t="shared" si="196"/>
        <v>0</v>
      </c>
      <c r="BH781" s="4">
        <v>0</v>
      </c>
      <c r="BI781" s="4">
        <v>0</v>
      </c>
      <c r="BJ781" s="4">
        <v>0</v>
      </c>
      <c r="BK781" s="4">
        <v>311</v>
      </c>
      <c r="BL781" s="4">
        <f t="shared" si="197"/>
        <v>1914</v>
      </c>
      <c r="BM781" s="4">
        <f t="shared" si="198"/>
        <v>47</v>
      </c>
      <c r="BN781" s="4">
        <v>47</v>
      </c>
      <c r="BO781" s="4">
        <v>0</v>
      </c>
      <c r="BP781" s="4">
        <v>0</v>
      </c>
      <c r="BQ781" s="4">
        <v>2</v>
      </c>
      <c r="BR781" s="4">
        <f t="shared" si="199"/>
        <v>2219</v>
      </c>
      <c r="BS781" s="4">
        <f t="shared" si="200"/>
        <v>2186</v>
      </c>
      <c r="BT781" s="4">
        <f t="shared" si="201"/>
        <v>32</v>
      </c>
      <c r="BU781" s="4">
        <f t="shared" si="202"/>
        <v>8036</v>
      </c>
      <c r="BW781" s="4">
        <v>0</v>
      </c>
    </row>
    <row r="782" spans="1:75">
      <c r="A782" t="s">
        <v>143</v>
      </c>
      <c r="B782" s="35">
        <v>44411</v>
      </c>
      <c r="C782" s="34" t="s">
        <v>220</v>
      </c>
      <c r="D782" s="34">
        <v>2021</v>
      </c>
      <c r="E782" s="34" t="s">
        <v>671</v>
      </c>
      <c r="F782" s="4">
        <v>13757</v>
      </c>
      <c r="G782" s="4">
        <v>932</v>
      </c>
      <c r="H782" s="4">
        <v>3079</v>
      </c>
      <c r="I782" s="4">
        <v>0</v>
      </c>
      <c r="J782" s="4">
        <v>0</v>
      </c>
      <c r="K782" s="4">
        <f t="shared" si="191"/>
        <v>3079</v>
      </c>
      <c r="L782" s="4">
        <f t="shared" si="192"/>
        <v>0</v>
      </c>
      <c r="M782" s="4">
        <v>13993</v>
      </c>
      <c r="N782" s="4">
        <v>3124</v>
      </c>
      <c r="O782" s="4">
        <v>3079</v>
      </c>
      <c r="P782" s="4">
        <v>4</v>
      </c>
      <c r="Q782" s="4">
        <v>0</v>
      </c>
      <c r="R782" s="4">
        <v>41</v>
      </c>
      <c r="S782" s="4">
        <v>2</v>
      </c>
      <c r="T782" s="4">
        <v>12</v>
      </c>
      <c r="U782" s="4">
        <v>20</v>
      </c>
      <c r="V782" s="4">
        <v>0</v>
      </c>
      <c r="W782" s="4">
        <v>7</v>
      </c>
      <c r="X782" s="4">
        <f t="shared" si="193"/>
        <v>0</v>
      </c>
      <c r="Y782" s="2" t="s">
        <v>513</v>
      </c>
      <c r="Z782" s="4">
        <v>169</v>
      </c>
      <c r="AA782" s="4">
        <v>11</v>
      </c>
      <c r="AB782" s="4">
        <v>11</v>
      </c>
      <c r="AC782" s="4">
        <v>0</v>
      </c>
      <c r="AD782" s="4">
        <v>0</v>
      </c>
      <c r="AE782" s="4">
        <v>0</v>
      </c>
      <c r="AF782" s="4">
        <v>0</v>
      </c>
      <c r="AG782" s="4">
        <v>0</v>
      </c>
      <c r="AH782" s="4">
        <v>0</v>
      </c>
      <c r="AI782" s="4">
        <v>0</v>
      </c>
      <c r="AJ782" s="4">
        <v>0</v>
      </c>
      <c r="AK782" s="4">
        <v>0</v>
      </c>
      <c r="AL782" s="4">
        <v>0</v>
      </c>
      <c r="AM782" s="4">
        <v>0</v>
      </c>
      <c r="AN782" s="4">
        <v>0</v>
      </c>
      <c r="AO782" s="4">
        <v>0</v>
      </c>
      <c r="AP782" s="4">
        <v>0</v>
      </c>
      <c r="AQ782" s="4">
        <v>0</v>
      </c>
      <c r="AR782" s="4">
        <v>0</v>
      </c>
      <c r="AS782" s="4">
        <v>0</v>
      </c>
      <c r="AT782" s="4">
        <v>0</v>
      </c>
      <c r="AU782" s="4">
        <v>0</v>
      </c>
      <c r="AV782" s="4">
        <v>0</v>
      </c>
      <c r="AW782" s="4">
        <f t="shared" si="194"/>
        <v>11</v>
      </c>
      <c r="AX782" s="4">
        <f t="shared" si="195"/>
        <v>11</v>
      </c>
      <c r="AY782" s="4">
        <v>0</v>
      </c>
      <c r="AZ782" s="4">
        <v>0</v>
      </c>
      <c r="BA782" s="4">
        <v>0</v>
      </c>
      <c r="BB782" s="4">
        <v>74</v>
      </c>
      <c r="BC782" s="4">
        <v>74</v>
      </c>
      <c r="BD782" s="4">
        <v>13</v>
      </c>
      <c r="BE782" s="4">
        <v>12</v>
      </c>
      <c r="BF782" s="4">
        <v>1</v>
      </c>
      <c r="BG782" s="4">
        <f t="shared" si="196"/>
        <v>2</v>
      </c>
      <c r="BH782" s="4">
        <v>2</v>
      </c>
      <c r="BI782" s="4">
        <v>0</v>
      </c>
      <c r="BJ782" s="4">
        <v>0</v>
      </c>
      <c r="BK782" s="4">
        <v>1449</v>
      </c>
      <c r="BL782" s="4">
        <f t="shared" si="197"/>
        <v>1673</v>
      </c>
      <c r="BM782" s="4">
        <f t="shared" si="198"/>
        <v>89</v>
      </c>
      <c r="BN782" s="4">
        <v>89</v>
      </c>
      <c r="BO782" s="4">
        <v>0</v>
      </c>
      <c r="BP782" s="4">
        <v>0</v>
      </c>
      <c r="BQ782" s="4">
        <v>4</v>
      </c>
      <c r="BR782" s="4">
        <f t="shared" si="199"/>
        <v>3113</v>
      </c>
      <c r="BS782" s="4">
        <f t="shared" si="200"/>
        <v>3068</v>
      </c>
      <c r="BT782" s="4">
        <f t="shared" si="201"/>
        <v>41</v>
      </c>
      <c r="BU782" s="4">
        <f t="shared" si="202"/>
        <v>13824</v>
      </c>
      <c r="BW782" s="4">
        <v>0</v>
      </c>
    </row>
    <row r="783" spans="1:75">
      <c r="A783" t="s">
        <v>145</v>
      </c>
      <c r="B783" s="35">
        <v>44411</v>
      </c>
      <c r="C783" s="34" t="s">
        <v>220</v>
      </c>
      <c r="D783" s="34">
        <v>2021</v>
      </c>
      <c r="E783" s="34" t="s">
        <v>672</v>
      </c>
      <c r="F783" s="4">
        <v>8054</v>
      </c>
      <c r="G783" s="4">
        <v>285</v>
      </c>
      <c r="H783" s="4">
        <v>2715</v>
      </c>
      <c r="I783" s="4">
        <v>0</v>
      </c>
      <c r="J783" s="4">
        <v>0</v>
      </c>
      <c r="K783" s="4">
        <f t="shared" si="191"/>
        <v>2715</v>
      </c>
      <c r="L783" s="4">
        <f t="shared" si="192"/>
        <v>0</v>
      </c>
      <c r="M783" s="4">
        <v>8143</v>
      </c>
      <c r="N783" s="4">
        <v>2777</v>
      </c>
      <c r="O783" s="4">
        <v>2715</v>
      </c>
      <c r="P783" s="4">
        <v>1</v>
      </c>
      <c r="Q783" s="4">
        <v>0</v>
      </c>
      <c r="R783" s="4">
        <v>61</v>
      </c>
      <c r="S783" s="4">
        <v>3</v>
      </c>
      <c r="T783" s="4">
        <v>5</v>
      </c>
      <c r="U783" s="4">
        <v>48</v>
      </c>
      <c r="V783" s="4">
        <v>0</v>
      </c>
      <c r="W783" s="4">
        <v>5</v>
      </c>
      <c r="X783" s="4">
        <f t="shared" si="193"/>
        <v>0</v>
      </c>
      <c r="Y783" s="2" t="s">
        <v>513</v>
      </c>
      <c r="Z783" s="4">
        <v>96</v>
      </c>
      <c r="AA783" s="4">
        <v>1</v>
      </c>
      <c r="AB783" s="4">
        <v>1</v>
      </c>
      <c r="AC783" s="4">
        <v>0</v>
      </c>
      <c r="AD783" s="4">
        <v>0</v>
      </c>
      <c r="AE783" s="4">
        <v>0</v>
      </c>
      <c r="AF783" s="4">
        <v>0</v>
      </c>
      <c r="AG783" s="4">
        <v>0</v>
      </c>
      <c r="AH783" s="4">
        <v>0</v>
      </c>
      <c r="AI783" s="4">
        <v>0</v>
      </c>
      <c r="AJ783" s="4">
        <v>0</v>
      </c>
      <c r="AK783" s="4">
        <v>0</v>
      </c>
      <c r="AL783" s="4">
        <v>0</v>
      </c>
      <c r="AM783" s="4">
        <v>0</v>
      </c>
      <c r="AN783" s="4">
        <v>0</v>
      </c>
      <c r="AO783" s="4">
        <v>0</v>
      </c>
      <c r="AP783" s="4">
        <v>0</v>
      </c>
      <c r="AQ783" s="4">
        <v>0</v>
      </c>
      <c r="AR783" s="4">
        <v>0</v>
      </c>
      <c r="AS783" s="4">
        <v>0</v>
      </c>
      <c r="AT783" s="4">
        <v>0</v>
      </c>
      <c r="AU783" s="4">
        <v>0</v>
      </c>
      <c r="AV783" s="4">
        <v>0</v>
      </c>
      <c r="AW783" s="4">
        <f t="shared" si="194"/>
        <v>1</v>
      </c>
      <c r="AX783" s="4">
        <f t="shared" si="195"/>
        <v>1</v>
      </c>
      <c r="AY783" s="4">
        <v>0</v>
      </c>
      <c r="AZ783" s="4">
        <v>0</v>
      </c>
      <c r="BA783" s="4">
        <v>0</v>
      </c>
      <c r="BB783" s="4">
        <v>34</v>
      </c>
      <c r="BC783" s="4">
        <v>34</v>
      </c>
      <c r="BD783" s="4">
        <v>8</v>
      </c>
      <c r="BE783" s="4">
        <v>8</v>
      </c>
      <c r="BF783" s="4">
        <v>0</v>
      </c>
      <c r="BG783" s="4">
        <f t="shared" si="196"/>
        <v>2</v>
      </c>
      <c r="BH783" s="4">
        <v>2</v>
      </c>
      <c r="BI783" s="4">
        <v>0</v>
      </c>
      <c r="BJ783" s="4">
        <v>2</v>
      </c>
      <c r="BK783" s="4">
        <v>469</v>
      </c>
      <c r="BL783" s="4">
        <f t="shared" si="197"/>
        <v>2306</v>
      </c>
      <c r="BM783" s="4">
        <f t="shared" si="198"/>
        <v>8</v>
      </c>
      <c r="BN783" s="4">
        <v>8</v>
      </c>
      <c r="BO783" s="4">
        <v>0</v>
      </c>
      <c r="BP783" s="4">
        <v>0</v>
      </c>
      <c r="BQ783" s="4">
        <v>10</v>
      </c>
      <c r="BR783" s="4">
        <f t="shared" si="199"/>
        <v>2776</v>
      </c>
      <c r="BS783" s="4">
        <f t="shared" si="200"/>
        <v>2714</v>
      </c>
      <c r="BT783" s="4">
        <f t="shared" si="201"/>
        <v>61</v>
      </c>
      <c r="BU783" s="4">
        <f t="shared" si="202"/>
        <v>8047</v>
      </c>
      <c r="BW783" s="4">
        <v>0</v>
      </c>
    </row>
    <row r="784" spans="1:75">
      <c r="A784" t="s">
        <v>147</v>
      </c>
      <c r="B784" s="35">
        <v>44411</v>
      </c>
      <c r="C784" s="34" t="s">
        <v>220</v>
      </c>
      <c r="D784" s="34">
        <v>2021</v>
      </c>
      <c r="E784" s="34" t="s">
        <v>673</v>
      </c>
      <c r="F784" s="4">
        <v>1644</v>
      </c>
      <c r="G784" s="4">
        <v>106</v>
      </c>
      <c r="H784" s="4">
        <v>629</v>
      </c>
      <c r="I784" s="4">
        <v>0</v>
      </c>
      <c r="J784" s="4">
        <v>0</v>
      </c>
      <c r="K784" s="4">
        <f t="shared" si="191"/>
        <v>629</v>
      </c>
      <c r="L784" s="4">
        <f t="shared" si="192"/>
        <v>0</v>
      </c>
      <c r="M784" s="4">
        <v>1661</v>
      </c>
      <c r="N784" s="4">
        <v>641</v>
      </c>
      <c r="O784" s="4">
        <v>629</v>
      </c>
      <c r="P784" s="4">
        <v>0</v>
      </c>
      <c r="Q784" s="4">
        <v>0</v>
      </c>
      <c r="R784" s="4">
        <v>12</v>
      </c>
      <c r="S784" s="4">
        <v>2</v>
      </c>
      <c r="T784" s="4">
        <v>0</v>
      </c>
      <c r="U784" s="4">
        <v>10</v>
      </c>
      <c r="V784" s="4">
        <v>0</v>
      </c>
      <c r="W784" s="4">
        <v>0</v>
      </c>
      <c r="X784" s="4">
        <f t="shared" si="193"/>
        <v>0</v>
      </c>
      <c r="Y784" s="2" t="s">
        <v>513</v>
      </c>
      <c r="Z784" s="4">
        <v>17</v>
      </c>
      <c r="AA784" s="4">
        <v>3</v>
      </c>
      <c r="AB784" s="4">
        <v>3</v>
      </c>
      <c r="AC784" s="4">
        <v>0</v>
      </c>
      <c r="AD784" s="4">
        <v>0</v>
      </c>
      <c r="AE784" s="4">
        <v>0</v>
      </c>
      <c r="AF784" s="4">
        <v>0</v>
      </c>
      <c r="AG784" s="4">
        <v>0</v>
      </c>
      <c r="AH784" s="4">
        <v>0</v>
      </c>
      <c r="AI784" s="4">
        <v>0</v>
      </c>
      <c r="AJ784" s="4">
        <v>0</v>
      </c>
      <c r="AK784" s="4">
        <v>0</v>
      </c>
      <c r="AL784" s="4">
        <v>0</v>
      </c>
      <c r="AM784" s="4">
        <v>0</v>
      </c>
      <c r="AN784" s="4">
        <v>0</v>
      </c>
      <c r="AO784" s="4">
        <v>0</v>
      </c>
      <c r="AP784" s="4">
        <v>0</v>
      </c>
      <c r="AQ784" s="4">
        <v>0</v>
      </c>
      <c r="AR784" s="4">
        <v>0</v>
      </c>
      <c r="AS784" s="4">
        <v>0</v>
      </c>
      <c r="AT784" s="4">
        <v>0</v>
      </c>
      <c r="AU784" s="4">
        <v>0</v>
      </c>
      <c r="AV784" s="4">
        <v>0</v>
      </c>
      <c r="AW784" s="4">
        <f t="shared" si="194"/>
        <v>3</v>
      </c>
      <c r="AX784" s="4">
        <f t="shared" si="195"/>
        <v>3</v>
      </c>
      <c r="AY784" s="4">
        <v>0</v>
      </c>
      <c r="AZ784" s="4">
        <v>0</v>
      </c>
      <c r="BA784" s="4">
        <v>0</v>
      </c>
      <c r="BB784" s="4">
        <v>14</v>
      </c>
      <c r="BC784" s="4">
        <v>14</v>
      </c>
      <c r="BD784" s="4">
        <v>5</v>
      </c>
      <c r="BE784" s="4">
        <v>5</v>
      </c>
      <c r="BF784" s="4">
        <v>0</v>
      </c>
      <c r="BG784" s="4">
        <f t="shared" si="196"/>
        <v>3</v>
      </c>
      <c r="BH784" s="4">
        <v>3</v>
      </c>
      <c r="BI784" s="4">
        <v>0</v>
      </c>
      <c r="BJ784" s="4">
        <v>0</v>
      </c>
      <c r="BK784" s="4">
        <v>206</v>
      </c>
      <c r="BL784" s="4">
        <f t="shared" si="197"/>
        <v>432</v>
      </c>
      <c r="BM784" s="4">
        <f t="shared" si="198"/>
        <v>14</v>
      </c>
      <c r="BN784" s="4">
        <v>14</v>
      </c>
      <c r="BO784" s="4">
        <v>0</v>
      </c>
      <c r="BP784" s="4">
        <v>0</v>
      </c>
      <c r="BQ784" s="4">
        <v>6</v>
      </c>
      <c r="BR784" s="4">
        <f t="shared" si="199"/>
        <v>638</v>
      </c>
      <c r="BS784" s="4">
        <f t="shared" si="200"/>
        <v>626</v>
      </c>
      <c r="BT784" s="4">
        <f t="shared" si="201"/>
        <v>12</v>
      </c>
      <c r="BU784" s="4">
        <f t="shared" si="202"/>
        <v>1644</v>
      </c>
      <c r="BW784" s="4">
        <v>0</v>
      </c>
    </row>
    <row r="785" spans="1:75">
      <c r="A785" t="s">
        <v>149</v>
      </c>
      <c r="B785" s="35">
        <v>44411</v>
      </c>
      <c r="C785" s="34" t="s">
        <v>220</v>
      </c>
      <c r="D785" s="34">
        <v>2021</v>
      </c>
      <c r="E785" s="34" t="s">
        <v>674</v>
      </c>
      <c r="F785" s="4">
        <v>318</v>
      </c>
      <c r="G785" s="4">
        <v>21</v>
      </c>
      <c r="H785" s="4">
        <v>121</v>
      </c>
      <c r="I785" s="4">
        <v>0</v>
      </c>
      <c r="J785" s="4">
        <v>0</v>
      </c>
      <c r="K785" s="4">
        <f t="shared" si="191"/>
        <v>121</v>
      </c>
      <c r="L785" s="4">
        <f t="shared" si="192"/>
        <v>0</v>
      </c>
      <c r="M785" s="4">
        <v>319</v>
      </c>
      <c r="N785" s="4">
        <v>124</v>
      </c>
      <c r="O785" s="4">
        <v>121</v>
      </c>
      <c r="P785" s="4">
        <v>0</v>
      </c>
      <c r="Q785" s="4">
        <v>0</v>
      </c>
      <c r="R785" s="4">
        <v>3</v>
      </c>
      <c r="S785" s="4">
        <v>1</v>
      </c>
      <c r="T785" s="4">
        <v>1</v>
      </c>
      <c r="U785" s="4">
        <v>1</v>
      </c>
      <c r="V785" s="4">
        <v>0</v>
      </c>
      <c r="W785" s="4">
        <v>0</v>
      </c>
      <c r="X785" s="4">
        <f t="shared" si="193"/>
        <v>0</v>
      </c>
      <c r="Y785" s="2" t="s">
        <v>513</v>
      </c>
      <c r="Z785" s="4">
        <v>3</v>
      </c>
      <c r="AA785" s="4">
        <v>1</v>
      </c>
      <c r="AB785" s="4">
        <v>1</v>
      </c>
      <c r="AC785" s="4">
        <v>0</v>
      </c>
      <c r="AD785" s="4">
        <v>0</v>
      </c>
      <c r="AE785" s="4">
        <v>0</v>
      </c>
      <c r="AF785" s="4">
        <v>0</v>
      </c>
      <c r="AG785" s="4">
        <v>0</v>
      </c>
      <c r="AH785" s="4">
        <v>0</v>
      </c>
      <c r="AI785" s="4">
        <v>0</v>
      </c>
      <c r="AJ785" s="4">
        <v>0</v>
      </c>
      <c r="AK785" s="4">
        <v>0</v>
      </c>
      <c r="AL785" s="4">
        <v>0</v>
      </c>
      <c r="AM785" s="4">
        <v>0</v>
      </c>
      <c r="AN785" s="4">
        <v>0</v>
      </c>
      <c r="AO785" s="4">
        <v>0</v>
      </c>
      <c r="AP785" s="4">
        <v>0</v>
      </c>
      <c r="AQ785" s="4">
        <v>0</v>
      </c>
      <c r="AR785" s="4">
        <v>0</v>
      </c>
      <c r="AS785" s="4">
        <v>0</v>
      </c>
      <c r="AT785" s="4">
        <v>0</v>
      </c>
      <c r="AU785" s="4">
        <v>0</v>
      </c>
      <c r="AV785" s="4">
        <v>0</v>
      </c>
      <c r="AW785" s="4">
        <f t="shared" si="194"/>
        <v>1</v>
      </c>
      <c r="AX785" s="4">
        <f t="shared" si="195"/>
        <v>1</v>
      </c>
      <c r="AY785" s="4">
        <v>0</v>
      </c>
      <c r="AZ785" s="4">
        <v>0</v>
      </c>
      <c r="BA785" s="4">
        <v>0</v>
      </c>
      <c r="BB785" s="4">
        <v>1</v>
      </c>
      <c r="BC785" s="4">
        <v>1</v>
      </c>
      <c r="BD785" s="4">
        <v>0</v>
      </c>
      <c r="BE785" s="4">
        <v>0</v>
      </c>
      <c r="BF785" s="4">
        <v>0</v>
      </c>
      <c r="BG785" s="4">
        <f t="shared" si="196"/>
        <v>0</v>
      </c>
      <c r="BH785" s="4">
        <v>0</v>
      </c>
      <c r="BI785" s="4">
        <v>0</v>
      </c>
      <c r="BJ785" s="4">
        <v>0</v>
      </c>
      <c r="BK785" s="4">
        <v>53</v>
      </c>
      <c r="BL785" s="4">
        <f t="shared" si="197"/>
        <v>71</v>
      </c>
      <c r="BM785" s="4">
        <f t="shared" si="198"/>
        <v>0</v>
      </c>
      <c r="BN785" s="4">
        <v>0</v>
      </c>
      <c r="BO785" s="4">
        <v>0</v>
      </c>
      <c r="BP785" s="4">
        <v>0</v>
      </c>
      <c r="BQ785" s="4">
        <v>0</v>
      </c>
      <c r="BR785" s="4">
        <f t="shared" si="199"/>
        <v>123</v>
      </c>
      <c r="BS785" s="4">
        <f t="shared" si="200"/>
        <v>120</v>
      </c>
      <c r="BT785" s="4">
        <f t="shared" si="201"/>
        <v>3</v>
      </c>
      <c r="BU785" s="4">
        <f t="shared" si="202"/>
        <v>316</v>
      </c>
      <c r="BW785" s="4">
        <v>0</v>
      </c>
    </row>
    <row r="786" spans="1:75">
      <c r="A786" t="s">
        <v>151</v>
      </c>
      <c r="B786" s="35">
        <v>44411</v>
      </c>
      <c r="C786" s="34" t="s">
        <v>220</v>
      </c>
      <c r="D786" s="34">
        <v>2021</v>
      </c>
      <c r="E786" s="34" t="s">
        <v>675</v>
      </c>
      <c r="F786" s="4">
        <v>567089</v>
      </c>
      <c r="G786" s="4">
        <v>34769</v>
      </c>
      <c r="H786" s="4">
        <v>126372</v>
      </c>
      <c r="I786" s="4">
        <v>28</v>
      </c>
      <c r="J786" s="4">
        <v>3</v>
      </c>
      <c r="K786" s="4">
        <f t="shared" si="191"/>
        <v>126397</v>
      </c>
      <c r="L786" s="4">
        <f t="shared" si="192"/>
        <v>0</v>
      </c>
      <c r="M786" s="4">
        <v>578984</v>
      </c>
      <c r="N786" s="4">
        <v>127872</v>
      </c>
      <c r="O786" s="4">
        <v>126397</v>
      </c>
      <c r="P786" s="4">
        <v>152</v>
      </c>
      <c r="Q786" s="4">
        <v>0</v>
      </c>
      <c r="R786" s="4">
        <v>1323</v>
      </c>
      <c r="S786" s="4">
        <v>108</v>
      </c>
      <c r="T786" s="4">
        <v>248</v>
      </c>
      <c r="U786" s="4">
        <v>934</v>
      </c>
      <c r="V786" s="4">
        <v>0</v>
      </c>
      <c r="W786" s="4">
        <v>33</v>
      </c>
      <c r="X786" s="4">
        <f t="shared" si="193"/>
        <v>0</v>
      </c>
      <c r="Y786" s="2" t="s">
        <v>513</v>
      </c>
      <c r="Z786" s="4">
        <v>21510</v>
      </c>
      <c r="AA786" s="4">
        <v>1271</v>
      </c>
      <c r="AB786" s="4">
        <v>1259</v>
      </c>
      <c r="AC786" s="4">
        <v>12</v>
      </c>
      <c r="AD786" s="4">
        <v>1</v>
      </c>
      <c r="AE786" s="4">
        <v>8</v>
      </c>
      <c r="AF786" s="4">
        <v>1</v>
      </c>
      <c r="AG786" s="4">
        <v>2</v>
      </c>
      <c r="AH786" s="4">
        <v>0</v>
      </c>
      <c r="AI786" s="4">
        <v>0</v>
      </c>
      <c r="AJ786" s="4">
        <v>0</v>
      </c>
      <c r="AK786" s="4">
        <v>0</v>
      </c>
      <c r="AL786" s="4">
        <v>0</v>
      </c>
      <c r="AM786" s="4">
        <v>0</v>
      </c>
      <c r="AN786" s="4">
        <v>0</v>
      </c>
      <c r="AO786" s="4">
        <v>0</v>
      </c>
      <c r="AP786" s="4">
        <v>0</v>
      </c>
      <c r="AQ786" s="4">
        <v>0</v>
      </c>
      <c r="AR786" s="4">
        <v>0</v>
      </c>
      <c r="AS786" s="4">
        <v>0</v>
      </c>
      <c r="AT786" s="4">
        <v>0</v>
      </c>
      <c r="AU786" s="4">
        <v>0</v>
      </c>
      <c r="AV786" s="4">
        <v>0</v>
      </c>
      <c r="AW786" s="4">
        <f t="shared" si="194"/>
        <v>1271</v>
      </c>
      <c r="AX786" s="4">
        <f t="shared" si="195"/>
        <v>1259</v>
      </c>
      <c r="AY786" s="4">
        <v>0</v>
      </c>
      <c r="AZ786" s="4">
        <v>0</v>
      </c>
      <c r="BA786" s="4">
        <v>0</v>
      </c>
      <c r="BB786" s="4">
        <v>7783</v>
      </c>
      <c r="BC786" s="4">
        <v>7783</v>
      </c>
      <c r="BD786" s="4">
        <v>1487</v>
      </c>
      <c r="BE786" s="4">
        <v>1462</v>
      </c>
      <c r="BF786" s="4">
        <v>25</v>
      </c>
      <c r="BG786" s="4">
        <f t="shared" si="196"/>
        <v>289</v>
      </c>
      <c r="BH786" s="4">
        <v>289</v>
      </c>
      <c r="BI786" s="4">
        <v>0</v>
      </c>
      <c r="BJ786" s="4">
        <v>0</v>
      </c>
      <c r="BK786" s="4">
        <v>71791</v>
      </c>
      <c r="BL786" s="4">
        <f t="shared" si="197"/>
        <v>55792</v>
      </c>
      <c r="BM786" s="4">
        <f t="shared" si="198"/>
        <v>502</v>
      </c>
      <c r="BN786" s="4">
        <v>238</v>
      </c>
      <c r="BO786" s="4">
        <v>264</v>
      </c>
      <c r="BP786" s="4">
        <v>0</v>
      </c>
      <c r="BQ786" s="4">
        <v>310</v>
      </c>
      <c r="BR786" s="4">
        <f t="shared" si="199"/>
        <v>126601</v>
      </c>
      <c r="BS786" s="4">
        <f t="shared" si="200"/>
        <v>125138</v>
      </c>
      <c r="BT786" s="4">
        <f t="shared" si="201"/>
        <v>1311</v>
      </c>
      <c r="BU786" s="4">
        <f t="shared" si="202"/>
        <v>557474</v>
      </c>
      <c r="BW786" s="4">
        <v>3</v>
      </c>
    </row>
    <row r="787" spans="1:75">
      <c r="A787" t="s">
        <v>153</v>
      </c>
      <c r="B787" s="35">
        <v>44411</v>
      </c>
      <c r="C787" s="34" t="s">
        <v>220</v>
      </c>
      <c r="D787" s="34">
        <v>2021</v>
      </c>
      <c r="E787" s="34" t="s">
        <v>676</v>
      </c>
      <c r="F787" s="4">
        <v>4295</v>
      </c>
      <c r="G787" s="4">
        <v>231</v>
      </c>
      <c r="H787" s="4">
        <v>2146</v>
      </c>
      <c r="I787" s="4">
        <v>0</v>
      </c>
      <c r="J787" s="4">
        <v>3</v>
      </c>
      <c r="K787" s="4">
        <f t="shared" si="191"/>
        <v>2143</v>
      </c>
      <c r="L787" s="4">
        <f t="shared" si="192"/>
        <v>0</v>
      </c>
      <c r="M787" s="4">
        <v>4335</v>
      </c>
      <c r="N787" s="4">
        <v>2200</v>
      </c>
      <c r="O787" s="4">
        <v>2143</v>
      </c>
      <c r="P787" s="4">
        <v>32</v>
      </c>
      <c r="Q787" s="4">
        <v>0</v>
      </c>
      <c r="R787" s="4">
        <v>25</v>
      </c>
      <c r="S787" s="4">
        <v>0</v>
      </c>
      <c r="T787" s="4">
        <v>8</v>
      </c>
      <c r="U787" s="4">
        <v>17</v>
      </c>
      <c r="V787" s="4">
        <v>0</v>
      </c>
      <c r="W787" s="4">
        <v>0</v>
      </c>
      <c r="X787" s="4">
        <f t="shared" si="193"/>
        <v>0</v>
      </c>
      <c r="Y787" s="2" t="s">
        <v>513</v>
      </c>
      <c r="Z787" s="4">
        <v>115</v>
      </c>
      <c r="AA787" s="4">
        <v>8</v>
      </c>
      <c r="AB787" s="4">
        <v>8</v>
      </c>
      <c r="AC787" s="4">
        <v>0</v>
      </c>
      <c r="AD787" s="4">
        <v>0</v>
      </c>
      <c r="AE787" s="4">
        <v>0</v>
      </c>
      <c r="AF787" s="4">
        <v>0</v>
      </c>
      <c r="AG787" s="4">
        <v>0</v>
      </c>
      <c r="AH787" s="4">
        <v>0</v>
      </c>
      <c r="AI787" s="4">
        <v>0</v>
      </c>
      <c r="AJ787" s="4">
        <v>0</v>
      </c>
      <c r="AK787" s="4">
        <v>0</v>
      </c>
      <c r="AL787" s="4">
        <v>0</v>
      </c>
      <c r="AM787" s="4">
        <v>0</v>
      </c>
      <c r="AN787" s="4">
        <v>0</v>
      </c>
      <c r="AO787" s="4">
        <v>0</v>
      </c>
      <c r="AP787" s="4">
        <v>0</v>
      </c>
      <c r="AQ787" s="4">
        <v>0</v>
      </c>
      <c r="AR787" s="4">
        <v>0</v>
      </c>
      <c r="AS787" s="4">
        <v>0</v>
      </c>
      <c r="AT787" s="4">
        <v>0</v>
      </c>
      <c r="AU787" s="4">
        <v>0</v>
      </c>
      <c r="AV787" s="4">
        <v>0</v>
      </c>
      <c r="AW787" s="4">
        <f t="shared" si="194"/>
        <v>8</v>
      </c>
      <c r="AX787" s="4">
        <f t="shared" si="195"/>
        <v>8</v>
      </c>
      <c r="AY787" s="4">
        <v>0</v>
      </c>
      <c r="AZ787" s="4">
        <v>0</v>
      </c>
      <c r="BA787" s="4">
        <v>0</v>
      </c>
      <c r="BB787" s="4">
        <v>80</v>
      </c>
      <c r="BC787" s="4">
        <v>80</v>
      </c>
      <c r="BD787" s="4">
        <v>40</v>
      </c>
      <c r="BE787" s="4">
        <v>40</v>
      </c>
      <c r="BF787" s="4">
        <v>0</v>
      </c>
      <c r="BG787" s="4">
        <f t="shared" si="196"/>
        <v>6</v>
      </c>
      <c r="BH787" s="4">
        <v>6</v>
      </c>
      <c r="BI787" s="4">
        <v>0</v>
      </c>
      <c r="BJ787" s="4">
        <v>0</v>
      </c>
      <c r="BK787" s="4">
        <v>1204</v>
      </c>
      <c r="BL787" s="4">
        <f t="shared" si="197"/>
        <v>990</v>
      </c>
      <c r="BM787" s="4">
        <f t="shared" si="198"/>
        <v>77</v>
      </c>
      <c r="BN787" s="4">
        <v>77</v>
      </c>
      <c r="BO787" s="4">
        <v>0</v>
      </c>
      <c r="BP787" s="4">
        <v>0</v>
      </c>
      <c r="BQ787" s="4">
        <v>0</v>
      </c>
      <c r="BR787" s="4">
        <f t="shared" si="199"/>
        <v>2192</v>
      </c>
      <c r="BS787" s="4">
        <f t="shared" si="200"/>
        <v>2135</v>
      </c>
      <c r="BT787" s="4">
        <f t="shared" si="201"/>
        <v>25</v>
      </c>
      <c r="BU787" s="4">
        <f t="shared" si="202"/>
        <v>4220</v>
      </c>
      <c r="BW787" s="4">
        <v>0</v>
      </c>
    </row>
    <row r="788" spans="1:75">
      <c r="A788" t="s">
        <v>155</v>
      </c>
      <c r="B788" s="35">
        <v>44411</v>
      </c>
      <c r="C788" s="34" t="s">
        <v>220</v>
      </c>
      <c r="D788" s="34">
        <v>2021</v>
      </c>
      <c r="E788" s="34" t="s">
        <v>677</v>
      </c>
      <c r="F788" s="4">
        <v>58044</v>
      </c>
      <c r="G788" s="4">
        <v>2361</v>
      </c>
      <c r="H788" s="4">
        <v>18831</v>
      </c>
      <c r="I788" s="4">
        <v>2</v>
      </c>
      <c r="J788" s="4">
        <v>6</v>
      </c>
      <c r="K788" s="4">
        <f t="shared" si="191"/>
        <v>18827</v>
      </c>
      <c r="L788" s="4">
        <f t="shared" si="192"/>
        <v>0</v>
      </c>
      <c r="M788" s="4">
        <v>59671</v>
      </c>
      <c r="N788" s="4">
        <v>19103</v>
      </c>
      <c r="O788" s="4">
        <v>18827</v>
      </c>
      <c r="P788" s="4">
        <v>0</v>
      </c>
      <c r="Q788" s="4">
        <v>0</v>
      </c>
      <c r="R788" s="4">
        <v>276</v>
      </c>
      <c r="S788" s="4">
        <v>74</v>
      </c>
      <c r="T788" s="4">
        <v>106</v>
      </c>
      <c r="U788" s="4">
        <v>95</v>
      </c>
      <c r="V788" s="4">
        <v>0</v>
      </c>
      <c r="W788" s="4">
        <v>1</v>
      </c>
      <c r="X788" s="4">
        <f t="shared" si="193"/>
        <v>0</v>
      </c>
      <c r="Y788" s="2" t="s">
        <v>513</v>
      </c>
      <c r="Z788" s="4">
        <v>1288</v>
      </c>
      <c r="AA788" s="4">
        <v>117</v>
      </c>
      <c r="AB788" s="4">
        <v>117</v>
      </c>
      <c r="AC788" s="4">
        <v>0</v>
      </c>
      <c r="AD788" s="4">
        <v>0</v>
      </c>
      <c r="AE788" s="4">
        <v>0</v>
      </c>
      <c r="AF788" s="4">
        <v>0</v>
      </c>
      <c r="AG788" s="4">
        <v>0</v>
      </c>
      <c r="AH788" s="4">
        <v>0</v>
      </c>
      <c r="AI788" s="4">
        <v>0</v>
      </c>
      <c r="AJ788" s="4">
        <v>0</v>
      </c>
      <c r="AK788" s="4">
        <v>0</v>
      </c>
      <c r="AL788" s="4">
        <v>0</v>
      </c>
      <c r="AM788" s="4">
        <v>0</v>
      </c>
      <c r="AN788" s="4">
        <v>0</v>
      </c>
      <c r="AO788" s="4">
        <v>0</v>
      </c>
      <c r="AP788" s="4">
        <v>0</v>
      </c>
      <c r="AQ788" s="4">
        <v>0</v>
      </c>
      <c r="AR788" s="4">
        <v>0</v>
      </c>
      <c r="AS788" s="4">
        <v>0</v>
      </c>
      <c r="AT788" s="4">
        <v>0</v>
      </c>
      <c r="AU788" s="4">
        <v>0</v>
      </c>
      <c r="AV788" s="4">
        <v>0</v>
      </c>
      <c r="AW788" s="4">
        <f t="shared" si="194"/>
        <v>117</v>
      </c>
      <c r="AX788" s="4">
        <f t="shared" si="195"/>
        <v>117</v>
      </c>
      <c r="AY788" s="4">
        <v>0</v>
      </c>
      <c r="AZ788" s="4">
        <v>0</v>
      </c>
      <c r="BA788" s="4">
        <v>0</v>
      </c>
      <c r="BB788" s="4">
        <v>1098</v>
      </c>
      <c r="BC788" s="4">
        <v>1098</v>
      </c>
      <c r="BD788" s="4">
        <v>348</v>
      </c>
      <c r="BE788" s="4">
        <v>340</v>
      </c>
      <c r="BF788" s="4">
        <v>8</v>
      </c>
      <c r="BG788" s="4">
        <f t="shared" si="196"/>
        <v>3</v>
      </c>
      <c r="BH788" s="4">
        <v>3</v>
      </c>
      <c r="BI788" s="4">
        <v>0</v>
      </c>
      <c r="BJ788" s="4">
        <v>0</v>
      </c>
      <c r="BK788" s="4">
        <v>11892</v>
      </c>
      <c r="BL788" s="4">
        <f t="shared" si="197"/>
        <v>7208</v>
      </c>
      <c r="BM788" s="4">
        <f t="shared" si="198"/>
        <v>41</v>
      </c>
      <c r="BN788" s="4">
        <v>41</v>
      </c>
      <c r="BO788" s="4">
        <v>0</v>
      </c>
      <c r="BP788" s="4">
        <v>0</v>
      </c>
      <c r="BQ788" s="4">
        <v>0</v>
      </c>
      <c r="BR788" s="4">
        <f t="shared" si="199"/>
        <v>18986</v>
      </c>
      <c r="BS788" s="4">
        <f t="shared" si="200"/>
        <v>18710</v>
      </c>
      <c r="BT788" s="4">
        <f t="shared" si="201"/>
        <v>276</v>
      </c>
      <c r="BU788" s="4">
        <f t="shared" si="202"/>
        <v>58383</v>
      </c>
      <c r="BW788" s="4">
        <v>2</v>
      </c>
    </row>
    <row r="789" spans="1:75">
      <c r="A789" t="s">
        <v>157</v>
      </c>
      <c r="B789" s="35">
        <v>44411</v>
      </c>
      <c r="C789" s="34" t="s">
        <v>220</v>
      </c>
      <c r="D789" s="34">
        <v>2021</v>
      </c>
      <c r="E789" s="34" t="s">
        <v>678</v>
      </c>
      <c r="F789" s="4">
        <v>2367</v>
      </c>
      <c r="G789" s="4">
        <v>48</v>
      </c>
      <c r="H789" s="4">
        <v>747</v>
      </c>
      <c r="I789" s="4">
        <v>0</v>
      </c>
      <c r="J789" s="4">
        <v>0</v>
      </c>
      <c r="K789" s="4">
        <f t="shared" si="191"/>
        <v>747</v>
      </c>
      <c r="L789" s="4">
        <f t="shared" si="192"/>
        <v>0</v>
      </c>
      <c r="M789" s="4">
        <v>2376</v>
      </c>
      <c r="N789" s="4">
        <v>762</v>
      </c>
      <c r="O789" s="4">
        <v>747</v>
      </c>
      <c r="P789" s="4">
        <v>3</v>
      </c>
      <c r="Q789" s="4">
        <v>0</v>
      </c>
      <c r="R789" s="4">
        <v>12</v>
      </c>
      <c r="S789" s="4">
        <v>1</v>
      </c>
      <c r="T789" s="4">
        <v>2</v>
      </c>
      <c r="U789" s="4">
        <v>8</v>
      </c>
      <c r="V789" s="4">
        <v>0</v>
      </c>
      <c r="W789" s="4">
        <v>1</v>
      </c>
      <c r="X789" s="4">
        <f t="shared" si="193"/>
        <v>0</v>
      </c>
      <c r="Y789" s="2" t="s">
        <v>513</v>
      </c>
      <c r="Z789" s="4">
        <v>36</v>
      </c>
      <c r="AA789" s="4">
        <v>1</v>
      </c>
      <c r="AB789" s="4">
        <v>1</v>
      </c>
      <c r="AC789" s="4">
        <v>0</v>
      </c>
      <c r="AD789" s="4">
        <v>0</v>
      </c>
      <c r="AE789" s="4">
        <v>0</v>
      </c>
      <c r="AF789" s="4">
        <v>0</v>
      </c>
      <c r="AG789" s="4">
        <v>0</v>
      </c>
      <c r="AH789" s="4">
        <v>0</v>
      </c>
      <c r="AI789" s="4">
        <v>0</v>
      </c>
      <c r="AJ789" s="4">
        <v>0</v>
      </c>
      <c r="AK789" s="4">
        <v>0</v>
      </c>
      <c r="AL789" s="4">
        <v>0</v>
      </c>
      <c r="AM789" s="4">
        <v>0</v>
      </c>
      <c r="AN789" s="4">
        <v>0</v>
      </c>
      <c r="AO789" s="4">
        <v>0</v>
      </c>
      <c r="AP789" s="4">
        <v>0</v>
      </c>
      <c r="AQ789" s="4">
        <v>0</v>
      </c>
      <c r="AR789" s="4">
        <v>0</v>
      </c>
      <c r="AS789" s="4">
        <v>0</v>
      </c>
      <c r="AT789" s="4">
        <v>0</v>
      </c>
      <c r="AU789" s="4">
        <v>0</v>
      </c>
      <c r="AV789" s="4">
        <v>0</v>
      </c>
      <c r="AW789" s="4">
        <f t="shared" si="194"/>
        <v>1</v>
      </c>
      <c r="AX789" s="4">
        <f t="shared" si="195"/>
        <v>1</v>
      </c>
      <c r="AY789" s="4">
        <v>0</v>
      </c>
      <c r="AZ789" s="4">
        <v>0</v>
      </c>
      <c r="BA789" s="4">
        <v>0</v>
      </c>
      <c r="BB789" s="4">
        <v>4</v>
      </c>
      <c r="BC789" s="4">
        <v>4</v>
      </c>
      <c r="BD789" s="4">
        <v>1</v>
      </c>
      <c r="BE789" s="4">
        <v>1</v>
      </c>
      <c r="BF789" s="4">
        <v>0</v>
      </c>
      <c r="BG789" s="4">
        <f t="shared" si="196"/>
        <v>1</v>
      </c>
      <c r="BH789" s="4">
        <v>1</v>
      </c>
      <c r="BI789" s="4">
        <v>0</v>
      </c>
      <c r="BJ789" s="4">
        <v>0</v>
      </c>
      <c r="BK789" s="4">
        <v>425</v>
      </c>
      <c r="BL789" s="4">
        <f t="shared" si="197"/>
        <v>336</v>
      </c>
      <c r="BM789" s="4">
        <f t="shared" si="198"/>
        <v>1</v>
      </c>
      <c r="BN789" s="4">
        <v>1</v>
      </c>
      <c r="BO789" s="4">
        <v>0</v>
      </c>
      <c r="BP789" s="4">
        <v>0</v>
      </c>
      <c r="BQ789" s="4">
        <v>1</v>
      </c>
      <c r="BR789" s="4">
        <f t="shared" si="199"/>
        <v>761</v>
      </c>
      <c r="BS789" s="4">
        <f t="shared" si="200"/>
        <v>746</v>
      </c>
      <c r="BT789" s="4">
        <f t="shared" si="201"/>
        <v>12</v>
      </c>
      <c r="BU789" s="4">
        <f t="shared" si="202"/>
        <v>2340</v>
      </c>
      <c r="BW789" s="4">
        <v>0</v>
      </c>
    </row>
    <row r="790" spans="1:75" ht="29.1">
      <c r="A790" t="s">
        <v>159</v>
      </c>
      <c r="B790" s="35">
        <v>44411</v>
      </c>
      <c r="C790" s="34" t="s">
        <v>220</v>
      </c>
      <c r="D790" s="34">
        <v>2021</v>
      </c>
      <c r="E790" s="34" t="s">
        <v>679</v>
      </c>
      <c r="F790" s="4">
        <v>507619</v>
      </c>
      <c r="G790" s="4">
        <v>33936</v>
      </c>
      <c r="H790" s="4">
        <v>136981</v>
      </c>
      <c r="I790" s="4">
        <v>36</v>
      </c>
      <c r="J790" s="4">
        <v>1</v>
      </c>
      <c r="K790" s="4">
        <f t="shared" si="191"/>
        <v>137016</v>
      </c>
      <c r="L790" s="4">
        <f t="shared" si="192"/>
        <v>0</v>
      </c>
      <c r="M790" s="4">
        <v>525685</v>
      </c>
      <c r="N790" s="4">
        <v>139306</v>
      </c>
      <c r="O790" s="4">
        <v>137016</v>
      </c>
      <c r="P790" s="4">
        <v>16</v>
      </c>
      <c r="Q790" s="4">
        <v>16</v>
      </c>
      <c r="R790" s="4">
        <v>2274</v>
      </c>
      <c r="S790" s="4">
        <v>117</v>
      </c>
      <c r="T790" s="4">
        <v>631</v>
      </c>
      <c r="U790" s="4">
        <v>1467</v>
      </c>
      <c r="V790" s="4">
        <v>0</v>
      </c>
      <c r="W790" s="4">
        <v>59</v>
      </c>
      <c r="X790" s="4">
        <f t="shared" si="193"/>
        <v>0</v>
      </c>
      <c r="Y790" s="2" t="s">
        <v>680</v>
      </c>
      <c r="Z790" s="4">
        <v>10121</v>
      </c>
      <c r="AA790" s="4">
        <v>388</v>
      </c>
      <c r="AB790" s="4">
        <v>378</v>
      </c>
      <c r="AC790" s="4">
        <v>10</v>
      </c>
      <c r="AD790" s="4">
        <v>0</v>
      </c>
      <c r="AE790" s="4">
        <v>7</v>
      </c>
      <c r="AF790" s="4">
        <v>1</v>
      </c>
      <c r="AG790" s="4">
        <v>2</v>
      </c>
      <c r="AH790" s="4">
        <v>0</v>
      </c>
      <c r="AI790" s="4">
        <v>0</v>
      </c>
      <c r="AJ790" s="4">
        <v>0</v>
      </c>
      <c r="AK790" s="4">
        <v>0</v>
      </c>
      <c r="AL790" s="4">
        <v>0</v>
      </c>
      <c r="AM790" s="4">
        <v>0</v>
      </c>
      <c r="AN790" s="4">
        <v>0</v>
      </c>
      <c r="AO790" s="4">
        <v>0</v>
      </c>
      <c r="AP790" s="4">
        <v>0</v>
      </c>
      <c r="AQ790" s="4">
        <v>0</v>
      </c>
      <c r="AR790" s="4">
        <v>0</v>
      </c>
      <c r="AS790" s="4">
        <v>0</v>
      </c>
      <c r="AT790" s="4">
        <v>0</v>
      </c>
      <c r="AU790" s="4">
        <v>0</v>
      </c>
      <c r="AV790" s="4">
        <v>0</v>
      </c>
      <c r="AW790" s="4">
        <f t="shared" si="194"/>
        <v>388</v>
      </c>
      <c r="AX790" s="4">
        <f t="shared" si="195"/>
        <v>378</v>
      </c>
      <c r="AY790" s="4">
        <v>0</v>
      </c>
      <c r="AZ790" s="4">
        <v>0</v>
      </c>
      <c r="BA790" s="4">
        <v>0</v>
      </c>
      <c r="BB790" s="4">
        <v>8349</v>
      </c>
      <c r="BC790" s="4">
        <v>8348</v>
      </c>
      <c r="BD790" s="4">
        <v>1561</v>
      </c>
      <c r="BE790" s="4">
        <v>1524</v>
      </c>
      <c r="BF790" s="4">
        <v>37</v>
      </c>
      <c r="BG790" s="4">
        <f t="shared" si="196"/>
        <v>75</v>
      </c>
      <c r="BH790" s="4">
        <v>75</v>
      </c>
      <c r="BI790" s="4">
        <v>0</v>
      </c>
      <c r="BJ790" s="4">
        <v>0</v>
      </c>
      <c r="BK790" s="4">
        <v>69103</v>
      </c>
      <c r="BL790" s="4">
        <f t="shared" si="197"/>
        <v>70128</v>
      </c>
      <c r="BM790" s="4">
        <f t="shared" si="198"/>
        <v>4625</v>
      </c>
      <c r="BN790" s="4">
        <v>4625</v>
      </c>
      <c r="BO790" s="4">
        <v>0</v>
      </c>
      <c r="BP790" s="4">
        <v>0</v>
      </c>
      <c r="BQ790" s="4">
        <v>425</v>
      </c>
      <c r="BR790" s="4">
        <f t="shared" si="199"/>
        <v>138918</v>
      </c>
      <c r="BS790" s="4">
        <f t="shared" si="200"/>
        <v>136638</v>
      </c>
      <c r="BT790" s="4">
        <f t="shared" si="201"/>
        <v>2264</v>
      </c>
      <c r="BU790" s="4">
        <f t="shared" si="202"/>
        <v>515564</v>
      </c>
      <c r="BW790" s="4">
        <v>0</v>
      </c>
    </row>
    <row r="791" spans="1:75" ht="29.1">
      <c r="A791" t="s">
        <v>161</v>
      </c>
      <c r="B791" s="35">
        <v>44411</v>
      </c>
      <c r="C791" s="34" t="s">
        <v>220</v>
      </c>
      <c r="D791" s="34">
        <v>2021</v>
      </c>
      <c r="E791" s="34" t="s">
        <v>681</v>
      </c>
      <c r="F791" s="4">
        <v>324342</v>
      </c>
      <c r="G791" s="4">
        <v>18087</v>
      </c>
      <c r="H791" s="4">
        <v>80607</v>
      </c>
      <c r="I791" s="4">
        <v>20</v>
      </c>
      <c r="J791" s="4">
        <v>2</v>
      </c>
      <c r="K791" s="4">
        <f t="shared" si="191"/>
        <v>80625</v>
      </c>
      <c r="L791" s="4">
        <f t="shared" si="192"/>
        <v>1</v>
      </c>
      <c r="M791" s="4">
        <v>326472</v>
      </c>
      <c r="N791" s="4">
        <v>81766</v>
      </c>
      <c r="O791" s="4">
        <v>80624</v>
      </c>
      <c r="P791" s="4">
        <v>0</v>
      </c>
      <c r="Q791" s="4">
        <v>0</v>
      </c>
      <c r="R791" s="4">
        <v>1142</v>
      </c>
      <c r="S791" s="4">
        <v>84</v>
      </c>
      <c r="T791" s="4">
        <v>183</v>
      </c>
      <c r="U791" s="4">
        <v>872</v>
      </c>
      <c r="V791" s="4">
        <v>0</v>
      </c>
      <c r="W791" s="4">
        <v>3</v>
      </c>
      <c r="X791" s="4">
        <f t="shared" si="193"/>
        <v>0</v>
      </c>
      <c r="Y791" s="2" t="s">
        <v>682</v>
      </c>
      <c r="Z791" s="4">
        <v>6411</v>
      </c>
      <c r="AA791" s="4">
        <v>557</v>
      </c>
      <c r="AB791" s="4">
        <v>553</v>
      </c>
      <c r="AC791" s="4">
        <v>4</v>
      </c>
      <c r="AD791" s="4">
        <v>1</v>
      </c>
      <c r="AE791" s="4">
        <v>2</v>
      </c>
      <c r="AF791" s="4">
        <v>1</v>
      </c>
      <c r="AG791" s="4">
        <v>0</v>
      </c>
      <c r="AH791" s="4">
        <v>0</v>
      </c>
      <c r="AI791" s="4">
        <v>0</v>
      </c>
      <c r="AJ791" s="4">
        <v>0</v>
      </c>
      <c r="AK791" s="4">
        <v>0</v>
      </c>
      <c r="AL791" s="4">
        <v>0</v>
      </c>
      <c r="AM791" s="4">
        <v>0</v>
      </c>
      <c r="AN791" s="4">
        <v>0</v>
      </c>
      <c r="AO791" s="4">
        <v>0</v>
      </c>
      <c r="AP791" s="4">
        <v>0</v>
      </c>
      <c r="AQ791" s="4">
        <v>0</v>
      </c>
      <c r="AR791" s="4">
        <v>0</v>
      </c>
      <c r="AS791" s="4">
        <v>0</v>
      </c>
      <c r="AT791" s="4">
        <v>0</v>
      </c>
      <c r="AU791" s="4">
        <v>0</v>
      </c>
      <c r="AV791" s="4">
        <v>0</v>
      </c>
      <c r="AW791" s="4">
        <f t="shared" si="194"/>
        <v>557</v>
      </c>
      <c r="AX791" s="4">
        <f t="shared" si="195"/>
        <v>553</v>
      </c>
      <c r="AY791" s="4">
        <v>0</v>
      </c>
      <c r="AZ791" s="4">
        <v>0</v>
      </c>
      <c r="BA791" s="4">
        <v>0</v>
      </c>
      <c r="BB791" s="4">
        <v>5217</v>
      </c>
      <c r="BC791" s="4">
        <v>5217</v>
      </c>
      <c r="BD791" s="4">
        <v>1006</v>
      </c>
      <c r="BE791" s="4">
        <v>984</v>
      </c>
      <c r="BF791" s="4">
        <v>22</v>
      </c>
      <c r="BG791" s="4">
        <f t="shared" si="196"/>
        <v>34</v>
      </c>
      <c r="BH791" s="4">
        <v>34</v>
      </c>
      <c r="BI791" s="4">
        <v>0</v>
      </c>
      <c r="BJ791" s="4">
        <v>0</v>
      </c>
      <c r="BK791" s="4">
        <v>27878</v>
      </c>
      <c r="BL791" s="4">
        <f t="shared" si="197"/>
        <v>53854</v>
      </c>
      <c r="BM791" s="4">
        <f t="shared" si="198"/>
        <v>2505</v>
      </c>
      <c r="BN791" s="4">
        <v>2505</v>
      </c>
      <c r="BO791" s="4">
        <v>0</v>
      </c>
      <c r="BP791" s="4">
        <v>0</v>
      </c>
      <c r="BQ791" s="4">
        <v>240</v>
      </c>
      <c r="BR791" s="4">
        <f t="shared" si="199"/>
        <v>81209</v>
      </c>
      <c r="BS791" s="4">
        <f t="shared" si="200"/>
        <v>80071</v>
      </c>
      <c r="BT791" s="4">
        <f t="shared" si="201"/>
        <v>1138</v>
      </c>
      <c r="BU791" s="4">
        <f t="shared" si="202"/>
        <v>320061</v>
      </c>
      <c r="BW791" s="4">
        <v>5</v>
      </c>
    </row>
    <row r="792" spans="1:75">
      <c r="A792" t="s">
        <v>163</v>
      </c>
      <c r="B792" s="35">
        <v>44411</v>
      </c>
      <c r="C792" s="34" t="s">
        <v>220</v>
      </c>
      <c r="D792" s="34">
        <v>2021</v>
      </c>
      <c r="E792" s="34" t="s">
        <v>683</v>
      </c>
      <c r="F792" s="4">
        <v>31234</v>
      </c>
      <c r="G792" s="4">
        <v>1437</v>
      </c>
      <c r="H792" s="4">
        <v>11256</v>
      </c>
      <c r="I792" s="4">
        <v>2</v>
      </c>
      <c r="J792" s="4">
        <v>0</v>
      </c>
      <c r="K792" s="4">
        <f t="shared" si="191"/>
        <v>11258</v>
      </c>
      <c r="L792" s="4">
        <f t="shared" si="192"/>
        <v>0</v>
      </c>
      <c r="M792" s="4">
        <v>31741</v>
      </c>
      <c r="N792" s="4">
        <v>11464</v>
      </c>
      <c r="O792" s="4">
        <v>11258</v>
      </c>
      <c r="P792" s="4">
        <v>0</v>
      </c>
      <c r="Q792" s="4">
        <v>0</v>
      </c>
      <c r="R792" s="4">
        <v>206</v>
      </c>
      <c r="S792" s="4">
        <v>25</v>
      </c>
      <c r="T792" s="4">
        <v>31</v>
      </c>
      <c r="U792" s="4">
        <v>148</v>
      </c>
      <c r="V792" s="4">
        <v>0</v>
      </c>
      <c r="W792" s="4">
        <v>2</v>
      </c>
      <c r="X792" s="4">
        <f t="shared" si="193"/>
        <v>0</v>
      </c>
      <c r="Y792" s="2" t="s">
        <v>513</v>
      </c>
      <c r="Z792" s="4">
        <v>395</v>
      </c>
      <c r="AA792" s="4">
        <v>50</v>
      </c>
      <c r="AB792" s="4">
        <v>50</v>
      </c>
      <c r="AC792" s="4">
        <v>0</v>
      </c>
      <c r="AD792" s="4">
        <v>0</v>
      </c>
      <c r="AE792" s="4">
        <v>0</v>
      </c>
      <c r="AF792" s="4">
        <v>0</v>
      </c>
      <c r="AG792" s="4">
        <v>0</v>
      </c>
      <c r="AH792" s="4">
        <v>0</v>
      </c>
      <c r="AI792" s="4">
        <v>0</v>
      </c>
      <c r="AJ792" s="4">
        <v>0</v>
      </c>
      <c r="AK792" s="4">
        <v>0</v>
      </c>
      <c r="AL792" s="4">
        <v>0</v>
      </c>
      <c r="AM792" s="4">
        <v>0</v>
      </c>
      <c r="AN792" s="4">
        <v>0</v>
      </c>
      <c r="AO792" s="4">
        <v>0</v>
      </c>
      <c r="AP792" s="4">
        <v>0</v>
      </c>
      <c r="AQ792" s="4">
        <v>0</v>
      </c>
      <c r="AR792" s="4">
        <v>0</v>
      </c>
      <c r="AS792" s="4">
        <v>0</v>
      </c>
      <c r="AT792" s="4">
        <v>0</v>
      </c>
      <c r="AU792" s="4">
        <v>0</v>
      </c>
      <c r="AV792" s="4">
        <v>0</v>
      </c>
      <c r="AW792" s="4">
        <f t="shared" si="194"/>
        <v>50</v>
      </c>
      <c r="AX792" s="4">
        <f t="shared" si="195"/>
        <v>50</v>
      </c>
      <c r="AY792" s="4">
        <v>0</v>
      </c>
      <c r="AZ792" s="4">
        <v>0</v>
      </c>
      <c r="BA792" s="4">
        <v>0</v>
      </c>
      <c r="BB792" s="4">
        <v>257</v>
      </c>
      <c r="BC792" s="4">
        <v>248</v>
      </c>
      <c r="BD792" s="4">
        <v>102</v>
      </c>
      <c r="BE792" s="4">
        <v>101</v>
      </c>
      <c r="BF792" s="4">
        <v>1</v>
      </c>
      <c r="BG792" s="4">
        <f t="shared" si="196"/>
        <v>3</v>
      </c>
      <c r="BH792" s="4">
        <v>3</v>
      </c>
      <c r="BI792" s="4">
        <v>0</v>
      </c>
      <c r="BJ792" s="4">
        <v>0</v>
      </c>
      <c r="BK792" s="4">
        <v>2175</v>
      </c>
      <c r="BL792" s="4">
        <f t="shared" si="197"/>
        <v>9286</v>
      </c>
      <c r="BM792" s="4">
        <f t="shared" si="198"/>
        <v>111</v>
      </c>
      <c r="BN792" s="4">
        <v>111</v>
      </c>
      <c r="BO792" s="4">
        <v>0</v>
      </c>
      <c r="BP792" s="4">
        <v>0</v>
      </c>
      <c r="BQ792" s="4">
        <v>0</v>
      </c>
      <c r="BR792" s="4">
        <f t="shared" si="199"/>
        <v>11414</v>
      </c>
      <c r="BS792" s="4">
        <f t="shared" si="200"/>
        <v>11208</v>
      </c>
      <c r="BT792" s="4">
        <f t="shared" si="201"/>
        <v>206</v>
      </c>
      <c r="BU792" s="4">
        <f t="shared" si="202"/>
        <v>31346</v>
      </c>
      <c r="BW792" s="4">
        <v>0</v>
      </c>
    </row>
    <row r="793" spans="1:75">
      <c r="A793" t="s">
        <v>166</v>
      </c>
      <c r="B793" s="35">
        <v>44411</v>
      </c>
      <c r="C793" s="34" t="s">
        <v>220</v>
      </c>
      <c r="D793" s="34">
        <v>2021</v>
      </c>
      <c r="E793" s="34" t="s">
        <v>684</v>
      </c>
      <c r="F793" s="4">
        <v>199006</v>
      </c>
      <c r="G793" s="4">
        <v>14015</v>
      </c>
      <c r="H793" s="4">
        <v>63519</v>
      </c>
      <c r="I793" s="4">
        <v>24</v>
      </c>
      <c r="J793" s="4">
        <v>5</v>
      </c>
      <c r="K793" s="4">
        <f t="shared" si="191"/>
        <v>63538</v>
      </c>
      <c r="L793" s="4">
        <f t="shared" si="192"/>
        <v>0</v>
      </c>
      <c r="M793" s="4">
        <v>204501</v>
      </c>
      <c r="N793" s="4">
        <v>64408</v>
      </c>
      <c r="O793" s="4">
        <v>63538</v>
      </c>
      <c r="P793" s="4">
        <v>6</v>
      </c>
      <c r="Q793" s="4">
        <v>6</v>
      </c>
      <c r="R793" s="4">
        <v>864</v>
      </c>
      <c r="S793" s="4">
        <v>114</v>
      </c>
      <c r="T793" s="4">
        <v>244</v>
      </c>
      <c r="U793" s="4">
        <v>463</v>
      </c>
      <c r="V793" s="4">
        <v>0</v>
      </c>
      <c r="W793" s="4">
        <v>43</v>
      </c>
      <c r="X793" s="4">
        <f t="shared" si="193"/>
        <v>0</v>
      </c>
      <c r="Y793" s="2" t="s">
        <v>513</v>
      </c>
      <c r="Z793" s="4">
        <v>9442</v>
      </c>
      <c r="AA793" s="4">
        <v>865</v>
      </c>
      <c r="AB793" s="4">
        <v>853</v>
      </c>
      <c r="AC793" s="4">
        <v>12</v>
      </c>
      <c r="AD793" s="4">
        <v>2</v>
      </c>
      <c r="AE793" s="4">
        <v>5</v>
      </c>
      <c r="AF793" s="4">
        <v>3</v>
      </c>
      <c r="AG793" s="4">
        <v>2</v>
      </c>
      <c r="AH793" s="4">
        <v>0</v>
      </c>
      <c r="AI793" s="4">
        <v>0</v>
      </c>
      <c r="AJ793" s="4">
        <v>0</v>
      </c>
      <c r="AK793" s="4">
        <v>0</v>
      </c>
      <c r="AL793" s="4">
        <v>0</v>
      </c>
      <c r="AM793" s="4">
        <v>0</v>
      </c>
      <c r="AN793" s="4">
        <v>0</v>
      </c>
      <c r="AO793" s="4">
        <v>0</v>
      </c>
      <c r="AP793" s="4">
        <v>0</v>
      </c>
      <c r="AQ793" s="4">
        <v>0</v>
      </c>
      <c r="AR793" s="4">
        <v>0</v>
      </c>
      <c r="AS793" s="4">
        <v>0</v>
      </c>
      <c r="AT793" s="4">
        <v>0</v>
      </c>
      <c r="AU793" s="4">
        <v>0</v>
      </c>
      <c r="AV793" s="4">
        <v>0</v>
      </c>
      <c r="AW793" s="4">
        <f t="shared" si="194"/>
        <v>865</v>
      </c>
      <c r="AX793" s="4">
        <f t="shared" si="195"/>
        <v>853</v>
      </c>
      <c r="AY793" s="4">
        <v>0</v>
      </c>
      <c r="AZ793" s="4">
        <v>0</v>
      </c>
      <c r="BA793" s="4">
        <v>0</v>
      </c>
      <c r="BB793" s="4">
        <v>2751</v>
      </c>
      <c r="BC793" s="4">
        <v>2751</v>
      </c>
      <c r="BD793" s="4">
        <v>661</v>
      </c>
      <c r="BE793" s="4">
        <v>644</v>
      </c>
      <c r="BF793" s="4">
        <v>17</v>
      </c>
      <c r="BG793" s="4">
        <f t="shared" si="196"/>
        <v>70</v>
      </c>
      <c r="BH793" s="4">
        <v>70</v>
      </c>
      <c r="BI793" s="4">
        <v>0</v>
      </c>
      <c r="BJ793" s="4">
        <v>0</v>
      </c>
      <c r="BK793" s="4">
        <v>38050</v>
      </c>
      <c r="BL793" s="4">
        <f t="shared" si="197"/>
        <v>26288</v>
      </c>
      <c r="BM793" s="4">
        <f t="shared" si="198"/>
        <v>75</v>
      </c>
      <c r="BN793" s="4">
        <v>75</v>
      </c>
      <c r="BO793" s="4">
        <v>0</v>
      </c>
      <c r="BP793" s="4">
        <v>13</v>
      </c>
      <c r="BQ793" s="4">
        <v>0</v>
      </c>
      <c r="BR793" s="4">
        <f t="shared" si="199"/>
        <v>63543</v>
      </c>
      <c r="BS793" s="4">
        <f t="shared" si="200"/>
        <v>62685</v>
      </c>
      <c r="BT793" s="4">
        <f t="shared" si="201"/>
        <v>852</v>
      </c>
      <c r="BU793" s="4">
        <f t="shared" si="202"/>
        <v>195059</v>
      </c>
      <c r="BW793" s="4">
        <v>0</v>
      </c>
    </row>
    <row r="794" spans="1:75">
      <c r="A794" t="s">
        <v>168</v>
      </c>
      <c r="B794" s="35">
        <v>44411</v>
      </c>
      <c r="C794" s="34" t="s">
        <v>220</v>
      </c>
      <c r="D794" s="34">
        <v>2021</v>
      </c>
      <c r="E794" s="34" t="s">
        <v>685</v>
      </c>
      <c r="F794" s="4">
        <v>437</v>
      </c>
      <c r="G794" s="4">
        <v>24</v>
      </c>
      <c r="H794" s="4">
        <v>200</v>
      </c>
      <c r="I794" s="4">
        <v>0</v>
      </c>
      <c r="J794" s="4">
        <v>0</v>
      </c>
      <c r="K794" s="4">
        <f t="shared" si="191"/>
        <v>200</v>
      </c>
      <c r="L794" s="4">
        <f t="shared" si="192"/>
        <v>0</v>
      </c>
      <c r="M794" s="4">
        <v>439</v>
      </c>
      <c r="N794" s="4">
        <v>204</v>
      </c>
      <c r="O794" s="4">
        <v>200</v>
      </c>
      <c r="P794" s="4">
        <v>0</v>
      </c>
      <c r="Q794" s="4">
        <v>0</v>
      </c>
      <c r="R794" s="4">
        <v>4</v>
      </c>
      <c r="S794" s="4">
        <v>0</v>
      </c>
      <c r="T794" s="4">
        <v>0</v>
      </c>
      <c r="U794" s="4">
        <v>4</v>
      </c>
      <c r="V794" s="4">
        <v>0</v>
      </c>
      <c r="W794" s="4">
        <v>0</v>
      </c>
      <c r="X794" s="4">
        <f t="shared" si="193"/>
        <v>0</v>
      </c>
      <c r="Y794" s="2" t="s">
        <v>513</v>
      </c>
      <c r="Z794" s="4">
        <v>5</v>
      </c>
      <c r="AA794" s="4">
        <v>0</v>
      </c>
      <c r="AB794" s="4">
        <v>0</v>
      </c>
      <c r="AC794" s="4">
        <v>0</v>
      </c>
      <c r="AD794" s="4">
        <v>0</v>
      </c>
      <c r="AE794" s="4">
        <v>0</v>
      </c>
      <c r="AF794" s="4">
        <v>0</v>
      </c>
      <c r="AG794" s="4">
        <v>0</v>
      </c>
      <c r="AH794" s="4">
        <v>0</v>
      </c>
      <c r="AI794" s="4">
        <v>0</v>
      </c>
      <c r="AJ794" s="4">
        <v>0</v>
      </c>
      <c r="AK794" s="4">
        <v>0</v>
      </c>
      <c r="AL794" s="4">
        <v>0</v>
      </c>
      <c r="AM794" s="4">
        <v>0</v>
      </c>
      <c r="AN794" s="4">
        <v>0</v>
      </c>
      <c r="AO794" s="4">
        <v>0</v>
      </c>
      <c r="AP794" s="4">
        <v>0</v>
      </c>
      <c r="AQ794" s="4">
        <v>0</v>
      </c>
      <c r="AR794" s="4">
        <v>0</v>
      </c>
      <c r="AS794" s="4">
        <v>0</v>
      </c>
      <c r="AT794" s="4">
        <v>0</v>
      </c>
      <c r="AU794" s="4">
        <v>0</v>
      </c>
      <c r="AV794" s="4">
        <v>0</v>
      </c>
      <c r="AW794" s="4">
        <f t="shared" si="194"/>
        <v>0</v>
      </c>
      <c r="AX794" s="4">
        <f t="shared" si="195"/>
        <v>0</v>
      </c>
      <c r="AY794" s="4">
        <v>0</v>
      </c>
      <c r="AZ794" s="4">
        <v>0</v>
      </c>
      <c r="BA794" s="4">
        <v>0</v>
      </c>
      <c r="BB794" s="4">
        <v>1</v>
      </c>
      <c r="BC794" s="4">
        <v>1</v>
      </c>
      <c r="BD794" s="4">
        <v>0</v>
      </c>
      <c r="BE794" s="4">
        <v>0</v>
      </c>
      <c r="BF794" s="4">
        <v>0</v>
      </c>
      <c r="BG794" s="4">
        <f t="shared" si="196"/>
        <v>0</v>
      </c>
      <c r="BH794" s="4">
        <v>0</v>
      </c>
      <c r="BI794" s="4">
        <v>0</v>
      </c>
      <c r="BJ794" s="4">
        <v>0</v>
      </c>
      <c r="BK794" s="4">
        <v>87</v>
      </c>
      <c r="BL794" s="4">
        <f t="shared" si="197"/>
        <v>117</v>
      </c>
      <c r="BM794" s="4">
        <f t="shared" si="198"/>
        <v>1</v>
      </c>
      <c r="BN794" s="4">
        <v>1</v>
      </c>
      <c r="BO794" s="4">
        <v>0</v>
      </c>
      <c r="BP794" s="4">
        <v>0</v>
      </c>
      <c r="BQ794" s="4">
        <v>1</v>
      </c>
      <c r="BR794" s="4">
        <f t="shared" si="199"/>
        <v>204</v>
      </c>
      <c r="BS794" s="4">
        <f t="shared" si="200"/>
        <v>200</v>
      </c>
      <c r="BT794" s="4">
        <f t="shared" si="201"/>
        <v>4</v>
      </c>
      <c r="BU794" s="4">
        <f t="shared" si="202"/>
        <v>434</v>
      </c>
      <c r="BW794" s="4">
        <v>0</v>
      </c>
    </row>
    <row r="795" spans="1:75">
      <c r="A795" t="s">
        <v>170</v>
      </c>
      <c r="B795" s="35">
        <v>44411</v>
      </c>
      <c r="C795" s="34" t="s">
        <v>220</v>
      </c>
      <c r="D795" s="34">
        <v>2021</v>
      </c>
      <c r="E795" s="34" t="s">
        <v>686</v>
      </c>
      <c r="F795" s="4">
        <v>23002</v>
      </c>
      <c r="G795" s="4">
        <v>1820</v>
      </c>
      <c r="H795" s="4">
        <v>7963</v>
      </c>
      <c r="I795" s="4">
        <v>2</v>
      </c>
      <c r="J795" s="4">
        <v>0</v>
      </c>
      <c r="K795" s="4">
        <f t="shared" si="191"/>
        <v>7965</v>
      </c>
      <c r="L795" s="4">
        <f t="shared" si="192"/>
        <v>0</v>
      </c>
      <c r="M795" s="4">
        <v>23877</v>
      </c>
      <c r="N795" s="4">
        <v>8065</v>
      </c>
      <c r="O795" s="4">
        <v>7965</v>
      </c>
      <c r="P795" s="4">
        <v>0</v>
      </c>
      <c r="Q795" s="4">
        <v>0</v>
      </c>
      <c r="R795" s="4">
        <v>100</v>
      </c>
      <c r="S795" s="4">
        <v>18</v>
      </c>
      <c r="T795" s="4">
        <v>8</v>
      </c>
      <c r="U795" s="4">
        <v>71</v>
      </c>
      <c r="V795" s="4">
        <v>0</v>
      </c>
      <c r="W795" s="4">
        <v>3</v>
      </c>
      <c r="X795" s="4">
        <f t="shared" si="193"/>
        <v>0</v>
      </c>
      <c r="Y795" s="2" t="s">
        <v>513</v>
      </c>
      <c r="Z795" s="4">
        <v>303</v>
      </c>
      <c r="AA795" s="4">
        <v>27</v>
      </c>
      <c r="AB795" s="4">
        <v>27</v>
      </c>
      <c r="AC795" s="4">
        <v>0</v>
      </c>
      <c r="AD795" s="4">
        <v>0</v>
      </c>
      <c r="AE795" s="4">
        <v>0</v>
      </c>
      <c r="AF795" s="4">
        <v>0</v>
      </c>
      <c r="AG795" s="4">
        <v>0</v>
      </c>
      <c r="AH795" s="4">
        <v>0</v>
      </c>
      <c r="AI795" s="4">
        <v>0</v>
      </c>
      <c r="AJ795" s="4">
        <v>0</v>
      </c>
      <c r="AK795" s="4">
        <v>0</v>
      </c>
      <c r="AL795" s="4">
        <v>0</v>
      </c>
      <c r="AM795" s="4">
        <v>0</v>
      </c>
      <c r="AN795" s="4">
        <v>0</v>
      </c>
      <c r="AO795" s="4">
        <v>0</v>
      </c>
      <c r="AP795" s="4">
        <v>0</v>
      </c>
      <c r="AQ795" s="4">
        <v>0</v>
      </c>
      <c r="AR795" s="4">
        <v>0</v>
      </c>
      <c r="AS795" s="4">
        <v>0</v>
      </c>
      <c r="AT795" s="4">
        <v>0</v>
      </c>
      <c r="AU795" s="4">
        <v>0</v>
      </c>
      <c r="AV795" s="4">
        <v>0</v>
      </c>
      <c r="AW795" s="4">
        <f t="shared" si="194"/>
        <v>27</v>
      </c>
      <c r="AX795" s="4">
        <f t="shared" si="195"/>
        <v>27</v>
      </c>
      <c r="AY795" s="4">
        <v>0</v>
      </c>
      <c r="AZ795" s="4">
        <v>0</v>
      </c>
      <c r="BA795" s="4">
        <v>0</v>
      </c>
      <c r="BB795" s="4">
        <v>300</v>
      </c>
      <c r="BC795" s="4">
        <v>298</v>
      </c>
      <c r="BD795" s="4">
        <v>88</v>
      </c>
      <c r="BE795" s="4">
        <v>82</v>
      </c>
      <c r="BF795" s="4">
        <v>6</v>
      </c>
      <c r="BG795" s="4">
        <f t="shared" si="196"/>
        <v>3</v>
      </c>
      <c r="BH795" s="4">
        <v>3</v>
      </c>
      <c r="BI795" s="4">
        <v>0</v>
      </c>
      <c r="BJ795" s="4">
        <v>0</v>
      </c>
      <c r="BK795" s="4">
        <v>4249</v>
      </c>
      <c r="BL795" s="4">
        <f t="shared" si="197"/>
        <v>3813</v>
      </c>
      <c r="BM795" s="4">
        <f t="shared" si="198"/>
        <v>168</v>
      </c>
      <c r="BN795" s="4">
        <v>168</v>
      </c>
      <c r="BO795" s="4">
        <v>0</v>
      </c>
      <c r="BP795" s="4">
        <v>0</v>
      </c>
      <c r="BQ795" s="4">
        <v>14</v>
      </c>
      <c r="BR795" s="4">
        <f t="shared" si="199"/>
        <v>8038</v>
      </c>
      <c r="BS795" s="4">
        <f t="shared" si="200"/>
        <v>7938</v>
      </c>
      <c r="BT795" s="4">
        <f t="shared" si="201"/>
        <v>100</v>
      </c>
      <c r="BU795" s="4">
        <f t="shared" si="202"/>
        <v>23574</v>
      </c>
      <c r="BW795" s="4">
        <v>1</v>
      </c>
    </row>
    <row r="796" spans="1:75">
      <c r="A796" t="s">
        <v>172</v>
      </c>
      <c r="B796" s="35">
        <v>44411</v>
      </c>
      <c r="C796" s="34" t="s">
        <v>220</v>
      </c>
      <c r="D796" s="34">
        <v>2021</v>
      </c>
      <c r="E796" s="34" t="s">
        <v>687</v>
      </c>
      <c r="F796" s="4">
        <v>158910</v>
      </c>
      <c r="G796" s="4">
        <v>7578</v>
      </c>
      <c r="H796" s="4">
        <v>54217</v>
      </c>
      <c r="I796" s="4">
        <v>17</v>
      </c>
      <c r="J796" s="4">
        <v>0</v>
      </c>
      <c r="K796" s="4">
        <f t="shared" si="191"/>
        <v>54234</v>
      </c>
      <c r="L796" s="4">
        <f t="shared" si="192"/>
        <v>0</v>
      </c>
      <c r="M796" s="4">
        <v>162291</v>
      </c>
      <c r="N796" s="4">
        <v>54889</v>
      </c>
      <c r="O796" s="4">
        <v>54234</v>
      </c>
      <c r="P796" s="4">
        <v>0</v>
      </c>
      <c r="Q796" s="4">
        <v>0</v>
      </c>
      <c r="R796" s="4">
        <v>655</v>
      </c>
      <c r="S796" s="4">
        <v>104</v>
      </c>
      <c r="T796" s="4">
        <v>147</v>
      </c>
      <c r="U796" s="4">
        <v>398</v>
      </c>
      <c r="V796" s="4">
        <v>0</v>
      </c>
      <c r="W796" s="4">
        <v>6</v>
      </c>
      <c r="X796" s="4">
        <f t="shared" si="193"/>
        <v>0</v>
      </c>
      <c r="Y796" s="2" t="s">
        <v>513</v>
      </c>
      <c r="Z796" s="4">
        <v>3196</v>
      </c>
      <c r="AA796" s="4">
        <v>204</v>
      </c>
      <c r="AB796" s="4">
        <v>199</v>
      </c>
      <c r="AC796" s="4">
        <v>5</v>
      </c>
      <c r="AD796" s="4">
        <v>2</v>
      </c>
      <c r="AE796" s="4">
        <v>1</v>
      </c>
      <c r="AF796" s="4">
        <v>0</v>
      </c>
      <c r="AG796" s="4">
        <v>2</v>
      </c>
      <c r="AH796" s="4">
        <v>0</v>
      </c>
      <c r="AI796" s="4">
        <v>0</v>
      </c>
      <c r="AJ796" s="4">
        <v>0</v>
      </c>
      <c r="AK796" s="4">
        <v>0</v>
      </c>
      <c r="AL796" s="4">
        <v>0</v>
      </c>
      <c r="AM796" s="4">
        <v>0</v>
      </c>
      <c r="AN796" s="4">
        <v>0</v>
      </c>
      <c r="AO796" s="4">
        <v>0</v>
      </c>
      <c r="AP796" s="4">
        <v>0</v>
      </c>
      <c r="AQ796" s="4">
        <v>0</v>
      </c>
      <c r="AR796" s="4">
        <v>0</v>
      </c>
      <c r="AS796" s="4">
        <v>0</v>
      </c>
      <c r="AT796" s="4">
        <v>0</v>
      </c>
      <c r="AU796" s="4">
        <v>0</v>
      </c>
      <c r="AV796" s="4">
        <v>0</v>
      </c>
      <c r="AW796" s="4">
        <f t="shared" si="194"/>
        <v>204</v>
      </c>
      <c r="AX796" s="4">
        <f t="shared" si="195"/>
        <v>199</v>
      </c>
      <c r="AY796" s="4">
        <v>0</v>
      </c>
      <c r="AZ796" s="4">
        <v>0</v>
      </c>
      <c r="BA796" s="4">
        <v>0</v>
      </c>
      <c r="BB796" s="4">
        <v>2272</v>
      </c>
      <c r="BC796" s="4">
        <v>2272</v>
      </c>
      <c r="BD796" s="4">
        <v>726</v>
      </c>
      <c r="BE796" s="4">
        <v>704</v>
      </c>
      <c r="BF796" s="4">
        <v>22</v>
      </c>
      <c r="BG796" s="4">
        <f t="shared" si="196"/>
        <v>40</v>
      </c>
      <c r="BH796" s="4">
        <v>40</v>
      </c>
      <c r="BI796" s="4">
        <v>0</v>
      </c>
      <c r="BJ796" s="4">
        <v>0</v>
      </c>
      <c r="BK796" s="4">
        <v>33895</v>
      </c>
      <c r="BL796" s="4">
        <f t="shared" si="197"/>
        <v>20954</v>
      </c>
      <c r="BM796" s="4">
        <f t="shared" si="198"/>
        <v>300</v>
      </c>
      <c r="BN796" s="4">
        <v>300</v>
      </c>
      <c r="BO796" s="4">
        <v>0</v>
      </c>
      <c r="BP796" s="4">
        <v>0</v>
      </c>
      <c r="BQ796" s="4">
        <v>0</v>
      </c>
      <c r="BR796" s="4">
        <f t="shared" si="199"/>
        <v>54685</v>
      </c>
      <c r="BS796" s="4">
        <f t="shared" si="200"/>
        <v>54035</v>
      </c>
      <c r="BT796" s="4">
        <f t="shared" si="201"/>
        <v>650</v>
      </c>
      <c r="BU796" s="4">
        <f t="shared" si="202"/>
        <v>159095</v>
      </c>
      <c r="BW796" s="4">
        <v>0</v>
      </c>
    </row>
    <row r="797" spans="1:75">
      <c r="A797" t="s">
        <v>174</v>
      </c>
      <c r="B797" s="35">
        <v>44411</v>
      </c>
      <c r="C797" s="34" t="s">
        <v>220</v>
      </c>
      <c r="D797" s="34">
        <v>2021</v>
      </c>
      <c r="E797" s="34" t="s">
        <v>688</v>
      </c>
      <c r="F797" s="4">
        <v>7810</v>
      </c>
      <c r="G797" s="4">
        <v>1348</v>
      </c>
      <c r="H797" s="4">
        <v>2826</v>
      </c>
      <c r="I797" s="4">
        <v>0</v>
      </c>
      <c r="J797" s="4">
        <v>0</v>
      </c>
      <c r="K797" s="4">
        <f t="shared" si="191"/>
        <v>2826</v>
      </c>
      <c r="L797" s="4">
        <f t="shared" si="192"/>
        <v>0</v>
      </c>
      <c r="M797" s="4">
        <v>8472</v>
      </c>
      <c r="N797" s="4">
        <v>2883</v>
      </c>
      <c r="O797" s="4">
        <v>2826</v>
      </c>
      <c r="P797" s="4">
        <v>0</v>
      </c>
      <c r="Q797" s="4">
        <v>0</v>
      </c>
      <c r="R797" s="4">
        <v>57</v>
      </c>
      <c r="S797" s="4">
        <v>1</v>
      </c>
      <c r="T797" s="4">
        <v>13</v>
      </c>
      <c r="U797" s="4">
        <v>38</v>
      </c>
      <c r="V797" s="4">
        <v>0</v>
      </c>
      <c r="W797" s="4">
        <v>5</v>
      </c>
      <c r="X797" s="4">
        <f t="shared" si="193"/>
        <v>0</v>
      </c>
      <c r="Y797" s="2" t="s">
        <v>513</v>
      </c>
      <c r="Z797" s="4">
        <v>164</v>
      </c>
      <c r="AA797" s="4">
        <v>9</v>
      </c>
      <c r="AB797" s="4">
        <v>9</v>
      </c>
      <c r="AC797" s="4">
        <v>0</v>
      </c>
      <c r="AD797" s="4">
        <v>0</v>
      </c>
      <c r="AE797" s="4">
        <v>0</v>
      </c>
      <c r="AF797" s="4">
        <v>0</v>
      </c>
      <c r="AG797" s="4">
        <v>0</v>
      </c>
      <c r="AH797" s="4">
        <v>0</v>
      </c>
      <c r="AI797" s="4">
        <v>0</v>
      </c>
      <c r="AJ797" s="4">
        <v>0</v>
      </c>
      <c r="AK797" s="4">
        <v>0</v>
      </c>
      <c r="AL797" s="4">
        <v>0</v>
      </c>
      <c r="AM797" s="4">
        <v>0</v>
      </c>
      <c r="AN797" s="4">
        <v>0</v>
      </c>
      <c r="AO797" s="4">
        <v>0</v>
      </c>
      <c r="AP797" s="4">
        <v>0</v>
      </c>
      <c r="AQ797" s="4">
        <v>0</v>
      </c>
      <c r="AR797" s="4">
        <v>0</v>
      </c>
      <c r="AS797" s="4">
        <v>0</v>
      </c>
      <c r="AT797" s="4">
        <v>0</v>
      </c>
      <c r="AU797" s="4">
        <v>0</v>
      </c>
      <c r="AV797" s="4">
        <v>0</v>
      </c>
      <c r="AW797" s="4">
        <f t="shared" si="194"/>
        <v>9</v>
      </c>
      <c r="AX797" s="4">
        <f t="shared" si="195"/>
        <v>9</v>
      </c>
      <c r="AY797" s="4">
        <v>0</v>
      </c>
      <c r="AZ797" s="4">
        <v>0</v>
      </c>
      <c r="BA797" s="4">
        <v>0</v>
      </c>
      <c r="BB797" s="4">
        <v>116</v>
      </c>
      <c r="BC797" s="4">
        <v>116</v>
      </c>
      <c r="BD797" s="4">
        <v>31</v>
      </c>
      <c r="BE797" s="4">
        <v>31</v>
      </c>
      <c r="BF797" s="4">
        <v>0</v>
      </c>
      <c r="BG797" s="4">
        <f t="shared" si="196"/>
        <v>3</v>
      </c>
      <c r="BH797" s="4">
        <v>3</v>
      </c>
      <c r="BI797" s="4">
        <v>0</v>
      </c>
      <c r="BJ797" s="4">
        <v>0</v>
      </c>
      <c r="BK797" s="4">
        <v>1138</v>
      </c>
      <c r="BL797" s="4">
        <f t="shared" si="197"/>
        <v>1742</v>
      </c>
      <c r="BM797" s="4">
        <f t="shared" si="198"/>
        <v>97</v>
      </c>
      <c r="BN797" s="4">
        <v>97</v>
      </c>
      <c r="BO797" s="4">
        <v>0</v>
      </c>
      <c r="BP797" s="4">
        <v>0</v>
      </c>
      <c r="BQ797" s="4">
        <v>7</v>
      </c>
      <c r="BR797" s="4">
        <f t="shared" si="199"/>
        <v>2874</v>
      </c>
      <c r="BS797" s="4">
        <f t="shared" si="200"/>
        <v>2817</v>
      </c>
      <c r="BT797" s="4">
        <f t="shared" si="201"/>
        <v>57</v>
      </c>
      <c r="BU797" s="4">
        <f t="shared" si="202"/>
        <v>8308</v>
      </c>
      <c r="BW797" s="4">
        <v>0</v>
      </c>
    </row>
    <row r="798" spans="1:75">
      <c r="A798" t="s">
        <v>176</v>
      </c>
      <c r="B798" s="35">
        <v>44411</v>
      </c>
      <c r="C798" s="34" t="s">
        <v>220</v>
      </c>
      <c r="D798" s="34">
        <v>2021</v>
      </c>
      <c r="E798" s="34" t="s">
        <v>689</v>
      </c>
      <c r="F798" s="4">
        <v>89410</v>
      </c>
      <c r="G798" s="4">
        <v>3839</v>
      </c>
      <c r="H798" s="4">
        <v>18997</v>
      </c>
      <c r="I798" s="4">
        <v>0</v>
      </c>
      <c r="J798" s="4">
        <v>4</v>
      </c>
      <c r="K798" s="4">
        <f t="shared" si="191"/>
        <v>18993</v>
      </c>
      <c r="L798" s="4">
        <f t="shared" si="192"/>
        <v>0</v>
      </c>
      <c r="M798" s="4">
        <v>90823</v>
      </c>
      <c r="N798" s="4">
        <v>19214</v>
      </c>
      <c r="O798" s="4">
        <v>18993</v>
      </c>
      <c r="P798" s="4">
        <v>0</v>
      </c>
      <c r="Q798" s="4">
        <v>0</v>
      </c>
      <c r="R798" s="4">
        <v>221</v>
      </c>
      <c r="S798" s="4">
        <v>39</v>
      </c>
      <c r="T798" s="4">
        <v>11</v>
      </c>
      <c r="U798" s="4">
        <v>164</v>
      </c>
      <c r="V798" s="4">
        <v>0</v>
      </c>
      <c r="W798" s="4">
        <v>7</v>
      </c>
      <c r="X798" s="4">
        <f t="shared" si="193"/>
        <v>0</v>
      </c>
      <c r="Y798" s="2" t="s">
        <v>513</v>
      </c>
      <c r="Z798" s="4">
        <v>1094</v>
      </c>
      <c r="AA798" s="4">
        <v>63</v>
      </c>
      <c r="AB798" s="4">
        <v>63</v>
      </c>
      <c r="AC798" s="4">
        <v>0</v>
      </c>
      <c r="AD798" s="4">
        <v>0</v>
      </c>
      <c r="AE798" s="4">
        <v>0</v>
      </c>
      <c r="AF798" s="4">
        <v>0</v>
      </c>
      <c r="AG798" s="4">
        <v>0</v>
      </c>
      <c r="AH798" s="4">
        <v>0</v>
      </c>
      <c r="AI798" s="4">
        <v>0</v>
      </c>
      <c r="AJ798" s="4">
        <v>0</v>
      </c>
      <c r="AK798" s="4">
        <v>0</v>
      </c>
      <c r="AL798" s="4">
        <v>0</v>
      </c>
      <c r="AM798" s="4">
        <v>0</v>
      </c>
      <c r="AN798" s="4">
        <v>0</v>
      </c>
      <c r="AO798" s="4">
        <v>0</v>
      </c>
      <c r="AP798" s="4">
        <v>0</v>
      </c>
      <c r="AQ798" s="4">
        <v>0</v>
      </c>
      <c r="AR798" s="4">
        <v>0</v>
      </c>
      <c r="AS798" s="4">
        <v>0</v>
      </c>
      <c r="AT798" s="4">
        <v>0</v>
      </c>
      <c r="AU798" s="4">
        <v>0</v>
      </c>
      <c r="AV798" s="4">
        <v>0</v>
      </c>
      <c r="AW798" s="4">
        <f t="shared" si="194"/>
        <v>63</v>
      </c>
      <c r="AX798" s="4">
        <f t="shared" si="195"/>
        <v>63</v>
      </c>
      <c r="AY798" s="4">
        <v>0</v>
      </c>
      <c r="AZ798" s="4">
        <v>0</v>
      </c>
      <c r="BA798" s="4">
        <v>0</v>
      </c>
      <c r="BB798" s="4">
        <v>938</v>
      </c>
      <c r="BC798" s="4">
        <v>938</v>
      </c>
      <c r="BD798" s="4">
        <v>179</v>
      </c>
      <c r="BE798" s="4">
        <v>175</v>
      </c>
      <c r="BF798" s="4">
        <v>4</v>
      </c>
      <c r="BG798" s="4">
        <f t="shared" si="196"/>
        <v>11</v>
      </c>
      <c r="BH798" s="4">
        <v>11</v>
      </c>
      <c r="BI798" s="4">
        <v>0</v>
      </c>
      <c r="BJ798" s="4">
        <v>0</v>
      </c>
      <c r="BK798" s="4">
        <v>4290</v>
      </c>
      <c r="BL798" s="4">
        <f t="shared" si="197"/>
        <v>14913</v>
      </c>
      <c r="BM798" s="4">
        <f t="shared" si="198"/>
        <v>474</v>
      </c>
      <c r="BN798" s="4">
        <v>474</v>
      </c>
      <c r="BO798" s="4">
        <v>0</v>
      </c>
      <c r="BP798" s="4">
        <v>0</v>
      </c>
      <c r="BQ798" s="4">
        <v>9</v>
      </c>
      <c r="BR798" s="4">
        <f t="shared" si="199"/>
        <v>19151</v>
      </c>
      <c r="BS798" s="4">
        <f t="shared" si="200"/>
        <v>18930</v>
      </c>
      <c r="BT798" s="4">
        <f t="shared" si="201"/>
        <v>221</v>
      </c>
      <c r="BU798" s="4">
        <f t="shared" si="202"/>
        <v>89729</v>
      </c>
      <c r="BW798" s="4">
        <v>0</v>
      </c>
    </row>
    <row r="799" spans="1:75">
      <c r="A799" s="21" t="s">
        <v>178</v>
      </c>
      <c r="B799" s="36">
        <v>44411</v>
      </c>
      <c r="C799" s="37" t="s">
        <v>220</v>
      </c>
      <c r="D799" s="37">
        <v>2021</v>
      </c>
      <c r="E799" s="37" t="s">
        <v>690</v>
      </c>
      <c r="F799" s="21">
        <v>4352237</v>
      </c>
      <c r="G799" s="21">
        <v>238903</v>
      </c>
      <c r="H799" s="21">
        <v>1294317</v>
      </c>
      <c r="I799" s="21">
        <v>306</v>
      </c>
      <c r="J799" s="21">
        <v>102</v>
      </c>
      <c r="K799" s="21">
        <v>1294521</v>
      </c>
      <c r="L799" s="21">
        <v>-1</v>
      </c>
      <c r="M799" s="21">
        <v>4435266</v>
      </c>
      <c r="N799" s="21">
        <v>1314332</v>
      </c>
      <c r="O799" s="21">
        <v>1294522</v>
      </c>
      <c r="P799" s="21">
        <v>301</v>
      </c>
      <c r="Q799" s="21">
        <v>25</v>
      </c>
      <c r="R799" s="21">
        <v>19509</v>
      </c>
      <c r="S799" s="21">
        <v>2655</v>
      </c>
      <c r="T799" s="21">
        <v>5018</v>
      </c>
      <c r="U799" s="21">
        <v>11482</v>
      </c>
      <c r="V799" s="21">
        <v>0</v>
      </c>
      <c r="W799" s="21">
        <v>354</v>
      </c>
      <c r="X799" s="21">
        <v>0</v>
      </c>
      <c r="Y799" s="38"/>
      <c r="Z799" s="21">
        <v>103552</v>
      </c>
      <c r="AA799" s="21">
        <v>8177</v>
      </c>
      <c r="AB799" s="21">
        <v>8047</v>
      </c>
      <c r="AC799" s="21">
        <v>130</v>
      </c>
      <c r="AD799" s="21">
        <v>41</v>
      </c>
      <c r="AE799" s="21">
        <v>53</v>
      </c>
      <c r="AF799" s="21">
        <v>22</v>
      </c>
      <c r="AG799" s="21">
        <v>14</v>
      </c>
      <c r="AH799" s="21">
        <v>0</v>
      </c>
      <c r="AI799" s="21">
        <v>0</v>
      </c>
      <c r="AJ799" s="21">
        <v>0</v>
      </c>
      <c r="AK799" s="21">
        <v>0</v>
      </c>
      <c r="AL799" s="21">
        <v>0</v>
      </c>
      <c r="AM799" s="21">
        <v>0</v>
      </c>
      <c r="AN799" s="21">
        <v>13</v>
      </c>
      <c r="AO799" s="21">
        <v>13</v>
      </c>
      <c r="AP799" s="21">
        <v>0</v>
      </c>
      <c r="AQ799" s="21">
        <v>0</v>
      </c>
      <c r="AR799" s="21">
        <v>13</v>
      </c>
      <c r="AS799" s="21">
        <v>0</v>
      </c>
      <c r="AT799" s="21">
        <v>0</v>
      </c>
      <c r="AU799" s="21">
        <v>0</v>
      </c>
      <c r="AV799" s="21">
        <v>13</v>
      </c>
      <c r="AW799" s="21">
        <v>8177</v>
      </c>
      <c r="AX799" s="21">
        <v>8047</v>
      </c>
      <c r="AY799" s="21">
        <v>0</v>
      </c>
      <c r="AZ799" s="21">
        <v>0</v>
      </c>
      <c r="BA799" s="21">
        <v>0</v>
      </c>
      <c r="BB799" s="21">
        <v>55307</v>
      </c>
      <c r="BC799" s="21">
        <v>55283</v>
      </c>
      <c r="BD799" s="21">
        <v>15234</v>
      </c>
      <c r="BE799" s="21">
        <v>14895</v>
      </c>
      <c r="BF799" s="21">
        <v>339</v>
      </c>
      <c r="BG799" s="21">
        <v>2021</v>
      </c>
      <c r="BH799" s="21">
        <v>2000</v>
      </c>
      <c r="BI799" s="21">
        <v>21</v>
      </c>
      <c r="BJ799" s="21">
        <v>2</v>
      </c>
      <c r="BK799" s="21">
        <v>655181</v>
      </c>
      <c r="BL799" s="21">
        <v>657130</v>
      </c>
      <c r="BM799" s="21">
        <v>17799</v>
      </c>
      <c r="BN799" s="21">
        <v>13027</v>
      </c>
      <c r="BO799" s="21">
        <v>4772</v>
      </c>
      <c r="BP799" s="21">
        <v>13</v>
      </c>
      <c r="BQ799" s="21">
        <v>3763</v>
      </c>
      <c r="BR799" s="21">
        <v>1306142</v>
      </c>
      <c r="BS799" s="21">
        <v>1286475</v>
      </c>
      <c r="BT799" s="21">
        <v>19366</v>
      </c>
      <c r="BU799" s="21">
        <v>4331701</v>
      </c>
      <c r="BV799" s="21">
        <v>0</v>
      </c>
      <c r="BW799" s="21">
        <v>18</v>
      </c>
    </row>
    <row r="800" spans="1:75" ht="29.1">
      <c r="A800" t="s">
        <v>98</v>
      </c>
      <c r="B800" s="20">
        <v>44313</v>
      </c>
      <c r="C800" s="4" t="s">
        <v>258</v>
      </c>
      <c r="D800" s="5">
        <v>2021</v>
      </c>
      <c r="E800" t="s">
        <v>691</v>
      </c>
      <c r="Y800" s="2" t="s">
        <v>692</v>
      </c>
      <c r="AW800" s="4">
        <f t="shared" ref="AW800:AW838" si="203">AA800+AH800</f>
        <v>0</v>
      </c>
      <c r="AX800" s="4">
        <f t="shared" ref="AX800:AX838" si="204">AB800+AI800</f>
        <v>0</v>
      </c>
      <c r="BG800" s="4">
        <f t="shared" ref="BG800:BG838" si="205">BH800+BI800</f>
        <v>0</v>
      </c>
      <c r="BV800"/>
    </row>
    <row r="801" spans="1:75">
      <c r="A801" t="s">
        <v>101</v>
      </c>
      <c r="B801" s="20">
        <v>44313</v>
      </c>
      <c r="C801" s="4" t="s">
        <v>258</v>
      </c>
      <c r="D801" s="5">
        <v>2021</v>
      </c>
      <c r="E801" t="s">
        <v>693</v>
      </c>
      <c r="Y801" s="2" t="s">
        <v>513</v>
      </c>
      <c r="AW801" s="4">
        <f t="shared" si="203"/>
        <v>0</v>
      </c>
      <c r="AX801" s="4">
        <f t="shared" si="204"/>
        <v>0</v>
      </c>
      <c r="BG801" s="4">
        <f t="shared" si="205"/>
        <v>0</v>
      </c>
      <c r="BV801"/>
    </row>
    <row r="802" spans="1:75">
      <c r="A802" t="s">
        <v>103</v>
      </c>
      <c r="B802" s="20">
        <v>44313</v>
      </c>
      <c r="C802" s="4" t="s">
        <v>258</v>
      </c>
      <c r="D802" s="5">
        <v>2021</v>
      </c>
      <c r="E802" t="s">
        <v>694</v>
      </c>
      <c r="F802" s="4">
        <v>5717</v>
      </c>
      <c r="G802" s="4">
        <v>272</v>
      </c>
      <c r="H802" s="4">
        <v>2057</v>
      </c>
      <c r="I802" s="4">
        <v>0</v>
      </c>
      <c r="J802" s="4">
        <v>0</v>
      </c>
      <c r="K802" s="4">
        <f>H802-J802+I802</f>
        <v>2057</v>
      </c>
      <c r="L802" s="4">
        <f>(H802-J802+I802)-O802</f>
        <v>0</v>
      </c>
      <c r="M802" s="4">
        <v>5740</v>
      </c>
      <c r="N802" s="4">
        <v>2105</v>
      </c>
      <c r="O802" s="4">
        <v>2057</v>
      </c>
      <c r="P802" s="4">
        <v>2</v>
      </c>
      <c r="Q802" s="4">
        <v>0</v>
      </c>
      <c r="R802" s="4">
        <v>46</v>
      </c>
      <c r="S802" s="4">
        <v>10</v>
      </c>
      <c r="T802" s="4">
        <v>16</v>
      </c>
      <c r="U802" s="4">
        <v>20</v>
      </c>
      <c r="V802" s="4">
        <v>0</v>
      </c>
      <c r="W802" s="4">
        <v>0</v>
      </c>
      <c r="X802" s="4">
        <f>N802-(O802+P802+R802)</f>
        <v>0</v>
      </c>
      <c r="Y802" s="2" t="s">
        <v>513</v>
      </c>
      <c r="Z802" s="4">
        <v>55</v>
      </c>
      <c r="AA802" s="4">
        <v>6</v>
      </c>
      <c r="AB802" s="4">
        <v>6</v>
      </c>
      <c r="AC802" s="4">
        <v>0</v>
      </c>
      <c r="AD802" s="4">
        <v>0</v>
      </c>
      <c r="AE802" s="4">
        <v>0</v>
      </c>
      <c r="AF802" s="4">
        <v>0</v>
      </c>
      <c r="AG802" s="4">
        <v>0</v>
      </c>
      <c r="AH802" s="4">
        <v>0</v>
      </c>
      <c r="AI802" s="4">
        <v>0</v>
      </c>
      <c r="AJ802" s="4">
        <v>0</v>
      </c>
      <c r="AK802" s="4">
        <v>0</v>
      </c>
      <c r="AL802" s="4">
        <v>0</v>
      </c>
      <c r="AM802" s="4">
        <v>0</v>
      </c>
      <c r="AN802" s="4">
        <v>0</v>
      </c>
      <c r="AO802" s="4">
        <v>0</v>
      </c>
      <c r="AP802" s="4">
        <v>0</v>
      </c>
      <c r="AQ802" s="4">
        <v>0</v>
      </c>
      <c r="AR802" s="4">
        <v>0</v>
      </c>
      <c r="AS802" s="4">
        <v>0</v>
      </c>
      <c r="AT802" s="4">
        <v>0</v>
      </c>
      <c r="AU802" s="4">
        <v>0</v>
      </c>
      <c r="AV802" s="4">
        <v>0</v>
      </c>
      <c r="AW802" s="4">
        <f t="shared" si="203"/>
        <v>6</v>
      </c>
      <c r="AX802" s="4">
        <f t="shared" si="204"/>
        <v>6</v>
      </c>
      <c r="AY802" s="4">
        <v>0</v>
      </c>
      <c r="AZ802" s="4">
        <v>0</v>
      </c>
      <c r="BA802" s="4">
        <v>0</v>
      </c>
      <c r="BB802" s="4">
        <v>17</v>
      </c>
      <c r="BC802" s="4">
        <v>17</v>
      </c>
      <c r="BD802" s="4">
        <v>9</v>
      </c>
      <c r="BE802" s="4">
        <v>9</v>
      </c>
      <c r="BF802" s="4">
        <v>0</v>
      </c>
      <c r="BG802" s="4">
        <f t="shared" si="205"/>
        <v>0</v>
      </c>
      <c r="BH802" s="4">
        <v>0</v>
      </c>
      <c r="BI802" s="4">
        <v>0</v>
      </c>
      <c r="BJ802" s="4">
        <v>0</v>
      </c>
      <c r="BK802" s="4">
        <v>948</v>
      </c>
      <c r="BL802" s="4">
        <f>N802-AY802-BG802-BK802</f>
        <v>1157</v>
      </c>
      <c r="BM802" s="4">
        <f>BN802+BO802</f>
        <v>5</v>
      </c>
      <c r="BN802" s="4">
        <v>5</v>
      </c>
      <c r="BO802" s="4">
        <v>0</v>
      </c>
      <c r="BP802" s="4">
        <v>0</v>
      </c>
      <c r="BQ802" s="4">
        <v>5</v>
      </c>
      <c r="BR802" s="4">
        <f>N802-AA802-AO802-AH802-AZ802</f>
        <v>2099</v>
      </c>
      <c r="BS802" s="4">
        <f>O802-AB802-AQ802-AI802-AZ802</f>
        <v>2051</v>
      </c>
      <c r="BT802" s="4">
        <f>R802-AC802-AR802-AJ802-AK802-AL802-AM802-BA802</f>
        <v>46</v>
      </c>
      <c r="BU802" s="4">
        <f>M802-Z802-AN802-AY802</f>
        <v>5685</v>
      </c>
      <c r="BV802"/>
      <c r="BW802" s="4">
        <v>0</v>
      </c>
    </row>
    <row r="803" spans="1:75">
      <c r="A803" t="s">
        <v>105</v>
      </c>
      <c r="B803" s="20">
        <v>44313</v>
      </c>
      <c r="C803" s="4" t="s">
        <v>258</v>
      </c>
      <c r="D803" s="5">
        <v>2021</v>
      </c>
      <c r="E803" t="s">
        <v>695</v>
      </c>
      <c r="F803" s="4">
        <v>2423</v>
      </c>
      <c r="G803" s="4">
        <v>90</v>
      </c>
      <c r="H803" s="4">
        <v>994</v>
      </c>
      <c r="I803" s="4">
        <v>0</v>
      </c>
      <c r="J803" s="4">
        <v>0</v>
      </c>
      <c r="K803" s="4">
        <f>H803-J803+I803</f>
        <v>994</v>
      </c>
      <c r="L803" s="4">
        <f>(H803-J803+I803)-O803</f>
        <v>0</v>
      </c>
      <c r="M803" s="4">
        <v>2453</v>
      </c>
      <c r="N803" s="4">
        <v>1007</v>
      </c>
      <c r="O803" s="4">
        <v>994</v>
      </c>
      <c r="P803" s="4">
        <v>0</v>
      </c>
      <c r="Q803" s="4">
        <v>0</v>
      </c>
      <c r="R803" s="4">
        <v>13</v>
      </c>
      <c r="S803" s="4">
        <v>8</v>
      </c>
      <c r="T803" s="4">
        <v>1</v>
      </c>
      <c r="U803" s="4">
        <v>2</v>
      </c>
      <c r="V803" s="4">
        <v>0</v>
      </c>
      <c r="W803" s="4">
        <v>2</v>
      </c>
      <c r="X803" s="4">
        <f>N803-(O803+P803+R803)</f>
        <v>0</v>
      </c>
      <c r="Y803" s="2" t="s">
        <v>513</v>
      </c>
      <c r="Z803" s="4">
        <v>21</v>
      </c>
      <c r="AA803" s="4">
        <v>3</v>
      </c>
      <c r="AB803" s="4">
        <v>3</v>
      </c>
      <c r="AC803" s="4">
        <v>0</v>
      </c>
      <c r="AD803" s="4">
        <v>0</v>
      </c>
      <c r="AE803" s="4">
        <v>0</v>
      </c>
      <c r="AF803" s="4">
        <v>0</v>
      </c>
      <c r="AG803" s="4">
        <v>0</v>
      </c>
      <c r="AH803" s="4">
        <v>0</v>
      </c>
      <c r="AI803" s="4">
        <v>0</v>
      </c>
      <c r="AJ803" s="4">
        <v>0</v>
      </c>
      <c r="AK803" s="4">
        <v>0</v>
      </c>
      <c r="AL803" s="4">
        <v>0</v>
      </c>
      <c r="AM803" s="4">
        <v>0</v>
      </c>
      <c r="AN803" s="4">
        <v>0</v>
      </c>
      <c r="AO803" s="4">
        <v>0</v>
      </c>
      <c r="AP803" s="4">
        <v>0</v>
      </c>
      <c r="AQ803" s="4">
        <v>0</v>
      </c>
      <c r="AR803" s="4">
        <v>0</v>
      </c>
      <c r="AS803" s="4">
        <v>0</v>
      </c>
      <c r="AT803" s="4">
        <v>0</v>
      </c>
      <c r="AU803" s="4">
        <v>0</v>
      </c>
      <c r="AV803" s="4">
        <v>0</v>
      </c>
      <c r="AW803" s="4">
        <f t="shared" si="203"/>
        <v>3</v>
      </c>
      <c r="AX803" s="4">
        <f t="shared" si="204"/>
        <v>3</v>
      </c>
      <c r="AY803" s="4">
        <v>0</v>
      </c>
      <c r="AZ803" s="4">
        <v>0</v>
      </c>
      <c r="BA803" s="4">
        <v>0</v>
      </c>
      <c r="BB803" s="4">
        <v>16</v>
      </c>
      <c r="BC803" s="4">
        <v>16</v>
      </c>
      <c r="BD803" s="4">
        <v>3</v>
      </c>
      <c r="BE803" s="4">
        <v>3</v>
      </c>
      <c r="BF803" s="4">
        <v>0</v>
      </c>
      <c r="BG803" s="4">
        <f t="shared" si="205"/>
        <v>3</v>
      </c>
      <c r="BH803" s="4">
        <v>3</v>
      </c>
      <c r="BI803" s="4">
        <v>0</v>
      </c>
      <c r="BJ803" s="4">
        <v>0</v>
      </c>
      <c r="BK803" s="4">
        <v>484</v>
      </c>
      <c r="BL803" s="4">
        <f>N803-AY803-BG803-BK803</f>
        <v>520</v>
      </c>
      <c r="BM803" s="4">
        <f>BN803+BO803</f>
        <v>4</v>
      </c>
      <c r="BN803" s="4">
        <v>4</v>
      </c>
      <c r="BO803" s="4">
        <v>0</v>
      </c>
      <c r="BP803" s="4">
        <v>0</v>
      </c>
      <c r="BQ803" s="4">
        <v>4</v>
      </c>
      <c r="BR803" s="4">
        <f>N803-AA803-AO803-AH803-AZ803</f>
        <v>1004</v>
      </c>
      <c r="BS803" s="4">
        <f>O803-AB803-AQ803-AI803-AZ803</f>
        <v>991</v>
      </c>
      <c r="BT803" s="4">
        <f>R803-AC803-AR803-AJ803-AK803-AL803-AM803-BA803</f>
        <v>13</v>
      </c>
      <c r="BU803" s="4">
        <f>M803-Z803-AN803-AY803</f>
        <v>2432</v>
      </c>
      <c r="BV803"/>
      <c r="BW803" s="4">
        <v>0</v>
      </c>
    </row>
    <row r="804" spans="1:75">
      <c r="A804" t="s">
        <v>107</v>
      </c>
      <c r="B804" s="20">
        <v>44313</v>
      </c>
      <c r="C804" s="4" t="s">
        <v>258</v>
      </c>
      <c r="D804" s="5">
        <v>2021</v>
      </c>
      <c r="E804" t="s">
        <v>696</v>
      </c>
      <c r="Y804" s="2" t="s">
        <v>513</v>
      </c>
      <c r="AW804" s="4">
        <f t="shared" si="203"/>
        <v>0</v>
      </c>
      <c r="AX804" s="4">
        <f t="shared" si="204"/>
        <v>0</v>
      </c>
      <c r="BG804" s="4">
        <f t="shared" si="205"/>
        <v>0</v>
      </c>
      <c r="BV804"/>
    </row>
    <row r="805" spans="1:75">
      <c r="A805" t="s">
        <v>109</v>
      </c>
      <c r="B805" s="20">
        <v>44313</v>
      </c>
      <c r="C805" s="4" t="s">
        <v>258</v>
      </c>
      <c r="D805" s="5">
        <v>2021</v>
      </c>
      <c r="E805" t="s">
        <v>697</v>
      </c>
      <c r="Y805" s="2" t="s">
        <v>513</v>
      </c>
      <c r="AW805" s="4">
        <f t="shared" si="203"/>
        <v>0</v>
      </c>
      <c r="AX805" s="4">
        <f t="shared" si="204"/>
        <v>0</v>
      </c>
      <c r="BG805" s="4">
        <f t="shared" si="205"/>
        <v>0</v>
      </c>
      <c r="BV805"/>
    </row>
    <row r="806" spans="1:75">
      <c r="A806" t="s">
        <v>111</v>
      </c>
      <c r="B806" s="20">
        <v>44313</v>
      </c>
      <c r="C806" s="4" t="s">
        <v>258</v>
      </c>
      <c r="D806" s="5">
        <v>2021</v>
      </c>
      <c r="E806" t="s">
        <v>698</v>
      </c>
      <c r="Y806" s="2" t="s">
        <v>513</v>
      </c>
      <c r="AW806" s="4">
        <f t="shared" si="203"/>
        <v>0</v>
      </c>
      <c r="AX806" s="4">
        <f t="shared" si="204"/>
        <v>0</v>
      </c>
      <c r="BG806" s="4">
        <f t="shared" si="205"/>
        <v>0</v>
      </c>
      <c r="BV806"/>
    </row>
    <row r="807" spans="1:75">
      <c r="A807" t="s">
        <v>113</v>
      </c>
      <c r="B807" s="20">
        <v>44313</v>
      </c>
      <c r="C807" s="4" t="s">
        <v>258</v>
      </c>
      <c r="D807" s="5">
        <v>2021</v>
      </c>
      <c r="E807" t="s">
        <v>699</v>
      </c>
      <c r="Y807" s="2" t="s">
        <v>513</v>
      </c>
      <c r="AW807" s="4">
        <f t="shared" si="203"/>
        <v>0</v>
      </c>
      <c r="AX807" s="4">
        <f t="shared" si="204"/>
        <v>0</v>
      </c>
      <c r="BG807" s="4">
        <f t="shared" si="205"/>
        <v>0</v>
      </c>
      <c r="BV807"/>
    </row>
    <row r="808" spans="1:75">
      <c r="A808" t="s">
        <v>115</v>
      </c>
      <c r="B808" s="20">
        <v>44313</v>
      </c>
      <c r="C808" s="4" t="s">
        <v>258</v>
      </c>
      <c r="D808" s="5">
        <v>2021</v>
      </c>
      <c r="E808" t="s">
        <v>700</v>
      </c>
      <c r="Y808" s="2" t="s">
        <v>513</v>
      </c>
      <c r="AW808" s="4">
        <f t="shared" si="203"/>
        <v>0</v>
      </c>
      <c r="AX808" s="4">
        <f t="shared" si="204"/>
        <v>0</v>
      </c>
      <c r="BG808" s="4">
        <f t="shared" si="205"/>
        <v>0</v>
      </c>
      <c r="BV808"/>
    </row>
    <row r="809" spans="1:75">
      <c r="A809" t="s">
        <v>117</v>
      </c>
      <c r="B809" s="20">
        <v>44313</v>
      </c>
      <c r="C809" s="4" t="s">
        <v>258</v>
      </c>
      <c r="D809" s="5">
        <v>2021</v>
      </c>
      <c r="E809" t="s">
        <v>701</v>
      </c>
      <c r="Y809" s="2" t="s">
        <v>513</v>
      </c>
      <c r="AW809" s="4">
        <f t="shared" si="203"/>
        <v>0</v>
      </c>
      <c r="AX809" s="4">
        <f t="shared" si="204"/>
        <v>0</v>
      </c>
      <c r="BG809" s="4">
        <f t="shared" si="205"/>
        <v>0</v>
      </c>
      <c r="BV809"/>
    </row>
    <row r="810" spans="1:75">
      <c r="A810" t="s">
        <v>119</v>
      </c>
      <c r="B810" s="20">
        <v>44313</v>
      </c>
      <c r="C810" s="4" t="s">
        <v>258</v>
      </c>
      <c r="D810" s="5">
        <v>2021</v>
      </c>
      <c r="E810" t="s">
        <v>702</v>
      </c>
      <c r="Y810" s="2" t="s">
        <v>513</v>
      </c>
      <c r="AW810" s="4">
        <f t="shared" si="203"/>
        <v>0</v>
      </c>
      <c r="AX810" s="4">
        <f t="shared" si="204"/>
        <v>0</v>
      </c>
      <c r="BG810" s="4">
        <f t="shared" si="205"/>
        <v>0</v>
      </c>
      <c r="BV810"/>
    </row>
    <row r="811" spans="1:75">
      <c r="A811" t="s">
        <v>121</v>
      </c>
      <c r="B811" s="20">
        <v>44313</v>
      </c>
      <c r="C811" s="4" t="s">
        <v>258</v>
      </c>
      <c r="D811" s="5">
        <v>2021</v>
      </c>
      <c r="E811" t="s">
        <v>703</v>
      </c>
      <c r="Y811" s="2" t="s">
        <v>513</v>
      </c>
      <c r="AW811" s="4">
        <f t="shared" si="203"/>
        <v>0</v>
      </c>
      <c r="AX811" s="4">
        <f t="shared" si="204"/>
        <v>0</v>
      </c>
      <c r="BG811" s="4">
        <f t="shared" si="205"/>
        <v>0</v>
      </c>
      <c r="BV811"/>
    </row>
    <row r="812" spans="1:75">
      <c r="A812" t="s">
        <v>123</v>
      </c>
      <c r="B812" s="20">
        <v>44313</v>
      </c>
      <c r="C812" s="4" t="s">
        <v>258</v>
      </c>
      <c r="D812" s="5">
        <v>2021</v>
      </c>
      <c r="E812" t="s">
        <v>704</v>
      </c>
      <c r="Y812" s="2" t="s">
        <v>513</v>
      </c>
      <c r="AW812" s="4">
        <f t="shared" si="203"/>
        <v>0</v>
      </c>
      <c r="AX812" s="4">
        <f t="shared" si="204"/>
        <v>0</v>
      </c>
      <c r="BG812" s="4">
        <f t="shared" si="205"/>
        <v>0</v>
      </c>
      <c r="BV812"/>
    </row>
    <row r="813" spans="1:75">
      <c r="A813" t="s">
        <v>125</v>
      </c>
      <c r="B813" s="20">
        <v>44313</v>
      </c>
      <c r="C813" s="4" t="s">
        <v>258</v>
      </c>
      <c r="D813" s="5">
        <v>2021</v>
      </c>
      <c r="E813" t="s">
        <v>705</v>
      </c>
      <c r="F813" s="4">
        <v>12343</v>
      </c>
      <c r="G813" s="4">
        <v>481</v>
      </c>
      <c r="H813" s="4">
        <v>4698</v>
      </c>
      <c r="I813" s="4">
        <v>1</v>
      </c>
      <c r="J813" s="4">
        <v>0</v>
      </c>
      <c r="K813" s="4">
        <f>H813-J813+I813</f>
        <v>4699</v>
      </c>
      <c r="L813" s="4">
        <f>(H813-J813+I813)-O813</f>
        <v>0</v>
      </c>
      <c r="M813" s="4">
        <v>12408</v>
      </c>
      <c r="N813" s="4">
        <v>4735</v>
      </c>
      <c r="O813" s="4">
        <v>4699</v>
      </c>
      <c r="P813" s="4">
        <v>0</v>
      </c>
      <c r="Q813" s="4">
        <v>0</v>
      </c>
      <c r="R813" s="4">
        <v>36</v>
      </c>
      <c r="S813" s="4">
        <v>19</v>
      </c>
      <c r="T813" s="4">
        <v>5</v>
      </c>
      <c r="U813" s="4">
        <v>11</v>
      </c>
      <c r="V813" s="4">
        <v>0</v>
      </c>
      <c r="W813" s="4">
        <v>1</v>
      </c>
      <c r="X813" s="4">
        <f>N813-(O813+P813+R813)</f>
        <v>0</v>
      </c>
      <c r="Y813" s="2" t="s">
        <v>513</v>
      </c>
      <c r="Z813" s="4">
        <v>57</v>
      </c>
      <c r="AA813" s="4">
        <v>2</v>
      </c>
      <c r="AB813" s="4">
        <v>2</v>
      </c>
      <c r="AC813" s="4">
        <v>0</v>
      </c>
      <c r="AD813" s="4">
        <v>0</v>
      </c>
      <c r="AE813" s="4">
        <v>0</v>
      </c>
      <c r="AF813" s="4">
        <v>0</v>
      </c>
      <c r="AG813" s="4">
        <v>0</v>
      </c>
      <c r="AH813" s="4">
        <v>0</v>
      </c>
      <c r="AI813" s="4">
        <v>0</v>
      </c>
      <c r="AJ813" s="4">
        <v>0</v>
      </c>
      <c r="AK813" s="4">
        <v>0</v>
      </c>
      <c r="AL813" s="4">
        <v>0</v>
      </c>
      <c r="AM813" s="4">
        <v>0</v>
      </c>
      <c r="AN813" s="4">
        <v>0</v>
      </c>
      <c r="AO813" s="4">
        <v>0</v>
      </c>
      <c r="AP813" s="4">
        <v>0</v>
      </c>
      <c r="AQ813" s="4">
        <v>0</v>
      </c>
      <c r="AR813" s="4">
        <v>0</v>
      </c>
      <c r="AS813" s="4">
        <v>0</v>
      </c>
      <c r="AT813" s="4">
        <v>0</v>
      </c>
      <c r="AU813" s="4">
        <v>0</v>
      </c>
      <c r="AV813" s="4">
        <v>0</v>
      </c>
      <c r="AW813" s="4">
        <f t="shared" si="203"/>
        <v>2</v>
      </c>
      <c r="AX813" s="4">
        <f t="shared" si="204"/>
        <v>2</v>
      </c>
      <c r="AY813" s="4">
        <v>0</v>
      </c>
      <c r="AZ813" s="4">
        <v>0</v>
      </c>
      <c r="BA813" s="4">
        <v>0</v>
      </c>
      <c r="BB813" s="4">
        <v>72</v>
      </c>
      <c r="BC813" s="4">
        <v>72</v>
      </c>
      <c r="BD813" s="4">
        <v>26</v>
      </c>
      <c r="BE813" s="4">
        <v>26</v>
      </c>
      <c r="BF813" s="4">
        <v>0</v>
      </c>
      <c r="BG813" s="4">
        <f t="shared" si="205"/>
        <v>1</v>
      </c>
      <c r="BH813" s="4">
        <v>1</v>
      </c>
      <c r="BI813" s="4">
        <v>0</v>
      </c>
      <c r="BJ813" s="4">
        <v>1</v>
      </c>
      <c r="BK813" s="4">
        <v>903</v>
      </c>
      <c r="BL813" s="4">
        <f>N813-AY813-BG813-BK813</f>
        <v>3831</v>
      </c>
      <c r="BM813" s="4">
        <f>BN813+BO813</f>
        <v>8</v>
      </c>
      <c r="BN813" s="4">
        <v>8</v>
      </c>
      <c r="BO813" s="4">
        <v>0</v>
      </c>
      <c r="BP813" s="4">
        <v>0</v>
      </c>
      <c r="BQ813" s="4">
        <v>8</v>
      </c>
      <c r="BR813" s="4">
        <f>N813-AA813-AO813-AH813-AZ813</f>
        <v>4733</v>
      </c>
      <c r="BS813" s="4">
        <f>O813-AB813-AQ813-AI813-AZ813</f>
        <v>4697</v>
      </c>
      <c r="BT813" s="4">
        <f>R813-AC813-AR813-AJ813-AK813-AL813-AM813-BA813</f>
        <v>36</v>
      </c>
      <c r="BU813" s="4">
        <f>M813-Z813-AN813-AY813</f>
        <v>12351</v>
      </c>
      <c r="BV813"/>
      <c r="BW813" s="4">
        <v>0</v>
      </c>
    </row>
    <row r="814" spans="1:75">
      <c r="A814" t="s">
        <v>127</v>
      </c>
      <c r="B814" s="20">
        <v>44313</v>
      </c>
      <c r="C814" s="4" t="s">
        <v>258</v>
      </c>
      <c r="D814" s="5">
        <v>2021</v>
      </c>
      <c r="E814" t="s">
        <v>706</v>
      </c>
      <c r="Y814" s="2" t="s">
        <v>513</v>
      </c>
      <c r="AW814" s="4">
        <f t="shared" si="203"/>
        <v>0</v>
      </c>
      <c r="AX814" s="4">
        <f t="shared" si="204"/>
        <v>0</v>
      </c>
      <c r="BG814" s="4">
        <f t="shared" si="205"/>
        <v>0</v>
      </c>
      <c r="BV814"/>
    </row>
    <row r="815" spans="1:75">
      <c r="A815" t="s">
        <v>129</v>
      </c>
      <c r="B815" s="20">
        <v>44313</v>
      </c>
      <c r="C815" s="4" t="s">
        <v>258</v>
      </c>
      <c r="D815" s="5">
        <v>2021</v>
      </c>
      <c r="E815" t="s">
        <v>707</v>
      </c>
      <c r="Y815" s="2" t="s">
        <v>513</v>
      </c>
      <c r="AW815" s="4">
        <f t="shared" si="203"/>
        <v>0</v>
      </c>
      <c r="AX815" s="4">
        <f t="shared" si="204"/>
        <v>0</v>
      </c>
      <c r="BG815" s="4">
        <f t="shared" si="205"/>
        <v>0</v>
      </c>
      <c r="BV815"/>
    </row>
    <row r="816" spans="1:75">
      <c r="A816" t="s">
        <v>131</v>
      </c>
      <c r="B816" s="20">
        <v>44313</v>
      </c>
      <c r="C816" s="4" t="s">
        <v>258</v>
      </c>
      <c r="D816" s="5">
        <v>2021</v>
      </c>
      <c r="E816" t="s">
        <v>708</v>
      </c>
      <c r="F816" s="4">
        <v>66596</v>
      </c>
      <c r="G816" s="4">
        <v>2406</v>
      </c>
      <c r="H816" s="4">
        <v>24123</v>
      </c>
      <c r="I816" s="4">
        <v>6</v>
      </c>
      <c r="J816" s="4">
        <v>3</v>
      </c>
      <c r="K816" s="4">
        <f>H816-J816+I816</f>
        <v>24126</v>
      </c>
      <c r="L816" s="4">
        <f>(H816-J816+I816)-O816</f>
        <v>0</v>
      </c>
      <c r="M816" s="4">
        <v>67546</v>
      </c>
      <c r="N816" s="4">
        <v>24404</v>
      </c>
      <c r="O816" s="4">
        <v>24126</v>
      </c>
      <c r="P816" s="4">
        <v>0</v>
      </c>
      <c r="Q816" s="4">
        <v>0</v>
      </c>
      <c r="R816" s="4">
        <v>278</v>
      </c>
      <c r="S816" s="4">
        <v>64</v>
      </c>
      <c r="T816" s="4">
        <v>66</v>
      </c>
      <c r="U816" s="4">
        <v>147</v>
      </c>
      <c r="V816" s="4">
        <v>0</v>
      </c>
      <c r="W816" s="4">
        <v>1</v>
      </c>
      <c r="X816" s="4">
        <f>N816-(O816+P816+R816)</f>
        <v>0</v>
      </c>
      <c r="Y816" s="2" t="s">
        <v>513</v>
      </c>
      <c r="Z816" s="4">
        <v>1202</v>
      </c>
      <c r="AA816" s="4">
        <v>138</v>
      </c>
      <c r="AB816" s="4">
        <v>137</v>
      </c>
      <c r="AC816" s="4">
        <v>1</v>
      </c>
      <c r="AD816" s="4">
        <v>1</v>
      </c>
      <c r="AE816" s="4">
        <v>0</v>
      </c>
      <c r="AF816" s="4">
        <v>0</v>
      </c>
      <c r="AG816" s="4">
        <v>0</v>
      </c>
      <c r="AH816" s="4">
        <v>0</v>
      </c>
      <c r="AI816" s="4">
        <v>0</v>
      </c>
      <c r="AJ816" s="4">
        <v>0</v>
      </c>
      <c r="AK816" s="4">
        <v>0</v>
      </c>
      <c r="AL816" s="4">
        <v>0</v>
      </c>
      <c r="AM816" s="4">
        <v>0</v>
      </c>
      <c r="AN816" s="4">
        <v>0</v>
      </c>
      <c r="AO816" s="4">
        <v>0</v>
      </c>
      <c r="AP816" s="4">
        <v>0</v>
      </c>
      <c r="AQ816" s="4">
        <v>0</v>
      </c>
      <c r="AR816" s="4">
        <v>0</v>
      </c>
      <c r="AS816" s="4">
        <v>0</v>
      </c>
      <c r="AT816" s="4">
        <v>0</v>
      </c>
      <c r="AU816" s="4">
        <v>0</v>
      </c>
      <c r="AV816" s="4">
        <v>0</v>
      </c>
      <c r="AW816" s="4">
        <f t="shared" si="203"/>
        <v>138</v>
      </c>
      <c r="AX816" s="4">
        <f t="shared" si="204"/>
        <v>137</v>
      </c>
      <c r="AY816" s="4">
        <v>0</v>
      </c>
      <c r="AZ816" s="4">
        <v>0</v>
      </c>
      <c r="BA816" s="4">
        <v>0</v>
      </c>
      <c r="BB816" s="4">
        <v>265</v>
      </c>
      <c r="BC816" s="4">
        <v>265</v>
      </c>
      <c r="BD816" s="4">
        <v>72</v>
      </c>
      <c r="BE816" s="4">
        <v>72</v>
      </c>
      <c r="BF816" s="4">
        <v>0</v>
      </c>
      <c r="BG816" s="4">
        <f t="shared" si="205"/>
        <v>43</v>
      </c>
      <c r="BH816" s="4">
        <v>43</v>
      </c>
      <c r="BI816" s="4">
        <v>0</v>
      </c>
      <c r="BJ816" s="4">
        <v>0</v>
      </c>
      <c r="BK816" s="4">
        <v>10739</v>
      </c>
      <c r="BL816" s="4">
        <f>N816-AY816-BG816-BK816</f>
        <v>13622</v>
      </c>
      <c r="BM816" s="4">
        <f>BN816+BO816</f>
        <v>116</v>
      </c>
      <c r="BN816" s="4">
        <v>0</v>
      </c>
      <c r="BO816" s="4">
        <v>116</v>
      </c>
      <c r="BP816" s="4">
        <v>0</v>
      </c>
      <c r="BQ816" s="4">
        <v>29</v>
      </c>
      <c r="BR816" s="4">
        <f>N816-AA816-AO816-AH816-AZ816</f>
        <v>24266</v>
      </c>
      <c r="BS816" s="4">
        <f>O816-AB816-AQ816-AI816-AZ816</f>
        <v>23989</v>
      </c>
      <c r="BT816" s="4">
        <f>R816-AC816-AR816-AJ816-AK816-AL816-AM816-BA816</f>
        <v>277</v>
      </c>
      <c r="BU816" s="4">
        <f>M816-Z816-AN816-AY816</f>
        <v>66344</v>
      </c>
      <c r="BV816"/>
      <c r="BW816" s="4">
        <v>0</v>
      </c>
    </row>
    <row r="817" spans="1:75">
      <c r="A817" t="s">
        <v>133</v>
      </c>
      <c r="B817" s="20">
        <v>44313</v>
      </c>
      <c r="C817" s="4" t="s">
        <v>258</v>
      </c>
      <c r="D817" s="5">
        <v>2021</v>
      </c>
      <c r="E817" t="s">
        <v>709</v>
      </c>
      <c r="Y817" s="2" t="s">
        <v>513</v>
      </c>
      <c r="AW817" s="4">
        <f t="shared" si="203"/>
        <v>0</v>
      </c>
      <c r="AX817" s="4">
        <f t="shared" si="204"/>
        <v>0</v>
      </c>
      <c r="BG817" s="4">
        <f t="shared" si="205"/>
        <v>0</v>
      </c>
      <c r="BV817"/>
    </row>
    <row r="818" spans="1:75">
      <c r="A818" t="s">
        <v>135</v>
      </c>
      <c r="B818" s="20">
        <v>44313</v>
      </c>
      <c r="C818" s="4" t="s">
        <v>258</v>
      </c>
      <c r="D818" s="5">
        <v>2021</v>
      </c>
      <c r="E818" t="s">
        <v>710</v>
      </c>
      <c r="F818" s="4">
        <v>1600</v>
      </c>
      <c r="G818" s="4">
        <v>73</v>
      </c>
      <c r="H818" s="4">
        <v>583</v>
      </c>
      <c r="I818" s="4">
        <v>0</v>
      </c>
      <c r="J818" s="4">
        <v>0</v>
      </c>
      <c r="K818" s="4">
        <f>H818-J818+I818</f>
        <v>583</v>
      </c>
      <c r="L818" s="4">
        <f>(H818-J818+I818)-O818</f>
        <v>0</v>
      </c>
      <c r="M818" s="4">
        <v>1617</v>
      </c>
      <c r="N818" s="4">
        <v>592</v>
      </c>
      <c r="O818" s="4">
        <v>583</v>
      </c>
      <c r="P818" s="4">
        <v>0</v>
      </c>
      <c r="Q818" s="4">
        <v>0</v>
      </c>
      <c r="R818" s="4">
        <v>9</v>
      </c>
      <c r="S818" s="4">
        <v>4</v>
      </c>
      <c r="T818" s="4">
        <v>2</v>
      </c>
      <c r="U818" s="4">
        <v>1</v>
      </c>
      <c r="V818" s="4">
        <v>0</v>
      </c>
      <c r="W818" s="4">
        <v>2</v>
      </c>
      <c r="X818" s="4">
        <f>N818-(O818+P818+R818)</f>
        <v>0</v>
      </c>
      <c r="Y818" s="2" t="s">
        <v>513</v>
      </c>
      <c r="Z818" s="4">
        <v>18</v>
      </c>
      <c r="AA818" s="4">
        <v>2</v>
      </c>
      <c r="AB818" s="4">
        <v>2</v>
      </c>
      <c r="AC818" s="4">
        <v>0</v>
      </c>
      <c r="AD818" s="4">
        <v>0</v>
      </c>
      <c r="AE818" s="4">
        <v>0</v>
      </c>
      <c r="AF818" s="4">
        <v>0</v>
      </c>
      <c r="AG818" s="4">
        <v>0</v>
      </c>
      <c r="AH818" s="4">
        <v>0</v>
      </c>
      <c r="AI818" s="4">
        <v>0</v>
      </c>
      <c r="AJ818" s="4">
        <v>0</v>
      </c>
      <c r="AK818" s="4">
        <v>0</v>
      </c>
      <c r="AL818" s="4">
        <v>0</v>
      </c>
      <c r="AM818" s="4">
        <v>0</v>
      </c>
      <c r="AN818" s="4">
        <v>0</v>
      </c>
      <c r="AO818" s="4">
        <v>0</v>
      </c>
      <c r="AP818" s="4">
        <v>0</v>
      </c>
      <c r="AQ818" s="4">
        <v>0</v>
      </c>
      <c r="AR818" s="4">
        <v>0</v>
      </c>
      <c r="AS818" s="4">
        <v>0</v>
      </c>
      <c r="AT818" s="4">
        <v>0</v>
      </c>
      <c r="AU818" s="4">
        <v>0</v>
      </c>
      <c r="AV818" s="4">
        <v>0</v>
      </c>
      <c r="AW818" s="4">
        <f t="shared" si="203"/>
        <v>2</v>
      </c>
      <c r="AX818" s="4">
        <f t="shared" si="204"/>
        <v>2</v>
      </c>
      <c r="AY818" s="4">
        <v>0</v>
      </c>
      <c r="AZ818" s="4">
        <v>0</v>
      </c>
      <c r="BA818" s="4">
        <v>0</v>
      </c>
      <c r="BB818" s="4">
        <v>8</v>
      </c>
      <c r="BC818" s="4">
        <v>8</v>
      </c>
      <c r="BD818" s="4">
        <v>2</v>
      </c>
      <c r="BE818" s="4">
        <v>2</v>
      </c>
      <c r="BF818" s="4">
        <v>0</v>
      </c>
      <c r="BG818" s="4">
        <f t="shared" si="205"/>
        <v>1</v>
      </c>
      <c r="BH818" s="4">
        <v>1</v>
      </c>
      <c r="BI818" s="4">
        <v>0</v>
      </c>
      <c r="BJ818" s="4">
        <v>0</v>
      </c>
      <c r="BK818" s="4">
        <v>269</v>
      </c>
      <c r="BL818" s="4">
        <f>N818-AY818-BG818-BK818</f>
        <v>322</v>
      </c>
      <c r="BM818" s="4">
        <f>BN818+BO818</f>
        <v>1</v>
      </c>
      <c r="BN818" s="4">
        <v>1</v>
      </c>
      <c r="BO818" s="4">
        <v>0</v>
      </c>
      <c r="BP818" s="4">
        <v>0</v>
      </c>
      <c r="BQ818" s="4">
        <v>0</v>
      </c>
      <c r="BR818" s="4">
        <f>N818-AA818-AO818-AH818-AZ818</f>
        <v>590</v>
      </c>
      <c r="BS818" s="4">
        <f>O818-AB818-AQ818-AI818-AZ818</f>
        <v>581</v>
      </c>
      <c r="BT818" s="4">
        <f>R818-AC818-AR818-AJ818-AK818-AL818-AM818-BA818</f>
        <v>9</v>
      </c>
      <c r="BU818" s="4">
        <f>M818-Z818-AN818-AY818</f>
        <v>1599</v>
      </c>
      <c r="BV818"/>
      <c r="BW818" s="4">
        <v>0</v>
      </c>
    </row>
    <row r="819" spans="1:75">
      <c r="A819" t="s">
        <v>137</v>
      </c>
      <c r="B819" s="20">
        <v>44313</v>
      </c>
      <c r="C819" s="4" t="s">
        <v>258</v>
      </c>
      <c r="D819" s="5">
        <v>2021</v>
      </c>
      <c r="E819" t="s">
        <v>711</v>
      </c>
      <c r="F819" s="4">
        <v>356</v>
      </c>
      <c r="G819" s="4">
        <v>6</v>
      </c>
      <c r="H819" s="4">
        <v>174</v>
      </c>
      <c r="I819" s="4">
        <v>0</v>
      </c>
      <c r="J819" s="4">
        <v>0</v>
      </c>
      <c r="K819" s="4">
        <f>H819-J819+I819</f>
        <v>174</v>
      </c>
      <c r="L819" s="4">
        <f>(H819-J819+I819)-O819</f>
        <v>0</v>
      </c>
      <c r="M819" s="4">
        <v>358</v>
      </c>
      <c r="N819" s="4">
        <v>175</v>
      </c>
      <c r="O819" s="4">
        <v>174</v>
      </c>
      <c r="P819" s="4">
        <v>0</v>
      </c>
      <c r="Q819" s="4">
        <v>0</v>
      </c>
      <c r="R819" s="4">
        <v>1</v>
      </c>
      <c r="S819" s="4">
        <v>0</v>
      </c>
      <c r="T819" s="4">
        <v>1</v>
      </c>
      <c r="U819" s="4">
        <v>0</v>
      </c>
      <c r="V819" s="4">
        <v>0</v>
      </c>
      <c r="W819" s="4">
        <v>0</v>
      </c>
      <c r="X819" s="4">
        <f>N819-(O819+P819+R819)</f>
        <v>0</v>
      </c>
      <c r="Y819" s="2" t="s">
        <v>513</v>
      </c>
      <c r="Z819" s="4">
        <v>2</v>
      </c>
      <c r="AA819" s="4">
        <v>0</v>
      </c>
      <c r="AB819" s="4">
        <v>0</v>
      </c>
      <c r="AC819" s="4">
        <v>0</v>
      </c>
      <c r="AD819" s="4">
        <v>0</v>
      </c>
      <c r="AE819" s="4">
        <v>0</v>
      </c>
      <c r="AF819" s="4">
        <v>0</v>
      </c>
      <c r="AG819" s="4">
        <v>0</v>
      </c>
      <c r="AH819" s="4">
        <v>0</v>
      </c>
      <c r="AI819" s="4">
        <v>0</v>
      </c>
      <c r="AJ819" s="4">
        <v>0</v>
      </c>
      <c r="AK819" s="4">
        <v>0</v>
      </c>
      <c r="AL819" s="4">
        <v>0</v>
      </c>
      <c r="AM819" s="4">
        <v>0</v>
      </c>
      <c r="AN819" s="4">
        <v>0</v>
      </c>
      <c r="AO819" s="4">
        <v>0</v>
      </c>
      <c r="AP819" s="4">
        <v>0</v>
      </c>
      <c r="AQ819" s="4">
        <v>0</v>
      </c>
      <c r="AR819" s="4">
        <v>0</v>
      </c>
      <c r="AS819" s="4">
        <v>0</v>
      </c>
      <c r="AT819" s="4">
        <v>0</v>
      </c>
      <c r="AU819" s="4">
        <v>0</v>
      </c>
      <c r="AV819" s="4">
        <v>0</v>
      </c>
      <c r="AW819" s="4">
        <f t="shared" si="203"/>
        <v>0</v>
      </c>
      <c r="AX819" s="4">
        <f t="shared" si="204"/>
        <v>0</v>
      </c>
      <c r="AY819" s="4">
        <v>0</v>
      </c>
      <c r="AZ819" s="4">
        <v>0</v>
      </c>
      <c r="BA819" s="4">
        <v>0</v>
      </c>
      <c r="BB819" s="4">
        <v>0</v>
      </c>
      <c r="BC819" s="4">
        <v>0</v>
      </c>
      <c r="BD819" s="4">
        <v>0</v>
      </c>
      <c r="BE819" s="4">
        <v>0</v>
      </c>
      <c r="BF819" s="4">
        <v>0</v>
      </c>
      <c r="BG819" s="4">
        <f t="shared" si="205"/>
        <v>0</v>
      </c>
      <c r="BH819" s="4">
        <v>0</v>
      </c>
      <c r="BI819" s="4">
        <v>0</v>
      </c>
      <c r="BJ819" s="4">
        <v>0</v>
      </c>
      <c r="BK819" s="4">
        <v>89</v>
      </c>
      <c r="BL819" s="4">
        <f>N819-AY819-BG819-BK819</f>
        <v>86</v>
      </c>
      <c r="BM819" s="4">
        <f>BN819+BO819</f>
        <v>0</v>
      </c>
      <c r="BN819" s="4">
        <v>0</v>
      </c>
      <c r="BO819" s="4">
        <v>0</v>
      </c>
      <c r="BP819" s="4">
        <v>0</v>
      </c>
      <c r="BQ819" s="4">
        <v>0</v>
      </c>
      <c r="BR819" s="4">
        <f>N819-AA819-AO819-AH819-AZ819</f>
        <v>175</v>
      </c>
      <c r="BS819" s="4">
        <f>O819-AB819-AQ819-AI819-AZ819</f>
        <v>174</v>
      </c>
      <c r="BT819" s="4">
        <f>R819-AC819-AR819-AJ819-AK819-AL819-AM819-BA819</f>
        <v>1</v>
      </c>
      <c r="BU819" s="4">
        <f>M819-Z819-AN819-AY819</f>
        <v>356</v>
      </c>
      <c r="BV819"/>
      <c r="BW819" s="4">
        <v>0</v>
      </c>
    </row>
    <row r="820" spans="1:75">
      <c r="A820" t="s">
        <v>139</v>
      </c>
      <c r="B820" s="20">
        <v>44313</v>
      </c>
      <c r="C820" s="4" t="s">
        <v>258</v>
      </c>
      <c r="D820" s="5">
        <v>2021</v>
      </c>
      <c r="E820" t="s">
        <v>712</v>
      </c>
      <c r="F820" s="4">
        <v>14820</v>
      </c>
      <c r="G820" s="4">
        <v>943</v>
      </c>
      <c r="H820" s="4">
        <v>5563</v>
      </c>
      <c r="I820" s="4">
        <v>0</v>
      </c>
      <c r="J820" s="4">
        <v>1</v>
      </c>
      <c r="K820" s="4">
        <f>H820-J820+I820</f>
        <v>5562</v>
      </c>
      <c r="L820" s="4">
        <f>(H820-J820+I820)-O820</f>
        <v>0</v>
      </c>
      <c r="M820" s="4">
        <v>14906</v>
      </c>
      <c r="N820" s="4">
        <v>5641</v>
      </c>
      <c r="O820" s="4">
        <v>5562</v>
      </c>
      <c r="P820" s="4">
        <v>0</v>
      </c>
      <c r="Q820" s="4">
        <v>0</v>
      </c>
      <c r="R820" s="4">
        <v>79</v>
      </c>
      <c r="S820" s="4">
        <v>13</v>
      </c>
      <c r="T820" s="4">
        <v>17</v>
      </c>
      <c r="U820" s="4">
        <v>49</v>
      </c>
      <c r="V820" s="4">
        <v>0</v>
      </c>
      <c r="W820" s="4">
        <v>0</v>
      </c>
      <c r="X820" s="4">
        <f>N820-(O820+P820+R820)</f>
        <v>0</v>
      </c>
      <c r="Y820" s="2" t="s">
        <v>513</v>
      </c>
      <c r="Z820" s="4">
        <v>143</v>
      </c>
      <c r="AA820" s="4">
        <v>18</v>
      </c>
      <c r="AB820" s="4">
        <v>18</v>
      </c>
      <c r="AC820" s="4">
        <v>0</v>
      </c>
      <c r="AD820" s="4">
        <v>0</v>
      </c>
      <c r="AE820" s="4">
        <v>0</v>
      </c>
      <c r="AF820" s="4">
        <v>0</v>
      </c>
      <c r="AG820" s="4">
        <v>0</v>
      </c>
      <c r="AH820" s="4">
        <v>0</v>
      </c>
      <c r="AI820" s="4">
        <v>0</v>
      </c>
      <c r="AJ820" s="4">
        <v>0</v>
      </c>
      <c r="AK820" s="4">
        <v>0</v>
      </c>
      <c r="AL820" s="4">
        <v>0</v>
      </c>
      <c r="AM820" s="4">
        <v>0</v>
      </c>
      <c r="AN820" s="4">
        <v>0</v>
      </c>
      <c r="AO820" s="4">
        <v>0</v>
      </c>
      <c r="AP820" s="4">
        <v>0</v>
      </c>
      <c r="AQ820" s="4">
        <v>0</v>
      </c>
      <c r="AR820" s="4">
        <v>0</v>
      </c>
      <c r="AS820" s="4">
        <v>0</v>
      </c>
      <c r="AT820" s="4">
        <v>0</v>
      </c>
      <c r="AU820" s="4">
        <v>0</v>
      </c>
      <c r="AV820" s="4">
        <v>0</v>
      </c>
      <c r="AW820" s="4">
        <f t="shared" si="203"/>
        <v>18</v>
      </c>
      <c r="AX820" s="4">
        <f t="shared" si="204"/>
        <v>18</v>
      </c>
      <c r="AY820" s="4">
        <v>0</v>
      </c>
      <c r="AZ820" s="4">
        <v>0</v>
      </c>
      <c r="BA820" s="4">
        <v>0</v>
      </c>
      <c r="BB820" s="4">
        <v>49</v>
      </c>
      <c r="BC820" s="4">
        <v>48</v>
      </c>
      <c r="BD820" s="4">
        <v>24</v>
      </c>
      <c r="BE820" s="4">
        <v>23</v>
      </c>
      <c r="BF820" s="4">
        <v>1</v>
      </c>
      <c r="BG820" s="4">
        <f t="shared" si="205"/>
        <v>2</v>
      </c>
      <c r="BH820" s="4">
        <v>2</v>
      </c>
      <c r="BI820" s="4">
        <v>0</v>
      </c>
      <c r="BJ820" s="4">
        <v>0</v>
      </c>
      <c r="BK820" s="4">
        <v>1750</v>
      </c>
      <c r="BL820" s="4">
        <f>N820-AY820-BG820-BK820</f>
        <v>3889</v>
      </c>
      <c r="BM820" s="4">
        <f>BN820+BO820</f>
        <v>5</v>
      </c>
      <c r="BN820" s="4">
        <v>5</v>
      </c>
      <c r="BO820" s="4">
        <v>0</v>
      </c>
      <c r="BP820" s="4">
        <v>0</v>
      </c>
      <c r="BQ820" s="4">
        <v>6</v>
      </c>
      <c r="BR820" s="4">
        <f>N820-AA820-AO820-AH820-AZ820</f>
        <v>5623</v>
      </c>
      <c r="BS820" s="4">
        <f>O820-AB820-AQ820-AI820-AZ820</f>
        <v>5544</v>
      </c>
      <c r="BT820" s="4">
        <f>R820-AC820-AR820-AJ820-AK820-AL820-AM820-BA820</f>
        <v>79</v>
      </c>
      <c r="BU820" s="4">
        <f>M820-Z820-AN820-AY820</f>
        <v>14763</v>
      </c>
      <c r="BV820"/>
      <c r="BW820" s="4">
        <v>0</v>
      </c>
    </row>
    <row r="821" spans="1:75">
      <c r="A821" t="s">
        <v>141</v>
      </c>
      <c r="B821" s="20">
        <v>44313</v>
      </c>
      <c r="C821" s="4" t="s">
        <v>258</v>
      </c>
      <c r="D821" s="5">
        <v>2021</v>
      </c>
      <c r="E821" t="s">
        <v>713</v>
      </c>
      <c r="Y821" s="2" t="s">
        <v>513</v>
      </c>
      <c r="AW821" s="4">
        <f t="shared" si="203"/>
        <v>0</v>
      </c>
      <c r="AX821" s="4">
        <f t="shared" si="204"/>
        <v>0</v>
      </c>
      <c r="BG821" s="4">
        <f t="shared" si="205"/>
        <v>0</v>
      </c>
      <c r="BV821"/>
    </row>
    <row r="822" spans="1:75">
      <c r="A822" t="s">
        <v>143</v>
      </c>
      <c r="B822" s="20">
        <v>44313</v>
      </c>
      <c r="C822" s="4" t="s">
        <v>258</v>
      </c>
      <c r="D822" s="5">
        <v>2021</v>
      </c>
      <c r="E822" t="s">
        <v>714</v>
      </c>
      <c r="F822" s="4">
        <v>14748</v>
      </c>
      <c r="G822" s="4">
        <v>737</v>
      </c>
      <c r="H822" s="4">
        <v>5762</v>
      </c>
      <c r="I822" s="4">
        <v>1</v>
      </c>
      <c r="J822" s="4">
        <v>0</v>
      </c>
      <c r="K822" s="4">
        <f>H822-J822+I822</f>
        <v>5763</v>
      </c>
      <c r="L822" s="4">
        <f>(H822-J822+I822)-O822</f>
        <v>0</v>
      </c>
      <c r="M822" s="4">
        <v>14864</v>
      </c>
      <c r="N822" s="4">
        <v>5807</v>
      </c>
      <c r="O822" s="4">
        <v>5763</v>
      </c>
      <c r="P822" s="4">
        <v>3</v>
      </c>
      <c r="Q822" s="4">
        <v>3</v>
      </c>
      <c r="R822" s="4">
        <v>41</v>
      </c>
      <c r="S822" s="4">
        <v>8</v>
      </c>
      <c r="T822" s="4">
        <v>16</v>
      </c>
      <c r="U822" s="4">
        <v>17</v>
      </c>
      <c r="V822" s="4">
        <v>0</v>
      </c>
      <c r="W822" s="4">
        <v>0</v>
      </c>
      <c r="X822" s="4">
        <f>N822-(O822+P822+R822)</f>
        <v>0</v>
      </c>
      <c r="Y822" s="2" t="s">
        <v>513</v>
      </c>
      <c r="Z822" s="4">
        <v>222</v>
      </c>
      <c r="AA822" s="4">
        <v>14</v>
      </c>
      <c r="AB822" s="4">
        <v>14</v>
      </c>
      <c r="AC822" s="4">
        <v>0</v>
      </c>
      <c r="AD822" s="4">
        <v>0</v>
      </c>
      <c r="AE822" s="4">
        <v>0</v>
      </c>
      <c r="AF822" s="4">
        <v>0</v>
      </c>
      <c r="AG822" s="4">
        <v>0</v>
      </c>
      <c r="AH822" s="4">
        <v>0</v>
      </c>
      <c r="AI822" s="4">
        <v>0</v>
      </c>
      <c r="AJ822" s="4">
        <v>0</v>
      </c>
      <c r="AK822" s="4">
        <v>0</v>
      </c>
      <c r="AL822" s="4">
        <v>0</v>
      </c>
      <c r="AM822" s="4">
        <v>0</v>
      </c>
      <c r="AN822" s="4">
        <v>0</v>
      </c>
      <c r="AO822" s="4">
        <v>0</v>
      </c>
      <c r="AP822" s="4">
        <v>0</v>
      </c>
      <c r="AQ822" s="4">
        <v>0</v>
      </c>
      <c r="AR822" s="4">
        <v>0</v>
      </c>
      <c r="AS822" s="4">
        <v>0</v>
      </c>
      <c r="AT822" s="4">
        <v>0</v>
      </c>
      <c r="AU822" s="4">
        <v>0</v>
      </c>
      <c r="AV822" s="4">
        <v>0</v>
      </c>
      <c r="AW822" s="4">
        <f t="shared" si="203"/>
        <v>14</v>
      </c>
      <c r="AX822" s="4">
        <f t="shared" si="204"/>
        <v>14</v>
      </c>
      <c r="AY822" s="4">
        <v>0</v>
      </c>
      <c r="AZ822" s="4">
        <v>0</v>
      </c>
      <c r="BA822" s="4">
        <v>0</v>
      </c>
      <c r="BB822" s="4">
        <v>56</v>
      </c>
      <c r="BC822" s="4">
        <v>56</v>
      </c>
      <c r="BD822" s="4">
        <v>19</v>
      </c>
      <c r="BE822" s="4">
        <v>19</v>
      </c>
      <c r="BF822" s="4">
        <v>0</v>
      </c>
      <c r="BG822" s="4">
        <f t="shared" si="205"/>
        <v>1</v>
      </c>
      <c r="BH822" s="4">
        <v>1</v>
      </c>
      <c r="BI822" s="4">
        <v>0</v>
      </c>
      <c r="BJ822" s="4">
        <v>0</v>
      </c>
      <c r="BK822" s="4">
        <v>2473</v>
      </c>
      <c r="BL822" s="4">
        <f>N822-AY822-BG822-BK822</f>
        <v>3333</v>
      </c>
      <c r="BM822" s="4">
        <f>BN822+BO822</f>
        <v>8</v>
      </c>
      <c r="BN822" s="4">
        <v>8</v>
      </c>
      <c r="BO822" s="4">
        <v>0</v>
      </c>
      <c r="BP822" s="4">
        <v>0</v>
      </c>
      <c r="BQ822" s="4">
        <v>10</v>
      </c>
      <c r="BR822" s="4">
        <f>N822-AA822-AO822-AH822-AZ822</f>
        <v>5793</v>
      </c>
      <c r="BS822" s="4">
        <f>O822-AB822-AQ822-AI822-AZ822</f>
        <v>5749</v>
      </c>
      <c r="BT822" s="4">
        <f>R822-AC822-AR822-AJ822-AK822-AL822-AM822-BA822</f>
        <v>41</v>
      </c>
      <c r="BU822" s="4">
        <f>M822-Z822-AN822-AY822</f>
        <v>14642</v>
      </c>
      <c r="BV822"/>
      <c r="BW822" s="4">
        <v>0</v>
      </c>
    </row>
    <row r="823" spans="1:75">
      <c r="A823" t="s">
        <v>145</v>
      </c>
      <c r="B823" s="20">
        <v>44313</v>
      </c>
      <c r="C823" s="4" t="s">
        <v>258</v>
      </c>
      <c r="D823" s="5">
        <v>2021</v>
      </c>
      <c r="E823" t="s">
        <v>715</v>
      </c>
      <c r="F823" s="4">
        <v>3458</v>
      </c>
      <c r="G823" s="4">
        <v>119</v>
      </c>
      <c r="H823" s="4">
        <v>1513</v>
      </c>
      <c r="I823" s="4">
        <v>0</v>
      </c>
      <c r="J823" s="4">
        <v>0</v>
      </c>
      <c r="K823" s="4">
        <f>H823-J823+I823</f>
        <v>1513</v>
      </c>
      <c r="L823" s="4">
        <f>(H823-J823+I823)-O823</f>
        <v>0</v>
      </c>
      <c r="M823" s="4">
        <v>3510</v>
      </c>
      <c r="N823" s="4">
        <v>1539</v>
      </c>
      <c r="O823" s="4">
        <v>1513</v>
      </c>
      <c r="P823" s="4">
        <v>0</v>
      </c>
      <c r="Q823" s="4">
        <v>0</v>
      </c>
      <c r="R823" s="4">
        <v>26</v>
      </c>
      <c r="S823" s="4">
        <v>1</v>
      </c>
      <c r="T823" s="4">
        <v>5</v>
      </c>
      <c r="U823" s="4">
        <v>15</v>
      </c>
      <c r="V823" s="4">
        <v>0</v>
      </c>
      <c r="W823" s="4">
        <v>5</v>
      </c>
      <c r="X823" s="4">
        <f>N823-(O823+P823+R823)</f>
        <v>0</v>
      </c>
      <c r="Y823" s="2" t="s">
        <v>513</v>
      </c>
      <c r="Z823" s="4">
        <v>47</v>
      </c>
      <c r="AA823" s="4">
        <v>4</v>
      </c>
      <c r="AB823" s="4">
        <v>4</v>
      </c>
      <c r="AC823" s="4">
        <v>0</v>
      </c>
      <c r="AD823" s="4">
        <v>0</v>
      </c>
      <c r="AE823" s="4">
        <v>0</v>
      </c>
      <c r="AF823" s="4">
        <v>0</v>
      </c>
      <c r="AG823" s="4">
        <v>0</v>
      </c>
      <c r="AH823" s="4">
        <v>0</v>
      </c>
      <c r="AI823" s="4">
        <v>0</v>
      </c>
      <c r="AJ823" s="4">
        <v>0</v>
      </c>
      <c r="AK823" s="4">
        <v>0</v>
      </c>
      <c r="AL823" s="4">
        <v>0</v>
      </c>
      <c r="AM823" s="4">
        <v>0</v>
      </c>
      <c r="AN823" s="4">
        <v>0</v>
      </c>
      <c r="AO823" s="4">
        <v>0</v>
      </c>
      <c r="AP823" s="4">
        <v>0</v>
      </c>
      <c r="AQ823" s="4">
        <v>0</v>
      </c>
      <c r="AR823" s="4">
        <v>0</v>
      </c>
      <c r="AS823" s="4">
        <v>0</v>
      </c>
      <c r="AT823" s="4">
        <v>0</v>
      </c>
      <c r="AU823" s="4">
        <v>0</v>
      </c>
      <c r="AV823" s="4">
        <v>0</v>
      </c>
      <c r="AW823" s="4">
        <f t="shared" si="203"/>
        <v>4</v>
      </c>
      <c r="AX823" s="4">
        <f t="shared" si="204"/>
        <v>4</v>
      </c>
      <c r="AY823" s="4">
        <v>0</v>
      </c>
      <c r="AZ823" s="4">
        <v>0</v>
      </c>
      <c r="BA823" s="4">
        <v>0</v>
      </c>
      <c r="BB823" s="4">
        <v>24</v>
      </c>
      <c r="BC823" s="4">
        <v>23</v>
      </c>
      <c r="BD823" s="4">
        <v>9</v>
      </c>
      <c r="BE823" s="4">
        <v>9</v>
      </c>
      <c r="BF823" s="4">
        <v>0</v>
      </c>
      <c r="BG823" s="4">
        <f t="shared" si="205"/>
        <v>0</v>
      </c>
      <c r="BH823" s="4">
        <v>0</v>
      </c>
      <c r="BI823" s="4">
        <v>0</v>
      </c>
      <c r="BJ823" s="4">
        <v>0</v>
      </c>
      <c r="BK823" s="4">
        <v>530</v>
      </c>
      <c r="BL823" s="4">
        <f>N823-AY823-BG823-BK823</f>
        <v>1009</v>
      </c>
      <c r="BM823" s="4">
        <f>BN823+BO823</f>
        <v>5</v>
      </c>
      <c r="BN823" s="4">
        <v>5</v>
      </c>
      <c r="BO823" s="4">
        <v>0</v>
      </c>
      <c r="BP823" s="4">
        <v>0</v>
      </c>
      <c r="BQ823" s="4">
        <v>7</v>
      </c>
      <c r="BR823" s="4">
        <f>N823-AA823-AO823-AH823-AZ823</f>
        <v>1535</v>
      </c>
      <c r="BS823" s="4">
        <f>O823-AB823-AQ823-AI823-AZ823</f>
        <v>1509</v>
      </c>
      <c r="BT823" s="4">
        <f>R823-AC823-AR823-AJ823-AK823-AL823-AM823-BA823</f>
        <v>26</v>
      </c>
      <c r="BU823" s="4">
        <f>M823-Z823-AN823-AY823</f>
        <v>3463</v>
      </c>
      <c r="BV823"/>
      <c r="BW823" s="4">
        <v>0</v>
      </c>
    </row>
    <row r="824" spans="1:75">
      <c r="A824" t="s">
        <v>147</v>
      </c>
      <c r="B824" s="20">
        <v>44313</v>
      </c>
      <c r="C824" s="4" t="s">
        <v>258</v>
      </c>
      <c r="D824" s="5">
        <v>2021</v>
      </c>
      <c r="E824" t="s">
        <v>716</v>
      </c>
      <c r="F824" s="4">
        <v>1743</v>
      </c>
      <c r="G824" s="4">
        <v>51</v>
      </c>
      <c r="H824" s="4">
        <v>889</v>
      </c>
      <c r="I824" s="4">
        <v>0</v>
      </c>
      <c r="J824" s="4">
        <v>0</v>
      </c>
      <c r="K824" s="4">
        <f>H824-J824+I824</f>
        <v>889</v>
      </c>
      <c r="L824" s="4">
        <f>(H824-J824+I824)-O824</f>
        <v>0</v>
      </c>
      <c r="M824" s="4">
        <v>1749</v>
      </c>
      <c r="N824" s="4">
        <v>909</v>
      </c>
      <c r="O824" s="4">
        <v>889</v>
      </c>
      <c r="P824" s="4">
        <v>0</v>
      </c>
      <c r="Q824" s="4">
        <v>0</v>
      </c>
      <c r="R824" s="4">
        <v>20</v>
      </c>
      <c r="S824" s="4">
        <v>6</v>
      </c>
      <c r="T824" s="4">
        <v>2</v>
      </c>
      <c r="U824" s="4">
        <v>12</v>
      </c>
      <c r="V824" s="4">
        <v>0</v>
      </c>
      <c r="W824" s="4">
        <v>0</v>
      </c>
      <c r="X824" s="4">
        <f>N824-(O824+P824+R824)</f>
        <v>0</v>
      </c>
      <c r="Y824" s="2" t="s">
        <v>513</v>
      </c>
      <c r="Z824" s="4">
        <v>15</v>
      </c>
      <c r="AA824" s="4">
        <v>3</v>
      </c>
      <c r="AB824" s="4">
        <v>3</v>
      </c>
      <c r="AC824" s="4">
        <v>0</v>
      </c>
      <c r="AD824" s="4">
        <v>0</v>
      </c>
      <c r="AE824" s="4">
        <v>0</v>
      </c>
      <c r="AF824" s="4">
        <v>0</v>
      </c>
      <c r="AG824" s="4">
        <v>0</v>
      </c>
      <c r="AH824" s="4">
        <v>0</v>
      </c>
      <c r="AI824" s="4">
        <v>0</v>
      </c>
      <c r="AJ824" s="4">
        <v>0</v>
      </c>
      <c r="AK824" s="4">
        <v>0</v>
      </c>
      <c r="AL824" s="4">
        <v>0</v>
      </c>
      <c r="AM824" s="4">
        <v>0</v>
      </c>
      <c r="AN824" s="4">
        <v>0</v>
      </c>
      <c r="AO824" s="4">
        <v>0</v>
      </c>
      <c r="AP824" s="4">
        <v>0</v>
      </c>
      <c r="AQ824" s="4">
        <v>0</v>
      </c>
      <c r="AR824" s="4">
        <v>0</v>
      </c>
      <c r="AS824" s="4">
        <v>0</v>
      </c>
      <c r="AT824" s="4">
        <v>0</v>
      </c>
      <c r="AU824" s="4">
        <v>0</v>
      </c>
      <c r="AV824" s="4">
        <v>0</v>
      </c>
      <c r="AW824" s="4">
        <f t="shared" si="203"/>
        <v>3</v>
      </c>
      <c r="AX824" s="4">
        <f t="shared" si="204"/>
        <v>3</v>
      </c>
      <c r="AY824" s="4">
        <v>0</v>
      </c>
      <c r="AZ824" s="4">
        <v>0</v>
      </c>
      <c r="BA824" s="4">
        <v>0</v>
      </c>
      <c r="BB824" s="4">
        <v>6</v>
      </c>
      <c r="BC824" s="4">
        <v>6</v>
      </c>
      <c r="BD824" s="4">
        <v>1</v>
      </c>
      <c r="BE824" s="4">
        <v>1</v>
      </c>
      <c r="BF824" s="4">
        <v>0</v>
      </c>
      <c r="BG824" s="4">
        <f t="shared" si="205"/>
        <v>0</v>
      </c>
      <c r="BH824" s="4">
        <v>0</v>
      </c>
      <c r="BI824" s="4">
        <v>0</v>
      </c>
      <c r="BJ824" s="4">
        <v>0</v>
      </c>
      <c r="BK824" s="4">
        <v>201</v>
      </c>
      <c r="BL824" s="4">
        <f>N824-AY824-BG824-BK824</f>
        <v>708</v>
      </c>
      <c r="BM824" s="4">
        <f>BN824+BO824</f>
        <v>2</v>
      </c>
      <c r="BN824" s="4">
        <v>2</v>
      </c>
      <c r="BO824" s="4">
        <v>0</v>
      </c>
      <c r="BP824" s="4">
        <v>0</v>
      </c>
      <c r="BQ824" s="4">
        <v>2</v>
      </c>
      <c r="BR824" s="4">
        <f>N824-AA824-AO824-AH824-AZ824</f>
        <v>906</v>
      </c>
      <c r="BS824" s="4">
        <f>O824-AB824-AQ824-AI824-AZ824</f>
        <v>886</v>
      </c>
      <c r="BT824" s="4">
        <f>R824-AC824-AR824-AJ824-AK824-AL824-AM824-BA824</f>
        <v>20</v>
      </c>
      <c r="BU824" s="4">
        <f>M824-Z824-AN824-AY824</f>
        <v>1734</v>
      </c>
      <c r="BV824"/>
      <c r="BW824" s="4">
        <v>0</v>
      </c>
    </row>
    <row r="825" spans="1:75">
      <c r="A825" t="s">
        <v>149</v>
      </c>
      <c r="B825" s="20">
        <v>44313</v>
      </c>
      <c r="C825" s="4" t="s">
        <v>258</v>
      </c>
      <c r="D825" s="5">
        <v>2021</v>
      </c>
      <c r="E825" t="s">
        <v>717</v>
      </c>
      <c r="Y825" s="2" t="s">
        <v>513</v>
      </c>
      <c r="AW825" s="4">
        <f t="shared" si="203"/>
        <v>0</v>
      </c>
      <c r="AX825" s="4">
        <f t="shared" si="204"/>
        <v>0</v>
      </c>
      <c r="BG825" s="4">
        <f t="shared" si="205"/>
        <v>0</v>
      </c>
      <c r="BV825"/>
    </row>
    <row r="826" spans="1:75">
      <c r="A826" t="s">
        <v>151</v>
      </c>
      <c r="B826" s="20">
        <v>44313</v>
      </c>
      <c r="C826" s="4" t="s">
        <v>258</v>
      </c>
      <c r="D826" s="5">
        <v>2021</v>
      </c>
      <c r="E826" t="s">
        <v>718</v>
      </c>
      <c r="F826" s="4">
        <v>10597</v>
      </c>
      <c r="G826" s="4">
        <v>526</v>
      </c>
      <c r="H826" s="4">
        <v>2451</v>
      </c>
      <c r="I826" s="4">
        <v>1</v>
      </c>
      <c r="J826" s="4">
        <v>0</v>
      </c>
      <c r="K826" s="4">
        <f>H826-J826+I826</f>
        <v>2452</v>
      </c>
      <c r="L826" s="4">
        <f>(H826-J826+I826)-O826</f>
        <v>0</v>
      </c>
      <c r="M826" s="4">
        <v>10694</v>
      </c>
      <c r="N826" s="4">
        <v>2485</v>
      </c>
      <c r="O826" s="4">
        <v>2452</v>
      </c>
      <c r="P826" s="4">
        <v>0</v>
      </c>
      <c r="Q826" s="4">
        <v>0</v>
      </c>
      <c r="R826" s="4">
        <v>33</v>
      </c>
      <c r="S826" s="4">
        <v>4</v>
      </c>
      <c r="T826" s="4">
        <v>6</v>
      </c>
      <c r="U826" s="4">
        <v>23</v>
      </c>
      <c r="V826" s="4">
        <v>0</v>
      </c>
      <c r="W826" s="4">
        <v>0</v>
      </c>
      <c r="X826" s="4">
        <f>N826-(O826+P826+R826)</f>
        <v>0</v>
      </c>
      <c r="Y826" s="2" t="s">
        <v>513</v>
      </c>
      <c r="Z826" s="4">
        <v>178</v>
      </c>
      <c r="AA826" s="4">
        <v>14</v>
      </c>
      <c r="AB826" s="4">
        <v>14</v>
      </c>
      <c r="AC826" s="4">
        <v>0</v>
      </c>
      <c r="AD826" s="4">
        <v>0</v>
      </c>
      <c r="AE826" s="4">
        <v>0</v>
      </c>
      <c r="AF826" s="4">
        <v>0</v>
      </c>
      <c r="AG826" s="4">
        <v>0</v>
      </c>
      <c r="AH826" s="4">
        <v>0</v>
      </c>
      <c r="AI826" s="4">
        <v>0</v>
      </c>
      <c r="AJ826" s="4">
        <v>0</v>
      </c>
      <c r="AK826" s="4">
        <v>0</v>
      </c>
      <c r="AL826" s="4">
        <v>0</v>
      </c>
      <c r="AM826" s="4">
        <v>0</v>
      </c>
      <c r="AN826" s="4">
        <v>0</v>
      </c>
      <c r="AO826" s="4">
        <v>0</v>
      </c>
      <c r="AP826" s="4">
        <v>0</v>
      </c>
      <c r="AQ826" s="4">
        <v>0</v>
      </c>
      <c r="AR826" s="4">
        <v>0</v>
      </c>
      <c r="AS826" s="4">
        <v>0</v>
      </c>
      <c r="AT826" s="4">
        <v>0</v>
      </c>
      <c r="AU826" s="4">
        <v>0</v>
      </c>
      <c r="AV826" s="4">
        <v>0</v>
      </c>
      <c r="AW826" s="4">
        <f t="shared" si="203"/>
        <v>14</v>
      </c>
      <c r="AX826" s="4">
        <f t="shared" si="204"/>
        <v>14</v>
      </c>
      <c r="AY826" s="4">
        <v>0</v>
      </c>
      <c r="AZ826" s="4">
        <v>0</v>
      </c>
      <c r="BA826" s="4">
        <v>0</v>
      </c>
      <c r="BB826" s="4">
        <v>31</v>
      </c>
      <c r="BC826" s="4">
        <v>31</v>
      </c>
      <c r="BD826" s="4">
        <v>9</v>
      </c>
      <c r="BE826" s="4">
        <v>9</v>
      </c>
      <c r="BF826" s="4">
        <v>0</v>
      </c>
      <c r="BG826" s="4">
        <f t="shared" si="205"/>
        <v>1</v>
      </c>
      <c r="BH826" s="4">
        <v>1</v>
      </c>
      <c r="BI826" s="4">
        <v>0</v>
      </c>
      <c r="BJ826" s="4">
        <v>0</v>
      </c>
      <c r="BK826" s="4">
        <v>1150</v>
      </c>
      <c r="BL826" s="4">
        <f>N826-AY826-BG826-BK826</f>
        <v>1334</v>
      </c>
      <c r="BM826" s="4">
        <f>BN826+BO826</f>
        <v>5</v>
      </c>
      <c r="BN826" s="4">
        <v>5</v>
      </c>
      <c r="BO826" s="4">
        <v>0</v>
      </c>
      <c r="BP826" s="4">
        <v>0</v>
      </c>
      <c r="BQ826" s="4">
        <v>7</v>
      </c>
      <c r="BR826" s="4">
        <f>N826-AA826-AO826-AH826-AZ826</f>
        <v>2471</v>
      </c>
      <c r="BS826" s="4">
        <f>O826-AB826-AQ826-AI826-AZ826</f>
        <v>2438</v>
      </c>
      <c r="BT826" s="4">
        <f>R826-AC826-AR826-AJ826-AK826-AL826-AM826-BA826</f>
        <v>33</v>
      </c>
      <c r="BU826" s="4">
        <f>M826-Z826-AN826-AY826</f>
        <v>10516</v>
      </c>
      <c r="BV826"/>
      <c r="BW826" s="4">
        <v>0</v>
      </c>
    </row>
    <row r="827" spans="1:75">
      <c r="A827" t="s">
        <v>153</v>
      </c>
      <c r="B827" s="20">
        <v>44313</v>
      </c>
      <c r="C827" s="4" t="s">
        <v>258</v>
      </c>
      <c r="D827" s="5">
        <v>2021</v>
      </c>
      <c r="E827" t="s">
        <v>719</v>
      </c>
      <c r="F827" s="4">
        <v>12004</v>
      </c>
      <c r="G827" s="4">
        <v>302</v>
      </c>
      <c r="H827" s="4">
        <v>5699</v>
      </c>
      <c r="I827" s="4">
        <v>0</v>
      </c>
      <c r="J827" s="4">
        <v>1</v>
      </c>
      <c r="K827" s="4">
        <f>H827-J827+I827</f>
        <v>5698</v>
      </c>
      <c r="L827" s="4">
        <f>(H827-J827+I827)-O827</f>
        <v>0</v>
      </c>
      <c r="M827" s="4">
        <v>12124</v>
      </c>
      <c r="N827" s="4">
        <v>5737</v>
      </c>
      <c r="O827" s="4">
        <v>5698</v>
      </c>
      <c r="P827" s="4">
        <v>0</v>
      </c>
      <c r="Q827" s="4">
        <v>0</v>
      </c>
      <c r="R827" s="4">
        <v>39</v>
      </c>
      <c r="S827" s="4">
        <v>19</v>
      </c>
      <c r="T827" s="4">
        <v>8</v>
      </c>
      <c r="U827" s="4">
        <v>12</v>
      </c>
      <c r="V827" s="4">
        <v>0</v>
      </c>
      <c r="W827" s="4">
        <v>0</v>
      </c>
      <c r="X827" s="4">
        <f>N827-(O827+P827+R827)</f>
        <v>0</v>
      </c>
      <c r="Y827" s="2" t="s">
        <v>720</v>
      </c>
      <c r="Z827" s="4">
        <v>308</v>
      </c>
      <c r="AA827" s="4">
        <v>23</v>
      </c>
      <c r="AB827" s="4">
        <v>21</v>
      </c>
      <c r="AC827" s="4">
        <v>2</v>
      </c>
      <c r="AD827" s="4">
        <v>1</v>
      </c>
      <c r="AE827" s="4">
        <v>0</v>
      </c>
      <c r="AF827" s="4">
        <v>1</v>
      </c>
      <c r="AG827" s="4">
        <v>0</v>
      </c>
      <c r="AH827" s="4">
        <v>0</v>
      </c>
      <c r="AI827" s="4">
        <v>0</v>
      </c>
      <c r="AJ827" s="4">
        <v>0</v>
      </c>
      <c r="AK827" s="4">
        <v>0</v>
      </c>
      <c r="AL827" s="4">
        <v>0</v>
      </c>
      <c r="AM827" s="4">
        <v>0</v>
      </c>
      <c r="AN827" s="4">
        <v>0</v>
      </c>
      <c r="AO827" s="4">
        <v>0</v>
      </c>
      <c r="AP827" s="4">
        <v>0</v>
      </c>
      <c r="AQ827" s="4">
        <v>0</v>
      </c>
      <c r="AR827" s="4">
        <v>0</v>
      </c>
      <c r="AS827" s="4">
        <v>0</v>
      </c>
      <c r="AT827" s="4">
        <v>0</v>
      </c>
      <c r="AU827" s="4">
        <v>0</v>
      </c>
      <c r="AV827" s="4">
        <v>0</v>
      </c>
      <c r="AW827" s="4">
        <f t="shared" si="203"/>
        <v>23</v>
      </c>
      <c r="AX827" s="4">
        <f t="shared" si="204"/>
        <v>21</v>
      </c>
      <c r="AY827" s="4">
        <v>0</v>
      </c>
      <c r="AZ827" s="4">
        <v>0</v>
      </c>
      <c r="BA827" s="4">
        <v>0</v>
      </c>
      <c r="BB827" s="4">
        <v>127</v>
      </c>
      <c r="BC827" s="4">
        <v>127</v>
      </c>
      <c r="BD827" s="4">
        <v>38</v>
      </c>
      <c r="BE827" s="4">
        <v>38</v>
      </c>
      <c r="BF827" s="4">
        <v>0</v>
      </c>
      <c r="BG827" s="4">
        <f t="shared" si="205"/>
        <v>13</v>
      </c>
      <c r="BH827" s="4">
        <v>13</v>
      </c>
      <c r="BI827" s="4">
        <v>0</v>
      </c>
      <c r="BJ827" s="4">
        <v>8</v>
      </c>
      <c r="BK827" s="4">
        <v>2794</v>
      </c>
      <c r="BL827" s="4">
        <f>N827-AY827-BG827-BK827</f>
        <v>2930</v>
      </c>
      <c r="BM827" s="4">
        <f>BN827+BO827</f>
        <v>37</v>
      </c>
      <c r="BN827" s="4">
        <v>37</v>
      </c>
      <c r="BO827" s="4">
        <v>0</v>
      </c>
      <c r="BP827" s="4">
        <v>0</v>
      </c>
      <c r="BQ827" s="4">
        <v>40</v>
      </c>
      <c r="BR827" s="4">
        <f>N827-AA827-AO827-AH827-AZ827</f>
        <v>5714</v>
      </c>
      <c r="BS827" s="4">
        <f>O827-AB827-AQ827-AI827-AZ827</f>
        <v>5677</v>
      </c>
      <c r="BT827" s="4">
        <f>R827-AC827-AR827-AJ827-AK827-AL827-AM827-BA827</f>
        <v>37</v>
      </c>
      <c r="BU827" s="4">
        <f>M827-Z827-AN827-AY827</f>
        <v>11816</v>
      </c>
      <c r="BV827"/>
      <c r="BW827" s="4">
        <v>0</v>
      </c>
    </row>
    <row r="828" spans="1:75">
      <c r="A828" t="s">
        <v>155</v>
      </c>
      <c r="B828" s="20">
        <v>44313</v>
      </c>
      <c r="C828" s="4" t="s">
        <v>258</v>
      </c>
      <c r="D828" s="5">
        <v>2021</v>
      </c>
      <c r="E828" t="s">
        <v>721</v>
      </c>
      <c r="Y828" s="2" t="s">
        <v>513</v>
      </c>
      <c r="AW828" s="4">
        <f t="shared" si="203"/>
        <v>0</v>
      </c>
      <c r="AX828" s="4">
        <f t="shared" si="204"/>
        <v>0</v>
      </c>
      <c r="BG828" s="4">
        <f t="shared" si="205"/>
        <v>0</v>
      </c>
      <c r="BV828"/>
    </row>
    <row r="829" spans="1:75">
      <c r="A829" t="s">
        <v>157</v>
      </c>
      <c r="B829" s="20">
        <v>44313</v>
      </c>
      <c r="C829" s="4" t="s">
        <v>258</v>
      </c>
      <c r="D829" s="5">
        <v>2021</v>
      </c>
      <c r="E829" t="s">
        <v>722</v>
      </c>
      <c r="Y829" s="2" t="s">
        <v>513</v>
      </c>
      <c r="AW829" s="4">
        <f t="shared" si="203"/>
        <v>0</v>
      </c>
      <c r="AX829" s="4">
        <f t="shared" si="204"/>
        <v>0</v>
      </c>
      <c r="BG829" s="4">
        <f t="shared" si="205"/>
        <v>0</v>
      </c>
      <c r="BV829"/>
    </row>
    <row r="830" spans="1:75">
      <c r="A830" t="s">
        <v>159</v>
      </c>
      <c r="B830" s="20">
        <v>44313</v>
      </c>
      <c r="C830" s="4" t="s">
        <v>258</v>
      </c>
      <c r="D830" s="5">
        <v>2021</v>
      </c>
      <c r="E830" t="s">
        <v>723</v>
      </c>
      <c r="F830" s="4">
        <v>123023</v>
      </c>
      <c r="G830" s="4">
        <v>7945</v>
      </c>
      <c r="H830" s="4">
        <v>38174</v>
      </c>
      <c r="I830" s="4">
        <v>6</v>
      </c>
      <c r="J830" s="4">
        <v>0</v>
      </c>
      <c r="K830" s="4">
        <f>H830-J830+I830</f>
        <v>38180</v>
      </c>
      <c r="L830" s="4">
        <f>(H830-J830+I830)-O830</f>
        <v>0</v>
      </c>
      <c r="M830" s="4">
        <v>125984</v>
      </c>
      <c r="N830" s="4">
        <v>38860</v>
      </c>
      <c r="O830" s="4">
        <v>38180</v>
      </c>
      <c r="P830" s="4">
        <v>0</v>
      </c>
      <c r="Q830" s="4">
        <v>0</v>
      </c>
      <c r="R830" s="4">
        <v>680</v>
      </c>
      <c r="S830" s="4">
        <v>34</v>
      </c>
      <c r="T830" s="4">
        <v>265</v>
      </c>
      <c r="U830" s="4">
        <v>366</v>
      </c>
      <c r="V830" s="4">
        <v>0</v>
      </c>
      <c r="W830" s="4">
        <v>15</v>
      </c>
      <c r="X830" s="4">
        <f>N830-(O830+P830+R830)</f>
        <v>0</v>
      </c>
      <c r="Y830" s="2" t="s">
        <v>513</v>
      </c>
      <c r="Z830" s="4">
        <v>1986</v>
      </c>
      <c r="AA830" s="4">
        <v>136</v>
      </c>
      <c r="AB830" s="4">
        <v>133</v>
      </c>
      <c r="AC830" s="4">
        <v>3</v>
      </c>
      <c r="AD830" s="4">
        <v>0</v>
      </c>
      <c r="AE830" s="4">
        <v>2</v>
      </c>
      <c r="AF830" s="4">
        <v>0</v>
      </c>
      <c r="AG830" s="4">
        <v>1</v>
      </c>
      <c r="AH830" s="4">
        <v>0</v>
      </c>
      <c r="AI830" s="4">
        <v>0</v>
      </c>
      <c r="AJ830" s="4">
        <v>0</v>
      </c>
      <c r="AK830" s="4">
        <v>0</v>
      </c>
      <c r="AL830" s="4">
        <v>0</v>
      </c>
      <c r="AM830" s="4">
        <v>0</v>
      </c>
      <c r="AN830" s="4">
        <v>0</v>
      </c>
      <c r="AO830" s="4">
        <v>0</v>
      </c>
      <c r="AP830" s="4">
        <v>0</v>
      </c>
      <c r="AQ830" s="4">
        <v>0</v>
      </c>
      <c r="AR830" s="4">
        <v>0</v>
      </c>
      <c r="AS830" s="4">
        <v>0</v>
      </c>
      <c r="AT830" s="4">
        <v>0</v>
      </c>
      <c r="AU830" s="4">
        <v>0</v>
      </c>
      <c r="AV830" s="4">
        <v>0</v>
      </c>
      <c r="AW830" s="4">
        <f t="shared" si="203"/>
        <v>136</v>
      </c>
      <c r="AX830" s="4">
        <f t="shared" si="204"/>
        <v>133</v>
      </c>
      <c r="AY830" s="4">
        <v>0</v>
      </c>
      <c r="AZ830" s="4">
        <v>0</v>
      </c>
      <c r="BA830" s="4">
        <v>0</v>
      </c>
      <c r="BB830" s="4">
        <v>1067</v>
      </c>
      <c r="BC830" s="4">
        <v>1067</v>
      </c>
      <c r="BD830" s="4">
        <v>247</v>
      </c>
      <c r="BE830" s="4">
        <v>243</v>
      </c>
      <c r="BF830" s="4">
        <v>4</v>
      </c>
      <c r="BG830" s="4">
        <f t="shared" si="205"/>
        <v>33</v>
      </c>
      <c r="BH830" s="4">
        <v>33</v>
      </c>
      <c r="BI830" s="4">
        <v>0</v>
      </c>
      <c r="BJ830" s="4">
        <v>15</v>
      </c>
      <c r="BK830" s="4">
        <v>15168</v>
      </c>
      <c r="BL830" s="4">
        <f>N830-AY830-BG830-BK830</f>
        <v>23659</v>
      </c>
      <c r="BM830" s="4">
        <f>BN830+BO830</f>
        <v>137</v>
      </c>
      <c r="BN830" s="4">
        <v>137</v>
      </c>
      <c r="BO830" s="4">
        <v>0</v>
      </c>
      <c r="BP830" s="4">
        <v>0</v>
      </c>
      <c r="BQ830" s="4">
        <v>140</v>
      </c>
      <c r="BR830" s="4">
        <f>N830-AA830-AO830-AH830-AZ830</f>
        <v>38724</v>
      </c>
      <c r="BS830" s="4">
        <f>O830-AB830-AQ830-AI830-AZ830</f>
        <v>38047</v>
      </c>
      <c r="BT830" s="4">
        <f>R830-AC830-AR830-AJ830-AK830-AL830-AM830-BA830</f>
        <v>677</v>
      </c>
      <c r="BU830" s="4">
        <f>M830-Z830-AN830-AY830</f>
        <v>123998</v>
      </c>
      <c r="BV830"/>
      <c r="BW830" s="4">
        <v>0</v>
      </c>
    </row>
    <row r="831" spans="1:75">
      <c r="A831" t="s">
        <v>161</v>
      </c>
      <c r="B831" s="20">
        <v>44313</v>
      </c>
      <c r="C831" s="4" t="s">
        <v>258</v>
      </c>
      <c r="D831" s="5">
        <v>2021</v>
      </c>
      <c r="E831" t="s">
        <v>724</v>
      </c>
      <c r="F831" s="4">
        <v>34301</v>
      </c>
      <c r="G831" s="4">
        <v>1241</v>
      </c>
      <c r="H831" s="4">
        <v>11135</v>
      </c>
      <c r="I831" s="4">
        <v>1</v>
      </c>
      <c r="J831" s="4">
        <v>0</v>
      </c>
      <c r="K831" s="4">
        <f>H831-J831+I831</f>
        <v>11136</v>
      </c>
      <c r="L831" s="4">
        <f>(H831-J831+I831)-O831</f>
        <v>0</v>
      </c>
      <c r="M831" s="4">
        <v>34498</v>
      </c>
      <c r="N831" s="4">
        <v>11300</v>
      </c>
      <c r="O831" s="4">
        <v>11136</v>
      </c>
      <c r="P831" s="4">
        <v>0</v>
      </c>
      <c r="Q831" s="4">
        <v>0</v>
      </c>
      <c r="R831" s="4">
        <v>164</v>
      </c>
      <c r="S831" s="4">
        <v>16</v>
      </c>
      <c r="T831" s="4">
        <v>23</v>
      </c>
      <c r="U831" s="4">
        <v>124</v>
      </c>
      <c r="V831" s="4">
        <v>0</v>
      </c>
      <c r="W831" s="4">
        <v>1</v>
      </c>
      <c r="X831" s="4">
        <f>N831-(O831+P831+R831)</f>
        <v>0</v>
      </c>
      <c r="Y831" s="2" t="s">
        <v>513</v>
      </c>
      <c r="Z831" s="4">
        <v>637</v>
      </c>
      <c r="AA831" s="4">
        <v>90</v>
      </c>
      <c r="AB831" s="4">
        <v>90</v>
      </c>
      <c r="AC831" s="4">
        <v>0</v>
      </c>
      <c r="AD831" s="4">
        <v>0</v>
      </c>
      <c r="AE831" s="4">
        <v>0</v>
      </c>
      <c r="AF831" s="4">
        <v>0</v>
      </c>
      <c r="AG831" s="4">
        <v>0</v>
      </c>
      <c r="AH831" s="4">
        <v>0</v>
      </c>
      <c r="AI831" s="4">
        <v>0</v>
      </c>
      <c r="AJ831" s="4">
        <v>0</v>
      </c>
      <c r="AK831" s="4">
        <v>0</v>
      </c>
      <c r="AL831" s="4">
        <v>0</v>
      </c>
      <c r="AM831" s="4">
        <v>0</v>
      </c>
      <c r="AN831" s="4">
        <v>0</v>
      </c>
      <c r="AO831" s="4">
        <v>0</v>
      </c>
      <c r="AP831" s="4">
        <v>0</v>
      </c>
      <c r="AQ831" s="4">
        <v>0</v>
      </c>
      <c r="AR831" s="4">
        <v>0</v>
      </c>
      <c r="AS831" s="4">
        <v>0</v>
      </c>
      <c r="AT831" s="4">
        <v>0</v>
      </c>
      <c r="AU831" s="4">
        <v>0</v>
      </c>
      <c r="AV831" s="4">
        <v>0</v>
      </c>
      <c r="AW831" s="4">
        <f t="shared" si="203"/>
        <v>90</v>
      </c>
      <c r="AX831" s="4">
        <f t="shared" si="204"/>
        <v>90</v>
      </c>
      <c r="AY831" s="4">
        <v>0</v>
      </c>
      <c r="AZ831" s="4">
        <v>0</v>
      </c>
      <c r="BA831" s="4">
        <v>0</v>
      </c>
      <c r="BB831" s="4">
        <v>119</v>
      </c>
      <c r="BC831" s="4">
        <v>119</v>
      </c>
      <c r="BD831" s="4">
        <v>29</v>
      </c>
      <c r="BE831" s="4">
        <v>29</v>
      </c>
      <c r="BF831" s="4">
        <v>0</v>
      </c>
      <c r="BG831" s="4">
        <f t="shared" si="205"/>
        <v>0</v>
      </c>
      <c r="BH831" s="4">
        <v>0</v>
      </c>
      <c r="BI831" s="4">
        <v>0</v>
      </c>
      <c r="BJ831" s="4">
        <v>0</v>
      </c>
      <c r="BK831" s="4">
        <v>2565</v>
      </c>
      <c r="BL831" s="4">
        <f>N831-AY831-BG831-BK831</f>
        <v>8735</v>
      </c>
      <c r="BM831" s="4">
        <f>BN831+BO831</f>
        <v>257</v>
      </c>
      <c r="BN831" s="4">
        <v>257</v>
      </c>
      <c r="BO831" s="4">
        <v>0</v>
      </c>
      <c r="BP831" s="4">
        <v>0</v>
      </c>
      <c r="BQ831" s="4">
        <v>14</v>
      </c>
      <c r="BR831" s="4">
        <f>N831-AA831-AO831-AH831-AZ831</f>
        <v>11210</v>
      </c>
      <c r="BS831" s="4">
        <f>O831-AB831-AQ831-AI831-AZ831</f>
        <v>11046</v>
      </c>
      <c r="BT831" s="4">
        <f>R831-AC831-AR831-AJ831-AK831-AL831-AM831-BA831</f>
        <v>164</v>
      </c>
      <c r="BU831" s="4">
        <f>M831-Z831-AN831-AY831</f>
        <v>33861</v>
      </c>
      <c r="BV831"/>
      <c r="BW831" s="4">
        <v>0</v>
      </c>
    </row>
    <row r="832" spans="1:75">
      <c r="A832" t="s">
        <v>163</v>
      </c>
      <c r="B832" s="20">
        <v>44313</v>
      </c>
      <c r="C832" s="4" t="s">
        <v>258</v>
      </c>
      <c r="D832" s="5">
        <v>2021</v>
      </c>
      <c r="E832" t="s">
        <v>725</v>
      </c>
      <c r="F832" s="4">
        <v>2892</v>
      </c>
      <c r="G832" s="4">
        <v>146</v>
      </c>
      <c r="H832" s="4">
        <v>1083</v>
      </c>
      <c r="I832" s="4">
        <v>0</v>
      </c>
      <c r="J832" s="4">
        <v>0</v>
      </c>
      <c r="K832" s="4">
        <f>H832-J832+I832</f>
        <v>1083</v>
      </c>
      <c r="L832" s="4">
        <f>(H832-J832+I832)-O832</f>
        <v>0</v>
      </c>
      <c r="M832" s="4">
        <v>2917</v>
      </c>
      <c r="N832" s="4">
        <v>1100</v>
      </c>
      <c r="O832" s="4">
        <v>1083</v>
      </c>
      <c r="P832" s="4">
        <v>0</v>
      </c>
      <c r="Q832" s="4">
        <v>0</v>
      </c>
      <c r="R832" s="4">
        <v>17</v>
      </c>
      <c r="S832" s="4">
        <v>1</v>
      </c>
      <c r="T832" s="4">
        <v>4</v>
      </c>
      <c r="U832" s="4">
        <v>12</v>
      </c>
      <c r="V832" s="4">
        <v>0</v>
      </c>
      <c r="W832" s="4">
        <v>0</v>
      </c>
      <c r="X832" s="4">
        <f>N832-(O832+P832+R832)</f>
        <v>0</v>
      </c>
      <c r="Y832" s="2" t="s">
        <v>513</v>
      </c>
      <c r="Z832" s="4">
        <v>29</v>
      </c>
      <c r="AA832" s="4">
        <v>7</v>
      </c>
      <c r="AB832" s="4">
        <v>7</v>
      </c>
      <c r="AC832" s="4">
        <v>0</v>
      </c>
      <c r="AD832" s="4">
        <v>0</v>
      </c>
      <c r="AE832" s="4">
        <v>0</v>
      </c>
      <c r="AF832" s="4">
        <v>0</v>
      </c>
      <c r="AG832" s="4">
        <v>0</v>
      </c>
      <c r="AH832" s="4">
        <v>0</v>
      </c>
      <c r="AI832" s="4">
        <v>0</v>
      </c>
      <c r="AJ832" s="4">
        <v>0</v>
      </c>
      <c r="AK832" s="4">
        <v>0</v>
      </c>
      <c r="AL832" s="4">
        <v>0</v>
      </c>
      <c r="AM832" s="4">
        <v>0</v>
      </c>
      <c r="AN832" s="4">
        <v>0</v>
      </c>
      <c r="AO832" s="4">
        <v>0</v>
      </c>
      <c r="AP832" s="4">
        <v>0</v>
      </c>
      <c r="AQ832" s="4">
        <v>0</v>
      </c>
      <c r="AR832" s="4">
        <v>0</v>
      </c>
      <c r="AS832" s="4">
        <v>0</v>
      </c>
      <c r="AT832" s="4">
        <v>0</v>
      </c>
      <c r="AU832" s="4">
        <v>0</v>
      </c>
      <c r="AV832" s="4">
        <v>0</v>
      </c>
      <c r="AW832" s="4">
        <f t="shared" si="203"/>
        <v>7</v>
      </c>
      <c r="AX832" s="4">
        <f t="shared" si="204"/>
        <v>7</v>
      </c>
      <c r="AY832" s="4">
        <v>0</v>
      </c>
      <c r="AZ832" s="4">
        <v>0</v>
      </c>
      <c r="BA832" s="4">
        <v>0</v>
      </c>
      <c r="BB832" s="4">
        <v>17</v>
      </c>
      <c r="BC832" s="4">
        <v>17</v>
      </c>
      <c r="BD832" s="4">
        <v>7</v>
      </c>
      <c r="BE832" s="4">
        <v>7</v>
      </c>
      <c r="BF832" s="4">
        <v>0</v>
      </c>
      <c r="BG832" s="4">
        <f t="shared" si="205"/>
        <v>0</v>
      </c>
      <c r="BH832" s="4">
        <v>0</v>
      </c>
      <c r="BI832" s="4">
        <v>0</v>
      </c>
      <c r="BJ832" s="4">
        <v>0</v>
      </c>
      <c r="BK832" s="4">
        <v>27</v>
      </c>
      <c r="BL832" s="4">
        <f>N832-AY832-BG832-BK832</f>
        <v>1073</v>
      </c>
      <c r="BM832" s="4">
        <f>BN832+BO832</f>
        <v>2</v>
      </c>
      <c r="BN832" s="4">
        <v>2</v>
      </c>
      <c r="BO832" s="4">
        <v>0</v>
      </c>
      <c r="BP832" s="4">
        <v>0</v>
      </c>
      <c r="BQ832" s="4">
        <v>2</v>
      </c>
      <c r="BR832" s="4">
        <f>N832-AA832-AO832-AH832-AZ832</f>
        <v>1093</v>
      </c>
      <c r="BS832" s="4">
        <f>O832-AB832-AQ832-AI832-AZ832</f>
        <v>1076</v>
      </c>
      <c r="BT832" s="4">
        <f>R832-AC832-AR832-AJ832-AK832-AL832-AM832-BA832</f>
        <v>17</v>
      </c>
      <c r="BU832" s="4">
        <f>M832-Z832-AN832-AY832</f>
        <v>2888</v>
      </c>
      <c r="BV832"/>
      <c r="BW832" s="4">
        <v>0</v>
      </c>
    </row>
    <row r="833" spans="1:75" ht="29.1">
      <c r="A833" t="s">
        <v>166</v>
      </c>
      <c r="B833" s="20">
        <v>44313</v>
      </c>
      <c r="C833" s="4" t="s">
        <v>258</v>
      </c>
      <c r="D833" s="5">
        <v>2021</v>
      </c>
      <c r="E833" t="s">
        <v>726</v>
      </c>
      <c r="Y833" s="2" t="s">
        <v>727</v>
      </c>
      <c r="AW833" s="4">
        <f t="shared" si="203"/>
        <v>0</v>
      </c>
      <c r="AX833" s="4">
        <f t="shared" si="204"/>
        <v>0</v>
      </c>
      <c r="BG833" s="4">
        <f t="shared" si="205"/>
        <v>0</v>
      </c>
      <c r="BV833"/>
    </row>
    <row r="834" spans="1:75">
      <c r="A834" t="s">
        <v>168</v>
      </c>
      <c r="B834" s="20">
        <v>44313</v>
      </c>
      <c r="C834" s="4" t="s">
        <v>258</v>
      </c>
      <c r="D834" s="5">
        <v>2021</v>
      </c>
      <c r="E834" t="s">
        <v>728</v>
      </c>
      <c r="Y834" s="2" t="s">
        <v>513</v>
      </c>
      <c r="AW834" s="4">
        <f t="shared" si="203"/>
        <v>0</v>
      </c>
      <c r="AX834" s="4">
        <f t="shared" si="204"/>
        <v>0</v>
      </c>
      <c r="BG834" s="4">
        <f t="shared" si="205"/>
        <v>0</v>
      </c>
      <c r="BV834"/>
    </row>
    <row r="835" spans="1:75">
      <c r="A835" t="s">
        <v>170</v>
      </c>
      <c r="B835" s="20">
        <v>44313</v>
      </c>
      <c r="C835" s="4" t="s">
        <v>258</v>
      </c>
      <c r="D835" s="5">
        <v>2021</v>
      </c>
      <c r="E835" t="s">
        <v>729</v>
      </c>
      <c r="Y835" s="2" t="s">
        <v>513</v>
      </c>
      <c r="AW835" s="4">
        <f t="shared" si="203"/>
        <v>0</v>
      </c>
      <c r="AX835" s="4">
        <f t="shared" si="204"/>
        <v>0</v>
      </c>
      <c r="BG835" s="4">
        <f t="shared" si="205"/>
        <v>0</v>
      </c>
      <c r="BV835"/>
    </row>
    <row r="836" spans="1:75">
      <c r="A836" t="s">
        <v>172</v>
      </c>
      <c r="B836" s="20">
        <v>44313</v>
      </c>
      <c r="C836" s="4" t="s">
        <v>258</v>
      </c>
      <c r="D836" s="5">
        <v>2021</v>
      </c>
      <c r="E836" t="s">
        <v>730</v>
      </c>
      <c r="Y836" s="2" t="s">
        <v>513</v>
      </c>
      <c r="AW836" s="4">
        <f t="shared" si="203"/>
        <v>0</v>
      </c>
      <c r="AX836" s="4">
        <f t="shared" si="204"/>
        <v>0</v>
      </c>
      <c r="BG836" s="4">
        <f t="shared" si="205"/>
        <v>0</v>
      </c>
      <c r="BV836"/>
    </row>
    <row r="837" spans="1:75" ht="43.5">
      <c r="A837" t="s">
        <v>174</v>
      </c>
      <c r="B837" s="20">
        <v>44313</v>
      </c>
      <c r="C837" s="4" t="s">
        <v>258</v>
      </c>
      <c r="D837" s="5">
        <v>2021</v>
      </c>
      <c r="E837" t="s">
        <v>731</v>
      </c>
      <c r="F837" s="4">
        <v>1319</v>
      </c>
      <c r="G837" s="4">
        <v>62</v>
      </c>
      <c r="H837" s="4">
        <v>589</v>
      </c>
      <c r="I837" s="4">
        <v>0</v>
      </c>
      <c r="J837" s="4">
        <v>0</v>
      </c>
      <c r="K837" s="4">
        <f>H837-J837+I837</f>
        <v>589</v>
      </c>
      <c r="L837" s="4">
        <f>(H837-J837+I837)-O837</f>
        <v>0</v>
      </c>
      <c r="M837" s="4">
        <v>1323</v>
      </c>
      <c r="N837" s="4">
        <v>595</v>
      </c>
      <c r="O837" s="4">
        <v>589</v>
      </c>
      <c r="P837" s="4">
        <v>0</v>
      </c>
      <c r="Q837" s="4">
        <v>0</v>
      </c>
      <c r="R837" s="4">
        <v>6</v>
      </c>
      <c r="S837" s="4">
        <v>1</v>
      </c>
      <c r="T837" s="4">
        <v>1</v>
      </c>
      <c r="U837" s="4">
        <v>3</v>
      </c>
      <c r="V837" s="4">
        <v>0</v>
      </c>
      <c r="W837" s="4">
        <v>1</v>
      </c>
      <c r="X837" s="4">
        <f>N837-(O837+P837+R837)</f>
        <v>0</v>
      </c>
      <c r="Y837" s="2" t="s">
        <v>732</v>
      </c>
      <c r="Z837" s="4">
        <v>15</v>
      </c>
      <c r="AA837" s="4">
        <v>0</v>
      </c>
      <c r="AB837" s="4">
        <v>0</v>
      </c>
      <c r="AC837" s="4">
        <v>0</v>
      </c>
      <c r="AD837" s="4">
        <v>0</v>
      </c>
      <c r="AE837" s="4">
        <v>0</v>
      </c>
      <c r="AF837" s="4">
        <v>0</v>
      </c>
      <c r="AG837" s="4">
        <v>0</v>
      </c>
      <c r="AH837" s="4">
        <v>0</v>
      </c>
      <c r="AI837" s="4">
        <v>0</v>
      </c>
      <c r="AJ837" s="4">
        <v>0</v>
      </c>
      <c r="AK837" s="4">
        <v>0</v>
      </c>
      <c r="AL837" s="4">
        <v>0</v>
      </c>
      <c r="AM837" s="4">
        <v>0</v>
      </c>
      <c r="AN837" s="4">
        <v>0</v>
      </c>
      <c r="AO837" s="4">
        <v>0</v>
      </c>
      <c r="AP837" s="4">
        <v>0</v>
      </c>
      <c r="AQ837" s="4">
        <v>0</v>
      </c>
      <c r="AR837" s="4">
        <v>0</v>
      </c>
      <c r="AS837" s="4">
        <v>0</v>
      </c>
      <c r="AT837" s="4">
        <v>0</v>
      </c>
      <c r="AU837" s="4">
        <v>0</v>
      </c>
      <c r="AV837" s="4">
        <v>0</v>
      </c>
      <c r="AW837" s="4">
        <f t="shared" si="203"/>
        <v>0</v>
      </c>
      <c r="AX837" s="4">
        <f t="shared" si="204"/>
        <v>0</v>
      </c>
      <c r="AY837" s="4">
        <v>0</v>
      </c>
      <c r="AZ837" s="4">
        <v>0</v>
      </c>
      <c r="BA837" s="4">
        <v>0</v>
      </c>
      <c r="BB837" s="4">
        <v>1</v>
      </c>
      <c r="BC837" s="4">
        <v>1</v>
      </c>
      <c r="BD837" s="4">
        <v>0</v>
      </c>
      <c r="BE837" s="4">
        <v>0</v>
      </c>
      <c r="BF837" s="4">
        <v>0</v>
      </c>
      <c r="BG837" s="4">
        <f t="shared" si="205"/>
        <v>0</v>
      </c>
      <c r="BH837" s="4">
        <v>0</v>
      </c>
      <c r="BI837" s="4">
        <v>0</v>
      </c>
      <c r="BJ837" s="4">
        <v>0</v>
      </c>
      <c r="BK837" s="4">
        <v>101</v>
      </c>
      <c r="BL837" s="4">
        <f>N837-AY837-BG837-BK837</f>
        <v>494</v>
      </c>
      <c r="BM837" s="4">
        <f>BN837+BO837</f>
        <v>1</v>
      </c>
      <c r="BN837" s="4">
        <v>1</v>
      </c>
      <c r="BO837" s="4">
        <v>0</v>
      </c>
      <c r="BP837" s="4">
        <v>0</v>
      </c>
      <c r="BQ837" s="4">
        <v>1</v>
      </c>
      <c r="BR837" s="4">
        <f>N837-AA837-AO837-AH837-AZ837</f>
        <v>595</v>
      </c>
      <c r="BS837" s="4">
        <f>O837-AB837-AQ837-AI837-AZ837</f>
        <v>589</v>
      </c>
      <c r="BT837" s="4">
        <f>R837-AC837-AR837-AJ837-AK837-AL837-AM837-BA837</f>
        <v>6</v>
      </c>
      <c r="BU837" s="4">
        <f>M837-Z837-AN837-AY837</f>
        <v>1308</v>
      </c>
      <c r="BV837"/>
      <c r="BW837" s="4">
        <v>0</v>
      </c>
    </row>
    <row r="838" spans="1:75">
      <c r="A838" t="s">
        <v>176</v>
      </c>
      <c r="B838" s="20">
        <v>44313</v>
      </c>
      <c r="C838" s="4" t="s">
        <v>258</v>
      </c>
      <c r="D838" s="5">
        <v>2021</v>
      </c>
      <c r="E838" t="s">
        <v>733</v>
      </c>
      <c r="F838" s="4">
        <v>18437</v>
      </c>
      <c r="G838" s="4">
        <v>601</v>
      </c>
      <c r="H838" s="4">
        <v>6242</v>
      </c>
      <c r="I838" s="4">
        <v>0</v>
      </c>
      <c r="J838" s="4">
        <v>1</v>
      </c>
      <c r="K838" s="4">
        <f>H838-J838+I838</f>
        <v>6241</v>
      </c>
      <c r="L838" s="4">
        <f>(H838-J838+I838)-O838</f>
        <v>0</v>
      </c>
      <c r="M838" s="4">
        <v>18576</v>
      </c>
      <c r="N838" s="4">
        <v>6309</v>
      </c>
      <c r="O838" s="4">
        <v>6241</v>
      </c>
      <c r="P838" s="4">
        <v>0</v>
      </c>
      <c r="Q838" s="4">
        <v>0</v>
      </c>
      <c r="R838" s="4">
        <v>68</v>
      </c>
      <c r="S838" s="4">
        <v>22</v>
      </c>
      <c r="T838" s="4">
        <v>7</v>
      </c>
      <c r="U838" s="4">
        <v>38</v>
      </c>
      <c r="V838" s="4">
        <v>0</v>
      </c>
      <c r="W838" s="4">
        <v>1</v>
      </c>
      <c r="X838" s="4">
        <f>N838-(O838+P838+R838)</f>
        <v>0</v>
      </c>
      <c r="Y838" s="2" t="s">
        <v>513</v>
      </c>
      <c r="Z838" s="4">
        <v>258</v>
      </c>
      <c r="AA838" s="4">
        <v>26</v>
      </c>
      <c r="AB838" s="4">
        <v>25</v>
      </c>
      <c r="AC838" s="4">
        <v>1</v>
      </c>
      <c r="AD838" s="4">
        <v>1</v>
      </c>
      <c r="AE838" s="4">
        <v>0</v>
      </c>
      <c r="AF838" s="4">
        <v>0</v>
      </c>
      <c r="AG838" s="4">
        <v>0</v>
      </c>
      <c r="AH838" s="4">
        <v>0</v>
      </c>
      <c r="AI838" s="4">
        <v>0</v>
      </c>
      <c r="AJ838" s="4">
        <v>0</v>
      </c>
      <c r="AK838" s="4">
        <v>0</v>
      </c>
      <c r="AL838" s="4">
        <v>0</v>
      </c>
      <c r="AM838" s="4">
        <v>0</v>
      </c>
      <c r="AN838" s="4">
        <v>0</v>
      </c>
      <c r="AO838" s="4">
        <v>0</v>
      </c>
      <c r="AP838" s="4">
        <v>0</v>
      </c>
      <c r="AQ838" s="4">
        <v>0</v>
      </c>
      <c r="AR838" s="4">
        <v>0</v>
      </c>
      <c r="AS838" s="4">
        <v>0</v>
      </c>
      <c r="AT838" s="4">
        <v>0</v>
      </c>
      <c r="AU838" s="4">
        <v>0</v>
      </c>
      <c r="AV838" s="4">
        <v>0</v>
      </c>
      <c r="AW838" s="4">
        <f t="shared" si="203"/>
        <v>26</v>
      </c>
      <c r="AX838" s="4">
        <f t="shared" si="204"/>
        <v>25</v>
      </c>
      <c r="AY838" s="4">
        <v>0</v>
      </c>
      <c r="AZ838" s="4">
        <v>0</v>
      </c>
      <c r="BA838" s="4">
        <v>0</v>
      </c>
      <c r="BB838" s="4">
        <v>66</v>
      </c>
      <c r="BC838" s="4">
        <v>66</v>
      </c>
      <c r="BD838" s="4">
        <v>25</v>
      </c>
      <c r="BE838" s="4">
        <v>25</v>
      </c>
      <c r="BF838" s="4">
        <v>0</v>
      </c>
      <c r="BG838" s="4">
        <f t="shared" si="205"/>
        <v>2</v>
      </c>
      <c r="BH838" s="4">
        <v>2</v>
      </c>
      <c r="BI838" s="4">
        <v>0</v>
      </c>
      <c r="BJ838" s="4">
        <v>0</v>
      </c>
      <c r="BK838" s="4">
        <v>1108</v>
      </c>
      <c r="BL838" s="4">
        <f>N838-AY838-BG838-BK838</f>
        <v>5199</v>
      </c>
      <c r="BM838" s="4">
        <f>BN838+BO838</f>
        <v>115</v>
      </c>
      <c r="BN838" s="4">
        <v>115</v>
      </c>
      <c r="BO838" s="4">
        <v>0</v>
      </c>
      <c r="BP838" s="4">
        <v>0</v>
      </c>
      <c r="BQ838" s="4">
        <v>9</v>
      </c>
      <c r="BR838" s="4">
        <f>N838-AA838-AO838-AH838-AZ838</f>
        <v>6283</v>
      </c>
      <c r="BS838" s="4">
        <f>O838-AB838-AQ838-AI838-AZ838</f>
        <v>6216</v>
      </c>
      <c r="BT838" s="4">
        <f>R838-AC838-AR838-AJ838-AK838-AL838-AM838-BA838</f>
        <v>67</v>
      </c>
      <c r="BU838" s="4">
        <f>M838-Z838-AN838-AY838</f>
        <v>18318</v>
      </c>
      <c r="BV838"/>
      <c r="BW838" s="4">
        <v>0</v>
      </c>
    </row>
    <row r="839" spans="1:75">
      <c r="A839" s="21" t="s">
        <v>178</v>
      </c>
      <c r="B839" s="27">
        <v>44313</v>
      </c>
      <c r="C839" s="21" t="s">
        <v>258</v>
      </c>
      <c r="D839" s="23">
        <v>2021</v>
      </c>
      <c r="E839" s="28" t="s">
        <v>734</v>
      </c>
      <c r="F839" s="21">
        <v>326377</v>
      </c>
      <c r="G839" s="21">
        <v>16001</v>
      </c>
      <c r="H839" s="21">
        <v>111729</v>
      </c>
      <c r="I839" s="21">
        <v>16</v>
      </c>
      <c r="J839" s="21">
        <v>6</v>
      </c>
      <c r="K839" s="21">
        <v>111739</v>
      </c>
      <c r="L839" s="21">
        <v>0</v>
      </c>
      <c r="M839" s="21">
        <v>331267</v>
      </c>
      <c r="N839" s="21">
        <v>113300</v>
      </c>
      <c r="O839" s="21">
        <v>111739</v>
      </c>
      <c r="P839" s="21">
        <v>5</v>
      </c>
      <c r="Q839" s="21">
        <v>3</v>
      </c>
      <c r="R839" s="21">
        <v>1556</v>
      </c>
      <c r="S839" s="21">
        <v>230</v>
      </c>
      <c r="T839" s="21">
        <v>445</v>
      </c>
      <c r="U839" s="21">
        <v>852</v>
      </c>
      <c r="V839" s="21">
        <v>0</v>
      </c>
      <c r="W839" s="21">
        <v>29</v>
      </c>
      <c r="X839" s="21">
        <v>0</v>
      </c>
      <c r="Y839" s="38"/>
      <c r="Z839" s="21">
        <v>5193</v>
      </c>
      <c r="AA839" s="21">
        <v>486</v>
      </c>
      <c r="AB839" s="21">
        <v>479</v>
      </c>
      <c r="AC839" s="21">
        <v>7</v>
      </c>
      <c r="AD839" s="21">
        <v>3</v>
      </c>
      <c r="AE839" s="21">
        <v>2</v>
      </c>
      <c r="AF839" s="21">
        <v>1</v>
      </c>
      <c r="AG839" s="21">
        <v>1</v>
      </c>
      <c r="AH839" s="21">
        <v>0</v>
      </c>
      <c r="AI839" s="21">
        <v>0</v>
      </c>
      <c r="AJ839" s="21">
        <v>0</v>
      </c>
      <c r="AK839" s="21">
        <v>0</v>
      </c>
      <c r="AL839" s="21">
        <v>0</v>
      </c>
      <c r="AM839" s="21">
        <v>0</v>
      </c>
      <c r="AN839" s="21">
        <v>0</v>
      </c>
      <c r="AO839" s="21">
        <v>0</v>
      </c>
      <c r="AP839" s="21">
        <v>0</v>
      </c>
      <c r="AQ839" s="21">
        <v>0</v>
      </c>
      <c r="AR839" s="21">
        <v>0</v>
      </c>
      <c r="AS839" s="21">
        <v>0</v>
      </c>
      <c r="AT839" s="21">
        <v>0</v>
      </c>
      <c r="AU839" s="21">
        <v>0</v>
      </c>
      <c r="AV839" s="21">
        <v>0</v>
      </c>
      <c r="AW839" s="21">
        <v>486</v>
      </c>
      <c r="AX839" s="21">
        <v>479</v>
      </c>
      <c r="AY839" s="21">
        <v>0</v>
      </c>
      <c r="AZ839" s="21">
        <v>0</v>
      </c>
      <c r="BA839" s="21">
        <v>0</v>
      </c>
      <c r="BB839" s="21">
        <v>1941</v>
      </c>
      <c r="BC839" s="21">
        <v>1939</v>
      </c>
      <c r="BD839" s="21">
        <v>520</v>
      </c>
      <c r="BE839" s="21">
        <v>515</v>
      </c>
      <c r="BF839" s="21">
        <v>5</v>
      </c>
      <c r="BG839" s="21">
        <v>100</v>
      </c>
      <c r="BH839" s="21">
        <v>100</v>
      </c>
      <c r="BI839" s="21">
        <v>0</v>
      </c>
      <c r="BJ839" s="21">
        <v>24</v>
      </c>
      <c r="BK839" s="21">
        <v>41299</v>
      </c>
      <c r="BL839" s="21">
        <v>71901</v>
      </c>
      <c r="BM839" s="21">
        <v>708</v>
      </c>
      <c r="BN839" s="21">
        <v>592</v>
      </c>
      <c r="BO839" s="21">
        <v>116</v>
      </c>
      <c r="BP839" s="21">
        <v>0</v>
      </c>
      <c r="BQ839" s="21">
        <v>284</v>
      </c>
      <c r="BR839" s="21">
        <v>112814</v>
      </c>
      <c r="BS839" s="21">
        <v>111260</v>
      </c>
      <c r="BT839" s="21">
        <v>1549</v>
      </c>
      <c r="BU839" s="21">
        <v>326074</v>
      </c>
      <c r="BV839" s="33">
        <v>0</v>
      </c>
      <c r="BW839" s="33">
        <v>0</v>
      </c>
    </row>
    <row r="840" spans="1:75" ht="29.1">
      <c r="A840" t="s">
        <v>98</v>
      </c>
      <c r="B840" s="20">
        <v>44236</v>
      </c>
      <c r="C840" s="4" t="s">
        <v>99</v>
      </c>
      <c r="D840" s="5">
        <v>2021</v>
      </c>
      <c r="E840" t="s">
        <v>735</v>
      </c>
      <c r="F840" s="4">
        <v>75</v>
      </c>
      <c r="G840" s="4">
        <v>15</v>
      </c>
      <c r="H840" s="4">
        <v>31</v>
      </c>
      <c r="I840" s="4">
        <v>0</v>
      </c>
      <c r="J840" s="4">
        <v>0</v>
      </c>
      <c r="K840" s="4">
        <f t="shared" ref="K840:K878" si="206">H840-J840+I840</f>
        <v>31</v>
      </c>
      <c r="L840">
        <f t="shared" ref="L840:L878" si="207">(H840-J840+I840)-O840</f>
        <v>1</v>
      </c>
      <c r="M840" s="4">
        <v>75</v>
      </c>
      <c r="N840" s="4">
        <v>30</v>
      </c>
      <c r="O840" s="4">
        <v>30</v>
      </c>
      <c r="P840" s="4">
        <v>0</v>
      </c>
      <c r="Q840" s="4">
        <v>0</v>
      </c>
      <c r="R840" s="4">
        <v>0</v>
      </c>
      <c r="S840" s="4">
        <v>0</v>
      </c>
      <c r="T840" s="4">
        <v>0</v>
      </c>
      <c r="U840" s="4">
        <v>0</v>
      </c>
      <c r="V840" s="4">
        <v>0</v>
      </c>
      <c r="W840" s="4">
        <v>0</v>
      </c>
      <c r="X840" s="32">
        <f t="shared" ref="X840:X878" si="208">N840-(O840+P840+R840)</f>
        <v>0</v>
      </c>
      <c r="Y840" s="34" t="s">
        <v>736</v>
      </c>
      <c r="Z840" s="4">
        <v>3</v>
      </c>
      <c r="AA840" s="4">
        <v>0</v>
      </c>
      <c r="AB840" s="4">
        <v>0</v>
      </c>
      <c r="AC840" s="4">
        <v>0</v>
      </c>
      <c r="AD840" s="4">
        <v>0</v>
      </c>
      <c r="AE840" s="4">
        <v>0</v>
      </c>
      <c r="AF840" s="4">
        <v>0</v>
      </c>
      <c r="AG840" s="4">
        <v>0</v>
      </c>
      <c r="AH840" s="4">
        <v>0</v>
      </c>
      <c r="AI840" s="4">
        <v>0</v>
      </c>
      <c r="AJ840" s="4">
        <v>0</v>
      </c>
      <c r="AK840" s="4">
        <v>0</v>
      </c>
      <c r="AL840" s="4">
        <v>0</v>
      </c>
      <c r="AM840" s="4">
        <v>0</v>
      </c>
      <c r="AN840" s="4">
        <v>0</v>
      </c>
      <c r="AO840" s="4">
        <v>0</v>
      </c>
      <c r="AP840" s="4">
        <v>0</v>
      </c>
      <c r="AQ840" s="4">
        <v>0</v>
      </c>
      <c r="AR840" s="4">
        <v>0</v>
      </c>
      <c r="AS840" s="4">
        <v>0</v>
      </c>
      <c r="AT840" s="4">
        <v>0</v>
      </c>
      <c r="AU840" s="4">
        <v>0</v>
      </c>
      <c r="AV840" s="4">
        <v>0</v>
      </c>
      <c r="AW840">
        <f t="shared" ref="AW840:AW878" si="209">AA840+AH840</f>
        <v>0</v>
      </c>
      <c r="AX840">
        <f t="shared" ref="AX840:AX878" si="210">AB840+AI840</f>
        <v>0</v>
      </c>
      <c r="AY840" s="4">
        <v>0</v>
      </c>
      <c r="AZ840" s="4">
        <v>0</v>
      </c>
      <c r="BA840" s="4">
        <v>0</v>
      </c>
      <c r="BB840" s="4">
        <v>0</v>
      </c>
      <c r="BC840" s="4">
        <v>0</v>
      </c>
      <c r="BD840" s="4">
        <v>0</v>
      </c>
      <c r="BE840" s="4">
        <v>0</v>
      </c>
      <c r="BF840" s="4">
        <v>0</v>
      </c>
      <c r="BG840">
        <f t="shared" ref="BG840:BG878" si="211">BH840+BI840</f>
        <v>0</v>
      </c>
      <c r="BH840" s="4">
        <v>0</v>
      </c>
      <c r="BI840" s="4">
        <v>0</v>
      </c>
      <c r="BJ840" s="4">
        <v>0</v>
      </c>
      <c r="BK840" s="4">
        <v>0</v>
      </c>
      <c r="BL840" s="4">
        <f t="shared" ref="BL840:BL878" si="212">N840-AY840-BG840-BK840</f>
        <v>30</v>
      </c>
      <c r="BM840" s="4">
        <f t="shared" ref="BM840:BM878" si="213">BN840+BO840</f>
        <v>0</v>
      </c>
      <c r="BN840" s="4">
        <v>0</v>
      </c>
      <c r="BO840" s="4">
        <v>0</v>
      </c>
      <c r="BP840" s="4">
        <v>0</v>
      </c>
      <c r="BQ840" s="4">
        <v>0</v>
      </c>
      <c r="BR840" s="4">
        <f t="shared" ref="BR840:BR878" si="214">N840-AA840-AO840-AH840-AZ840</f>
        <v>30</v>
      </c>
      <c r="BS840" s="4">
        <f t="shared" ref="BS840:BS878" si="215">O840-AB840-AQ840-AI840-AZ840</f>
        <v>30</v>
      </c>
      <c r="BT840" s="4">
        <f t="shared" ref="BT840:BT878" si="216">R840-AC840-AR840-AJ840-AK840-AL840-AM840-BA840</f>
        <v>0</v>
      </c>
      <c r="BU840" s="4">
        <f t="shared" ref="BU840:BU878" si="217">M840-Z840-AN840-AY840</f>
        <v>72</v>
      </c>
      <c r="BV840"/>
      <c r="BW840" s="4">
        <v>0</v>
      </c>
    </row>
    <row r="841" spans="1:75">
      <c r="A841" t="s">
        <v>101</v>
      </c>
      <c r="B841" s="20">
        <v>44236</v>
      </c>
      <c r="C841" s="4" t="s">
        <v>99</v>
      </c>
      <c r="D841" s="5">
        <v>2021</v>
      </c>
      <c r="E841" t="s">
        <v>737</v>
      </c>
      <c r="K841" s="4">
        <f t="shared" si="206"/>
        <v>0</v>
      </c>
      <c r="L841">
        <f t="shared" si="207"/>
        <v>0</v>
      </c>
      <c r="X841" s="32">
        <f t="shared" si="208"/>
        <v>0</v>
      </c>
      <c r="Y841" s="34" t="s">
        <v>513</v>
      </c>
      <c r="AW841">
        <f t="shared" si="209"/>
        <v>0</v>
      </c>
      <c r="AX841">
        <f t="shared" si="210"/>
        <v>0</v>
      </c>
      <c r="BG841">
        <f t="shared" si="211"/>
        <v>0</v>
      </c>
      <c r="BL841" s="4">
        <f t="shared" si="212"/>
        <v>0</v>
      </c>
      <c r="BM841" s="4">
        <f t="shared" si="213"/>
        <v>0</v>
      </c>
      <c r="BR841" s="4">
        <f t="shared" si="214"/>
        <v>0</v>
      </c>
      <c r="BS841" s="4">
        <f t="shared" si="215"/>
        <v>0</v>
      </c>
      <c r="BT841" s="4">
        <f t="shared" si="216"/>
        <v>0</v>
      </c>
      <c r="BU841" s="4">
        <f t="shared" si="217"/>
        <v>0</v>
      </c>
      <c r="BV841"/>
    </row>
    <row r="842" spans="1:75">
      <c r="A842" t="s">
        <v>103</v>
      </c>
      <c r="B842" s="20">
        <v>44236</v>
      </c>
      <c r="C842" s="4" t="s">
        <v>99</v>
      </c>
      <c r="D842" s="5">
        <v>2021</v>
      </c>
      <c r="E842" t="s">
        <v>694</v>
      </c>
      <c r="K842" s="4">
        <f t="shared" si="206"/>
        <v>0</v>
      </c>
      <c r="L842">
        <f t="shared" si="207"/>
        <v>0</v>
      </c>
      <c r="X842" s="32">
        <f t="shared" si="208"/>
        <v>0</v>
      </c>
      <c r="Y842" s="34" t="s">
        <v>513</v>
      </c>
      <c r="AW842">
        <f t="shared" si="209"/>
        <v>0</v>
      </c>
      <c r="AX842">
        <f t="shared" si="210"/>
        <v>0</v>
      </c>
      <c r="BG842">
        <f t="shared" si="211"/>
        <v>0</v>
      </c>
      <c r="BL842" s="4">
        <f t="shared" si="212"/>
        <v>0</v>
      </c>
      <c r="BM842" s="4">
        <f t="shared" si="213"/>
        <v>0</v>
      </c>
      <c r="BR842" s="4">
        <f t="shared" si="214"/>
        <v>0</v>
      </c>
      <c r="BS842" s="4">
        <f t="shared" si="215"/>
        <v>0</v>
      </c>
      <c r="BT842" s="4">
        <f t="shared" si="216"/>
        <v>0</v>
      </c>
      <c r="BU842" s="4">
        <f t="shared" si="217"/>
        <v>0</v>
      </c>
      <c r="BV842"/>
    </row>
    <row r="843" spans="1:75">
      <c r="A843" t="s">
        <v>105</v>
      </c>
      <c r="B843" s="20">
        <v>44236</v>
      </c>
      <c r="C843" s="4" t="s">
        <v>99</v>
      </c>
      <c r="D843" s="5">
        <v>2021</v>
      </c>
      <c r="E843" t="s">
        <v>738</v>
      </c>
      <c r="F843" s="4">
        <v>38566</v>
      </c>
      <c r="G843" s="4">
        <v>1619</v>
      </c>
      <c r="H843" s="4">
        <v>15971</v>
      </c>
      <c r="I843" s="4">
        <v>0</v>
      </c>
      <c r="J843" s="4">
        <v>0</v>
      </c>
      <c r="K843" s="4">
        <f t="shared" si="206"/>
        <v>15971</v>
      </c>
      <c r="L843">
        <f t="shared" si="207"/>
        <v>0</v>
      </c>
      <c r="M843" s="4">
        <v>39117</v>
      </c>
      <c r="N843" s="4">
        <v>16150</v>
      </c>
      <c r="O843" s="4">
        <v>15971</v>
      </c>
      <c r="P843" s="4">
        <v>3</v>
      </c>
      <c r="Q843" s="4">
        <v>3</v>
      </c>
      <c r="R843" s="4">
        <v>176</v>
      </c>
      <c r="S843" s="4">
        <v>67</v>
      </c>
      <c r="T843" s="4">
        <v>37</v>
      </c>
      <c r="U843" s="4">
        <v>72</v>
      </c>
      <c r="V843" s="4">
        <v>0</v>
      </c>
      <c r="W843" s="4">
        <v>0</v>
      </c>
      <c r="X843" s="32">
        <f t="shared" si="208"/>
        <v>0</v>
      </c>
      <c r="Y843" s="34" t="s">
        <v>513</v>
      </c>
      <c r="Z843" s="4">
        <v>354</v>
      </c>
      <c r="AA843" s="4">
        <v>17</v>
      </c>
      <c r="AB843" s="4">
        <v>17</v>
      </c>
      <c r="AC843" s="4">
        <v>0</v>
      </c>
      <c r="AD843" s="4">
        <v>0</v>
      </c>
      <c r="AE843" s="4">
        <v>0</v>
      </c>
      <c r="AF843" s="4">
        <v>0</v>
      </c>
      <c r="AG843" s="4">
        <v>0</v>
      </c>
      <c r="AH843" s="4">
        <v>0</v>
      </c>
      <c r="AI843" s="4">
        <v>0</v>
      </c>
      <c r="AJ843" s="4">
        <v>0</v>
      </c>
      <c r="AK843" s="4">
        <v>0</v>
      </c>
      <c r="AL843" s="4">
        <v>0</v>
      </c>
      <c r="AM843" s="4">
        <v>0</v>
      </c>
      <c r="AN843" s="4">
        <v>0</v>
      </c>
      <c r="AO843" s="4">
        <v>0</v>
      </c>
      <c r="AP843" s="4">
        <v>0</v>
      </c>
      <c r="AQ843" s="4">
        <v>0</v>
      </c>
      <c r="AR843" s="4">
        <v>0</v>
      </c>
      <c r="AS843" s="4">
        <v>0</v>
      </c>
      <c r="AT843" s="4">
        <v>0</v>
      </c>
      <c r="AU843" s="4">
        <v>0</v>
      </c>
      <c r="AV843" s="4">
        <v>0</v>
      </c>
      <c r="AW843">
        <f t="shared" si="209"/>
        <v>17</v>
      </c>
      <c r="AX843">
        <f t="shared" si="210"/>
        <v>17</v>
      </c>
      <c r="AY843" s="4">
        <v>0</v>
      </c>
      <c r="AZ843" s="4">
        <v>0</v>
      </c>
      <c r="BA843" s="4">
        <v>0</v>
      </c>
      <c r="BB843" s="4">
        <v>298</v>
      </c>
      <c r="BC843" s="4">
        <v>298</v>
      </c>
      <c r="BD843" s="4">
        <v>104</v>
      </c>
      <c r="BE843" s="4">
        <v>103</v>
      </c>
      <c r="BF843" s="4">
        <v>1</v>
      </c>
      <c r="BG843">
        <f t="shared" si="211"/>
        <v>12</v>
      </c>
      <c r="BH843" s="4">
        <v>12</v>
      </c>
      <c r="BI843" s="4">
        <v>0</v>
      </c>
      <c r="BJ843" s="4">
        <v>0</v>
      </c>
      <c r="BK843" s="4">
        <v>7893</v>
      </c>
      <c r="BL843" s="4">
        <f t="shared" si="212"/>
        <v>8245</v>
      </c>
      <c r="BM843" s="4">
        <f t="shared" si="213"/>
        <v>238</v>
      </c>
      <c r="BN843" s="4">
        <v>238</v>
      </c>
      <c r="BO843" s="4">
        <v>0</v>
      </c>
      <c r="BP843" s="4">
        <v>0</v>
      </c>
      <c r="BQ843" s="4">
        <v>5</v>
      </c>
      <c r="BR843" s="4">
        <f t="shared" si="214"/>
        <v>16133</v>
      </c>
      <c r="BS843" s="4">
        <f t="shared" si="215"/>
        <v>15954</v>
      </c>
      <c r="BT843" s="4">
        <f t="shared" si="216"/>
        <v>176</v>
      </c>
      <c r="BU843" s="4">
        <f t="shared" si="217"/>
        <v>38763</v>
      </c>
      <c r="BV843"/>
      <c r="BW843" s="4">
        <v>0</v>
      </c>
    </row>
    <row r="844" spans="1:75">
      <c r="A844" t="s">
        <v>107</v>
      </c>
      <c r="B844" s="20">
        <v>44236</v>
      </c>
      <c r="C844" s="4" t="s">
        <v>99</v>
      </c>
      <c r="D844" s="5">
        <v>2021</v>
      </c>
      <c r="E844" t="s">
        <v>739</v>
      </c>
      <c r="F844" s="4">
        <v>32085</v>
      </c>
      <c r="G844" s="4">
        <v>1225</v>
      </c>
      <c r="H844" s="4">
        <v>15166</v>
      </c>
      <c r="I844" s="4">
        <v>1</v>
      </c>
      <c r="J844" s="4">
        <v>0</v>
      </c>
      <c r="K844" s="4">
        <f t="shared" si="206"/>
        <v>15167</v>
      </c>
      <c r="L844">
        <f t="shared" si="207"/>
        <v>0</v>
      </c>
      <c r="M844" s="4">
        <v>32386</v>
      </c>
      <c r="N844" s="4">
        <v>15298</v>
      </c>
      <c r="O844" s="4">
        <v>15167</v>
      </c>
      <c r="P844" s="4">
        <v>0</v>
      </c>
      <c r="Q844" s="4">
        <v>0</v>
      </c>
      <c r="R844" s="4">
        <v>131</v>
      </c>
      <c r="S844" s="4">
        <v>55</v>
      </c>
      <c r="T844" s="4">
        <v>39</v>
      </c>
      <c r="U844" s="4">
        <v>36</v>
      </c>
      <c r="V844" s="4">
        <v>0</v>
      </c>
      <c r="W844" s="4">
        <v>1</v>
      </c>
      <c r="X844" s="32">
        <f t="shared" si="208"/>
        <v>0</v>
      </c>
      <c r="Y844" s="34" t="s">
        <v>513</v>
      </c>
      <c r="Z844" s="4">
        <v>422</v>
      </c>
      <c r="AA844" s="4">
        <v>31</v>
      </c>
      <c r="AB844" s="4">
        <v>31</v>
      </c>
      <c r="AC844" s="4">
        <v>0</v>
      </c>
      <c r="AD844" s="4">
        <v>0</v>
      </c>
      <c r="AE844" s="4">
        <v>0</v>
      </c>
      <c r="AF844" s="4">
        <v>0</v>
      </c>
      <c r="AG844" s="4">
        <v>0</v>
      </c>
      <c r="AH844" s="4">
        <v>0</v>
      </c>
      <c r="AI844" s="4">
        <v>0</v>
      </c>
      <c r="AJ844" s="4">
        <v>0</v>
      </c>
      <c r="AK844" s="4">
        <v>0</v>
      </c>
      <c r="AL844" s="4">
        <v>0</v>
      </c>
      <c r="AM844" s="4">
        <v>0</v>
      </c>
      <c r="AN844" s="4">
        <v>0</v>
      </c>
      <c r="AO844" s="4">
        <v>0</v>
      </c>
      <c r="AP844" s="4">
        <v>0</v>
      </c>
      <c r="AQ844" s="4">
        <v>0</v>
      </c>
      <c r="AR844" s="4">
        <v>0</v>
      </c>
      <c r="AS844" s="4">
        <v>0</v>
      </c>
      <c r="AT844" s="4">
        <v>0</v>
      </c>
      <c r="AU844" s="4">
        <v>0</v>
      </c>
      <c r="AV844" s="4">
        <v>0</v>
      </c>
      <c r="AW844">
        <f t="shared" si="209"/>
        <v>31</v>
      </c>
      <c r="AX844">
        <f t="shared" si="210"/>
        <v>31</v>
      </c>
      <c r="AY844" s="4">
        <v>0</v>
      </c>
      <c r="AZ844" s="4">
        <v>0</v>
      </c>
      <c r="BA844" s="4">
        <v>0</v>
      </c>
      <c r="BB844" s="4">
        <v>175</v>
      </c>
      <c r="BC844" s="4">
        <v>175</v>
      </c>
      <c r="BD844" s="4">
        <v>88</v>
      </c>
      <c r="BE844" s="4">
        <v>87</v>
      </c>
      <c r="BF844" s="4">
        <v>1</v>
      </c>
      <c r="BG844">
        <f t="shared" si="211"/>
        <v>9</v>
      </c>
      <c r="BH844" s="4">
        <v>9</v>
      </c>
      <c r="BI844" s="4">
        <v>0</v>
      </c>
      <c r="BJ844" s="4">
        <v>0</v>
      </c>
      <c r="BK844" s="4">
        <v>8375</v>
      </c>
      <c r="BL844" s="4">
        <f t="shared" si="212"/>
        <v>6914</v>
      </c>
      <c r="BM844" s="4">
        <f t="shared" si="213"/>
        <v>27</v>
      </c>
      <c r="BN844" s="4">
        <v>27</v>
      </c>
      <c r="BO844" s="4">
        <v>0</v>
      </c>
      <c r="BP844" s="4">
        <v>0</v>
      </c>
      <c r="BQ844" s="4">
        <v>27</v>
      </c>
      <c r="BR844" s="4">
        <f t="shared" si="214"/>
        <v>15267</v>
      </c>
      <c r="BS844" s="4">
        <f t="shared" si="215"/>
        <v>15136</v>
      </c>
      <c r="BT844" s="4">
        <f t="shared" si="216"/>
        <v>131</v>
      </c>
      <c r="BU844" s="4">
        <f t="shared" si="217"/>
        <v>31964</v>
      </c>
      <c r="BV844"/>
      <c r="BW844" s="4">
        <v>0</v>
      </c>
    </row>
    <row r="845" spans="1:75">
      <c r="A845" t="s">
        <v>109</v>
      </c>
      <c r="B845" s="20">
        <v>44236</v>
      </c>
      <c r="C845" s="4" t="s">
        <v>99</v>
      </c>
      <c r="D845" s="5">
        <v>2021</v>
      </c>
      <c r="E845" t="s">
        <v>740</v>
      </c>
      <c r="F845" s="4">
        <v>80013</v>
      </c>
      <c r="G845" s="4">
        <v>3441</v>
      </c>
      <c r="H845" s="4">
        <v>31253</v>
      </c>
      <c r="I845" s="4">
        <v>6</v>
      </c>
      <c r="J845" s="4">
        <v>2</v>
      </c>
      <c r="K845" s="4">
        <f t="shared" si="206"/>
        <v>31257</v>
      </c>
      <c r="L845">
        <f t="shared" si="207"/>
        <v>0</v>
      </c>
      <c r="M845" s="4">
        <v>80730</v>
      </c>
      <c r="N845" s="4">
        <v>31803</v>
      </c>
      <c r="O845" s="4">
        <v>31257</v>
      </c>
      <c r="P845" s="4">
        <v>2</v>
      </c>
      <c r="Q845" s="4">
        <v>2</v>
      </c>
      <c r="R845" s="4">
        <v>544</v>
      </c>
      <c r="S845" s="4">
        <v>79</v>
      </c>
      <c r="T845" s="4">
        <v>245</v>
      </c>
      <c r="U845" s="4">
        <v>206</v>
      </c>
      <c r="V845" s="4">
        <v>0</v>
      </c>
      <c r="W845" s="4">
        <v>14</v>
      </c>
      <c r="X845" s="32">
        <f t="shared" si="208"/>
        <v>0</v>
      </c>
      <c r="Y845" s="34" t="s">
        <v>513</v>
      </c>
      <c r="Z845" s="4">
        <v>1051</v>
      </c>
      <c r="AA845" s="4">
        <v>138</v>
      </c>
      <c r="AB845" s="4">
        <v>135</v>
      </c>
      <c r="AC845" s="4">
        <v>3</v>
      </c>
      <c r="AD845" s="4">
        <v>1</v>
      </c>
      <c r="AE845" s="4">
        <v>1</v>
      </c>
      <c r="AF845" s="4">
        <v>0</v>
      </c>
      <c r="AG845" s="4">
        <v>1</v>
      </c>
      <c r="AH845" s="4">
        <v>0</v>
      </c>
      <c r="AI845" s="4">
        <v>0</v>
      </c>
      <c r="AJ845" s="4">
        <v>0</v>
      </c>
      <c r="AK845" s="4">
        <v>0</v>
      </c>
      <c r="AL845" s="4">
        <v>0</v>
      </c>
      <c r="AM845" s="4">
        <v>0</v>
      </c>
      <c r="AN845" s="4">
        <v>0</v>
      </c>
      <c r="AO845" s="4">
        <v>0</v>
      </c>
      <c r="AP845" s="4">
        <v>0</v>
      </c>
      <c r="AQ845" s="4">
        <v>0</v>
      </c>
      <c r="AR845" s="4">
        <v>0</v>
      </c>
      <c r="AS845" s="4">
        <v>0</v>
      </c>
      <c r="AT845" s="4">
        <v>0</v>
      </c>
      <c r="AU845" s="4">
        <v>0</v>
      </c>
      <c r="AV845" s="4">
        <v>0</v>
      </c>
      <c r="AW845">
        <f t="shared" si="209"/>
        <v>138</v>
      </c>
      <c r="AX845">
        <f t="shared" si="210"/>
        <v>135</v>
      </c>
      <c r="AY845" s="4">
        <v>0</v>
      </c>
      <c r="AZ845" s="4">
        <v>0</v>
      </c>
      <c r="BA845" s="4">
        <v>0</v>
      </c>
      <c r="BB845" s="4">
        <v>407</v>
      </c>
      <c r="BC845" s="4">
        <v>406</v>
      </c>
      <c r="BD845" s="4">
        <v>161</v>
      </c>
      <c r="BE845" s="4">
        <v>156</v>
      </c>
      <c r="BF845" s="4">
        <v>5</v>
      </c>
      <c r="BG845">
        <f t="shared" si="211"/>
        <v>36</v>
      </c>
      <c r="BH845" s="4">
        <v>36</v>
      </c>
      <c r="BI845" s="4">
        <v>0</v>
      </c>
      <c r="BJ845" s="4">
        <v>0</v>
      </c>
      <c r="BK845" s="4">
        <v>10604</v>
      </c>
      <c r="BL845" s="4">
        <f t="shared" si="212"/>
        <v>21163</v>
      </c>
      <c r="BM845" s="4">
        <f t="shared" si="213"/>
        <v>546</v>
      </c>
      <c r="BN845" s="4">
        <v>546</v>
      </c>
      <c r="BO845" s="4">
        <v>0</v>
      </c>
      <c r="BP845" s="4">
        <v>0</v>
      </c>
      <c r="BQ845" s="4">
        <v>101</v>
      </c>
      <c r="BR845" s="4">
        <f t="shared" si="214"/>
        <v>31665</v>
      </c>
      <c r="BS845" s="4">
        <f t="shared" si="215"/>
        <v>31122</v>
      </c>
      <c r="BT845" s="4">
        <f t="shared" si="216"/>
        <v>541</v>
      </c>
      <c r="BU845" s="4">
        <f t="shared" si="217"/>
        <v>79679</v>
      </c>
      <c r="BV845"/>
      <c r="BW845" s="4">
        <v>0</v>
      </c>
    </row>
    <row r="846" spans="1:75">
      <c r="A846" t="s">
        <v>111</v>
      </c>
      <c r="B846" s="20">
        <v>44236</v>
      </c>
      <c r="C846" s="4" t="s">
        <v>99</v>
      </c>
      <c r="D846" s="5">
        <v>2021</v>
      </c>
      <c r="E846" t="s">
        <v>741</v>
      </c>
      <c r="K846" s="4">
        <f t="shared" si="206"/>
        <v>0</v>
      </c>
      <c r="L846">
        <f t="shared" si="207"/>
        <v>0</v>
      </c>
      <c r="X846" s="32">
        <f t="shared" si="208"/>
        <v>0</v>
      </c>
      <c r="Y846" s="34" t="s">
        <v>513</v>
      </c>
      <c r="AW846">
        <f t="shared" si="209"/>
        <v>0</v>
      </c>
      <c r="AX846">
        <f t="shared" si="210"/>
        <v>0</v>
      </c>
      <c r="BG846">
        <f t="shared" si="211"/>
        <v>0</v>
      </c>
      <c r="BL846" s="4">
        <f t="shared" si="212"/>
        <v>0</v>
      </c>
      <c r="BM846" s="4">
        <f t="shared" si="213"/>
        <v>0</v>
      </c>
      <c r="BR846" s="4">
        <f t="shared" si="214"/>
        <v>0</v>
      </c>
      <c r="BS846" s="4">
        <f t="shared" si="215"/>
        <v>0</v>
      </c>
      <c r="BT846" s="4">
        <f t="shared" si="216"/>
        <v>0</v>
      </c>
      <c r="BU846" s="4">
        <f t="shared" si="217"/>
        <v>0</v>
      </c>
      <c r="BV846"/>
    </row>
    <row r="847" spans="1:75">
      <c r="A847" t="s">
        <v>113</v>
      </c>
      <c r="B847" s="20">
        <v>44236</v>
      </c>
      <c r="C847" s="4" t="s">
        <v>99</v>
      </c>
      <c r="D847" s="5">
        <v>2021</v>
      </c>
      <c r="E847" t="s">
        <v>742</v>
      </c>
      <c r="F847" s="4">
        <v>6712</v>
      </c>
      <c r="G847" s="4">
        <v>275</v>
      </c>
      <c r="H847" s="4">
        <v>2624</v>
      </c>
      <c r="I847" s="4">
        <v>0</v>
      </c>
      <c r="J847" s="4">
        <v>0</v>
      </c>
      <c r="K847" s="4">
        <f t="shared" si="206"/>
        <v>2624</v>
      </c>
      <c r="L847">
        <f t="shared" si="207"/>
        <v>0</v>
      </c>
      <c r="M847" s="4">
        <v>6739</v>
      </c>
      <c r="N847" s="4">
        <v>2643</v>
      </c>
      <c r="O847" s="4">
        <v>2624</v>
      </c>
      <c r="P847" s="4">
        <v>0</v>
      </c>
      <c r="Q847" s="4">
        <v>0</v>
      </c>
      <c r="R847" s="4">
        <v>19</v>
      </c>
      <c r="S847" s="4">
        <v>5</v>
      </c>
      <c r="T847" s="4">
        <v>6</v>
      </c>
      <c r="U847" s="4">
        <v>8</v>
      </c>
      <c r="V847" s="4">
        <v>0</v>
      </c>
      <c r="W847" s="4">
        <v>0</v>
      </c>
      <c r="X847" s="32">
        <f t="shared" si="208"/>
        <v>0</v>
      </c>
      <c r="Y847" s="34" t="s">
        <v>513</v>
      </c>
      <c r="Z847" s="4">
        <v>75</v>
      </c>
      <c r="AA847" s="4">
        <v>2</v>
      </c>
      <c r="AB847" s="4">
        <v>2</v>
      </c>
      <c r="AC847" s="4">
        <v>0</v>
      </c>
      <c r="AD847" s="4">
        <v>0</v>
      </c>
      <c r="AE847" s="4">
        <v>0</v>
      </c>
      <c r="AF847" s="4">
        <v>0</v>
      </c>
      <c r="AG847" s="4">
        <v>0</v>
      </c>
      <c r="AH847" s="4">
        <v>0</v>
      </c>
      <c r="AI847" s="4">
        <v>0</v>
      </c>
      <c r="AJ847" s="4">
        <v>0</v>
      </c>
      <c r="AK847" s="4">
        <v>0</v>
      </c>
      <c r="AL847" s="4">
        <v>0</v>
      </c>
      <c r="AM847" s="4">
        <v>0</v>
      </c>
      <c r="AN847" s="4">
        <v>0</v>
      </c>
      <c r="AO847" s="4">
        <v>0</v>
      </c>
      <c r="AP847" s="4">
        <v>0</v>
      </c>
      <c r="AQ847" s="4">
        <v>0</v>
      </c>
      <c r="AR847" s="4">
        <v>0</v>
      </c>
      <c r="AS847" s="4">
        <v>0</v>
      </c>
      <c r="AT847" s="4">
        <v>0</v>
      </c>
      <c r="AU847" s="4">
        <v>0</v>
      </c>
      <c r="AV847" s="4">
        <v>0</v>
      </c>
      <c r="AW847">
        <f t="shared" si="209"/>
        <v>2</v>
      </c>
      <c r="AX847">
        <f t="shared" si="210"/>
        <v>2</v>
      </c>
      <c r="AY847" s="4">
        <v>0</v>
      </c>
      <c r="AZ847" s="4">
        <v>0</v>
      </c>
      <c r="BA847" s="4">
        <v>0</v>
      </c>
      <c r="BB847" s="4">
        <v>11</v>
      </c>
      <c r="BC847" s="4">
        <v>11</v>
      </c>
      <c r="BD847" s="4">
        <v>2</v>
      </c>
      <c r="BE847" s="4">
        <v>2</v>
      </c>
      <c r="BF847" s="4">
        <v>0</v>
      </c>
      <c r="BG847">
        <f t="shared" si="211"/>
        <v>0</v>
      </c>
      <c r="BH847" s="4">
        <v>0</v>
      </c>
      <c r="BI847" s="4">
        <v>0</v>
      </c>
      <c r="BJ847" s="4">
        <v>0</v>
      </c>
      <c r="BK847" s="4">
        <v>1820</v>
      </c>
      <c r="BL847" s="4">
        <f t="shared" si="212"/>
        <v>823</v>
      </c>
      <c r="BM847" s="4">
        <f t="shared" si="213"/>
        <v>1</v>
      </c>
      <c r="BN847" s="4">
        <v>1</v>
      </c>
      <c r="BO847" s="4">
        <v>0</v>
      </c>
      <c r="BP847" s="4">
        <v>0</v>
      </c>
      <c r="BQ847" s="4">
        <v>1</v>
      </c>
      <c r="BR847" s="4">
        <f t="shared" si="214"/>
        <v>2641</v>
      </c>
      <c r="BS847" s="4">
        <f t="shared" si="215"/>
        <v>2622</v>
      </c>
      <c r="BT847" s="4">
        <f t="shared" si="216"/>
        <v>19</v>
      </c>
      <c r="BU847" s="4">
        <f t="shared" si="217"/>
        <v>6664</v>
      </c>
      <c r="BV847"/>
      <c r="BW847" s="4">
        <v>0</v>
      </c>
    </row>
    <row r="848" spans="1:75">
      <c r="A848" t="s">
        <v>115</v>
      </c>
      <c r="B848" s="20">
        <v>44236</v>
      </c>
      <c r="C848" s="4" t="s">
        <v>99</v>
      </c>
      <c r="D848" s="5">
        <v>2021</v>
      </c>
      <c r="E848" t="s">
        <v>743</v>
      </c>
      <c r="F848" s="4">
        <v>935</v>
      </c>
      <c r="G848" s="4">
        <v>40</v>
      </c>
      <c r="H848" s="4">
        <v>373</v>
      </c>
      <c r="I848" s="4">
        <v>0</v>
      </c>
      <c r="J848" s="4">
        <v>0</v>
      </c>
      <c r="K848" s="4">
        <f t="shared" si="206"/>
        <v>373</v>
      </c>
      <c r="L848">
        <f t="shared" si="207"/>
        <v>0</v>
      </c>
      <c r="M848" s="4">
        <v>948</v>
      </c>
      <c r="N848" s="4">
        <v>376</v>
      </c>
      <c r="O848" s="4">
        <v>373</v>
      </c>
      <c r="P848" s="4">
        <v>0</v>
      </c>
      <c r="Q848" s="4">
        <v>0</v>
      </c>
      <c r="R848" s="4">
        <v>3</v>
      </c>
      <c r="S848" s="4">
        <v>0</v>
      </c>
      <c r="T848" s="4">
        <v>0</v>
      </c>
      <c r="U848" s="4">
        <v>3</v>
      </c>
      <c r="V848" s="4">
        <v>0</v>
      </c>
      <c r="W848" s="4">
        <v>0</v>
      </c>
      <c r="X848" s="32">
        <f t="shared" si="208"/>
        <v>0</v>
      </c>
      <c r="Y848" s="34" t="s">
        <v>513</v>
      </c>
      <c r="Z848" s="4">
        <v>6</v>
      </c>
      <c r="AA848" s="4">
        <v>0</v>
      </c>
      <c r="AB848" s="4">
        <v>0</v>
      </c>
      <c r="AC848" s="4">
        <v>0</v>
      </c>
      <c r="AD848" s="4">
        <v>0</v>
      </c>
      <c r="AE848" s="4">
        <v>0</v>
      </c>
      <c r="AF848" s="4">
        <v>0</v>
      </c>
      <c r="AG848" s="4">
        <v>0</v>
      </c>
      <c r="AH848" s="4">
        <v>0</v>
      </c>
      <c r="AI848" s="4">
        <v>0</v>
      </c>
      <c r="AJ848" s="4">
        <v>0</v>
      </c>
      <c r="AK848" s="4">
        <v>0</v>
      </c>
      <c r="AL848" s="4">
        <v>0</v>
      </c>
      <c r="AM848" s="4">
        <v>0</v>
      </c>
      <c r="AN848" s="4">
        <v>0</v>
      </c>
      <c r="AO848" s="4">
        <v>0</v>
      </c>
      <c r="AP848" s="4">
        <v>0</v>
      </c>
      <c r="AQ848" s="4">
        <v>0</v>
      </c>
      <c r="AR848" s="4">
        <v>0</v>
      </c>
      <c r="AS848" s="4">
        <v>0</v>
      </c>
      <c r="AT848" s="4">
        <v>0</v>
      </c>
      <c r="AU848" s="4">
        <v>0</v>
      </c>
      <c r="AV848" s="4">
        <v>0</v>
      </c>
      <c r="AW848">
        <f t="shared" si="209"/>
        <v>0</v>
      </c>
      <c r="AX848">
        <f t="shared" si="210"/>
        <v>0</v>
      </c>
      <c r="AY848" s="4">
        <v>0</v>
      </c>
      <c r="AZ848" s="4">
        <v>0</v>
      </c>
      <c r="BA848" s="4">
        <v>0</v>
      </c>
      <c r="BB848" s="4">
        <v>8</v>
      </c>
      <c r="BC848" s="4">
        <v>8</v>
      </c>
      <c r="BD848" s="4">
        <v>0</v>
      </c>
      <c r="BE848" s="4">
        <v>0</v>
      </c>
      <c r="BF848" s="4">
        <v>0</v>
      </c>
      <c r="BG848">
        <f t="shared" si="211"/>
        <v>0</v>
      </c>
      <c r="BH848" s="4">
        <v>0</v>
      </c>
      <c r="BI848" s="4">
        <v>0</v>
      </c>
      <c r="BJ848" s="4">
        <v>0</v>
      </c>
      <c r="BK848" s="4">
        <v>16</v>
      </c>
      <c r="BL848" s="4">
        <f t="shared" si="212"/>
        <v>360</v>
      </c>
      <c r="BM848" s="4">
        <f t="shared" si="213"/>
        <v>0</v>
      </c>
      <c r="BN848" s="4">
        <v>0</v>
      </c>
      <c r="BO848" s="4">
        <v>0</v>
      </c>
      <c r="BP848" s="4">
        <v>0</v>
      </c>
      <c r="BQ848" s="4">
        <v>0</v>
      </c>
      <c r="BR848" s="4">
        <f t="shared" si="214"/>
        <v>376</v>
      </c>
      <c r="BS848" s="4">
        <f t="shared" si="215"/>
        <v>373</v>
      </c>
      <c r="BT848" s="4">
        <f t="shared" si="216"/>
        <v>3</v>
      </c>
      <c r="BU848" s="4">
        <f t="shared" si="217"/>
        <v>942</v>
      </c>
      <c r="BV848"/>
      <c r="BW848" s="4">
        <v>0</v>
      </c>
    </row>
    <row r="849" spans="1:75">
      <c r="A849" t="s">
        <v>117</v>
      </c>
      <c r="B849" s="20">
        <v>44236</v>
      </c>
      <c r="C849" s="4" t="s">
        <v>99</v>
      </c>
      <c r="D849" s="5">
        <v>2021</v>
      </c>
      <c r="E849" t="s">
        <v>744</v>
      </c>
      <c r="K849" s="4">
        <f t="shared" si="206"/>
        <v>0</v>
      </c>
      <c r="L849">
        <f t="shared" si="207"/>
        <v>0</v>
      </c>
      <c r="X849" s="32">
        <f t="shared" si="208"/>
        <v>0</v>
      </c>
      <c r="Y849" s="34" t="s">
        <v>513</v>
      </c>
      <c r="AW849">
        <f t="shared" si="209"/>
        <v>0</v>
      </c>
      <c r="AX849">
        <f t="shared" si="210"/>
        <v>0</v>
      </c>
      <c r="BG849">
        <f t="shared" si="211"/>
        <v>0</v>
      </c>
      <c r="BL849" s="4">
        <f t="shared" si="212"/>
        <v>0</v>
      </c>
      <c r="BM849" s="4">
        <f t="shared" si="213"/>
        <v>0</v>
      </c>
      <c r="BR849" s="4">
        <f t="shared" si="214"/>
        <v>0</v>
      </c>
      <c r="BS849" s="4">
        <f t="shared" si="215"/>
        <v>0</v>
      </c>
      <c r="BT849" s="4">
        <f t="shared" si="216"/>
        <v>0</v>
      </c>
      <c r="BU849" s="4">
        <f t="shared" si="217"/>
        <v>0</v>
      </c>
      <c r="BV849"/>
    </row>
    <row r="850" spans="1:75">
      <c r="A850" t="s">
        <v>119</v>
      </c>
      <c r="B850" s="20">
        <v>44236</v>
      </c>
      <c r="C850" s="4" t="s">
        <v>99</v>
      </c>
      <c r="D850" s="5">
        <v>2021</v>
      </c>
      <c r="E850" t="s">
        <v>745</v>
      </c>
      <c r="K850" s="4">
        <f t="shared" si="206"/>
        <v>0</v>
      </c>
      <c r="L850">
        <f t="shared" si="207"/>
        <v>0</v>
      </c>
      <c r="X850" s="32">
        <f t="shared" si="208"/>
        <v>0</v>
      </c>
      <c r="Y850" s="34" t="s">
        <v>513</v>
      </c>
      <c r="AW850">
        <f t="shared" si="209"/>
        <v>0</v>
      </c>
      <c r="AX850">
        <f t="shared" si="210"/>
        <v>0</v>
      </c>
      <c r="BG850">
        <f t="shared" si="211"/>
        <v>0</v>
      </c>
      <c r="BL850" s="4">
        <f t="shared" si="212"/>
        <v>0</v>
      </c>
      <c r="BM850" s="4">
        <f t="shared" si="213"/>
        <v>0</v>
      </c>
      <c r="BR850" s="4">
        <f t="shared" si="214"/>
        <v>0</v>
      </c>
      <c r="BS850" s="4">
        <f t="shared" si="215"/>
        <v>0</v>
      </c>
      <c r="BT850" s="4">
        <f t="shared" si="216"/>
        <v>0</v>
      </c>
      <c r="BU850" s="4">
        <f t="shared" si="217"/>
        <v>0</v>
      </c>
      <c r="BV850"/>
    </row>
    <row r="851" spans="1:75">
      <c r="A851" t="s">
        <v>121</v>
      </c>
      <c r="B851" s="20">
        <v>44236</v>
      </c>
      <c r="C851" s="4" t="s">
        <v>99</v>
      </c>
      <c r="D851" s="5">
        <v>2021</v>
      </c>
      <c r="E851" t="s">
        <v>746</v>
      </c>
      <c r="K851" s="4">
        <f t="shared" si="206"/>
        <v>0</v>
      </c>
      <c r="L851">
        <f t="shared" si="207"/>
        <v>0</v>
      </c>
      <c r="X851" s="32">
        <f t="shared" si="208"/>
        <v>0</v>
      </c>
      <c r="Y851" s="34" t="s">
        <v>513</v>
      </c>
      <c r="AW851">
        <f t="shared" si="209"/>
        <v>0</v>
      </c>
      <c r="AX851">
        <f t="shared" si="210"/>
        <v>0</v>
      </c>
      <c r="BG851">
        <f t="shared" si="211"/>
        <v>0</v>
      </c>
      <c r="BL851" s="4">
        <f t="shared" si="212"/>
        <v>0</v>
      </c>
      <c r="BM851" s="4">
        <f t="shared" si="213"/>
        <v>0</v>
      </c>
      <c r="BR851" s="4">
        <f t="shared" si="214"/>
        <v>0</v>
      </c>
      <c r="BS851" s="4">
        <f t="shared" si="215"/>
        <v>0</v>
      </c>
      <c r="BT851" s="4">
        <f t="shared" si="216"/>
        <v>0</v>
      </c>
      <c r="BU851" s="4">
        <f t="shared" si="217"/>
        <v>0</v>
      </c>
      <c r="BV851"/>
    </row>
    <row r="852" spans="1:75">
      <c r="A852" t="s">
        <v>123</v>
      </c>
      <c r="B852" s="20">
        <v>44236</v>
      </c>
      <c r="C852" s="4" t="s">
        <v>99</v>
      </c>
      <c r="D852" s="5">
        <v>2021</v>
      </c>
      <c r="E852" t="s">
        <v>747</v>
      </c>
      <c r="F852" s="4">
        <v>11141</v>
      </c>
      <c r="G852" s="4">
        <v>438</v>
      </c>
      <c r="H852" s="4">
        <v>4136</v>
      </c>
      <c r="I852" s="4">
        <v>0</v>
      </c>
      <c r="J852" s="4">
        <v>1</v>
      </c>
      <c r="K852" s="4">
        <f t="shared" si="206"/>
        <v>4135</v>
      </c>
      <c r="L852">
        <f t="shared" si="207"/>
        <v>14</v>
      </c>
      <c r="M852" s="4">
        <v>11244</v>
      </c>
      <c r="N852" s="4">
        <v>4183</v>
      </c>
      <c r="O852" s="4">
        <v>4121</v>
      </c>
      <c r="P852" s="4">
        <v>3</v>
      </c>
      <c r="Q852" s="4">
        <v>3</v>
      </c>
      <c r="R852" s="4">
        <v>59</v>
      </c>
      <c r="S852" s="4">
        <v>10</v>
      </c>
      <c r="T852" s="4">
        <v>17</v>
      </c>
      <c r="U852" s="4">
        <v>31</v>
      </c>
      <c r="V852" s="4">
        <v>0</v>
      </c>
      <c r="W852" s="4">
        <v>1</v>
      </c>
      <c r="X852" s="32">
        <f t="shared" si="208"/>
        <v>0</v>
      </c>
      <c r="Y852" s="34" t="s">
        <v>748</v>
      </c>
      <c r="Z852" s="4">
        <v>107</v>
      </c>
      <c r="AA852" s="4">
        <v>16</v>
      </c>
      <c r="AB852" s="4">
        <v>16</v>
      </c>
      <c r="AC852" s="4">
        <v>0</v>
      </c>
      <c r="AD852" s="4">
        <v>0</v>
      </c>
      <c r="AE852" s="4">
        <v>0</v>
      </c>
      <c r="AF852" s="4">
        <v>0</v>
      </c>
      <c r="AG852" s="4">
        <v>0</v>
      </c>
      <c r="AH852" s="4">
        <v>0</v>
      </c>
      <c r="AI852" s="4">
        <v>0</v>
      </c>
      <c r="AJ852" s="4">
        <v>0</v>
      </c>
      <c r="AK852" s="4">
        <v>0</v>
      </c>
      <c r="AL852" s="4">
        <v>0</v>
      </c>
      <c r="AM852" s="4">
        <v>0</v>
      </c>
      <c r="AN852" s="4">
        <v>0</v>
      </c>
      <c r="AO852" s="4">
        <v>0</v>
      </c>
      <c r="AP852" s="4">
        <v>0</v>
      </c>
      <c r="AQ852" s="4">
        <v>0</v>
      </c>
      <c r="AR852" s="4">
        <v>0</v>
      </c>
      <c r="AS852" s="4">
        <v>0</v>
      </c>
      <c r="AT852" s="4">
        <v>0</v>
      </c>
      <c r="AU852" s="4">
        <v>0</v>
      </c>
      <c r="AV852" s="4">
        <v>0</v>
      </c>
      <c r="AW852">
        <f t="shared" si="209"/>
        <v>16</v>
      </c>
      <c r="AX852">
        <f t="shared" si="210"/>
        <v>16</v>
      </c>
      <c r="AY852" s="4">
        <v>0</v>
      </c>
      <c r="AZ852" s="4">
        <v>0</v>
      </c>
      <c r="BA852" s="4">
        <v>0</v>
      </c>
      <c r="BB852" s="4">
        <v>43</v>
      </c>
      <c r="BC852" s="4">
        <v>43</v>
      </c>
      <c r="BD852" s="4">
        <v>15</v>
      </c>
      <c r="BE852" s="4">
        <v>15</v>
      </c>
      <c r="BF852" s="4">
        <v>0</v>
      </c>
      <c r="BG852">
        <f t="shared" si="211"/>
        <v>2</v>
      </c>
      <c r="BH852" s="4">
        <v>2</v>
      </c>
      <c r="BI852" s="4">
        <v>0</v>
      </c>
      <c r="BJ852" s="4">
        <v>0</v>
      </c>
      <c r="BK852" s="4">
        <v>1668</v>
      </c>
      <c r="BL852" s="4">
        <f t="shared" si="212"/>
        <v>2513</v>
      </c>
      <c r="BM852" s="4">
        <f t="shared" si="213"/>
        <v>50</v>
      </c>
      <c r="BN852" s="4">
        <v>50</v>
      </c>
      <c r="BO852" s="4">
        <v>0</v>
      </c>
      <c r="BP852" s="4">
        <v>0</v>
      </c>
      <c r="BQ852" s="4">
        <v>8</v>
      </c>
      <c r="BR852" s="4">
        <f t="shared" si="214"/>
        <v>4167</v>
      </c>
      <c r="BS852" s="4">
        <f t="shared" si="215"/>
        <v>4105</v>
      </c>
      <c r="BT852" s="4">
        <f t="shared" si="216"/>
        <v>59</v>
      </c>
      <c r="BU852" s="4">
        <f t="shared" si="217"/>
        <v>11137</v>
      </c>
      <c r="BV852"/>
      <c r="BW852" s="4">
        <v>0</v>
      </c>
    </row>
    <row r="853" spans="1:75">
      <c r="A853" t="s">
        <v>125</v>
      </c>
      <c r="B853" s="20">
        <v>44236</v>
      </c>
      <c r="C853" s="4" t="s">
        <v>99</v>
      </c>
      <c r="D853" s="5">
        <v>2021</v>
      </c>
      <c r="E853" t="s">
        <v>749</v>
      </c>
      <c r="F853" s="4">
        <v>1063</v>
      </c>
      <c r="G853" s="4">
        <v>30</v>
      </c>
      <c r="H853" s="4">
        <v>333</v>
      </c>
      <c r="I853" s="4">
        <v>0</v>
      </c>
      <c r="J853" s="4">
        <v>0</v>
      </c>
      <c r="K853" s="4">
        <f t="shared" si="206"/>
        <v>333</v>
      </c>
      <c r="L853">
        <f t="shared" si="207"/>
        <v>0</v>
      </c>
      <c r="M853" s="4">
        <v>1069</v>
      </c>
      <c r="N853" s="4">
        <v>334</v>
      </c>
      <c r="O853" s="4">
        <v>333</v>
      </c>
      <c r="P853" s="4">
        <v>0</v>
      </c>
      <c r="Q853" s="4">
        <v>0</v>
      </c>
      <c r="R853" s="4">
        <v>1</v>
      </c>
      <c r="S853" s="4">
        <v>1</v>
      </c>
      <c r="T853" s="4">
        <v>0</v>
      </c>
      <c r="U853" s="4">
        <v>0</v>
      </c>
      <c r="V853" s="4">
        <v>0</v>
      </c>
      <c r="W853" s="4">
        <v>0</v>
      </c>
      <c r="X853" s="32">
        <f t="shared" si="208"/>
        <v>0</v>
      </c>
      <c r="Y853" s="34" t="s">
        <v>513</v>
      </c>
      <c r="Z853" s="4">
        <v>4</v>
      </c>
      <c r="AA853" s="4">
        <v>0</v>
      </c>
      <c r="AB853" s="4">
        <v>0</v>
      </c>
      <c r="AC853" s="4">
        <v>0</v>
      </c>
      <c r="AD853" s="4">
        <v>0</v>
      </c>
      <c r="AE853" s="4">
        <v>0</v>
      </c>
      <c r="AF853" s="4">
        <v>0</v>
      </c>
      <c r="AG853" s="4">
        <v>0</v>
      </c>
      <c r="AH853" s="4">
        <v>0</v>
      </c>
      <c r="AI853" s="4">
        <v>0</v>
      </c>
      <c r="AJ853" s="4">
        <v>0</v>
      </c>
      <c r="AK853" s="4">
        <v>0</v>
      </c>
      <c r="AL853" s="4">
        <v>0</v>
      </c>
      <c r="AM853" s="4">
        <v>0</v>
      </c>
      <c r="AN853" s="4">
        <v>0</v>
      </c>
      <c r="AO853" s="4">
        <v>0</v>
      </c>
      <c r="AP853" s="4">
        <v>0</v>
      </c>
      <c r="AQ853" s="4">
        <v>0</v>
      </c>
      <c r="AR853" s="4">
        <v>0</v>
      </c>
      <c r="AS853" s="4">
        <v>0</v>
      </c>
      <c r="AT853" s="4">
        <v>0</v>
      </c>
      <c r="AU853" s="4">
        <v>0</v>
      </c>
      <c r="AV853" s="4">
        <v>0</v>
      </c>
      <c r="AW853">
        <f t="shared" si="209"/>
        <v>0</v>
      </c>
      <c r="AX853">
        <f t="shared" si="210"/>
        <v>0</v>
      </c>
      <c r="AY853" s="4">
        <v>0</v>
      </c>
      <c r="AZ853" s="4">
        <v>0</v>
      </c>
      <c r="BA853" s="4">
        <v>0</v>
      </c>
      <c r="BB853" s="4">
        <v>2</v>
      </c>
      <c r="BC853" s="4">
        <v>2</v>
      </c>
      <c r="BD853" s="4">
        <v>1</v>
      </c>
      <c r="BE853" s="4">
        <v>1</v>
      </c>
      <c r="BF853" s="4">
        <v>0</v>
      </c>
      <c r="BG853">
        <f t="shared" si="211"/>
        <v>0</v>
      </c>
      <c r="BH853" s="4">
        <v>0</v>
      </c>
      <c r="BI853" s="4">
        <v>0</v>
      </c>
      <c r="BJ853" s="4">
        <v>0</v>
      </c>
      <c r="BK853" s="4">
        <v>24</v>
      </c>
      <c r="BL853" s="4">
        <f t="shared" si="212"/>
        <v>310</v>
      </c>
      <c r="BM853" s="4">
        <f t="shared" si="213"/>
        <v>0</v>
      </c>
      <c r="BN853" s="4">
        <v>0</v>
      </c>
      <c r="BO853" s="4">
        <v>0</v>
      </c>
      <c r="BP853" s="4">
        <v>0</v>
      </c>
      <c r="BQ853" s="4">
        <v>0</v>
      </c>
      <c r="BR853" s="4">
        <f t="shared" si="214"/>
        <v>334</v>
      </c>
      <c r="BS853" s="4">
        <f t="shared" si="215"/>
        <v>333</v>
      </c>
      <c r="BT853" s="4">
        <f t="shared" si="216"/>
        <v>1</v>
      </c>
      <c r="BU853" s="4">
        <f t="shared" si="217"/>
        <v>1065</v>
      </c>
      <c r="BV853"/>
      <c r="BW853" s="4">
        <v>0</v>
      </c>
    </row>
    <row r="854" spans="1:75">
      <c r="A854" t="s">
        <v>127</v>
      </c>
      <c r="B854" s="20">
        <v>44236</v>
      </c>
      <c r="C854" s="4" t="s">
        <v>99</v>
      </c>
      <c r="D854" s="5">
        <v>2021</v>
      </c>
      <c r="E854" t="s">
        <v>706</v>
      </c>
      <c r="F854" s="4">
        <v>39648</v>
      </c>
      <c r="G854" s="4">
        <v>2343</v>
      </c>
      <c r="H854" s="4">
        <v>15928</v>
      </c>
      <c r="I854" s="4">
        <v>3</v>
      </c>
      <c r="J854" s="4">
        <v>0</v>
      </c>
      <c r="K854" s="4">
        <f t="shared" si="206"/>
        <v>15931</v>
      </c>
      <c r="L854">
        <f t="shared" si="207"/>
        <v>0</v>
      </c>
      <c r="M854" s="4">
        <v>39956</v>
      </c>
      <c r="N854" s="4">
        <v>16147</v>
      </c>
      <c r="O854" s="4">
        <v>15931</v>
      </c>
      <c r="P854" s="4">
        <v>2</v>
      </c>
      <c r="Q854" s="4">
        <v>0</v>
      </c>
      <c r="R854" s="4">
        <v>214</v>
      </c>
      <c r="S854" s="4">
        <v>50</v>
      </c>
      <c r="T854" s="4">
        <v>79</v>
      </c>
      <c r="U854" s="4">
        <v>62</v>
      </c>
      <c r="V854" s="4">
        <v>0</v>
      </c>
      <c r="W854" s="4">
        <v>23</v>
      </c>
      <c r="X854" s="32">
        <f t="shared" si="208"/>
        <v>0</v>
      </c>
      <c r="Y854" s="34" t="s">
        <v>513</v>
      </c>
      <c r="Z854" s="4">
        <v>4682</v>
      </c>
      <c r="AA854" s="4">
        <v>521</v>
      </c>
      <c r="AB854" s="4">
        <v>510</v>
      </c>
      <c r="AC854" s="4">
        <v>11</v>
      </c>
      <c r="AD854" s="4">
        <v>0</v>
      </c>
      <c r="AE854" s="4">
        <v>11</v>
      </c>
      <c r="AF854" s="4">
        <v>0</v>
      </c>
      <c r="AG854" s="4">
        <v>0</v>
      </c>
      <c r="AH854" s="4">
        <v>0</v>
      </c>
      <c r="AI854" s="4">
        <v>0</v>
      </c>
      <c r="AJ854" s="4">
        <v>0</v>
      </c>
      <c r="AK854" s="4">
        <v>0</v>
      </c>
      <c r="AL854" s="4">
        <v>0</v>
      </c>
      <c r="AM854" s="4">
        <v>0</v>
      </c>
      <c r="AN854" s="4">
        <v>0</v>
      </c>
      <c r="AO854" s="4">
        <v>0</v>
      </c>
      <c r="AP854" s="4">
        <v>0</v>
      </c>
      <c r="AQ854" s="4">
        <v>0</v>
      </c>
      <c r="AR854" s="4">
        <v>0</v>
      </c>
      <c r="AS854" s="4">
        <v>0</v>
      </c>
      <c r="AT854" s="4">
        <v>0</v>
      </c>
      <c r="AU854" s="4">
        <v>0</v>
      </c>
      <c r="AV854" s="4">
        <v>0</v>
      </c>
      <c r="AW854">
        <f t="shared" si="209"/>
        <v>521</v>
      </c>
      <c r="AX854">
        <f t="shared" si="210"/>
        <v>510</v>
      </c>
      <c r="AY854" s="4">
        <v>0</v>
      </c>
      <c r="AZ854" s="4">
        <v>0</v>
      </c>
      <c r="BA854" s="4">
        <v>0</v>
      </c>
      <c r="BB854" s="4">
        <v>283</v>
      </c>
      <c r="BC854" s="4">
        <v>283</v>
      </c>
      <c r="BD854" s="4">
        <v>93</v>
      </c>
      <c r="BE854" s="4">
        <v>89</v>
      </c>
      <c r="BF854" s="4">
        <v>4</v>
      </c>
      <c r="BG854">
        <f t="shared" si="211"/>
        <v>20</v>
      </c>
      <c r="BH854" s="4">
        <v>20</v>
      </c>
      <c r="BI854" s="4">
        <v>0</v>
      </c>
      <c r="BJ854" s="4">
        <v>0</v>
      </c>
      <c r="BK854" s="4">
        <v>6778</v>
      </c>
      <c r="BL854" s="4">
        <f t="shared" si="212"/>
        <v>9349</v>
      </c>
      <c r="BM854" s="4">
        <f t="shared" si="213"/>
        <v>115</v>
      </c>
      <c r="BN854" s="4">
        <v>115</v>
      </c>
      <c r="BO854" s="4">
        <v>0</v>
      </c>
      <c r="BP854" s="4">
        <v>0</v>
      </c>
      <c r="BQ854" s="4">
        <v>120</v>
      </c>
      <c r="BR854" s="4">
        <f t="shared" si="214"/>
        <v>15626</v>
      </c>
      <c r="BS854" s="4">
        <f t="shared" si="215"/>
        <v>15421</v>
      </c>
      <c r="BT854" s="4">
        <f t="shared" si="216"/>
        <v>203</v>
      </c>
      <c r="BU854" s="4">
        <f t="shared" si="217"/>
        <v>35274</v>
      </c>
      <c r="BV854"/>
      <c r="BW854" s="4">
        <v>1</v>
      </c>
    </row>
    <row r="855" spans="1:75">
      <c r="A855" t="s">
        <v>129</v>
      </c>
      <c r="B855" s="20">
        <v>44236</v>
      </c>
      <c r="C855" s="4" t="s">
        <v>99</v>
      </c>
      <c r="D855" s="5">
        <v>2021</v>
      </c>
      <c r="E855" t="s">
        <v>750</v>
      </c>
      <c r="F855" s="4">
        <v>11209</v>
      </c>
      <c r="G855" s="4">
        <v>442</v>
      </c>
      <c r="H855" s="4">
        <v>5337</v>
      </c>
      <c r="I855" s="4">
        <v>1</v>
      </c>
      <c r="J855" s="4">
        <v>0</v>
      </c>
      <c r="K855" s="4">
        <f t="shared" si="206"/>
        <v>5338</v>
      </c>
      <c r="L855">
        <f t="shared" si="207"/>
        <v>0</v>
      </c>
      <c r="M855" s="4">
        <v>11373</v>
      </c>
      <c r="N855" s="4">
        <v>5401</v>
      </c>
      <c r="O855" s="4">
        <v>5338</v>
      </c>
      <c r="P855" s="4">
        <v>1</v>
      </c>
      <c r="Q855" s="4">
        <v>0</v>
      </c>
      <c r="R855" s="4">
        <v>62</v>
      </c>
      <c r="S855" s="4">
        <v>22</v>
      </c>
      <c r="T855" s="4">
        <v>19</v>
      </c>
      <c r="U855" s="4">
        <v>21</v>
      </c>
      <c r="V855" s="4">
        <v>0</v>
      </c>
      <c r="W855" s="4">
        <v>0</v>
      </c>
      <c r="X855" s="32">
        <f t="shared" si="208"/>
        <v>0</v>
      </c>
      <c r="Y855" s="34" t="s">
        <v>513</v>
      </c>
      <c r="Z855" s="4">
        <v>267</v>
      </c>
      <c r="AA855" s="4">
        <v>9</v>
      </c>
      <c r="AB855" s="4">
        <v>9</v>
      </c>
      <c r="AC855" s="4">
        <v>0</v>
      </c>
      <c r="AD855" s="4">
        <v>0</v>
      </c>
      <c r="AE855" s="4">
        <v>0</v>
      </c>
      <c r="AF855" s="4">
        <v>0</v>
      </c>
      <c r="AG855" s="4">
        <v>0</v>
      </c>
      <c r="AH855" s="4">
        <v>0</v>
      </c>
      <c r="AI855" s="4">
        <v>0</v>
      </c>
      <c r="AJ855" s="4">
        <v>0</v>
      </c>
      <c r="AK855" s="4">
        <v>0</v>
      </c>
      <c r="AL855" s="4">
        <v>0</v>
      </c>
      <c r="AM855" s="4">
        <v>0</v>
      </c>
      <c r="AN855" s="4">
        <v>0</v>
      </c>
      <c r="AO855" s="4">
        <v>0</v>
      </c>
      <c r="AP855" s="4">
        <v>0</v>
      </c>
      <c r="AQ855" s="4">
        <v>0</v>
      </c>
      <c r="AR855" s="4">
        <v>0</v>
      </c>
      <c r="AS855" s="4">
        <v>0</v>
      </c>
      <c r="AT855" s="4">
        <v>0</v>
      </c>
      <c r="AU855" s="4">
        <v>0</v>
      </c>
      <c r="AV855" s="4">
        <v>0</v>
      </c>
      <c r="AW855">
        <f t="shared" si="209"/>
        <v>9</v>
      </c>
      <c r="AX855">
        <f t="shared" si="210"/>
        <v>9</v>
      </c>
      <c r="AY855" s="4">
        <v>0</v>
      </c>
      <c r="AZ855" s="4">
        <v>0</v>
      </c>
      <c r="BA855" s="4">
        <v>0</v>
      </c>
      <c r="BB855" s="4">
        <v>50</v>
      </c>
      <c r="BC855" s="4">
        <v>50</v>
      </c>
      <c r="BD855" s="4">
        <v>14</v>
      </c>
      <c r="BE855" s="4">
        <v>14</v>
      </c>
      <c r="BF855" s="4">
        <v>0</v>
      </c>
      <c r="BG855">
        <f t="shared" si="211"/>
        <v>2</v>
      </c>
      <c r="BH855" s="4">
        <v>2</v>
      </c>
      <c r="BI855" s="4">
        <v>0</v>
      </c>
      <c r="BJ855" s="4">
        <v>0</v>
      </c>
      <c r="BK855" s="4">
        <v>1054</v>
      </c>
      <c r="BL855" s="4">
        <f t="shared" si="212"/>
        <v>4345</v>
      </c>
      <c r="BM855" s="4">
        <f t="shared" si="213"/>
        <v>15</v>
      </c>
      <c r="BN855" s="4">
        <v>15</v>
      </c>
      <c r="BO855" s="4">
        <v>0</v>
      </c>
      <c r="BP855" s="4">
        <v>0</v>
      </c>
      <c r="BQ855" s="4">
        <v>0</v>
      </c>
      <c r="BR855" s="4">
        <f t="shared" si="214"/>
        <v>5392</v>
      </c>
      <c r="BS855" s="4">
        <f t="shared" si="215"/>
        <v>5329</v>
      </c>
      <c r="BT855" s="4">
        <f t="shared" si="216"/>
        <v>62</v>
      </c>
      <c r="BU855" s="4">
        <f t="shared" si="217"/>
        <v>11106</v>
      </c>
      <c r="BV855"/>
      <c r="BW855" s="4">
        <v>0</v>
      </c>
    </row>
    <row r="856" spans="1:75">
      <c r="A856" t="s">
        <v>131</v>
      </c>
      <c r="B856" s="20">
        <v>44236</v>
      </c>
      <c r="C856" s="4" t="s">
        <v>99</v>
      </c>
      <c r="D856" s="5">
        <v>2021</v>
      </c>
      <c r="E856" t="s">
        <v>751</v>
      </c>
      <c r="K856" s="4">
        <f t="shared" si="206"/>
        <v>0</v>
      </c>
      <c r="L856">
        <f t="shared" si="207"/>
        <v>0</v>
      </c>
      <c r="X856" s="32">
        <f t="shared" si="208"/>
        <v>0</v>
      </c>
      <c r="Y856" s="34" t="s">
        <v>513</v>
      </c>
      <c r="AW856">
        <f t="shared" si="209"/>
        <v>0</v>
      </c>
      <c r="AX856">
        <f t="shared" si="210"/>
        <v>0</v>
      </c>
      <c r="BG856">
        <f t="shared" si="211"/>
        <v>0</v>
      </c>
      <c r="BL856" s="4">
        <f t="shared" si="212"/>
        <v>0</v>
      </c>
      <c r="BM856" s="4">
        <f t="shared" si="213"/>
        <v>0</v>
      </c>
      <c r="BR856" s="4">
        <f t="shared" si="214"/>
        <v>0</v>
      </c>
      <c r="BS856" s="4">
        <f t="shared" si="215"/>
        <v>0</v>
      </c>
      <c r="BT856" s="4">
        <f t="shared" si="216"/>
        <v>0</v>
      </c>
      <c r="BU856" s="4">
        <f t="shared" si="217"/>
        <v>0</v>
      </c>
      <c r="BV856"/>
    </row>
    <row r="857" spans="1:75">
      <c r="A857" t="s">
        <v>133</v>
      </c>
      <c r="B857" s="20">
        <v>44236</v>
      </c>
      <c r="C857" s="4" t="s">
        <v>99</v>
      </c>
      <c r="D857" s="5">
        <v>2021</v>
      </c>
      <c r="E857" t="s">
        <v>752</v>
      </c>
      <c r="F857" s="4">
        <v>73582</v>
      </c>
      <c r="G857" s="4">
        <v>2918</v>
      </c>
      <c r="H857" s="4">
        <v>29351</v>
      </c>
      <c r="I857" s="4">
        <v>3</v>
      </c>
      <c r="J857" s="4">
        <v>0</v>
      </c>
      <c r="K857" s="4">
        <f t="shared" si="206"/>
        <v>29354</v>
      </c>
      <c r="L857">
        <f t="shared" si="207"/>
        <v>0</v>
      </c>
      <c r="M857" s="4">
        <v>75392</v>
      </c>
      <c r="N857" s="4">
        <v>29770</v>
      </c>
      <c r="O857" s="4">
        <v>29354</v>
      </c>
      <c r="P857" s="4">
        <v>8</v>
      </c>
      <c r="Q857" s="4">
        <v>8</v>
      </c>
      <c r="R857" s="4">
        <v>408</v>
      </c>
      <c r="S857" s="4">
        <v>63</v>
      </c>
      <c r="T857" s="4">
        <v>173</v>
      </c>
      <c r="U857" s="4">
        <v>149</v>
      </c>
      <c r="V857" s="4">
        <v>0</v>
      </c>
      <c r="W857" s="4">
        <v>23</v>
      </c>
      <c r="X857" s="32">
        <f t="shared" si="208"/>
        <v>0</v>
      </c>
      <c r="Y857" s="34" t="s">
        <v>513</v>
      </c>
      <c r="Z857" s="4">
        <v>3291</v>
      </c>
      <c r="AA857" s="4">
        <v>353</v>
      </c>
      <c r="AB857" s="4">
        <v>352</v>
      </c>
      <c r="AC857" s="4">
        <v>1</v>
      </c>
      <c r="AD857" s="4">
        <v>0</v>
      </c>
      <c r="AE857" s="4">
        <v>1</v>
      </c>
      <c r="AF857" s="4">
        <v>0</v>
      </c>
      <c r="AG857" s="4">
        <v>0</v>
      </c>
      <c r="AH857" s="4">
        <v>0</v>
      </c>
      <c r="AI857" s="4">
        <v>0</v>
      </c>
      <c r="AJ857" s="4">
        <v>0</v>
      </c>
      <c r="AK857" s="4">
        <v>0</v>
      </c>
      <c r="AL857" s="4">
        <v>0</v>
      </c>
      <c r="AM857" s="4">
        <v>0</v>
      </c>
      <c r="AN857" s="4">
        <v>0</v>
      </c>
      <c r="AO857" s="4">
        <v>0</v>
      </c>
      <c r="AP857" s="4">
        <v>0</v>
      </c>
      <c r="AQ857" s="4">
        <v>0</v>
      </c>
      <c r="AR857" s="4">
        <v>0</v>
      </c>
      <c r="AS857" s="4">
        <v>0</v>
      </c>
      <c r="AT857" s="4">
        <v>0</v>
      </c>
      <c r="AU857" s="4">
        <v>0</v>
      </c>
      <c r="AV857" s="4">
        <v>0</v>
      </c>
      <c r="AW857">
        <f t="shared" si="209"/>
        <v>353</v>
      </c>
      <c r="AX857">
        <f t="shared" si="210"/>
        <v>352</v>
      </c>
      <c r="AY857" s="4">
        <v>0</v>
      </c>
      <c r="AZ857" s="4">
        <v>0</v>
      </c>
      <c r="BA857" s="4">
        <v>0</v>
      </c>
      <c r="BB857" s="4">
        <v>691</v>
      </c>
      <c r="BC857" s="4">
        <v>690</v>
      </c>
      <c r="BD857" s="4">
        <v>194</v>
      </c>
      <c r="BE857" s="4">
        <v>187</v>
      </c>
      <c r="BF857" s="4">
        <v>7</v>
      </c>
      <c r="BG857">
        <f t="shared" si="211"/>
        <v>45</v>
      </c>
      <c r="BH857" s="4">
        <v>45</v>
      </c>
      <c r="BI857" s="4">
        <v>0</v>
      </c>
      <c r="BJ857" s="4">
        <v>0</v>
      </c>
      <c r="BK857" s="4">
        <v>13105</v>
      </c>
      <c r="BL857" s="4">
        <f t="shared" si="212"/>
        <v>16620</v>
      </c>
      <c r="BM857" s="4">
        <f t="shared" si="213"/>
        <v>148</v>
      </c>
      <c r="BN857" s="4">
        <v>148</v>
      </c>
      <c r="BO857" s="4">
        <v>0</v>
      </c>
      <c r="BP857" s="4">
        <v>0</v>
      </c>
      <c r="BQ857" s="4">
        <v>156</v>
      </c>
      <c r="BR857" s="4">
        <f t="shared" si="214"/>
        <v>29417</v>
      </c>
      <c r="BS857" s="4">
        <f t="shared" si="215"/>
        <v>29002</v>
      </c>
      <c r="BT857" s="4">
        <f t="shared" si="216"/>
        <v>407</v>
      </c>
      <c r="BU857" s="4">
        <f t="shared" si="217"/>
        <v>72101</v>
      </c>
      <c r="BV857"/>
      <c r="BW857" s="4">
        <v>0</v>
      </c>
    </row>
    <row r="858" spans="1:75">
      <c r="A858" t="s">
        <v>135</v>
      </c>
      <c r="B858" s="20">
        <v>44236</v>
      </c>
      <c r="C858" s="4" t="s">
        <v>99</v>
      </c>
      <c r="D858" s="5">
        <v>2021</v>
      </c>
      <c r="E858" t="s">
        <v>753</v>
      </c>
      <c r="K858" s="4">
        <f t="shared" si="206"/>
        <v>0</v>
      </c>
      <c r="L858">
        <f t="shared" si="207"/>
        <v>0</v>
      </c>
      <c r="X858" s="32">
        <f t="shared" si="208"/>
        <v>0</v>
      </c>
      <c r="Y858" s="34" t="s">
        <v>513</v>
      </c>
      <c r="AW858">
        <f t="shared" si="209"/>
        <v>0</v>
      </c>
      <c r="AX858">
        <f t="shared" si="210"/>
        <v>0</v>
      </c>
      <c r="BG858">
        <f t="shared" si="211"/>
        <v>0</v>
      </c>
      <c r="BL858" s="4">
        <f t="shared" si="212"/>
        <v>0</v>
      </c>
      <c r="BM858" s="4">
        <f t="shared" si="213"/>
        <v>0</v>
      </c>
      <c r="BR858" s="4">
        <f t="shared" si="214"/>
        <v>0</v>
      </c>
      <c r="BS858" s="4">
        <f t="shared" si="215"/>
        <v>0</v>
      </c>
      <c r="BT858" s="4">
        <f t="shared" si="216"/>
        <v>0</v>
      </c>
      <c r="BU858" s="4">
        <f t="shared" si="217"/>
        <v>0</v>
      </c>
      <c r="BV858"/>
    </row>
    <row r="859" spans="1:75">
      <c r="A859" t="s">
        <v>137</v>
      </c>
      <c r="B859" s="20">
        <v>44236</v>
      </c>
      <c r="C859" s="4" t="s">
        <v>99</v>
      </c>
      <c r="D859" s="5">
        <v>2021</v>
      </c>
      <c r="E859" t="s">
        <v>754</v>
      </c>
      <c r="F859" s="4">
        <v>3557</v>
      </c>
      <c r="G859" s="4">
        <v>128</v>
      </c>
      <c r="H859" s="4">
        <v>1681</v>
      </c>
      <c r="I859" s="4">
        <v>0</v>
      </c>
      <c r="J859" s="4">
        <v>0</v>
      </c>
      <c r="K859" s="4">
        <f t="shared" si="206"/>
        <v>1681</v>
      </c>
      <c r="L859">
        <f t="shared" si="207"/>
        <v>0</v>
      </c>
      <c r="M859" s="4">
        <v>3587</v>
      </c>
      <c r="N859" s="4">
        <v>1696</v>
      </c>
      <c r="O859" s="4">
        <v>1681</v>
      </c>
      <c r="P859" s="4">
        <v>0</v>
      </c>
      <c r="Q859" s="4">
        <v>0</v>
      </c>
      <c r="R859" s="4">
        <v>15</v>
      </c>
      <c r="S859" s="4">
        <v>5</v>
      </c>
      <c r="T859" s="4">
        <v>2</v>
      </c>
      <c r="U859" s="4">
        <v>7</v>
      </c>
      <c r="V859" s="4">
        <v>0</v>
      </c>
      <c r="W859" s="4">
        <v>1</v>
      </c>
      <c r="X859" s="32">
        <f t="shared" si="208"/>
        <v>0</v>
      </c>
      <c r="Y859" s="34" t="s">
        <v>513</v>
      </c>
      <c r="Z859" s="4">
        <v>39</v>
      </c>
      <c r="AA859" s="4">
        <v>2</v>
      </c>
      <c r="AB859" s="4">
        <v>2</v>
      </c>
      <c r="AC859" s="4">
        <v>0</v>
      </c>
      <c r="AD859" s="4">
        <v>0</v>
      </c>
      <c r="AE859" s="4">
        <v>0</v>
      </c>
      <c r="AF859" s="4">
        <v>0</v>
      </c>
      <c r="AG859" s="4">
        <v>0</v>
      </c>
      <c r="AH859" s="4">
        <v>0</v>
      </c>
      <c r="AI859" s="4">
        <v>0</v>
      </c>
      <c r="AJ859" s="4">
        <v>0</v>
      </c>
      <c r="AK859" s="4">
        <v>0</v>
      </c>
      <c r="AL859" s="4">
        <v>0</v>
      </c>
      <c r="AM859" s="4">
        <v>0</v>
      </c>
      <c r="AN859" s="4">
        <v>0</v>
      </c>
      <c r="AO859" s="4">
        <v>0</v>
      </c>
      <c r="AP859" s="4">
        <v>0</v>
      </c>
      <c r="AQ859" s="4">
        <v>0</v>
      </c>
      <c r="AR859" s="4">
        <v>0</v>
      </c>
      <c r="AS859" s="4">
        <v>0</v>
      </c>
      <c r="AT859" s="4">
        <v>0</v>
      </c>
      <c r="AU859" s="4">
        <v>0</v>
      </c>
      <c r="AV859" s="4">
        <v>0</v>
      </c>
      <c r="AW859">
        <f t="shared" si="209"/>
        <v>2</v>
      </c>
      <c r="AX859">
        <f t="shared" si="210"/>
        <v>2</v>
      </c>
      <c r="AY859" s="4">
        <v>0</v>
      </c>
      <c r="AZ859" s="4">
        <v>0</v>
      </c>
      <c r="BA859" s="4">
        <v>0</v>
      </c>
      <c r="BB859" s="4">
        <v>19</v>
      </c>
      <c r="BC859" s="4">
        <v>19</v>
      </c>
      <c r="BD859" s="4">
        <v>4</v>
      </c>
      <c r="BE859" s="4">
        <v>4</v>
      </c>
      <c r="BF859" s="4">
        <v>0</v>
      </c>
      <c r="BG859">
        <f t="shared" si="211"/>
        <v>0</v>
      </c>
      <c r="BH859" s="4">
        <v>0</v>
      </c>
      <c r="BI859" s="4">
        <v>0</v>
      </c>
      <c r="BJ859" s="4">
        <v>0</v>
      </c>
      <c r="BK859" s="4">
        <v>1005</v>
      </c>
      <c r="BL859" s="4">
        <f t="shared" si="212"/>
        <v>691</v>
      </c>
      <c r="BM859" s="4">
        <f t="shared" si="213"/>
        <v>24</v>
      </c>
      <c r="BN859" s="4">
        <v>24</v>
      </c>
      <c r="BO859" s="4">
        <v>0</v>
      </c>
      <c r="BP859" s="4">
        <v>0</v>
      </c>
      <c r="BQ859" s="4">
        <v>1</v>
      </c>
      <c r="BR859" s="4">
        <f t="shared" si="214"/>
        <v>1694</v>
      </c>
      <c r="BS859" s="4">
        <f t="shared" si="215"/>
        <v>1679</v>
      </c>
      <c r="BT859" s="4">
        <f t="shared" si="216"/>
        <v>15</v>
      </c>
      <c r="BU859" s="4">
        <f t="shared" si="217"/>
        <v>3548</v>
      </c>
      <c r="BV859"/>
      <c r="BW859" s="4">
        <v>0</v>
      </c>
    </row>
    <row r="860" spans="1:75">
      <c r="A860" t="s">
        <v>139</v>
      </c>
      <c r="B860" s="20">
        <v>44236</v>
      </c>
      <c r="C860" s="4" t="s">
        <v>99</v>
      </c>
      <c r="D860" s="5">
        <v>2021</v>
      </c>
      <c r="E860" t="s">
        <v>755</v>
      </c>
      <c r="F860" s="4">
        <v>26472</v>
      </c>
      <c r="G860" s="4">
        <v>1271</v>
      </c>
      <c r="H860" s="4">
        <v>9194</v>
      </c>
      <c r="I860" s="4">
        <v>0</v>
      </c>
      <c r="J860" s="4">
        <v>1</v>
      </c>
      <c r="K860" s="4">
        <f t="shared" si="206"/>
        <v>9193</v>
      </c>
      <c r="L860">
        <f t="shared" si="207"/>
        <v>0</v>
      </c>
      <c r="M860" s="4">
        <v>26629</v>
      </c>
      <c r="N860" s="4">
        <v>9326</v>
      </c>
      <c r="O860" s="4">
        <v>9193</v>
      </c>
      <c r="P860" s="4">
        <v>0</v>
      </c>
      <c r="Q860" s="4">
        <v>0</v>
      </c>
      <c r="R860" s="4">
        <v>133</v>
      </c>
      <c r="S860" s="4">
        <v>32</v>
      </c>
      <c r="T860" s="4">
        <v>23</v>
      </c>
      <c r="U860" s="4">
        <v>77</v>
      </c>
      <c r="V860" s="4">
        <v>0</v>
      </c>
      <c r="W860" s="4">
        <v>1</v>
      </c>
      <c r="X860" s="32">
        <f t="shared" si="208"/>
        <v>0</v>
      </c>
      <c r="Y860" s="34" t="s">
        <v>513</v>
      </c>
      <c r="Z860" s="4">
        <v>259</v>
      </c>
      <c r="AA860" s="4">
        <v>20</v>
      </c>
      <c r="AB860" s="4">
        <v>20</v>
      </c>
      <c r="AC860" s="4">
        <v>0</v>
      </c>
      <c r="AD860" s="4">
        <v>0</v>
      </c>
      <c r="AE860" s="4">
        <v>0</v>
      </c>
      <c r="AF860" s="4">
        <v>0</v>
      </c>
      <c r="AG860" s="4">
        <v>0</v>
      </c>
      <c r="AH860" s="4">
        <v>0</v>
      </c>
      <c r="AI860" s="4">
        <v>0</v>
      </c>
      <c r="AJ860" s="4">
        <v>0</v>
      </c>
      <c r="AK860" s="4">
        <v>0</v>
      </c>
      <c r="AL860" s="4">
        <v>0</v>
      </c>
      <c r="AM860" s="4">
        <v>0</v>
      </c>
      <c r="AN860" s="4">
        <v>0</v>
      </c>
      <c r="AO860" s="4">
        <v>0</v>
      </c>
      <c r="AP860" s="4">
        <v>0</v>
      </c>
      <c r="AQ860" s="4">
        <v>0</v>
      </c>
      <c r="AR860" s="4">
        <v>0</v>
      </c>
      <c r="AS860" s="4">
        <v>0</v>
      </c>
      <c r="AT860" s="4">
        <v>0</v>
      </c>
      <c r="AU860" s="4">
        <v>0</v>
      </c>
      <c r="AV860" s="4">
        <v>0</v>
      </c>
      <c r="AW860">
        <f t="shared" si="209"/>
        <v>20</v>
      </c>
      <c r="AX860">
        <f t="shared" si="210"/>
        <v>20</v>
      </c>
      <c r="AY860" s="4">
        <v>0</v>
      </c>
      <c r="AZ860" s="4">
        <v>0</v>
      </c>
      <c r="BA860" s="4">
        <v>0</v>
      </c>
      <c r="BB860" s="4">
        <v>82</v>
      </c>
      <c r="BC860" s="4">
        <v>82</v>
      </c>
      <c r="BD860" s="4">
        <v>28</v>
      </c>
      <c r="BE860" s="4">
        <v>28</v>
      </c>
      <c r="BF860" s="4">
        <v>0</v>
      </c>
      <c r="BG860">
        <f t="shared" si="211"/>
        <v>0</v>
      </c>
      <c r="BH860" s="4">
        <v>0</v>
      </c>
      <c r="BI860" s="4">
        <v>0</v>
      </c>
      <c r="BJ860" s="4">
        <v>0</v>
      </c>
      <c r="BK860" s="4">
        <v>2378</v>
      </c>
      <c r="BL860" s="4">
        <f t="shared" si="212"/>
        <v>6948</v>
      </c>
      <c r="BM860" s="4">
        <f t="shared" si="213"/>
        <v>11</v>
      </c>
      <c r="BN860" s="4">
        <v>11</v>
      </c>
      <c r="BO860" s="4">
        <v>0</v>
      </c>
      <c r="BP860" s="4">
        <v>0</v>
      </c>
      <c r="BQ860" s="4">
        <v>13</v>
      </c>
      <c r="BR860" s="4">
        <f t="shared" si="214"/>
        <v>9306</v>
      </c>
      <c r="BS860" s="4">
        <f t="shared" si="215"/>
        <v>9173</v>
      </c>
      <c r="BT860" s="4">
        <f t="shared" si="216"/>
        <v>133</v>
      </c>
      <c r="BU860" s="4">
        <f t="shared" si="217"/>
        <v>26370</v>
      </c>
      <c r="BV860"/>
      <c r="BW860" s="4">
        <v>0</v>
      </c>
    </row>
    <row r="861" spans="1:75">
      <c r="A861" t="s">
        <v>141</v>
      </c>
      <c r="B861" s="20">
        <v>44236</v>
      </c>
      <c r="C861" s="4" t="s">
        <v>99</v>
      </c>
      <c r="D861" s="5">
        <v>2021</v>
      </c>
      <c r="E861" t="s">
        <v>756</v>
      </c>
      <c r="F861" s="4">
        <v>2763</v>
      </c>
      <c r="G861" s="4">
        <v>102</v>
      </c>
      <c r="H861" s="4">
        <v>1316</v>
      </c>
      <c r="I861" s="4">
        <v>0</v>
      </c>
      <c r="J861" s="4">
        <v>0</v>
      </c>
      <c r="K861" s="4">
        <f t="shared" si="206"/>
        <v>1316</v>
      </c>
      <c r="L861">
        <f t="shared" si="207"/>
        <v>-14</v>
      </c>
      <c r="M861" s="4">
        <v>2793</v>
      </c>
      <c r="N861" s="4">
        <v>1350</v>
      </c>
      <c r="O861" s="4">
        <v>1330</v>
      </c>
      <c r="P861" s="4">
        <v>0</v>
      </c>
      <c r="Q861" s="4">
        <v>0</v>
      </c>
      <c r="R861" s="4">
        <v>20</v>
      </c>
      <c r="S861" s="4">
        <v>1</v>
      </c>
      <c r="T861" s="4">
        <v>9</v>
      </c>
      <c r="U861" s="4">
        <v>9</v>
      </c>
      <c r="V861" s="4">
        <v>0</v>
      </c>
      <c r="W861" s="4">
        <v>1</v>
      </c>
      <c r="X861" s="32">
        <f t="shared" si="208"/>
        <v>0</v>
      </c>
      <c r="Y861" s="34" t="s">
        <v>757</v>
      </c>
      <c r="Z861" s="4">
        <v>33</v>
      </c>
      <c r="AA861" s="4">
        <v>2</v>
      </c>
      <c r="AB861" s="4">
        <v>2</v>
      </c>
      <c r="AC861" s="4">
        <v>0</v>
      </c>
      <c r="AD861" s="4">
        <v>0</v>
      </c>
      <c r="AE861" s="4">
        <v>0</v>
      </c>
      <c r="AF861" s="4">
        <v>0</v>
      </c>
      <c r="AG861" s="4">
        <v>0</v>
      </c>
      <c r="AH861" s="4">
        <v>0</v>
      </c>
      <c r="AI861" s="4">
        <v>0</v>
      </c>
      <c r="AJ861" s="4">
        <v>0</v>
      </c>
      <c r="AK861" s="4">
        <v>0</v>
      </c>
      <c r="AL861" s="4">
        <v>0</v>
      </c>
      <c r="AM861" s="4">
        <v>0</v>
      </c>
      <c r="AN861" s="4">
        <v>0</v>
      </c>
      <c r="AO861" s="4">
        <v>0</v>
      </c>
      <c r="AP861" s="4">
        <v>0</v>
      </c>
      <c r="AQ861" s="4">
        <v>0</v>
      </c>
      <c r="AR861" s="4">
        <v>0</v>
      </c>
      <c r="AS861" s="4">
        <v>0</v>
      </c>
      <c r="AT861" s="4">
        <v>0</v>
      </c>
      <c r="AU861" s="4">
        <v>0</v>
      </c>
      <c r="AV861" s="4">
        <v>0</v>
      </c>
      <c r="AW861">
        <f t="shared" si="209"/>
        <v>2</v>
      </c>
      <c r="AX861">
        <f t="shared" si="210"/>
        <v>2</v>
      </c>
      <c r="AY861" s="4">
        <v>0</v>
      </c>
      <c r="AZ861" s="4">
        <v>0</v>
      </c>
      <c r="BA861" s="4">
        <v>0</v>
      </c>
      <c r="BB861" s="4">
        <v>10</v>
      </c>
      <c r="BC861" s="4">
        <v>10</v>
      </c>
      <c r="BD861" s="4">
        <v>2</v>
      </c>
      <c r="BE861" s="4">
        <v>2</v>
      </c>
      <c r="BF861" s="4">
        <v>0</v>
      </c>
      <c r="BG861">
        <f t="shared" si="211"/>
        <v>1</v>
      </c>
      <c r="BH861" s="4">
        <v>1</v>
      </c>
      <c r="BI861" s="4">
        <v>0</v>
      </c>
      <c r="BJ861" s="4">
        <v>0</v>
      </c>
      <c r="BK861" s="4">
        <v>47</v>
      </c>
      <c r="BL861" s="4">
        <f t="shared" si="212"/>
        <v>1302</v>
      </c>
      <c r="BM861" s="4">
        <f t="shared" si="213"/>
        <v>4</v>
      </c>
      <c r="BN861" s="4">
        <v>4</v>
      </c>
      <c r="BO861" s="4">
        <v>0</v>
      </c>
      <c r="BP861" s="4">
        <v>0</v>
      </c>
      <c r="BQ861" s="4">
        <v>4</v>
      </c>
      <c r="BR861" s="4">
        <f t="shared" si="214"/>
        <v>1348</v>
      </c>
      <c r="BS861" s="4">
        <f t="shared" si="215"/>
        <v>1328</v>
      </c>
      <c r="BT861" s="4">
        <f t="shared" si="216"/>
        <v>20</v>
      </c>
      <c r="BU861" s="4">
        <f t="shared" si="217"/>
        <v>2760</v>
      </c>
      <c r="BV861"/>
      <c r="BW861" s="4">
        <v>0</v>
      </c>
    </row>
    <row r="862" spans="1:75">
      <c r="A862" t="s">
        <v>143</v>
      </c>
      <c r="B862" s="20">
        <v>44236</v>
      </c>
      <c r="C862" s="4" t="s">
        <v>99</v>
      </c>
      <c r="D862" s="5">
        <v>2021</v>
      </c>
      <c r="E862" t="s">
        <v>758</v>
      </c>
      <c r="F862" s="4">
        <v>6722</v>
      </c>
      <c r="G862" s="4">
        <v>265</v>
      </c>
      <c r="H862" s="4">
        <v>2668</v>
      </c>
      <c r="I862" s="4">
        <v>0</v>
      </c>
      <c r="J862" s="4">
        <v>0</v>
      </c>
      <c r="K862" s="4">
        <f t="shared" si="206"/>
        <v>2668</v>
      </c>
      <c r="L862">
        <f t="shared" si="207"/>
        <v>0</v>
      </c>
      <c r="M862" s="4">
        <v>6819</v>
      </c>
      <c r="N862" s="4">
        <v>2695</v>
      </c>
      <c r="O862" s="4">
        <v>2668</v>
      </c>
      <c r="P862" s="4">
        <v>0</v>
      </c>
      <c r="Q862" s="4">
        <v>0</v>
      </c>
      <c r="R862" s="4">
        <v>27</v>
      </c>
      <c r="S862" s="4">
        <v>8</v>
      </c>
      <c r="T862" s="4">
        <v>2</v>
      </c>
      <c r="U862" s="4">
        <v>17</v>
      </c>
      <c r="V862" s="4">
        <v>0</v>
      </c>
      <c r="W862" s="4">
        <v>0</v>
      </c>
      <c r="X862" s="32">
        <f t="shared" si="208"/>
        <v>0</v>
      </c>
      <c r="Y862" s="34" t="s">
        <v>513</v>
      </c>
      <c r="Z862" s="4">
        <v>92</v>
      </c>
      <c r="AA862" s="4">
        <v>7</v>
      </c>
      <c r="AB862" s="4">
        <v>7</v>
      </c>
      <c r="AC862" s="4">
        <v>0</v>
      </c>
      <c r="AD862" s="4">
        <v>0</v>
      </c>
      <c r="AE862" s="4">
        <v>0</v>
      </c>
      <c r="AF862" s="4">
        <v>0</v>
      </c>
      <c r="AG862" s="4">
        <v>0</v>
      </c>
      <c r="AH862" s="4">
        <v>0</v>
      </c>
      <c r="AI862" s="4">
        <v>0</v>
      </c>
      <c r="AJ862" s="4">
        <v>0</v>
      </c>
      <c r="AK862" s="4">
        <v>0</v>
      </c>
      <c r="AL862" s="4">
        <v>0</v>
      </c>
      <c r="AM862" s="4">
        <v>0</v>
      </c>
      <c r="AN862" s="4">
        <v>0</v>
      </c>
      <c r="AO862" s="4">
        <v>0</v>
      </c>
      <c r="AP862" s="4">
        <v>0</v>
      </c>
      <c r="AQ862" s="4">
        <v>0</v>
      </c>
      <c r="AR862" s="4">
        <v>0</v>
      </c>
      <c r="AS862" s="4">
        <v>0</v>
      </c>
      <c r="AT862" s="4">
        <v>0</v>
      </c>
      <c r="AU862" s="4">
        <v>0</v>
      </c>
      <c r="AV862" s="4">
        <v>0</v>
      </c>
      <c r="AW862">
        <f t="shared" si="209"/>
        <v>7</v>
      </c>
      <c r="AX862">
        <f t="shared" si="210"/>
        <v>7</v>
      </c>
      <c r="AY862" s="4">
        <v>0</v>
      </c>
      <c r="AZ862" s="4">
        <v>0</v>
      </c>
      <c r="BA862" s="4">
        <v>0</v>
      </c>
      <c r="BB862" s="4">
        <v>36</v>
      </c>
      <c r="BC862" s="4">
        <v>36</v>
      </c>
      <c r="BD862" s="4">
        <v>10</v>
      </c>
      <c r="BE862" s="4">
        <v>9</v>
      </c>
      <c r="BF862" s="4">
        <v>1</v>
      </c>
      <c r="BG862">
        <f t="shared" si="211"/>
        <v>0</v>
      </c>
      <c r="BH862" s="4">
        <v>0</v>
      </c>
      <c r="BI862" s="4">
        <v>0</v>
      </c>
      <c r="BJ862" s="4">
        <v>0</v>
      </c>
      <c r="BK862" s="4">
        <v>1188</v>
      </c>
      <c r="BL862" s="4">
        <f t="shared" si="212"/>
        <v>1507</v>
      </c>
      <c r="BM862" s="4">
        <f t="shared" si="213"/>
        <v>4</v>
      </c>
      <c r="BN862" s="4">
        <v>4</v>
      </c>
      <c r="BO862" s="4">
        <v>0</v>
      </c>
      <c r="BP862" s="4">
        <v>0</v>
      </c>
      <c r="BQ862" s="4">
        <v>5</v>
      </c>
      <c r="BR862" s="4">
        <f t="shared" si="214"/>
        <v>2688</v>
      </c>
      <c r="BS862" s="4">
        <f t="shared" si="215"/>
        <v>2661</v>
      </c>
      <c r="BT862" s="4">
        <f t="shared" si="216"/>
        <v>27</v>
      </c>
      <c r="BU862" s="4">
        <f t="shared" si="217"/>
        <v>6727</v>
      </c>
      <c r="BV862"/>
      <c r="BW862" s="4">
        <v>0</v>
      </c>
    </row>
    <row r="863" spans="1:75">
      <c r="A863" t="s">
        <v>145</v>
      </c>
      <c r="B863" s="20">
        <v>44236</v>
      </c>
      <c r="C863" s="4" t="s">
        <v>99</v>
      </c>
      <c r="D863" s="5">
        <v>2021</v>
      </c>
      <c r="E863" t="s">
        <v>759</v>
      </c>
      <c r="K863" s="4">
        <f t="shared" si="206"/>
        <v>0</v>
      </c>
      <c r="L863">
        <f t="shared" si="207"/>
        <v>0</v>
      </c>
      <c r="X863" s="32">
        <f t="shared" si="208"/>
        <v>0</v>
      </c>
      <c r="Y863" s="34" t="s">
        <v>513</v>
      </c>
      <c r="AW863">
        <f t="shared" si="209"/>
        <v>0</v>
      </c>
      <c r="AX863">
        <f t="shared" si="210"/>
        <v>0</v>
      </c>
      <c r="BG863">
        <f t="shared" si="211"/>
        <v>0</v>
      </c>
      <c r="BL863" s="4">
        <f t="shared" si="212"/>
        <v>0</v>
      </c>
      <c r="BM863" s="4">
        <f t="shared" si="213"/>
        <v>0</v>
      </c>
      <c r="BR863" s="4">
        <f t="shared" si="214"/>
        <v>0</v>
      </c>
      <c r="BS863" s="4">
        <f t="shared" si="215"/>
        <v>0</v>
      </c>
      <c r="BT863" s="4">
        <f t="shared" si="216"/>
        <v>0</v>
      </c>
      <c r="BU863" s="4">
        <f t="shared" si="217"/>
        <v>0</v>
      </c>
      <c r="BV863"/>
    </row>
    <row r="864" spans="1:75">
      <c r="A864" t="s">
        <v>147</v>
      </c>
      <c r="B864" s="20">
        <v>44236</v>
      </c>
      <c r="C864" s="4" t="s">
        <v>99</v>
      </c>
      <c r="D864" s="5">
        <v>2021</v>
      </c>
      <c r="E864" t="s">
        <v>760</v>
      </c>
      <c r="F864" s="4">
        <v>3336</v>
      </c>
      <c r="G864" s="4">
        <v>141</v>
      </c>
      <c r="H864" s="4">
        <v>1286</v>
      </c>
      <c r="I864" s="4">
        <v>0</v>
      </c>
      <c r="J864" s="4">
        <v>1</v>
      </c>
      <c r="K864" s="4">
        <f t="shared" si="206"/>
        <v>1285</v>
      </c>
      <c r="L864">
        <f t="shared" si="207"/>
        <v>0</v>
      </c>
      <c r="M864" s="4">
        <v>3355</v>
      </c>
      <c r="N864" s="4">
        <v>1314</v>
      </c>
      <c r="O864" s="4">
        <v>1285</v>
      </c>
      <c r="P864" s="4">
        <v>0</v>
      </c>
      <c r="Q864" s="4">
        <v>0</v>
      </c>
      <c r="R864" s="4">
        <v>29</v>
      </c>
      <c r="S864" s="4">
        <v>13</v>
      </c>
      <c r="T864" s="4">
        <v>1</v>
      </c>
      <c r="U864" s="4">
        <v>15</v>
      </c>
      <c r="V864" s="4">
        <v>0</v>
      </c>
      <c r="W864" s="4">
        <v>0</v>
      </c>
      <c r="X864" s="32">
        <f t="shared" si="208"/>
        <v>0</v>
      </c>
      <c r="Y864" s="34" t="s">
        <v>513</v>
      </c>
      <c r="Z864" s="4">
        <v>39</v>
      </c>
      <c r="AA864" s="4">
        <v>1</v>
      </c>
      <c r="AB864" s="4">
        <v>1</v>
      </c>
      <c r="AC864" s="4">
        <v>0</v>
      </c>
      <c r="AD864" s="4">
        <v>0</v>
      </c>
      <c r="AE864" s="4">
        <v>0</v>
      </c>
      <c r="AF864" s="4">
        <v>0</v>
      </c>
      <c r="AG864" s="4">
        <v>0</v>
      </c>
      <c r="AH864" s="4">
        <v>0</v>
      </c>
      <c r="AI864" s="4">
        <v>0</v>
      </c>
      <c r="AJ864" s="4">
        <v>0</v>
      </c>
      <c r="AK864" s="4">
        <v>0</v>
      </c>
      <c r="AL864" s="4">
        <v>0</v>
      </c>
      <c r="AM864" s="4">
        <v>0</v>
      </c>
      <c r="AN864" s="4">
        <v>0</v>
      </c>
      <c r="AO864" s="4">
        <v>0</v>
      </c>
      <c r="AP864" s="4">
        <v>0</v>
      </c>
      <c r="AQ864" s="4">
        <v>0</v>
      </c>
      <c r="AR864" s="4">
        <v>0</v>
      </c>
      <c r="AS864" s="4">
        <v>0</v>
      </c>
      <c r="AT864" s="4">
        <v>0</v>
      </c>
      <c r="AU864" s="4">
        <v>0</v>
      </c>
      <c r="AV864" s="4">
        <v>0</v>
      </c>
      <c r="AW864">
        <f t="shared" si="209"/>
        <v>1</v>
      </c>
      <c r="AX864">
        <f t="shared" si="210"/>
        <v>1</v>
      </c>
      <c r="AY864" s="4">
        <v>0</v>
      </c>
      <c r="AZ864" s="4">
        <v>0</v>
      </c>
      <c r="BA864" s="4">
        <v>0</v>
      </c>
      <c r="BB864" s="4">
        <v>18</v>
      </c>
      <c r="BC864" s="4">
        <v>18</v>
      </c>
      <c r="BD864" s="4">
        <v>2</v>
      </c>
      <c r="BE864" s="4">
        <v>2</v>
      </c>
      <c r="BF864" s="4">
        <v>0</v>
      </c>
      <c r="BG864">
        <f t="shared" si="211"/>
        <v>0</v>
      </c>
      <c r="BH864" s="4">
        <v>0</v>
      </c>
      <c r="BI864" s="4">
        <v>0</v>
      </c>
      <c r="BJ864" s="4">
        <v>0</v>
      </c>
      <c r="BK864" s="4">
        <v>328</v>
      </c>
      <c r="BL864" s="4">
        <f t="shared" si="212"/>
        <v>986</v>
      </c>
      <c r="BM864" s="4">
        <f t="shared" si="213"/>
        <v>4</v>
      </c>
      <c r="BN864" s="4">
        <v>4</v>
      </c>
      <c r="BO864" s="4">
        <v>0</v>
      </c>
      <c r="BP864" s="4">
        <v>0</v>
      </c>
      <c r="BQ864" s="4">
        <v>4</v>
      </c>
      <c r="BR864" s="4">
        <f t="shared" si="214"/>
        <v>1313</v>
      </c>
      <c r="BS864" s="4">
        <f t="shared" si="215"/>
        <v>1284</v>
      </c>
      <c r="BT864" s="4">
        <f t="shared" si="216"/>
        <v>29</v>
      </c>
      <c r="BU864" s="4">
        <f t="shared" si="217"/>
        <v>3316</v>
      </c>
      <c r="BV864"/>
      <c r="BW864" s="4">
        <v>0</v>
      </c>
    </row>
    <row r="865" spans="1:75">
      <c r="A865" t="s">
        <v>149</v>
      </c>
      <c r="B865" s="20">
        <v>44236</v>
      </c>
      <c r="C865" s="4" t="s">
        <v>99</v>
      </c>
      <c r="D865" s="5">
        <v>2021</v>
      </c>
      <c r="E865" t="s">
        <v>761</v>
      </c>
      <c r="K865" s="4">
        <f t="shared" si="206"/>
        <v>0</v>
      </c>
      <c r="L865">
        <f t="shared" si="207"/>
        <v>0</v>
      </c>
      <c r="X865" s="32">
        <f t="shared" si="208"/>
        <v>0</v>
      </c>
      <c r="Y865" s="34" t="s">
        <v>762</v>
      </c>
      <c r="AW865">
        <f t="shared" si="209"/>
        <v>0</v>
      </c>
      <c r="AX865">
        <f t="shared" si="210"/>
        <v>0</v>
      </c>
      <c r="BG865">
        <f t="shared" si="211"/>
        <v>0</v>
      </c>
      <c r="BL865" s="4">
        <f t="shared" si="212"/>
        <v>0</v>
      </c>
      <c r="BM865" s="4">
        <f t="shared" si="213"/>
        <v>0</v>
      </c>
      <c r="BR865" s="4">
        <f t="shared" si="214"/>
        <v>0</v>
      </c>
      <c r="BS865" s="4">
        <f t="shared" si="215"/>
        <v>0</v>
      </c>
      <c r="BT865" s="4">
        <f t="shared" si="216"/>
        <v>0</v>
      </c>
      <c r="BU865" s="4">
        <f t="shared" si="217"/>
        <v>0</v>
      </c>
      <c r="BV865"/>
    </row>
    <row r="866" spans="1:75">
      <c r="A866" t="s">
        <v>151</v>
      </c>
      <c r="B866" s="20">
        <v>44236</v>
      </c>
      <c r="C866" s="4" t="s">
        <v>99</v>
      </c>
      <c r="D866" s="5">
        <v>2021</v>
      </c>
      <c r="E866" t="s">
        <v>718</v>
      </c>
      <c r="K866" s="4">
        <f t="shared" si="206"/>
        <v>0</v>
      </c>
      <c r="L866">
        <f t="shared" si="207"/>
        <v>0</v>
      </c>
      <c r="X866" s="32">
        <f t="shared" si="208"/>
        <v>0</v>
      </c>
      <c r="Y866" s="34" t="s">
        <v>513</v>
      </c>
      <c r="AW866">
        <f t="shared" si="209"/>
        <v>0</v>
      </c>
      <c r="AX866">
        <f t="shared" si="210"/>
        <v>0</v>
      </c>
      <c r="BG866">
        <f t="shared" si="211"/>
        <v>0</v>
      </c>
      <c r="BL866" s="4">
        <f t="shared" si="212"/>
        <v>0</v>
      </c>
      <c r="BM866" s="4">
        <f t="shared" si="213"/>
        <v>0</v>
      </c>
      <c r="BR866" s="4">
        <f t="shared" si="214"/>
        <v>0</v>
      </c>
      <c r="BS866" s="4">
        <f t="shared" si="215"/>
        <v>0</v>
      </c>
      <c r="BT866" s="4">
        <f t="shared" si="216"/>
        <v>0</v>
      </c>
      <c r="BU866" s="4">
        <f t="shared" si="217"/>
        <v>0</v>
      </c>
      <c r="BV866"/>
    </row>
    <row r="867" spans="1:75">
      <c r="A867" t="s">
        <v>153</v>
      </c>
      <c r="B867" s="20">
        <v>44236</v>
      </c>
      <c r="C867" s="4" t="s">
        <v>99</v>
      </c>
      <c r="D867" s="5">
        <v>2021</v>
      </c>
      <c r="E867" t="s">
        <v>763</v>
      </c>
      <c r="K867" s="4">
        <f t="shared" si="206"/>
        <v>0</v>
      </c>
      <c r="L867">
        <f t="shared" si="207"/>
        <v>0</v>
      </c>
      <c r="X867" s="32">
        <f t="shared" si="208"/>
        <v>0</v>
      </c>
      <c r="Y867" s="34" t="s">
        <v>513</v>
      </c>
      <c r="AW867">
        <f t="shared" si="209"/>
        <v>0</v>
      </c>
      <c r="AX867">
        <f t="shared" si="210"/>
        <v>0</v>
      </c>
      <c r="BG867">
        <f t="shared" si="211"/>
        <v>0</v>
      </c>
      <c r="BL867" s="4">
        <f t="shared" si="212"/>
        <v>0</v>
      </c>
      <c r="BM867" s="4">
        <f t="shared" si="213"/>
        <v>0</v>
      </c>
      <c r="BR867" s="4">
        <f t="shared" si="214"/>
        <v>0</v>
      </c>
      <c r="BS867" s="4">
        <f t="shared" si="215"/>
        <v>0</v>
      </c>
      <c r="BT867" s="4">
        <f t="shared" si="216"/>
        <v>0</v>
      </c>
      <c r="BU867" s="4">
        <f t="shared" si="217"/>
        <v>0</v>
      </c>
      <c r="BV867"/>
    </row>
    <row r="868" spans="1:75">
      <c r="A868" t="s">
        <v>155</v>
      </c>
      <c r="B868" s="20">
        <v>44236</v>
      </c>
      <c r="C868" s="4" t="s">
        <v>99</v>
      </c>
      <c r="D868" s="5">
        <v>2021</v>
      </c>
      <c r="E868" t="s">
        <v>764</v>
      </c>
      <c r="F868" s="4">
        <v>30534</v>
      </c>
      <c r="G868" s="4">
        <v>1362</v>
      </c>
      <c r="H868" s="4">
        <v>10919</v>
      </c>
      <c r="I868" s="4">
        <v>0</v>
      </c>
      <c r="J868" s="4">
        <v>2</v>
      </c>
      <c r="K868" s="4">
        <f t="shared" si="206"/>
        <v>10917</v>
      </c>
      <c r="L868">
        <f t="shared" si="207"/>
        <v>0</v>
      </c>
      <c r="M868" s="4">
        <v>30828</v>
      </c>
      <c r="N868" s="4">
        <v>11076</v>
      </c>
      <c r="O868" s="4">
        <v>10917</v>
      </c>
      <c r="P868" s="4">
        <v>0</v>
      </c>
      <c r="Q868" s="4">
        <v>0</v>
      </c>
      <c r="R868" s="4">
        <v>159</v>
      </c>
      <c r="S868" s="4">
        <v>61</v>
      </c>
      <c r="T868" s="4">
        <v>52</v>
      </c>
      <c r="U868" s="4">
        <v>46</v>
      </c>
      <c r="V868" s="4">
        <v>0</v>
      </c>
      <c r="W868" s="4">
        <v>0</v>
      </c>
      <c r="X868" s="32">
        <f t="shared" si="208"/>
        <v>0</v>
      </c>
      <c r="Y868" s="34" t="s">
        <v>513</v>
      </c>
      <c r="Z868" s="4">
        <v>494</v>
      </c>
      <c r="AA868" s="4">
        <v>33</v>
      </c>
      <c r="AB868" s="4">
        <v>33</v>
      </c>
      <c r="AC868" s="4">
        <v>0</v>
      </c>
      <c r="AD868" s="4">
        <v>0</v>
      </c>
      <c r="AE868" s="4">
        <v>0</v>
      </c>
      <c r="AF868" s="4">
        <v>0</v>
      </c>
      <c r="AG868" s="4">
        <v>0</v>
      </c>
      <c r="AH868" s="4">
        <v>0</v>
      </c>
      <c r="AI868" s="4">
        <v>0</v>
      </c>
      <c r="AJ868" s="4">
        <v>0</v>
      </c>
      <c r="AK868" s="4">
        <v>0</v>
      </c>
      <c r="AL868" s="4">
        <v>0</v>
      </c>
      <c r="AM868" s="4">
        <v>0</v>
      </c>
      <c r="AN868" s="4">
        <v>0</v>
      </c>
      <c r="AO868" s="4">
        <v>0</v>
      </c>
      <c r="AP868" s="4">
        <v>0</v>
      </c>
      <c r="AQ868" s="4">
        <v>0</v>
      </c>
      <c r="AR868" s="4">
        <v>0</v>
      </c>
      <c r="AS868" s="4">
        <v>0</v>
      </c>
      <c r="AT868" s="4">
        <v>0</v>
      </c>
      <c r="AU868" s="4">
        <v>0</v>
      </c>
      <c r="AV868" s="4">
        <v>0</v>
      </c>
      <c r="AW868">
        <f t="shared" si="209"/>
        <v>33</v>
      </c>
      <c r="AX868">
        <f t="shared" si="210"/>
        <v>33</v>
      </c>
      <c r="AY868" s="4">
        <v>0</v>
      </c>
      <c r="AZ868" s="4">
        <v>0</v>
      </c>
      <c r="BA868" s="4">
        <v>0</v>
      </c>
      <c r="BB868" s="4">
        <v>120</v>
      </c>
      <c r="BC868" s="4">
        <v>120</v>
      </c>
      <c r="BD868" s="4">
        <v>45</v>
      </c>
      <c r="BE868" s="4">
        <v>45</v>
      </c>
      <c r="BF868" s="4">
        <v>0</v>
      </c>
      <c r="BG868">
        <f t="shared" si="211"/>
        <v>11</v>
      </c>
      <c r="BH868" s="4">
        <v>11</v>
      </c>
      <c r="BI868" s="4">
        <v>0</v>
      </c>
      <c r="BJ868" s="4">
        <v>0</v>
      </c>
      <c r="BK868" s="4">
        <v>5016</v>
      </c>
      <c r="BL868" s="4">
        <f t="shared" si="212"/>
        <v>6049</v>
      </c>
      <c r="BM868" s="4">
        <f t="shared" si="213"/>
        <v>24</v>
      </c>
      <c r="BN868" s="4">
        <v>24</v>
      </c>
      <c r="BO868" s="4">
        <v>0</v>
      </c>
      <c r="BP868" s="4">
        <v>0</v>
      </c>
      <c r="BQ868" s="4">
        <v>0</v>
      </c>
      <c r="BR868" s="4">
        <f t="shared" si="214"/>
        <v>11043</v>
      </c>
      <c r="BS868" s="4">
        <f t="shared" si="215"/>
        <v>10884</v>
      </c>
      <c r="BT868" s="4">
        <f t="shared" si="216"/>
        <v>159</v>
      </c>
      <c r="BU868" s="4">
        <f t="shared" si="217"/>
        <v>30334</v>
      </c>
      <c r="BV868"/>
      <c r="BW868" s="4">
        <v>0</v>
      </c>
    </row>
    <row r="869" spans="1:75">
      <c r="A869" t="s">
        <v>157</v>
      </c>
      <c r="B869" s="20">
        <v>44236</v>
      </c>
      <c r="C869" s="4" t="s">
        <v>99</v>
      </c>
      <c r="D869" s="5">
        <v>2021</v>
      </c>
      <c r="E869" t="s">
        <v>765</v>
      </c>
      <c r="F869" s="4">
        <v>1718</v>
      </c>
      <c r="G869" s="4">
        <v>38</v>
      </c>
      <c r="H869" s="4">
        <v>737</v>
      </c>
      <c r="I869" s="4">
        <v>0</v>
      </c>
      <c r="J869" s="4">
        <v>0</v>
      </c>
      <c r="K869" s="4">
        <f t="shared" si="206"/>
        <v>737</v>
      </c>
      <c r="L869">
        <f t="shared" si="207"/>
        <v>0</v>
      </c>
      <c r="M869" s="4">
        <v>1725</v>
      </c>
      <c r="N869" s="4">
        <v>747</v>
      </c>
      <c r="O869" s="4">
        <v>737</v>
      </c>
      <c r="P869" s="4">
        <v>0</v>
      </c>
      <c r="Q869" s="4">
        <v>0</v>
      </c>
      <c r="R869" s="4">
        <v>10</v>
      </c>
      <c r="S869" s="4">
        <v>1</v>
      </c>
      <c r="T869" s="4">
        <v>0</v>
      </c>
      <c r="U869" s="4">
        <v>9</v>
      </c>
      <c r="V869" s="4">
        <v>0</v>
      </c>
      <c r="W869" s="4">
        <v>0</v>
      </c>
      <c r="X869" s="32">
        <f t="shared" si="208"/>
        <v>0</v>
      </c>
      <c r="Y869" s="34" t="s">
        <v>513</v>
      </c>
      <c r="Z869" s="4">
        <v>33</v>
      </c>
      <c r="AA869" s="4">
        <v>1</v>
      </c>
      <c r="AB869" s="4">
        <v>1</v>
      </c>
      <c r="AC869" s="4">
        <v>0</v>
      </c>
      <c r="AD869" s="4">
        <v>0</v>
      </c>
      <c r="AE869" s="4">
        <v>0</v>
      </c>
      <c r="AF869" s="4">
        <v>0</v>
      </c>
      <c r="AG869" s="4">
        <v>0</v>
      </c>
      <c r="AH869" s="4">
        <v>0</v>
      </c>
      <c r="AI869" s="4">
        <v>0</v>
      </c>
      <c r="AJ869" s="4">
        <v>0</v>
      </c>
      <c r="AK869" s="4">
        <v>0</v>
      </c>
      <c r="AL869" s="4">
        <v>0</v>
      </c>
      <c r="AM869" s="4">
        <v>0</v>
      </c>
      <c r="AN869" s="4">
        <v>0</v>
      </c>
      <c r="AO869" s="4">
        <v>0</v>
      </c>
      <c r="AP869" s="4">
        <v>0</v>
      </c>
      <c r="AQ869" s="4">
        <v>0</v>
      </c>
      <c r="AR869" s="4">
        <v>0</v>
      </c>
      <c r="AS869" s="4">
        <v>0</v>
      </c>
      <c r="AT869" s="4">
        <v>0</v>
      </c>
      <c r="AU869" s="4">
        <v>0</v>
      </c>
      <c r="AV869" s="4">
        <v>0</v>
      </c>
      <c r="AW869">
        <f t="shared" si="209"/>
        <v>1</v>
      </c>
      <c r="AX869">
        <f t="shared" si="210"/>
        <v>1</v>
      </c>
      <c r="AY869" s="4">
        <v>0</v>
      </c>
      <c r="AZ869" s="4">
        <v>0</v>
      </c>
      <c r="BA869" s="4">
        <v>0</v>
      </c>
      <c r="BB869" s="4">
        <v>2</v>
      </c>
      <c r="BC869" s="4">
        <v>2</v>
      </c>
      <c r="BD869" s="4">
        <v>0</v>
      </c>
      <c r="BE869" s="4">
        <v>0</v>
      </c>
      <c r="BF869" s="4">
        <v>0</v>
      </c>
      <c r="BG869">
        <f t="shared" si="211"/>
        <v>0</v>
      </c>
      <c r="BH869" s="4">
        <v>0</v>
      </c>
      <c r="BI869" s="4">
        <v>0</v>
      </c>
      <c r="BJ869" s="4">
        <v>0</v>
      </c>
      <c r="BK869" s="4">
        <v>480</v>
      </c>
      <c r="BL869" s="4">
        <f t="shared" si="212"/>
        <v>267</v>
      </c>
      <c r="BM869" s="4">
        <f t="shared" si="213"/>
        <v>1</v>
      </c>
      <c r="BN869" s="4">
        <v>1</v>
      </c>
      <c r="BO869" s="4">
        <v>0</v>
      </c>
      <c r="BP869" s="4">
        <v>0</v>
      </c>
      <c r="BQ869" s="4">
        <v>1</v>
      </c>
      <c r="BR869" s="4">
        <f t="shared" si="214"/>
        <v>746</v>
      </c>
      <c r="BS869" s="4">
        <f t="shared" si="215"/>
        <v>736</v>
      </c>
      <c r="BT869" s="4">
        <f t="shared" si="216"/>
        <v>10</v>
      </c>
      <c r="BU869" s="4">
        <f t="shared" si="217"/>
        <v>1692</v>
      </c>
      <c r="BV869"/>
      <c r="BW869" s="4">
        <v>0</v>
      </c>
    </row>
    <row r="870" spans="1:75">
      <c r="A870" t="s">
        <v>159</v>
      </c>
      <c r="B870" s="20">
        <v>44236</v>
      </c>
      <c r="C870" s="4" t="s">
        <v>99</v>
      </c>
      <c r="D870" s="5">
        <v>2021</v>
      </c>
      <c r="E870" t="s">
        <v>766</v>
      </c>
      <c r="F870" s="4">
        <v>12551</v>
      </c>
      <c r="G870" s="4">
        <v>834</v>
      </c>
      <c r="H870" s="4">
        <v>3341</v>
      </c>
      <c r="I870" s="4">
        <v>0</v>
      </c>
      <c r="J870" s="4">
        <v>0</v>
      </c>
      <c r="K870" s="4">
        <f t="shared" si="206"/>
        <v>3341</v>
      </c>
      <c r="L870">
        <f t="shared" si="207"/>
        <v>0</v>
      </c>
      <c r="M870" s="4">
        <v>12731</v>
      </c>
      <c r="N870" s="4">
        <v>3379</v>
      </c>
      <c r="O870" s="4">
        <v>3341</v>
      </c>
      <c r="P870" s="4">
        <v>0</v>
      </c>
      <c r="Q870" s="4">
        <v>0</v>
      </c>
      <c r="R870" s="4">
        <v>38</v>
      </c>
      <c r="S870" s="4">
        <v>3</v>
      </c>
      <c r="T870" s="4">
        <v>7</v>
      </c>
      <c r="U870" s="4">
        <v>28</v>
      </c>
      <c r="V870" s="4">
        <v>0</v>
      </c>
      <c r="W870" s="4">
        <v>0</v>
      </c>
      <c r="X870" s="32">
        <f t="shared" si="208"/>
        <v>0</v>
      </c>
      <c r="Y870" s="34" t="s">
        <v>513</v>
      </c>
      <c r="Z870" s="4">
        <v>263</v>
      </c>
      <c r="AA870" s="4">
        <v>28</v>
      </c>
      <c r="AB870" s="4">
        <v>28</v>
      </c>
      <c r="AC870" s="4">
        <v>0</v>
      </c>
      <c r="AD870" s="4">
        <v>0</v>
      </c>
      <c r="AE870" s="4">
        <v>0</v>
      </c>
      <c r="AF870" s="4">
        <v>0</v>
      </c>
      <c r="AG870" s="4">
        <v>0</v>
      </c>
      <c r="AH870" s="4">
        <v>0</v>
      </c>
      <c r="AI870" s="4">
        <v>0</v>
      </c>
      <c r="AJ870" s="4">
        <v>0</v>
      </c>
      <c r="AK870" s="4">
        <v>0</v>
      </c>
      <c r="AL870" s="4">
        <v>0</v>
      </c>
      <c r="AM870" s="4">
        <v>0</v>
      </c>
      <c r="AN870" s="4">
        <v>0</v>
      </c>
      <c r="AO870" s="4">
        <v>0</v>
      </c>
      <c r="AP870" s="4">
        <v>0</v>
      </c>
      <c r="AQ870" s="4">
        <v>0</v>
      </c>
      <c r="AR870" s="4">
        <v>0</v>
      </c>
      <c r="AS870" s="4">
        <v>0</v>
      </c>
      <c r="AT870" s="4">
        <v>0</v>
      </c>
      <c r="AU870" s="4">
        <v>0</v>
      </c>
      <c r="AV870" s="4">
        <v>0</v>
      </c>
      <c r="AW870">
        <f t="shared" si="209"/>
        <v>28</v>
      </c>
      <c r="AX870">
        <f t="shared" si="210"/>
        <v>28</v>
      </c>
      <c r="AY870" s="4">
        <v>0</v>
      </c>
      <c r="AZ870" s="4">
        <v>0</v>
      </c>
      <c r="BA870" s="4">
        <v>0</v>
      </c>
      <c r="BB870" s="4">
        <v>44</v>
      </c>
      <c r="BC870" s="4">
        <v>44</v>
      </c>
      <c r="BD870" s="4">
        <v>9</v>
      </c>
      <c r="BE870" s="4">
        <v>9</v>
      </c>
      <c r="BF870" s="4">
        <v>0</v>
      </c>
      <c r="BG870">
        <f t="shared" si="211"/>
        <v>0</v>
      </c>
      <c r="BH870" s="4">
        <v>0</v>
      </c>
      <c r="BI870" s="4">
        <v>0</v>
      </c>
      <c r="BJ870" s="4">
        <v>0</v>
      </c>
      <c r="BK870" s="4">
        <v>1115</v>
      </c>
      <c r="BL870" s="4">
        <f t="shared" si="212"/>
        <v>2264</v>
      </c>
      <c r="BM870" s="4">
        <f t="shared" si="213"/>
        <v>5</v>
      </c>
      <c r="BN870" s="4">
        <v>5</v>
      </c>
      <c r="BO870" s="4">
        <v>0</v>
      </c>
      <c r="BP870" s="4">
        <v>0</v>
      </c>
      <c r="BQ870" s="4">
        <v>6</v>
      </c>
      <c r="BR870" s="4">
        <f t="shared" si="214"/>
        <v>3351</v>
      </c>
      <c r="BS870" s="4">
        <f t="shared" si="215"/>
        <v>3313</v>
      </c>
      <c r="BT870" s="4">
        <f t="shared" si="216"/>
        <v>38</v>
      </c>
      <c r="BU870" s="4">
        <f t="shared" si="217"/>
        <v>12468</v>
      </c>
      <c r="BV870"/>
      <c r="BW870" s="4">
        <v>0</v>
      </c>
    </row>
    <row r="871" spans="1:75" ht="57.95">
      <c r="A871" t="s">
        <v>161</v>
      </c>
      <c r="B871" s="20">
        <v>44236</v>
      </c>
      <c r="C871" s="4" t="s">
        <v>99</v>
      </c>
      <c r="D871" s="5">
        <v>2021</v>
      </c>
      <c r="E871" t="s">
        <v>767</v>
      </c>
      <c r="F871" s="4">
        <v>338552</v>
      </c>
      <c r="G871" s="4">
        <v>16203</v>
      </c>
      <c r="H871" s="4">
        <v>134567</v>
      </c>
      <c r="I871" s="4">
        <v>34</v>
      </c>
      <c r="J871" s="4">
        <v>3</v>
      </c>
      <c r="K871" s="4">
        <f t="shared" si="206"/>
        <v>134598</v>
      </c>
      <c r="L871">
        <f t="shared" si="207"/>
        <v>-3</v>
      </c>
      <c r="M871" s="4">
        <v>341133</v>
      </c>
      <c r="N871" s="4">
        <v>135767</v>
      </c>
      <c r="O871" s="4">
        <v>134601</v>
      </c>
      <c r="P871" s="4">
        <v>0</v>
      </c>
      <c r="Q871" s="4">
        <v>0</v>
      </c>
      <c r="R871" s="4">
        <v>1166</v>
      </c>
      <c r="S871" s="4">
        <v>181</v>
      </c>
      <c r="T871" s="4">
        <v>314</v>
      </c>
      <c r="U871" s="4">
        <v>664</v>
      </c>
      <c r="V871" s="4">
        <v>0</v>
      </c>
      <c r="W871" s="4">
        <v>7</v>
      </c>
      <c r="X871" s="32">
        <f t="shared" si="208"/>
        <v>0</v>
      </c>
      <c r="Y871" s="34" t="s">
        <v>768</v>
      </c>
      <c r="Z871" s="4">
        <v>7755</v>
      </c>
      <c r="AA871" s="4">
        <v>884</v>
      </c>
      <c r="AB871" s="4">
        <v>879</v>
      </c>
      <c r="AC871" s="4">
        <v>5</v>
      </c>
      <c r="AD871" s="4">
        <v>2</v>
      </c>
      <c r="AE871" s="4">
        <v>3</v>
      </c>
      <c r="AF871" s="4">
        <v>0</v>
      </c>
      <c r="AG871" s="4">
        <v>0</v>
      </c>
      <c r="AH871" s="4">
        <v>0</v>
      </c>
      <c r="AI871" s="4">
        <v>0</v>
      </c>
      <c r="AJ871" s="4">
        <v>0</v>
      </c>
      <c r="AK871" s="4">
        <v>0</v>
      </c>
      <c r="AL871" s="4">
        <v>0</v>
      </c>
      <c r="AM871" s="4">
        <v>0</v>
      </c>
      <c r="AN871" s="4">
        <v>0</v>
      </c>
      <c r="AO871" s="4">
        <v>0</v>
      </c>
      <c r="AP871" s="4">
        <v>0</v>
      </c>
      <c r="AQ871" s="4">
        <v>0</v>
      </c>
      <c r="AR871" s="4">
        <v>0</v>
      </c>
      <c r="AS871" s="4">
        <v>0</v>
      </c>
      <c r="AT871" s="4">
        <v>0</v>
      </c>
      <c r="AU871" s="4">
        <v>0</v>
      </c>
      <c r="AV871" s="4">
        <v>0</v>
      </c>
      <c r="AW871">
        <f t="shared" si="209"/>
        <v>884</v>
      </c>
      <c r="AX871">
        <f t="shared" si="210"/>
        <v>879</v>
      </c>
      <c r="AY871" s="4">
        <v>0</v>
      </c>
      <c r="AZ871" s="4">
        <v>0</v>
      </c>
      <c r="BA871" s="4">
        <v>0</v>
      </c>
      <c r="BB871" s="4">
        <v>3854</v>
      </c>
      <c r="BC871" s="4">
        <v>3832</v>
      </c>
      <c r="BD871" s="4">
        <v>1483</v>
      </c>
      <c r="BE871" s="4">
        <v>1452</v>
      </c>
      <c r="BF871" s="4">
        <v>31</v>
      </c>
      <c r="BG871">
        <f t="shared" si="211"/>
        <v>42</v>
      </c>
      <c r="BH871" s="4">
        <v>42</v>
      </c>
      <c r="BI871" s="4">
        <v>0</v>
      </c>
      <c r="BJ871" s="4">
        <v>0</v>
      </c>
      <c r="BK871" s="4">
        <v>38822</v>
      </c>
      <c r="BL871" s="4">
        <f t="shared" si="212"/>
        <v>96903</v>
      </c>
      <c r="BM871" s="4">
        <f t="shared" si="213"/>
        <v>3024</v>
      </c>
      <c r="BN871" s="4">
        <v>3024</v>
      </c>
      <c r="BO871" s="4">
        <v>0</v>
      </c>
      <c r="BP871" s="4">
        <v>0</v>
      </c>
      <c r="BQ871" s="4">
        <v>188</v>
      </c>
      <c r="BR871" s="4">
        <f t="shared" si="214"/>
        <v>134883</v>
      </c>
      <c r="BS871" s="4">
        <f t="shared" si="215"/>
        <v>133722</v>
      </c>
      <c r="BT871" s="4">
        <f t="shared" si="216"/>
        <v>1161</v>
      </c>
      <c r="BU871" s="4">
        <f t="shared" si="217"/>
        <v>333378</v>
      </c>
      <c r="BV871"/>
      <c r="BW871" s="4">
        <v>7</v>
      </c>
    </row>
    <row r="872" spans="1:75">
      <c r="A872" t="s">
        <v>163</v>
      </c>
      <c r="B872" s="20">
        <v>44236</v>
      </c>
      <c r="C872" s="4" t="s">
        <v>99</v>
      </c>
      <c r="D872" s="5">
        <v>2021</v>
      </c>
      <c r="E872" t="s">
        <v>769</v>
      </c>
      <c r="F872" s="4">
        <v>9995</v>
      </c>
      <c r="G872" s="4">
        <v>364</v>
      </c>
      <c r="H872" s="4">
        <v>4174</v>
      </c>
      <c r="I872" s="4">
        <v>0</v>
      </c>
      <c r="J872" s="4">
        <v>0</v>
      </c>
      <c r="K872" s="4">
        <f t="shared" si="206"/>
        <v>4174</v>
      </c>
      <c r="L872">
        <f t="shared" si="207"/>
        <v>0</v>
      </c>
      <c r="M872" s="4">
        <v>10032</v>
      </c>
      <c r="N872" s="4">
        <v>4237</v>
      </c>
      <c r="O872" s="4">
        <v>4174</v>
      </c>
      <c r="P872" s="4">
        <v>1</v>
      </c>
      <c r="Q872" s="4">
        <v>1</v>
      </c>
      <c r="R872" s="4">
        <v>62</v>
      </c>
      <c r="S872" s="4">
        <v>9</v>
      </c>
      <c r="T872" s="4">
        <v>5</v>
      </c>
      <c r="U872" s="4">
        <v>46</v>
      </c>
      <c r="V872" s="4">
        <v>0</v>
      </c>
      <c r="W872" s="4">
        <v>2</v>
      </c>
      <c r="X872" s="32">
        <f t="shared" si="208"/>
        <v>0</v>
      </c>
      <c r="Y872" s="34" t="s">
        <v>513</v>
      </c>
      <c r="Z872" s="4">
        <v>165</v>
      </c>
      <c r="AA872" s="4">
        <v>33</v>
      </c>
      <c r="AB872" s="4">
        <v>33</v>
      </c>
      <c r="AC872" s="4">
        <v>0</v>
      </c>
      <c r="AD872" s="4">
        <v>0</v>
      </c>
      <c r="AE872" s="4">
        <v>0</v>
      </c>
      <c r="AF872" s="4">
        <v>0</v>
      </c>
      <c r="AG872" s="4">
        <v>0</v>
      </c>
      <c r="AH872" s="4">
        <v>0</v>
      </c>
      <c r="AI872" s="4">
        <v>0</v>
      </c>
      <c r="AJ872" s="4">
        <v>0</v>
      </c>
      <c r="AK872" s="4">
        <v>0</v>
      </c>
      <c r="AL872" s="4">
        <v>0</v>
      </c>
      <c r="AM872" s="4">
        <v>0</v>
      </c>
      <c r="AN872" s="4">
        <v>0</v>
      </c>
      <c r="AO872" s="4">
        <v>0</v>
      </c>
      <c r="AP872" s="4">
        <v>0</v>
      </c>
      <c r="AQ872" s="4">
        <v>0</v>
      </c>
      <c r="AR872" s="4">
        <v>0</v>
      </c>
      <c r="AS872" s="4">
        <v>0</v>
      </c>
      <c r="AT872" s="4">
        <v>0</v>
      </c>
      <c r="AU872" s="4">
        <v>0</v>
      </c>
      <c r="AV872" s="4">
        <v>0</v>
      </c>
      <c r="AW872">
        <f t="shared" si="209"/>
        <v>33</v>
      </c>
      <c r="AX872">
        <f t="shared" si="210"/>
        <v>33</v>
      </c>
      <c r="AY872" s="4">
        <v>0</v>
      </c>
      <c r="AZ872" s="4">
        <v>0</v>
      </c>
      <c r="BA872" s="4">
        <v>0</v>
      </c>
      <c r="BB872" s="4">
        <v>29</v>
      </c>
      <c r="BC872" s="4">
        <v>29</v>
      </c>
      <c r="BD872" s="4">
        <v>9</v>
      </c>
      <c r="BE872" s="4">
        <v>9</v>
      </c>
      <c r="BF872" s="4">
        <v>0</v>
      </c>
      <c r="BG872">
        <f t="shared" si="211"/>
        <v>1</v>
      </c>
      <c r="BH872" s="4">
        <v>1</v>
      </c>
      <c r="BI872" s="4">
        <v>0</v>
      </c>
      <c r="BJ872" s="4">
        <v>1</v>
      </c>
      <c r="BK872" s="4">
        <v>219</v>
      </c>
      <c r="BL872" s="4">
        <f t="shared" si="212"/>
        <v>4017</v>
      </c>
      <c r="BM872" s="4">
        <f t="shared" si="213"/>
        <v>3</v>
      </c>
      <c r="BN872" s="4">
        <v>3</v>
      </c>
      <c r="BO872" s="4">
        <v>0</v>
      </c>
      <c r="BP872" s="4">
        <v>0</v>
      </c>
      <c r="BQ872" s="4">
        <v>3</v>
      </c>
      <c r="BR872" s="4">
        <f t="shared" si="214"/>
        <v>4204</v>
      </c>
      <c r="BS872" s="4">
        <f t="shared" si="215"/>
        <v>4141</v>
      </c>
      <c r="BT872" s="4">
        <f t="shared" si="216"/>
        <v>62</v>
      </c>
      <c r="BU872" s="4">
        <f t="shared" si="217"/>
        <v>9867</v>
      </c>
      <c r="BV872"/>
      <c r="BW872" s="4">
        <v>0</v>
      </c>
    </row>
    <row r="873" spans="1:75">
      <c r="A873" t="s">
        <v>166</v>
      </c>
      <c r="B873" s="20">
        <v>44236</v>
      </c>
      <c r="C873" s="4" t="s">
        <v>99</v>
      </c>
      <c r="D873" s="5">
        <v>2021</v>
      </c>
      <c r="E873" t="s">
        <v>770</v>
      </c>
      <c r="K873" s="4">
        <f t="shared" si="206"/>
        <v>0</v>
      </c>
      <c r="L873">
        <f t="shared" si="207"/>
        <v>0</v>
      </c>
      <c r="X873" s="32">
        <f t="shared" si="208"/>
        <v>0</v>
      </c>
      <c r="Y873" s="34" t="s">
        <v>513</v>
      </c>
      <c r="AW873">
        <f t="shared" si="209"/>
        <v>0</v>
      </c>
      <c r="AX873">
        <f t="shared" si="210"/>
        <v>0</v>
      </c>
      <c r="BG873">
        <f t="shared" si="211"/>
        <v>0</v>
      </c>
      <c r="BL873" s="4">
        <f t="shared" si="212"/>
        <v>0</v>
      </c>
      <c r="BM873" s="4">
        <f t="shared" si="213"/>
        <v>0</v>
      </c>
      <c r="BR873" s="4">
        <f t="shared" si="214"/>
        <v>0</v>
      </c>
      <c r="BS873" s="4">
        <f t="shared" si="215"/>
        <v>0</v>
      </c>
      <c r="BT873" s="4">
        <f t="shared" si="216"/>
        <v>0</v>
      </c>
      <c r="BU873" s="4">
        <f t="shared" si="217"/>
        <v>0</v>
      </c>
      <c r="BV873"/>
    </row>
    <row r="874" spans="1:75">
      <c r="A874" t="s">
        <v>168</v>
      </c>
      <c r="B874" s="20">
        <v>44236</v>
      </c>
      <c r="C874" s="4" t="s">
        <v>99</v>
      </c>
      <c r="D874" s="5">
        <v>2021</v>
      </c>
      <c r="E874" t="s">
        <v>771</v>
      </c>
      <c r="F874" s="4">
        <v>686</v>
      </c>
      <c r="G874" s="4">
        <v>28</v>
      </c>
      <c r="H874" s="4">
        <v>305</v>
      </c>
      <c r="I874" s="4">
        <v>0</v>
      </c>
      <c r="J874" s="4">
        <v>0</v>
      </c>
      <c r="K874" s="4">
        <f t="shared" si="206"/>
        <v>305</v>
      </c>
      <c r="L874">
        <f t="shared" si="207"/>
        <v>0</v>
      </c>
      <c r="M874" s="4">
        <v>695</v>
      </c>
      <c r="N874" s="4">
        <v>317</v>
      </c>
      <c r="O874" s="4">
        <v>305</v>
      </c>
      <c r="P874" s="4">
        <v>0</v>
      </c>
      <c r="Q874" s="4">
        <v>0</v>
      </c>
      <c r="R874" s="4">
        <v>12</v>
      </c>
      <c r="S874" s="4">
        <v>0</v>
      </c>
      <c r="T874" s="4">
        <v>4</v>
      </c>
      <c r="U874" s="4">
        <v>7</v>
      </c>
      <c r="V874" s="4">
        <v>0</v>
      </c>
      <c r="W874" s="4">
        <v>1</v>
      </c>
      <c r="X874" s="32">
        <f t="shared" si="208"/>
        <v>0</v>
      </c>
      <c r="Y874" s="34" t="s">
        <v>513</v>
      </c>
      <c r="Z874" s="4">
        <v>8</v>
      </c>
      <c r="AA874" s="4">
        <v>3</v>
      </c>
      <c r="AB874" s="4">
        <v>2</v>
      </c>
      <c r="AC874" s="4">
        <v>1</v>
      </c>
      <c r="AD874" s="4">
        <v>0</v>
      </c>
      <c r="AE874" s="4">
        <v>0</v>
      </c>
      <c r="AF874" s="4">
        <v>0</v>
      </c>
      <c r="AG874" s="4">
        <v>1</v>
      </c>
      <c r="AH874" s="4">
        <v>0</v>
      </c>
      <c r="AI874" s="4">
        <v>0</v>
      </c>
      <c r="AJ874" s="4">
        <v>0</v>
      </c>
      <c r="AK874" s="4">
        <v>0</v>
      </c>
      <c r="AL874" s="4">
        <v>0</v>
      </c>
      <c r="AM874" s="4">
        <v>0</v>
      </c>
      <c r="AN874" s="4">
        <v>0</v>
      </c>
      <c r="AO874" s="4">
        <v>0</v>
      </c>
      <c r="AP874" s="4">
        <v>0</v>
      </c>
      <c r="AQ874" s="4">
        <v>0</v>
      </c>
      <c r="AR874" s="4">
        <v>0</v>
      </c>
      <c r="AS874" s="4">
        <v>0</v>
      </c>
      <c r="AT874" s="4">
        <v>0</v>
      </c>
      <c r="AU874" s="4">
        <v>0</v>
      </c>
      <c r="AV874" s="4">
        <v>0</v>
      </c>
      <c r="AW874">
        <f t="shared" si="209"/>
        <v>3</v>
      </c>
      <c r="AX874">
        <f t="shared" si="210"/>
        <v>2</v>
      </c>
      <c r="AY874" s="4">
        <v>0</v>
      </c>
      <c r="AZ874" s="4">
        <v>0</v>
      </c>
      <c r="BA874" s="4">
        <v>0</v>
      </c>
      <c r="BB874" s="4">
        <v>6</v>
      </c>
      <c r="BC874" s="4">
        <v>6</v>
      </c>
      <c r="BD874" s="4">
        <v>3</v>
      </c>
      <c r="BE874" s="4">
        <v>3</v>
      </c>
      <c r="BF874" s="4">
        <v>0</v>
      </c>
      <c r="BG874">
        <f t="shared" si="211"/>
        <v>0</v>
      </c>
      <c r="BH874" s="4">
        <v>0</v>
      </c>
      <c r="BI874" s="4">
        <v>0</v>
      </c>
      <c r="BJ874" s="4">
        <v>0</v>
      </c>
      <c r="BK874" s="4">
        <v>79</v>
      </c>
      <c r="BL874" s="4">
        <f t="shared" si="212"/>
        <v>238</v>
      </c>
      <c r="BM874" s="4">
        <f t="shared" si="213"/>
        <v>2</v>
      </c>
      <c r="BN874" s="4">
        <v>2</v>
      </c>
      <c r="BO874" s="4">
        <v>0</v>
      </c>
      <c r="BP874" s="4">
        <v>0</v>
      </c>
      <c r="BQ874" s="4">
        <v>2</v>
      </c>
      <c r="BR874" s="4">
        <f t="shared" si="214"/>
        <v>314</v>
      </c>
      <c r="BS874" s="4">
        <f t="shared" si="215"/>
        <v>303</v>
      </c>
      <c r="BT874" s="4">
        <f t="shared" si="216"/>
        <v>11</v>
      </c>
      <c r="BU874" s="4">
        <f t="shared" si="217"/>
        <v>687</v>
      </c>
      <c r="BV874"/>
      <c r="BW874" s="4">
        <v>0</v>
      </c>
    </row>
    <row r="875" spans="1:75">
      <c r="A875" t="s">
        <v>170</v>
      </c>
      <c r="B875" s="20">
        <v>44236</v>
      </c>
      <c r="C875" s="4" t="s">
        <v>99</v>
      </c>
      <c r="D875" s="5">
        <v>2021</v>
      </c>
      <c r="E875" t="s">
        <v>772</v>
      </c>
      <c r="K875" s="4">
        <f t="shared" si="206"/>
        <v>0</v>
      </c>
      <c r="L875">
        <f t="shared" si="207"/>
        <v>0</v>
      </c>
      <c r="X875" s="32">
        <f t="shared" si="208"/>
        <v>0</v>
      </c>
      <c r="Y875" s="34" t="s">
        <v>513</v>
      </c>
      <c r="AW875">
        <f t="shared" si="209"/>
        <v>0</v>
      </c>
      <c r="AX875">
        <f t="shared" si="210"/>
        <v>0</v>
      </c>
      <c r="BG875">
        <f t="shared" si="211"/>
        <v>0</v>
      </c>
      <c r="BL875" s="4">
        <f t="shared" si="212"/>
        <v>0</v>
      </c>
      <c r="BM875" s="4">
        <f t="shared" si="213"/>
        <v>0</v>
      </c>
      <c r="BR875" s="4">
        <f t="shared" si="214"/>
        <v>0</v>
      </c>
      <c r="BS875" s="4">
        <f t="shared" si="215"/>
        <v>0</v>
      </c>
      <c r="BT875" s="4">
        <f t="shared" si="216"/>
        <v>0</v>
      </c>
      <c r="BU875" s="4">
        <f t="shared" si="217"/>
        <v>0</v>
      </c>
      <c r="BV875"/>
    </row>
    <row r="876" spans="1:75">
      <c r="A876" t="s">
        <v>172</v>
      </c>
      <c r="B876" s="20">
        <v>44236</v>
      </c>
      <c r="C876" s="4" t="s">
        <v>99</v>
      </c>
      <c r="D876" s="5">
        <v>2021</v>
      </c>
      <c r="E876" t="s">
        <v>773</v>
      </c>
      <c r="F876" s="4">
        <v>37</v>
      </c>
      <c r="G876" s="4">
        <v>8</v>
      </c>
      <c r="H876" s="4">
        <v>8</v>
      </c>
      <c r="I876" s="4">
        <v>0</v>
      </c>
      <c r="J876" s="4">
        <v>0</v>
      </c>
      <c r="K876" s="4">
        <f t="shared" si="206"/>
        <v>8</v>
      </c>
      <c r="L876">
        <f t="shared" si="207"/>
        <v>0</v>
      </c>
      <c r="M876" s="4">
        <v>41</v>
      </c>
      <c r="N876" s="4">
        <v>8</v>
      </c>
      <c r="O876" s="4">
        <v>8</v>
      </c>
      <c r="P876" s="4">
        <v>0</v>
      </c>
      <c r="Q876" s="4">
        <v>0</v>
      </c>
      <c r="R876" s="4">
        <v>0</v>
      </c>
      <c r="S876" s="4">
        <v>0</v>
      </c>
      <c r="T876" s="4">
        <v>0</v>
      </c>
      <c r="U876" s="4">
        <v>0</v>
      </c>
      <c r="V876" s="4">
        <v>0</v>
      </c>
      <c r="W876" s="4">
        <v>0</v>
      </c>
      <c r="X876" s="32">
        <f t="shared" si="208"/>
        <v>0</v>
      </c>
      <c r="Y876" s="34" t="s">
        <v>513</v>
      </c>
      <c r="Z876" s="4">
        <v>1</v>
      </c>
      <c r="AA876" s="4">
        <v>0</v>
      </c>
      <c r="AB876" s="4">
        <v>0</v>
      </c>
      <c r="AC876" s="4">
        <v>0</v>
      </c>
      <c r="AD876" s="4">
        <v>0</v>
      </c>
      <c r="AE876" s="4">
        <v>0</v>
      </c>
      <c r="AF876" s="4">
        <v>0</v>
      </c>
      <c r="AG876" s="4">
        <v>0</v>
      </c>
      <c r="AH876" s="4">
        <v>0</v>
      </c>
      <c r="AI876" s="4">
        <v>0</v>
      </c>
      <c r="AJ876" s="4">
        <v>0</v>
      </c>
      <c r="AK876" s="4">
        <v>0</v>
      </c>
      <c r="AL876" s="4">
        <v>0</v>
      </c>
      <c r="AM876" s="4">
        <v>0</v>
      </c>
      <c r="AN876" s="4">
        <v>0</v>
      </c>
      <c r="AO876" s="4">
        <v>0</v>
      </c>
      <c r="AP876" s="4">
        <v>0</v>
      </c>
      <c r="AQ876" s="4">
        <v>0</v>
      </c>
      <c r="AR876" s="4">
        <v>0</v>
      </c>
      <c r="AS876" s="4">
        <v>0</v>
      </c>
      <c r="AT876" s="4">
        <v>0</v>
      </c>
      <c r="AU876" s="4">
        <v>0</v>
      </c>
      <c r="AV876" s="4">
        <v>0</v>
      </c>
      <c r="AW876">
        <f t="shared" si="209"/>
        <v>0</v>
      </c>
      <c r="AX876">
        <f t="shared" si="210"/>
        <v>0</v>
      </c>
      <c r="AY876" s="4">
        <v>0</v>
      </c>
      <c r="AZ876" s="4">
        <v>0</v>
      </c>
      <c r="BA876" s="4">
        <v>0</v>
      </c>
      <c r="BB876" s="4">
        <v>3</v>
      </c>
      <c r="BC876" s="4">
        <v>3</v>
      </c>
      <c r="BD876" s="4">
        <v>0</v>
      </c>
      <c r="BE876" s="4">
        <v>0</v>
      </c>
      <c r="BF876" s="4">
        <v>0</v>
      </c>
      <c r="BG876">
        <f t="shared" si="211"/>
        <v>0</v>
      </c>
      <c r="BH876" s="4">
        <v>0</v>
      </c>
      <c r="BI876" s="4">
        <v>0</v>
      </c>
      <c r="BJ876" s="4">
        <v>0</v>
      </c>
      <c r="BK876" s="4">
        <v>0</v>
      </c>
      <c r="BL876" s="4">
        <f t="shared" si="212"/>
        <v>8</v>
      </c>
      <c r="BM876" s="4">
        <f t="shared" si="213"/>
        <v>4</v>
      </c>
      <c r="BN876" s="4">
        <v>4</v>
      </c>
      <c r="BO876" s="4">
        <v>0</v>
      </c>
      <c r="BP876" s="4">
        <v>0</v>
      </c>
      <c r="BQ876" s="4">
        <v>0</v>
      </c>
      <c r="BR876" s="4">
        <f t="shared" si="214"/>
        <v>8</v>
      </c>
      <c r="BS876" s="4">
        <f t="shared" si="215"/>
        <v>8</v>
      </c>
      <c r="BT876" s="4">
        <f t="shared" si="216"/>
        <v>0</v>
      </c>
      <c r="BU876" s="4">
        <f t="shared" si="217"/>
        <v>40</v>
      </c>
      <c r="BV876"/>
      <c r="BW876" s="4">
        <v>0</v>
      </c>
    </row>
    <row r="877" spans="1:75" ht="43.5">
      <c r="A877" t="s">
        <v>174</v>
      </c>
      <c r="B877" s="20">
        <v>44236</v>
      </c>
      <c r="C877" s="4" t="s">
        <v>99</v>
      </c>
      <c r="D877" s="5">
        <v>2021</v>
      </c>
      <c r="E877" t="s">
        <v>774</v>
      </c>
      <c r="F877" s="4">
        <v>1703</v>
      </c>
      <c r="G877" s="4">
        <v>106</v>
      </c>
      <c r="H877" s="4">
        <v>702</v>
      </c>
      <c r="I877" s="4">
        <v>1</v>
      </c>
      <c r="J877" s="4">
        <v>0</v>
      </c>
      <c r="K877" s="4">
        <f t="shared" si="206"/>
        <v>703</v>
      </c>
      <c r="L877">
        <f t="shared" si="207"/>
        <v>2</v>
      </c>
      <c r="M877" s="4">
        <v>1714</v>
      </c>
      <c r="N877" s="4">
        <v>713</v>
      </c>
      <c r="O877" s="4">
        <v>701</v>
      </c>
      <c r="P877" s="4">
        <v>0</v>
      </c>
      <c r="Q877" s="4">
        <v>0</v>
      </c>
      <c r="R877" s="4">
        <v>12</v>
      </c>
      <c r="S877" s="4">
        <v>1</v>
      </c>
      <c r="T877" s="4">
        <v>1</v>
      </c>
      <c r="U877" s="4">
        <v>10</v>
      </c>
      <c r="V877" s="4">
        <v>0</v>
      </c>
      <c r="W877" s="4">
        <v>0</v>
      </c>
      <c r="X877" s="32">
        <f t="shared" si="208"/>
        <v>0</v>
      </c>
      <c r="Y877" s="34" t="s">
        <v>775</v>
      </c>
      <c r="Z877" s="4">
        <v>20</v>
      </c>
      <c r="AA877" s="4">
        <v>3</v>
      </c>
      <c r="AB877" s="4">
        <v>3</v>
      </c>
      <c r="AC877" s="4">
        <v>0</v>
      </c>
      <c r="AD877" s="4">
        <v>0</v>
      </c>
      <c r="AE877" s="4">
        <v>0</v>
      </c>
      <c r="AF877" s="4">
        <v>0</v>
      </c>
      <c r="AG877" s="4">
        <v>0</v>
      </c>
      <c r="AH877" s="4">
        <v>0</v>
      </c>
      <c r="AI877" s="4">
        <v>0</v>
      </c>
      <c r="AJ877" s="4">
        <v>0</v>
      </c>
      <c r="AK877" s="4">
        <v>0</v>
      </c>
      <c r="AL877" s="4">
        <v>0</v>
      </c>
      <c r="AM877" s="4">
        <v>0</v>
      </c>
      <c r="AN877" s="4">
        <v>0</v>
      </c>
      <c r="AO877" s="4">
        <v>0</v>
      </c>
      <c r="AP877" s="4">
        <v>0</v>
      </c>
      <c r="AQ877" s="4">
        <v>0</v>
      </c>
      <c r="AR877" s="4">
        <v>0</v>
      </c>
      <c r="AS877" s="4">
        <v>0</v>
      </c>
      <c r="AT877" s="4">
        <v>0</v>
      </c>
      <c r="AU877" s="4">
        <v>0</v>
      </c>
      <c r="AV877" s="4">
        <v>0</v>
      </c>
      <c r="AW877">
        <f t="shared" si="209"/>
        <v>3</v>
      </c>
      <c r="AX877">
        <f t="shared" si="210"/>
        <v>3</v>
      </c>
      <c r="AY877" s="4">
        <v>0</v>
      </c>
      <c r="AZ877" s="4">
        <v>0</v>
      </c>
      <c r="BA877" s="4">
        <v>0</v>
      </c>
      <c r="BB877" s="4">
        <v>7</v>
      </c>
      <c r="BC877" s="4">
        <v>7</v>
      </c>
      <c r="BD877" s="4">
        <v>4</v>
      </c>
      <c r="BE877" s="4">
        <v>4</v>
      </c>
      <c r="BF877" s="4">
        <v>0</v>
      </c>
      <c r="BG877">
        <f t="shared" si="211"/>
        <v>1</v>
      </c>
      <c r="BH877" s="4">
        <v>1</v>
      </c>
      <c r="BI877" s="4">
        <v>0</v>
      </c>
      <c r="BJ877" s="4">
        <v>0</v>
      </c>
      <c r="BK877" s="4">
        <v>11</v>
      </c>
      <c r="BL877" s="4">
        <f t="shared" si="212"/>
        <v>701</v>
      </c>
      <c r="BM877" s="4">
        <f t="shared" si="213"/>
        <v>9</v>
      </c>
      <c r="BN877" s="4">
        <v>9</v>
      </c>
      <c r="BO877" s="4">
        <v>0</v>
      </c>
      <c r="BP877" s="4">
        <v>0</v>
      </c>
      <c r="BQ877" s="4">
        <v>0</v>
      </c>
      <c r="BR877" s="4">
        <f t="shared" si="214"/>
        <v>710</v>
      </c>
      <c r="BS877" s="4">
        <f t="shared" si="215"/>
        <v>698</v>
      </c>
      <c r="BT877" s="4">
        <f t="shared" si="216"/>
        <v>12</v>
      </c>
      <c r="BU877" s="4">
        <f t="shared" si="217"/>
        <v>1694</v>
      </c>
      <c r="BV877"/>
      <c r="BW877" s="4">
        <v>0</v>
      </c>
    </row>
    <row r="878" spans="1:75">
      <c r="A878" t="s">
        <v>176</v>
      </c>
      <c r="B878" s="20">
        <v>44236</v>
      </c>
      <c r="C878" s="4" t="s">
        <v>99</v>
      </c>
      <c r="D878" s="5">
        <v>2021</v>
      </c>
      <c r="E878" t="s">
        <v>733</v>
      </c>
      <c r="F878" s="4">
        <v>26575</v>
      </c>
      <c r="G878" s="4">
        <v>845</v>
      </c>
      <c r="H878" s="4">
        <v>8886</v>
      </c>
      <c r="I878" s="4">
        <v>0</v>
      </c>
      <c r="J878" s="4">
        <v>0</v>
      </c>
      <c r="K878" s="4">
        <f t="shared" si="206"/>
        <v>8886</v>
      </c>
      <c r="L878">
        <f t="shared" si="207"/>
        <v>0</v>
      </c>
      <c r="M878" s="4">
        <v>26900</v>
      </c>
      <c r="N878" s="4">
        <v>8968</v>
      </c>
      <c r="O878" s="4">
        <v>8886</v>
      </c>
      <c r="P878" s="4">
        <v>0</v>
      </c>
      <c r="Q878" s="4">
        <v>0</v>
      </c>
      <c r="R878" s="4">
        <v>82</v>
      </c>
      <c r="S878" s="4">
        <v>24</v>
      </c>
      <c r="T878" s="4">
        <v>9</v>
      </c>
      <c r="U878" s="4">
        <v>49</v>
      </c>
      <c r="V878" s="4">
        <v>0</v>
      </c>
      <c r="W878" s="4">
        <v>0</v>
      </c>
      <c r="X878" s="32">
        <f t="shared" si="208"/>
        <v>0</v>
      </c>
      <c r="Y878" s="34" t="s">
        <v>513</v>
      </c>
      <c r="Z878" s="4">
        <v>398</v>
      </c>
      <c r="AA878" s="4">
        <v>37</v>
      </c>
      <c r="AB878" s="4">
        <v>37</v>
      </c>
      <c r="AC878" s="4">
        <v>0</v>
      </c>
      <c r="AD878" s="4">
        <v>0</v>
      </c>
      <c r="AE878" s="4">
        <v>0</v>
      </c>
      <c r="AF878" s="4">
        <v>0</v>
      </c>
      <c r="AG878" s="4">
        <v>0</v>
      </c>
      <c r="AH878" s="4">
        <v>0</v>
      </c>
      <c r="AI878" s="4">
        <v>0</v>
      </c>
      <c r="AJ878" s="4">
        <v>0</v>
      </c>
      <c r="AK878" s="4">
        <v>0</v>
      </c>
      <c r="AL878" s="4">
        <v>0</v>
      </c>
      <c r="AM878" s="4">
        <v>0</v>
      </c>
      <c r="AN878" s="4">
        <v>0</v>
      </c>
      <c r="AO878" s="4">
        <v>0</v>
      </c>
      <c r="AP878" s="4">
        <v>0</v>
      </c>
      <c r="AQ878" s="4">
        <v>0</v>
      </c>
      <c r="AR878" s="4">
        <v>0</v>
      </c>
      <c r="AS878" s="4">
        <v>0</v>
      </c>
      <c r="AT878" s="4">
        <v>0</v>
      </c>
      <c r="AU878" s="4">
        <v>0</v>
      </c>
      <c r="AV878" s="4">
        <v>0</v>
      </c>
      <c r="AW878">
        <f t="shared" si="209"/>
        <v>37</v>
      </c>
      <c r="AX878">
        <f t="shared" si="210"/>
        <v>37</v>
      </c>
      <c r="AY878" s="4">
        <v>0</v>
      </c>
      <c r="AZ878" s="4">
        <v>0</v>
      </c>
      <c r="BA878" s="4">
        <v>0</v>
      </c>
      <c r="BB878" s="4">
        <v>127</v>
      </c>
      <c r="BC878" s="4">
        <v>127</v>
      </c>
      <c r="BD878" s="4">
        <v>38</v>
      </c>
      <c r="BE878" s="4">
        <v>37</v>
      </c>
      <c r="BF878" s="4">
        <v>1</v>
      </c>
      <c r="BG878">
        <f t="shared" si="211"/>
        <v>2</v>
      </c>
      <c r="BH878" s="4">
        <v>2</v>
      </c>
      <c r="BI878" s="4">
        <v>0</v>
      </c>
      <c r="BJ878" s="4">
        <v>0</v>
      </c>
      <c r="BK878" s="4">
        <v>1155</v>
      </c>
      <c r="BL878" s="4">
        <f t="shared" si="212"/>
        <v>7811</v>
      </c>
      <c r="BM878" s="4">
        <f t="shared" si="213"/>
        <v>159</v>
      </c>
      <c r="BN878" s="4">
        <v>159</v>
      </c>
      <c r="BO878" s="4">
        <v>0</v>
      </c>
      <c r="BP878" s="4">
        <v>0</v>
      </c>
      <c r="BQ878" s="4">
        <v>2</v>
      </c>
      <c r="BR878" s="4">
        <f t="shared" si="214"/>
        <v>8931</v>
      </c>
      <c r="BS878" s="4">
        <f t="shared" si="215"/>
        <v>8849</v>
      </c>
      <c r="BT878" s="4">
        <f t="shared" si="216"/>
        <v>82</v>
      </c>
      <c r="BU878" s="4">
        <f t="shared" si="217"/>
        <v>26502</v>
      </c>
      <c r="BV878"/>
      <c r="BW878" s="4">
        <v>0</v>
      </c>
    </row>
    <row r="879" spans="1:75">
      <c r="A879" s="21" t="s">
        <v>178</v>
      </c>
      <c r="B879" s="22">
        <v>44236</v>
      </c>
      <c r="C879" s="23" t="s">
        <v>99</v>
      </c>
      <c r="D879" s="23">
        <v>2021</v>
      </c>
      <c r="E879" s="21" t="s">
        <v>776</v>
      </c>
      <c r="F879" s="21">
        <v>760230</v>
      </c>
      <c r="G879" s="21">
        <v>34481</v>
      </c>
      <c r="H879" s="21">
        <v>300287</v>
      </c>
      <c r="I879" s="21">
        <v>49</v>
      </c>
      <c r="J879" s="21">
        <v>10</v>
      </c>
      <c r="K879" s="21">
        <v>300326</v>
      </c>
      <c r="L879" s="21">
        <v>0</v>
      </c>
      <c r="M879" s="21">
        <v>768011</v>
      </c>
      <c r="N879" s="21">
        <v>303728</v>
      </c>
      <c r="O879" s="21">
        <v>300326</v>
      </c>
      <c r="P879" s="21">
        <v>20</v>
      </c>
      <c r="Q879" s="21">
        <v>17</v>
      </c>
      <c r="R879" s="21">
        <v>3382</v>
      </c>
      <c r="S879" s="21">
        <v>691</v>
      </c>
      <c r="T879" s="21">
        <v>1044</v>
      </c>
      <c r="U879" s="21">
        <v>1572</v>
      </c>
      <c r="V879" s="21">
        <v>0</v>
      </c>
      <c r="W879" s="21">
        <v>75</v>
      </c>
      <c r="X879" s="21">
        <v>0</v>
      </c>
      <c r="Y879" s="38">
        <v>0</v>
      </c>
      <c r="Z879" s="21">
        <v>19861</v>
      </c>
      <c r="AA879" s="21">
        <v>2141</v>
      </c>
      <c r="AB879" s="21">
        <v>2120</v>
      </c>
      <c r="AC879" s="21">
        <v>21</v>
      </c>
      <c r="AD879" s="21">
        <v>3</v>
      </c>
      <c r="AE879" s="21">
        <v>16</v>
      </c>
      <c r="AF879" s="21">
        <v>0</v>
      </c>
      <c r="AG879" s="21">
        <v>2</v>
      </c>
      <c r="AH879" s="21">
        <v>0</v>
      </c>
      <c r="AI879" s="21">
        <v>0</v>
      </c>
      <c r="AJ879" s="21">
        <v>0</v>
      </c>
      <c r="AK879" s="21">
        <v>0</v>
      </c>
      <c r="AL879" s="21">
        <v>0</v>
      </c>
      <c r="AM879" s="21">
        <v>0</v>
      </c>
      <c r="AN879" s="21">
        <v>0</v>
      </c>
      <c r="AO879" s="21">
        <v>0</v>
      </c>
      <c r="AP879" s="21">
        <v>0</v>
      </c>
      <c r="AQ879" s="21">
        <v>0</v>
      </c>
      <c r="AR879" s="21">
        <v>0</v>
      </c>
      <c r="AS879" s="21">
        <v>0</v>
      </c>
      <c r="AT879" s="21">
        <v>0</v>
      </c>
      <c r="AU879" s="21">
        <v>0</v>
      </c>
      <c r="AV879" s="21">
        <v>0</v>
      </c>
      <c r="AW879" s="21">
        <v>2141</v>
      </c>
      <c r="AX879" s="21">
        <v>2120</v>
      </c>
      <c r="AY879" s="21">
        <v>0</v>
      </c>
      <c r="AZ879" s="21">
        <v>0</v>
      </c>
      <c r="BA879" s="21">
        <v>0</v>
      </c>
      <c r="BB879" s="21">
        <v>6325</v>
      </c>
      <c r="BC879" s="21">
        <v>6301</v>
      </c>
      <c r="BD879" s="21">
        <v>2309</v>
      </c>
      <c r="BE879" s="21">
        <v>2258</v>
      </c>
      <c r="BF879" s="21">
        <v>51</v>
      </c>
      <c r="BG879" s="21">
        <v>184</v>
      </c>
      <c r="BH879" s="21">
        <v>184</v>
      </c>
      <c r="BI879" s="21">
        <v>0</v>
      </c>
      <c r="BJ879" s="21">
        <v>1</v>
      </c>
      <c r="BK879" s="21">
        <v>103180</v>
      </c>
      <c r="BL879" s="21">
        <v>200364</v>
      </c>
      <c r="BM879" s="21">
        <v>4418</v>
      </c>
      <c r="BN879" s="21">
        <v>4418</v>
      </c>
      <c r="BO879" s="21">
        <v>0</v>
      </c>
      <c r="BP879" s="21">
        <v>0</v>
      </c>
      <c r="BQ879" s="21">
        <v>647</v>
      </c>
      <c r="BR879" s="21">
        <v>301587</v>
      </c>
      <c r="BS879" s="21">
        <v>298206</v>
      </c>
      <c r="BT879" s="21">
        <v>3361</v>
      </c>
      <c r="BU879" s="21">
        <v>748150</v>
      </c>
      <c r="BV879" s="21">
        <v>0</v>
      </c>
      <c r="BW879" s="21">
        <v>8</v>
      </c>
    </row>
    <row r="880" spans="1:75">
      <c r="A880" s="4" t="s">
        <v>98</v>
      </c>
      <c r="B880" s="18">
        <v>44138</v>
      </c>
      <c r="C880" s="4" t="s">
        <v>179</v>
      </c>
      <c r="D880" s="5">
        <v>2020</v>
      </c>
      <c r="E880" s="4" t="s">
        <v>777</v>
      </c>
      <c r="F880" s="4">
        <v>7751</v>
      </c>
      <c r="G880" s="4">
        <v>456</v>
      </c>
      <c r="H880" s="4">
        <v>5906</v>
      </c>
      <c r="I880" s="4">
        <v>0</v>
      </c>
      <c r="J880" s="4">
        <v>1</v>
      </c>
      <c r="K880" s="4">
        <v>5905</v>
      </c>
      <c r="L880" s="4">
        <v>0</v>
      </c>
      <c r="M880" s="4">
        <v>7950</v>
      </c>
      <c r="N880" s="4">
        <v>6077</v>
      </c>
      <c r="O880" s="4">
        <v>5905</v>
      </c>
      <c r="P880" s="4">
        <v>100</v>
      </c>
      <c r="Q880" s="4">
        <v>2</v>
      </c>
      <c r="R880" s="4">
        <v>72</v>
      </c>
      <c r="S880" s="4">
        <v>6</v>
      </c>
      <c r="T880" s="4">
        <v>62</v>
      </c>
      <c r="U880" s="4">
        <v>3</v>
      </c>
      <c r="V880" s="4">
        <v>0</v>
      </c>
      <c r="W880" s="4">
        <v>1</v>
      </c>
      <c r="X880" s="4">
        <v>0</v>
      </c>
      <c r="Y880" s="2" t="s">
        <v>513</v>
      </c>
      <c r="Z880" s="4">
        <v>63</v>
      </c>
      <c r="AA880" s="4">
        <v>33</v>
      </c>
      <c r="AB880" s="4">
        <v>33</v>
      </c>
      <c r="AC880" s="4">
        <v>0</v>
      </c>
      <c r="AD880" s="4">
        <v>0</v>
      </c>
      <c r="AE880" s="4">
        <v>0</v>
      </c>
      <c r="AF880" s="4">
        <v>0</v>
      </c>
      <c r="AG880" s="4">
        <v>0</v>
      </c>
      <c r="AH880" s="4">
        <v>1</v>
      </c>
      <c r="AI880" s="4">
        <v>1</v>
      </c>
      <c r="AJ880" s="4">
        <v>0</v>
      </c>
      <c r="AK880" s="4">
        <v>0</v>
      </c>
      <c r="AL880" s="4">
        <v>0</v>
      </c>
      <c r="AM880" s="4">
        <v>0</v>
      </c>
      <c r="AN880" s="4">
        <v>0</v>
      </c>
      <c r="AO880" s="4">
        <v>19</v>
      </c>
      <c r="AP880" s="4">
        <v>19</v>
      </c>
      <c r="AQ880" s="4">
        <v>0</v>
      </c>
      <c r="AR880" s="4">
        <v>0</v>
      </c>
      <c r="AS880" s="4">
        <v>0</v>
      </c>
      <c r="AT880" s="4">
        <v>0</v>
      </c>
      <c r="AU880" s="4">
        <v>0</v>
      </c>
      <c r="AV880" s="4">
        <v>0</v>
      </c>
      <c r="AW880" s="4">
        <v>34</v>
      </c>
      <c r="AX880" s="4">
        <v>34</v>
      </c>
      <c r="AY880" s="4">
        <v>0</v>
      </c>
      <c r="AZ880" s="4">
        <v>0</v>
      </c>
      <c r="BA880" s="4">
        <v>0</v>
      </c>
      <c r="BB880" s="4">
        <v>124</v>
      </c>
      <c r="BC880" s="4">
        <v>124</v>
      </c>
      <c r="BD880" s="4">
        <v>67</v>
      </c>
      <c r="BE880" s="4">
        <v>66</v>
      </c>
      <c r="BF880" s="4">
        <v>1</v>
      </c>
      <c r="BG880" s="8">
        <v>16</v>
      </c>
      <c r="BH880" s="4">
        <v>16</v>
      </c>
      <c r="BI880" s="4">
        <v>0</v>
      </c>
      <c r="BJ880" s="4">
        <v>0</v>
      </c>
      <c r="BK880" s="4">
        <v>4096</v>
      </c>
      <c r="BL880" s="15">
        <f t="shared" ref="BL880:BL918" si="218">N880-AY880-BG880-BK880</f>
        <v>1965</v>
      </c>
      <c r="BM880" s="4">
        <v>93</v>
      </c>
      <c r="BN880" s="4">
        <v>93</v>
      </c>
      <c r="BO880" s="4">
        <v>0</v>
      </c>
      <c r="BP880" s="4">
        <v>0</v>
      </c>
      <c r="BQ880" s="4">
        <v>93</v>
      </c>
      <c r="BR880" s="4">
        <v>6024</v>
      </c>
      <c r="BS880" s="4">
        <v>5871</v>
      </c>
      <c r="BT880" s="4">
        <v>72</v>
      </c>
      <c r="BU880" s="4">
        <v>7887</v>
      </c>
      <c r="BW880" s="4">
        <v>0</v>
      </c>
    </row>
    <row r="881" spans="1:75">
      <c r="A881" s="4" t="s">
        <v>101</v>
      </c>
      <c r="B881" s="18">
        <v>44138</v>
      </c>
      <c r="C881" s="4" t="s">
        <v>179</v>
      </c>
      <c r="D881" s="5">
        <v>2020</v>
      </c>
      <c r="E881" s="4" t="s">
        <v>778</v>
      </c>
      <c r="F881" s="4">
        <v>14824</v>
      </c>
      <c r="G881" s="4">
        <v>3173</v>
      </c>
      <c r="H881" s="4">
        <v>12027</v>
      </c>
      <c r="I881" s="4">
        <v>0</v>
      </c>
      <c r="J881" s="4">
        <v>0</v>
      </c>
      <c r="K881" s="4">
        <v>12027</v>
      </c>
      <c r="L881" s="4">
        <v>0</v>
      </c>
      <c r="M881" s="4">
        <v>15694</v>
      </c>
      <c r="N881" s="4">
        <v>12132</v>
      </c>
      <c r="O881" s="4">
        <v>12027</v>
      </c>
      <c r="P881" s="4">
        <v>12</v>
      </c>
      <c r="Q881" s="4">
        <v>2</v>
      </c>
      <c r="R881" s="4">
        <v>93</v>
      </c>
      <c r="S881" s="4">
        <v>12</v>
      </c>
      <c r="T881" s="4">
        <v>62</v>
      </c>
      <c r="U881" s="4">
        <v>6</v>
      </c>
      <c r="V881" s="4">
        <v>0</v>
      </c>
      <c r="W881" s="4">
        <v>13</v>
      </c>
      <c r="X881" s="4">
        <v>0</v>
      </c>
      <c r="Y881" s="2" t="s">
        <v>513</v>
      </c>
      <c r="Z881" s="4">
        <v>107</v>
      </c>
      <c r="AA881" s="4">
        <v>37</v>
      </c>
      <c r="AB881" s="4">
        <v>34</v>
      </c>
      <c r="AC881" s="4">
        <v>3</v>
      </c>
      <c r="AD881" s="4">
        <v>0</v>
      </c>
      <c r="AE881" s="4">
        <v>2</v>
      </c>
      <c r="AF881" s="4">
        <v>1</v>
      </c>
      <c r="AG881" s="4">
        <v>0</v>
      </c>
      <c r="AH881" s="4">
        <v>1</v>
      </c>
      <c r="AI881" s="4">
        <v>1</v>
      </c>
      <c r="AJ881" s="4">
        <v>0</v>
      </c>
      <c r="AK881" s="4">
        <v>0</v>
      </c>
      <c r="AL881" s="4">
        <v>0</v>
      </c>
      <c r="AM881" s="4">
        <v>0</v>
      </c>
      <c r="AN881" s="4">
        <v>0</v>
      </c>
      <c r="AO881" s="4">
        <v>0</v>
      </c>
      <c r="AP881" s="4">
        <v>0</v>
      </c>
      <c r="AQ881" s="4">
        <v>0</v>
      </c>
      <c r="AR881" s="4">
        <v>0</v>
      </c>
      <c r="AS881" s="4">
        <v>0</v>
      </c>
      <c r="AT881" s="4">
        <v>0</v>
      </c>
      <c r="AU881" s="4">
        <v>0</v>
      </c>
      <c r="AV881" s="4">
        <v>0</v>
      </c>
      <c r="AW881" s="4">
        <v>38</v>
      </c>
      <c r="AX881" s="4">
        <v>35</v>
      </c>
      <c r="AY881" s="4">
        <v>0</v>
      </c>
      <c r="AZ881" s="4">
        <v>0</v>
      </c>
      <c r="BA881" s="4">
        <v>0</v>
      </c>
      <c r="BB881" s="4">
        <v>567</v>
      </c>
      <c r="BC881" s="4">
        <v>567</v>
      </c>
      <c r="BD881" s="4">
        <v>439</v>
      </c>
      <c r="BE881" s="4">
        <v>427</v>
      </c>
      <c r="BF881" s="4">
        <v>12</v>
      </c>
      <c r="BG881" s="8">
        <v>21</v>
      </c>
      <c r="BH881" s="4">
        <v>21</v>
      </c>
      <c r="BI881" s="4">
        <v>0</v>
      </c>
      <c r="BJ881" s="4">
        <v>0</v>
      </c>
      <c r="BK881" s="4">
        <v>9225</v>
      </c>
      <c r="BL881" s="15">
        <f t="shared" si="218"/>
        <v>2886</v>
      </c>
      <c r="BM881" s="4">
        <v>157</v>
      </c>
      <c r="BN881" s="4">
        <v>157</v>
      </c>
      <c r="BO881" s="4">
        <v>0</v>
      </c>
      <c r="BP881" s="4">
        <v>0</v>
      </c>
      <c r="BQ881" s="4">
        <v>163</v>
      </c>
      <c r="BR881" s="4">
        <v>12094</v>
      </c>
      <c r="BS881" s="4">
        <v>11992</v>
      </c>
      <c r="BT881" s="4">
        <v>90</v>
      </c>
      <c r="BU881" s="4">
        <v>15587</v>
      </c>
      <c r="BW881" s="4">
        <v>0</v>
      </c>
    </row>
    <row r="882" spans="1:75" ht="29.1">
      <c r="A882" s="4" t="s">
        <v>103</v>
      </c>
      <c r="B882" s="18">
        <v>44138</v>
      </c>
      <c r="C882" s="4" t="s">
        <v>179</v>
      </c>
      <c r="D882" s="5">
        <v>2020</v>
      </c>
      <c r="E882" s="4" t="s">
        <v>779</v>
      </c>
      <c r="F882" s="4">
        <v>125912</v>
      </c>
      <c r="G882" s="4">
        <v>8294</v>
      </c>
      <c r="H882" s="4">
        <v>103724</v>
      </c>
      <c r="I882" s="4">
        <v>15</v>
      </c>
      <c r="J882" s="4">
        <v>27</v>
      </c>
      <c r="K882" s="4">
        <v>103712</v>
      </c>
      <c r="L882" s="4">
        <v>0</v>
      </c>
      <c r="M882" s="4">
        <v>130357</v>
      </c>
      <c r="N882" s="4">
        <v>106111</v>
      </c>
      <c r="O882" s="4">
        <v>103712</v>
      </c>
      <c r="P882" s="4">
        <v>1592</v>
      </c>
      <c r="Q882" s="4">
        <v>0</v>
      </c>
      <c r="R882" s="4">
        <v>807</v>
      </c>
      <c r="S882" s="4">
        <v>175</v>
      </c>
      <c r="T882" s="4">
        <v>558</v>
      </c>
      <c r="U882" s="4">
        <v>56</v>
      </c>
      <c r="V882" s="4">
        <v>1</v>
      </c>
      <c r="W882" s="4">
        <v>17</v>
      </c>
      <c r="X882" s="4">
        <v>0</v>
      </c>
      <c r="Y882" s="2" t="s">
        <v>780</v>
      </c>
      <c r="Z882" s="4">
        <v>1323</v>
      </c>
      <c r="AA882" s="4">
        <v>499</v>
      </c>
      <c r="AB882" s="4">
        <v>486</v>
      </c>
      <c r="AC882" s="4">
        <v>13</v>
      </c>
      <c r="AD882" s="4">
        <v>2</v>
      </c>
      <c r="AE882" s="4">
        <v>9</v>
      </c>
      <c r="AF882" s="4">
        <v>1</v>
      </c>
      <c r="AG882" s="4">
        <v>1</v>
      </c>
      <c r="AH882" s="4">
        <v>3</v>
      </c>
      <c r="AI882" s="4">
        <v>3</v>
      </c>
      <c r="AJ882" s="4">
        <v>0</v>
      </c>
      <c r="AK882" s="4">
        <v>0</v>
      </c>
      <c r="AL882" s="4">
        <v>0</v>
      </c>
      <c r="AM882" s="4">
        <v>0</v>
      </c>
      <c r="AN882" s="4">
        <v>3</v>
      </c>
      <c r="AO882" s="4">
        <v>3</v>
      </c>
      <c r="AP882" s="4">
        <v>0</v>
      </c>
      <c r="AQ882" s="4">
        <v>0</v>
      </c>
      <c r="AR882" s="4">
        <v>3</v>
      </c>
      <c r="AS882" s="4">
        <v>0</v>
      </c>
      <c r="AT882" s="4">
        <v>0</v>
      </c>
      <c r="AU882" s="4">
        <v>0</v>
      </c>
      <c r="AV882" s="4">
        <v>3</v>
      </c>
      <c r="AW882" s="4">
        <v>502</v>
      </c>
      <c r="AX882" s="4">
        <v>489</v>
      </c>
      <c r="AY882" s="4">
        <v>0</v>
      </c>
      <c r="AZ882" s="4">
        <v>0</v>
      </c>
      <c r="BA882" s="4">
        <v>0</v>
      </c>
      <c r="BB882" s="4">
        <v>4638</v>
      </c>
      <c r="BC882" s="4">
        <v>4638</v>
      </c>
      <c r="BD882" s="4">
        <v>3407</v>
      </c>
      <c r="BE882" s="4">
        <v>3344</v>
      </c>
      <c r="BF882" s="4">
        <v>63</v>
      </c>
      <c r="BG882" s="8">
        <v>757</v>
      </c>
      <c r="BH882" s="4">
        <v>756</v>
      </c>
      <c r="BI882" s="4">
        <v>1</v>
      </c>
      <c r="BJ882" s="4">
        <v>1</v>
      </c>
      <c r="BK882" s="4">
        <v>82985</v>
      </c>
      <c r="BL882" s="15">
        <f t="shared" si="218"/>
        <v>22369</v>
      </c>
      <c r="BM882" s="4">
        <v>1592</v>
      </c>
      <c r="BN882" s="4">
        <v>1592</v>
      </c>
      <c r="BO882" s="4">
        <v>0</v>
      </c>
      <c r="BP882" s="4">
        <v>0</v>
      </c>
      <c r="BQ882" s="4">
        <v>1614</v>
      </c>
      <c r="BR882" s="4">
        <v>105606</v>
      </c>
      <c r="BS882" s="4">
        <v>103223</v>
      </c>
      <c r="BT882" s="4">
        <v>791</v>
      </c>
      <c r="BU882" s="4">
        <v>129031</v>
      </c>
      <c r="BW882" s="4">
        <v>1</v>
      </c>
    </row>
    <row r="883" spans="1:75">
      <c r="A883" s="4" t="s">
        <v>105</v>
      </c>
      <c r="B883" s="18">
        <v>44138</v>
      </c>
      <c r="C883" s="4" t="s">
        <v>179</v>
      </c>
      <c r="D883" s="5">
        <v>2020</v>
      </c>
      <c r="E883" s="4" t="s">
        <v>781</v>
      </c>
      <c r="F883" s="4">
        <v>50620</v>
      </c>
      <c r="G883" s="4">
        <v>2856</v>
      </c>
      <c r="H883" s="4">
        <v>43631</v>
      </c>
      <c r="I883" s="4">
        <v>3</v>
      </c>
      <c r="J883" s="4">
        <v>0</v>
      </c>
      <c r="K883" s="4">
        <v>43634</v>
      </c>
      <c r="L883" s="4">
        <v>0</v>
      </c>
      <c r="M883" s="4">
        <v>53410</v>
      </c>
      <c r="N883" s="4">
        <v>43821</v>
      </c>
      <c r="O883" s="4">
        <v>43634</v>
      </c>
      <c r="P883" s="4">
        <v>40</v>
      </c>
      <c r="Q883" s="4">
        <v>40</v>
      </c>
      <c r="R883" s="4">
        <v>147</v>
      </c>
      <c r="S883" s="4">
        <v>35</v>
      </c>
      <c r="T883" s="4">
        <v>80</v>
      </c>
      <c r="U883" s="4">
        <v>25</v>
      </c>
      <c r="V883" s="4">
        <v>0</v>
      </c>
      <c r="W883" s="4">
        <v>7</v>
      </c>
      <c r="X883" s="4">
        <v>0</v>
      </c>
      <c r="Y883" s="2" t="s">
        <v>513</v>
      </c>
      <c r="Z883" s="4">
        <v>590</v>
      </c>
      <c r="AA883" s="4">
        <v>325</v>
      </c>
      <c r="AB883" s="4">
        <v>323</v>
      </c>
      <c r="AC883" s="4">
        <v>2</v>
      </c>
      <c r="AD883" s="4">
        <v>0</v>
      </c>
      <c r="AE883" s="4">
        <v>2</v>
      </c>
      <c r="AF883" s="4">
        <v>0</v>
      </c>
      <c r="AG883" s="4">
        <v>0</v>
      </c>
      <c r="AH883" s="4">
        <v>10</v>
      </c>
      <c r="AI883" s="4">
        <v>10</v>
      </c>
      <c r="AJ883" s="4">
        <v>0</v>
      </c>
      <c r="AK883" s="4">
        <v>0</v>
      </c>
      <c r="AL883" s="4">
        <v>0</v>
      </c>
      <c r="AM883" s="4">
        <v>0</v>
      </c>
      <c r="AN883" s="4">
        <v>0</v>
      </c>
      <c r="AO883" s="4">
        <v>0</v>
      </c>
      <c r="AP883" s="4">
        <v>0</v>
      </c>
      <c r="AQ883" s="4">
        <v>0</v>
      </c>
      <c r="AR883" s="4">
        <v>0</v>
      </c>
      <c r="AS883" s="4">
        <v>0</v>
      </c>
      <c r="AT883" s="4">
        <v>0</v>
      </c>
      <c r="AU883" s="4">
        <v>0</v>
      </c>
      <c r="AV883" s="4">
        <v>0</v>
      </c>
      <c r="AW883" s="4">
        <v>335</v>
      </c>
      <c r="AX883" s="4">
        <v>333</v>
      </c>
      <c r="AY883" s="4">
        <v>0</v>
      </c>
      <c r="AZ883" s="4">
        <v>0</v>
      </c>
      <c r="BA883" s="4">
        <v>0</v>
      </c>
      <c r="BB883" s="4">
        <v>2089</v>
      </c>
      <c r="BC883" s="4">
        <v>2083</v>
      </c>
      <c r="BD883" s="4">
        <v>1424</v>
      </c>
      <c r="BE883" s="4">
        <v>1413</v>
      </c>
      <c r="BF883" s="4">
        <v>11</v>
      </c>
      <c r="BG883" s="8">
        <v>166</v>
      </c>
      <c r="BH883" s="4">
        <v>160</v>
      </c>
      <c r="BI883" s="4">
        <v>6</v>
      </c>
      <c r="BJ883" s="4">
        <v>0</v>
      </c>
      <c r="BK883" s="4">
        <v>34050</v>
      </c>
      <c r="BL883" s="15">
        <f t="shared" si="218"/>
        <v>9605</v>
      </c>
      <c r="BM883" s="4">
        <v>778</v>
      </c>
      <c r="BN883" s="4">
        <v>778</v>
      </c>
      <c r="BO883" s="4">
        <v>0</v>
      </c>
      <c r="BP883" s="4">
        <v>0</v>
      </c>
      <c r="BQ883" s="4">
        <v>797</v>
      </c>
      <c r="BR883" s="4">
        <v>43486</v>
      </c>
      <c r="BS883" s="4">
        <v>43301</v>
      </c>
      <c r="BT883" s="4">
        <v>145</v>
      </c>
      <c r="BU883" s="4">
        <v>52820</v>
      </c>
      <c r="BW883" s="4">
        <v>0</v>
      </c>
    </row>
    <row r="884" spans="1:75">
      <c r="A884" s="4" t="s">
        <v>107</v>
      </c>
      <c r="B884" s="18">
        <v>44138</v>
      </c>
      <c r="C884" s="4" t="s">
        <v>179</v>
      </c>
      <c r="D884" s="5">
        <v>2020</v>
      </c>
      <c r="E884" s="4" t="s">
        <v>782</v>
      </c>
      <c r="F884" s="4">
        <v>57691</v>
      </c>
      <c r="G884" s="4">
        <v>3580</v>
      </c>
      <c r="H884" s="4">
        <v>49643</v>
      </c>
      <c r="I884" s="4">
        <v>4</v>
      </c>
      <c r="J884" s="4">
        <v>0</v>
      </c>
      <c r="K884" s="4">
        <v>49647</v>
      </c>
      <c r="L884" s="4">
        <v>0</v>
      </c>
      <c r="M884" s="4">
        <v>60480</v>
      </c>
      <c r="N884" s="4">
        <v>49998</v>
      </c>
      <c r="O884" s="4">
        <v>49647</v>
      </c>
      <c r="P884" s="4">
        <v>0</v>
      </c>
      <c r="Q884" s="4">
        <v>0</v>
      </c>
      <c r="R884" s="4">
        <v>351</v>
      </c>
      <c r="S884" s="4">
        <v>84</v>
      </c>
      <c r="T884" s="4">
        <v>235</v>
      </c>
      <c r="U884" s="4">
        <v>30</v>
      </c>
      <c r="V884" s="4">
        <v>0</v>
      </c>
      <c r="W884" s="4">
        <v>2</v>
      </c>
      <c r="X884" s="4">
        <v>0</v>
      </c>
      <c r="Y884" s="2" t="s">
        <v>513</v>
      </c>
      <c r="Z884" s="4">
        <v>1032</v>
      </c>
      <c r="AA884" s="4">
        <v>325</v>
      </c>
      <c r="AB884" s="4">
        <v>321</v>
      </c>
      <c r="AC884" s="4">
        <v>4</v>
      </c>
      <c r="AD884" s="4">
        <v>0</v>
      </c>
      <c r="AE884" s="4">
        <v>3</v>
      </c>
      <c r="AF884" s="4">
        <v>1</v>
      </c>
      <c r="AG884" s="4">
        <v>0</v>
      </c>
      <c r="AH884" s="4">
        <v>10</v>
      </c>
      <c r="AI884" s="4">
        <v>10</v>
      </c>
      <c r="AJ884" s="4">
        <v>0</v>
      </c>
      <c r="AK884" s="4">
        <v>0</v>
      </c>
      <c r="AL884" s="4">
        <v>0</v>
      </c>
      <c r="AM884" s="4">
        <v>0</v>
      </c>
      <c r="AN884" s="4">
        <v>1</v>
      </c>
      <c r="AO884" s="4">
        <v>1</v>
      </c>
      <c r="AP884" s="4">
        <v>0</v>
      </c>
      <c r="AQ884" s="4">
        <v>0</v>
      </c>
      <c r="AR884" s="4">
        <v>1</v>
      </c>
      <c r="AS884" s="4">
        <v>0</v>
      </c>
      <c r="AT884" s="4">
        <v>0</v>
      </c>
      <c r="AU884" s="4">
        <v>0</v>
      </c>
      <c r="AV884" s="4">
        <v>1</v>
      </c>
      <c r="AW884" s="4">
        <v>335</v>
      </c>
      <c r="AX884" s="4">
        <v>331</v>
      </c>
      <c r="AY884" s="4">
        <v>0</v>
      </c>
      <c r="AZ884" s="4">
        <v>0</v>
      </c>
      <c r="BA884" s="4">
        <v>0</v>
      </c>
      <c r="BB884" s="4">
        <v>2171</v>
      </c>
      <c r="BC884" s="4">
        <v>2171</v>
      </c>
      <c r="BD884" s="4">
        <v>1536</v>
      </c>
      <c r="BE884" s="4">
        <v>1516</v>
      </c>
      <c r="BF884" s="4">
        <v>20</v>
      </c>
      <c r="BG884" s="8">
        <v>110</v>
      </c>
      <c r="BH884" s="4">
        <v>103</v>
      </c>
      <c r="BI884" s="4">
        <v>7</v>
      </c>
      <c r="BJ884" s="4">
        <v>0</v>
      </c>
      <c r="BK884" s="4">
        <v>38166</v>
      </c>
      <c r="BL884" s="15">
        <f t="shared" si="218"/>
        <v>11722</v>
      </c>
      <c r="BM884" s="4">
        <v>1622</v>
      </c>
      <c r="BN884" s="4">
        <v>1622</v>
      </c>
      <c r="BO884" s="4">
        <v>0</v>
      </c>
      <c r="BP884" s="4">
        <v>0</v>
      </c>
      <c r="BQ884" s="4">
        <v>963</v>
      </c>
      <c r="BR884" s="4">
        <v>49662</v>
      </c>
      <c r="BS884" s="4">
        <v>49316</v>
      </c>
      <c r="BT884" s="4">
        <v>346</v>
      </c>
      <c r="BU884" s="4">
        <v>59447</v>
      </c>
      <c r="BW884" s="4">
        <v>0</v>
      </c>
    </row>
    <row r="885" spans="1:75" ht="188.45">
      <c r="A885" s="4" t="s">
        <v>109</v>
      </c>
      <c r="B885" s="18">
        <v>44138</v>
      </c>
      <c r="C885" s="4" t="s">
        <v>179</v>
      </c>
      <c r="D885" s="5">
        <v>2020</v>
      </c>
      <c r="E885" s="4" t="s">
        <v>783</v>
      </c>
      <c r="F885" s="4">
        <v>325355</v>
      </c>
      <c r="G885" s="4">
        <v>27033</v>
      </c>
      <c r="H885" s="4">
        <v>276951</v>
      </c>
      <c r="I885" s="4">
        <v>56</v>
      </c>
      <c r="J885" s="4">
        <v>9</v>
      </c>
      <c r="K885" s="4">
        <v>276998</v>
      </c>
      <c r="L885" s="4">
        <v>-15</v>
      </c>
      <c r="M885" s="4">
        <v>343133</v>
      </c>
      <c r="N885" s="4">
        <v>279320</v>
      </c>
      <c r="O885" s="4">
        <v>277013</v>
      </c>
      <c r="P885" s="4">
        <v>51</v>
      </c>
      <c r="Q885" s="4">
        <v>51</v>
      </c>
      <c r="R885" s="4">
        <v>2256</v>
      </c>
      <c r="S885" s="4">
        <v>233</v>
      </c>
      <c r="T885" s="4">
        <v>1802</v>
      </c>
      <c r="U885" s="4">
        <v>185</v>
      </c>
      <c r="V885" s="4">
        <v>0</v>
      </c>
      <c r="W885" s="4">
        <v>36</v>
      </c>
      <c r="X885" s="4">
        <v>0</v>
      </c>
      <c r="Y885" s="2" t="s">
        <v>784</v>
      </c>
      <c r="Z885" s="4">
        <v>4712</v>
      </c>
      <c r="AA885" s="4">
        <v>1583</v>
      </c>
      <c r="AB885" s="4">
        <v>1557</v>
      </c>
      <c r="AC885" s="4">
        <v>26</v>
      </c>
      <c r="AD885" s="4">
        <v>2</v>
      </c>
      <c r="AE885" s="4">
        <v>22</v>
      </c>
      <c r="AF885" s="4">
        <v>1</v>
      </c>
      <c r="AG885" s="4">
        <v>1</v>
      </c>
      <c r="AH885" s="4">
        <v>44</v>
      </c>
      <c r="AI885" s="4">
        <v>44</v>
      </c>
      <c r="AJ885" s="4">
        <v>0</v>
      </c>
      <c r="AK885" s="4">
        <v>0</v>
      </c>
      <c r="AL885" s="4">
        <v>0</v>
      </c>
      <c r="AM885" s="4">
        <v>0</v>
      </c>
      <c r="AN885" s="4">
        <v>1</v>
      </c>
      <c r="AO885" s="4">
        <v>1</v>
      </c>
      <c r="AP885" s="4">
        <v>0</v>
      </c>
      <c r="AQ885" s="4">
        <v>0</v>
      </c>
      <c r="AR885" s="4">
        <v>1</v>
      </c>
      <c r="AS885" s="4">
        <v>0</v>
      </c>
      <c r="AT885" s="4">
        <v>0</v>
      </c>
      <c r="AU885" s="4">
        <v>0</v>
      </c>
      <c r="AV885" s="4">
        <v>1</v>
      </c>
      <c r="AW885" s="4">
        <v>1627</v>
      </c>
      <c r="AX885" s="4">
        <v>1601</v>
      </c>
      <c r="AY885" s="4">
        <v>0</v>
      </c>
      <c r="AZ885" s="4">
        <v>0</v>
      </c>
      <c r="BA885" s="4">
        <v>0</v>
      </c>
      <c r="BB885" s="4">
        <v>14953</v>
      </c>
      <c r="BC885" s="4">
        <v>14944</v>
      </c>
      <c r="BD885" s="4">
        <v>10644</v>
      </c>
      <c r="BE885" s="4">
        <v>10473</v>
      </c>
      <c r="BF885" s="4">
        <v>171</v>
      </c>
      <c r="BG885" s="8">
        <v>1342</v>
      </c>
      <c r="BH885" s="4">
        <v>1342</v>
      </c>
      <c r="BI885" s="4">
        <v>0</v>
      </c>
      <c r="BJ885" s="4">
        <v>0</v>
      </c>
      <c r="BK885" s="4">
        <v>201449</v>
      </c>
      <c r="BL885" s="15">
        <f t="shared" si="218"/>
        <v>76529</v>
      </c>
      <c r="BM885" s="4">
        <v>5769</v>
      </c>
      <c r="BN885" s="4">
        <v>5769</v>
      </c>
      <c r="BO885" s="4">
        <v>0</v>
      </c>
      <c r="BP885" s="4">
        <v>0</v>
      </c>
      <c r="BQ885" s="4">
        <v>5848</v>
      </c>
      <c r="BR885" s="4">
        <v>277692</v>
      </c>
      <c r="BS885" s="4">
        <v>275412</v>
      </c>
      <c r="BT885" s="4">
        <v>2229</v>
      </c>
      <c r="BU885" s="4">
        <v>338420</v>
      </c>
      <c r="BW885" s="4">
        <v>15</v>
      </c>
    </row>
    <row r="886" spans="1:75">
      <c r="A886" s="4" t="s">
        <v>111</v>
      </c>
      <c r="B886" s="18">
        <v>44138</v>
      </c>
      <c r="C886" s="4" t="s">
        <v>179</v>
      </c>
      <c r="D886" s="5">
        <v>2020</v>
      </c>
      <c r="E886" s="4" t="s">
        <v>785</v>
      </c>
      <c r="F886" s="4">
        <v>2834</v>
      </c>
      <c r="G886" s="4">
        <v>201</v>
      </c>
      <c r="H886" s="4">
        <v>2521</v>
      </c>
      <c r="I886" s="4">
        <v>0</v>
      </c>
      <c r="J886" s="4">
        <v>0</v>
      </c>
      <c r="K886" s="4">
        <v>2521</v>
      </c>
      <c r="L886" s="4">
        <v>0</v>
      </c>
      <c r="M886" s="4">
        <v>2942</v>
      </c>
      <c r="N886" s="4">
        <v>2523</v>
      </c>
      <c r="O886" s="4">
        <v>2521</v>
      </c>
      <c r="P886" s="4">
        <v>0</v>
      </c>
      <c r="Q886" s="4">
        <v>0</v>
      </c>
      <c r="R886" s="4">
        <v>2</v>
      </c>
      <c r="S886" s="4">
        <v>1</v>
      </c>
      <c r="T886" s="4">
        <v>0</v>
      </c>
      <c r="U886" s="4">
        <v>1</v>
      </c>
      <c r="V886" s="4">
        <v>0</v>
      </c>
      <c r="W886" s="4">
        <v>0</v>
      </c>
      <c r="X886" s="4">
        <v>0</v>
      </c>
      <c r="Y886" s="2" t="s">
        <v>513</v>
      </c>
      <c r="Z886" s="4">
        <v>20</v>
      </c>
      <c r="AA886" s="4">
        <v>13</v>
      </c>
      <c r="AB886" s="4">
        <v>13</v>
      </c>
      <c r="AC886" s="4">
        <v>0</v>
      </c>
      <c r="AD886" s="4">
        <v>0</v>
      </c>
      <c r="AE886" s="4">
        <v>0</v>
      </c>
      <c r="AF886" s="4">
        <v>0</v>
      </c>
      <c r="AG886" s="4">
        <v>0</v>
      </c>
      <c r="AH886" s="4">
        <v>0</v>
      </c>
      <c r="AI886" s="4">
        <v>0</v>
      </c>
      <c r="AJ886" s="4">
        <v>0</v>
      </c>
      <c r="AK886" s="4">
        <v>0</v>
      </c>
      <c r="AL886" s="4">
        <v>0</v>
      </c>
      <c r="AM886" s="4">
        <v>0</v>
      </c>
      <c r="AN886" s="4">
        <v>0</v>
      </c>
      <c r="AO886" s="4">
        <v>0</v>
      </c>
      <c r="AP886" s="4">
        <v>0</v>
      </c>
      <c r="AQ886" s="4">
        <v>0</v>
      </c>
      <c r="AR886" s="4">
        <v>0</v>
      </c>
      <c r="AS886" s="4">
        <v>0</v>
      </c>
      <c r="AT886" s="4">
        <v>0</v>
      </c>
      <c r="AU886" s="4">
        <v>0</v>
      </c>
      <c r="AV886" s="4">
        <v>0</v>
      </c>
      <c r="AW886" s="4">
        <v>13</v>
      </c>
      <c r="AX886" s="4">
        <v>13</v>
      </c>
      <c r="AY886" s="4">
        <v>0</v>
      </c>
      <c r="AZ886" s="4">
        <v>0</v>
      </c>
      <c r="BA886" s="4">
        <v>0</v>
      </c>
      <c r="BB886" s="4">
        <v>70</v>
      </c>
      <c r="BC886" s="4">
        <v>70</v>
      </c>
      <c r="BD886" s="4">
        <v>55</v>
      </c>
      <c r="BE886" s="4">
        <v>55</v>
      </c>
      <c r="BF886" s="4">
        <v>0</v>
      </c>
      <c r="BG886" s="8">
        <v>5</v>
      </c>
      <c r="BH886" s="4">
        <v>4</v>
      </c>
      <c r="BI886" s="4">
        <v>1</v>
      </c>
      <c r="BJ886" s="4">
        <v>0</v>
      </c>
      <c r="BK886" s="4">
        <v>1705</v>
      </c>
      <c r="BL886" s="15">
        <f t="shared" si="218"/>
        <v>813</v>
      </c>
      <c r="BM886" s="4">
        <v>19</v>
      </c>
      <c r="BN886" s="4">
        <v>19</v>
      </c>
      <c r="BO886" s="4">
        <v>0</v>
      </c>
      <c r="BP886" s="4">
        <v>0</v>
      </c>
      <c r="BQ886" s="4">
        <v>19</v>
      </c>
      <c r="BR886" s="4">
        <v>2510</v>
      </c>
      <c r="BS886" s="4">
        <v>2508</v>
      </c>
      <c r="BT886" s="4">
        <v>2</v>
      </c>
      <c r="BU886" s="4">
        <v>2922</v>
      </c>
      <c r="BW886" s="4">
        <v>0</v>
      </c>
    </row>
    <row r="887" spans="1:75">
      <c r="A887" s="4" t="s">
        <v>113</v>
      </c>
      <c r="B887" s="18">
        <v>44138</v>
      </c>
      <c r="C887" s="4" t="s">
        <v>179</v>
      </c>
      <c r="D887" s="5">
        <v>2020</v>
      </c>
      <c r="E887" s="4" t="s">
        <v>786</v>
      </c>
      <c r="F887" s="4">
        <v>72696</v>
      </c>
      <c r="G887" s="4">
        <v>5823</v>
      </c>
      <c r="H887" s="4">
        <v>60627</v>
      </c>
      <c r="I887" s="4">
        <v>20</v>
      </c>
      <c r="J887" s="4">
        <v>0</v>
      </c>
      <c r="K887" s="4">
        <v>60647</v>
      </c>
      <c r="L887" s="4">
        <v>0</v>
      </c>
      <c r="M887" s="4">
        <v>75368</v>
      </c>
      <c r="N887" s="4">
        <v>60973</v>
      </c>
      <c r="O887" s="4">
        <v>60647</v>
      </c>
      <c r="P887" s="4">
        <v>0</v>
      </c>
      <c r="Q887" s="4">
        <v>0</v>
      </c>
      <c r="R887" s="4">
        <v>326</v>
      </c>
      <c r="S887" s="4">
        <v>42</v>
      </c>
      <c r="T887" s="4">
        <v>238</v>
      </c>
      <c r="U887" s="4">
        <v>34</v>
      </c>
      <c r="V887" s="4">
        <v>0</v>
      </c>
      <c r="W887" s="4">
        <v>12</v>
      </c>
      <c r="X887" s="4">
        <v>0</v>
      </c>
      <c r="Y887" s="2" t="s">
        <v>513</v>
      </c>
      <c r="Z887" s="4">
        <v>971</v>
      </c>
      <c r="AA887" s="4">
        <v>264</v>
      </c>
      <c r="AB887" s="4">
        <v>261</v>
      </c>
      <c r="AC887" s="4">
        <v>3</v>
      </c>
      <c r="AD887" s="4">
        <v>1</v>
      </c>
      <c r="AE887" s="4">
        <v>2</v>
      </c>
      <c r="AF887" s="4">
        <v>0</v>
      </c>
      <c r="AG887" s="4">
        <v>0</v>
      </c>
      <c r="AH887" s="4">
        <v>7</v>
      </c>
      <c r="AI887" s="4">
        <v>6</v>
      </c>
      <c r="AJ887" s="4">
        <v>0</v>
      </c>
      <c r="AK887" s="4">
        <v>0</v>
      </c>
      <c r="AL887" s="4">
        <v>0</v>
      </c>
      <c r="AM887" s="4">
        <v>1</v>
      </c>
      <c r="AN887" s="4">
        <v>1</v>
      </c>
      <c r="AO887" s="4">
        <v>1</v>
      </c>
      <c r="AP887" s="4">
        <v>0</v>
      </c>
      <c r="AQ887" s="4">
        <v>0</v>
      </c>
      <c r="AR887" s="4">
        <v>1</v>
      </c>
      <c r="AS887" s="4">
        <v>0</v>
      </c>
      <c r="AT887" s="4">
        <v>0</v>
      </c>
      <c r="AU887" s="4">
        <v>0</v>
      </c>
      <c r="AV887" s="4">
        <v>1</v>
      </c>
      <c r="AW887" s="4">
        <v>271</v>
      </c>
      <c r="AX887" s="4">
        <v>267</v>
      </c>
      <c r="AY887" s="4">
        <v>0</v>
      </c>
      <c r="AZ887" s="4">
        <v>0</v>
      </c>
      <c r="BA887" s="4">
        <v>0</v>
      </c>
      <c r="BB887" s="4">
        <v>2281</v>
      </c>
      <c r="BC887" s="4">
        <v>2279</v>
      </c>
      <c r="BD887" s="4">
        <v>1573</v>
      </c>
      <c r="BE887" s="4">
        <v>1557</v>
      </c>
      <c r="BF887" s="4">
        <v>16</v>
      </c>
      <c r="BG887" s="8">
        <v>210</v>
      </c>
      <c r="BH887" s="4">
        <v>208</v>
      </c>
      <c r="BI887" s="4">
        <v>2</v>
      </c>
      <c r="BJ887" s="4">
        <v>0</v>
      </c>
      <c r="BK887" s="4">
        <v>49998</v>
      </c>
      <c r="BL887" s="15">
        <f t="shared" si="218"/>
        <v>10765</v>
      </c>
      <c r="BM887" s="4">
        <v>1090</v>
      </c>
      <c r="BN887" s="4">
        <v>1090</v>
      </c>
      <c r="BO887" s="4">
        <v>0</v>
      </c>
      <c r="BP887" s="4">
        <v>0</v>
      </c>
      <c r="BQ887" s="4">
        <v>1077</v>
      </c>
      <c r="BR887" s="4">
        <v>60701</v>
      </c>
      <c r="BS887" s="4">
        <v>60380</v>
      </c>
      <c r="BT887" s="4">
        <v>321</v>
      </c>
      <c r="BU887" s="4">
        <v>74396</v>
      </c>
      <c r="BW887" s="4">
        <v>0</v>
      </c>
    </row>
    <row r="888" spans="1:75" ht="246.6">
      <c r="A888" s="4" t="s">
        <v>115</v>
      </c>
      <c r="B888" s="18">
        <v>44138</v>
      </c>
      <c r="C888" s="4" t="s">
        <v>179</v>
      </c>
      <c r="D888" s="5">
        <v>2020</v>
      </c>
      <c r="E888" s="4" t="s">
        <v>787</v>
      </c>
      <c r="F888" s="4">
        <v>25533</v>
      </c>
      <c r="G888" s="4">
        <v>1156</v>
      </c>
      <c r="H888" s="4">
        <v>21426</v>
      </c>
      <c r="I888" s="4">
        <v>1</v>
      </c>
      <c r="J888" s="4">
        <v>1</v>
      </c>
      <c r="K888" s="4">
        <v>21426</v>
      </c>
      <c r="L888" s="4">
        <v>-28</v>
      </c>
      <c r="M888" s="4">
        <v>26794</v>
      </c>
      <c r="N888" s="4">
        <v>21528</v>
      </c>
      <c r="O888" s="4">
        <v>21454</v>
      </c>
      <c r="P888" s="4">
        <v>0</v>
      </c>
      <c r="Q888" s="4">
        <v>0</v>
      </c>
      <c r="R888" s="4">
        <v>74</v>
      </c>
      <c r="S888" s="4">
        <v>29</v>
      </c>
      <c r="T888" s="4">
        <v>23</v>
      </c>
      <c r="U888" s="4">
        <v>6</v>
      </c>
      <c r="V888" s="4">
        <v>0</v>
      </c>
      <c r="W888" s="4">
        <v>16</v>
      </c>
      <c r="X888" s="4">
        <v>0</v>
      </c>
      <c r="Y888" s="2" t="s">
        <v>788</v>
      </c>
      <c r="Z888" s="4">
        <v>225</v>
      </c>
      <c r="AA888" s="4">
        <v>85</v>
      </c>
      <c r="AB888" s="4">
        <v>85</v>
      </c>
      <c r="AC888" s="4">
        <v>0</v>
      </c>
      <c r="AD888" s="4">
        <v>0</v>
      </c>
      <c r="AE888" s="4">
        <v>0</v>
      </c>
      <c r="AF888" s="4">
        <v>0</v>
      </c>
      <c r="AG888" s="4">
        <v>0</v>
      </c>
      <c r="AH888" s="4">
        <v>0</v>
      </c>
      <c r="AI888" s="4">
        <v>0</v>
      </c>
      <c r="AJ888" s="4">
        <v>0</v>
      </c>
      <c r="AK888" s="4">
        <v>0</v>
      </c>
      <c r="AL888" s="4">
        <v>0</v>
      </c>
      <c r="AM888" s="4">
        <v>0</v>
      </c>
      <c r="AN888" s="4">
        <v>0</v>
      </c>
      <c r="AO888" s="4">
        <v>0</v>
      </c>
      <c r="AP888" s="4">
        <v>0</v>
      </c>
      <c r="AQ888" s="4">
        <v>0</v>
      </c>
      <c r="AR888" s="4">
        <v>0</v>
      </c>
      <c r="AS888" s="4">
        <v>0</v>
      </c>
      <c r="AT888" s="4">
        <v>0</v>
      </c>
      <c r="AU888" s="4">
        <v>0</v>
      </c>
      <c r="AV888" s="4">
        <v>0</v>
      </c>
      <c r="AW888" s="4">
        <v>85</v>
      </c>
      <c r="AX888" s="4">
        <v>85</v>
      </c>
      <c r="AY888" s="4">
        <v>0</v>
      </c>
      <c r="AZ888" s="4">
        <v>0</v>
      </c>
      <c r="BA888" s="4">
        <v>0</v>
      </c>
      <c r="BB888" s="4">
        <v>845</v>
      </c>
      <c r="BC888" s="4">
        <v>843</v>
      </c>
      <c r="BD888" s="4">
        <v>630</v>
      </c>
      <c r="BE888" s="4">
        <v>622</v>
      </c>
      <c r="BF888" s="4">
        <v>8</v>
      </c>
      <c r="BG888" s="8">
        <v>46</v>
      </c>
      <c r="BH888" s="4">
        <v>45</v>
      </c>
      <c r="BI888" s="4">
        <v>1</v>
      </c>
      <c r="BJ888" s="4">
        <v>0</v>
      </c>
      <c r="BK888" s="4">
        <v>16137</v>
      </c>
      <c r="BL888" s="15">
        <f t="shared" si="218"/>
        <v>5345</v>
      </c>
      <c r="BM888" s="4">
        <v>320</v>
      </c>
      <c r="BN888" s="4">
        <v>320</v>
      </c>
      <c r="BO888" s="4">
        <v>0</v>
      </c>
      <c r="BP888" s="4">
        <v>0</v>
      </c>
      <c r="BQ888" s="4">
        <v>0</v>
      </c>
      <c r="BR888" s="4">
        <v>21443</v>
      </c>
      <c r="BS888" s="4">
        <v>21369</v>
      </c>
      <c r="BT888" s="4">
        <v>74</v>
      </c>
      <c r="BU888" s="4">
        <v>26569</v>
      </c>
      <c r="BW888" s="4">
        <v>0</v>
      </c>
    </row>
    <row r="889" spans="1:75" ht="217.5">
      <c r="A889" s="4" t="s">
        <v>117</v>
      </c>
      <c r="B889" s="18">
        <v>44138</v>
      </c>
      <c r="C889" s="4" t="s">
        <v>179</v>
      </c>
      <c r="D889" s="5">
        <v>2020</v>
      </c>
      <c r="E889" s="4" t="s">
        <v>789</v>
      </c>
      <c r="F889" s="4">
        <v>5186</v>
      </c>
      <c r="G889" s="4">
        <v>387</v>
      </c>
      <c r="H889" s="4">
        <v>4417</v>
      </c>
      <c r="I889" s="4">
        <v>0</v>
      </c>
      <c r="J889" s="4">
        <v>0</v>
      </c>
      <c r="K889" s="4">
        <v>4417</v>
      </c>
      <c r="L889" s="4">
        <v>-1</v>
      </c>
      <c r="M889" s="4">
        <v>5386</v>
      </c>
      <c r="N889" s="4">
        <v>4446</v>
      </c>
      <c r="O889" s="4">
        <v>4418</v>
      </c>
      <c r="P889" s="4">
        <v>14</v>
      </c>
      <c r="Q889" s="4">
        <v>0</v>
      </c>
      <c r="R889" s="4">
        <v>14</v>
      </c>
      <c r="S889" s="4">
        <v>3</v>
      </c>
      <c r="T889" s="4">
        <v>7</v>
      </c>
      <c r="U889" s="4">
        <v>3</v>
      </c>
      <c r="V889" s="4">
        <v>0</v>
      </c>
      <c r="W889" s="4">
        <v>1</v>
      </c>
      <c r="X889" s="4">
        <v>0</v>
      </c>
      <c r="Y889" s="2" t="s">
        <v>790</v>
      </c>
      <c r="Z889" s="4">
        <v>49</v>
      </c>
      <c r="AA889" s="4">
        <v>17</v>
      </c>
      <c r="AB889" s="4">
        <v>17</v>
      </c>
      <c r="AC889" s="4">
        <v>0</v>
      </c>
      <c r="AD889" s="4">
        <v>0</v>
      </c>
      <c r="AE889" s="4">
        <v>0</v>
      </c>
      <c r="AF889" s="4">
        <v>0</v>
      </c>
      <c r="AG889" s="4">
        <v>0</v>
      </c>
      <c r="AH889" s="4">
        <v>1</v>
      </c>
      <c r="AI889" s="4">
        <v>1</v>
      </c>
      <c r="AJ889" s="4">
        <v>0</v>
      </c>
      <c r="AK889" s="4">
        <v>0</v>
      </c>
      <c r="AL889" s="4">
        <v>0</v>
      </c>
      <c r="AM889" s="4">
        <v>0</v>
      </c>
      <c r="AN889" s="4">
        <v>0</v>
      </c>
      <c r="AO889" s="4">
        <v>0</v>
      </c>
      <c r="AP889" s="4">
        <v>0</v>
      </c>
      <c r="AQ889" s="4">
        <v>0</v>
      </c>
      <c r="AR889" s="4">
        <v>0</v>
      </c>
      <c r="AS889" s="4">
        <v>0</v>
      </c>
      <c r="AT889" s="4">
        <v>0</v>
      </c>
      <c r="AU889" s="4">
        <v>0</v>
      </c>
      <c r="AV889" s="4">
        <v>0</v>
      </c>
      <c r="AW889" s="4">
        <v>18</v>
      </c>
      <c r="AX889" s="4">
        <v>18</v>
      </c>
      <c r="AY889" s="4">
        <v>0</v>
      </c>
      <c r="AZ889" s="4">
        <v>0</v>
      </c>
      <c r="BA889" s="4">
        <v>0</v>
      </c>
      <c r="BB889" s="4">
        <v>151</v>
      </c>
      <c r="BC889" s="4">
        <v>151</v>
      </c>
      <c r="BD889" s="4">
        <v>116</v>
      </c>
      <c r="BE889" s="4">
        <v>114</v>
      </c>
      <c r="BF889" s="4">
        <v>2</v>
      </c>
      <c r="BG889" s="8">
        <v>11</v>
      </c>
      <c r="BH889" s="4">
        <v>11</v>
      </c>
      <c r="BI889" s="4">
        <v>0</v>
      </c>
      <c r="BJ889" s="4">
        <v>11</v>
      </c>
      <c r="BK889" s="4">
        <v>2011</v>
      </c>
      <c r="BL889" s="15">
        <f t="shared" si="218"/>
        <v>2424</v>
      </c>
      <c r="BM889" s="4">
        <v>42</v>
      </c>
      <c r="BN889" s="4">
        <v>42</v>
      </c>
      <c r="BO889" s="4">
        <v>0</v>
      </c>
      <c r="BP889" s="4">
        <v>0</v>
      </c>
      <c r="BQ889" s="4">
        <v>42</v>
      </c>
      <c r="BR889" s="4">
        <v>4428</v>
      </c>
      <c r="BS889" s="4">
        <v>4400</v>
      </c>
      <c r="BT889" s="4">
        <v>14</v>
      </c>
      <c r="BU889" s="4">
        <v>5337</v>
      </c>
      <c r="BW889" s="4">
        <v>1</v>
      </c>
    </row>
    <row r="890" spans="1:75">
      <c r="A890" s="4" t="s">
        <v>119</v>
      </c>
      <c r="B890" s="18">
        <v>44138</v>
      </c>
      <c r="C890" s="4" t="s">
        <v>179</v>
      </c>
      <c r="D890" s="5">
        <v>2020</v>
      </c>
      <c r="E890" s="4" t="s">
        <v>791</v>
      </c>
      <c r="F890" s="4">
        <v>41945</v>
      </c>
      <c r="G890" s="4">
        <v>3216</v>
      </c>
      <c r="H890" s="4">
        <v>32838</v>
      </c>
      <c r="I890" s="4">
        <v>2</v>
      </c>
      <c r="J890" s="4">
        <v>3</v>
      </c>
      <c r="K890" s="4">
        <v>32837</v>
      </c>
      <c r="L890" s="4">
        <v>0</v>
      </c>
      <c r="M890" s="4">
        <v>44338</v>
      </c>
      <c r="N890" s="4">
        <v>33402</v>
      </c>
      <c r="O890" s="4">
        <v>32837</v>
      </c>
      <c r="P890" s="4">
        <v>27</v>
      </c>
      <c r="Q890" s="4">
        <v>27</v>
      </c>
      <c r="R890" s="4">
        <v>538</v>
      </c>
      <c r="S890" s="4">
        <v>108</v>
      </c>
      <c r="T890" s="4">
        <v>387</v>
      </c>
      <c r="U890" s="4">
        <v>21</v>
      </c>
      <c r="V890" s="4">
        <v>0</v>
      </c>
      <c r="W890" s="4">
        <v>22</v>
      </c>
      <c r="X890" s="4">
        <v>0</v>
      </c>
      <c r="Y890" s="2" t="s">
        <v>513</v>
      </c>
      <c r="Z890" s="4">
        <v>493</v>
      </c>
      <c r="AA890" s="4">
        <v>152</v>
      </c>
      <c r="AB890" s="4">
        <v>149</v>
      </c>
      <c r="AC890" s="4">
        <v>3</v>
      </c>
      <c r="AD890" s="4">
        <v>0</v>
      </c>
      <c r="AE890" s="4">
        <v>3</v>
      </c>
      <c r="AF890" s="4">
        <v>0</v>
      </c>
      <c r="AG890" s="4">
        <v>0</v>
      </c>
      <c r="AH890" s="4">
        <v>6</v>
      </c>
      <c r="AI890" s="4">
        <v>6</v>
      </c>
      <c r="AJ890" s="4">
        <v>0</v>
      </c>
      <c r="AK890" s="4">
        <v>0</v>
      </c>
      <c r="AL890" s="4">
        <v>0</v>
      </c>
      <c r="AM890" s="4">
        <v>0</v>
      </c>
      <c r="AN890" s="4">
        <v>0</v>
      </c>
      <c r="AO890" s="4">
        <v>0</v>
      </c>
      <c r="AP890" s="4">
        <v>0</v>
      </c>
      <c r="AQ890" s="4">
        <v>0</v>
      </c>
      <c r="AR890" s="4">
        <v>0</v>
      </c>
      <c r="AS890" s="4">
        <v>0</v>
      </c>
      <c r="AT890" s="4">
        <v>0</v>
      </c>
      <c r="AU890" s="4">
        <v>0</v>
      </c>
      <c r="AV890" s="4">
        <v>0</v>
      </c>
      <c r="AW890" s="4">
        <v>158</v>
      </c>
      <c r="AX890" s="4">
        <v>155</v>
      </c>
      <c r="AY890" s="4">
        <v>0</v>
      </c>
      <c r="AZ890" s="4">
        <v>0</v>
      </c>
      <c r="BA890" s="4">
        <v>0</v>
      </c>
      <c r="BB890" s="4">
        <v>1770</v>
      </c>
      <c r="BC890" s="4">
        <v>1769</v>
      </c>
      <c r="BD890" s="4">
        <v>1239</v>
      </c>
      <c r="BE890" s="4">
        <v>1209</v>
      </c>
      <c r="BF890" s="4">
        <v>30</v>
      </c>
      <c r="BG890" s="8">
        <v>98</v>
      </c>
      <c r="BH890" s="4">
        <v>98</v>
      </c>
      <c r="BI890" s="4">
        <v>0</v>
      </c>
      <c r="BJ890" s="4">
        <v>0</v>
      </c>
      <c r="BK890" s="4">
        <v>25658</v>
      </c>
      <c r="BL890" s="15">
        <f t="shared" si="218"/>
        <v>7646</v>
      </c>
      <c r="BM890" s="4">
        <v>777</v>
      </c>
      <c r="BN890" s="4">
        <v>777</v>
      </c>
      <c r="BO890" s="4">
        <v>0</v>
      </c>
      <c r="BP890" s="4">
        <v>0</v>
      </c>
      <c r="BQ890" s="4">
        <v>786</v>
      </c>
      <c r="BR890" s="4">
        <v>33244</v>
      </c>
      <c r="BS890" s="4">
        <v>32682</v>
      </c>
      <c r="BT890" s="4">
        <v>535</v>
      </c>
      <c r="BU890" s="4">
        <v>43845</v>
      </c>
      <c r="BW890" s="4">
        <v>0</v>
      </c>
    </row>
    <row r="891" spans="1:75">
      <c r="A891" s="4" t="s">
        <v>121</v>
      </c>
      <c r="B891" s="18">
        <v>44138</v>
      </c>
      <c r="C891" s="4" t="s">
        <v>179</v>
      </c>
      <c r="D891" s="5">
        <v>2020</v>
      </c>
      <c r="E891" s="4" t="s">
        <v>792</v>
      </c>
      <c r="F891" s="4">
        <v>1687</v>
      </c>
      <c r="G891" s="4">
        <v>310</v>
      </c>
      <c r="H891" s="4">
        <v>1501</v>
      </c>
      <c r="I891" s="4">
        <v>0</v>
      </c>
      <c r="J891" s="4">
        <v>0</v>
      </c>
      <c r="K891" s="4">
        <v>1501</v>
      </c>
      <c r="L891" s="4">
        <v>0</v>
      </c>
      <c r="M891" s="4">
        <v>1723</v>
      </c>
      <c r="N891" s="4">
        <v>1506</v>
      </c>
      <c r="O891" s="4">
        <v>1501</v>
      </c>
      <c r="P891" s="4">
        <v>0</v>
      </c>
      <c r="Q891" s="4">
        <v>0</v>
      </c>
      <c r="R891" s="4">
        <v>5</v>
      </c>
      <c r="S891" s="4">
        <v>0</v>
      </c>
      <c r="T891" s="4">
        <v>4</v>
      </c>
      <c r="U891" s="4">
        <v>1</v>
      </c>
      <c r="V891" s="4">
        <v>0</v>
      </c>
      <c r="W891" s="4">
        <v>0</v>
      </c>
      <c r="X891" s="4">
        <v>0</v>
      </c>
      <c r="Y891" s="2" t="s">
        <v>513</v>
      </c>
      <c r="Z891" s="4">
        <v>18</v>
      </c>
      <c r="AA891" s="4">
        <v>10</v>
      </c>
      <c r="AB891" s="4">
        <v>10</v>
      </c>
      <c r="AC891" s="4">
        <v>0</v>
      </c>
      <c r="AD891" s="4">
        <v>0</v>
      </c>
      <c r="AE891" s="4">
        <v>0</v>
      </c>
      <c r="AF891" s="4">
        <v>0</v>
      </c>
      <c r="AG891" s="4">
        <v>0</v>
      </c>
      <c r="AH891" s="4">
        <v>0</v>
      </c>
      <c r="AI891" s="4">
        <v>0</v>
      </c>
      <c r="AJ891" s="4">
        <v>0</v>
      </c>
      <c r="AK891" s="4">
        <v>0</v>
      </c>
      <c r="AL891" s="4">
        <v>0</v>
      </c>
      <c r="AM891" s="4">
        <v>0</v>
      </c>
      <c r="AN891" s="4">
        <v>0</v>
      </c>
      <c r="AO891" s="4">
        <v>0</v>
      </c>
      <c r="AP891" s="4">
        <v>0</v>
      </c>
      <c r="AQ891" s="4">
        <v>0</v>
      </c>
      <c r="AR891" s="4">
        <v>0</v>
      </c>
      <c r="AS891" s="4">
        <v>0</v>
      </c>
      <c r="AT891" s="4">
        <v>0</v>
      </c>
      <c r="AU891" s="4">
        <v>0</v>
      </c>
      <c r="AV891" s="4">
        <v>0</v>
      </c>
      <c r="AW891" s="4">
        <v>10</v>
      </c>
      <c r="AX891" s="4">
        <v>10</v>
      </c>
      <c r="AY891" s="4">
        <v>0</v>
      </c>
      <c r="AZ891" s="4">
        <v>0</v>
      </c>
      <c r="BA891" s="4">
        <v>0</v>
      </c>
      <c r="BB891" s="4">
        <v>39</v>
      </c>
      <c r="BC891" s="4">
        <v>39</v>
      </c>
      <c r="BD891" s="4">
        <v>30</v>
      </c>
      <c r="BE891" s="4">
        <v>30</v>
      </c>
      <c r="BF891" s="4">
        <v>0</v>
      </c>
      <c r="BG891" s="8">
        <v>4</v>
      </c>
      <c r="BH891" s="4">
        <v>4</v>
      </c>
      <c r="BI891" s="4">
        <v>0</v>
      </c>
      <c r="BJ891" s="4">
        <v>0</v>
      </c>
      <c r="BK891" s="4">
        <v>1108</v>
      </c>
      <c r="BL891" s="15">
        <f t="shared" si="218"/>
        <v>394</v>
      </c>
      <c r="BM891" s="4">
        <v>16</v>
      </c>
      <c r="BN891" s="4">
        <v>16</v>
      </c>
      <c r="BO891" s="4">
        <v>0</v>
      </c>
      <c r="BP891" s="4">
        <v>0</v>
      </c>
      <c r="BQ891" s="4">
        <v>0</v>
      </c>
      <c r="BR891" s="4">
        <v>1496</v>
      </c>
      <c r="BS891" s="4">
        <v>1491</v>
      </c>
      <c r="BT891" s="4">
        <v>5</v>
      </c>
      <c r="BU891" s="4">
        <v>1705</v>
      </c>
      <c r="BW891" s="4">
        <v>0</v>
      </c>
    </row>
    <row r="892" spans="1:75">
      <c r="A892" s="4" t="s">
        <v>123</v>
      </c>
      <c r="B892" s="18">
        <v>44138</v>
      </c>
      <c r="C892" s="4" t="s">
        <v>179</v>
      </c>
      <c r="D892" s="5">
        <v>2020</v>
      </c>
      <c r="E892" s="4" t="s">
        <v>793</v>
      </c>
      <c r="F892" s="4">
        <v>47822</v>
      </c>
      <c r="G892" s="4">
        <v>3194</v>
      </c>
      <c r="H892" s="4">
        <v>37945</v>
      </c>
      <c r="I892" s="4">
        <v>2</v>
      </c>
      <c r="J892" s="4">
        <v>4</v>
      </c>
      <c r="K892" s="4">
        <v>37943</v>
      </c>
      <c r="L892" s="4">
        <v>0</v>
      </c>
      <c r="M892" s="4">
        <v>50363</v>
      </c>
      <c r="N892" s="4">
        <v>38490</v>
      </c>
      <c r="O892" s="4">
        <v>37943</v>
      </c>
      <c r="P892" s="4">
        <v>254</v>
      </c>
      <c r="Q892" s="4">
        <v>18</v>
      </c>
      <c r="R892" s="4">
        <v>293</v>
      </c>
      <c r="S892" s="4">
        <v>21</v>
      </c>
      <c r="T892" s="4">
        <v>164</v>
      </c>
      <c r="U892" s="4">
        <v>53</v>
      </c>
      <c r="V892" s="4">
        <v>0</v>
      </c>
      <c r="W892" s="4">
        <v>55</v>
      </c>
      <c r="X892" s="4">
        <v>0</v>
      </c>
      <c r="Y892" s="2" t="s">
        <v>513</v>
      </c>
      <c r="Z892" s="4">
        <v>483</v>
      </c>
      <c r="AA892" s="4">
        <v>161</v>
      </c>
      <c r="AB892" s="4">
        <v>158</v>
      </c>
      <c r="AC892" s="4">
        <v>3</v>
      </c>
      <c r="AD892" s="4">
        <v>2</v>
      </c>
      <c r="AE892" s="4">
        <v>1</v>
      </c>
      <c r="AF892" s="4">
        <v>0</v>
      </c>
      <c r="AG892" s="4">
        <v>0</v>
      </c>
      <c r="AH892" s="4">
        <v>1</v>
      </c>
      <c r="AI892" s="4">
        <v>1</v>
      </c>
      <c r="AJ892" s="4">
        <v>0</v>
      </c>
      <c r="AK892" s="4">
        <v>0</v>
      </c>
      <c r="AL892" s="4">
        <v>0</v>
      </c>
      <c r="AM892" s="4">
        <v>0</v>
      </c>
      <c r="AN892" s="4">
        <v>1</v>
      </c>
      <c r="AO892" s="4">
        <v>1</v>
      </c>
      <c r="AP892" s="4">
        <v>0</v>
      </c>
      <c r="AQ892" s="4">
        <v>0</v>
      </c>
      <c r="AR892" s="4">
        <v>1</v>
      </c>
      <c r="AS892" s="4">
        <v>0</v>
      </c>
      <c r="AT892" s="4">
        <v>0</v>
      </c>
      <c r="AU892" s="4">
        <v>0</v>
      </c>
      <c r="AV892" s="4">
        <v>1</v>
      </c>
      <c r="AW892" s="4">
        <v>162</v>
      </c>
      <c r="AX892" s="4">
        <v>159</v>
      </c>
      <c r="AY892" s="4">
        <v>0</v>
      </c>
      <c r="AZ892" s="4">
        <v>0</v>
      </c>
      <c r="BA892" s="4">
        <v>0</v>
      </c>
      <c r="BB892" s="4">
        <v>1974</v>
      </c>
      <c r="BC892" s="4">
        <v>1974</v>
      </c>
      <c r="BD892" s="4">
        <v>1365</v>
      </c>
      <c r="BE892" s="4">
        <v>1349</v>
      </c>
      <c r="BF892" s="4">
        <v>16</v>
      </c>
      <c r="BG892" s="8">
        <v>88</v>
      </c>
      <c r="BH892" s="4">
        <v>88</v>
      </c>
      <c r="BI892" s="4">
        <v>0</v>
      </c>
      <c r="BJ892" s="4">
        <v>0</v>
      </c>
      <c r="BK892" s="4">
        <v>24821</v>
      </c>
      <c r="BL892" s="15">
        <f t="shared" si="218"/>
        <v>13581</v>
      </c>
      <c r="BM892" s="4">
        <v>668</v>
      </c>
      <c r="BN892" s="4">
        <v>668</v>
      </c>
      <c r="BO892" s="4">
        <v>0</v>
      </c>
      <c r="BP892" s="4">
        <v>0</v>
      </c>
      <c r="BQ892" s="4">
        <v>667</v>
      </c>
      <c r="BR892" s="4">
        <v>38327</v>
      </c>
      <c r="BS892" s="4">
        <v>37784</v>
      </c>
      <c r="BT892" s="4">
        <v>289</v>
      </c>
      <c r="BU892" s="4">
        <v>49879</v>
      </c>
      <c r="BW892" s="4">
        <v>0</v>
      </c>
    </row>
    <row r="893" spans="1:75">
      <c r="A893" s="4" t="s">
        <v>125</v>
      </c>
      <c r="B893" s="18">
        <v>44138</v>
      </c>
      <c r="C893" s="4" t="s">
        <v>179</v>
      </c>
      <c r="D893" s="5">
        <v>2020</v>
      </c>
      <c r="E893" s="4" t="s">
        <v>794</v>
      </c>
      <c r="F893" s="4">
        <v>48770</v>
      </c>
      <c r="G893" s="4">
        <v>3548</v>
      </c>
      <c r="H893" s="4">
        <v>38709</v>
      </c>
      <c r="I893" s="4">
        <v>12</v>
      </c>
      <c r="J893" s="4">
        <v>8</v>
      </c>
      <c r="K893" s="4">
        <v>38713</v>
      </c>
      <c r="L893" s="4">
        <v>0</v>
      </c>
      <c r="M893" s="4">
        <v>51669</v>
      </c>
      <c r="N893" s="4">
        <v>39185</v>
      </c>
      <c r="O893" s="4">
        <v>38713</v>
      </c>
      <c r="P893" s="4">
        <v>285</v>
      </c>
      <c r="Q893" s="4">
        <v>0</v>
      </c>
      <c r="R893" s="4">
        <v>187</v>
      </c>
      <c r="S893" s="4">
        <v>53</v>
      </c>
      <c r="T893" s="4">
        <v>126</v>
      </c>
      <c r="U893" s="4">
        <v>0</v>
      </c>
      <c r="V893" s="4">
        <v>0</v>
      </c>
      <c r="W893" s="4">
        <v>8</v>
      </c>
      <c r="X893" s="4">
        <v>0</v>
      </c>
      <c r="Y893" s="2" t="s">
        <v>513</v>
      </c>
      <c r="Z893" s="4">
        <v>241</v>
      </c>
      <c r="AA893" s="4">
        <v>78</v>
      </c>
      <c r="AB893" s="4">
        <v>78</v>
      </c>
      <c r="AC893" s="4">
        <v>0</v>
      </c>
      <c r="AD893" s="4">
        <v>0</v>
      </c>
      <c r="AE893" s="4">
        <v>0</v>
      </c>
      <c r="AF893" s="4">
        <v>0</v>
      </c>
      <c r="AG893" s="4">
        <v>0</v>
      </c>
      <c r="AH893" s="4">
        <v>0</v>
      </c>
      <c r="AI893" s="4">
        <v>0</v>
      </c>
      <c r="AJ893" s="4">
        <v>0</v>
      </c>
      <c r="AK893" s="4">
        <v>0</v>
      </c>
      <c r="AL893" s="4">
        <v>0</v>
      </c>
      <c r="AM893" s="4">
        <v>0</v>
      </c>
      <c r="AN893" s="4">
        <v>0</v>
      </c>
      <c r="AO893" s="4">
        <v>0</v>
      </c>
      <c r="AP893" s="4">
        <v>0</v>
      </c>
      <c r="AQ893" s="4">
        <v>0</v>
      </c>
      <c r="AR893" s="4">
        <v>0</v>
      </c>
      <c r="AS893" s="4">
        <v>0</v>
      </c>
      <c r="AT893" s="4">
        <v>0</v>
      </c>
      <c r="AU893" s="4">
        <v>0</v>
      </c>
      <c r="AV893" s="4">
        <v>0</v>
      </c>
      <c r="AW893" s="4">
        <v>78</v>
      </c>
      <c r="AX893" s="4">
        <v>78</v>
      </c>
      <c r="AY893" s="4">
        <v>0</v>
      </c>
      <c r="AZ893" s="4">
        <v>0</v>
      </c>
      <c r="BA893" s="4">
        <v>0</v>
      </c>
      <c r="BB893" s="4">
        <v>2066</v>
      </c>
      <c r="BC893" s="4">
        <v>2046</v>
      </c>
      <c r="BD893" s="4">
        <v>1459</v>
      </c>
      <c r="BE893" s="4">
        <v>1448</v>
      </c>
      <c r="BF893" s="4">
        <v>11</v>
      </c>
      <c r="BG893" s="8">
        <v>221</v>
      </c>
      <c r="BH893" s="4">
        <v>221</v>
      </c>
      <c r="BI893" s="4">
        <v>0</v>
      </c>
      <c r="BJ893" s="4">
        <v>205</v>
      </c>
      <c r="BK893" s="4">
        <v>24769</v>
      </c>
      <c r="BL893" s="15">
        <f t="shared" si="218"/>
        <v>14195</v>
      </c>
      <c r="BM893" s="4">
        <v>2023</v>
      </c>
      <c r="BN893" s="4">
        <v>2023</v>
      </c>
      <c r="BO893" s="4">
        <v>0</v>
      </c>
      <c r="BP893" s="4">
        <v>0</v>
      </c>
      <c r="BQ893" s="4">
        <v>0</v>
      </c>
      <c r="BR893" s="4">
        <v>39107</v>
      </c>
      <c r="BS893" s="4">
        <v>38635</v>
      </c>
      <c r="BT893" s="4">
        <v>187</v>
      </c>
      <c r="BU893" s="4">
        <v>51428</v>
      </c>
      <c r="BW893" s="4">
        <v>0</v>
      </c>
    </row>
    <row r="894" spans="1:75">
      <c r="A894" s="4" t="s">
        <v>127</v>
      </c>
      <c r="B894" s="18">
        <v>44138</v>
      </c>
      <c r="C894" s="4" t="s">
        <v>179</v>
      </c>
      <c r="D894" s="5">
        <v>2020</v>
      </c>
      <c r="E894" s="4" t="s">
        <v>795</v>
      </c>
      <c r="F894" s="4">
        <v>63212</v>
      </c>
      <c r="G894" s="4">
        <v>5260</v>
      </c>
      <c r="H894" s="4">
        <v>54276</v>
      </c>
      <c r="I894" s="4">
        <v>16</v>
      </c>
      <c r="J894" s="4">
        <v>3</v>
      </c>
      <c r="K894" s="4">
        <v>54289</v>
      </c>
      <c r="L894" s="4">
        <v>0</v>
      </c>
      <c r="M894" s="4">
        <v>67639</v>
      </c>
      <c r="N894" s="4">
        <v>54715</v>
      </c>
      <c r="O894" s="4">
        <v>54289</v>
      </c>
      <c r="P894" s="4">
        <v>107</v>
      </c>
      <c r="Q894" s="4">
        <v>0</v>
      </c>
      <c r="R894" s="4">
        <v>319</v>
      </c>
      <c r="S894" s="4">
        <v>100</v>
      </c>
      <c r="T894" s="4">
        <v>202</v>
      </c>
      <c r="U894" s="4">
        <v>11</v>
      </c>
      <c r="V894" s="4">
        <v>0</v>
      </c>
      <c r="W894" s="4">
        <v>6</v>
      </c>
      <c r="X894" s="4">
        <v>0</v>
      </c>
      <c r="Y894" s="2" t="s">
        <v>513</v>
      </c>
      <c r="Z894" s="4">
        <v>5764</v>
      </c>
      <c r="AA894" s="4">
        <v>2026</v>
      </c>
      <c r="AB894" s="4">
        <v>2003</v>
      </c>
      <c r="AC894" s="4">
        <v>23</v>
      </c>
      <c r="AD894" s="4">
        <v>1</v>
      </c>
      <c r="AE894" s="4">
        <v>22</v>
      </c>
      <c r="AF894" s="4">
        <v>0</v>
      </c>
      <c r="AG894" s="4">
        <v>0</v>
      </c>
      <c r="AH894" s="4">
        <v>53</v>
      </c>
      <c r="AI894" s="4">
        <v>53</v>
      </c>
      <c r="AJ894" s="4">
        <v>0</v>
      </c>
      <c r="AK894" s="4">
        <v>0</v>
      </c>
      <c r="AL894" s="4">
        <v>0</v>
      </c>
      <c r="AM894" s="4">
        <v>0</v>
      </c>
      <c r="AN894" s="4">
        <v>0</v>
      </c>
      <c r="AO894" s="4">
        <v>0</v>
      </c>
      <c r="AP894" s="4">
        <v>0</v>
      </c>
      <c r="AQ894" s="4">
        <v>0</v>
      </c>
      <c r="AR894" s="4">
        <v>0</v>
      </c>
      <c r="AS894" s="4">
        <v>0</v>
      </c>
      <c r="AT894" s="4">
        <v>0</v>
      </c>
      <c r="AU894" s="4">
        <v>0</v>
      </c>
      <c r="AV894" s="4">
        <v>0</v>
      </c>
      <c r="AW894" s="4">
        <v>2079</v>
      </c>
      <c r="AX894" s="4">
        <v>2056</v>
      </c>
      <c r="AY894" s="4">
        <v>0</v>
      </c>
      <c r="AZ894" s="4">
        <v>0</v>
      </c>
      <c r="BA894" s="4">
        <v>0</v>
      </c>
      <c r="BB894" s="4">
        <v>4249</v>
      </c>
      <c r="BC894" s="4">
        <v>4246</v>
      </c>
      <c r="BD894" s="4">
        <v>2446</v>
      </c>
      <c r="BE894" s="4">
        <v>2405</v>
      </c>
      <c r="BF894" s="4">
        <v>41</v>
      </c>
      <c r="BG894" s="8">
        <v>1037</v>
      </c>
      <c r="BH894" s="4">
        <v>1037</v>
      </c>
      <c r="BI894" s="4">
        <v>0</v>
      </c>
      <c r="BJ894" s="4">
        <v>0</v>
      </c>
      <c r="BK894" s="4">
        <v>41153</v>
      </c>
      <c r="BL894" s="15">
        <f t="shared" si="218"/>
        <v>12525</v>
      </c>
      <c r="BM894" s="4">
        <v>2939</v>
      </c>
      <c r="BN894" s="4">
        <v>2939</v>
      </c>
      <c r="BO894" s="4">
        <v>0</v>
      </c>
      <c r="BP894" s="4">
        <v>0</v>
      </c>
      <c r="BQ894" s="4">
        <v>2660</v>
      </c>
      <c r="BR894" s="4">
        <v>52636</v>
      </c>
      <c r="BS894" s="4">
        <v>52233</v>
      </c>
      <c r="BT894" s="4">
        <v>296</v>
      </c>
      <c r="BU894" s="4">
        <v>61875</v>
      </c>
      <c r="BW894" s="4">
        <v>5</v>
      </c>
    </row>
    <row r="895" spans="1:75">
      <c r="A895" s="4" t="s">
        <v>129</v>
      </c>
      <c r="B895" s="18">
        <v>44138</v>
      </c>
      <c r="C895" s="4" t="s">
        <v>179</v>
      </c>
      <c r="D895" s="5">
        <v>2020</v>
      </c>
      <c r="E895" s="4" t="s">
        <v>796</v>
      </c>
      <c r="F895" s="4">
        <v>27700</v>
      </c>
      <c r="G895" s="4">
        <v>2257</v>
      </c>
      <c r="H895" s="4">
        <v>24940</v>
      </c>
      <c r="I895" s="4">
        <v>8</v>
      </c>
      <c r="J895" s="4">
        <v>0</v>
      </c>
      <c r="K895" s="4">
        <v>24948</v>
      </c>
      <c r="L895" s="4">
        <v>0</v>
      </c>
      <c r="M895" s="4">
        <v>29076</v>
      </c>
      <c r="N895" s="4">
        <v>25047</v>
      </c>
      <c r="O895" s="4">
        <v>24948</v>
      </c>
      <c r="P895" s="4">
        <v>16</v>
      </c>
      <c r="Q895" s="4">
        <v>0</v>
      </c>
      <c r="R895" s="4">
        <v>83</v>
      </c>
      <c r="S895" s="4">
        <v>40</v>
      </c>
      <c r="T895" s="4">
        <v>30</v>
      </c>
      <c r="U895" s="4">
        <v>10</v>
      </c>
      <c r="V895" s="4">
        <v>0</v>
      </c>
      <c r="W895" s="4">
        <v>3</v>
      </c>
      <c r="X895" s="4">
        <v>0</v>
      </c>
      <c r="Y895" s="2" t="s">
        <v>513</v>
      </c>
      <c r="Z895" s="4">
        <v>617</v>
      </c>
      <c r="AA895" s="4">
        <v>410</v>
      </c>
      <c r="AB895" s="4">
        <v>407</v>
      </c>
      <c r="AC895" s="4">
        <v>3</v>
      </c>
      <c r="AD895" s="4">
        <v>0</v>
      </c>
      <c r="AE895" s="4">
        <v>1</v>
      </c>
      <c r="AF895" s="4">
        <v>0</v>
      </c>
      <c r="AG895" s="4">
        <v>2</v>
      </c>
      <c r="AH895" s="4">
        <v>4</v>
      </c>
      <c r="AI895" s="4">
        <v>4</v>
      </c>
      <c r="AJ895" s="4">
        <v>0</v>
      </c>
      <c r="AK895" s="4">
        <v>0</v>
      </c>
      <c r="AL895" s="4">
        <v>0</v>
      </c>
      <c r="AM895" s="4">
        <v>0</v>
      </c>
      <c r="AN895" s="4">
        <v>1</v>
      </c>
      <c r="AO895" s="4">
        <v>1</v>
      </c>
      <c r="AP895" s="4">
        <v>0</v>
      </c>
      <c r="AQ895" s="4">
        <v>1</v>
      </c>
      <c r="AR895" s="4">
        <v>0</v>
      </c>
      <c r="AS895" s="4">
        <v>0</v>
      </c>
      <c r="AT895" s="4">
        <v>0</v>
      </c>
      <c r="AU895" s="4">
        <v>0</v>
      </c>
      <c r="AV895" s="4">
        <v>0</v>
      </c>
      <c r="AW895" s="4">
        <v>414</v>
      </c>
      <c r="AX895" s="4">
        <v>411</v>
      </c>
      <c r="AY895" s="4">
        <v>0</v>
      </c>
      <c r="AZ895" s="4">
        <v>0</v>
      </c>
      <c r="BA895" s="4">
        <v>0</v>
      </c>
      <c r="BB895" s="4">
        <v>1118</v>
      </c>
      <c r="BC895" s="4">
        <v>1114</v>
      </c>
      <c r="BD895" s="4">
        <v>770</v>
      </c>
      <c r="BE895" s="4">
        <v>764</v>
      </c>
      <c r="BF895" s="4">
        <v>6</v>
      </c>
      <c r="BG895" s="8">
        <v>229</v>
      </c>
      <c r="BH895" s="4">
        <v>226</v>
      </c>
      <c r="BI895" s="4">
        <v>3</v>
      </c>
      <c r="BJ895" s="4">
        <v>0</v>
      </c>
      <c r="BK895" s="4">
        <v>17589</v>
      </c>
      <c r="BL895" s="15">
        <f t="shared" si="218"/>
        <v>7229</v>
      </c>
      <c r="BM895" s="4">
        <v>1169</v>
      </c>
      <c r="BN895" s="4">
        <v>1169</v>
      </c>
      <c r="BO895" s="4">
        <v>0</v>
      </c>
      <c r="BP895" s="4">
        <v>0</v>
      </c>
      <c r="BQ895" s="4">
        <v>678</v>
      </c>
      <c r="BR895" s="4">
        <v>24632</v>
      </c>
      <c r="BS895" s="4">
        <v>24536</v>
      </c>
      <c r="BT895" s="4">
        <v>80</v>
      </c>
      <c r="BU895" s="4">
        <v>28458</v>
      </c>
      <c r="BW895" s="4">
        <v>0</v>
      </c>
    </row>
    <row r="896" spans="1:75">
      <c r="A896" s="4" t="s">
        <v>131</v>
      </c>
      <c r="B896" s="18">
        <v>44138</v>
      </c>
      <c r="C896" s="4" t="s">
        <v>179</v>
      </c>
      <c r="D896" s="5">
        <v>2020</v>
      </c>
      <c r="E896" s="4" t="s">
        <v>797</v>
      </c>
      <c r="F896" s="4">
        <v>1420898</v>
      </c>
      <c r="G896" s="4">
        <v>104014</v>
      </c>
      <c r="H896" s="4">
        <v>1219824</v>
      </c>
      <c r="I896" s="4">
        <v>362</v>
      </c>
      <c r="J896" s="4">
        <v>124</v>
      </c>
      <c r="K896" s="4">
        <v>1220062</v>
      </c>
      <c r="L896" s="4">
        <v>0</v>
      </c>
      <c r="M896" s="4">
        <v>1517436</v>
      </c>
      <c r="N896" s="4">
        <v>1231380</v>
      </c>
      <c r="O896" s="4">
        <v>1220062</v>
      </c>
      <c r="P896" s="4">
        <v>0</v>
      </c>
      <c r="Q896" s="4">
        <v>0</v>
      </c>
      <c r="R896" s="4">
        <v>11318</v>
      </c>
      <c r="S896" s="4">
        <v>2293</v>
      </c>
      <c r="T896" s="4">
        <v>8000</v>
      </c>
      <c r="U896" s="4">
        <v>707</v>
      </c>
      <c r="V896" s="4">
        <v>0</v>
      </c>
      <c r="W896" s="4">
        <v>318</v>
      </c>
      <c r="X896" s="4">
        <v>0</v>
      </c>
      <c r="Y896" s="2" t="s">
        <v>513</v>
      </c>
      <c r="Z896" s="4">
        <v>37376</v>
      </c>
      <c r="AA896" s="4">
        <v>23043</v>
      </c>
      <c r="AB896" s="4">
        <v>22774</v>
      </c>
      <c r="AC896" s="4">
        <v>269</v>
      </c>
      <c r="AD896" s="4">
        <v>69</v>
      </c>
      <c r="AE896" s="4">
        <v>179</v>
      </c>
      <c r="AF896" s="4">
        <v>5</v>
      </c>
      <c r="AG896" s="4">
        <v>16</v>
      </c>
      <c r="AH896" s="4">
        <v>370</v>
      </c>
      <c r="AI896" s="4">
        <v>370</v>
      </c>
      <c r="AJ896" s="4">
        <v>0</v>
      </c>
      <c r="AK896" s="4">
        <v>0</v>
      </c>
      <c r="AL896" s="4">
        <v>0</v>
      </c>
      <c r="AM896" s="4">
        <v>0</v>
      </c>
      <c r="AN896" s="4">
        <v>74</v>
      </c>
      <c r="AO896" s="4">
        <v>74</v>
      </c>
      <c r="AP896" s="4">
        <v>0</v>
      </c>
      <c r="AQ896" s="4">
        <v>16</v>
      </c>
      <c r="AR896" s="4">
        <v>58</v>
      </c>
      <c r="AS896" s="4">
        <v>0</v>
      </c>
      <c r="AT896" s="4">
        <v>0</v>
      </c>
      <c r="AU896" s="4">
        <v>0</v>
      </c>
      <c r="AV896" s="4">
        <v>58</v>
      </c>
      <c r="AW896" s="4">
        <v>23413</v>
      </c>
      <c r="AX896" s="4">
        <v>23144</v>
      </c>
      <c r="AY896" s="4">
        <v>0</v>
      </c>
      <c r="AZ896" s="4">
        <v>0</v>
      </c>
      <c r="BA896" s="4">
        <v>0</v>
      </c>
      <c r="BB896" s="4">
        <v>72842</v>
      </c>
      <c r="BC896" s="4">
        <v>72842</v>
      </c>
      <c r="BD896" s="4">
        <v>61690</v>
      </c>
      <c r="BE896" s="4">
        <v>60691</v>
      </c>
      <c r="BF896" s="4">
        <v>999</v>
      </c>
      <c r="BG896" s="8">
        <v>13580</v>
      </c>
      <c r="BH896" s="4">
        <v>13306</v>
      </c>
      <c r="BI896" s="4">
        <v>274</v>
      </c>
      <c r="BJ896" s="4">
        <v>0</v>
      </c>
      <c r="BK896" s="4">
        <v>909987</v>
      </c>
      <c r="BL896" s="15">
        <f t="shared" si="218"/>
        <v>307813</v>
      </c>
      <c r="BM896" s="4">
        <v>37783</v>
      </c>
      <c r="BN896" s="4">
        <v>19</v>
      </c>
      <c r="BO896" s="4">
        <v>37764</v>
      </c>
      <c r="BP896" s="4">
        <v>0</v>
      </c>
      <c r="BQ896" s="4">
        <v>15548</v>
      </c>
      <c r="BR896" s="4">
        <v>1207893</v>
      </c>
      <c r="BS896" s="4">
        <v>1196902</v>
      </c>
      <c r="BT896" s="4">
        <v>10991</v>
      </c>
      <c r="BU896" s="4">
        <v>1479986</v>
      </c>
      <c r="BW896" s="4">
        <v>46</v>
      </c>
    </row>
    <row r="897" spans="1:75">
      <c r="A897" s="4" t="s">
        <v>133</v>
      </c>
      <c r="B897" s="18">
        <v>44138</v>
      </c>
      <c r="C897" s="4" t="s">
        <v>179</v>
      </c>
      <c r="D897" s="5">
        <v>2020</v>
      </c>
      <c r="E897" s="4" t="s">
        <v>798</v>
      </c>
      <c r="F897" s="4">
        <v>190644</v>
      </c>
      <c r="G897" s="4">
        <v>13760</v>
      </c>
      <c r="H897" s="4">
        <v>159685</v>
      </c>
      <c r="I897" s="4">
        <v>25</v>
      </c>
      <c r="J897" s="4">
        <v>1</v>
      </c>
      <c r="K897" s="4">
        <v>159709</v>
      </c>
      <c r="L897" s="4">
        <v>-1</v>
      </c>
      <c r="M897" s="4">
        <v>204819</v>
      </c>
      <c r="N897" s="4">
        <v>162324</v>
      </c>
      <c r="O897" s="4">
        <v>159710</v>
      </c>
      <c r="P897" s="4">
        <v>1172</v>
      </c>
      <c r="Q897" s="4">
        <v>40</v>
      </c>
      <c r="R897" s="4">
        <v>1442</v>
      </c>
      <c r="S897" s="4">
        <v>83</v>
      </c>
      <c r="T897" s="4">
        <v>1234</v>
      </c>
      <c r="U897" s="4">
        <v>79</v>
      </c>
      <c r="V897" s="4">
        <v>1</v>
      </c>
      <c r="W897" s="4">
        <v>45</v>
      </c>
      <c r="X897" s="4">
        <v>0</v>
      </c>
      <c r="Y897" s="2" t="s">
        <v>799</v>
      </c>
      <c r="Z897" s="4">
        <v>12764</v>
      </c>
      <c r="AA897" s="4">
        <v>6524</v>
      </c>
      <c r="AB897" s="4">
        <v>6439</v>
      </c>
      <c r="AC897" s="4">
        <v>85</v>
      </c>
      <c r="AD897" s="4">
        <v>8</v>
      </c>
      <c r="AE897" s="4">
        <v>67</v>
      </c>
      <c r="AF897" s="4">
        <v>2</v>
      </c>
      <c r="AG897" s="4">
        <v>8</v>
      </c>
      <c r="AH897" s="4">
        <v>76</v>
      </c>
      <c r="AI897" s="4">
        <v>76</v>
      </c>
      <c r="AJ897" s="4">
        <v>0</v>
      </c>
      <c r="AK897" s="4">
        <v>0</v>
      </c>
      <c r="AL897" s="4">
        <v>0</v>
      </c>
      <c r="AM897" s="4">
        <v>0</v>
      </c>
      <c r="AN897" s="4">
        <v>10</v>
      </c>
      <c r="AO897" s="4">
        <v>10</v>
      </c>
      <c r="AP897" s="4">
        <v>0</v>
      </c>
      <c r="AQ897" s="4">
        <v>6</v>
      </c>
      <c r="AR897" s="4">
        <v>4</v>
      </c>
      <c r="AS897" s="4">
        <v>0</v>
      </c>
      <c r="AT897" s="4">
        <v>0</v>
      </c>
      <c r="AU897" s="4">
        <v>0</v>
      </c>
      <c r="AV897" s="4">
        <v>4</v>
      </c>
      <c r="AW897" s="4">
        <v>6600</v>
      </c>
      <c r="AX897" s="4">
        <v>6515</v>
      </c>
      <c r="AY897" s="4">
        <v>0</v>
      </c>
      <c r="AZ897" s="4">
        <v>0</v>
      </c>
      <c r="BA897" s="4">
        <v>0</v>
      </c>
      <c r="BB897" s="4">
        <v>11993</v>
      </c>
      <c r="BC897" s="4">
        <v>11990</v>
      </c>
      <c r="BD897" s="4">
        <v>7651</v>
      </c>
      <c r="BE897" s="4">
        <v>7524</v>
      </c>
      <c r="BF897" s="4">
        <v>127</v>
      </c>
      <c r="BG897" s="8">
        <v>1991</v>
      </c>
      <c r="BH897" s="4">
        <v>1964</v>
      </c>
      <c r="BI897" s="4">
        <v>27</v>
      </c>
      <c r="BJ897" s="4">
        <v>1</v>
      </c>
      <c r="BK897" s="4">
        <v>124168</v>
      </c>
      <c r="BL897" s="15">
        <f t="shared" si="218"/>
        <v>36165</v>
      </c>
      <c r="BM897" s="4">
        <v>5999</v>
      </c>
      <c r="BN897" s="4">
        <v>5999</v>
      </c>
      <c r="BO897" s="4">
        <v>0</v>
      </c>
      <c r="BP897" s="4">
        <v>0</v>
      </c>
      <c r="BQ897" s="4">
        <v>5948</v>
      </c>
      <c r="BR897" s="4">
        <v>155714</v>
      </c>
      <c r="BS897" s="4">
        <v>153189</v>
      </c>
      <c r="BT897" s="4">
        <v>1353</v>
      </c>
      <c r="BU897" s="4">
        <v>192045</v>
      </c>
      <c r="BW897" s="4">
        <v>0</v>
      </c>
    </row>
    <row r="898" spans="1:75" ht="101.45">
      <c r="A898" s="4" t="s">
        <v>135</v>
      </c>
      <c r="B898" s="18">
        <v>44138</v>
      </c>
      <c r="C898" s="4" t="s">
        <v>179</v>
      </c>
      <c r="D898" s="5">
        <v>2020</v>
      </c>
      <c r="E898" s="4" t="s">
        <v>800</v>
      </c>
      <c r="F898" s="4">
        <v>30391</v>
      </c>
      <c r="G898" s="4">
        <v>2282</v>
      </c>
      <c r="H898" s="4">
        <v>26578</v>
      </c>
      <c r="I898" s="4">
        <v>11</v>
      </c>
      <c r="J898" s="4">
        <v>1</v>
      </c>
      <c r="K898" s="4">
        <v>26588</v>
      </c>
      <c r="L898" s="4">
        <v>-6</v>
      </c>
      <c r="M898" s="4">
        <v>32120</v>
      </c>
      <c r="N898" s="4">
        <v>26919</v>
      </c>
      <c r="O898" s="4">
        <v>26594</v>
      </c>
      <c r="P898" s="4">
        <v>8</v>
      </c>
      <c r="Q898" s="4">
        <v>8</v>
      </c>
      <c r="R898" s="4">
        <v>317</v>
      </c>
      <c r="S898" s="4">
        <v>50</v>
      </c>
      <c r="T898" s="4">
        <v>252</v>
      </c>
      <c r="U898" s="4">
        <v>14</v>
      </c>
      <c r="V898" s="4">
        <v>0</v>
      </c>
      <c r="W898" s="4">
        <v>1</v>
      </c>
      <c r="X898" s="4">
        <v>0</v>
      </c>
      <c r="Y898" s="2" t="s">
        <v>801</v>
      </c>
      <c r="Z898" s="4">
        <v>335</v>
      </c>
      <c r="AA898" s="4">
        <v>196</v>
      </c>
      <c r="AB898" s="4">
        <v>195</v>
      </c>
      <c r="AC898" s="4">
        <v>1</v>
      </c>
      <c r="AD898" s="4">
        <v>1</v>
      </c>
      <c r="AE898" s="4">
        <v>0</v>
      </c>
      <c r="AF898" s="4">
        <v>0</v>
      </c>
      <c r="AG898" s="4">
        <v>0</v>
      </c>
      <c r="AH898" s="4">
        <v>2</v>
      </c>
      <c r="AI898" s="4">
        <v>2</v>
      </c>
      <c r="AJ898" s="4">
        <v>0</v>
      </c>
      <c r="AK898" s="4">
        <v>0</v>
      </c>
      <c r="AL898" s="4">
        <v>0</v>
      </c>
      <c r="AM898" s="4">
        <v>0</v>
      </c>
      <c r="AN898" s="4">
        <v>1</v>
      </c>
      <c r="AO898" s="4">
        <v>1</v>
      </c>
      <c r="AP898" s="4">
        <v>0</v>
      </c>
      <c r="AQ898" s="4">
        <v>0</v>
      </c>
      <c r="AR898" s="4">
        <v>1</v>
      </c>
      <c r="AS898" s="4">
        <v>0</v>
      </c>
      <c r="AT898" s="4">
        <v>0</v>
      </c>
      <c r="AU898" s="4">
        <v>0</v>
      </c>
      <c r="AV898" s="4">
        <v>1</v>
      </c>
      <c r="AW898" s="4">
        <v>198</v>
      </c>
      <c r="AX898" s="4">
        <v>197</v>
      </c>
      <c r="AY898" s="4">
        <v>0</v>
      </c>
      <c r="AZ898" s="4">
        <v>0</v>
      </c>
      <c r="BA898" s="4">
        <v>0</v>
      </c>
      <c r="BB898" s="4">
        <v>1325</v>
      </c>
      <c r="BC898" s="4">
        <v>1312</v>
      </c>
      <c r="BD898" s="4">
        <v>983</v>
      </c>
      <c r="BE898" s="4">
        <v>965</v>
      </c>
      <c r="BF898" s="4">
        <v>18</v>
      </c>
      <c r="BG898" s="8">
        <v>119</v>
      </c>
      <c r="BH898" s="4">
        <v>114</v>
      </c>
      <c r="BI898" s="4">
        <v>5</v>
      </c>
      <c r="BJ898" s="4">
        <v>0</v>
      </c>
      <c r="BK898" s="4">
        <v>22174</v>
      </c>
      <c r="BL898" s="15">
        <f t="shared" si="218"/>
        <v>4626</v>
      </c>
      <c r="BM898" s="4">
        <v>624</v>
      </c>
      <c r="BN898" s="4">
        <v>624</v>
      </c>
      <c r="BO898" s="4">
        <v>0</v>
      </c>
      <c r="BP898" s="4">
        <v>0</v>
      </c>
      <c r="BQ898" s="4">
        <v>638</v>
      </c>
      <c r="BR898" s="4">
        <v>26720</v>
      </c>
      <c r="BS898" s="4">
        <v>26397</v>
      </c>
      <c r="BT898" s="4">
        <v>315</v>
      </c>
      <c r="BU898" s="4">
        <v>31784</v>
      </c>
      <c r="BW898" s="4">
        <v>5</v>
      </c>
    </row>
    <row r="899" spans="1:75">
      <c r="A899" s="4" t="s">
        <v>137</v>
      </c>
      <c r="B899" s="18">
        <v>44138</v>
      </c>
      <c r="C899" s="4" t="s">
        <v>179</v>
      </c>
      <c r="D899" s="5">
        <v>2020</v>
      </c>
      <c r="E899" s="4" t="s">
        <v>802</v>
      </c>
      <c r="F899" s="4">
        <v>16045</v>
      </c>
      <c r="G899" s="4">
        <v>1100</v>
      </c>
      <c r="H899" s="4">
        <v>13656</v>
      </c>
      <c r="I899" s="4">
        <v>2</v>
      </c>
      <c r="J899" s="4">
        <v>0</v>
      </c>
      <c r="K899" s="4">
        <v>13658</v>
      </c>
      <c r="L899" s="4">
        <v>0</v>
      </c>
      <c r="M899" s="4">
        <v>16950</v>
      </c>
      <c r="N899" s="4">
        <v>13809</v>
      </c>
      <c r="O899" s="4">
        <v>13658</v>
      </c>
      <c r="P899" s="4">
        <v>68</v>
      </c>
      <c r="Q899" s="4">
        <v>0</v>
      </c>
      <c r="R899" s="4">
        <v>83</v>
      </c>
      <c r="S899" s="4">
        <v>12</v>
      </c>
      <c r="T899" s="4">
        <v>55</v>
      </c>
      <c r="U899" s="4">
        <v>3</v>
      </c>
      <c r="V899" s="4">
        <v>0</v>
      </c>
      <c r="W899" s="4">
        <v>13</v>
      </c>
      <c r="X899" s="4">
        <v>0</v>
      </c>
      <c r="Y899" s="2" t="s">
        <v>513</v>
      </c>
      <c r="Z899" s="4">
        <v>213</v>
      </c>
      <c r="AA899" s="4">
        <v>56</v>
      </c>
      <c r="AB899" s="4">
        <v>56</v>
      </c>
      <c r="AC899" s="4">
        <v>0</v>
      </c>
      <c r="AD899" s="4">
        <v>0</v>
      </c>
      <c r="AE899" s="4">
        <v>0</v>
      </c>
      <c r="AF899" s="4">
        <v>0</v>
      </c>
      <c r="AG899" s="4">
        <v>0</v>
      </c>
      <c r="AH899" s="4">
        <v>0</v>
      </c>
      <c r="AI899" s="4">
        <v>0</v>
      </c>
      <c r="AJ899" s="4">
        <v>0</v>
      </c>
      <c r="AK899" s="4">
        <v>0</v>
      </c>
      <c r="AL899" s="4">
        <v>0</v>
      </c>
      <c r="AM899" s="4">
        <v>0</v>
      </c>
      <c r="AN899" s="4">
        <v>1</v>
      </c>
      <c r="AO899" s="4">
        <v>1</v>
      </c>
      <c r="AP899" s="4">
        <v>0</v>
      </c>
      <c r="AQ899" s="4">
        <v>0</v>
      </c>
      <c r="AR899" s="4">
        <v>1</v>
      </c>
      <c r="AS899" s="4">
        <v>0</v>
      </c>
      <c r="AT899" s="4">
        <v>0</v>
      </c>
      <c r="AU899" s="4">
        <v>0</v>
      </c>
      <c r="AV899" s="4">
        <v>1</v>
      </c>
      <c r="AW899" s="4">
        <v>56</v>
      </c>
      <c r="AX899" s="4">
        <v>56</v>
      </c>
      <c r="AY899" s="4">
        <v>0</v>
      </c>
      <c r="AZ899" s="4">
        <v>0</v>
      </c>
      <c r="BA899" s="4">
        <v>0</v>
      </c>
      <c r="BB899" s="4">
        <v>725</v>
      </c>
      <c r="BC899" s="4">
        <v>723</v>
      </c>
      <c r="BD899" s="4">
        <v>500</v>
      </c>
      <c r="BE899" s="4">
        <v>499</v>
      </c>
      <c r="BF899" s="4">
        <v>1</v>
      </c>
      <c r="BG899" s="8">
        <v>56</v>
      </c>
      <c r="BH899" s="4">
        <v>54</v>
      </c>
      <c r="BI899" s="4">
        <v>2</v>
      </c>
      <c r="BJ899" s="4">
        <v>0</v>
      </c>
      <c r="BK899" s="4">
        <v>10824</v>
      </c>
      <c r="BL899" s="15">
        <f t="shared" si="218"/>
        <v>2929</v>
      </c>
      <c r="BM899" s="4">
        <v>596</v>
      </c>
      <c r="BN899" s="4">
        <v>596</v>
      </c>
      <c r="BO899" s="4">
        <v>0</v>
      </c>
      <c r="BP899" s="4">
        <v>0</v>
      </c>
      <c r="BQ899" s="4">
        <v>384</v>
      </c>
      <c r="BR899" s="4">
        <v>13752</v>
      </c>
      <c r="BS899" s="4">
        <v>13602</v>
      </c>
      <c r="BT899" s="4">
        <v>82</v>
      </c>
      <c r="BU899" s="4">
        <v>16736</v>
      </c>
      <c r="BW899" s="4">
        <v>1</v>
      </c>
    </row>
    <row r="900" spans="1:75">
      <c r="A900" s="4" t="s">
        <v>139</v>
      </c>
      <c r="B900" s="18">
        <v>44138</v>
      </c>
      <c r="C900" s="4" t="s">
        <v>179</v>
      </c>
      <c r="D900" s="5">
        <v>2020</v>
      </c>
      <c r="E900" s="4" t="s">
        <v>803</v>
      </c>
      <c r="F900" s="4">
        <v>54243</v>
      </c>
      <c r="G900" s="4">
        <v>3661</v>
      </c>
      <c r="H900" s="4">
        <v>45672</v>
      </c>
      <c r="I900" s="4">
        <v>4</v>
      </c>
      <c r="J900" s="4">
        <v>3</v>
      </c>
      <c r="K900" s="4">
        <v>45673</v>
      </c>
      <c r="L900" s="4">
        <v>0</v>
      </c>
      <c r="M900" s="4">
        <v>56030</v>
      </c>
      <c r="N900" s="4">
        <v>45967</v>
      </c>
      <c r="O900" s="4">
        <v>45673</v>
      </c>
      <c r="P900" s="4">
        <v>11</v>
      </c>
      <c r="Q900" s="4">
        <v>11</v>
      </c>
      <c r="R900" s="4">
        <v>283</v>
      </c>
      <c r="S900" s="4">
        <v>34</v>
      </c>
      <c r="T900" s="4">
        <v>228</v>
      </c>
      <c r="U900" s="4">
        <v>20</v>
      </c>
      <c r="V900" s="4">
        <v>0</v>
      </c>
      <c r="W900" s="4">
        <v>1</v>
      </c>
      <c r="X900" s="4">
        <v>0</v>
      </c>
      <c r="Y900" s="2" t="s">
        <v>513</v>
      </c>
      <c r="Z900" s="4">
        <v>577</v>
      </c>
      <c r="AA900" s="4">
        <v>226</v>
      </c>
      <c r="AB900" s="4">
        <v>221</v>
      </c>
      <c r="AC900" s="4">
        <v>5</v>
      </c>
      <c r="AD900" s="4">
        <v>0</v>
      </c>
      <c r="AE900" s="4">
        <v>5</v>
      </c>
      <c r="AF900" s="4">
        <v>0</v>
      </c>
      <c r="AG900" s="4">
        <v>0</v>
      </c>
      <c r="AH900" s="4">
        <v>0</v>
      </c>
      <c r="AI900" s="4">
        <v>0</v>
      </c>
      <c r="AJ900" s="4">
        <v>0</v>
      </c>
      <c r="AK900" s="4">
        <v>0</v>
      </c>
      <c r="AL900" s="4">
        <v>0</v>
      </c>
      <c r="AM900" s="4">
        <v>0</v>
      </c>
      <c r="AN900" s="4">
        <v>0</v>
      </c>
      <c r="AO900" s="4">
        <v>0</v>
      </c>
      <c r="AP900" s="4">
        <v>0</v>
      </c>
      <c r="AQ900" s="4">
        <v>0</v>
      </c>
      <c r="AR900" s="4">
        <v>0</v>
      </c>
      <c r="AS900" s="4">
        <v>0</v>
      </c>
      <c r="AT900" s="4">
        <v>0</v>
      </c>
      <c r="AU900" s="4">
        <v>0</v>
      </c>
      <c r="AV900" s="4">
        <v>0</v>
      </c>
      <c r="AW900" s="4">
        <v>226</v>
      </c>
      <c r="AX900" s="4">
        <v>221</v>
      </c>
      <c r="AY900" s="4">
        <v>0</v>
      </c>
      <c r="AZ900" s="4">
        <v>0</v>
      </c>
      <c r="BA900" s="4">
        <v>0</v>
      </c>
      <c r="BB900" s="4">
        <v>1394</v>
      </c>
      <c r="BC900" s="4">
        <v>1393</v>
      </c>
      <c r="BD900" s="4">
        <v>906</v>
      </c>
      <c r="BE900" s="4">
        <v>899</v>
      </c>
      <c r="BF900" s="4">
        <v>7</v>
      </c>
      <c r="BG900" s="8">
        <v>112</v>
      </c>
      <c r="BH900" s="4">
        <v>111</v>
      </c>
      <c r="BI900" s="4">
        <v>1</v>
      </c>
      <c r="BJ900" s="4">
        <v>0</v>
      </c>
      <c r="BK900" s="4">
        <v>30406</v>
      </c>
      <c r="BL900" s="15">
        <f t="shared" si="218"/>
        <v>15449</v>
      </c>
      <c r="BM900" s="4">
        <v>654</v>
      </c>
      <c r="BN900" s="4">
        <v>654</v>
      </c>
      <c r="BO900" s="4">
        <v>0</v>
      </c>
      <c r="BP900" s="4">
        <v>0</v>
      </c>
      <c r="BQ900" s="4">
        <v>654</v>
      </c>
      <c r="BR900" s="4">
        <v>45741</v>
      </c>
      <c r="BS900" s="4">
        <v>45452</v>
      </c>
      <c r="BT900" s="4">
        <v>278</v>
      </c>
      <c r="BU900" s="4">
        <v>55453</v>
      </c>
      <c r="BW900" s="4">
        <v>0</v>
      </c>
    </row>
    <row r="901" spans="1:75">
      <c r="A901" s="4" t="s">
        <v>141</v>
      </c>
      <c r="B901" s="18">
        <v>44138</v>
      </c>
      <c r="C901" s="4" t="s">
        <v>179</v>
      </c>
      <c r="D901" s="5">
        <v>2020</v>
      </c>
      <c r="E901" s="4" t="s">
        <v>804</v>
      </c>
      <c r="F901" s="4">
        <v>8049</v>
      </c>
      <c r="G901" s="4">
        <v>362</v>
      </c>
      <c r="H901" s="4">
        <v>7073</v>
      </c>
      <c r="I901" s="4">
        <v>0</v>
      </c>
      <c r="J901" s="4">
        <v>0</v>
      </c>
      <c r="K901" s="4">
        <v>7073</v>
      </c>
      <c r="L901" s="4">
        <v>0</v>
      </c>
      <c r="M901" s="4">
        <v>8319</v>
      </c>
      <c r="N901" s="4">
        <v>7148</v>
      </c>
      <c r="O901" s="4">
        <v>7073</v>
      </c>
      <c r="P901" s="4">
        <v>22</v>
      </c>
      <c r="Q901" s="4">
        <v>0</v>
      </c>
      <c r="R901" s="4">
        <v>53</v>
      </c>
      <c r="S901" s="4">
        <v>2</v>
      </c>
      <c r="T901" s="4">
        <v>43</v>
      </c>
      <c r="U901" s="4">
        <v>7</v>
      </c>
      <c r="V901" s="4">
        <v>0</v>
      </c>
      <c r="W901" s="4">
        <v>1</v>
      </c>
      <c r="X901" s="4">
        <v>0</v>
      </c>
      <c r="Y901" s="2" t="s">
        <v>513</v>
      </c>
      <c r="Z901" s="4">
        <v>105</v>
      </c>
      <c r="AA901" s="4">
        <v>68</v>
      </c>
      <c r="AB901" s="4">
        <v>68</v>
      </c>
      <c r="AC901" s="4">
        <v>0</v>
      </c>
      <c r="AD901" s="4">
        <v>0</v>
      </c>
      <c r="AE901" s="4">
        <v>0</v>
      </c>
      <c r="AF901" s="4">
        <v>0</v>
      </c>
      <c r="AG901" s="4">
        <v>0</v>
      </c>
      <c r="AH901" s="4">
        <v>0</v>
      </c>
      <c r="AI901" s="4">
        <v>0</v>
      </c>
      <c r="AJ901" s="4">
        <v>0</v>
      </c>
      <c r="AK901" s="4">
        <v>0</v>
      </c>
      <c r="AL901" s="4">
        <v>0</v>
      </c>
      <c r="AM901" s="4">
        <v>0</v>
      </c>
      <c r="AN901" s="4">
        <v>0</v>
      </c>
      <c r="AO901" s="4">
        <v>0</v>
      </c>
      <c r="AP901" s="4">
        <v>0</v>
      </c>
      <c r="AQ901" s="4">
        <v>0</v>
      </c>
      <c r="AR901" s="4">
        <v>0</v>
      </c>
      <c r="AS901" s="4">
        <v>0</v>
      </c>
      <c r="AT901" s="4">
        <v>0</v>
      </c>
      <c r="AU901" s="4">
        <v>0</v>
      </c>
      <c r="AV901" s="4">
        <v>0</v>
      </c>
      <c r="AW901" s="4">
        <v>68</v>
      </c>
      <c r="AX901" s="4">
        <v>68</v>
      </c>
      <c r="AY901" s="4">
        <v>0</v>
      </c>
      <c r="AZ901" s="4">
        <v>0</v>
      </c>
      <c r="BA901" s="4">
        <v>0</v>
      </c>
      <c r="BB901" s="4">
        <v>197</v>
      </c>
      <c r="BC901" s="4">
        <v>197</v>
      </c>
      <c r="BD901" s="4">
        <v>139</v>
      </c>
      <c r="BE901" s="4">
        <v>138</v>
      </c>
      <c r="BF901" s="4">
        <v>1</v>
      </c>
      <c r="BG901" s="8">
        <v>31</v>
      </c>
      <c r="BH901" s="4">
        <v>30</v>
      </c>
      <c r="BI901" s="4">
        <v>1</v>
      </c>
      <c r="BJ901" s="4">
        <v>0</v>
      </c>
      <c r="BK901" s="4">
        <v>3222</v>
      </c>
      <c r="BL901" s="15">
        <f t="shared" si="218"/>
        <v>3895</v>
      </c>
      <c r="BM901" s="4">
        <v>94</v>
      </c>
      <c r="BN901" s="4">
        <v>94</v>
      </c>
      <c r="BO901" s="4">
        <v>0</v>
      </c>
      <c r="BP901" s="4">
        <v>0</v>
      </c>
      <c r="BQ901" s="4">
        <v>96</v>
      </c>
      <c r="BR901" s="4">
        <v>7080</v>
      </c>
      <c r="BS901" s="4">
        <v>7005</v>
      </c>
      <c r="BT901" s="4">
        <v>53</v>
      </c>
      <c r="BU901" s="4">
        <v>8214</v>
      </c>
      <c r="BW901" s="4">
        <v>0</v>
      </c>
    </row>
    <row r="902" spans="1:75">
      <c r="A902" s="4" t="s">
        <v>143</v>
      </c>
      <c r="B902" s="18">
        <v>44138</v>
      </c>
      <c r="C902" s="4" t="s">
        <v>179</v>
      </c>
      <c r="D902" s="5">
        <v>2020</v>
      </c>
      <c r="E902" s="4" t="s">
        <v>805</v>
      </c>
      <c r="F902" s="4">
        <v>44161</v>
      </c>
      <c r="G902" s="4">
        <v>3692</v>
      </c>
      <c r="H902" s="4">
        <v>37500</v>
      </c>
      <c r="I902" s="4">
        <v>9</v>
      </c>
      <c r="J902" s="4">
        <v>0</v>
      </c>
      <c r="K902" s="4">
        <v>37509</v>
      </c>
      <c r="L902" s="4">
        <v>0</v>
      </c>
      <c r="M902" s="4">
        <v>46590</v>
      </c>
      <c r="N902" s="4">
        <v>38087</v>
      </c>
      <c r="O902" s="4">
        <v>37509</v>
      </c>
      <c r="P902" s="4">
        <v>397</v>
      </c>
      <c r="Q902" s="4">
        <v>0</v>
      </c>
      <c r="R902" s="4">
        <v>181</v>
      </c>
      <c r="S902" s="4">
        <v>21</v>
      </c>
      <c r="T902" s="4">
        <v>136</v>
      </c>
      <c r="U902" s="4">
        <v>10</v>
      </c>
      <c r="V902" s="4">
        <v>0</v>
      </c>
      <c r="W902" s="4">
        <v>14</v>
      </c>
      <c r="X902" s="4">
        <v>0</v>
      </c>
      <c r="Y902" s="2" t="s">
        <v>513</v>
      </c>
      <c r="Z902" s="4">
        <v>814</v>
      </c>
      <c r="AA902" s="4">
        <v>268</v>
      </c>
      <c r="AB902" s="4">
        <v>266</v>
      </c>
      <c r="AC902" s="4">
        <v>2</v>
      </c>
      <c r="AD902" s="4">
        <v>1</v>
      </c>
      <c r="AE902" s="4">
        <v>0</v>
      </c>
      <c r="AF902" s="4">
        <v>0</v>
      </c>
      <c r="AG902" s="4">
        <v>1</v>
      </c>
      <c r="AH902" s="4">
        <v>5</v>
      </c>
      <c r="AI902" s="4">
        <v>5</v>
      </c>
      <c r="AJ902" s="4">
        <v>0</v>
      </c>
      <c r="AK902" s="4">
        <v>0</v>
      </c>
      <c r="AL902" s="4">
        <v>0</v>
      </c>
      <c r="AM902" s="4">
        <v>0</v>
      </c>
      <c r="AN902" s="4">
        <v>1</v>
      </c>
      <c r="AO902" s="4">
        <v>1</v>
      </c>
      <c r="AP902" s="4">
        <v>0</v>
      </c>
      <c r="AQ902" s="4">
        <v>1</v>
      </c>
      <c r="AR902" s="4">
        <v>0</v>
      </c>
      <c r="AS902" s="4">
        <v>0</v>
      </c>
      <c r="AT902" s="4">
        <v>0</v>
      </c>
      <c r="AU902" s="4">
        <v>0</v>
      </c>
      <c r="AV902" s="4">
        <v>0</v>
      </c>
      <c r="AW902" s="4">
        <v>273</v>
      </c>
      <c r="AX902" s="4">
        <v>271</v>
      </c>
      <c r="AY902" s="4">
        <v>0</v>
      </c>
      <c r="AZ902" s="4">
        <v>0</v>
      </c>
      <c r="BA902" s="4">
        <v>0</v>
      </c>
      <c r="BB902" s="4">
        <v>2023</v>
      </c>
      <c r="BC902" s="4">
        <v>2022</v>
      </c>
      <c r="BD902" s="4">
        <v>1485</v>
      </c>
      <c r="BE902" s="4">
        <v>1467</v>
      </c>
      <c r="BF902" s="4">
        <v>18</v>
      </c>
      <c r="BG902" s="8">
        <v>142</v>
      </c>
      <c r="BH902" s="4">
        <v>138</v>
      </c>
      <c r="BI902" s="4">
        <v>4</v>
      </c>
      <c r="BJ902" s="4">
        <v>0</v>
      </c>
      <c r="BK902" s="4">
        <v>30362</v>
      </c>
      <c r="BL902" s="15">
        <f t="shared" si="218"/>
        <v>7583</v>
      </c>
      <c r="BM902" s="4">
        <v>732</v>
      </c>
      <c r="BN902" s="4">
        <v>732</v>
      </c>
      <c r="BO902" s="4">
        <v>0</v>
      </c>
      <c r="BP902" s="4">
        <v>0</v>
      </c>
      <c r="BQ902" s="4">
        <v>745</v>
      </c>
      <c r="BR902" s="4">
        <v>37813</v>
      </c>
      <c r="BS902" s="4">
        <v>37237</v>
      </c>
      <c r="BT902" s="4">
        <v>179</v>
      </c>
      <c r="BU902" s="4">
        <v>45775</v>
      </c>
      <c r="BW902" s="4">
        <v>0</v>
      </c>
    </row>
    <row r="903" spans="1:75">
      <c r="A903" s="4" t="s">
        <v>145</v>
      </c>
      <c r="B903" s="18">
        <v>44138</v>
      </c>
      <c r="C903" s="4" t="s">
        <v>179</v>
      </c>
      <c r="D903" s="5">
        <v>2020</v>
      </c>
      <c r="E903" s="4" t="s">
        <v>806</v>
      </c>
      <c r="F903" s="4">
        <v>25821</v>
      </c>
      <c r="G903" s="4">
        <v>1354</v>
      </c>
      <c r="H903" s="4">
        <v>21432</v>
      </c>
      <c r="I903" s="4">
        <v>2</v>
      </c>
      <c r="J903" s="4">
        <v>0</v>
      </c>
      <c r="K903" s="4">
        <v>21434</v>
      </c>
      <c r="L903" s="4">
        <v>0</v>
      </c>
      <c r="M903" s="4">
        <v>27237</v>
      </c>
      <c r="N903" s="4">
        <v>21833</v>
      </c>
      <c r="O903" s="4">
        <v>21434</v>
      </c>
      <c r="P903" s="4">
        <v>110</v>
      </c>
      <c r="Q903" s="4">
        <v>0</v>
      </c>
      <c r="R903" s="4">
        <v>289</v>
      </c>
      <c r="S903" s="4">
        <v>16</v>
      </c>
      <c r="T903" s="4">
        <v>244</v>
      </c>
      <c r="U903" s="4">
        <v>12</v>
      </c>
      <c r="V903" s="4">
        <v>0</v>
      </c>
      <c r="W903" s="4">
        <v>17</v>
      </c>
      <c r="X903" s="4">
        <v>0</v>
      </c>
      <c r="Y903" s="2" t="s">
        <v>513</v>
      </c>
      <c r="Z903" s="4">
        <v>361</v>
      </c>
      <c r="AA903" s="4">
        <v>88</v>
      </c>
      <c r="AB903" s="4">
        <v>88</v>
      </c>
      <c r="AC903" s="4">
        <v>0</v>
      </c>
      <c r="AD903" s="4">
        <v>0</v>
      </c>
      <c r="AE903" s="4">
        <v>0</v>
      </c>
      <c r="AF903" s="4">
        <v>0</v>
      </c>
      <c r="AG903" s="4">
        <v>0</v>
      </c>
      <c r="AH903" s="4">
        <v>0</v>
      </c>
      <c r="AI903" s="4">
        <v>0</v>
      </c>
      <c r="AJ903" s="4">
        <v>0</v>
      </c>
      <c r="AK903" s="4">
        <v>0</v>
      </c>
      <c r="AL903" s="4">
        <v>0</v>
      </c>
      <c r="AM903" s="4">
        <v>0</v>
      </c>
      <c r="AN903" s="4">
        <v>0</v>
      </c>
      <c r="AO903" s="4">
        <v>0</v>
      </c>
      <c r="AP903" s="4">
        <v>0</v>
      </c>
      <c r="AQ903" s="4">
        <v>0</v>
      </c>
      <c r="AR903" s="4">
        <v>0</v>
      </c>
      <c r="AS903" s="4">
        <v>0</v>
      </c>
      <c r="AT903" s="4">
        <v>0</v>
      </c>
      <c r="AU903" s="4">
        <v>0</v>
      </c>
      <c r="AV903" s="4">
        <v>0</v>
      </c>
      <c r="AW903" s="4">
        <v>88</v>
      </c>
      <c r="AX903" s="4">
        <v>88</v>
      </c>
      <c r="AY903" s="4">
        <v>0</v>
      </c>
      <c r="AZ903" s="4">
        <v>0</v>
      </c>
      <c r="BA903" s="4">
        <v>0</v>
      </c>
      <c r="BB903" s="4">
        <v>1050</v>
      </c>
      <c r="BC903" s="4">
        <v>1050</v>
      </c>
      <c r="BD903" s="4">
        <v>733</v>
      </c>
      <c r="BE903" s="4">
        <v>721</v>
      </c>
      <c r="BF903" s="4">
        <v>12</v>
      </c>
      <c r="BG903" s="8">
        <v>1</v>
      </c>
      <c r="BH903" s="4">
        <v>1</v>
      </c>
      <c r="BI903" s="4">
        <v>0</v>
      </c>
      <c r="BJ903" s="4">
        <v>0</v>
      </c>
      <c r="BK903" s="4">
        <v>11965</v>
      </c>
      <c r="BL903" s="15">
        <f t="shared" si="218"/>
        <v>9867</v>
      </c>
      <c r="BM903" s="4">
        <v>412</v>
      </c>
      <c r="BN903" s="4">
        <v>412</v>
      </c>
      <c r="BO903" s="4">
        <v>0</v>
      </c>
      <c r="BP903" s="4">
        <v>0</v>
      </c>
      <c r="BQ903" s="4">
        <v>421</v>
      </c>
      <c r="BR903" s="4">
        <v>21745</v>
      </c>
      <c r="BS903" s="4">
        <v>21346</v>
      </c>
      <c r="BT903" s="4">
        <v>289</v>
      </c>
      <c r="BU903" s="4">
        <v>26876</v>
      </c>
      <c r="BW903" s="4">
        <v>0</v>
      </c>
    </row>
    <row r="904" spans="1:75">
      <c r="A904" s="4" t="s">
        <v>147</v>
      </c>
      <c r="B904" s="18">
        <v>44138</v>
      </c>
      <c r="C904" s="4" t="s">
        <v>179</v>
      </c>
      <c r="D904" s="5">
        <v>2020</v>
      </c>
      <c r="E904" s="4" t="s">
        <v>807</v>
      </c>
      <c r="F904" s="4">
        <v>16688</v>
      </c>
      <c r="G904" s="4">
        <v>1316</v>
      </c>
      <c r="H904" s="4">
        <v>14177</v>
      </c>
      <c r="I904" s="4">
        <v>1</v>
      </c>
      <c r="J904" s="4">
        <v>0</v>
      </c>
      <c r="K904" s="4">
        <v>14178</v>
      </c>
      <c r="L904" s="4">
        <v>0</v>
      </c>
      <c r="M904" s="4">
        <v>17362</v>
      </c>
      <c r="N904" s="4">
        <v>14267</v>
      </c>
      <c r="O904" s="4">
        <v>14178</v>
      </c>
      <c r="P904" s="4">
        <v>0</v>
      </c>
      <c r="Q904" s="4">
        <v>0</v>
      </c>
      <c r="R904" s="4">
        <v>89</v>
      </c>
      <c r="S904" s="4">
        <v>19</v>
      </c>
      <c r="T904" s="4">
        <v>65</v>
      </c>
      <c r="U904" s="4">
        <v>5</v>
      </c>
      <c r="V904" s="4">
        <v>0</v>
      </c>
      <c r="W904" s="4">
        <v>0</v>
      </c>
      <c r="X904" s="4">
        <v>0</v>
      </c>
      <c r="Y904" s="2" t="s">
        <v>513</v>
      </c>
      <c r="Z904" s="4">
        <v>233</v>
      </c>
      <c r="AA904" s="4">
        <v>89</v>
      </c>
      <c r="AB904" s="4">
        <v>86</v>
      </c>
      <c r="AC904" s="4">
        <v>3</v>
      </c>
      <c r="AD904" s="4">
        <v>0</v>
      </c>
      <c r="AE904" s="4">
        <v>3</v>
      </c>
      <c r="AF904" s="4">
        <v>0</v>
      </c>
      <c r="AG904" s="4">
        <v>0</v>
      </c>
      <c r="AH904" s="4">
        <v>1</v>
      </c>
      <c r="AI904" s="4">
        <v>1</v>
      </c>
      <c r="AJ904" s="4">
        <v>0</v>
      </c>
      <c r="AK904" s="4">
        <v>0</v>
      </c>
      <c r="AL904" s="4">
        <v>0</v>
      </c>
      <c r="AM904" s="4">
        <v>0</v>
      </c>
      <c r="AN904" s="4">
        <v>0</v>
      </c>
      <c r="AO904" s="4">
        <v>0</v>
      </c>
      <c r="AP904" s="4">
        <v>0</v>
      </c>
      <c r="AQ904" s="4">
        <v>0</v>
      </c>
      <c r="AR904" s="4">
        <v>0</v>
      </c>
      <c r="AS904" s="4">
        <v>0</v>
      </c>
      <c r="AT904" s="4">
        <v>0</v>
      </c>
      <c r="AU904" s="4">
        <v>0</v>
      </c>
      <c r="AV904" s="4">
        <v>0</v>
      </c>
      <c r="AW904" s="4">
        <v>90</v>
      </c>
      <c r="AX904" s="4">
        <v>87</v>
      </c>
      <c r="AY904" s="4">
        <v>0</v>
      </c>
      <c r="AZ904" s="4">
        <v>0</v>
      </c>
      <c r="BA904" s="4">
        <v>0</v>
      </c>
      <c r="BB904" s="4">
        <v>668</v>
      </c>
      <c r="BC904" s="4">
        <v>665</v>
      </c>
      <c r="BD904" s="4">
        <v>484</v>
      </c>
      <c r="BE904" s="4">
        <v>480</v>
      </c>
      <c r="BF904" s="4">
        <v>4</v>
      </c>
      <c r="BG904" s="8">
        <v>35</v>
      </c>
      <c r="BH904" s="4">
        <v>35</v>
      </c>
      <c r="BI904" s="4">
        <v>0</v>
      </c>
      <c r="BJ904" s="4">
        <v>34</v>
      </c>
      <c r="BK904" s="4">
        <v>9248</v>
      </c>
      <c r="BL904" s="15">
        <f t="shared" si="218"/>
        <v>4984</v>
      </c>
      <c r="BM904" s="4">
        <v>769</v>
      </c>
      <c r="BN904" s="4">
        <v>769</v>
      </c>
      <c r="BO904" s="4">
        <v>0</v>
      </c>
      <c r="BP904" s="4">
        <v>0</v>
      </c>
      <c r="BQ904" s="4">
        <v>386</v>
      </c>
      <c r="BR904" s="4">
        <v>14177</v>
      </c>
      <c r="BS904" s="4">
        <v>14091</v>
      </c>
      <c r="BT904" s="4">
        <v>86</v>
      </c>
      <c r="BU904" s="4">
        <v>17129</v>
      </c>
      <c r="BW904" s="4">
        <v>0</v>
      </c>
    </row>
    <row r="905" spans="1:75">
      <c r="A905" s="4" t="s">
        <v>149</v>
      </c>
      <c r="B905" s="18">
        <v>44138</v>
      </c>
      <c r="C905" s="4" t="s">
        <v>179</v>
      </c>
      <c r="D905" s="5">
        <v>2020</v>
      </c>
      <c r="E905" s="4" t="s">
        <v>808</v>
      </c>
      <c r="F905" s="4">
        <v>10329</v>
      </c>
      <c r="G905" s="4">
        <v>1754</v>
      </c>
      <c r="H905" s="4">
        <v>8623</v>
      </c>
      <c r="I905" s="4">
        <v>0</v>
      </c>
      <c r="J905" s="4">
        <v>1</v>
      </c>
      <c r="K905" s="4">
        <v>8622</v>
      </c>
      <c r="L905" s="4">
        <v>0</v>
      </c>
      <c r="M905" s="4">
        <v>10704</v>
      </c>
      <c r="N905" s="4">
        <v>8697</v>
      </c>
      <c r="O905" s="4">
        <v>8622</v>
      </c>
      <c r="P905" s="4">
        <v>52</v>
      </c>
      <c r="Q905" s="4">
        <v>0</v>
      </c>
      <c r="R905" s="4">
        <v>23</v>
      </c>
      <c r="S905" s="4">
        <v>9</v>
      </c>
      <c r="T905" s="4">
        <v>8</v>
      </c>
      <c r="U905" s="4">
        <v>5</v>
      </c>
      <c r="V905" s="4">
        <v>0</v>
      </c>
      <c r="W905" s="4">
        <v>1</v>
      </c>
      <c r="X905" s="4">
        <v>0</v>
      </c>
      <c r="Y905" s="2" t="s">
        <v>513</v>
      </c>
      <c r="Z905" s="4">
        <v>145</v>
      </c>
      <c r="AA905" s="4">
        <v>73</v>
      </c>
      <c r="AB905" s="4">
        <v>73</v>
      </c>
      <c r="AC905" s="4">
        <v>0</v>
      </c>
      <c r="AD905" s="4">
        <v>0</v>
      </c>
      <c r="AE905" s="4">
        <v>0</v>
      </c>
      <c r="AF905" s="4">
        <v>0</v>
      </c>
      <c r="AG905" s="4">
        <v>0</v>
      </c>
      <c r="AH905" s="4">
        <v>0</v>
      </c>
      <c r="AI905" s="4">
        <v>0</v>
      </c>
      <c r="AJ905" s="4">
        <v>0</v>
      </c>
      <c r="AK905" s="4">
        <v>0</v>
      </c>
      <c r="AL905" s="4">
        <v>0</v>
      </c>
      <c r="AM905" s="4">
        <v>0</v>
      </c>
      <c r="AN905" s="4">
        <v>0</v>
      </c>
      <c r="AO905" s="4">
        <v>0</v>
      </c>
      <c r="AP905" s="4">
        <v>0</v>
      </c>
      <c r="AQ905" s="4">
        <v>0</v>
      </c>
      <c r="AR905" s="4">
        <v>0</v>
      </c>
      <c r="AS905" s="4">
        <v>0</v>
      </c>
      <c r="AT905" s="4">
        <v>0</v>
      </c>
      <c r="AU905" s="4">
        <v>0</v>
      </c>
      <c r="AV905" s="4">
        <v>0</v>
      </c>
      <c r="AW905" s="4">
        <v>73</v>
      </c>
      <c r="AX905" s="4">
        <v>73</v>
      </c>
      <c r="AY905" s="4">
        <v>0</v>
      </c>
      <c r="AZ905" s="4">
        <v>0</v>
      </c>
      <c r="BA905" s="4">
        <v>0</v>
      </c>
      <c r="BB905" s="4">
        <v>305</v>
      </c>
      <c r="BC905" s="4">
        <v>305</v>
      </c>
      <c r="BD905" s="4">
        <v>222</v>
      </c>
      <c r="BE905" s="4">
        <v>220</v>
      </c>
      <c r="BF905" s="4">
        <v>2</v>
      </c>
      <c r="BG905" s="8">
        <v>19</v>
      </c>
      <c r="BH905" s="4">
        <v>19</v>
      </c>
      <c r="BI905" s="4">
        <v>0</v>
      </c>
      <c r="BJ905" s="4">
        <v>0</v>
      </c>
      <c r="BK905" s="4">
        <v>4920</v>
      </c>
      <c r="BL905" s="15">
        <f t="shared" si="218"/>
        <v>3758</v>
      </c>
      <c r="BM905" s="4">
        <v>125</v>
      </c>
      <c r="BN905" s="4">
        <v>125</v>
      </c>
      <c r="BO905" s="4">
        <v>0</v>
      </c>
      <c r="BP905" s="4">
        <v>0</v>
      </c>
      <c r="BQ905" s="4">
        <v>121</v>
      </c>
      <c r="BR905" s="4">
        <v>8624</v>
      </c>
      <c r="BS905" s="4">
        <v>8549</v>
      </c>
      <c r="BT905" s="4">
        <v>23</v>
      </c>
      <c r="BU905" s="4">
        <v>10559</v>
      </c>
      <c r="BW905" s="4">
        <v>0</v>
      </c>
    </row>
    <row r="906" spans="1:75" ht="43.5">
      <c r="A906" s="4" t="s">
        <v>151</v>
      </c>
      <c r="B906" s="18">
        <v>44138</v>
      </c>
      <c r="C906" s="4" t="s">
        <v>179</v>
      </c>
      <c r="D906" s="5">
        <v>2020</v>
      </c>
      <c r="E906" s="4" t="s">
        <v>809</v>
      </c>
      <c r="F906" s="4">
        <v>567803</v>
      </c>
      <c r="G906" s="4">
        <v>49623</v>
      </c>
      <c r="H906" s="4">
        <v>466968</v>
      </c>
      <c r="I906" s="4">
        <v>124</v>
      </c>
      <c r="J906" s="4">
        <v>21</v>
      </c>
      <c r="K906" s="4">
        <v>467071</v>
      </c>
      <c r="L906" s="4">
        <v>-1</v>
      </c>
      <c r="M906" s="4">
        <v>600737</v>
      </c>
      <c r="N906" s="4">
        <v>474870</v>
      </c>
      <c r="O906" s="4">
        <v>467072</v>
      </c>
      <c r="P906" s="4">
        <v>4484</v>
      </c>
      <c r="Q906" s="4">
        <v>0</v>
      </c>
      <c r="R906" s="4">
        <v>3314</v>
      </c>
      <c r="S906" s="4">
        <v>264</v>
      </c>
      <c r="T906" s="4">
        <v>2588</v>
      </c>
      <c r="U906" s="4">
        <v>337</v>
      </c>
      <c r="V906" s="4">
        <v>0</v>
      </c>
      <c r="W906" s="4">
        <v>125</v>
      </c>
      <c r="X906" s="4">
        <v>0</v>
      </c>
      <c r="Y906" s="2" t="s">
        <v>810</v>
      </c>
      <c r="Z906" s="4">
        <v>25315</v>
      </c>
      <c r="AA906" s="4">
        <v>12147</v>
      </c>
      <c r="AB906" s="4">
        <v>12043</v>
      </c>
      <c r="AC906" s="4">
        <v>104</v>
      </c>
      <c r="AD906" s="4">
        <v>4</v>
      </c>
      <c r="AE906" s="4">
        <v>95</v>
      </c>
      <c r="AF906" s="4">
        <v>0</v>
      </c>
      <c r="AG906" s="4">
        <v>5</v>
      </c>
      <c r="AH906" s="4">
        <v>168</v>
      </c>
      <c r="AI906" s="4">
        <v>168</v>
      </c>
      <c r="AJ906" s="4">
        <v>0</v>
      </c>
      <c r="AK906" s="4">
        <v>0</v>
      </c>
      <c r="AL906" s="4">
        <v>0</v>
      </c>
      <c r="AM906" s="4">
        <v>0</v>
      </c>
      <c r="AN906" s="4">
        <v>6</v>
      </c>
      <c r="AO906" s="4">
        <v>6</v>
      </c>
      <c r="AP906" s="4">
        <v>0</v>
      </c>
      <c r="AQ906" s="4">
        <v>2</v>
      </c>
      <c r="AR906" s="4">
        <v>4</v>
      </c>
      <c r="AS906" s="4">
        <v>0</v>
      </c>
      <c r="AT906" s="4">
        <v>0</v>
      </c>
      <c r="AU906" s="4">
        <v>0</v>
      </c>
      <c r="AV906" s="4">
        <v>4</v>
      </c>
      <c r="AW906" s="4">
        <v>12315</v>
      </c>
      <c r="AX906" s="4">
        <v>12211</v>
      </c>
      <c r="AY906" s="4">
        <v>0</v>
      </c>
      <c r="AZ906" s="4">
        <v>0</v>
      </c>
      <c r="BA906" s="4">
        <v>0</v>
      </c>
      <c r="BB906" s="4">
        <v>26419</v>
      </c>
      <c r="BC906" s="4">
        <v>26419</v>
      </c>
      <c r="BD906" s="4">
        <v>19007</v>
      </c>
      <c r="BE906" s="4">
        <v>18674</v>
      </c>
      <c r="BF906" s="4">
        <v>333</v>
      </c>
      <c r="BG906" s="8">
        <v>3957</v>
      </c>
      <c r="BH906" s="4">
        <v>3957</v>
      </c>
      <c r="BI906" s="4">
        <v>0</v>
      </c>
      <c r="BJ906" s="4">
        <v>4</v>
      </c>
      <c r="BK906" s="4">
        <v>355509</v>
      </c>
      <c r="BL906" s="15">
        <f t="shared" si="218"/>
        <v>115404</v>
      </c>
      <c r="BM906" s="4">
        <v>7779</v>
      </c>
      <c r="BN906" s="4">
        <v>7779</v>
      </c>
      <c r="BO906" s="4">
        <v>0</v>
      </c>
      <c r="BP906" s="4">
        <v>0</v>
      </c>
      <c r="BQ906" s="4">
        <v>7779</v>
      </c>
      <c r="BR906" s="4">
        <v>462549</v>
      </c>
      <c r="BS906" s="4">
        <v>454859</v>
      </c>
      <c r="BT906" s="4">
        <v>3206</v>
      </c>
      <c r="BU906" s="4">
        <v>575416</v>
      </c>
      <c r="BW906" s="4">
        <v>10</v>
      </c>
    </row>
    <row r="907" spans="1:75">
      <c r="A907" s="4" t="s">
        <v>153</v>
      </c>
      <c r="B907" s="18">
        <v>44138</v>
      </c>
      <c r="C907" s="4" t="s">
        <v>179</v>
      </c>
      <c r="D907" s="5">
        <v>2020</v>
      </c>
      <c r="E907" s="4" t="s">
        <v>811</v>
      </c>
      <c r="F907" s="4">
        <v>14642</v>
      </c>
      <c r="G907" s="4">
        <v>745</v>
      </c>
      <c r="H907" s="4">
        <v>13289</v>
      </c>
      <c r="I907" s="4">
        <v>1</v>
      </c>
      <c r="J907" s="4">
        <v>1</v>
      </c>
      <c r="K907" s="4">
        <v>13289</v>
      </c>
      <c r="L907" s="4">
        <v>0</v>
      </c>
      <c r="M907" s="4">
        <v>15476</v>
      </c>
      <c r="N907" s="4">
        <v>13326</v>
      </c>
      <c r="O907" s="4">
        <v>13289</v>
      </c>
      <c r="P907" s="4">
        <v>0</v>
      </c>
      <c r="Q907" s="4">
        <v>0</v>
      </c>
      <c r="R907" s="4">
        <v>37</v>
      </c>
      <c r="S907" s="4">
        <v>5</v>
      </c>
      <c r="T907" s="4">
        <v>27</v>
      </c>
      <c r="U907" s="4">
        <v>4</v>
      </c>
      <c r="V907" s="4">
        <v>0</v>
      </c>
      <c r="W907" s="4">
        <v>1</v>
      </c>
      <c r="X907" s="4">
        <v>0</v>
      </c>
      <c r="Y907" s="2" t="s">
        <v>513</v>
      </c>
      <c r="Z907" s="4">
        <v>368</v>
      </c>
      <c r="AA907" s="4">
        <v>299</v>
      </c>
      <c r="AB907" s="4">
        <v>298</v>
      </c>
      <c r="AC907" s="4">
        <v>1</v>
      </c>
      <c r="AD907" s="4">
        <v>0</v>
      </c>
      <c r="AE907" s="4">
        <v>1</v>
      </c>
      <c r="AF907" s="4">
        <v>0</v>
      </c>
      <c r="AG907" s="4">
        <v>0</v>
      </c>
      <c r="AH907" s="4">
        <v>6</v>
      </c>
      <c r="AI907" s="4">
        <v>6</v>
      </c>
      <c r="AJ907" s="4">
        <v>0</v>
      </c>
      <c r="AK907" s="4">
        <v>0</v>
      </c>
      <c r="AL907" s="4">
        <v>0</v>
      </c>
      <c r="AM907" s="4">
        <v>0</v>
      </c>
      <c r="AN907" s="4">
        <v>0</v>
      </c>
      <c r="AO907" s="4">
        <v>0</v>
      </c>
      <c r="AP907" s="4">
        <v>0</v>
      </c>
      <c r="AQ907" s="4">
        <v>0</v>
      </c>
      <c r="AR907" s="4">
        <v>0</v>
      </c>
      <c r="AS907" s="4">
        <v>0</v>
      </c>
      <c r="AT907" s="4">
        <v>0</v>
      </c>
      <c r="AU907" s="4">
        <v>0</v>
      </c>
      <c r="AV907" s="4">
        <v>0</v>
      </c>
      <c r="AW907" s="4">
        <v>305</v>
      </c>
      <c r="AX907" s="4">
        <v>304</v>
      </c>
      <c r="AY907" s="4">
        <v>0</v>
      </c>
      <c r="AZ907" s="4">
        <v>0</v>
      </c>
      <c r="BA907" s="4">
        <v>0</v>
      </c>
      <c r="BB907" s="4">
        <v>1214</v>
      </c>
      <c r="BC907" s="4">
        <v>1201</v>
      </c>
      <c r="BD907" s="4">
        <v>880</v>
      </c>
      <c r="BE907" s="4">
        <v>879</v>
      </c>
      <c r="BF907" s="4">
        <v>1</v>
      </c>
      <c r="BG907" s="8">
        <v>273</v>
      </c>
      <c r="BH907" s="4">
        <v>273</v>
      </c>
      <c r="BI907" s="4">
        <v>0</v>
      </c>
      <c r="BJ907" s="4">
        <v>0</v>
      </c>
      <c r="BK907" s="4">
        <v>9705</v>
      </c>
      <c r="BL907" s="15">
        <f t="shared" si="218"/>
        <v>3348</v>
      </c>
      <c r="BM907" s="4">
        <v>744</v>
      </c>
      <c r="BN907" s="4">
        <v>744</v>
      </c>
      <c r="BO907" s="4">
        <v>0</v>
      </c>
      <c r="BP907" s="4">
        <v>0</v>
      </c>
      <c r="BQ907" s="4">
        <v>467</v>
      </c>
      <c r="BR907" s="4">
        <v>13021</v>
      </c>
      <c r="BS907" s="4">
        <v>12985</v>
      </c>
      <c r="BT907" s="4">
        <v>36</v>
      </c>
      <c r="BU907" s="4">
        <v>15108</v>
      </c>
      <c r="BW907" s="4">
        <v>0</v>
      </c>
    </row>
    <row r="908" spans="1:75" ht="29.1">
      <c r="A908" s="4" t="s">
        <v>155</v>
      </c>
      <c r="B908" s="18">
        <v>44138</v>
      </c>
      <c r="C908" s="4" t="s">
        <v>179</v>
      </c>
      <c r="D908" s="5">
        <v>2020</v>
      </c>
      <c r="E908" s="4" t="s">
        <v>812</v>
      </c>
      <c r="F908" s="4">
        <v>85682</v>
      </c>
      <c r="G908" s="4">
        <v>3886</v>
      </c>
      <c r="H908" s="4">
        <v>74036</v>
      </c>
      <c r="I908" s="4">
        <v>13</v>
      </c>
      <c r="J908" s="4">
        <v>11</v>
      </c>
      <c r="K908" s="4">
        <v>74038</v>
      </c>
      <c r="L908" s="4">
        <v>-1</v>
      </c>
      <c r="M908" s="4">
        <v>90590</v>
      </c>
      <c r="N908" s="4">
        <v>74551</v>
      </c>
      <c r="O908" s="4">
        <v>74039</v>
      </c>
      <c r="P908" s="4">
        <v>0</v>
      </c>
      <c r="Q908" s="4">
        <v>0</v>
      </c>
      <c r="R908" s="4">
        <v>512</v>
      </c>
      <c r="S908" s="4">
        <v>140</v>
      </c>
      <c r="T908" s="4">
        <v>328</v>
      </c>
      <c r="U908" s="4">
        <v>39</v>
      </c>
      <c r="V908" s="4">
        <v>0</v>
      </c>
      <c r="W908" s="4">
        <v>5</v>
      </c>
      <c r="X908" s="4">
        <v>0</v>
      </c>
      <c r="Y908" s="2" t="s">
        <v>813</v>
      </c>
      <c r="Z908" s="4">
        <v>1830</v>
      </c>
      <c r="AA908" s="4">
        <v>673</v>
      </c>
      <c r="AB908" s="4">
        <v>668</v>
      </c>
      <c r="AC908" s="4">
        <v>5</v>
      </c>
      <c r="AD908" s="4">
        <v>1</v>
      </c>
      <c r="AE908" s="4">
        <v>4</v>
      </c>
      <c r="AF908" s="4">
        <v>0</v>
      </c>
      <c r="AG908" s="4">
        <v>0</v>
      </c>
      <c r="AH908" s="4">
        <v>0</v>
      </c>
      <c r="AI908" s="4">
        <v>0</v>
      </c>
      <c r="AJ908" s="4">
        <v>0</v>
      </c>
      <c r="AK908" s="4">
        <v>0</v>
      </c>
      <c r="AL908" s="4">
        <v>0</v>
      </c>
      <c r="AM908" s="4">
        <v>0</v>
      </c>
      <c r="AN908" s="4">
        <v>0</v>
      </c>
      <c r="AO908" s="4">
        <v>0</v>
      </c>
      <c r="AP908" s="4">
        <v>0</v>
      </c>
      <c r="AQ908" s="4">
        <v>0</v>
      </c>
      <c r="AR908" s="4">
        <v>0</v>
      </c>
      <c r="AS908" s="4">
        <v>0</v>
      </c>
      <c r="AT908" s="4">
        <v>0</v>
      </c>
      <c r="AU908" s="4">
        <v>0</v>
      </c>
      <c r="AV908" s="4">
        <v>0</v>
      </c>
      <c r="AW908" s="4">
        <v>673</v>
      </c>
      <c r="AX908" s="4">
        <v>668</v>
      </c>
      <c r="AY908" s="4">
        <v>0</v>
      </c>
      <c r="AZ908" s="4">
        <v>0</v>
      </c>
      <c r="BA908" s="4">
        <v>0</v>
      </c>
      <c r="BB908" s="4">
        <v>3690</v>
      </c>
      <c r="BC908" s="4">
        <v>3686</v>
      </c>
      <c r="BD908" s="4">
        <v>2659</v>
      </c>
      <c r="BE908" s="4">
        <v>2627</v>
      </c>
      <c r="BF908" s="4">
        <v>32</v>
      </c>
      <c r="BG908" s="8">
        <v>432</v>
      </c>
      <c r="BH908" s="4">
        <v>418</v>
      </c>
      <c r="BI908" s="4">
        <v>14</v>
      </c>
      <c r="BJ908" s="4">
        <v>0</v>
      </c>
      <c r="BK908" s="4">
        <v>60749</v>
      </c>
      <c r="BL908" s="15">
        <f t="shared" si="218"/>
        <v>13370</v>
      </c>
      <c r="BM908" s="4">
        <v>1393</v>
      </c>
      <c r="BN908" s="4">
        <v>1393</v>
      </c>
      <c r="BO908" s="4">
        <v>0</v>
      </c>
      <c r="BP908" s="4">
        <v>0</v>
      </c>
      <c r="BQ908" s="4">
        <v>1423</v>
      </c>
      <c r="BR908" s="4">
        <v>73878</v>
      </c>
      <c r="BS908" s="4">
        <v>73371</v>
      </c>
      <c r="BT908" s="4">
        <v>507</v>
      </c>
      <c r="BU908" s="4">
        <v>88760</v>
      </c>
      <c r="BW908" s="4">
        <v>3</v>
      </c>
    </row>
    <row r="909" spans="1:75">
      <c r="A909" s="4" t="s">
        <v>157</v>
      </c>
      <c r="B909" s="18">
        <v>44138</v>
      </c>
      <c r="C909" s="4" t="s">
        <v>179</v>
      </c>
      <c r="D909" s="5">
        <v>2020</v>
      </c>
      <c r="E909" s="4" t="s">
        <v>814</v>
      </c>
      <c r="F909" s="4">
        <v>8970</v>
      </c>
      <c r="G909" s="4">
        <v>289</v>
      </c>
      <c r="H909" s="4">
        <v>7371</v>
      </c>
      <c r="I909" s="4">
        <v>0</v>
      </c>
      <c r="J909" s="4">
        <v>1</v>
      </c>
      <c r="K909" s="4">
        <v>7370</v>
      </c>
      <c r="L909" s="4">
        <v>0</v>
      </c>
      <c r="M909" s="4">
        <v>9398</v>
      </c>
      <c r="N909" s="4">
        <v>7463</v>
      </c>
      <c r="O909" s="4">
        <v>7370</v>
      </c>
      <c r="P909" s="4">
        <v>51</v>
      </c>
      <c r="Q909" s="4">
        <v>5</v>
      </c>
      <c r="R909" s="4">
        <v>42</v>
      </c>
      <c r="S909" s="4">
        <v>7</v>
      </c>
      <c r="T909" s="4">
        <v>17</v>
      </c>
      <c r="U909" s="4">
        <v>0</v>
      </c>
      <c r="V909" s="4">
        <v>0</v>
      </c>
      <c r="W909" s="4">
        <v>18</v>
      </c>
      <c r="X909" s="4">
        <v>0</v>
      </c>
      <c r="Y909" s="2" t="s">
        <v>513</v>
      </c>
      <c r="Z909" s="4">
        <v>96</v>
      </c>
      <c r="AA909" s="4">
        <v>46</v>
      </c>
      <c r="AB909" s="4">
        <v>45</v>
      </c>
      <c r="AC909" s="4">
        <v>1</v>
      </c>
      <c r="AD909" s="4">
        <v>0</v>
      </c>
      <c r="AE909" s="4">
        <v>1</v>
      </c>
      <c r="AF909" s="4">
        <v>0</v>
      </c>
      <c r="AG909" s="4">
        <v>0</v>
      </c>
      <c r="AH909" s="4">
        <v>0</v>
      </c>
      <c r="AI909" s="4">
        <v>0</v>
      </c>
      <c r="AJ909" s="4">
        <v>0</v>
      </c>
      <c r="AK909" s="4">
        <v>0</v>
      </c>
      <c r="AL909" s="4">
        <v>0</v>
      </c>
      <c r="AM909" s="4">
        <v>0</v>
      </c>
      <c r="AN909" s="4">
        <v>0</v>
      </c>
      <c r="AO909" s="4">
        <v>0</v>
      </c>
      <c r="AP909" s="4">
        <v>0</v>
      </c>
      <c r="AQ909" s="4">
        <v>0</v>
      </c>
      <c r="AR909" s="4">
        <v>0</v>
      </c>
      <c r="AS909" s="4">
        <v>0</v>
      </c>
      <c r="AT909" s="4">
        <v>0</v>
      </c>
      <c r="AU909" s="4">
        <v>0</v>
      </c>
      <c r="AV909" s="4">
        <v>0</v>
      </c>
      <c r="AW909" s="4">
        <v>46</v>
      </c>
      <c r="AX909" s="4">
        <v>45</v>
      </c>
      <c r="AY909" s="4">
        <v>0</v>
      </c>
      <c r="AZ909" s="4">
        <v>0</v>
      </c>
      <c r="BA909" s="4">
        <v>0</v>
      </c>
      <c r="BB909" s="4">
        <v>294</v>
      </c>
      <c r="BC909" s="4">
        <v>294</v>
      </c>
      <c r="BD909" s="4">
        <v>178</v>
      </c>
      <c r="BE909" s="4">
        <v>177</v>
      </c>
      <c r="BF909" s="4">
        <v>1</v>
      </c>
      <c r="BG909" s="8">
        <v>42</v>
      </c>
      <c r="BH909" s="4">
        <v>41</v>
      </c>
      <c r="BI909" s="4">
        <v>1</v>
      </c>
      <c r="BJ909" s="4">
        <v>0</v>
      </c>
      <c r="BK909" s="4">
        <v>5631</v>
      </c>
      <c r="BL909" s="15">
        <f t="shared" si="218"/>
        <v>1790</v>
      </c>
      <c r="BM909" s="4">
        <v>215</v>
      </c>
      <c r="BN909" s="4">
        <v>215</v>
      </c>
      <c r="BO909" s="4">
        <v>0</v>
      </c>
      <c r="BP909" s="4">
        <v>0</v>
      </c>
      <c r="BQ909" s="4">
        <v>215</v>
      </c>
      <c r="BR909" s="4">
        <v>7417</v>
      </c>
      <c r="BS909" s="4">
        <v>7325</v>
      </c>
      <c r="BT909" s="4">
        <v>41</v>
      </c>
      <c r="BU909" s="4">
        <v>9302</v>
      </c>
      <c r="BW909" s="4">
        <v>0</v>
      </c>
    </row>
    <row r="910" spans="1:75" ht="29.1">
      <c r="A910" s="4" t="s">
        <v>159</v>
      </c>
      <c r="B910" s="18">
        <v>44138</v>
      </c>
      <c r="C910" s="4" t="s">
        <v>179</v>
      </c>
      <c r="D910" s="5">
        <v>2020</v>
      </c>
      <c r="E910" s="4" t="s">
        <v>815</v>
      </c>
      <c r="F910" s="4">
        <v>518878</v>
      </c>
      <c r="G910" s="4">
        <v>39869</v>
      </c>
      <c r="H910" s="4">
        <v>441812</v>
      </c>
      <c r="I910" s="4">
        <v>110</v>
      </c>
      <c r="J910" s="4">
        <v>3</v>
      </c>
      <c r="K910" s="4">
        <v>441919</v>
      </c>
      <c r="L910" s="4">
        <v>-2</v>
      </c>
      <c r="M910" s="4">
        <v>554367</v>
      </c>
      <c r="N910" s="4">
        <v>446612</v>
      </c>
      <c r="O910" s="4">
        <v>441921</v>
      </c>
      <c r="P910" s="4">
        <v>0</v>
      </c>
      <c r="Q910" s="4">
        <v>0</v>
      </c>
      <c r="R910" s="4">
        <v>4691</v>
      </c>
      <c r="S910" s="4">
        <v>160</v>
      </c>
      <c r="T910" s="4">
        <v>4085</v>
      </c>
      <c r="U910" s="4">
        <v>287</v>
      </c>
      <c r="V910" s="4">
        <v>1</v>
      </c>
      <c r="W910" s="4">
        <v>158</v>
      </c>
      <c r="X910" s="4">
        <v>0</v>
      </c>
      <c r="Y910" s="2" t="s">
        <v>816</v>
      </c>
      <c r="Z910" s="4">
        <v>11998</v>
      </c>
      <c r="AA910" s="4">
        <v>5307</v>
      </c>
      <c r="AB910" s="4">
        <v>5248</v>
      </c>
      <c r="AC910" s="4">
        <v>59</v>
      </c>
      <c r="AD910" s="4">
        <v>22</v>
      </c>
      <c r="AE910" s="4">
        <v>33</v>
      </c>
      <c r="AF910" s="4">
        <v>0</v>
      </c>
      <c r="AG910" s="4">
        <v>4</v>
      </c>
      <c r="AH910" s="4">
        <v>113</v>
      </c>
      <c r="AI910" s="4">
        <v>112</v>
      </c>
      <c r="AJ910" s="4">
        <v>1</v>
      </c>
      <c r="AK910" s="4">
        <v>0</v>
      </c>
      <c r="AL910" s="4">
        <v>0</v>
      </c>
      <c r="AM910" s="4">
        <v>0</v>
      </c>
      <c r="AN910" s="4">
        <v>29</v>
      </c>
      <c r="AO910" s="4">
        <v>29</v>
      </c>
      <c r="AP910" s="4">
        <v>0</v>
      </c>
      <c r="AQ910" s="4">
        <v>11</v>
      </c>
      <c r="AR910" s="4">
        <v>18</v>
      </c>
      <c r="AS910" s="4">
        <v>0</v>
      </c>
      <c r="AT910" s="4">
        <v>1</v>
      </c>
      <c r="AU910" s="4">
        <v>0</v>
      </c>
      <c r="AV910" s="4">
        <v>17</v>
      </c>
      <c r="AW910" s="4">
        <v>5420</v>
      </c>
      <c r="AX910" s="4">
        <v>5360</v>
      </c>
      <c r="AY910" s="4">
        <v>0</v>
      </c>
      <c r="AZ910" s="4">
        <v>0</v>
      </c>
      <c r="BA910" s="4">
        <v>0</v>
      </c>
      <c r="BB910" s="4">
        <v>33266</v>
      </c>
      <c r="BC910" s="4">
        <v>33261</v>
      </c>
      <c r="BD910" s="4">
        <v>18451</v>
      </c>
      <c r="BE910" s="4">
        <v>18148</v>
      </c>
      <c r="BF910" s="4">
        <v>303</v>
      </c>
      <c r="BG910" s="8">
        <v>2282</v>
      </c>
      <c r="BH910" s="4">
        <v>2245</v>
      </c>
      <c r="BI910" s="4">
        <v>37</v>
      </c>
      <c r="BJ910" s="4">
        <v>12</v>
      </c>
      <c r="BK910" s="4">
        <v>335662</v>
      </c>
      <c r="BL910" s="15">
        <f t="shared" si="218"/>
        <v>108668</v>
      </c>
      <c r="BM910" s="4">
        <v>10085</v>
      </c>
      <c r="BN910" s="4">
        <v>10085</v>
      </c>
      <c r="BO910" s="4">
        <v>0</v>
      </c>
      <c r="BP910" s="4">
        <v>0</v>
      </c>
      <c r="BQ910" s="4">
        <v>10085</v>
      </c>
      <c r="BR910" s="4">
        <v>441163</v>
      </c>
      <c r="BS910" s="4">
        <v>436550</v>
      </c>
      <c r="BT910" s="4">
        <v>4613</v>
      </c>
      <c r="BU910" s="4">
        <v>542340</v>
      </c>
      <c r="BW910" s="4">
        <v>0</v>
      </c>
    </row>
    <row r="911" spans="1:75" ht="29.1">
      <c r="A911" s="4" t="s">
        <v>161</v>
      </c>
      <c r="B911" s="18">
        <v>44138</v>
      </c>
      <c r="C911" s="4" t="s">
        <v>179</v>
      </c>
      <c r="D911" s="5">
        <v>2020</v>
      </c>
      <c r="E911" s="4" t="s">
        <v>817</v>
      </c>
      <c r="F911" s="4">
        <v>363137</v>
      </c>
      <c r="G911" s="4">
        <v>22328</v>
      </c>
      <c r="H911" s="4">
        <v>297058</v>
      </c>
      <c r="I911" s="4">
        <v>69</v>
      </c>
      <c r="J911" s="4">
        <v>22</v>
      </c>
      <c r="K911" s="4">
        <v>297105</v>
      </c>
      <c r="L911" s="4">
        <v>1</v>
      </c>
      <c r="M911" s="4">
        <v>382560</v>
      </c>
      <c r="N911" s="4">
        <v>298714</v>
      </c>
      <c r="O911" s="4">
        <v>297104</v>
      </c>
      <c r="P911" s="4">
        <v>0</v>
      </c>
      <c r="Q911" s="4">
        <v>0</v>
      </c>
      <c r="R911" s="4">
        <v>1610</v>
      </c>
      <c r="S911" s="4">
        <v>217</v>
      </c>
      <c r="T911" s="4">
        <v>1128</v>
      </c>
      <c r="U911" s="4">
        <v>224</v>
      </c>
      <c r="V911" s="4">
        <v>0</v>
      </c>
      <c r="W911" s="4">
        <v>41</v>
      </c>
      <c r="X911" s="4">
        <v>0</v>
      </c>
      <c r="Y911" s="2" t="s">
        <v>818</v>
      </c>
      <c r="Z911" s="4">
        <v>8441</v>
      </c>
      <c r="AA911" s="4">
        <v>3984</v>
      </c>
      <c r="AB911" s="4">
        <v>3969</v>
      </c>
      <c r="AC911" s="4">
        <v>15</v>
      </c>
      <c r="AD911" s="4">
        <v>2</v>
      </c>
      <c r="AE911" s="4">
        <v>11</v>
      </c>
      <c r="AF911" s="4">
        <v>1</v>
      </c>
      <c r="AG911" s="4">
        <v>1</v>
      </c>
      <c r="AH911" s="4">
        <v>62</v>
      </c>
      <c r="AI911" s="4">
        <v>62</v>
      </c>
      <c r="AJ911" s="4">
        <v>0</v>
      </c>
      <c r="AK911" s="4">
        <v>0</v>
      </c>
      <c r="AL911" s="4">
        <v>0</v>
      </c>
      <c r="AM911" s="4">
        <v>0</v>
      </c>
      <c r="AN911" s="4">
        <v>0</v>
      </c>
      <c r="AO911" s="4">
        <v>0</v>
      </c>
      <c r="AP911" s="4">
        <v>0</v>
      </c>
      <c r="AQ911" s="4">
        <v>0</v>
      </c>
      <c r="AR911" s="4">
        <v>0</v>
      </c>
      <c r="AS911" s="4">
        <v>0</v>
      </c>
      <c r="AT911" s="4">
        <v>0</v>
      </c>
      <c r="AU911" s="4">
        <v>0</v>
      </c>
      <c r="AV911" s="4">
        <v>0</v>
      </c>
      <c r="AW911" s="4">
        <v>4046</v>
      </c>
      <c r="AX911" s="4">
        <v>4031</v>
      </c>
      <c r="AY911" s="4">
        <v>0</v>
      </c>
      <c r="AZ911" s="4">
        <v>0</v>
      </c>
      <c r="BA911" s="4">
        <v>0</v>
      </c>
      <c r="BB911" s="4">
        <v>24575</v>
      </c>
      <c r="BC911" s="4">
        <v>24470</v>
      </c>
      <c r="BD911" s="4">
        <v>15928</v>
      </c>
      <c r="BE911" s="4">
        <v>15777</v>
      </c>
      <c r="BF911" s="4">
        <v>151</v>
      </c>
      <c r="BG911" s="8">
        <v>1037</v>
      </c>
      <c r="BH911" s="4">
        <v>1025</v>
      </c>
      <c r="BI911" s="4">
        <v>12</v>
      </c>
      <c r="BJ911" s="4">
        <v>1</v>
      </c>
      <c r="BK911" s="4">
        <v>186432</v>
      </c>
      <c r="BL911" s="15">
        <f t="shared" si="218"/>
        <v>111245</v>
      </c>
      <c r="BM911" s="4">
        <v>4558</v>
      </c>
      <c r="BN911" s="4">
        <v>4558</v>
      </c>
      <c r="BO911" s="4">
        <v>0</v>
      </c>
      <c r="BP911" s="4">
        <v>0</v>
      </c>
      <c r="BQ911" s="4">
        <v>4635</v>
      </c>
      <c r="BR911" s="4">
        <v>294668</v>
      </c>
      <c r="BS911" s="4">
        <v>293073</v>
      </c>
      <c r="BT911" s="4">
        <v>1595</v>
      </c>
      <c r="BU911" s="4">
        <v>374119</v>
      </c>
      <c r="BW911" s="4">
        <v>23</v>
      </c>
    </row>
    <row r="912" spans="1:75">
      <c r="A912" s="4" t="s">
        <v>163</v>
      </c>
      <c r="B912" s="18">
        <v>44138</v>
      </c>
      <c r="C912" s="4" t="s">
        <v>179</v>
      </c>
      <c r="D912" s="5">
        <v>2020</v>
      </c>
      <c r="E912" s="4" t="s">
        <v>819</v>
      </c>
      <c r="F912" s="4">
        <v>34104</v>
      </c>
      <c r="G912" s="4">
        <v>2125</v>
      </c>
      <c r="H912" s="4">
        <v>28653</v>
      </c>
      <c r="I912" s="4">
        <v>3</v>
      </c>
      <c r="J912" s="4">
        <v>5</v>
      </c>
      <c r="K912" s="4">
        <v>28651</v>
      </c>
      <c r="L912" s="4">
        <v>-4</v>
      </c>
      <c r="M912" s="4">
        <v>35599</v>
      </c>
      <c r="N912" s="4">
        <v>28789</v>
      </c>
      <c r="O912" s="4">
        <v>28655</v>
      </c>
      <c r="P912" s="4">
        <v>30</v>
      </c>
      <c r="Q912" s="4">
        <v>30</v>
      </c>
      <c r="R912" s="4">
        <v>104</v>
      </c>
      <c r="S912" s="4">
        <v>21</v>
      </c>
      <c r="T912" s="4">
        <v>53</v>
      </c>
      <c r="U912" s="4">
        <v>19</v>
      </c>
      <c r="V912" s="4">
        <v>0</v>
      </c>
      <c r="W912" s="4">
        <v>11</v>
      </c>
      <c r="X912" s="4">
        <v>0</v>
      </c>
      <c r="Y912" s="2" t="s">
        <v>820</v>
      </c>
      <c r="Z912" s="4">
        <v>498</v>
      </c>
      <c r="AA912" s="4">
        <v>223</v>
      </c>
      <c r="AB912" s="4">
        <v>221</v>
      </c>
      <c r="AC912" s="4">
        <v>2</v>
      </c>
      <c r="AD912" s="4">
        <v>0</v>
      </c>
      <c r="AE912" s="4">
        <v>2</v>
      </c>
      <c r="AF912" s="4">
        <v>0</v>
      </c>
      <c r="AG912" s="4">
        <v>0</v>
      </c>
      <c r="AH912" s="4">
        <v>4</v>
      </c>
      <c r="AI912" s="4">
        <v>4</v>
      </c>
      <c r="AJ912" s="4">
        <v>0</v>
      </c>
      <c r="AK912" s="4">
        <v>0</v>
      </c>
      <c r="AL912" s="4">
        <v>0</v>
      </c>
      <c r="AM912" s="4">
        <v>0</v>
      </c>
      <c r="AN912" s="4">
        <v>2</v>
      </c>
      <c r="AO912" s="4">
        <v>2</v>
      </c>
      <c r="AP912" s="4">
        <v>0</v>
      </c>
      <c r="AQ912" s="4">
        <v>1</v>
      </c>
      <c r="AR912" s="4">
        <v>1</v>
      </c>
      <c r="AS912" s="4">
        <v>0</v>
      </c>
      <c r="AT912" s="4">
        <v>0</v>
      </c>
      <c r="AU912" s="4">
        <v>0</v>
      </c>
      <c r="AV912" s="4">
        <v>1</v>
      </c>
      <c r="AW912" s="4">
        <v>227</v>
      </c>
      <c r="AX912" s="4">
        <v>225</v>
      </c>
      <c r="AY912" s="4">
        <v>0</v>
      </c>
      <c r="AZ912" s="4">
        <v>0</v>
      </c>
      <c r="BA912" s="4">
        <v>0</v>
      </c>
      <c r="BB912" s="4">
        <v>1242</v>
      </c>
      <c r="BC912" s="4">
        <v>1242</v>
      </c>
      <c r="BD912" s="4">
        <v>916</v>
      </c>
      <c r="BE912" s="4">
        <v>910</v>
      </c>
      <c r="BF912" s="4">
        <v>6</v>
      </c>
      <c r="BG912" s="8">
        <v>74</v>
      </c>
      <c r="BH912" s="4">
        <v>73</v>
      </c>
      <c r="BI912" s="4">
        <v>1</v>
      </c>
      <c r="BJ912" s="4">
        <v>0</v>
      </c>
      <c r="BK912" s="4">
        <v>11046</v>
      </c>
      <c r="BL912" s="15">
        <f t="shared" si="218"/>
        <v>17669</v>
      </c>
      <c r="BM912" s="4">
        <v>284</v>
      </c>
      <c r="BN912" s="4">
        <v>284</v>
      </c>
      <c r="BO912" s="4">
        <v>0</v>
      </c>
      <c r="BP912" s="4">
        <v>0</v>
      </c>
      <c r="BQ912" s="4">
        <v>285</v>
      </c>
      <c r="BR912" s="4">
        <v>28560</v>
      </c>
      <c r="BS912" s="4">
        <v>28429</v>
      </c>
      <c r="BT912" s="4">
        <v>101</v>
      </c>
      <c r="BU912" s="4">
        <v>35099</v>
      </c>
      <c r="BW912" s="4">
        <v>12</v>
      </c>
    </row>
    <row r="913" spans="1:75">
      <c r="A913" s="4" t="s">
        <v>166</v>
      </c>
      <c r="B913" s="18">
        <v>44138</v>
      </c>
      <c r="C913" s="4" t="s">
        <v>179</v>
      </c>
      <c r="D913" s="5">
        <v>2020</v>
      </c>
      <c r="E913" s="4" t="s">
        <v>821</v>
      </c>
      <c r="F913" s="4">
        <v>201865</v>
      </c>
      <c r="G913" s="4">
        <v>16104</v>
      </c>
      <c r="H913" s="4">
        <v>169151</v>
      </c>
      <c r="I913" s="4">
        <v>89</v>
      </c>
      <c r="J913" s="4">
        <v>9</v>
      </c>
      <c r="K913" s="4">
        <v>169231</v>
      </c>
      <c r="L913" s="4">
        <v>0</v>
      </c>
      <c r="M913" s="4">
        <v>213960</v>
      </c>
      <c r="N913" s="4">
        <v>170162</v>
      </c>
      <c r="O913" s="4">
        <v>169231</v>
      </c>
      <c r="P913" s="4">
        <v>0</v>
      </c>
      <c r="Q913" s="4">
        <v>0</v>
      </c>
      <c r="R913" s="4">
        <v>931</v>
      </c>
      <c r="S913" s="4">
        <v>143</v>
      </c>
      <c r="T913" s="4">
        <v>680</v>
      </c>
      <c r="U913" s="4">
        <v>61</v>
      </c>
      <c r="V913" s="4">
        <v>0</v>
      </c>
      <c r="W913" s="4">
        <v>47</v>
      </c>
      <c r="X913" s="4">
        <v>0</v>
      </c>
      <c r="Y913" s="2" t="s">
        <v>513</v>
      </c>
      <c r="Z913" s="4">
        <v>11076</v>
      </c>
      <c r="AA913" s="4">
        <v>6317</v>
      </c>
      <c r="AB913" s="4">
        <v>6253</v>
      </c>
      <c r="AC913" s="4">
        <v>64</v>
      </c>
      <c r="AD913" s="4">
        <v>10</v>
      </c>
      <c r="AE913" s="4">
        <v>46</v>
      </c>
      <c r="AF913" s="4">
        <v>0</v>
      </c>
      <c r="AG913" s="4">
        <v>8</v>
      </c>
      <c r="AH913" s="4">
        <v>62</v>
      </c>
      <c r="AI913" s="4">
        <v>60</v>
      </c>
      <c r="AJ913" s="4">
        <v>2</v>
      </c>
      <c r="AK913" s="4">
        <v>0</v>
      </c>
      <c r="AL913" s="4">
        <v>0</v>
      </c>
      <c r="AM913" s="4">
        <v>0</v>
      </c>
      <c r="AN913" s="4">
        <v>6</v>
      </c>
      <c r="AO913" s="4">
        <v>6</v>
      </c>
      <c r="AP913" s="4">
        <v>0</v>
      </c>
      <c r="AQ913" s="4">
        <v>2</v>
      </c>
      <c r="AR913" s="4">
        <v>4</v>
      </c>
      <c r="AS913" s="4">
        <v>0</v>
      </c>
      <c r="AT913" s="4">
        <v>0</v>
      </c>
      <c r="AU913" s="4">
        <v>0</v>
      </c>
      <c r="AV913" s="4">
        <v>4</v>
      </c>
      <c r="AW913" s="4">
        <v>6379</v>
      </c>
      <c r="AX913" s="4">
        <v>6313</v>
      </c>
      <c r="AY913" s="4">
        <v>0</v>
      </c>
      <c r="AZ913" s="4">
        <v>0</v>
      </c>
      <c r="BA913" s="4">
        <v>0</v>
      </c>
      <c r="BB913" s="4">
        <v>9862</v>
      </c>
      <c r="BC913" s="4">
        <v>9862</v>
      </c>
      <c r="BD913" s="4">
        <v>6510</v>
      </c>
      <c r="BE913" s="4">
        <v>6442</v>
      </c>
      <c r="BF913" s="4">
        <v>68</v>
      </c>
      <c r="BG913" s="8">
        <v>755</v>
      </c>
      <c r="BH913" s="4">
        <v>738</v>
      </c>
      <c r="BI913" s="4">
        <v>17</v>
      </c>
      <c r="BJ913" s="4">
        <v>0</v>
      </c>
      <c r="BK913" s="4">
        <v>137577</v>
      </c>
      <c r="BL913" s="15">
        <f t="shared" si="218"/>
        <v>31830</v>
      </c>
      <c r="BM913" s="4">
        <v>3946</v>
      </c>
      <c r="BN913" s="4">
        <v>3946</v>
      </c>
      <c r="BO913" s="4">
        <v>0</v>
      </c>
      <c r="BP913" s="4">
        <v>0</v>
      </c>
      <c r="BQ913" s="4">
        <v>3229</v>
      </c>
      <c r="BR913" s="4">
        <v>163777</v>
      </c>
      <c r="BS913" s="4">
        <v>162916</v>
      </c>
      <c r="BT913" s="4">
        <v>861</v>
      </c>
      <c r="BU913" s="4">
        <v>202878</v>
      </c>
      <c r="BW913" s="4">
        <v>33</v>
      </c>
    </row>
    <row r="914" spans="1:75">
      <c r="A914" s="4" t="s">
        <v>168</v>
      </c>
      <c r="B914" s="18">
        <v>44138</v>
      </c>
      <c r="C914" s="4" t="s">
        <v>179</v>
      </c>
      <c r="D914" s="5">
        <v>2020</v>
      </c>
      <c r="E914" s="4" t="s">
        <v>822</v>
      </c>
      <c r="F914" s="4">
        <v>3480</v>
      </c>
      <c r="G914" s="4">
        <v>337</v>
      </c>
      <c r="H914" s="4">
        <v>3019</v>
      </c>
      <c r="I914" s="4">
        <v>0</v>
      </c>
      <c r="J914" s="4">
        <v>1</v>
      </c>
      <c r="K914" s="4">
        <v>3018</v>
      </c>
      <c r="L914" s="4">
        <v>0</v>
      </c>
      <c r="M914" s="4">
        <v>3571</v>
      </c>
      <c r="N914" s="4">
        <v>3052</v>
      </c>
      <c r="O914" s="4">
        <v>3018</v>
      </c>
      <c r="P914" s="4">
        <v>1</v>
      </c>
      <c r="Q914" s="4">
        <v>0</v>
      </c>
      <c r="R914" s="4">
        <v>33</v>
      </c>
      <c r="S914" s="4">
        <v>1</v>
      </c>
      <c r="T914" s="4">
        <v>29</v>
      </c>
      <c r="U914" s="4">
        <v>3</v>
      </c>
      <c r="V914" s="4">
        <v>0</v>
      </c>
      <c r="W914" s="4">
        <v>0</v>
      </c>
      <c r="X914" s="4">
        <v>0</v>
      </c>
      <c r="Y914" s="2" t="s">
        <v>513</v>
      </c>
      <c r="Z914" s="4">
        <v>35</v>
      </c>
      <c r="AA914" s="4">
        <v>14</v>
      </c>
      <c r="AB914" s="4">
        <v>14</v>
      </c>
      <c r="AC914" s="4">
        <v>0</v>
      </c>
      <c r="AD914" s="4">
        <v>0</v>
      </c>
      <c r="AE914" s="4">
        <v>0</v>
      </c>
      <c r="AF914" s="4">
        <v>0</v>
      </c>
      <c r="AG914" s="4">
        <v>0</v>
      </c>
      <c r="AH914" s="4">
        <v>1</v>
      </c>
      <c r="AI914" s="4">
        <v>1</v>
      </c>
      <c r="AJ914" s="4">
        <v>0</v>
      </c>
      <c r="AK914" s="4">
        <v>0</v>
      </c>
      <c r="AL914" s="4">
        <v>0</v>
      </c>
      <c r="AM914" s="4">
        <v>0</v>
      </c>
      <c r="AN914" s="4">
        <v>0</v>
      </c>
      <c r="AO914" s="4">
        <v>0</v>
      </c>
      <c r="AP914" s="4">
        <v>0</v>
      </c>
      <c r="AQ914" s="4">
        <v>0</v>
      </c>
      <c r="AR914" s="4">
        <v>0</v>
      </c>
      <c r="AS914" s="4">
        <v>0</v>
      </c>
      <c r="AT914" s="4">
        <v>0</v>
      </c>
      <c r="AU914" s="4">
        <v>0</v>
      </c>
      <c r="AV914" s="4">
        <v>0</v>
      </c>
      <c r="AW914" s="4">
        <v>15</v>
      </c>
      <c r="AX914" s="4">
        <v>15</v>
      </c>
      <c r="AY914" s="4">
        <v>0</v>
      </c>
      <c r="AZ914" s="4">
        <v>0</v>
      </c>
      <c r="BA914" s="4">
        <v>0</v>
      </c>
      <c r="BB914" s="4">
        <v>83</v>
      </c>
      <c r="BC914" s="4">
        <v>83</v>
      </c>
      <c r="BD914" s="4">
        <v>63</v>
      </c>
      <c r="BE914" s="4">
        <v>63</v>
      </c>
      <c r="BF914" s="4">
        <v>0</v>
      </c>
      <c r="BG914" s="8">
        <v>9</v>
      </c>
      <c r="BH914" s="4">
        <v>9</v>
      </c>
      <c r="BI914" s="4">
        <v>0</v>
      </c>
      <c r="BJ914" s="4">
        <v>0</v>
      </c>
      <c r="BK914" s="4">
        <v>2431</v>
      </c>
      <c r="BL914" s="15">
        <f t="shared" si="218"/>
        <v>612</v>
      </c>
      <c r="BM914" s="4">
        <v>34</v>
      </c>
      <c r="BN914" s="4">
        <v>34</v>
      </c>
      <c r="BO914" s="4">
        <v>0</v>
      </c>
      <c r="BP914" s="4">
        <v>0</v>
      </c>
      <c r="BQ914" s="4">
        <v>34</v>
      </c>
      <c r="BR914" s="4">
        <v>3037</v>
      </c>
      <c r="BS914" s="4">
        <v>3003</v>
      </c>
      <c r="BT914" s="4">
        <v>33</v>
      </c>
      <c r="BU914" s="4">
        <v>3536</v>
      </c>
      <c r="BW914" s="4">
        <v>21</v>
      </c>
    </row>
    <row r="915" spans="1:75">
      <c r="A915" s="4" t="s">
        <v>170</v>
      </c>
      <c r="B915" s="18">
        <v>44138</v>
      </c>
      <c r="C915" s="4" t="s">
        <v>179</v>
      </c>
      <c r="D915" s="5">
        <v>2020</v>
      </c>
      <c r="E915" s="4" t="s">
        <v>823</v>
      </c>
      <c r="F915" s="4">
        <v>37239</v>
      </c>
      <c r="G915" s="4">
        <v>3379</v>
      </c>
      <c r="H915" s="4">
        <v>31538</v>
      </c>
      <c r="I915" s="4">
        <v>5</v>
      </c>
      <c r="J915" s="4">
        <v>0</v>
      </c>
      <c r="K915" s="4">
        <v>31543</v>
      </c>
      <c r="L915" s="4">
        <v>0</v>
      </c>
      <c r="M915" s="4">
        <v>38983</v>
      </c>
      <c r="N915" s="4">
        <v>31891</v>
      </c>
      <c r="O915" s="4">
        <v>31543</v>
      </c>
      <c r="P915" s="4">
        <v>224</v>
      </c>
      <c r="Q915" s="4">
        <v>26</v>
      </c>
      <c r="R915" s="4">
        <v>124</v>
      </c>
      <c r="S915" s="4">
        <v>57</v>
      </c>
      <c r="T915" s="4">
        <v>41</v>
      </c>
      <c r="U915" s="4">
        <v>11</v>
      </c>
      <c r="V915" s="4">
        <v>0</v>
      </c>
      <c r="W915" s="4">
        <v>15</v>
      </c>
      <c r="X915" s="4">
        <v>0</v>
      </c>
      <c r="Y915" s="2" t="s">
        <v>513</v>
      </c>
      <c r="Z915" s="4">
        <v>518</v>
      </c>
      <c r="AA915" s="4">
        <v>261</v>
      </c>
      <c r="AB915" s="4">
        <v>260</v>
      </c>
      <c r="AC915" s="4">
        <v>1</v>
      </c>
      <c r="AD915" s="4">
        <v>0</v>
      </c>
      <c r="AE915" s="4">
        <v>1</v>
      </c>
      <c r="AF915" s="4">
        <v>0</v>
      </c>
      <c r="AG915" s="4">
        <v>0</v>
      </c>
      <c r="AH915" s="4">
        <v>1</v>
      </c>
      <c r="AI915" s="4">
        <v>1</v>
      </c>
      <c r="AJ915" s="4">
        <v>0</v>
      </c>
      <c r="AK915" s="4">
        <v>0</v>
      </c>
      <c r="AL915" s="4">
        <v>0</v>
      </c>
      <c r="AM915" s="4">
        <v>0</v>
      </c>
      <c r="AN915" s="4">
        <v>3</v>
      </c>
      <c r="AO915" s="4">
        <v>3</v>
      </c>
      <c r="AP915" s="4">
        <v>0</v>
      </c>
      <c r="AQ915" s="4">
        <v>3</v>
      </c>
      <c r="AR915" s="4">
        <v>0</v>
      </c>
      <c r="AS915" s="4">
        <v>0</v>
      </c>
      <c r="AT915" s="4">
        <v>0</v>
      </c>
      <c r="AU915" s="4">
        <v>0</v>
      </c>
      <c r="AV915" s="4">
        <v>0</v>
      </c>
      <c r="AW915" s="4">
        <v>262</v>
      </c>
      <c r="AX915" s="4">
        <v>261</v>
      </c>
      <c r="AY915" s="4">
        <v>0</v>
      </c>
      <c r="AZ915" s="4">
        <v>0</v>
      </c>
      <c r="BA915" s="4">
        <v>0</v>
      </c>
      <c r="BB915" s="4">
        <v>1403</v>
      </c>
      <c r="BC915" s="4">
        <v>1386</v>
      </c>
      <c r="BD915" s="4">
        <v>974</v>
      </c>
      <c r="BE915" s="4">
        <v>961</v>
      </c>
      <c r="BF915" s="4">
        <v>13</v>
      </c>
      <c r="BG915" s="8">
        <v>51</v>
      </c>
      <c r="BH915" s="4">
        <v>51</v>
      </c>
      <c r="BI915" s="4">
        <v>0</v>
      </c>
      <c r="BJ915" s="4">
        <v>0</v>
      </c>
      <c r="BK915" s="4">
        <v>25076</v>
      </c>
      <c r="BL915" s="15">
        <f t="shared" si="218"/>
        <v>6764</v>
      </c>
      <c r="BM915" s="4">
        <v>422</v>
      </c>
      <c r="BN915" s="4">
        <v>422</v>
      </c>
      <c r="BO915" s="4">
        <v>0</v>
      </c>
      <c r="BP915" s="4">
        <v>0</v>
      </c>
      <c r="BQ915" s="4">
        <v>423</v>
      </c>
      <c r="BR915" s="4">
        <v>31626</v>
      </c>
      <c r="BS915" s="4">
        <v>31279</v>
      </c>
      <c r="BT915" s="4">
        <v>123</v>
      </c>
      <c r="BU915" s="4">
        <v>38462</v>
      </c>
      <c r="BW915" s="4">
        <v>3</v>
      </c>
    </row>
    <row r="916" spans="1:75" ht="275.45">
      <c r="A916" s="4" t="s">
        <v>172</v>
      </c>
      <c r="B916" s="18">
        <v>44138</v>
      </c>
      <c r="C916" s="4" t="s">
        <v>179</v>
      </c>
      <c r="D916" s="5">
        <v>2020</v>
      </c>
      <c r="E916" s="4" t="s">
        <v>824</v>
      </c>
      <c r="F916" s="4">
        <v>158780</v>
      </c>
      <c r="G916" s="4">
        <v>10747</v>
      </c>
      <c r="H916" s="4">
        <v>139591</v>
      </c>
      <c r="I916" s="4">
        <v>38</v>
      </c>
      <c r="J916" s="4">
        <v>2</v>
      </c>
      <c r="K916" s="4">
        <v>139627</v>
      </c>
      <c r="L916" s="4">
        <v>-1</v>
      </c>
      <c r="M916" s="4">
        <v>169651</v>
      </c>
      <c r="N916" s="4">
        <v>140352</v>
      </c>
      <c r="O916" s="4">
        <v>139628</v>
      </c>
      <c r="P916" s="4">
        <v>0</v>
      </c>
      <c r="Q916" s="4">
        <v>0</v>
      </c>
      <c r="R916" s="4">
        <v>724</v>
      </c>
      <c r="S916" s="4">
        <v>173</v>
      </c>
      <c r="T916" s="4">
        <v>463</v>
      </c>
      <c r="U916" s="4">
        <v>66</v>
      </c>
      <c r="V916" s="4">
        <v>0</v>
      </c>
      <c r="W916" s="4">
        <v>22</v>
      </c>
      <c r="X916" s="4">
        <v>0</v>
      </c>
      <c r="Y916" s="2" t="s">
        <v>825</v>
      </c>
      <c r="Z916" s="4">
        <v>3787</v>
      </c>
      <c r="AA916" s="4">
        <v>2737</v>
      </c>
      <c r="AB916" s="4">
        <v>2729</v>
      </c>
      <c r="AC916" s="4">
        <v>8</v>
      </c>
      <c r="AD916" s="4">
        <v>2</v>
      </c>
      <c r="AE916" s="4">
        <v>4</v>
      </c>
      <c r="AF916" s="4">
        <v>0</v>
      </c>
      <c r="AG916" s="4">
        <v>2</v>
      </c>
      <c r="AH916" s="4">
        <v>60</v>
      </c>
      <c r="AI916" s="4">
        <v>60</v>
      </c>
      <c r="AJ916" s="4">
        <v>0</v>
      </c>
      <c r="AK916" s="4">
        <v>0</v>
      </c>
      <c r="AL916" s="4">
        <v>0</v>
      </c>
      <c r="AM916" s="4">
        <v>0</v>
      </c>
      <c r="AN916" s="4">
        <v>0</v>
      </c>
      <c r="AO916" s="4">
        <v>0</v>
      </c>
      <c r="AP916" s="4">
        <v>0</v>
      </c>
      <c r="AQ916" s="4">
        <v>0</v>
      </c>
      <c r="AR916" s="4">
        <v>0</v>
      </c>
      <c r="AS916" s="4">
        <v>0</v>
      </c>
      <c r="AT916" s="4">
        <v>0</v>
      </c>
      <c r="AU916" s="4">
        <v>0</v>
      </c>
      <c r="AV916" s="4">
        <v>0</v>
      </c>
      <c r="AW916" s="4">
        <v>2797</v>
      </c>
      <c r="AX916" s="4">
        <v>2789</v>
      </c>
      <c r="AY916" s="4">
        <v>0</v>
      </c>
      <c r="AZ916" s="4">
        <v>0</v>
      </c>
      <c r="BA916" s="4">
        <v>0</v>
      </c>
      <c r="BB916" s="4">
        <v>9010</v>
      </c>
      <c r="BC916" s="4">
        <v>9010</v>
      </c>
      <c r="BD916" s="4">
        <v>5965</v>
      </c>
      <c r="BE916" s="4">
        <v>5906</v>
      </c>
      <c r="BF916" s="4">
        <v>59</v>
      </c>
      <c r="BG916" s="8">
        <v>1511</v>
      </c>
      <c r="BH916" s="4">
        <v>1470</v>
      </c>
      <c r="BI916" s="4">
        <v>41</v>
      </c>
      <c r="BJ916" s="4">
        <v>0</v>
      </c>
      <c r="BK916" s="4">
        <v>112608</v>
      </c>
      <c r="BL916" s="15">
        <f t="shared" si="218"/>
        <v>26233</v>
      </c>
      <c r="BM916" s="4">
        <v>5915</v>
      </c>
      <c r="BN916" s="4">
        <v>5915</v>
      </c>
      <c r="BO916" s="4">
        <v>0</v>
      </c>
      <c r="BP916" s="4">
        <v>0</v>
      </c>
      <c r="BQ916" s="4">
        <v>0</v>
      </c>
      <c r="BR916" s="4">
        <v>137555</v>
      </c>
      <c r="BS916" s="4">
        <v>136839</v>
      </c>
      <c r="BT916" s="4">
        <v>716</v>
      </c>
      <c r="BU916" s="4">
        <v>165864</v>
      </c>
      <c r="BW916" s="4">
        <v>4</v>
      </c>
    </row>
    <row r="917" spans="1:75" ht="144.94999999999999">
      <c r="A917" s="4" t="s">
        <v>174</v>
      </c>
      <c r="B917" s="18">
        <v>44138</v>
      </c>
      <c r="C917" s="4" t="s">
        <v>179</v>
      </c>
      <c r="D917" s="5">
        <v>2020</v>
      </c>
      <c r="E917" s="4" t="s">
        <v>826</v>
      </c>
      <c r="F917" s="4">
        <v>24784</v>
      </c>
      <c r="G917" s="4">
        <v>3561</v>
      </c>
      <c r="H917" s="4">
        <v>21281</v>
      </c>
      <c r="I917" s="4">
        <v>8</v>
      </c>
      <c r="J917" s="4">
        <v>1</v>
      </c>
      <c r="K917" s="4">
        <v>21288</v>
      </c>
      <c r="L917" s="4">
        <v>-5</v>
      </c>
      <c r="M917" s="4">
        <v>26566</v>
      </c>
      <c r="N917" s="4">
        <v>21477</v>
      </c>
      <c r="O917" s="4">
        <v>21293</v>
      </c>
      <c r="P917" s="4">
        <v>18</v>
      </c>
      <c r="Q917" s="4">
        <v>0</v>
      </c>
      <c r="R917" s="4">
        <v>166</v>
      </c>
      <c r="S917" s="4">
        <v>10</v>
      </c>
      <c r="T917" s="4">
        <v>139</v>
      </c>
      <c r="U917" s="4">
        <v>15</v>
      </c>
      <c r="V917" s="4">
        <v>0</v>
      </c>
      <c r="W917" s="4">
        <v>2</v>
      </c>
      <c r="X917" s="4">
        <v>0</v>
      </c>
      <c r="Y917" s="2" t="s">
        <v>827</v>
      </c>
      <c r="Z917" s="4">
        <v>462</v>
      </c>
      <c r="AA917" s="4">
        <v>141</v>
      </c>
      <c r="AB917" s="4">
        <v>140</v>
      </c>
      <c r="AC917" s="4">
        <v>1</v>
      </c>
      <c r="AD917" s="4">
        <v>0</v>
      </c>
      <c r="AE917" s="4">
        <v>0</v>
      </c>
      <c r="AF917" s="4">
        <v>0</v>
      </c>
      <c r="AG917" s="4">
        <v>1</v>
      </c>
      <c r="AH917" s="4">
        <v>1</v>
      </c>
      <c r="AI917" s="4">
        <v>1</v>
      </c>
      <c r="AJ917" s="4">
        <v>0</v>
      </c>
      <c r="AK917" s="4">
        <v>0</v>
      </c>
      <c r="AL917" s="4">
        <v>0</v>
      </c>
      <c r="AM917" s="4">
        <v>0</v>
      </c>
      <c r="AN917" s="4">
        <v>0</v>
      </c>
      <c r="AO917" s="4">
        <v>0</v>
      </c>
      <c r="AP917" s="4">
        <v>0</v>
      </c>
      <c r="AQ917" s="4">
        <v>0</v>
      </c>
      <c r="AR917" s="4">
        <v>0</v>
      </c>
      <c r="AS917" s="4">
        <v>0</v>
      </c>
      <c r="AT917" s="4">
        <v>0</v>
      </c>
      <c r="AU917" s="4">
        <v>0</v>
      </c>
      <c r="AV917" s="4">
        <v>0</v>
      </c>
      <c r="AW917" s="4">
        <v>142</v>
      </c>
      <c r="AX917" s="4">
        <v>141</v>
      </c>
      <c r="AY917" s="4">
        <v>0</v>
      </c>
      <c r="AZ917" s="4">
        <v>0</v>
      </c>
      <c r="BA917" s="4">
        <v>0</v>
      </c>
      <c r="BB917" s="4">
        <v>1333</v>
      </c>
      <c r="BC917" s="4">
        <v>1331</v>
      </c>
      <c r="BD917" s="4">
        <v>974</v>
      </c>
      <c r="BE917" s="4">
        <v>954</v>
      </c>
      <c r="BF917" s="4">
        <v>20</v>
      </c>
      <c r="BG917" s="8">
        <v>95</v>
      </c>
      <c r="BH917" s="4">
        <v>94</v>
      </c>
      <c r="BI917" s="4">
        <v>1</v>
      </c>
      <c r="BJ917" s="4">
        <v>0</v>
      </c>
      <c r="BK917" s="4">
        <v>12126</v>
      </c>
      <c r="BL917" s="15">
        <f t="shared" si="218"/>
        <v>9256</v>
      </c>
      <c r="BM917" s="4">
        <v>715</v>
      </c>
      <c r="BN917" s="4">
        <v>715</v>
      </c>
      <c r="BO917" s="4">
        <v>0</v>
      </c>
      <c r="BP917" s="4">
        <v>0</v>
      </c>
      <c r="BQ917" s="4">
        <v>720</v>
      </c>
      <c r="BR917" s="4">
        <v>21335</v>
      </c>
      <c r="BS917" s="4">
        <v>21152</v>
      </c>
      <c r="BT917" s="4">
        <v>165</v>
      </c>
      <c r="BU917" s="4">
        <v>26104</v>
      </c>
      <c r="BW917" s="4">
        <v>0</v>
      </c>
    </row>
    <row r="918" spans="1:75">
      <c r="A918" s="4" t="s">
        <v>176</v>
      </c>
      <c r="B918" s="18">
        <v>44138</v>
      </c>
      <c r="C918" s="4" t="s">
        <v>179</v>
      </c>
      <c r="D918" s="5">
        <v>2020</v>
      </c>
      <c r="E918" s="4" t="s">
        <v>828</v>
      </c>
      <c r="F918" s="4">
        <v>127692</v>
      </c>
      <c r="G918" s="4">
        <v>7673</v>
      </c>
      <c r="H918" s="4">
        <v>96986</v>
      </c>
      <c r="I918" s="4">
        <v>1</v>
      </c>
      <c r="J918" s="4">
        <v>2</v>
      </c>
      <c r="K918" s="4">
        <v>96985</v>
      </c>
      <c r="L918" s="4">
        <v>0</v>
      </c>
      <c r="M918" s="4">
        <v>133504</v>
      </c>
      <c r="N918" s="4">
        <v>97386</v>
      </c>
      <c r="O918" s="4">
        <v>96985</v>
      </c>
      <c r="P918" s="4">
        <v>0</v>
      </c>
      <c r="Q918" s="4">
        <v>0</v>
      </c>
      <c r="R918" s="4">
        <v>401</v>
      </c>
      <c r="S918" s="4">
        <v>168</v>
      </c>
      <c r="T918" s="4">
        <v>107</v>
      </c>
      <c r="U918" s="4">
        <v>113</v>
      </c>
      <c r="V918" s="4">
        <v>0</v>
      </c>
      <c r="W918" s="4">
        <v>13</v>
      </c>
      <c r="X918" s="4">
        <v>0</v>
      </c>
      <c r="Y918" s="2" t="s">
        <v>513</v>
      </c>
      <c r="Z918" s="4">
        <v>1688</v>
      </c>
      <c r="AA918" s="4">
        <v>549</v>
      </c>
      <c r="AB918" s="4">
        <v>547</v>
      </c>
      <c r="AC918" s="4">
        <v>2</v>
      </c>
      <c r="AD918" s="4">
        <v>1</v>
      </c>
      <c r="AE918" s="4">
        <v>1</v>
      </c>
      <c r="AF918" s="4">
        <v>0</v>
      </c>
      <c r="AG918" s="4">
        <v>0</v>
      </c>
      <c r="AH918" s="4">
        <v>16</v>
      </c>
      <c r="AI918" s="4">
        <v>15</v>
      </c>
      <c r="AJ918" s="4">
        <v>1</v>
      </c>
      <c r="AK918" s="4">
        <v>0</v>
      </c>
      <c r="AL918" s="4">
        <v>0</v>
      </c>
      <c r="AM918" s="4">
        <v>0</v>
      </c>
      <c r="AN918" s="4">
        <v>2</v>
      </c>
      <c r="AO918" s="4">
        <v>2</v>
      </c>
      <c r="AP918" s="4">
        <v>0</v>
      </c>
      <c r="AQ918" s="4">
        <v>0</v>
      </c>
      <c r="AR918" s="4">
        <v>2</v>
      </c>
      <c r="AS918" s="4">
        <v>0</v>
      </c>
      <c r="AT918" s="4">
        <v>0</v>
      </c>
      <c r="AU918" s="4">
        <v>0</v>
      </c>
      <c r="AV918" s="4">
        <v>2</v>
      </c>
      <c r="AW918" s="4">
        <v>565</v>
      </c>
      <c r="AX918" s="4">
        <v>562</v>
      </c>
      <c r="AY918" s="4">
        <v>0</v>
      </c>
      <c r="AZ918" s="4">
        <v>0</v>
      </c>
      <c r="BA918" s="4">
        <v>0</v>
      </c>
      <c r="BB918" s="4">
        <v>4653</v>
      </c>
      <c r="BC918" s="4">
        <v>4633</v>
      </c>
      <c r="BD918" s="4">
        <v>3293</v>
      </c>
      <c r="BE918" s="4">
        <v>3270</v>
      </c>
      <c r="BF918" s="4">
        <v>23</v>
      </c>
      <c r="BG918" s="8">
        <v>295</v>
      </c>
      <c r="BH918" s="4">
        <v>290</v>
      </c>
      <c r="BI918" s="4">
        <v>5</v>
      </c>
      <c r="BJ918" s="4">
        <v>0</v>
      </c>
      <c r="BK918" s="4">
        <v>51356</v>
      </c>
      <c r="BL918" s="15">
        <f t="shared" si="218"/>
        <v>45735</v>
      </c>
      <c r="BM918" s="4">
        <v>2545</v>
      </c>
      <c r="BN918" s="4">
        <v>2545</v>
      </c>
      <c r="BO918" s="4">
        <v>0</v>
      </c>
      <c r="BP918" s="4">
        <v>0</v>
      </c>
      <c r="BQ918" s="4">
        <v>1665</v>
      </c>
      <c r="BR918" s="4">
        <v>96819</v>
      </c>
      <c r="BS918" s="4">
        <v>96423</v>
      </c>
      <c r="BT918" s="4">
        <v>396</v>
      </c>
      <c r="BU918" s="4">
        <v>131814</v>
      </c>
      <c r="BW918" s="4">
        <v>0</v>
      </c>
    </row>
    <row r="919" spans="1:75">
      <c r="A919" s="21" t="s">
        <v>178</v>
      </c>
      <c r="B919" s="22">
        <v>44138</v>
      </c>
      <c r="C919" s="21" t="s">
        <v>179</v>
      </c>
      <c r="D919" s="23">
        <v>2020</v>
      </c>
      <c r="E919" s="21" t="s">
        <v>829</v>
      </c>
      <c r="F919" s="21">
        <v>4883863</v>
      </c>
      <c r="G919" s="21">
        <v>364705</v>
      </c>
      <c r="H919" s="21">
        <v>4116055</v>
      </c>
      <c r="I919" s="21">
        <v>1016</v>
      </c>
      <c r="J919" s="21">
        <v>265</v>
      </c>
      <c r="K919" s="21">
        <v>4116806</v>
      </c>
      <c r="L919" s="21">
        <v>-64</v>
      </c>
      <c r="M919" s="21">
        <v>5178851</v>
      </c>
      <c r="N919" s="21">
        <v>4158350</v>
      </c>
      <c r="O919" s="21">
        <v>4116870</v>
      </c>
      <c r="P919" s="21">
        <v>9146</v>
      </c>
      <c r="Q919" s="21">
        <v>260</v>
      </c>
      <c r="R919" s="21">
        <v>32334</v>
      </c>
      <c r="S919" s="21">
        <v>4847</v>
      </c>
      <c r="T919" s="21">
        <v>23930</v>
      </c>
      <c r="U919" s="21">
        <v>2486</v>
      </c>
      <c r="V919" s="21">
        <v>3</v>
      </c>
      <c r="W919" s="21">
        <v>1068</v>
      </c>
      <c r="X919" s="21">
        <v>0</v>
      </c>
      <c r="Y919" s="38">
        <v>0</v>
      </c>
      <c r="Z919" s="21">
        <v>135743</v>
      </c>
      <c r="AA919" s="21">
        <v>69347</v>
      </c>
      <c r="AB919" s="21">
        <v>68636</v>
      </c>
      <c r="AC919" s="21">
        <v>711</v>
      </c>
      <c r="AD919" s="21">
        <v>129</v>
      </c>
      <c r="AE919" s="21">
        <v>520</v>
      </c>
      <c r="AF919" s="21">
        <v>12</v>
      </c>
      <c r="AG919" s="21">
        <v>50</v>
      </c>
      <c r="AH919" s="21">
        <v>1089</v>
      </c>
      <c r="AI919" s="21">
        <v>1084</v>
      </c>
      <c r="AJ919" s="21">
        <v>4</v>
      </c>
      <c r="AK919" s="21">
        <v>0</v>
      </c>
      <c r="AL919" s="21">
        <v>0</v>
      </c>
      <c r="AM919" s="21">
        <v>1</v>
      </c>
      <c r="AN919" s="21">
        <v>143</v>
      </c>
      <c r="AO919" s="21">
        <v>162</v>
      </c>
      <c r="AP919" s="21">
        <v>19</v>
      </c>
      <c r="AQ919" s="21">
        <v>43</v>
      </c>
      <c r="AR919" s="21">
        <v>100</v>
      </c>
      <c r="AS919" s="21">
        <v>0</v>
      </c>
      <c r="AT919" s="21">
        <v>1</v>
      </c>
      <c r="AU919" s="21">
        <v>0</v>
      </c>
      <c r="AV919" s="21">
        <v>99</v>
      </c>
      <c r="AW919" s="21">
        <v>70436</v>
      </c>
      <c r="AX919" s="21">
        <v>69720</v>
      </c>
      <c r="AY919" s="21">
        <v>0</v>
      </c>
      <c r="AZ919" s="21">
        <v>0</v>
      </c>
      <c r="BA919" s="21">
        <v>0</v>
      </c>
      <c r="BB919" s="21">
        <v>248671</v>
      </c>
      <c r="BC919" s="21">
        <v>248435</v>
      </c>
      <c r="BD919" s="21">
        <v>177791</v>
      </c>
      <c r="BE919" s="21">
        <v>175184</v>
      </c>
      <c r="BF919" s="21">
        <v>2607</v>
      </c>
      <c r="BG919" s="21">
        <v>31260</v>
      </c>
      <c r="BH919" s="21">
        <v>30796</v>
      </c>
      <c r="BI919" s="21">
        <v>464</v>
      </c>
      <c r="BJ919" s="21">
        <v>269</v>
      </c>
      <c r="BK919" s="21">
        <v>3038104</v>
      </c>
      <c r="BL919" s="21">
        <v>1088986</v>
      </c>
      <c r="BM919" s="21">
        <v>105497</v>
      </c>
      <c r="BN919" s="21">
        <v>67733</v>
      </c>
      <c r="BO919" s="21">
        <v>37764</v>
      </c>
      <c r="BP919" s="21">
        <v>0</v>
      </c>
      <c r="BQ919" s="21">
        <v>71308</v>
      </c>
      <c r="BR919" s="21">
        <v>4087752</v>
      </c>
      <c r="BS919" s="21">
        <v>4047107</v>
      </c>
      <c r="BT919" s="21">
        <v>31518</v>
      </c>
      <c r="BU919" s="21">
        <v>5042965</v>
      </c>
      <c r="BV919" s="21">
        <v>0</v>
      </c>
      <c r="BW919" s="21">
        <v>183</v>
      </c>
    </row>
    <row r="920" spans="1:75">
      <c r="A920" t="s">
        <v>98</v>
      </c>
      <c r="B920" s="20">
        <v>44047</v>
      </c>
      <c r="C920" s="4" t="s">
        <v>220</v>
      </c>
      <c r="D920" s="5">
        <v>2020</v>
      </c>
      <c r="E920" t="s">
        <v>830</v>
      </c>
      <c r="F920" s="15">
        <v>7168</v>
      </c>
      <c r="G920" s="15">
        <v>533</v>
      </c>
      <c r="H920" s="15">
        <v>3592</v>
      </c>
      <c r="I920" s="15">
        <v>0</v>
      </c>
      <c r="J920" s="15">
        <v>1</v>
      </c>
      <c r="K920" s="15">
        <f t="shared" ref="K920:K958" si="219">H920-J920+I920</f>
        <v>3591</v>
      </c>
      <c r="L920" s="15">
        <f t="shared" ref="L920:L958" si="220">(H920-J920+I920)-O920</f>
        <v>0</v>
      </c>
      <c r="M920" s="15">
        <v>7297</v>
      </c>
      <c r="N920" s="15">
        <v>3663</v>
      </c>
      <c r="O920" s="15">
        <v>3591</v>
      </c>
      <c r="P920" s="15">
        <v>2</v>
      </c>
      <c r="Q920" s="15">
        <v>2</v>
      </c>
      <c r="R920" s="15">
        <v>70</v>
      </c>
      <c r="S920" s="15">
        <v>8</v>
      </c>
      <c r="T920" s="15">
        <v>31</v>
      </c>
      <c r="U920" s="15">
        <v>29</v>
      </c>
      <c r="V920" s="15">
        <v>0</v>
      </c>
      <c r="W920" s="15">
        <v>2</v>
      </c>
      <c r="X920" s="15">
        <f t="shared" ref="X920:X958" si="221">N920-(O920+P920+R920)</f>
        <v>0</v>
      </c>
      <c r="Y920" s="2" t="s">
        <v>513</v>
      </c>
      <c r="Z920" s="15">
        <v>49</v>
      </c>
      <c r="AA920" s="15">
        <v>7</v>
      </c>
      <c r="AB920" s="15">
        <v>7</v>
      </c>
      <c r="AC920" s="15">
        <v>0</v>
      </c>
      <c r="AD920" s="15">
        <v>0</v>
      </c>
      <c r="AE920" s="15">
        <v>0</v>
      </c>
      <c r="AF920" s="15">
        <v>0</v>
      </c>
      <c r="AG920" s="15">
        <v>0</v>
      </c>
      <c r="AH920" s="15">
        <v>0</v>
      </c>
      <c r="AI920" s="15">
        <v>0</v>
      </c>
      <c r="AJ920" s="15">
        <v>0</v>
      </c>
      <c r="AK920" s="15">
        <v>0</v>
      </c>
      <c r="AL920" s="15">
        <v>0</v>
      </c>
      <c r="AM920" s="15">
        <v>0</v>
      </c>
      <c r="AN920" s="15">
        <v>0</v>
      </c>
      <c r="AO920" s="15">
        <v>0</v>
      </c>
      <c r="AP920" s="15">
        <v>0</v>
      </c>
      <c r="AQ920" s="15">
        <v>0</v>
      </c>
      <c r="AR920" s="15">
        <v>0</v>
      </c>
      <c r="AS920" s="15">
        <v>0</v>
      </c>
      <c r="AT920" s="15">
        <v>0</v>
      </c>
      <c r="AU920" s="15">
        <v>0</v>
      </c>
      <c r="AV920" s="15">
        <v>0</v>
      </c>
      <c r="AW920" s="15">
        <f t="shared" ref="AW920:AW958" si="222">AA920+AH920</f>
        <v>7</v>
      </c>
      <c r="AX920" s="15">
        <f t="shared" ref="AX920:AX958" si="223">AB920+AI920</f>
        <v>7</v>
      </c>
      <c r="AY920" s="15">
        <v>0</v>
      </c>
      <c r="AZ920" s="15">
        <v>0</v>
      </c>
      <c r="BA920" s="15">
        <v>0</v>
      </c>
      <c r="BB920" s="15">
        <v>81</v>
      </c>
      <c r="BC920" s="15">
        <v>81</v>
      </c>
      <c r="BD920" s="15">
        <v>29</v>
      </c>
      <c r="BE920" s="15">
        <v>28</v>
      </c>
      <c r="BF920" s="15">
        <v>1</v>
      </c>
      <c r="BG920" s="15">
        <f t="shared" ref="BG920:BG958" si="224">BH920+BI920</f>
        <v>3</v>
      </c>
      <c r="BH920" s="15">
        <v>3</v>
      </c>
      <c r="BI920" s="15">
        <v>0</v>
      </c>
      <c r="BJ920" s="15">
        <v>0</v>
      </c>
      <c r="BK920" s="15">
        <v>2057</v>
      </c>
      <c r="BL920" s="15">
        <f t="shared" ref="BL920:BL959" si="225">N920-AY920-BG920-BK920</f>
        <v>1603</v>
      </c>
      <c r="BM920" s="15">
        <f t="shared" ref="BM920:BM958" si="226">BN920+BO920</f>
        <v>81</v>
      </c>
      <c r="BN920" s="15">
        <v>81</v>
      </c>
      <c r="BO920" s="15">
        <v>0</v>
      </c>
      <c r="BP920" s="15">
        <v>10</v>
      </c>
      <c r="BQ920" s="15">
        <v>81</v>
      </c>
      <c r="BR920" s="15">
        <f t="shared" ref="BR920:BR958" si="227">N920-AA920-AO920-AH920-AZ920</f>
        <v>3656</v>
      </c>
      <c r="BS920" s="15">
        <f t="shared" ref="BS920:BS958" si="228">O920-AB920-AQ920-AI920-AZ920</f>
        <v>3584</v>
      </c>
      <c r="BT920" s="15">
        <f t="shared" ref="BT920:BT958" si="229">R920-AC920-AR920-AJ920-AK920-AL920-AM920-BA920</f>
        <v>70</v>
      </c>
      <c r="BU920" s="15">
        <f t="shared" ref="BU920:BU958" si="230">M920-Z920-AN920-AY920</f>
        <v>7248</v>
      </c>
      <c r="BV920" s="15"/>
      <c r="BW920" s="15">
        <v>0</v>
      </c>
    </row>
    <row r="921" spans="1:75">
      <c r="A921" t="s">
        <v>101</v>
      </c>
      <c r="B921" s="20">
        <v>44047</v>
      </c>
      <c r="C921" s="4" t="s">
        <v>220</v>
      </c>
      <c r="D921" s="5">
        <v>2020</v>
      </c>
      <c r="E921" t="s">
        <v>831</v>
      </c>
      <c r="F921" s="15">
        <v>14103</v>
      </c>
      <c r="G921" s="15">
        <v>3251</v>
      </c>
      <c r="H921" s="15">
        <v>7169</v>
      </c>
      <c r="I921" s="15">
        <v>0</v>
      </c>
      <c r="J921" s="15">
        <v>0</v>
      </c>
      <c r="K921" s="15">
        <f t="shared" si="219"/>
        <v>7169</v>
      </c>
      <c r="L921" s="15">
        <f t="shared" si="220"/>
        <v>0</v>
      </c>
      <c r="M921" s="15">
        <v>14527</v>
      </c>
      <c r="N921" s="15">
        <v>7262</v>
      </c>
      <c r="O921" s="15">
        <v>7169</v>
      </c>
      <c r="P921" s="15">
        <v>0</v>
      </c>
      <c r="Q921" s="15">
        <v>0</v>
      </c>
      <c r="R921" s="15">
        <v>93</v>
      </c>
      <c r="S921" s="15">
        <v>11</v>
      </c>
      <c r="T921" s="15">
        <v>27</v>
      </c>
      <c r="U921" s="15">
        <v>39</v>
      </c>
      <c r="V921" s="15">
        <v>0</v>
      </c>
      <c r="W921" s="15">
        <v>16</v>
      </c>
      <c r="X921" s="15">
        <f t="shared" si="221"/>
        <v>0</v>
      </c>
      <c r="Y921" s="2" t="s">
        <v>513</v>
      </c>
      <c r="Z921" s="15">
        <v>60</v>
      </c>
      <c r="AA921" s="15">
        <v>13</v>
      </c>
      <c r="AB921" s="15">
        <v>13</v>
      </c>
      <c r="AC921" s="15">
        <v>0</v>
      </c>
      <c r="AD921" s="15">
        <v>0</v>
      </c>
      <c r="AE921" s="15">
        <v>0</v>
      </c>
      <c r="AF921" s="15">
        <v>0</v>
      </c>
      <c r="AG921" s="15">
        <v>0</v>
      </c>
      <c r="AH921" s="15">
        <v>0</v>
      </c>
      <c r="AI921" s="15">
        <v>0</v>
      </c>
      <c r="AJ921" s="15">
        <v>0</v>
      </c>
      <c r="AK921" s="15">
        <v>0</v>
      </c>
      <c r="AL921" s="15">
        <v>0</v>
      </c>
      <c r="AM921" s="15">
        <v>0</v>
      </c>
      <c r="AN921" s="15">
        <v>0</v>
      </c>
      <c r="AO921" s="15">
        <v>0</v>
      </c>
      <c r="AP921" s="15">
        <v>0</v>
      </c>
      <c r="AQ921" s="15">
        <v>0</v>
      </c>
      <c r="AR921" s="15">
        <v>0</v>
      </c>
      <c r="AS921" s="15">
        <v>0</v>
      </c>
      <c r="AT921" s="15">
        <v>0</v>
      </c>
      <c r="AU921" s="15">
        <v>0</v>
      </c>
      <c r="AV921" s="15">
        <v>0</v>
      </c>
      <c r="AW921" s="15">
        <f t="shared" si="222"/>
        <v>13</v>
      </c>
      <c r="AX921" s="15">
        <f t="shared" si="223"/>
        <v>13</v>
      </c>
      <c r="AY921" s="15">
        <v>0</v>
      </c>
      <c r="AZ921" s="15">
        <v>0</v>
      </c>
      <c r="BA921" s="15">
        <v>0</v>
      </c>
      <c r="BB921" s="15">
        <v>186</v>
      </c>
      <c r="BC921" s="15">
        <v>186</v>
      </c>
      <c r="BD921" s="15">
        <v>101</v>
      </c>
      <c r="BE921" s="15">
        <v>98</v>
      </c>
      <c r="BF921" s="15">
        <v>3</v>
      </c>
      <c r="BG921" s="15">
        <f t="shared" si="224"/>
        <v>7</v>
      </c>
      <c r="BH921" s="15">
        <v>7</v>
      </c>
      <c r="BI921" s="15">
        <v>0</v>
      </c>
      <c r="BJ921" s="15">
        <v>0</v>
      </c>
      <c r="BK921" s="15">
        <v>4022</v>
      </c>
      <c r="BL921" s="15">
        <f t="shared" si="225"/>
        <v>3233</v>
      </c>
      <c r="BM921" s="15">
        <f t="shared" si="226"/>
        <v>75</v>
      </c>
      <c r="BN921" s="15">
        <v>75</v>
      </c>
      <c r="BO921" s="15">
        <v>0</v>
      </c>
      <c r="BP921" s="15">
        <v>0</v>
      </c>
      <c r="BQ921" s="15">
        <v>75</v>
      </c>
      <c r="BR921" s="15">
        <f t="shared" si="227"/>
        <v>7249</v>
      </c>
      <c r="BS921" s="15">
        <f t="shared" si="228"/>
        <v>7156</v>
      </c>
      <c r="BT921" s="15">
        <f t="shared" si="229"/>
        <v>93</v>
      </c>
      <c r="BU921" s="15">
        <f t="shared" si="230"/>
        <v>14467</v>
      </c>
      <c r="BV921" s="15"/>
      <c r="BW921" s="15">
        <v>0</v>
      </c>
    </row>
    <row r="922" spans="1:75">
      <c r="A922" t="s">
        <v>103</v>
      </c>
      <c r="B922" s="20">
        <v>44047</v>
      </c>
      <c r="C922" s="4" t="s">
        <v>220</v>
      </c>
      <c r="D922" s="5">
        <v>2020</v>
      </c>
      <c r="E922" t="s">
        <v>832</v>
      </c>
      <c r="F922" s="15">
        <v>117986</v>
      </c>
      <c r="G922" s="15">
        <v>10545</v>
      </c>
      <c r="H922" s="15">
        <v>63393</v>
      </c>
      <c r="I922" s="15">
        <v>8</v>
      </c>
      <c r="J922" s="15">
        <v>1</v>
      </c>
      <c r="K922" s="15">
        <f t="shared" si="219"/>
        <v>63400</v>
      </c>
      <c r="L922" s="15">
        <f t="shared" si="220"/>
        <v>0</v>
      </c>
      <c r="M922" s="15">
        <v>121609</v>
      </c>
      <c r="N922" s="15">
        <v>64979</v>
      </c>
      <c r="O922" s="15">
        <v>63400</v>
      </c>
      <c r="P922" s="15">
        <v>94</v>
      </c>
      <c r="Q922" s="15">
        <v>0</v>
      </c>
      <c r="R922" s="15">
        <v>1485</v>
      </c>
      <c r="S922" s="15">
        <v>255</v>
      </c>
      <c r="T922" s="15">
        <v>403</v>
      </c>
      <c r="U922" s="15">
        <v>802</v>
      </c>
      <c r="V922" s="15">
        <v>0</v>
      </c>
      <c r="W922" s="15">
        <v>25</v>
      </c>
      <c r="X922" s="15">
        <f t="shared" si="221"/>
        <v>0</v>
      </c>
      <c r="Y922" s="2" t="s">
        <v>513</v>
      </c>
      <c r="Z922" s="15">
        <v>616</v>
      </c>
      <c r="AA922" s="15">
        <v>161</v>
      </c>
      <c r="AB922" s="15">
        <v>153</v>
      </c>
      <c r="AC922" s="15">
        <v>8</v>
      </c>
      <c r="AD922" s="15">
        <v>0</v>
      </c>
      <c r="AE922" s="15">
        <v>3</v>
      </c>
      <c r="AF922" s="15">
        <v>3</v>
      </c>
      <c r="AG922" s="15">
        <v>2</v>
      </c>
      <c r="AH922" s="15">
        <v>0</v>
      </c>
      <c r="AI922" s="15">
        <v>0</v>
      </c>
      <c r="AJ922" s="15">
        <v>0</v>
      </c>
      <c r="AK922" s="15">
        <v>0</v>
      </c>
      <c r="AL922" s="15">
        <v>0</v>
      </c>
      <c r="AM922" s="15">
        <v>0</v>
      </c>
      <c r="AN922" s="15">
        <v>0</v>
      </c>
      <c r="AO922" s="15">
        <v>0</v>
      </c>
      <c r="AP922" s="15">
        <v>0</v>
      </c>
      <c r="AQ922" s="15">
        <v>0</v>
      </c>
      <c r="AR922" s="15">
        <v>0</v>
      </c>
      <c r="AS922" s="15">
        <v>0</v>
      </c>
      <c r="AT922" s="15">
        <v>0</v>
      </c>
      <c r="AU922" s="15">
        <v>0</v>
      </c>
      <c r="AV922" s="15">
        <v>0</v>
      </c>
      <c r="AW922" s="15">
        <f t="shared" si="222"/>
        <v>161</v>
      </c>
      <c r="AX922" s="15">
        <f t="shared" si="223"/>
        <v>153</v>
      </c>
      <c r="AY922" s="15">
        <v>0</v>
      </c>
      <c r="AZ922" s="15">
        <v>0</v>
      </c>
      <c r="BA922" s="15">
        <v>0</v>
      </c>
      <c r="BB922" s="15">
        <v>2364</v>
      </c>
      <c r="BC922" s="15">
        <v>2359</v>
      </c>
      <c r="BD922" s="15">
        <v>916</v>
      </c>
      <c r="BE922" s="15">
        <v>902</v>
      </c>
      <c r="BF922" s="15">
        <v>15</v>
      </c>
      <c r="BG922" s="15">
        <f t="shared" si="224"/>
        <v>67</v>
      </c>
      <c r="BH922" s="15">
        <v>67</v>
      </c>
      <c r="BI922" s="15">
        <v>0</v>
      </c>
      <c r="BJ922" s="15">
        <v>62</v>
      </c>
      <c r="BK922" s="15">
        <v>39237</v>
      </c>
      <c r="BL922" s="15">
        <f t="shared" si="225"/>
        <v>25675</v>
      </c>
      <c r="BM922" s="15">
        <f t="shared" si="226"/>
        <v>1289</v>
      </c>
      <c r="BN922" s="15">
        <v>1289</v>
      </c>
      <c r="BO922" s="15">
        <v>0</v>
      </c>
      <c r="BP922" s="15">
        <v>0</v>
      </c>
      <c r="BQ922" s="15">
        <v>1289</v>
      </c>
      <c r="BR922" s="15">
        <f t="shared" si="227"/>
        <v>64818</v>
      </c>
      <c r="BS922" s="15">
        <f t="shared" si="228"/>
        <v>63247</v>
      </c>
      <c r="BT922" s="15">
        <f t="shared" si="229"/>
        <v>1477</v>
      </c>
      <c r="BU922" s="15">
        <f t="shared" si="230"/>
        <v>120993</v>
      </c>
      <c r="BV922" s="15"/>
      <c r="BW922" s="15">
        <v>0</v>
      </c>
    </row>
    <row r="923" spans="1:75">
      <c r="A923" t="s">
        <v>105</v>
      </c>
      <c r="B923" s="20">
        <v>44047</v>
      </c>
      <c r="C923" s="4" t="s">
        <v>220</v>
      </c>
      <c r="D923" s="5">
        <v>2020</v>
      </c>
      <c r="E923" t="s">
        <v>833</v>
      </c>
      <c r="F923" s="15">
        <v>47804</v>
      </c>
      <c r="G923" s="15">
        <v>3135</v>
      </c>
      <c r="H923" s="15">
        <v>28838</v>
      </c>
      <c r="I923" s="15">
        <v>3</v>
      </c>
      <c r="J923" s="15">
        <v>0</v>
      </c>
      <c r="K923" s="15">
        <f t="shared" si="219"/>
        <v>28841</v>
      </c>
      <c r="L923" s="15">
        <f t="shared" si="220"/>
        <v>0</v>
      </c>
      <c r="M923" s="15">
        <v>49072</v>
      </c>
      <c r="N923" s="15">
        <v>29115</v>
      </c>
      <c r="O923" s="15">
        <v>28841</v>
      </c>
      <c r="P923" s="15">
        <v>10</v>
      </c>
      <c r="Q923" s="15">
        <v>10</v>
      </c>
      <c r="R923" s="15">
        <v>264</v>
      </c>
      <c r="S923" s="15">
        <v>65</v>
      </c>
      <c r="T923" s="15">
        <v>29</v>
      </c>
      <c r="U923" s="15">
        <v>166</v>
      </c>
      <c r="V923" s="15">
        <v>0</v>
      </c>
      <c r="W923" s="15">
        <v>4</v>
      </c>
      <c r="X923" s="15">
        <f t="shared" si="221"/>
        <v>0</v>
      </c>
      <c r="Y923" s="2" t="s">
        <v>513</v>
      </c>
      <c r="Z923" s="15">
        <v>429</v>
      </c>
      <c r="AA923" s="15">
        <v>56</v>
      </c>
      <c r="AB923" s="15">
        <v>56</v>
      </c>
      <c r="AC923" s="15">
        <v>0</v>
      </c>
      <c r="AD923" s="15">
        <v>0</v>
      </c>
      <c r="AE923" s="15">
        <v>0</v>
      </c>
      <c r="AF923" s="15">
        <v>0</v>
      </c>
      <c r="AG923" s="15">
        <v>0</v>
      </c>
      <c r="AH923" s="15">
        <v>0</v>
      </c>
      <c r="AI923" s="15">
        <v>0</v>
      </c>
      <c r="AJ923" s="15">
        <v>0</v>
      </c>
      <c r="AK923" s="15">
        <v>0</v>
      </c>
      <c r="AL923" s="15">
        <v>0</v>
      </c>
      <c r="AM923" s="15">
        <v>0</v>
      </c>
      <c r="AN923" s="15">
        <v>0</v>
      </c>
      <c r="AO923" s="15">
        <v>0</v>
      </c>
      <c r="AP923" s="15">
        <v>0</v>
      </c>
      <c r="AQ923" s="15">
        <v>0</v>
      </c>
      <c r="AR923" s="15">
        <v>0</v>
      </c>
      <c r="AS923" s="15">
        <v>0</v>
      </c>
      <c r="AT923" s="15">
        <v>0</v>
      </c>
      <c r="AU923" s="15">
        <v>0</v>
      </c>
      <c r="AV923" s="15">
        <v>0</v>
      </c>
      <c r="AW923" s="15">
        <f t="shared" si="222"/>
        <v>56</v>
      </c>
      <c r="AX923" s="15">
        <f t="shared" si="223"/>
        <v>56</v>
      </c>
      <c r="AY923" s="15">
        <v>0</v>
      </c>
      <c r="AZ923" s="15">
        <v>0</v>
      </c>
      <c r="BA923" s="15">
        <v>0</v>
      </c>
      <c r="BB923" s="15">
        <v>850</v>
      </c>
      <c r="BC923" s="15">
        <v>845</v>
      </c>
      <c r="BD923" s="15">
        <v>394</v>
      </c>
      <c r="BE923" s="15">
        <v>389</v>
      </c>
      <c r="BF923" s="15">
        <v>5</v>
      </c>
      <c r="BG923" s="15">
        <f t="shared" si="224"/>
        <v>37</v>
      </c>
      <c r="BH923" s="15">
        <v>37</v>
      </c>
      <c r="BI923" s="15">
        <v>0</v>
      </c>
      <c r="BJ923" s="15">
        <v>0</v>
      </c>
      <c r="BK923" s="15">
        <v>17622</v>
      </c>
      <c r="BL923" s="15">
        <f t="shared" si="225"/>
        <v>11456</v>
      </c>
      <c r="BM923" s="15">
        <f t="shared" si="226"/>
        <v>515</v>
      </c>
      <c r="BN923" s="15">
        <v>515</v>
      </c>
      <c r="BO923" s="15">
        <v>0</v>
      </c>
      <c r="BP923" s="15">
        <v>0</v>
      </c>
      <c r="BQ923" s="15">
        <v>502</v>
      </c>
      <c r="BR923" s="15">
        <f t="shared" si="227"/>
        <v>29059</v>
      </c>
      <c r="BS923" s="15">
        <f t="shared" si="228"/>
        <v>28785</v>
      </c>
      <c r="BT923" s="15">
        <f t="shared" si="229"/>
        <v>264</v>
      </c>
      <c r="BU923" s="15">
        <f t="shared" si="230"/>
        <v>48643</v>
      </c>
      <c r="BV923" s="15"/>
      <c r="BW923" s="15">
        <v>0</v>
      </c>
    </row>
    <row r="924" spans="1:75">
      <c r="A924" t="s">
        <v>107</v>
      </c>
      <c r="B924" s="20">
        <v>44047</v>
      </c>
      <c r="C924" s="4" t="s">
        <v>220</v>
      </c>
      <c r="D924" s="5">
        <v>2020</v>
      </c>
      <c r="E924" t="s">
        <v>834</v>
      </c>
      <c r="F924" s="15">
        <v>54751</v>
      </c>
      <c r="G924" s="15">
        <v>4012</v>
      </c>
      <c r="H924" s="15">
        <v>33254</v>
      </c>
      <c r="I924" s="15">
        <v>4</v>
      </c>
      <c r="J924" s="15">
        <v>0</v>
      </c>
      <c r="K924" s="15">
        <f t="shared" si="219"/>
        <v>33258</v>
      </c>
      <c r="L924" s="15">
        <f t="shared" si="220"/>
        <v>0</v>
      </c>
      <c r="M924" s="15">
        <v>56239</v>
      </c>
      <c r="N924" s="15">
        <v>33507</v>
      </c>
      <c r="O924" s="15">
        <v>33258</v>
      </c>
      <c r="P924" s="15">
        <v>0</v>
      </c>
      <c r="Q924" s="15">
        <v>0</v>
      </c>
      <c r="R924" s="15">
        <v>249</v>
      </c>
      <c r="S924" s="15">
        <v>68</v>
      </c>
      <c r="T924" s="15">
        <v>68</v>
      </c>
      <c r="U924" s="15">
        <v>109</v>
      </c>
      <c r="V924" s="15">
        <v>0</v>
      </c>
      <c r="W924" s="15">
        <v>4</v>
      </c>
      <c r="X924" s="15">
        <f t="shared" si="221"/>
        <v>0</v>
      </c>
      <c r="Y924" s="2" t="s">
        <v>513</v>
      </c>
      <c r="Z924" s="15">
        <v>751</v>
      </c>
      <c r="AA924" s="15">
        <v>115</v>
      </c>
      <c r="AB924" s="15">
        <v>115</v>
      </c>
      <c r="AC924" s="15">
        <v>0</v>
      </c>
      <c r="AD924" s="15">
        <v>0</v>
      </c>
      <c r="AE924" s="15">
        <v>0</v>
      </c>
      <c r="AF924" s="15">
        <v>0</v>
      </c>
      <c r="AG924" s="15">
        <v>0</v>
      </c>
      <c r="AH924" s="15">
        <v>0</v>
      </c>
      <c r="AI924" s="15">
        <v>0</v>
      </c>
      <c r="AJ924" s="15">
        <v>0</v>
      </c>
      <c r="AK924" s="15">
        <v>0</v>
      </c>
      <c r="AL924" s="15">
        <v>0</v>
      </c>
      <c r="AM924" s="15">
        <v>0</v>
      </c>
      <c r="AN924" s="15">
        <v>0</v>
      </c>
      <c r="AO924" s="15">
        <v>0</v>
      </c>
      <c r="AP924" s="15">
        <v>0</v>
      </c>
      <c r="AQ924" s="15">
        <v>0</v>
      </c>
      <c r="AR924" s="15">
        <v>0</v>
      </c>
      <c r="AS924" s="15">
        <v>0</v>
      </c>
      <c r="AT924" s="15">
        <v>0</v>
      </c>
      <c r="AU924" s="15">
        <v>0</v>
      </c>
      <c r="AV924" s="15">
        <v>0</v>
      </c>
      <c r="AW924" s="15">
        <f t="shared" si="222"/>
        <v>115</v>
      </c>
      <c r="AX924" s="15">
        <f t="shared" si="223"/>
        <v>115</v>
      </c>
      <c r="AY924" s="15">
        <v>0</v>
      </c>
      <c r="AZ924" s="15">
        <v>0</v>
      </c>
      <c r="BA924" s="15">
        <v>0</v>
      </c>
      <c r="BB924" s="15">
        <v>888</v>
      </c>
      <c r="BC924" s="15">
        <v>888</v>
      </c>
      <c r="BD924" s="15">
        <v>359</v>
      </c>
      <c r="BE924" s="15">
        <v>353</v>
      </c>
      <c r="BF924" s="15">
        <v>6</v>
      </c>
      <c r="BG924" s="15">
        <f t="shared" si="224"/>
        <v>60</v>
      </c>
      <c r="BH924" s="15">
        <v>60</v>
      </c>
      <c r="BI924" s="15">
        <v>0</v>
      </c>
      <c r="BJ924" s="15">
        <v>49</v>
      </c>
      <c r="BK924" s="15">
        <v>22590</v>
      </c>
      <c r="BL924" s="15">
        <f t="shared" si="225"/>
        <v>10857</v>
      </c>
      <c r="BM924" s="15">
        <f t="shared" si="226"/>
        <v>566</v>
      </c>
      <c r="BN924" s="15">
        <v>566</v>
      </c>
      <c r="BO924" s="15">
        <v>0</v>
      </c>
      <c r="BP924" s="15">
        <v>0</v>
      </c>
      <c r="BQ924" s="15">
        <v>566</v>
      </c>
      <c r="BR924" s="15">
        <f t="shared" si="227"/>
        <v>33392</v>
      </c>
      <c r="BS924" s="15">
        <f t="shared" si="228"/>
        <v>33143</v>
      </c>
      <c r="BT924" s="15">
        <f t="shared" si="229"/>
        <v>249</v>
      </c>
      <c r="BU924" s="15">
        <f t="shared" si="230"/>
        <v>55488</v>
      </c>
      <c r="BV924" s="15"/>
      <c r="BW924" s="15">
        <v>0</v>
      </c>
    </row>
    <row r="925" spans="1:75">
      <c r="A925" t="s">
        <v>109</v>
      </c>
      <c r="B925" s="20">
        <v>44047</v>
      </c>
      <c r="C925" s="4" t="s">
        <v>220</v>
      </c>
      <c r="D925" s="5">
        <v>2020</v>
      </c>
      <c r="E925" t="s">
        <v>835</v>
      </c>
      <c r="F925" s="15">
        <v>303782</v>
      </c>
      <c r="G925" s="15">
        <v>29981</v>
      </c>
      <c r="H925" s="15">
        <v>154223</v>
      </c>
      <c r="I925" s="15">
        <v>34</v>
      </c>
      <c r="J925" s="15">
        <v>1</v>
      </c>
      <c r="K925" s="15">
        <f t="shared" si="219"/>
        <v>154256</v>
      </c>
      <c r="L925" s="15">
        <f t="shared" si="220"/>
        <v>0</v>
      </c>
      <c r="M925" s="15">
        <v>311334</v>
      </c>
      <c r="N925" s="15">
        <v>156622</v>
      </c>
      <c r="O925" s="15">
        <v>154256</v>
      </c>
      <c r="P925" s="15">
        <v>17</v>
      </c>
      <c r="Q925" s="15">
        <v>17</v>
      </c>
      <c r="R925" s="15">
        <v>2349</v>
      </c>
      <c r="S925" s="15">
        <v>187</v>
      </c>
      <c r="T925" s="15">
        <v>769</v>
      </c>
      <c r="U925" s="15">
        <v>1356</v>
      </c>
      <c r="V925" s="15">
        <v>0</v>
      </c>
      <c r="W925" s="15">
        <v>37</v>
      </c>
      <c r="X925" s="15">
        <f t="shared" si="221"/>
        <v>0</v>
      </c>
      <c r="Y925" s="2" t="s">
        <v>513</v>
      </c>
      <c r="Z925" s="15">
        <v>3097</v>
      </c>
      <c r="AA925" s="15">
        <v>416</v>
      </c>
      <c r="AB925" s="15">
        <v>410</v>
      </c>
      <c r="AC925" s="15">
        <v>6</v>
      </c>
      <c r="AD925" s="15">
        <v>0</v>
      </c>
      <c r="AE925" s="15">
        <v>5</v>
      </c>
      <c r="AF925" s="15">
        <v>1</v>
      </c>
      <c r="AG925" s="15">
        <v>0</v>
      </c>
      <c r="AH925" s="15">
        <v>2</v>
      </c>
      <c r="AI925" s="15">
        <v>2</v>
      </c>
      <c r="AJ925" s="15">
        <v>0</v>
      </c>
      <c r="AK925" s="15">
        <v>0</v>
      </c>
      <c r="AL925" s="15">
        <v>0</v>
      </c>
      <c r="AM925" s="15">
        <v>0</v>
      </c>
      <c r="AN925" s="15">
        <v>0</v>
      </c>
      <c r="AO925" s="15">
        <v>0</v>
      </c>
      <c r="AP925" s="15">
        <v>0</v>
      </c>
      <c r="AQ925" s="15">
        <v>0</v>
      </c>
      <c r="AR925" s="15">
        <v>0</v>
      </c>
      <c r="AS925" s="15">
        <v>0</v>
      </c>
      <c r="AT925" s="15">
        <v>0</v>
      </c>
      <c r="AU925" s="15">
        <v>0</v>
      </c>
      <c r="AV925" s="15">
        <v>0</v>
      </c>
      <c r="AW925" s="15">
        <f t="shared" si="222"/>
        <v>418</v>
      </c>
      <c r="AX925" s="15">
        <f t="shared" si="223"/>
        <v>412</v>
      </c>
      <c r="AY925" s="15">
        <v>0</v>
      </c>
      <c r="AZ925" s="15">
        <v>0</v>
      </c>
      <c r="BA925" s="15">
        <v>0</v>
      </c>
      <c r="BB925" s="15">
        <v>5888</v>
      </c>
      <c r="BC925" s="15">
        <v>5888</v>
      </c>
      <c r="BD925" s="15">
        <v>2186</v>
      </c>
      <c r="BE925" s="15">
        <v>2132</v>
      </c>
      <c r="BF925" s="15">
        <v>54</v>
      </c>
      <c r="BG925" s="15">
        <f t="shared" si="224"/>
        <v>235</v>
      </c>
      <c r="BH925" s="15">
        <v>235</v>
      </c>
      <c r="BI925" s="15">
        <v>0</v>
      </c>
      <c r="BJ925" s="15">
        <v>0</v>
      </c>
      <c r="BK925" s="15">
        <v>70348</v>
      </c>
      <c r="BL925" s="15">
        <f t="shared" si="225"/>
        <v>86039</v>
      </c>
      <c r="BM925" s="15">
        <f t="shared" si="226"/>
        <v>3514</v>
      </c>
      <c r="BN925" s="15">
        <v>3514</v>
      </c>
      <c r="BO925" s="15">
        <v>0</v>
      </c>
      <c r="BP925" s="15">
        <v>0</v>
      </c>
      <c r="BQ925" s="15">
        <v>3514</v>
      </c>
      <c r="BR925" s="15">
        <f t="shared" si="227"/>
        <v>156204</v>
      </c>
      <c r="BS925" s="15">
        <f t="shared" si="228"/>
        <v>153844</v>
      </c>
      <c r="BT925" s="15">
        <f t="shared" si="229"/>
        <v>2343</v>
      </c>
      <c r="BU925" s="15">
        <f t="shared" si="230"/>
        <v>308237</v>
      </c>
      <c r="BV925" s="15"/>
      <c r="BW925" s="15">
        <v>0</v>
      </c>
    </row>
    <row r="926" spans="1:75">
      <c r="A926" t="s">
        <v>111</v>
      </c>
      <c r="B926" s="20">
        <v>44047</v>
      </c>
      <c r="C926" s="4" t="s">
        <v>220</v>
      </c>
      <c r="D926" s="5">
        <v>2020</v>
      </c>
      <c r="E926" t="s">
        <v>836</v>
      </c>
      <c r="F926" s="15">
        <v>2713</v>
      </c>
      <c r="G926" s="15">
        <v>241</v>
      </c>
      <c r="H926" s="15">
        <v>1773</v>
      </c>
      <c r="I926" s="15">
        <v>0</v>
      </c>
      <c r="J926" s="15">
        <v>0</v>
      </c>
      <c r="K926" s="15">
        <f t="shared" si="219"/>
        <v>1773</v>
      </c>
      <c r="L926" s="15">
        <f t="shared" si="220"/>
        <v>0</v>
      </c>
      <c r="M926" s="15">
        <v>2814</v>
      </c>
      <c r="N926" s="15">
        <v>1812</v>
      </c>
      <c r="O926" s="15">
        <v>1773</v>
      </c>
      <c r="P926" s="15">
        <v>0</v>
      </c>
      <c r="Q926" s="15">
        <v>0</v>
      </c>
      <c r="R926" s="15">
        <v>39</v>
      </c>
      <c r="S926" s="15">
        <v>3</v>
      </c>
      <c r="T926" s="15">
        <v>2</v>
      </c>
      <c r="U926" s="15">
        <v>34</v>
      </c>
      <c r="V926" s="15">
        <v>0</v>
      </c>
      <c r="W926" s="15">
        <v>0</v>
      </c>
      <c r="X926" s="15">
        <f t="shared" si="221"/>
        <v>0</v>
      </c>
      <c r="Y926" s="2" t="s">
        <v>513</v>
      </c>
      <c r="Z926" s="15">
        <v>20</v>
      </c>
      <c r="AA926" s="15">
        <v>6</v>
      </c>
      <c r="AB926" s="15">
        <v>6</v>
      </c>
      <c r="AC926" s="15">
        <v>0</v>
      </c>
      <c r="AD926" s="15">
        <v>0</v>
      </c>
      <c r="AE926" s="15">
        <v>0</v>
      </c>
      <c r="AF926" s="15">
        <v>0</v>
      </c>
      <c r="AG926" s="15">
        <v>0</v>
      </c>
      <c r="AH926" s="15">
        <v>0</v>
      </c>
      <c r="AI926" s="15">
        <v>0</v>
      </c>
      <c r="AJ926" s="15">
        <v>0</v>
      </c>
      <c r="AK926" s="15">
        <v>0</v>
      </c>
      <c r="AL926" s="15">
        <v>0</v>
      </c>
      <c r="AM926" s="15">
        <v>0</v>
      </c>
      <c r="AN926" s="15">
        <v>0</v>
      </c>
      <c r="AO926" s="15">
        <v>0</v>
      </c>
      <c r="AP926" s="15">
        <v>0</v>
      </c>
      <c r="AQ926" s="15">
        <v>0</v>
      </c>
      <c r="AR926" s="15">
        <v>0</v>
      </c>
      <c r="AS926" s="15">
        <v>0</v>
      </c>
      <c r="AT926" s="15">
        <v>0</v>
      </c>
      <c r="AU926" s="15">
        <v>0</v>
      </c>
      <c r="AV926" s="15">
        <v>0</v>
      </c>
      <c r="AW926" s="15">
        <f t="shared" si="222"/>
        <v>6</v>
      </c>
      <c r="AX926" s="15">
        <f t="shared" si="223"/>
        <v>6</v>
      </c>
      <c r="AY926" s="15">
        <v>0</v>
      </c>
      <c r="AZ926" s="15">
        <v>0</v>
      </c>
      <c r="BA926" s="15">
        <v>0</v>
      </c>
      <c r="BB926" s="15">
        <v>46</v>
      </c>
      <c r="BC926" s="15">
        <v>46</v>
      </c>
      <c r="BD926" s="15">
        <v>23</v>
      </c>
      <c r="BE926" s="15">
        <v>23</v>
      </c>
      <c r="BF926" s="15">
        <v>0</v>
      </c>
      <c r="BG926" s="15">
        <f t="shared" si="224"/>
        <v>0</v>
      </c>
      <c r="BH926" s="15">
        <v>0</v>
      </c>
      <c r="BI926" s="15">
        <v>0</v>
      </c>
      <c r="BJ926" s="15">
        <v>0</v>
      </c>
      <c r="BK926" s="15">
        <v>962</v>
      </c>
      <c r="BL926" s="15">
        <f t="shared" si="225"/>
        <v>850</v>
      </c>
      <c r="BM926" s="15">
        <f t="shared" si="226"/>
        <v>12</v>
      </c>
      <c r="BN926" s="15">
        <v>12</v>
      </c>
      <c r="BO926" s="15">
        <v>0</v>
      </c>
      <c r="BP926" s="15">
        <v>0</v>
      </c>
      <c r="BQ926" s="15">
        <v>12</v>
      </c>
      <c r="BR926" s="15">
        <f t="shared" si="227"/>
        <v>1806</v>
      </c>
      <c r="BS926" s="15">
        <f t="shared" si="228"/>
        <v>1767</v>
      </c>
      <c r="BT926" s="15">
        <f t="shared" si="229"/>
        <v>39</v>
      </c>
      <c r="BU926" s="15">
        <f t="shared" si="230"/>
        <v>2794</v>
      </c>
      <c r="BV926" s="15"/>
      <c r="BW926" s="15">
        <v>0</v>
      </c>
    </row>
    <row r="927" spans="1:75">
      <c r="A927" t="s">
        <v>113</v>
      </c>
      <c r="B927" s="20">
        <v>44047</v>
      </c>
      <c r="C927" s="4" t="s">
        <v>220</v>
      </c>
      <c r="D927" s="5">
        <v>2020</v>
      </c>
      <c r="E927" t="s">
        <v>837</v>
      </c>
      <c r="F927" s="15">
        <v>67816</v>
      </c>
      <c r="G927" s="15">
        <v>6853</v>
      </c>
      <c r="H927" s="15">
        <v>37691</v>
      </c>
      <c r="I927" s="15">
        <v>13</v>
      </c>
      <c r="J927" s="15">
        <v>0</v>
      </c>
      <c r="K927" s="15">
        <f t="shared" si="219"/>
        <v>37704</v>
      </c>
      <c r="L927" s="15">
        <f t="shared" si="220"/>
        <v>0</v>
      </c>
      <c r="M927" s="15">
        <v>69391</v>
      </c>
      <c r="N927" s="15">
        <v>38037</v>
      </c>
      <c r="O927" s="15">
        <v>37704</v>
      </c>
      <c r="P927" s="15">
        <v>0</v>
      </c>
      <c r="Q927" s="15">
        <v>0</v>
      </c>
      <c r="R927" s="15">
        <v>333</v>
      </c>
      <c r="S927" s="15">
        <v>36</v>
      </c>
      <c r="T927" s="15">
        <v>75</v>
      </c>
      <c r="U927" s="15">
        <v>215</v>
      </c>
      <c r="V927" s="15">
        <v>0</v>
      </c>
      <c r="W927" s="15">
        <v>7</v>
      </c>
      <c r="X927" s="15">
        <f t="shared" si="221"/>
        <v>0</v>
      </c>
      <c r="Y927" s="2" t="s">
        <v>513</v>
      </c>
      <c r="Z927" s="15">
        <v>651</v>
      </c>
      <c r="AA927" s="15">
        <v>110</v>
      </c>
      <c r="AB927" s="15">
        <v>108</v>
      </c>
      <c r="AC927" s="15">
        <v>2</v>
      </c>
      <c r="AD927" s="15">
        <v>1</v>
      </c>
      <c r="AE927" s="15">
        <v>1</v>
      </c>
      <c r="AF927" s="15">
        <v>0</v>
      </c>
      <c r="AG927" s="15">
        <v>0</v>
      </c>
      <c r="AH927" s="15">
        <v>0</v>
      </c>
      <c r="AI927" s="15">
        <v>0</v>
      </c>
      <c r="AJ927" s="15">
        <v>0</v>
      </c>
      <c r="AK927" s="15">
        <v>0</v>
      </c>
      <c r="AL927" s="15">
        <v>0</v>
      </c>
      <c r="AM927" s="15">
        <v>0</v>
      </c>
      <c r="AN927" s="15">
        <v>0</v>
      </c>
      <c r="AO927" s="15">
        <v>0</v>
      </c>
      <c r="AP927" s="15">
        <v>0</v>
      </c>
      <c r="AQ927" s="15">
        <v>0</v>
      </c>
      <c r="AR927" s="15">
        <v>0</v>
      </c>
      <c r="AS927" s="15">
        <v>0</v>
      </c>
      <c r="AT927" s="15">
        <v>0</v>
      </c>
      <c r="AU927" s="15">
        <v>0</v>
      </c>
      <c r="AV927" s="15">
        <v>0</v>
      </c>
      <c r="AW927" s="15">
        <f t="shared" si="222"/>
        <v>110</v>
      </c>
      <c r="AX927" s="15">
        <f t="shared" si="223"/>
        <v>108</v>
      </c>
      <c r="AY927" s="15">
        <v>0</v>
      </c>
      <c r="AZ927" s="15">
        <v>0</v>
      </c>
      <c r="BA927" s="15">
        <v>0</v>
      </c>
      <c r="BB927" s="15">
        <v>1097</v>
      </c>
      <c r="BC927" s="15">
        <v>1097</v>
      </c>
      <c r="BD927" s="15">
        <v>385</v>
      </c>
      <c r="BE927" s="15">
        <v>381</v>
      </c>
      <c r="BF927" s="15">
        <v>4</v>
      </c>
      <c r="BG927" s="15">
        <f t="shared" si="224"/>
        <v>46</v>
      </c>
      <c r="BH927" s="15">
        <v>45</v>
      </c>
      <c r="BI927" s="15">
        <v>1</v>
      </c>
      <c r="BJ927" s="15">
        <v>0</v>
      </c>
      <c r="BK927" s="15">
        <v>25242</v>
      </c>
      <c r="BL927" s="15">
        <f t="shared" si="225"/>
        <v>12749</v>
      </c>
      <c r="BM927" s="15">
        <f t="shared" si="226"/>
        <v>870</v>
      </c>
      <c r="BN927" s="15">
        <v>870</v>
      </c>
      <c r="BO927" s="15">
        <v>0</v>
      </c>
      <c r="BP927" s="15">
        <v>0</v>
      </c>
      <c r="BQ927" s="15">
        <v>862</v>
      </c>
      <c r="BR927" s="15">
        <f t="shared" si="227"/>
        <v>37927</v>
      </c>
      <c r="BS927" s="15">
        <f t="shared" si="228"/>
        <v>37596</v>
      </c>
      <c r="BT927" s="15">
        <f t="shared" si="229"/>
        <v>331</v>
      </c>
      <c r="BU927" s="15">
        <f t="shared" si="230"/>
        <v>68740</v>
      </c>
      <c r="BV927" s="15"/>
      <c r="BW927" s="15">
        <v>2</v>
      </c>
    </row>
    <row r="928" spans="1:75">
      <c r="A928" t="s">
        <v>115</v>
      </c>
      <c r="B928" s="20">
        <v>44047</v>
      </c>
      <c r="C928" s="4" t="s">
        <v>220</v>
      </c>
      <c r="D928" s="5">
        <v>2020</v>
      </c>
      <c r="E928" t="s">
        <v>838</v>
      </c>
      <c r="F928" s="15">
        <v>23937</v>
      </c>
      <c r="G928" s="15">
        <v>1357</v>
      </c>
      <c r="H928" s="15">
        <v>13828</v>
      </c>
      <c r="I928" s="15">
        <v>0</v>
      </c>
      <c r="J928" s="15">
        <v>0</v>
      </c>
      <c r="K928" s="15">
        <f t="shared" si="219"/>
        <v>13828</v>
      </c>
      <c r="L928" s="15">
        <f t="shared" si="220"/>
        <v>0</v>
      </c>
      <c r="M928" s="15">
        <v>24531</v>
      </c>
      <c r="N928" s="15">
        <v>13944</v>
      </c>
      <c r="O928" s="15">
        <v>13828</v>
      </c>
      <c r="P928" s="15">
        <v>0</v>
      </c>
      <c r="Q928" s="15">
        <v>0</v>
      </c>
      <c r="R928" s="15">
        <v>116</v>
      </c>
      <c r="S928" s="15">
        <v>14</v>
      </c>
      <c r="T928" s="15">
        <v>17</v>
      </c>
      <c r="U928" s="15">
        <v>84</v>
      </c>
      <c r="V928" s="15">
        <v>0</v>
      </c>
      <c r="W928" s="15">
        <v>1</v>
      </c>
      <c r="X928" s="15">
        <f t="shared" si="221"/>
        <v>0</v>
      </c>
      <c r="Y928" s="2" t="s">
        <v>513</v>
      </c>
      <c r="Z928" s="15">
        <v>170</v>
      </c>
      <c r="AA928" s="15">
        <v>32</v>
      </c>
      <c r="AB928" s="15">
        <v>32</v>
      </c>
      <c r="AC928" s="15">
        <v>0</v>
      </c>
      <c r="AD928" s="15">
        <v>0</v>
      </c>
      <c r="AE928" s="15">
        <v>0</v>
      </c>
      <c r="AF928" s="15">
        <v>0</v>
      </c>
      <c r="AG928" s="15">
        <v>0</v>
      </c>
      <c r="AH928" s="15">
        <v>0</v>
      </c>
      <c r="AI928" s="15">
        <v>0</v>
      </c>
      <c r="AJ928" s="15">
        <v>0</v>
      </c>
      <c r="AK928" s="15">
        <v>0</v>
      </c>
      <c r="AL928" s="15">
        <v>0</v>
      </c>
      <c r="AM928" s="15">
        <v>0</v>
      </c>
      <c r="AN928" s="15">
        <v>0</v>
      </c>
      <c r="AO928" s="15">
        <v>0</v>
      </c>
      <c r="AP928" s="15">
        <v>0</v>
      </c>
      <c r="AQ928" s="15">
        <v>0</v>
      </c>
      <c r="AR928" s="15">
        <v>0</v>
      </c>
      <c r="AS928" s="15">
        <v>0</v>
      </c>
      <c r="AT928" s="15">
        <v>0</v>
      </c>
      <c r="AU928" s="15">
        <v>0</v>
      </c>
      <c r="AV928" s="15">
        <v>0</v>
      </c>
      <c r="AW928" s="15">
        <f t="shared" si="222"/>
        <v>32</v>
      </c>
      <c r="AX928" s="15">
        <f t="shared" si="223"/>
        <v>32</v>
      </c>
      <c r="AY928" s="15">
        <v>0</v>
      </c>
      <c r="AZ928" s="15">
        <v>0</v>
      </c>
      <c r="BA928" s="15">
        <v>0</v>
      </c>
      <c r="BB928" s="15">
        <v>291</v>
      </c>
      <c r="BC928" s="15">
        <v>290</v>
      </c>
      <c r="BD928" s="15">
        <v>136</v>
      </c>
      <c r="BE928" s="15">
        <v>133</v>
      </c>
      <c r="BF928" s="15">
        <v>3</v>
      </c>
      <c r="BG928" s="15">
        <f t="shared" si="224"/>
        <v>10</v>
      </c>
      <c r="BH928" s="15">
        <v>10</v>
      </c>
      <c r="BI928" s="15">
        <v>0</v>
      </c>
      <c r="BJ928" s="15">
        <v>0</v>
      </c>
      <c r="BK928" s="15">
        <v>7628</v>
      </c>
      <c r="BL928" s="15">
        <f t="shared" si="225"/>
        <v>6306</v>
      </c>
      <c r="BM928" s="15">
        <f t="shared" si="226"/>
        <v>194</v>
      </c>
      <c r="BN928" s="15">
        <v>194</v>
      </c>
      <c r="BO928" s="15">
        <v>0</v>
      </c>
      <c r="BP928" s="15">
        <v>0</v>
      </c>
      <c r="BQ928" s="15">
        <v>194</v>
      </c>
      <c r="BR928" s="15">
        <f t="shared" si="227"/>
        <v>13912</v>
      </c>
      <c r="BS928" s="15">
        <f t="shared" si="228"/>
        <v>13796</v>
      </c>
      <c r="BT928" s="15">
        <f t="shared" si="229"/>
        <v>116</v>
      </c>
      <c r="BU928" s="15">
        <f t="shared" si="230"/>
        <v>24361</v>
      </c>
      <c r="BV928" s="15"/>
      <c r="BW928" s="15">
        <v>0</v>
      </c>
    </row>
    <row r="929" spans="1:75">
      <c r="A929" t="s">
        <v>117</v>
      </c>
      <c r="B929" s="20">
        <v>44047</v>
      </c>
      <c r="C929" s="4" t="s">
        <v>220</v>
      </c>
      <c r="D929" s="5">
        <v>2020</v>
      </c>
      <c r="E929" t="s">
        <v>839</v>
      </c>
      <c r="F929" s="15">
        <v>4921</v>
      </c>
      <c r="G929" s="15">
        <v>413</v>
      </c>
      <c r="H929" s="15">
        <v>3392</v>
      </c>
      <c r="I929" s="15">
        <v>0</v>
      </c>
      <c r="J929" s="15">
        <v>0</v>
      </c>
      <c r="K929" s="15">
        <f t="shared" si="219"/>
        <v>3392</v>
      </c>
      <c r="L929" s="15">
        <f t="shared" si="220"/>
        <v>0</v>
      </c>
      <c r="M929" s="15">
        <v>5031</v>
      </c>
      <c r="N929" s="15">
        <v>3421</v>
      </c>
      <c r="O929" s="15">
        <v>3392</v>
      </c>
      <c r="P929" s="15">
        <v>5</v>
      </c>
      <c r="Q929" s="15">
        <v>5</v>
      </c>
      <c r="R929" s="15">
        <v>24</v>
      </c>
      <c r="S929" s="15">
        <v>3</v>
      </c>
      <c r="T929" s="15">
        <v>7</v>
      </c>
      <c r="U929" s="15">
        <v>14</v>
      </c>
      <c r="V929" s="15">
        <v>0</v>
      </c>
      <c r="W929" s="15">
        <v>0</v>
      </c>
      <c r="X929" s="15">
        <f t="shared" si="221"/>
        <v>0</v>
      </c>
      <c r="Y929" s="2" t="s">
        <v>513</v>
      </c>
      <c r="Z929" s="15">
        <v>36</v>
      </c>
      <c r="AA929" s="15">
        <v>9</v>
      </c>
      <c r="AB929" s="15">
        <v>9</v>
      </c>
      <c r="AC929" s="15">
        <v>0</v>
      </c>
      <c r="AD929" s="15">
        <v>0</v>
      </c>
      <c r="AE929" s="15">
        <v>0</v>
      </c>
      <c r="AF929" s="15">
        <v>0</v>
      </c>
      <c r="AG929" s="15">
        <v>0</v>
      </c>
      <c r="AH929" s="15">
        <v>0</v>
      </c>
      <c r="AI929" s="15">
        <v>0</v>
      </c>
      <c r="AJ929" s="15">
        <v>0</v>
      </c>
      <c r="AK929" s="15">
        <v>0</v>
      </c>
      <c r="AL929" s="15">
        <v>0</v>
      </c>
      <c r="AM929" s="15">
        <v>0</v>
      </c>
      <c r="AN929" s="15">
        <v>0</v>
      </c>
      <c r="AO929" s="15">
        <v>0</v>
      </c>
      <c r="AP929" s="15">
        <v>0</v>
      </c>
      <c r="AQ929" s="15">
        <v>0</v>
      </c>
      <c r="AR929" s="15">
        <v>0</v>
      </c>
      <c r="AS929" s="15">
        <v>0</v>
      </c>
      <c r="AT929" s="15">
        <v>0</v>
      </c>
      <c r="AU929" s="15">
        <v>0</v>
      </c>
      <c r="AV929" s="15">
        <v>0</v>
      </c>
      <c r="AW929" s="15">
        <f t="shared" si="222"/>
        <v>9</v>
      </c>
      <c r="AX929" s="15">
        <f t="shared" si="223"/>
        <v>9</v>
      </c>
      <c r="AY929" s="15">
        <v>0</v>
      </c>
      <c r="AZ929" s="15">
        <v>0</v>
      </c>
      <c r="BA929" s="15">
        <v>0</v>
      </c>
      <c r="BB929" s="15">
        <v>71</v>
      </c>
      <c r="BC929" s="15">
        <v>71</v>
      </c>
      <c r="BD929" s="15">
        <v>43</v>
      </c>
      <c r="BE929" s="15">
        <v>43</v>
      </c>
      <c r="BF929" s="15">
        <v>0</v>
      </c>
      <c r="BG929" s="15">
        <f t="shared" si="224"/>
        <v>1</v>
      </c>
      <c r="BH929" s="15">
        <v>1</v>
      </c>
      <c r="BI929" s="15">
        <v>0</v>
      </c>
      <c r="BJ929" s="15">
        <v>0</v>
      </c>
      <c r="BK929" s="15">
        <v>1082</v>
      </c>
      <c r="BL929" s="15">
        <f t="shared" si="225"/>
        <v>2338</v>
      </c>
      <c r="BM929" s="15">
        <f t="shared" si="226"/>
        <v>33</v>
      </c>
      <c r="BN929" s="15">
        <v>33</v>
      </c>
      <c r="BO929" s="15">
        <v>0</v>
      </c>
      <c r="BP929" s="15">
        <v>0</v>
      </c>
      <c r="BQ929" s="15">
        <v>31</v>
      </c>
      <c r="BR929" s="15">
        <f t="shared" si="227"/>
        <v>3412</v>
      </c>
      <c r="BS929" s="15">
        <f t="shared" si="228"/>
        <v>3383</v>
      </c>
      <c r="BT929" s="15">
        <f t="shared" si="229"/>
        <v>24</v>
      </c>
      <c r="BU929" s="15">
        <f t="shared" si="230"/>
        <v>4995</v>
      </c>
      <c r="BV929" s="15"/>
      <c r="BW929" s="15">
        <v>0</v>
      </c>
    </row>
    <row r="930" spans="1:75">
      <c r="A930" t="s">
        <v>119</v>
      </c>
      <c r="B930" s="20">
        <v>44047</v>
      </c>
      <c r="C930" s="4" t="s">
        <v>220</v>
      </c>
      <c r="D930" s="5">
        <v>2020</v>
      </c>
      <c r="E930" t="s">
        <v>840</v>
      </c>
      <c r="F930" s="15">
        <v>38815</v>
      </c>
      <c r="G930" s="15">
        <v>3739</v>
      </c>
      <c r="H930" s="15">
        <v>18924</v>
      </c>
      <c r="I930" s="15">
        <v>1</v>
      </c>
      <c r="J930" s="15">
        <v>0</v>
      </c>
      <c r="K930" s="15">
        <f t="shared" si="219"/>
        <v>18925</v>
      </c>
      <c r="L930" s="15">
        <f t="shared" si="220"/>
        <v>0</v>
      </c>
      <c r="M930" s="15">
        <v>39871</v>
      </c>
      <c r="N930" s="15">
        <v>19578</v>
      </c>
      <c r="O930" s="15">
        <v>18925</v>
      </c>
      <c r="P930" s="15">
        <v>20</v>
      </c>
      <c r="Q930" s="15">
        <v>20</v>
      </c>
      <c r="R930" s="15">
        <v>633</v>
      </c>
      <c r="S930" s="15">
        <v>61</v>
      </c>
      <c r="T930" s="15">
        <v>129</v>
      </c>
      <c r="U930" s="15">
        <v>421</v>
      </c>
      <c r="V930" s="15">
        <v>0</v>
      </c>
      <c r="W930" s="15">
        <v>22</v>
      </c>
      <c r="X930" s="15">
        <f t="shared" si="221"/>
        <v>0</v>
      </c>
      <c r="Y930" s="2" t="s">
        <v>513</v>
      </c>
      <c r="Z930" s="15">
        <v>344</v>
      </c>
      <c r="AA930" s="15">
        <v>45</v>
      </c>
      <c r="AB930" s="15">
        <v>44</v>
      </c>
      <c r="AC930" s="15">
        <v>1</v>
      </c>
      <c r="AD930" s="15">
        <v>0</v>
      </c>
      <c r="AE930" s="15">
        <v>1</v>
      </c>
      <c r="AF930" s="15">
        <v>0</v>
      </c>
      <c r="AG930" s="15">
        <v>0</v>
      </c>
      <c r="AH930" s="15">
        <v>0</v>
      </c>
      <c r="AI930" s="15">
        <v>0</v>
      </c>
      <c r="AJ930" s="15">
        <v>0</v>
      </c>
      <c r="AK930" s="15">
        <v>0</v>
      </c>
      <c r="AL930" s="15">
        <v>0</v>
      </c>
      <c r="AM930" s="15">
        <v>0</v>
      </c>
      <c r="AN930" s="15">
        <v>0</v>
      </c>
      <c r="AO930" s="15">
        <v>0</v>
      </c>
      <c r="AP930" s="15">
        <v>0</v>
      </c>
      <c r="AQ930" s="15">
        <v>0</v>
      </c>
      <c r="AR930" s="15">
        <v>0</v>
      </c>
      <c r="AS930" s="15">
        <v>0</v>
      </c>
      <c r="AT930" s="15">
        <v>0</v>
      </c>
      <c r="AU930" s="15">
        <v>0</v>
      </c>
      <c r="AV930" s="15">
        <v>0</v>
      </c>
      <c r="AW930" s="15">
        <f t="shared" si="222"/>
        <v>45</v>
      </c>
      <c r="AX930" s="15">
        <f t="shared" si="223"/>
        <v>44</v>
      </c>
      <c r="AY930" s="15">
        <v>0</v>
      </c>
      <c r="AZ930" s="15">
        <v>0</v>
      </c>
      <c r="BA930" s="15">
        <v>0</v>
      </c>
      <c r="BB930" s="15">
        <v>618</v>
      </c>
      <c r="BC930" s="15">
        <v>618</v>
      </c>
      <c r="BD930" s="15">
        <v>224</v>
      </c>
      <c r="BE930" s="15">
        <v>210</v>
      </c>
      <c r="BF930" s="15">
        <v>14</v>
      </c>
      <c r="BG930" s="15">
        <f t="shared" si="224"/>
        <v>9</v>
      </c>
      <c r="BH930" s="15">
        <v>9</v>
      </c>
      <c r="BI930" s="15">
        <v>0</v>
      </c>
      <c r="BJ930" s="15">
        <v>0</v>
      </c>
      <c r="BK930" s="15">
        <v>11391</v>
      </c>
      <c r="BL930" s="15">
        <f t="shared" si="225"/>
        <v>8178</v>
      </c>
      <c r="BM930" s="15">
        <f t="shared" si="226"/>
        <v>500</v>
      </c>
      <c r="BN930" s="15">
        <v>500</v>
      </c>
      <c r="BO930" s="15">
        <v>0</v>
      </c>
      <c r="BP930" s="15">
        <v>0</v>
      </c>
      <c r="BQ930" s="15">
        <v>500</v>
      </c>
      <c r="BR930" s="15">
        <f t="shared" si="227"/>
        <v>19533</v>
      </c>
      <c r="BS930" s="15">
        <f t="shared" si="228"/>
        <v>18881</v>
      </c>
      <c r="BT930" s="15">
        <f t="shared" si="229"/>
        <v>632</v>
      </c>
      <c r="BU930" s="15">
        <f t="shared" si="230"/>
        <v>39527</v>
      </c>
      <c r="BV930" s="15"/>
      <c r="BW930" s="15">
        <v>0</v>
      </c>
    </row>
    <row r="931" spans="1:75">
      <c r="A931" t="s">
        <v>121</v>
      </c>
      <c r="B931" s="20">
        <v>44047</v>
      </c>
      <c r="C931" s="4" t="s">
        <v>220</v>
      </c>
      <c r="D931" s="5">
        <v>2020</v>
      </c>
      <c r="E931" t="s">
        <v>841</v>
      </c>
      <c r="F931" s="15">
        <v>1614</v>
      </c>
      <c r="G931" s="15">
        <v>318</v>
      </c>
      <c r="H931" s="15">
        <v>1094</v>
      </c>
      <c r="I931" s="15">
        <v>0</v>
      </c>
      <c r="J931" s="15">
        <v>0</v>
      </c>
      <c r="K931" s="15">
        <f t="shared" si="219"/>
        <v>1094</v>
      </c>
      <c r="L931" s="15">
        <f t="shared" si="220"/>
        <v>0</v>
      </c>
      <c r="M931" s="15">
        <v>1643</v>
      </c>
      <c r="N931" s="15">
        <v>1109</v>
      </c>
      <c r="O931" s="15">
        <v>1094</v>
      </c>
      <c r="P931" s="15">
        <v>0</v>
      </c>
      <c r="Q931" s="15">
        <v>0</v>
      </c>
      <c r="R931" s="15">
        <v>15</v>
      </c>
      <c r="S931" s="15">
        <v>0</v>
      </c>
      <c r="T931" s="15">
        <v>0</v>
      </c>
      <c r="U931" s="15">
        <v>15</v>
      </c>
      <c r="V931" s="15">
        <v>0</v>
      </c>
      <c r="W931" s="15">
        <v>0</v>
      </c>
      <c r="X931" s="15">
        <f t="shared" si="221"/>
        <v>0</v>
      </c>
      <c r="Y931" s="2" t="s">
        <v>513</v>
      </c>
      <c r="Z931" s="15">
        <v>0</v>
      </c>
      <c r="AA931" s="15">
        <v>5</v>
      </c>
      <c r="AB931" s="15">
        <v>5</v>
      </c>
      <c r="AC931" s="15">
        <v>0</v>
      </c>
      <c r="AD931" s="15">
        <v>0</v>
      </c>
      <c r="AE931" s="15">
        <v>0</v>
      </c>
      <c r="AF931" s="15">
        <v>0</v>
      </c>
      <c r="AG931" s="15">
        <v>0</v>
      </c>
      <c r="AH931" s="15">
        <v>0</v>
      </c>
      <c r="AI931" s="15">
        <v>0</v>
      </c>
      <c r="AJ931" s="15">
        <v>0</v>
      </c>
      <c r="AK931" s="15">
        <v>0</v>
      </c>
      <c r="AL931" s="15">
        <v>0</v>
      </c>
      <c r="AM931" s="15">
        <v>0</v>
      </c>
      <c r="AN931" s="15">
        <v>0</v>
      </c>
      <c r="AO931" s="15">
        <v>0</v>
      </c>
      <c r="AP931" s="15">
        <v>0</v>
      </c>
      <c r="AQ931" s="15">
        <v>0</v>
      </c>
      <c r="AR931" s="15">
        <v>0</v>
      </c>
      <c r="AS931" s="15">
        <v>0</v>
      </c>
      <c r="AT931" s="15">
        <v>0</v>
      </c>
      <c r="AU931" s="15">
        <v>0</v>
      </c>
      <c r="AV931" s="15">
        <v>0</v>
      </c>
      <c r="AW931" s="15">
        <f t="shared" si="222"/>
        <v>5</v>
      </c>
      <c r="AX931" s="15">
        <f t="shared" si="223"/>
        <v>5</v>
      </c>
      <c r="AY931" s="15">
        <v>0</v>
      </c>
      <c r="AZ931" s="15">
        <v>0</v>
      </c>
      <c r="BA931" s="15">
        <v>0</v>
      </c>
      <c r="BB931" s="15">
        <v>18</v>
      </c>
      <c r="BC931" s="15">
        <v>18</v>
      </c>
      <c r="BD931" s="15">
        <v>14</v>
      </c>
      <c r="BE931" s="15">
        <v>14</v>
      </c>
      <c r="BF931" s="15">
        <v>0</v>
      </c>
      <c r="BG931" s="15">
        <f t="shared" si="224"/>
        <v>0</v>
      </c>
      <c r="BH931" s="15">
        <v>0</v>
      </c>
      <c r="BI931" s="15">
        <v>0</v>
      </c>
      <c r="BJ931" s="15">
        <v>0</v>
      </c>
      <c r="BK931" s="15">
        <v>700</v>
      </c>
      <c r="BL931" s="15">
        <f t="shared" si="225"/>
        <v>409</v>
      </c>
      <c r="BM931" s="15">
        <f t="shared" si="226"/>
        <v>0</v>
      </c>
      <c r="BN931" s="15">
        <v>0</v>
      </c>
      <c r="BO931" s="15">
        <v>0</v>
      </c>
      <c r="BP931" s="15">
        <v>0</v>
      </c>
      <c r="BQ931" s="15">
        <v>0</v>
      </c>
      <c r="BR931" s="15">
        <f t="shared" si="227"/>
        <v>1104</v>
      </c>
      <c r="BS931" s="15">
        <f t="shared" si="228"/>
        <v>1089</v>
      </c>
      <c r="BT931" s="15">
        <f t="shared" si="229"/>
        <v>15</v>
      </c>
      <c r="BU931" s="15">
        <f t="shared" si="230"/>
        <v>1643</v>
      </c>
      <c r="BV931" s="15"/>
      <c r="BW931" s="15">
        <v>0</v>
      </c>
    </row>
    <row r="932" spans="1:75">
      <c r="A932" t="s">
        <v>123</v>
      </c>
      <c r="B932" s="20">
        <v>44047</v>
      </c>
      <c r="C932" s="4" t="s">
        <v>220</v>
      </c>
      <c r="D932" s="5">
        <v>2020</v>
      </c>
      <c r="E932" t="s">
        <v>842</v>
      </c>
      <c r="F932" s="15">
        <v>44433</v>
      </c>
      <c r="G932" s="15">
        <v>3553</v>
      </c>
      <c r="H932" s="15">
        <v>23022</v>
      </c>
      <c r="I932" s="15">
        <v>0</v>
      </c>
      <c r="J932" s="15">
        <v>0</v>
      </c>
      <c r="K932" s="15">
        <f t="shared" si="219"/>
        <v>23022</v>
      </c>
      <c r="L932" s="15">
        <f t="shared" si="220"/>
        <v>0</v>
      </c>
      <c r="M932" s="15">
        <v>45410</v>
      </c>
      <c r="N932" s="15">
        <v>23360</v>
      </c>
      <c r="O932" s="15">
        <v>23022</v>
      </c>
      <c r="P932" s="15">
        <v>63</v>
      </c>
      <c r="Q932" s="15">
        <v>10</v>
      </c>
      <c r="R932" s="15">
        <v>275</v>
      </c>
      <c r="S932" s="15">
        <v>28</v>
      </c>
      <c r="T932" s="15">
        <v>135</v>
      </c>
      <c r="U932" s="15">
        <v>96</v>
      </c>
      <c r="V932" s="15">
        <v>0</v>
      </c>
      <c r="W932" s="15">
        <v>16</v>
      </c>
      <c r="X932" s="15">
        <f t="shared" si="221"/>
        <v>0</v>
      </c>
      <c r="Y932" s="2" t="s">
        <v>513</v>
      </c>
      <c r="Z932" s="15">
        <v>528</v>
      </c>
      <c r="AA932" s="15">
        <v>50</v>
      </c>
      <c r="AB932" s="15">
        <v>48</v>
      </c>
      <c r="AC932" s="15">
        <v>2</v>
      </c>
      <c r="AD932" s="15">
        <v>0</v>
      </c>
      <c r="AE932" s="15">
        <v>0</v>
      </c>
      <c r="AF932" s="15">
        <v>2</v>
      </c>
      <c r="AG932" s="15">
        <v>0</v>
      </c>
      <c r="AH932" s="15">
        <v>0</v>
      </c>
      <c r="AI932" s="15">
        <v>0</v>
      </c>
      <c r="AJ932" s="15">
        <v>0</v>
      </c>
      <c r="AK932" s="15">
        <v>0</v>
      </c>
      <c r="AL932" s="15">
        <v>0</v>
      </c>
      <c r="AM932" s="15">
        <v>0</v>
      </c>
      <c r="AN932" s="15">
        <v>0</v>
      </c>
      <c r="AO932" s="15">
        <v>0</v>
      </c>
      <c r="AP932" s="15">
        <v>0</v>
      </c>
      <c r="AQ932" s="15">
        <v>0</v>
      </c>
      <c r="AR932" s="15">
        <v>0</v>
      </c>
      <c r="AS932" s="15">
        <v>0</v>
      </c>
      <c r="AT932" s="15">
        <v>0</v>
      </c>
      <c r="AU932" s="15">
        <v>0</v>
      </c>
      <c r="AV932" s="15">
        <v>0</v>
      </c>
      <c r="AW932" s="15">
        <f t="shared" si="222"/>
        <v>50</v>
      </c>
      <c r="AX932" s="15">
        <f t="shared" si="223"/>
        <v>48</v>
      </c>
      <c r="AY932" s="15">
        <v>0</v>
      </c>
      <c r="AZ932" s="15">
        <v>0</v>
      </c>
      <c r="BA932" s="15">
        <v>0</v>
      </c>
      <c r="BB932" s="15">
        <v>709</v>
      </c>
      <c r="BC932" s="15">
        <v>709</v>
      </c>
      <c r="BD932" s="15">
        <v>328</v>
      </c>
      <c r="BE932" s="15">
        <v>326</v>
      </c>
      <c r="BF932" s="15">
        <v>2</v>
      </c>
      <c r="BG932" s="15">
        <f t="shared" si="224"/>
        <v>11</v>
      </c>
      <c r="BH932" s="15">
        <v>11</v>
      </c>
      <c r="BI932" s="15">
        <v>0</v>
      </c>
      <c r="BJ932" s="15">
        <v>0</v>
      </c>
      <c r="BK932" s="15">
        <v>10371</v>
      </c>
      <c r="BL932" s="15">
        <f t="shared" si="225"/>
        <v>12978</v>
      </c>
      <c r="BM932" s="15">
        <f t="shared" si="226"/>
        <v>385</v>
      </c>
      <c r="BN932" s="15">
        <v>385</v>
      </c>
      <c r="BO932" s="15">
        <v>0</v>
      </c>
      <c r="BP932" s="15">
        <v>0</v>
      </c>
      <c r="BQ932" s="15">
        <v>385</v>
      </c>
      <c r="BR932" s="15">
        <f t="shared" si="227"/>
        <v>23310</v>
      </c>
      <c r="BS932" s="15">
        <f t="shared" si="228"/>
        <v>22974</v>
      </c>
      <c r="BT932" s="15">
        <f t="shared" si="229"/>
        <v>273</v>
      </c>
      <c r="BU932" s="15">
        <f t="shared" si="230"/>
        <v>44882</v>
      </c>
      <c r="BV932" s="15"/>
      <c r="BW932" s="15">
        <v>0</v>
      </c>
    </row>
    <row r="933" spans="1:75">
      <c r="A933" t="s">
        <v>125</v>
      </c>
      <c r="B933" s="20">
        <v>44047</v>
      </c>
      <c r="C933" s="4" t="s">
        <v>220</v>
      </c>
      <c r="D933" s="5">
        <v>2020</v>
      </c>
      <c r="E933" t="s">
        <v>843</v>
      </c>
      <c r="F933" s="15">
        <v>46003</v>
      </c>
      <c r="G933" s="15">
        <v>4137</v>
      </c>
      <c r="H933" s="15">
        <v>24812</v>
      </c>
      <c r="I933" s="15">
        <v>7</v>
      </c>
      <c r="J933" s="15">
        <v>0</v>
      </c>
      <c r="K933" s="15">
        <f t="shared" si="219"/>
        <v>24819</v>
      </c>
      <c r="L933" s="15">
        <f t="shared" si="220"/>
        <v>0</v>
      </c>
      <c r="M933" s="15">
        <v>47315</v>
      </c>
      <c r="N933" s="15">
        <v>25168</v>
      </c>
      <c r="O933" s="15">
        <v>24819</v>
      </c>
      <c r="P933" s="15">
        <v>175</v>
      </c>
      <c r="Q933" s="15">
        <v>0</v>
      </c>
      <c r="R933" s="15">
        <v>174</v>
      </c>
      <c r="S933" s="15">
        <v>56</v>
      </c>
      <c r="T933" s="15">
        <v>114</v>
      </c>
      <c r="U933" s="15">
        <v>0</v>
      </c>
      <c r="V933" s="15">
        <v>0</v>
      </c>
      <c r="W933" s="15">
        <v>4</v>
      </c>
      <c r="X933" s="15">
        <f t="shared" si="221"/>
        <v>0</v>
      </c>
      <c r="Y933" s="2" t="s">
        <v>513</v>
      </c>
      <c r="Z933" s="15">
        <v>1</v>
      </c>
      <c r="AA933" s="15">
        <v>34</v>
      </c>
      <c r="AB933" s="15">
        <v>33</v>
      </c>
      <c r="AC933" s="15">
        <v>1</v>
      </c>
      <c r="AD933" s="15">
        <v>0</v>
      </c>
      <c r="AE933" s="15">
        <v>1</v>
      </c>
      <c r="AF933" s="15">
        <v>0</v>
      </c>
      <c r="AG933" s="15">
        <v>0</v>
      </c>
      <c r="AH933" s="15">
        <v>0</v>
      </c>
      <c r="AI933" s="15">
        <v>0</v>
      </c>
      <c r="AJ933" s="15">
        <v>0</v>
      </c>
      <c r="AK933" s="15">
        <v>0</v>
      </c>
      <c r="AL933" s="15">
        <v>0</v>
      </c>
      <c r="AM933" s="15">
        <v>0</v>
      </c>
      <c r="AN933" s="15">
        <v>0</v>
      </c>
      <c r="AO933" s="15">
        <v>0</v>
      </c>
      <c r="AP933" s="15">
        <v>0</v>
      </c>
      <c r="AQ933" s="15">
        <v>0</v>
      </c>
      <c r="AR933" s="15">
        <v>0</v>
      </c>
      <c r="AS933" s="15">
        <v>0</v>
      </c>
      <c r="AT933" s="15">
        <v>0</v>
      </c>
      <c r="AU933" s="15">
        <v>0</v>
      </c>
      <c r="AV933" s="15">
        <v>0</v>
      </c>
      <c r="AW933" s="15">
        <f t="shared" si="222"/>
        <v>34</v>
      </c>
      <c r="AX933" s="15">
        <f t="shared" si="223"/>
        <v>33</v>
      </c>
      <c r="AY933" s="15">
        <v>0</v>
      </c>
      <c r="AZ933" s="15">
        <v>0</v>
      </c>
      <c r="BA933" s="15">
        <v>0</v>
      </c>
      <c r="BB933" s="15">
        <v>797</v>
      </c>
      <c r="BC933" s="15">
        <v>794</v>
      </c>
      <c r="BD933" s="15">
        <v>302</v>
      </c>
      <c r="BE933" s="15">
        <v>300</v>
      </c>
      <c r="BF933" s="15">
        <v>2</v>
      </c>
      <c r="BG933" s="15">
        <f t="shared" si="224"/>
        <v>30</v>
      </c>
      <c r="BH933" s="15">
        <v>30</v>
      </c>
      <c r="BI933" s="15">
        <v>0</v>
      </c>
      <c r="BJ933" s="15">
        <v>28</v>
      </c>
      <c r="BK933" s="15">
        <v>11386</v>
      </c>
      <c r="BL933" s="15">
        <f t="shared" si="225"/>
        <v>13752</v>
      </c>
      <c r="BM933" s="15">
        <f t="shared" si="226"/>
        <v>437</v>
      </c>
      <c r="BN933" s="15">
        <v>437</v>
      </c>
      <c r="BO933" s="15">
        <v>0</v>
      </c>
      <c r="BP933" s="15">
        <v>0</v>
      </c>
      <c r="BQ933" s="15">
        <v>437</v>
      </c>
      <c r="BR933" s="15">
        <f t="shared" si="227"/>
        <v>25134</v>
      </c>
      <c r="BS933" s="15">
        <f t="shared" si="228"/>
        <v>24786</v>
      </c>
      <c r="BT933" s="15">
        <f t="shared" si="229"/>
        <v>173</v>
      </c>
      <c r="BU933" s="15">
        <f t="shared" si="230"/>
        <v>47314</v>
      </c>
      <c r="BV933" s="15"/>
      <c r="BW933" s="15">
        <v>0</v>
      </c>
    </row>
    <row r="934" spans="1:75">
      <c r="A934" t="s">
        <v>127</v>
      </c>
      <c r="B934" s="20">
        <v>44047</v>
      </c>
      <c r="C934" s="4" t="s">
        <v>220</v>
      </c>
      <c r="D934" s="5">
        <v>2020</v>
      </c>
      <c r="E934" t="s">
        <v>844</v>
      </c>
      <c r="F934" s="15">
        <v>59217</v>
      </c>
      <c r="G934" s="15">
        <v>5934</v>
      </c>
      <c r="H934" s="15">
        <v>37241</v>
      </c>
      <c r="I934" s="15">
        <v>6</v>
      </c>
      <c r="J934" s="15">
        <v>8</v>
      </c>
      <c r="K934" s="15">
        <f t="shared" si="219"/>
        <v>37239</v>
      </c>
      <c r="L934" s="15">
        <f t="shared" si="220"/>
        <v>0</v>
      </c>
      <c r="M934" s="15">
        <v>61614</v>
      </c>
      <c r="N934" s="15">
        <v>37931</v>
      </c>
      <c r="O934" s="15">
        <v>37239</v>
      </c>
      <c r="P934" s="15">
        <v>302</v>
      </c>
      <c r="Q934" s="15">
        <v>0</v>
      </c>
      <c r="R934" s="15">
        <v>390</v>
      </c>
      <c r="S934" s="15">
        <v>93</v>
      </c>
      <c r="T934" s="15">
        <v>116</v>
      </c>
      <c r="U934" s="15">
        <v>145</v>
      </c>
      <c r="V934" s="15">
        <v>0</v>
      </c>
      <c r="W934" s="15">
        <v>36</v>
      </c>
      <c r="X934" s="15">
        <f t="shared" si="221"/>
        <v>0</v>
      </c>
      <c r="Y934" s="2" t="s">
        <v>513</v>
      </c>
      <c r="Z934" s="15">
        <v>4003</v>
      </c>
      <c r="AA934" s="15">
        <v>682</v>
      </c>
      <c r="AB934" s="15">
        <v>672</v>
      </c>
      <c r="AC934" s="15">
        <v>10</v>
      </c>
      <c r="AD934" s="15">
        <v>2</v>
      </c>
      <c r="AE934" s="15">
        <v>8</v>
      </c>
      <c r="AF934" s="15">
        <v>0</v>
      </c>
      <c r="AG934" s="15">
        <v>0</v>
      </c>
      <c r="AH934" s="15">
        <v>0</v>
      </c>
      <c r="AI934" s="15">
        <v>0</v>
      </c>
      <c r="AJ934" s="15">
        <v>0</v>
      </c>
      <c r="AK934" s="15">
        <v>0</v>
      </c>
      <c r="AL934" s="15">
        <v>0</v>
      </c>
      <c r="AM934" s="15">
        <v>0</v>
      </c>
      <c r="AN934" s="15">
        <v>0</v>
      </c>
      <c r="AO934" s="15">
        <v>0</v>
      </c>
      <c r="AP934" s="15">
        <v>0</v>
      </c>
      <c r="AQ934" s="15">
        <v>0</v>
      </c>
      <c r="AR934" s="15">
        <v>0</v>
      </c>
      <c r="AS934" s="15">
        <v>0</v>
      </c>
      <c r="AT934" s="15">
        <v>0</v>
      </c>
      <c r="AU934" s="15">
        <v>0</v>
      </c>
      <c r="AV934" s="15">
        <v>0</v>
      </c>
      <c r="AW934" s="15">
        <f t="shared" si="222"/>
        <v>682</v>
      </c>
      <c r="AX934" s="15">
        <f t="shared" si="223"/>
        <v>672</v>
      </c>
      <c r="AY934" s="15">
        <v>0</v>
      </c>
      <c r="AZ934" s="15">
        <v>0</v>
      </c>
      <c r="BA934" s="15">
        <v>0</v>
      </c>
      <c r="BB934" s="15">
        <v>1735</v>
      </c>
      <c r="BC934" s="15">
        <v>1735</v>
      </c>
      <c r="BD934" s="15">
        <v>570</v>
      </c>
      <c r="BE934" s="15">
        <v>563</v>
      </c>
      <c r="BF934" s="15">
        <v>7</v>
      </c>
      <c r="BG934" s="15">
        <f t="shared" si="224"/>
        <v>199</v>
      </c>
      <c r="BH934" s="15">
        <v>191</v>
      </c>
      <c r="BI934" s="15">
        <v>8</v>
      </c>
      <c r="BJ934" s="15">
        <v>0</v>
      </c>
      <c r="BK934" s="15">
        <v>18938</v>
      </c>
      <c r="BL934" s="15">
        <f t="shared" si="225"/>
        <v>18794</v>
      </c>
      <c r="BM934" s="15">
        <f t="shared" si="226"/>
        <v>1390</v>
      </c>
      <c r="BN934" s="15">
        <v>1390</v>
      </c>
      <c r="BO934" s="15">
        <v>0</v>
      </c>
      <c r="BP934" s="15">
        <v>0</v>
      </c>
      <c r="BQ934" s="15">
        <v>0</v>
      </c>
      <c r="BR934" s="15">
        <f t="shared" si="227"/>
        <v>37249</v>
      </c>
      <c r="BS934" s="15">
        <f t="shared" si="228"/>
        <v>36567</v>
      </c>
      <c r="BT934" s="15">
        <f t="shared" si="229"/>
        <v>380</v>
      </c>
      <c r="BU934" s="15">
        <f t="shared" si="230"/>
        <v>57611</v>
      </c>
      <c r="BV934" s="15"/>
      <c r="BW934" s="15">
        <v>1</v>
      </c>
    </row>
    <row r="935" spans="1:75">
      <c r="A935" t="s">
        <v>129</v>
      </c>
      <c r="B935" s="20">
        <v>44047</v>
      </c>
      <c r="C935" s="4" t="s">
        <v>220</v>
      </c>
      <c r="D935" s="5">
        <v>2020</v>
      </c>
      <c r="E935" t="s">
        <v>845</v>
      </c>
      <c r="F935" s="15">
        <v>26495</v>
      </c>
      <c r="G935" s="15">
        <v>2495</v>
      </c>
      <c r="H935" s="15">
        <v>17881</v>
      </c>
      <c r="I935" s="15">
        <v>5</v>
      </c>
      <c r="J935" s="15">
        <v>0</v>
      </c>
      <c r="K935" s="15">
        <f t="shared" si="219"/>
        <v>17886</v>
      </c>
      <c r="L935" s="15">
        <f t="shared" si="220"/>
        <v>0</v>
      </c>
      <c r="M935" s="15">
        <v>27244</v>
      </c>
      <c r="N935" s="15">
        <v>18060</v>
      </c>
      <c r="O935" s="15">
        <v>17886</v>
      </c>
      <c r="P935" s="15">
        <v>5</v>
      </c>
      <c r="Q935" s="15">
        <v>0</v>
      </c>
      <c r="R935" s="15">
        <v>169</v>
      </c>
      <c r="S935" s="15">
        <v>47</v>
      </c>
      <c r="T935" s="15">
        <v>18</v>
      </c>
      <c r="U935" s="15">
        <v>102</v>
      </c>
      <c r="V935" s="15">
        <v>0</v>
      </c>
      <c r="W935" s="15">
        <v>2</v>
      </c>
      <c r="X935" s="15">
        <f t="shared" si="221"/>
        <v>0</v>
      </c>
      <c r="Y935" s="2" t="s">
        <v>513</v>
      </c>
      <c r="Z935" s="15">
        <v>455</v>
      </c>
      <c r="AA935" s="15">
        <v>62</v>
      </c>
      <c r="AB935" s="15">
        <v>60</v>
      </c>
      <c r="AC935" s="15">
        <v>2</v>
      </c>
      <c r="AD935" s="15">
        <v>0</v>
      </c>
      <c r="AE935" s="15">
        <v>1</v>
      </c>
      <c r="AF935" s="15">
        <v>1</v>
      </c>
      <c r="AG935" s="15">
        <v>0</v>
      </c>
      <c r="AH935" s="15">
        <v>0</v>
      </c>
      <c r="AI935" s="15">
        <v>0</v>
      </c>
      <c r="AJ935" s="15">
        <v>0</v>
      </c>
      <c r="AK935" s="15">
        <v>0</v>
      </c>
      <c r="AL935" s="15">
        <v>0</v>
      </c>
      <c r="AM935" s="15">
        <v>0</v>
      </c>
      <c r="AN935" s="15">
        <v>0</v>
      </c>
      <c r="AO935" s="15">
        <v>0</v>
      </c>
      <c r="AP935" s="15">
        <v>0</v>
      </c>
      <c r="AQ935" s="15">
        <v>0</v>
      </c>
      <c r="AR935" s="15">
        <v>0</v>
      </c>
      <c r="AS935" s="15">
        <v>0</v>
      </c>
      <c r="AT935" s="15">
        <v>0</v>
      </c>
      <c r="AU935" s="15">
        <v>0</v>
      </c>
      <c r="AV935" s="15">
        <v>0</v>
      </c>
      <c r="AW935" s="15">
        <f t="shared" si="222"/>
        <v>62</v>
      </c>
      <c r="AX935" s="15">
        <f t="shared" si="223"/>
        <v>60</v>
      </c>
      <c r="AY935" s="15">
        <v>0</v>
      </c>
      <c r="AZ935" s="15">
        <v>0</v>
      </c>
      <c r="BA935" s="15">
        <v>0</v>
      </c>
      <c r="BB935" s="15">
        <v>543</v>
      </c>
      <c r="BC935" s="15">
        <v>542</v>
      </c>
      <c r="BD935" s="15">
        <v>250</v>
      </c>
      <c r="BE935" s="15">
        <v>247</v>
      </c>
      <c r="BF935" s="15">
        <v>3</v>
      </c>
      <c r="BG935" s="15">
        <f t="shared" si="224"/>
        <v>34</v>
      </c>
      <c r="BH935" s="15">
        <v>34</v>
      </c>
      <c r="BI935" s="15">
        <v>0</v>
      </c>
      <c r="BJ935" s="15">
        <v>33</v>
      </c>
      <c r="BK935" s="15">
        <v>7279</v>
      </c>
      <c r="BL935" s="15">
        <f t="shared" si="225"/>
        <v>10747</v>
      </c>
      <c r="BM935" s="15">
        <f t="shared" si="226"/>
        <v>370</v>
      </c>
      <c r="BN935" s="15">
        <v>370</v>
      </c>
      <c r="BO935" s="15">
        <v>0</v>
      </c>
      <c r="BP935" s="15">
        <v>0</v>
      </c>
      <c r="BQ935" s="15">
        <v>365</v>
      </c>
      <c r="BR935" s="15">
        <f t="shared" si="227"/>
        <v>17998</v>
      </c>
      <c r="BS935" s="15">
        <f t="shared" si="228"/>
        <v>17826</v>
      </c>
      <c r="BT935" s="15">
        <f t="shared" si="229"/>
        <v>167</v>
      </c>
      <c r="BU935" s="15">
        <f t="shared" si="230"/>
        <v>26789</v>
      </c>
      <c r="BV935" s="15"/>
      <c r="BW935" s="15">
        <v>0</v>
      </c>
    </row>
    <row r="936" spans="1:75">
      <c r="A936" t="s">
        <v>131</v>
      </c>
      <c r="B936" s="20">
        <v>44047</v>
      </c>
      <c r="C936" s="4" t="s">
        <v>220</v>
      </c>
      <c r="D936" s="5">
        <v>2020</v>
      </c>
      <c r="E936" t="s">
        <v>846</v>
      </c>
      <c r="F936" s="15">
        <v>1360706</v>
      </c>
      <c r="G936" s="15">
        <v>112648</v>
      </c>
      <c r="H936" s="15">
        <v>750025</v>
      </c>
      <c r="I936" s="15">
        <v>205</v>
      </c>
      <c r="J936" s="15">
        <v>65</v>
      </c>
      <c r="K936" s="15">
        <f t="shared" si="219"/>
        <v>750165</v>
      </c>
      <c r="L936" s="15">
        <f t="shared" si="220"/>
        <v>0</v>
      </c>
      <c r="M936" s="15">
        <v>1402915</v>
      </c>
      <c r="N936" s="15">
        <v>764434</v>
      </c>
      <c r="O936" s="15">
        <v>750165</v>
      </c>
      <c r="P936" s="15">
        <v>0</v>
      </c>
      <c r="Q936" s="15">
        <v>0</v>
      </c>
      <c r="R936" s="15">
        <v>14269</v>
      </c>
      <c r="S936" s="15">
        <v>3164</v>
      </c>
      <c r="T936" s="15">
        <v>3657</v>
      </c>
      <c r="U936" s="15">
        <v>7365</v>
      </c>
      <c r="V936" s="15">
        <v>0</v>
      </c>
      <c r="W936" s="15">
        <v>83</v>
      </c>
      <c r="X936" s="15">
        <f t="shared" si="221"/>
        <v>0</v>
      </c>
      <c r="Y936" s="2" t="s">
        <v>513</v>
      </c>
      <c r="Z936" s="15">
        <v>94</v>
      </c>
      <c r="AA936" s="15">
        <v>7568</v>
      </c>
      <c r="AB936" s="15">
        <v>7475</v>
      </c>
      <c r="AC936" s="15">
        <v>93</v>
      </c>
      <c r="AD936" s="15">
        <v>41</v>
      </c>
      <c r="AE936" s="15">
        <v>32</v>
      </c>
      <c r="AF936" s="15">
        <v>20</v>
      </c>
      <c r="AG936" s="15">
        <v>0</v>
      </c>
      <c r="AH936" s="15">
        <v>2</v>
      </c>
      <c r="AI936" s="15">
        <v>2</v>
      </c>
      <c r="AJ936" s="15">
        <v>0</v>
      </c>
      <c r="AK936" s="15">
        <v>0</v>
      </c>
      <c r="AL936" s="15">
        <v>0</v>
      </c>
      <c r="AM936" s="15">
        <v>0</v>
      </c>
      <c r="AN936" s="15">
        <v>13</v>
      </c>
      <c r="AO936" s="15">
        <v>13</v>
      </c>
      <c r="AP936" s="15">
        <v>0</v>
      </c>
      <c r="AQ936" s="15">
        <v>0</v>
      </c>
      <c r="AR936" s="15">
        <v>13</v>
      </c>
      <c r="AS936" s="15">
        <v>0</v>
      </c>
      <c r="AT936" s="15">
        <v>0</v>
      </c>
      <c r="AU936" s="15">
        <v>0</v>
      </c>
      <c r="AV936" s="15">
        <v>13</v>
      </c>
      <c r="AW936" s="15">
        <f t="shared" si="222"/>
        <v>7570</v>
      </c>
      <c r="AX936" s="15">
        <f t="shared" si="223"/>
        <v>7477</v>
      </c>
      <c r="AY936" s="15">
        <v>0</v>
      </c>
      <c r="AZ936" s="15">
        <v>0</v>
      </c>
      <c r="BA936" s="15">
        <v>0</v>
      </c>
      <c r="BB936" s="15">
        <v>32586</v>
      </c>
      <c r="BC936" s="15">
        <v>32586</v>
      </c>
      <c r="BD936" s="15">
        <v>17818</v>
      </c>
      <c r="BE936" s="15">
        <v>17337</v>
      </c>
      <c r="BF936" s="15">
        <v>481</v>
      </c>
      <c r="BG936" s="15">
        <f t="shared" si="224"/>
        <v>3627</v>
      </c>
      <c r="BH936" s="15">
        <v>3568</v>
      </c>
      <c r="BI936" s="15">
        <v>59</v>
      </c>
      <c r="BJ936" s="15">
        <v>0</v>
      </c>
      <c r="BK936" s="15">
        <v>386897</v>
      </c>
      <c r="BL936" s="15">
        <f t="shared" si="225"/>
        <v>373910</v>
      </c>
      <c r="BM936" s="15">
        <f t="shared" si="226"/>
        <v>13557</v>
      </c>
      <c r="BN936" s="15">
        <v>1</v>
      </c>
      <c r="BO936" s="15">
        <v>13556</v>
      </c>
      <c r="BP936" s="15">
        <v>0</v>
      </c>
      <c r="BQ936" s="15">
        <v>6859</v>
      </c>
      <c r="BR936" s="15">
        <f t="shared" si="227"/>
        <v>756851</v>
      </c>
      <c r="BS936" s="15">
        <f t="shared" si="228"/>
        <v>742688</v>
      </c>
      <c r="BT936" s="15">
        <f t="shared" si="229"/>
        <v>14163</v>
      </c>
      <c r="BU936" s="15">
        <f t="shared" si="230"/>
        <v>1402808</v>
      </c>
      <c r="BV936" s="15"/>
      <c r="BW936" s="15">
        <v>1223</v>
      </c>
    </row>
    <row r="937" spans="1:75" ht="72.599999999999994">
      <c r="A937" t="s">
        <v>133</v>
      </c>
      <c r="B937" s="20">
        <v>44047</v>
      </c>
      <c r="C937" s="4" t="s">
        <v>220</v>
      </c>
      <c r="D937" s="5">
        <v>2020</v>
      </c>
      <c r="E937" t="s">
        <v>847</v>
      </c>
      <c r="F937" s="15">
        <v>179630</v>
      </c>
      <c r="G937" s="15">
        <v>15703</v>
      </c>
      <c r="H937" s="15">
        <v>98553</v>
      </c>
      <c r="I937" s="15">
        <v>13</v>
      </c>
      <c r="J937" s="15">
        <v>0</v>
      </c>
      <c r="K937" s="15">
        <f t="shared" si="219"/>
        <v>98566</v>
      </c>
      <c r="L937" s="15">
        <f t="shared" si="220"/>
        <v>-3</v>
      </c>
      <c r="M937" s="15">
        <v>186987</v>
      </c>
      <c r="N937" s="15">
        <v>100259</v>
      </c>
      <c r="O937" s="15">
        <v>98569</v>
      </c>
      <c r="P937" s="15">
        <v>0</v>
      </c>
      <c r="Q937" s="15">
        <v>0</v>
      </c>
      <c r="R937" s="15">
        <v>1690</v>
      </c>
      <c r="S937" s="15">
        <v>71</v>
      </c>
      <c r="T937" s="15">
        <v>904</v>
      </c>
      <c r="U937" s="15">
        <v>670</v>
      </c>
      <c r="V937" s="15">
        <v>0</v>
      </c>
      <c r="W937" s="15">
        <v>45</v>
      </c>
      <c r="X937" s="15">
        <f t="shared" si="221"/>
        <v>0</v>
      </c>
      <c r="Y937" s="2" t="s">
        <v>848</v>
      </c>
      <c r="Z937" s="15">
        <v>10508</v>
      </c>
      <c r="AA937" s="15">
        <v>1676</v>
      </c>
      <c r="AB937" s="15">
        <v>1645</v>
      </c>
      <c r="AC937" s="15">
        <v>31</v>
      </c>
      <c r="AD937" s="15">
        <v>3</v>
      </c>
      <c r="AE937" s="15">
        <v>20</v>
      </c>
      <c r="AF937" s="15">
        <v>2</v>
      </c>
      <c r="AG937" s="15">
        <v>6</v>
      </c>
      <c r="AH937" s="15">
        <v>0</v>
      </c>
      <c r="AI937" s="15">
        <v>0</v>
      </c>
      <c r="AJ937" s="15">
        <v>0</v>
      </c>
      <c r="AK937" s="15">
        <v>0</v>
      </c>
      <c r="AL937" s="15">
        <v>0</v>
      </c>
      <c r="AM937" s="15">
        <v>0</v>
      </c>
      <c r="AN937" s="15">
        <v>2</v>
      </c>
      <c r="AO937" s="15">
        <v>2</v>
      </c>
      <c r="AP937" s="15">
        <v>0</v>
      </c>
      <c r="AQ937" s="15">
        <v>1</v>
      </c>
      <c r="AR937" s="15">
        <v>1</v>
      </c>
      <c r="AS937" s="15">
        <v>0</v>
      </c>
      <c r="AT937" s="15">
        <v>0</v>
      </c>
      <c r="AU937" s="15">
        <v>0</v>
      </c>
      <c r="AV937" s="15">
        <v>1</v>
      </c>
      <c r="AW937" s="15">
        <f t="shared" si="222"/>
        <v>1676</v>
      </c>
      <c r="AX937" s="15">
        <f t="shared" si="223"/>
        <v>1645</v>
      </c>
      <c r="AY937" s="15">
        <v>0</v>
      </c>
      <c r="AZ937" s="15">
        <v>0</v>
      </c>
      <c r="BA937" s="15">
        <v>0</v>
      </c>
      <c r="BB937" s="15">
        <v>5436</v>
      </c>
      <c r="BC937" s="15">
        <v>5436</v>
      </c>
      <c r="BD937" s="15">
        <v>1829</v>
      </c>
      <c r="BE937" s="15">
        <v>1792</v>
      </c>
      <c r="BF937" s="15">
        <v>37</v>
      </c>
      <c r="BG937" s="15">
        <f t="shared" si="224"/>
        <v>306</v>
      </c>
      <c r="BH937" s="15">
        <v>302</v>
      </c>
      <c r="BI937" s="15">
        <v>4</v>
      </c>
      <c r="BJ937" s="15">
        <v>214</v>
      </c>
      <c r="BK937" s="15">
        <v>56714</v>
      </c>
      <c r="BL937" s="15">
        <f t="shared" si="225"/>
        <v>43239</v>
      </c>
      <c r="BM937" s="15">
        <f t="shared" si="226"/>
        <v>3273</v>
      </c>
      <c r="BN937" s="15">
        <v>3273</v>
      </c>
      <c r="BO937" s="15">
        <v>0</v>
      </c>
      <c r="BP937" s="15">
        <v>0</v>
      </c>
      <c r="BQ937" s="15">
        <v>3273</v>
      </c>
      <c r="BR937" s="15">
        <f t="shared" si="227"/>
        <v>98581</v>
      </c>
      <c r="BS937" s="15">
        <f t="shared" si="228"/>
        <v>96923</v>
      </c>
      <c r="BT937" s="15">
        <f t="shared" si="229"/>
        <v>1658</v>
      </c>
      <c r="BU937" s="15">
        <f t="shared" si="230"/>
        <v>176477</v>
      </c>
      <c r="BV937" s="15"/>
      <c r="BW937" s="15">
        <v>0</v>
      </c>
    </row>
    <row r="938" spans="1:75" ht="43.5">
      <c r="A938" t="s">
        <v>135</v>
      </c>
      <c r="B938" s="20">
        <v>44047</v>
      </c>
      <c r="C938" s="4" t="s">
        <v>220</v>
      </c>
      <c r="D938" s="5">
        <v>2020</v>
      </c>
      <c r="E938" t="s">
        <v>849</v>
      </c>
      <c r="F938" s="15">
        <v>27894</v>
      </c>
      <c r="G938" s="15">
        <v>2922</v>
      </c>
      <c r="H938" s="15">
        <v>16875</v>
      </c>
      <c r="I938" s="15">
        <v>6</v>
      </c>
      <c r="J938" s="15">
        <v>0</v>
      </c>
      <c r="K938" s="15">
        <f t="shared" si="219"/>
        <v>16881</v>
      </c>
      <c r="L938" s="15">
        <f t="shared" si="220"/>
        <v>-2</v>
      </c>
      <c r="M938" s="15">
        <v>28857</v>
      </c>
      <c r="N938" s="15">
        <v>17267</v>
      </c>
      <c r="O938" s="15">
        <v>16883</v>
      </c>
      <c r="P938" s="15">
        <v>5</v>
      </c>
      <c r="Q938" s="15">
        <v>5</v>
      </c>
      <c r="R938" s="15">
        <v>379</v>
      </c>
      <c r="S938" s="15">
        <v>118</v>
      </c>
      <c r="T938" s="15">
        <v>156</v>
      </c>
      <c r="U938" s="15">
        <v>99</v>
      </c>
      <c r="V938" s="15">
        <v>0</v>
      </c>
      <c r="W938" s="15">
        <v>6</v>
      </c>
      <c r="X938" s="15">
        <f t="shared" si="221"/>
        <v>0</v>
      </c>
      <c r="Y938" s="2" t="s">
        <v>850</v>
      </c>
      <c r="Z938" s="15">
        <v>273</v>
      </c>
      <c r="AA938" s="15">
        <v>34</v>
      </c>
      <c r="AB938" s="15">
        <v>34</v>
      </c>
      <c r="AC938" s="15">
        <v>0</v>
      </c>
      <c r="AD938" s="15">
        <v>0</v>
      </c>
      <c r="AE938" s="15">
        <v>0</v>
      </c>
      <c r="AF938" s="15">
        <v>0</v>
      </c>
      <c r="AG938" s="15">
        <v>0</v>
      </c>
      <c r="AH938" s="15">
        <v>0</v>
      </c>
      <c r="AI938" s="15">
        <v>0</v>
      </c>
      <c r="AJ938" s="15">
        <v>0</v>
      </c>
      <c r="AK938" s="15">
        <v>0</v>
      </c>
      <c r="AL938" s="15">
        <v>0</v>
      </c>
      <c r="AM938" s="15">
        <v>0</v>
      </c>
      <c r="AN938" s="15">
        <v>0</v>
      </c>
      <c r="AO938" s="15">
        <v>0</v>
      </c>
      <c r="AP938" s="15">
        <v>0</v>
      </c>
      <c r="AQ938" s="15">
        <v>0</v>
      </c>
      <c r="AR938" s="15">
        <v>0</v>
      </c>
      <c r="AS938" s="15">
        <v>0</v>
      </c>
      <c r="AT938" s="15">
        <v>0</v>
      </c>
      <c r="AU938" s="15">
        <v>0</v>
      </c>
      <c r="AV938" s="15">
        <v>0</v>
      </c>
      <c r="AW938" s="15">
        <f t="shared" si="222"/>
        <v>34</v>
      </c>
      <c r="AX938" s="15">
        <f t="shared" si="223"/>
        <v>34</v>
      </c>
      <c r="AY938" s="15">
        <v>0</v>
      </c>
      <c r="AZ938" s="15">
        <v>0</v>
      </c>
      <c r="BA938" s="15">
        <v>0</v>
      </c>
      <c r="BB938" s="15">
        <v>544</v>
      </c>
      <c r="BC938" s="15">
        <v>541</v>
      </c>
      <c r="BD938" s="15">
        <v>222</v>
      </c>
      <c r="BE938" s="15">
        <v>213</v>
      </c>
      <c r="BF938" s="15">
        <v>9</v>
      </c>
      <c r="BG938" s="15">
        <f t="shared" si="224"/>
        <v>22</v>
      </c>
      <c r="BH938" s="15">
        <v>22</v>
      </c>
      <c r="BI938" s="15">
        <v>0</v>
      </c>
      <c r="BJ938" s="15">
        <v>0</v>
      </c>
      <c r="BK938" s="15">
        <v>11201</v>
      </c>
      <c r="BL938" s="15">
        <f t="shared" si="225"/>
        <v>6044</v>
      </c>
      <c r="BM938" s="15">
        <f t="shared" si="226"/>
        <v>432</v>
      </c>
      <c r="BN938" s="15">
        <v>432</v>
      </c>
      <c r="BO938" s="15">
        <v>0</v>
      </c>
      <c r="BP938" s="15">
        <v>0</v>
      </c>
      <c r="BQ938" s="15">
        <v>432</v>
      </c>
      <c r="BR938" s="15">
        <f t="shared" si="227"/>
        <v>17233</v>
      </c>
      <c r="BS938" s="15">
        <f t="shared" si="228"/>
        <v>16849</v>
      </c>
      <c r="BT938" s="15">
        <f t="shared" si="229"/>
        <v>379</v>
      </c>
      <c r="BU938" s="15">
        <f t="shared" si="230"/>
        <v>28584</v>
      </c>
      <c r="BV938" s="15"/>
      <c r="BW938" s="15">
        <v>0</v>
      </c>
    </row>
    <row r="939" spans="1:75">
      <c r="A939" t="s">
        <v>137</v>
      </c>
      <c r="B939" s="20">
        <v>44047</v>
      </c>
      <c r="C939" s="4" t="s">
        <v>220</v>
      </c>
      <c r="D939" s="5">
        <v>2020</v>
      </c>
      <c r="E939" t="s">
        <v>851</v>
      </c>
      <c r="F939" s="15">
        <v>15000</v>
      </c>
      <c r="G939" s="15">
        <v>1255</v>
      </c>
      <c r="H939" s="15">
        <v>8751</v>
      </c>
      <c r="I939" s="15">
        <v>0</v>
      </c>
      <c r="J939" s="15">
        <v>0</v>
      </c>
      <c r="K939" s="15">
        <f t="shared" si="219"/>
        <v>8751</v>
      </c>
      <c r="L939" s="15">
        <f t="shared" si="220"/>
        <v>0</v>
      </c>
      <c r="M939" s="15">
        <v>15398</v>
      </c>
      <c r="N939" s="15">
        <v>8909</v>
      </c>
      <c r="O939" s="15">
        <v>8751</v>
      </c>
      <c r="P939" s="15">
        <v>21</v>
      </c>
      <c r="Q939" s="15">
        <v>2</v>
      </c>
      <c r="R939" s="15">
        <v>137</v>
      </c>
      <c r="S939" s="15">
        <v>13</v>
      </c>
      <c r="T939" s="15">
        <v>28</v>
      </c>
      <c r="U939" s="15">
        <v>92</v>
      </c>
      <c r="V939" s="15">
        <v>0</v>
      </c>
      <c r="W939" s="15">
        <v>4</v>
      </c>
      <c r="X939" s="15">
        <f t="shared" si="221"/>
        <v>0</v>
      </c>
      <c r="Y939" s="2" t="s">
        <v>513</v>
      </c>
      <c r="Z939" s="15">
        <v>1</v>
      </c>
      <c r="AA939" s="15">
        <v>19</v>
      </c>
      <c r="AB939" s="15">
        <v>18</v>
      </c>
      <c r="AC939" s="15">
        <v>1</v>
      </c>
      <c r="AD939" s="15">
        <v>0</v>
      </c>
      <c r="AE939" s="15">
        <v>1</v>
      </c>
      <c r="AF939" s="15">
        <v>0</v>
      </c>
      <c r="AG939" s="15">
        <v>0</v>
      </c>
      <c r="AH939" s="15">
        <v>0</v>
      </c>
      <c r="AI939" s="15">
        <v>0</v>
      </c>
      <c r="AJ939" s="15">
        <v>0</v>
      </c>
      <c r="AK939" s="15">
        <v>0</v>
      </c>
      <c r="AL939" s="15">
        <v>0</v>
      </c>
      <c r="AM939" s="15">
        <v>0</v>
      </c>
      <c r="AN939" s="15">
        <v>0</v>
      </c>
      <c r="AO939" s="15">
        <v>0</v>
      </c>
      <c r="AP939" s="15">
        <v>0</v>
      </c>
      <c r="AQ939" s="15">
        <v>0</v>
      </c>
      <c r="AR939" s="15">
        <v>0</v>
      </c>
      <c r="AS939" s="15">
        <v>0</v>
      </c>
      <c r="AT939" s="15">
        <v>0</v>
      </c>
      <c r="AU939" s="15">
        <v>0</v>
      </c>
      <c r="AV939" s="15">
        <v>0</v>
      </c>
      <c r="AW939" s="15">
        <f t="shared" si="222"/>
        <v>19</v>
      </c>
      <c r="AX939" s="15">
        <f t="shared" si="223"/>
        <v>18</v>
      </c>
      <c r="AY939" s="15">
        <v>0</v>
      </c>
      <c r="AZ939" s="15">
        <v>0</v>
      </c>
      <c r="BA939" s="15">
        <v>0</v>
      </c>
      <c r="BB939" s="15">
        <v>237</v>
      </c>
      <c r="BC939" s="15">
        <v>237</v>
      </c>
      <c r="BD939" s="15">
        <v>87</v>
      </c>
      <c r="BE939" s="15">
        <v>87</v>
      </c>
      <c r="BF939" s="15">
        <v>0</v>
      </c>
      <c r="BG939" s="15">
        <f t="shared" si="224"/>
        <v>9</v>
      </c>
      <c r="BH939" s="15">
        <v>9</v>
      </c>
      <c r="BI939" s="15">
        <v>0</v>
      </c>
      <c r="BJ939" s="15">
        <v>8</v>
      </c>
      <c r="BK939" s="15">
        <v>5627</v>
      </c>
      <c r="BL939" s="15">
        <f t="shared" si="225"/>
        <v>3273</v>
      </c>
      <c r="BM939" s="15">
        <f t="shared" si="226"/>
        <v>194</v>
      </c>
      <c r="BN939" s="15">
        <v>194</v>
      </c>
      <c r="BO939" s="15">
        <v>0</v>
      </c>
      <c r="BP939" s="15">
        <v>0</v>
      </c>
      <c r="BQ939" s="15">
        <v>194</v>
      </c>
      <c r="BR939" s="15">
        <f t="shared" si="227"/>
        <v>8890</v>
      </c>
      <c r="BS939" s="15">
        <f t="shared" si="228"/>
        <v>8733</v>
      </c>
      <c r="BT939" s="15">
        <f t="shared" si="229"/>
        <v>136</v>
      </c>
      <c r="BU939" s="15">
        <f t="shared" si="230"/>
        <v>15397</v>
      </c>
      <c r="BV939" s="15"/>
      <c r="BW939" s="15">
        <v>0</v>
      </c>
    </row>
    <row r="940" spans="1:75">
      <c r="A940" t="s">
        <v>139</v>
      </c>
      <c r="B940" s="20">
        <v>44047</v>
      </c>
      <c r="C940" s="4" t="s">
        <v>220</v>
      </c>
      <c r="D940" s="5">
        <v>2020</v>
      </c>
      <c r="E940" t="s">
        <v>852</v>
      </c>
      <c r="F940" s="15">
        <v>51225</v>
      </c>
      <c r="G940" s="15">
        <v>4073</v>
      </c>
      <c r="H940" s="15">
        <v>31274</v>
      </c>
      <c r="I940" s="15">
        <v>3</v>
      </c>
      <c r="J940" s="15">
        <v>1</v>
      </c>
      <c r="K940" s="15">
        <f t="shared" si="219"/>
        <v>31276</v>
      </c>
      <c r="L940" s="15">
        <f t="shared" si="220"/>
        <v>0</v>
      </c>
      <c r="M940" s="15">
        <v>52080</v>
      </c>
      <c r="N940" s="15">
        <v>31680</v>
      </c>
      <c r="O940" s="15">
        <v>31276</v>
      </c>
      <c r="P940" s="15">
        <v>0</v>
      </c>
      <c r="Q940" s="15">
        <v>0</v>
      </c>
      <c r="R940" s="15">
        <v>404</v>
      </c>
      <c r="S940" s="15">
        <v>39</v>
      </c>
      <c r="T940" s="15">
        <v>158</v>
      </c>
      <c r="U940" s="15">
        <v>207</v>
      </c>
      <c r="V940" s="15">
        <v>0</v>
      </c>
      <c r="W940" s="15">
        <v>0</v>
      </c>
      <c r="X940" s="15">
        <f t="shared" si="221"/>
        <v>0</v>
      </c>
      <c r="Y940" s="2" t="s">
        <v>513</v>
      </c>
      <c r="Z940" s="15">
        <v>434</v>
      </c>
      <c r="AA940" s="15">
        <v>85</v>
      </c>
      <c r="AB940" s="15">
        <v>83</v>
      </c>
      <c r="AC940" s="15">
        <v>2</v>
      </c>
      <c r="AD940" s="15">
        <v>1</v>
      </c>
      <c r="AE940" s="15">
        <v>1</v>
      </c>
      <c r="AF940" s="15">
        <v>0</v>
      </c>
      <c r="AG940" s="15">
        <v>0</v>
      </c>
      <c r="AH940" s="15">
        <v>0</v>
      </c>
      <c r="AI940" s="15">
        <v>0</v>
      </c>
      <c r="AJ940" s="15">
        <v>0</v>
      </c>
      <c r="AK940" s="15">
        <v>0</v>
      </c>
      <c r="AL940" s="15">
        <v>0</v>
      </c>
      <c r="AM940" s="15">
        <v>0</v>
      </c>
      <c r="AN940" s="15">
        <v>0</v>
      </c>
      <c r="AO940" s="15">
        <v>0</v>
      </c>
      <c r="AP940" s="15">
        <v>0</v>
      </c>
      <c r="AQ940" s="15">
        <v>0</v>
      </c>
      <c r="AR940" s="15">
        <v>0</v>
      </c>
      <c r="AS940" s="15">
        <v>0</v>
      </c>
      <c r="AT940" s="15">
        <v>0</v>
      </c>
      <c r="AU940" s="15">
        <v>0</v>
      </c>
      <c r="AV940" s="15">
        <v>0</v>
      </c>
      <c r="AW940" s="15">
        <f t="shared" si="222"/>
        <v>85</v>
      </c>
      <c r="AX940" s="15">
        <f t="shared" si="223"/>
        <v>83</v>
      </c>
      <c r="AY940" s="15">
        <v>0</v>
      </c>
      <c r="AZ940" s="15">
        <v>0</v>
      </c>
      <c r="BA940" s="15">
        <v>0</v>
      </c>
      <c r="BB940" s="15">
        <v>622</v>
      </c>
      <c r="BC940" s="15">
        <v>622</v>
      </c>
      <c r="BD940" s="15">
        <v>253</v>
      </c>
      <c r="BE940" s="15">
        <v>251</v>
      </c>
      <c r="BF940" s="15">
        <v>2</v>
      </c>
      <c r="BG940" s="15">
        <f t="shared" si="224"/>
        <v>25</v>
      </c>
      <c r="BH940" s="15">
        <v>25</v>
      </c>
      <c r="BI940" s="15">
        <v>0</v>
      </c>
      <c r="BJ940" s="15">
        <v>0</v>
      </c>
      <c r="BK940" s="15">
        <v>15566</v>
      </c>
      <c r="BL940" s="15">
        <f t="shared" si="225"/>
        <v>16089</v>
      </c>
      <c r="BM940" s="15">
        <f t="shared" si="226"/>
        <v>431</v>
      </c>
      <c r="BN940" s="15">
        <v>431</v>
      </c>
      <c r="BO940" s="15">
        <v>0</v>
      </c>
      <c r="BP940" s="15">
        <v>0</v>
      </c>
      <c r="BQ940" s="15">
        <v>431</v>
      </c>
      <c r="BR940" s="15">
        <f t="shared" si="227"/>
        <v>31595</v>
      </c>
      <c r="BS940" s="15">
        <f t="shared" si="228"/>
        <v>31193</v>
      </c>
      <c r="BT940" s="15">
        <f t="shared" si="229"/>
        <v>402</v>
      </c>
      <c r="BU940" s="15">
        <f t="shared" si="230"/>
        <v>51646</v>
      </c>
      <c r="BV940" s="15"/>
      <c r="BW940" s="15">
        <v>0</v>
      </c>
    </row>
    <row r="941" spans="1:75">
      <c r="A941" t="s">
        <v>141</v>
      </c>
      <c r="B941" s="20">
        <v>44047</v>
      </c>
      <c r="C941" s="4" t="s">
        <v>220</v>
      </c>
      <c r="D941" s="5">
        <v>2020</v>
      </c>
      <c r="E941" t="s">
        <v>853</v>
      </c>
      <c r="F941" s="15">
        <v>7683</v>
      </c>
      <c r="G941" s="15">
        <v>385</v>
      </c>
      <c r="H941" s="15">
        <v>4936</v>
      </c>
      <c r="I941" s="15">
        <v>0</v>
      </c>
      <c r="J941" s="15">
        <v>0</v>
      </c>
      <c r="K941" s="15">
        <f t="shared" si="219"/>
        <v>4936</v>
      </c>
      <c r="L941" s="15">
        <f t="shared" si="220"/>
        <v>0</v>
      </c>
      <c r="M941" s="15">
        <v>7845</v>
      </c>
      <c r="N941" s="15">
        <v>5015</v>
      </c>
      <c r="O941" s="15">
        <v>4936</v>
      </c>
      <c r="P941" s="15">
        <v>6</v>
      </c>
      <c r="Q941" s="15">
        <v>0</v>
      </c>
      <c r="R941" s="15">
        <v>73</v>
      </c>
      <c r="S941" s="15">
        <v>3</v>
      </c>
      <c r="T941" s="15">
        <v>32</v>
      </c>
      <c r="U941" s="15">
        <v>38</v>
      </c>
      <c r="V941" s="15">
        <v>0</v>
      </c>
      <c r="W941" s="15">
        <v>0</v>
      </c>
      <c r="X941" s="15">
        <f t="shared" si="221"/>
        <v>0</v>
      </c>
      <c r="Y941" s="2" t="s">
        <v>513</v>
      </c>
      <c r="Z941" s="15">
        <v>0</v>
      </c>
      <c r="AA941" s="15">
        <v>25</v>
      </c>
      <c r="AB941" s="15">
        <v>25</v>
      </c>
      <c r="AC941" s="15">
        <v>0</v>
      </c>
      <c r="AD941" s="15">
        <v>0</v>
      </c>
      <c r="AE941" s="15">
        <v>0</v>
      </c>
      <c r="AF941" s="15">
        <v>0</v>
      </c>
      <c r="AG941" s="15">
        <v>0</v>
      </c>
      <c r="AH941" s="15">
        <v>0</v>
      </c>
      <c r="AI941" s="15">
        <v>0</v>
      </c>
      <c r="AJ941" s="15">
        <v>0</v>
      </c>
      <c r="AK941" s="15">
        <v>0</v>
      </c>
      <c r="AL941" s="15">
        <v>0</v>
      </c>
      <c r="AM941" s="15">
        <v>0</v>
      </c>
      <c r="AN941" s="15">
        <v>0</v>
      </c>
      <c r="AO941" s="15">
        <v>0</v>
      </c>
      <c r="AP941" s="15">
        <v>0</v>
      </c>
      <c r="AQ941" s="15">
        <v>0</v>
      </c>
      <c r="AR941" s="15">
        <v>0</v>
      </c>
      <c r="AS941" s="15">
        <v>0</v>
      </c>
      <c r="AT941" s="15">
        <v>0</v>
      </c>
      <c r="AU941" s="15">
        <v>0</v>
      </c>
      <c r="AV941" s="15">
        <v>0</v>
      </c>
      <c r="AW941" s="15">
        <f t="shared" si="222"/>
        <v>25</v>
      </c>
      <c r="AX941" s="15">
        <f t="shared" si="223"/>
        <v>25</v>
      </c>
      <c r="AY941" s="15">
        <v>0</v>
      </c>
      <c r="AZ941" s="15">
        <v>0</v>
      </c>
      <c r="BA941" s="15">
        <v>0</v>
      </c>
      <c r="BB941" s="15">
        <v>94</v>
      </c>
      <c r="BC941" s="15">
        <v>94</v>
      </c>
      <c r="BD941" s="15">
        <v>37</v>
      </c>
      <c r="BE941" s="15">
        <v>36</v>
      </c>
      <c r="BF941" s="15">
        <v>1</v>
      </c>
      <c r="BG941" s="15">
        <f t="shared" si="224"/>
        <v>9</v>
      </c>
      <c r="BH941" s="15">
        <v>8</v>
      </c>
      <c r="BI941" s="15">
        <v>1</v>
      </c>
      <c r="BJ941" s="15">
        <v>0</v>
      </c>
      <c r="BK941" s="15">
        <v>1183</v>
      </c>
      <c r="BL941" s="15">
        <f t="shared" si="225"/>
        <v>3823</v>
      </c>
      <c r="BM941" s="15">
        <f t="shared" si="226"/>
        <v>73</v>
      </c>
      <c r="BN941" s="15">
        <v>73</v>
      </c>
      <c r="BO941" s="15">
        <v>0</v>
      </c>
      <c r="BP941" s="15">
        <v>0</v>
      </c>
      <c r="BQ941" s="15">
        <v>73</v>
      </c>
      <c r="BR941" s="15">
        <f t="shared" si="227"/>
        <v>4990</v>
      </c>
      <c r="BS941" s="15">
        <f t="shared" si="228"/>
        <v>4911</v>
      </c>
      <c r="BT941" s="15">
        <f t="shared" si="229"/>
        <v>73</v>
      </c>
      <c r="BU941" s="15">
        <f t="shared" si="230"/>
        <v>7845</v>
      </c>
      <c r="BV941" s="15"/>
      <c r="BW941" s="15">
        <v>0</v>
      </c>
    </row>
    <row r="942" spans="1:75">
      <c r="A942" t="s">
        <v>143</v>
      </c>
      <c r="B942" s="20">
        <v>44047</v>
      </c>
      <c r="C942" s="4" t="s">
        <v>220</v>
      </c>
      <c r="D942" s="5">
        <v>2020</v>
      </c>
      <c r="E942" t="s">
        <v>854</v>
      </c>
      <c r="F942" s="15">
        <v>41796</v>
      </c>
      <c r="G942" s="15">
        <v>3752</v>
      </c>
      <c r="H942" s="15">
        <v>24519</v>
      </c>
      <c r="I942" s="15">
        <v>7</v>
      </c>
      <c r="J942" s="15">
        <v>0</v>
      </c>
      <c r="K942" s="15">
        <f t="shared" si="219"/>
        <v>24526</v>
      </c>
      <c r="L942" s="15">
        <f t="shared" si="220"/>
        <v>0</v>
      </c>
      <c r="M942" s="15">
        <v>42968</v>
      </c>
      <c r="N942" s="15">
        <v>24955</v>
      </c>
      <c r="O942" s="15">
        <v>24526</v>
      </c>
      <c r="P942" s="15">
        <v>155</v>
      </c>
      <c r="Q942" s="15">
        <v>0</v>
      </c>
      <c r="R942" s="15">
        <v>274</v>
      </c>
      <c r="S942" s="15">
        <v>24</v>
      </c>
      <c r="T942" s="15">
        <v>60</v>
      </c>
      <c r="U942" s="15">
        <v>186</v>
      </c>
      <c r="V942" s="15">
        <v>0</v>
      </c>
      <c r="W942" s="15">
        <v>4</v>
      </c>
      <c r="X942" s="15">
        <f t="shared" si="221"/>
        <v>0</v>
      </c>
      <c r="Y942" s="2" t="s">
        <v>513</v>
      </c>
      <c r="Z942" s="15">
        <v>617</v>
      </c>
      <c r="AA942" s="15">
        <v>88</v>
      </c>
      <c r="AB942" s="15">
        <v>87</v>
      </c>
      <c r="AC942" s="15">
        <v>1</v>
      </c>
      <c r="AD942" s="15">
        <v>0</v>
      </c>
      <c r="AE942" s="15">
        <v>1</v>
      </c>
      <c r="AF942" s="15">
        <v>0</v>
      </c>
      <c r="AG942" s="15">
        <v>0</v>
      </c>
      <c r="AH942" s="15">
        <v>0</v>
      </c>
      <c r="AI942" s="15">
        <v>0</v>
      </c>
      <c r="AJ942" s="15">
        <v>0</v>
      </c>
      <c r="AK942" s="15">
        <v>0</v>
      </c>
      <c r="AL942" s="15">
        <v>0</v>
      </c>
      <c r="AM942" s="15">
        <v>0</v>
      </c>
      <c r="AN942" s="15">
        <v>0</v>
      </c>
      <c r="AO942" s="15">
        <v>0</v>
      </c>
      <c r="AP942" s="15">
        <v>0</v>
      </c>
      <c r="AQ942" s="15">
        <v>0</v>
      </c>
      <c r="AR942" s="15">
        <v>0</v>
      </c>
      <c r="AS942" s="15">
        <v>0</v>
      </c>
      <c r="AT942" s="15">
        <v>0</v>
      </c>
      <c r="AU942" s="15">
        <v>0</v>
      </c>
      <c r="AV942" s="15">
        <v>0</v>
      </c>
      <c r="AW942" s="15">
        <f t="shared" si="222"/>
        <v>88</v>
      </c>
      <c r="AX942" s="15">
        <f t="shared" si="223"/>
        <v>87</v>
      </c>
      <c r="AY942" s="15">
        <v>0</v>
      </c>
      <c r="AZ942" s="15">
        <v>0</v>
      </c>
      <c r="BA942" s="15">
        <v>0</v>
      </c>
      <c r="BB942" s="15">
        <v>713</v>
      </c>
      <c r="BC942" s="15">
        <v>712</v>
      </c>
      <c r="BD942" s="15">
        <v>298</v>
      </c>
      <c r="BE942" s="15">
        <v>293</v>
      </c>
      <c r="BF942" s="15">
        <v>5</v>
      </c>
      <c r="BG942" s="15">
        <f t="shared" si="224"/>
        <v>20</v>
      </c>
      <c r="BH942" s="15">
        <v>20</v>
      </c>
      <c r="BI942" s="15">
        <v>0</v>
      </c>
      <c r="BJ942" s="15">
        <v>0</v>
      </c>
      <c r="BK942" s="15">
        <v>14284</v>
      </c>
      <c r="BL942" s="15">
        <f t="shared" si="225"/>
        <v>10651</v>
      </c>
      <c r="BM942" s="15">
        <f t="shared" si="226"/>
        <v>404</v>
      </c>
      <c r="BN942" s="15">
        <v>404</v>
      </c>
      <c r="BO942" s="15">
        <v>0</v>
      </c>
      <c r="BP942" s="15">
        <v>0</v>
      </c>
      <c r="BQ942" s="15">
        <v>391</v>
      </c>
      <c r="BR942" s="15">
        <f t="shared" si="227"/>
        <v>24867</v>
      </c>
      <c r="BS942" s="15">
        <f t="shared" si="228"/>
        <v>24439</v>
      </c>
      <c r="BT942" s="15">
        <f t="shared" si="229"/>
        <v>273</v>
      </c>
      <c r="BU942" s="15">
        <f t="shared" si="230"/>
        <v>42351</v>
      </c>
      <c r="BV942" s="15"/>
      <c r="BW942" s="15">
        <v>0</v>
      </c>
    </row>
    <row r="943" spans="1:75">
      <c r="A943" t="s">
        <v>145</v>
      </c>
      <c r="B943" s="20">
        <v>44047</v>
      </c>
      <c r="C943" s="4" t="s">
        <v>220</v>
      </c>
      <c r="D943" s="5">
        <v>2020</v>
      </c>
      <c r="E943" t="s">
        <v>855</v>
      </c>
      <c r="F943" s="15">
        <v>24115</v>
      </c>
      <c r="G943" s="15">
        <v>1703</v>
      </c>
      <c r="H943" s="15">
        <v>14318</v>
      </c>
      <c r="I943" s="15">
        <v>2</v>
      </c>
      <c r="J943" s="15">
        <v>1</v>
      </c>
      <c r="K943" s="15">
        <f t="shared" si="219"/>
        <v>14319</v>
      </c>
      <c r="L943" s="15">
        <f t="shared" si="220"/>
        <v>0</v>
      </c>
      <c r="M943" s="15">
        <v>24807</v>
      </c>
      <c r="N943" s="15">
        <v>14652</v>
      </c>
      <c r="O943" s="15">
        <v>14319</v>
      </c>
      <c r="P943" s="15">
        <v>64</v>
      </c>
      <c r="Q943" s="15">
        <v>0</v>
      </c>
      <c r="R943" s="15">
        <v>269</v>
      </c>
      <c r="S943" s="15">
        <v>12</v>
      </c>
      <c r="T943" s="15">
        <v>113</v>
      </c>
      <c r="U943" s="15">
        <v>124</v>
      </c>
      <c r="V943" s="15">
        <v>0</v>
      </c>
      <c r="W943" s="15">
        <v>20</v>
      </c>
      <c r="X943" s="15">
        <f t="shared" si="221"/>
        <v>0</v>
      </c>
      <c r="Y943" s="2" t="s">
        <v>513</v>
      </c>
      <c r="Z943" s="15">
        <v>0</v>
      </c>
      <c r="AA943" s="15">
        <v>33</v>
      </c>
      <c r="AB943" s="15">
        <v>33</v>
      </c>
      <c r="AC943" s="15">
        <v>0</v>
      </c>
      <c r="AD943" s="15">
        <v>0</v>
      </c>
      <c r="AE943" s="15">
        <v>0</v>
      </c>
      <c r="AF943" s="15">
        <v>0</v>
      </c>
      <c r="AG943" s="15">
        <v>0</v>
      </c>
      <c r="AH943" s="15">
        <v>0</v>
      </c>
      <c r="AI943" s="15">
        <v>0</v>
      </c>
      <c r="AJ943" s="15">
        <v>0</v>
      </c>
      <c r="AK943" s="15">
        <v>0</v>
      </c>
      <c r="AL943" s="15">
        <v>0</v>
      </c>
      <c r="AM943" s="15">
        <v>0</v>
      </c>
      <c r="AN943" s="15">
        <v>0</v>
      </c>
      <c r="AO943" s="15">
        <v>0</v>
      </c>
      <c r="AP943" s="15">
        <v>0</v>
      </c>
      <c r="AQ943" s="15">
        <v>0</v>
      </c>
      <c r="AR943" s="15">
        <v>0</v>
      </c>
      <c r="AS943" s="15">
        <v>0</v>
      </c>
      <c r="AT943" s="15">
        <v>0</v>
      </c>
      <c r="AU943" s="15">
        <v>0</v>
      </c>
      <c r="AV943" s="15">
        <v>0</v>
      </c>
      <c r="AW943" s="15">
        <f t="shared" si="222"/>
        <v>33</v>
      </c>
      <c r="AX943" s="15">
        <f t="shared" si="223"/>
        <v>33</v>
      </c>
      <c r="AY943" s="15">
        <v>0</v>
      </c>
      <c r="AZ943" s="15">
        <v>0</v>
      </c>
      <c r="BA943" s="15">
        <v>0</v>
      </c>
      <c r="BB943" s="15">
        <v>407</v>
      </c>
      <c r="BC943" s="15">
        <v>407</v>
      </c>
      <c r="BD943" s="15">
        <v>169</v>
      </c>
      <c r="BE943" s="15">
        <v>167</v>
      </c>
      <c r="BF943" s="15">
        <v>2</v>
      </c>
      <c r="BG943" s="15">
        <f t="shared" si="224"/>
        <v>4</v>
      </c>
      <c r="BH943" s="15">
        <v>4</v>
      </c>
      <c r="BI943" s="15">
        <v>0</v>
      </c>
      <c r="BJ943" s="15">
        <v>0</v>
      </c>
      <c r="BK943" s="15">
        <v>5175</v>
      </c>
      <c r="BL943" s="15">
        <f t="shared" si="225"/>
        <v>9473</v>
      </c>
      <c r="BM943" s="15">
        <f t="shared" si="226"/>
        <v>277</v>
      </c>
      <c r="BN943" s="15">
        <v>277</v>
      </c>
      <c r="BO943" s="15">
        <v>0</v>
      </c>
      <c r="BP943" s="15">
        <v>0</v>
      </c>
      <c r="BQ943" s="15">
        <v>277</v>
      </c>
      <c r="BR943" s="15">
        <f t="shared" si="227"/>
        <v>14619</v>
      </c>
      <c r="BS943" s="15">
        <f t="shared" si="228"/>
        <v>14286</v>
      </c>
      <c r="BT943" s="15">
        <f t="shared" si="229"/>
        <v>269</v>
      </c>
      <c r="BU943" s="15">
        <f t="shared" si="230"/>
        <v>24807</v>
      </c>
      <c r="BV943" s="15"/>
      <c r="BW943" s="15">
        <v>0</v>
      </c>
    </row>
    <row r="944" spans="1:75">
      <c r="A944" t="s">
        <v>147</v>
      </c>
      <c r="B944" s="20">
        <v>44047</v>
      </c>
      <c r="C944" s="4" t="s">
        <v>220</v>
      </c>
      <c r="D944" s="5">
        <v>2020</v>
      </c>
      <c r="E944" t="s">
        <v>856</v>
      </c>
      <c r="F944" s="15">
        <v>15580</v>
      </c>
      <c r="G944" s="15">
        <v>1553</v>
      </c>
      <c r="H944" s="15">
        <v>9613</v>
      </c>
      <c r="I944" s="15">
        <v>0</v>
      </c>
      <c r="J944" s="15">
        <v>2</v>
      </c>
      <c r="K944" s="15">
        <f t="shared" si="219"/>
        <v>9611</v>
      </c>
      <c r="L944" s="15">
        <f t="shared" si="220"/>
        <v>0</v>
      </c>
      <c r="M944" s="15">
        <v>15888</v>
      </c>
      <c r="N944" s="15">
        <v>9742</v>
      </c>
      <c r="O944" s="15">
        <v>9611</v>
      </c>
      <c r="P944" s="15">
        <v>0</v>
      </c>
      <c r="Q944" s="15">
        <v>0</v>
      </c>
      <c r="R944" s="15">
        <v>131</v>
      </c>
      <c r="S944" s="15">
        <v>19</v>
      </c>
      <c r="T944" s="15">
        <v>32</v>
      </c>
      <c r="U944" s="15">
        <v>80</v>
      </c>
      <c r="V944" s="15">
        <v>0</v>
      </c>
      <c r="W944" s="15">
        <v>0</v>
      </c>
      <c r="X944" s="15">
        <f t="shared" si="221"/>
        <v>0</v>
      </c>
      <c r="Y944" s="2" t="s">
        <v>513</v>
      </c>
      <c r="Z944" s="15">
        <v>2</v>
      </c>
      <c r="AA944" s="15">
        <v>32</v>
      </c>
      <c r="AB944" s="15">
        <v>30</v>
      </c>
      <c r="AC944" s="15">
        <v>2</v>
      </c>
      <c r="AD944" s="15">
        <v>0</v>
      </c>
      <c r="AE944" s="15">
        <v>0</v>
      </c>
      <c r="AF944" s="15">
        <v>2</v>
      </c>
      <c r="AG944" s="15">
        <v>0</v>
      </c>
      <c r="AH944" s="15">
        <v>0</v>
      </c>
      <c r="AI944" s="15">
        <v>0</v>
      </c>
      <c r="AJ944" s="15">
        <v>0</v>
      </c>
      <c r="AK944" s="15">
        <v>0</v>
      </c>
      <c r="AL944" s="15">
        <v>0</v>
      </c>
      <c r="AM944" s="15">
        <v>0</v>
      </c>
      <c r="AN944" s="15">
        <v>0</v>
      </c>
      <c r="AO944" s="15">
        <v>0</v>
      </c>
      <c r="AP944" s="15">
        <v>0</v>
      </c>
      <c r="AQ944" s="15">
        <v>0</v>
      </c>
      <c r="AR944" s="15">
        <v>0</v>
      </c>
      <c r="AS944" s="15">
        <v>0</v>
      </c>
      <c r="AT944" s="15">
        <v>0</v>
      </c>
      <c r="AU944" s="15">
        <v>0</v>
      </c>
      <c r="AV944" s="15">
        <v>0</v>
      </c>
      <c r="AW944" s="15">
        <f t="shared" si="222"/>
        <v>32</v>
      </c>
      <c r="AX944" s="15">
        <f t="shared" si="223"/>
        <v>30</v>
      </c>
      <c r="AY944" s="15">
        <v>0</v>
      </c>
      <c r="AZ944" s="15">
        <v>0</v>
      </c>
      <c r="BA944" s="15">
        <v>0</v>
      </c>
      <c r="BB944" s="15">
        <v>229</v>
      </c>
      <c r="BC944" s="15">
        <v>229</v>
      </c>
      <c r="BD944" s="15">
        <v>119</v>
      </c>
      <c r="BE944" s="15">
        <v>117</v>
      </c>
      <c r="BF944" s="15">
        <v>2</v>
      </c>
      <c r="BG944" s="15">
        <f t="shared" si="224"/>
        <v>6</v>
      </c>
      <c r="BH944" s="15">
        <v>6</v>
      </c>
      <c r="BI944" s="15">
        <v>0</v>
      </c>
      <c r="BJ944" s="15">
        <v>6</v>
      </c>
      <c r="BK944" s="15">
        <v>3689</v>
      </c>
      <c r="BL944" s="15">
        <f t="shared" si="225"/>
        <v>6047</v>
      </c>
      <c r="BM944" s="15">
        <f t="shared" si="226"/>
        <v>164</v>
      </c>
      <c r="BN944" s="15">
        <v>164</v>
      </c>
      <c r="BO944" s="15">
        <v>0</v>
      </c>
      <c r="BP944" s="15">
        <v>0</v>
      </c>
      <c r="BQ944" s="15">
        <v>164</v>
      </c>
      <c r="BR944" s="15">
        <f t="shared" si="227"/>
        <v>9710</v>
      </c>
      <c r="BS944" s="15">
        <f t="shared" si="228"/>
        <v>9581</v>
      </c>
      <c r="BT944" s="15">
        <f t="shared" si="229"/>
        <v>129</v>
      </c>
      <c r="BU944" s="15">
        <f t="shared" si="230"/>
        <v>15886</v>
      </c>
      <c r="BV944" s="15"/>
      <c r="BW944" s="15">
        <v>0</v>
      </c>
    </row>
    <row r="945" spans="1:75">
      <c r="A945" t="s">
        <v>149</v>
      </c>
      <c r="B945" s="20">
        <v>44047</v>
      </c>
      <c r="C945" s="4" t="s">
        <v>220</v>
      </c>
      <c r="D945" s="5">
        <v>2020</v>
      </c>
      <c r="E945" t="s">
        <v>857</v>
      </c>
      <c r="F945" s="15">
        <v>9573</v>
      </c>
      <c r="G945" s="15">
        <v>2014</v>
      </c>
      <c r="H945" s="15">
        <v>5522</v>
      </c>
      <c r="I945" s="15">
        <v>0</v>
      </c>
      <c r="J945" s="15">
        <v>0</v>
      </c>
      <c r="K945" s="15">
        <f t="shared" si="219"/>
        <v>5522</v>
      </c>
      <c r="L945" s="15">
        <f t="shared" si="220"/>
        <v>0</v>
      </c>
      <c r="M945" s="15">
        <v>9872</v>
      </c>
      <c r="N945" s="15">
        <v>5600</v>
      </c>
      <c r="O945" s="15">
        <v>5522</v>
      </c>
      <c r="P945" s="15">
        <v>16</v>
      </c>
      <c r="Q945" s="15">
        <v>0</v>
      </c>
      <c r="R945" s="15">
        <v>62</v>
      </c>
      <c r="S945" s="15">
        <v>12</v>
      </c>
      <c r="T945" s="15">
        <v>7</v>
      </c>
      <c r="U945" s="15">
        <v>43</v>
      </c>
      <c r="V945" s="15">
        <v>0</v>
      </c>
      <c r="W945" s="15">
        <v>0</v>
      </c>
      <c r="X945" s="15">
        <f t="shared" si="221"/>
        <v>0</v>
      </c>
      <c r="Y945" s="2" t="s">
        <v>513</v>
      </c>
      <c r="Z945" s="15">
        <v>99</v>
      </c>
      <c r="AA945" s="15">
        <v>30</v>
      </c>
      <c r="AB945" s="15">
        <v>29</v>
      </c>
      <c r="AC945" s="15">
        <v>1</v>
      </c>
      <c r="AD945" s="15">
        <v>0</v>
      </c>
      <c r="AE945" s="15">
        <v>0</v>
      </c>
      <c r="AF945" s="15">
        <v>1</v>
      </c>
      <c r="AG945" s="15">
        <v>0</v>
      </c>
      <c r="AH945" s="15">
        <v>0</v>
      </c>
      <c r="AI945" s="15">
        <v>0</v>
      </c>
      <c r="AJ945" s="15">
        <v>0</v>
      </c>
      <c r="AK945" s="15">
        <v>0</v>
      </c>
      <c r="AL945" s="15">
        <v>0</v>
      </c>
      <c r="AM945" s="15">
        <v>0</v>
      </c>
      <c r="AN945" s="15">
        <v>0</v>
      </c>
      <c r="AO945" s="15">
        <v>0</v>
      </c>
      <c r="AP945" s="15">
        <v>0</v>
      </c>
      <c r="AQ945" s="15">
        <v>0</v>
      </c>
      <c r="AR945" s="15">
        <v>0</v>
      </c>
      <c r="AS945" s="15">
        <v>0</v>
      </c>
      <c r="AT945" s="15">
        <v>0</v>
      </c>
      <c r="AU945" s="15">
        <v>0</v>
      </c>
      <c r="AV945" s="15">
        <v>0</v>
      </c>
      <c r="AW945" s="15">
        <f t="shared" si="222"/>
        <v>30</v>
      </c>
      <c r="AX945" s="15">
        <f t="shared" si="223"/>
        <v>29</v>
      </c>
      <c r="AY945" s="15">
        <v>0</v>
      </c>
      <c r="AZ945" s="15">
        <v>0</v>
      </c>
      <c r="BA945" s="15">
        <v>0</v>
      </c>
      <c r="BB945" s="15">
        <v>129</v>
      </c>
      <c r="BC945" s="15">
        <v>129</v>
      </c>
      <c r="BD945" s="15">
        <v>70</v>
      </c>
      <c r="BE945" s="15">
        <v>69</v>
      </c>
      <c r="BF945" s="15">
        <v>1</v>
      </c>
      <c r="BG945" s="15">
        <f t="shared" si="224"/>
        <v>5</v>
      </c>
      <c r="BH945" s="15">
        <v>3</v>
      </c>
      <c r="BI945" s="15">
        <v>2</v>
      </c>
      <c r="BJ945" s="15">
        <v>2</v>
      </c>
      <c r="BK945" s="15">
        <v>2183</v>
      </c>
      <c r="BL945" s="15">
        <f t="shared" si="225"/>
        <v>3412</v>
      </c>
      <c r="BM945" s="15">
        <f t="shared" si="226"/>
        <v>70</v>
      </c>
      <c r="BN945" s="15">
        <v>70</v>
      </c>
      <c r="BO945" s="15">
        <v>0</v>
      </c>
      <c r="BP945" s="15">
        <v>0</v>
      </c>
      <c r="BQ945" s="15">
        <v>70</v>
      </c>
      <c r="BR945" s="15">
        <f t="shared" si="227"/>
        <v>5570</v>
      </c>
      <c r="BS945" s="15">
        <f t="shared" si="228"/>
        <v>5493</v>
      </c>
      <c r="BT945" s="15">
        <f t="shared" si="229"/>
        <v>61</v>
      </c>
      <c r="BU945" s="15">
        <f t="shared" si="230"/>
        <v>9773</v>
      </c>
      <c r="BV945" s="15"/>
      <c r="BW945" s="15">
        <v>0</v>
      </c>
    </row>
    <row r="946" spans="1:75">
      <c r="A946" t="s">
        <v>151</v>
      </c>
      <c r="B946" s="20">
        <v>44047</v>
      </c>
      <c r="C946" s="4" t="s">
        <v>220</v>
      </c>
      <c r="D946" s="5">
        <v>2020</v>
      </c>
      <c r="E946" t="s">
        <v>858</v>
      </c>
      <c r="F946" s="15">
        <v>529289</v>
      </c>
      <c r="G946" s="15">
        <v>55702</v>
      </c>
      <c r="H946" s="15">
        <v>274636</v>
      </c>
      <c r="I946" s="15">
        <v>55</v>
      </c>
      <c r="J946" s="15">
        <v>1</v>
      </c>
      <c r="K946" s="15">
        <f t="shared" si="219"/>
        <v>274690</v>
      </c>
      <c r="L946" s="15">
        <f t="shared" si="220"/>
        <v>0</v>
      </c>
      <c r="M946" s="15">
        <v>548803</v>
      </c>
      <c r="N946" s="15">
        <v>279580</v>
      </c>
      <c r="O946" s="15">
        <v>274690</v>
      </c>
      <c r="P946" s="15">
        <v>1406</v>
      </c>
      <c r="Q946" s="15">
        <v>0</v>
      </c>
      <c r="R946" s="15">
        <v>3484</v>
      </c>
      <c r="S946" s="15">
        <v>221</v>
      </c>
      <c r="T946" s="15">
        <v>1089</v>
      </c>
      <c r="U946" s="15">
        <v>2140</v>
      </c>
      <c r="V946" s="15">
        <v>0</v>
      </c>
      <c r="W946" s="15">
        <v>34</v>
      </c>
      <c r="X946" s="15">
        <f t="shared" si="221"/>
        <v>0</v>
      </c>
      <c r="Y946" s="2" t="s">
        <v>513</v>
      </c>
      <c r="Z946" s="15">
        <v>18772</v>
      </c>
      <c r="AA946" s="15">
        <v>3605</v>
      </c>
      <c r="AB946" s="15">
        <v>3562</v>
      </c>
      <c r="AC946" s="15">
        <v>43</v>
      </c>
      <c r="AD946" s="15">
        <v>5</v>
      </c>
      <c r="AE946" s="15">
        <v>35</v>
      </c>
      <c r="AF946" s="15">
        <v>2</v>
      </c>
      <c r="AG946" s="15">
        <v>1</v>
      </c>
      <c r="AH946" s="15">
        <v>0</v>
      </c>
      <c r="AI946" s="15">
        <v>0</v>
      </c>
      <c r="AJ946" s="15">
        <v>0</v>
      </c>
      <c r="AK946" s="15">
        <v>0</v>
      </c>
      <c r="AL946" s="15">
        <v>0</v>
      </c>
      <c r="AM946" s="15">
        <v>0</v>
      </c>
      <c r="AN946" s="15">
        <v>0</v>
      </c>
      <c r="AO946" s="15">
        <v>0</v>
      </c>
      <c r="AP946" s="15">
        <v>0</v>
      </c>
      <c r="AQ946" s="15">
        <v>0</v>
      </c>
      <c r="AR946" s="15">
        <v>0</v>
      </c>
      <c r="AS946" s="15">
        <v>0</v>
      </c>
      <c r="AT946" s="15">
        <v>0</v>
      </c>
      <c r="AU946" s="15">
        <v>0</v>
      </c>
      <c r="AV946" s="15">
        <v>0</v>
      </c>
      <c r="AW946" s="15">
        <f t="shared" si="222"/>
        <v>3605</v>
      </c>
      <c r="AX946" s="15">
        <f t="shared" si="223"/>
        <v>3562</v>
      </c>
      <c r="AY946" s="15">
        <v>0</v>
      </c>
      <c r="AZ946" s="15">
        <v>0</v>
      </c>
      <c r="BA946" s="15">
        <v>0</v>
      </c>
      <c r="BB946" s="15">
        <v>14272</v>
      </c>
      <c r="BC946" s="15">
        <v>14272</v>
      </c>
      <c r="BD946" s="15">
        <v>5398</v>
      </c>
      <c r="BE946" s="15">
        <v>5293</v>
      </c>
      <c r="BF946" s="15">
        <v>105</v>
      </c>
      <c r="BG946" s="15">
        <f t="shared" si="224"/>
        <v>872</v>
      </c>
      <c r="BH946" s="15">
        <v>872</v>
      </c>
      <c r="BI946" s="15">
        <v>0</v>
      </c>
      <c r="BJ946" s="15">
        <v>0</v>
      </c>
      <c r="BK946" s="15">
        <v>160597</v>
      </c>
      <c r="BL946" s="15">
        <f t="shared" si="225"/>
        <v>118111</v>
      </c>
      <c r="BM946" s="15">
        <f t="shared" si="226"/>
        <v>6662</v>
      </c>
      <c r="BN946" s="15">
        <v>6662</v>
      </c>
      <c r="BO946" s="15">
        <v>0</v>
      </c>
      <c r="BP946" s="15">
        <v>0</v>
      </c>
      <c r="BQ946" s="15">
        <v>6662</v>
      </c>
      <c r="BR946" s="15">
        <f t="shared" si="227"/>
        <v>275975</v>
      </c>
      <c r="BS946" s="15">
        <f t="shared" si="228"/>
        <v>271128</v>
      </c>
      <c r="BT946" s="15">
        <f t="shared" si="229"/>
        <v>3441</v>
      </c>
      <c r="BU946" s="15">
        <f t="shared" si="230"/>
        <v>530031</v>
      </c>
      <c r="BV946" s="15"/>
      <c r="BW946" s="15">
        <v>1</v>
      </c>
    </row>
    <row r="947" spans="1:75">
      <c r="A947" t="s">
        <v>153</v>
      </c>
      <c r="B947" s="20">
        <v>44047</v>
      </c>
      <c r="C947" s="4" t="s">
        <v>220</v>
      </c>
      <c r="D947" s="5">
        <v>2020</v>
      </c>
      <c r="E947" t="s">
        <v>859</v>
      </c>
      <c r="F947" s="15">
        <v>13726</v>
      </c>
      <c r="G947" s="15">
        <v>851</v>
      </c>
      <c r="H947" s="15">
        <v>9418</v>
      </c>
      <c r="I947" s="15">
        <v>1</v>
      </c>
      <c r="J947" s="15">
        <v>1</v>
      </c>
      <c r="K947" s="15">
        <f t="shared" si="219"/>
        <v>9418</v>
      </c>
      <c r="L947" s="15">
        <f t="shared" si="220"/>
        <v>0</v>
      </c>
      <c r="M947" s="15">
        <v>14296</v>
      </c>
      <c r="N947" s="15">
        <v>9489</v>
      </c>
      <c r="O947" s="15">
        <v>9418</v>
      </c>
      <c r="P947" s="15">
        <v>0</v>
      </c>
      <c r="Q947" s="15">
        <v>0</v>
      </c>
      <c r="R947" s="15">
        <v>71</v>
      </c>
      <c r="S947" s="15">
        <v>8</v>
      </c>
      <c r="T947" s="15">
        <v>19</v>
      </c>
      <c r="U947" s="15">
        <v>44</v>
      </c>
      <c r="V947" s="15">
        <v>0</v>
      </c>
      <c r="W947" s="15">
        <v>0</v>
      </c>
      <c r="X947" s="15">
        <f t="shared" si="221"/>
        <v>0</v>
      </c>
      <c r="Y947" s="2" t="s">
        <v>513</v>
      </c>
      <c r="Z947" s="15">
        <v>197</v>
      </c>
      <c r="AA947" s="15">
        <v>24</v>
      </c>
      <c r="AB947" s="15">
        <v>24</v>
      </c>
      <c r="AC947" s="15">
        <v>0</v>
      </c>
      <c r="AD947" s="15">
        <v>0</v>
      </c>
      <c r="AE947" s="15">
        <v>0</v>
      </c>
      <c r="AF947" s="15">
        <v>0</v>
      </c>
      <c r="AG947" s="15">
        <v>0</v>
      </c>
      <c r="AH947" s="15">
        <v>0</v>
      </c>
      <c r="AI947" s="15">
        <v>0</v>
      </c>
      <c r="AJ947" s="15">
        <v>0</v>
      </c>
      <c r="AK947" s="15">
        <v>0</v>
      </c>
      <c r="AL947" s="15">
        <v>0</v>
      </c>
      <c r="AM947" s="15">
        <v>0</v>
      </c>
      <c r="AN947" s="15">
        <v>0</v>
      </c>
      <c r="AO947" s="15">
        <v>0</v>
      </c>
      <c r="AP947" s="15">
        <v>0</v>
      </c>
      <c r="AQ947" s="15">
        <v>0</v>
      </c>
      <c r="AR947" s="15">
        <v>0</v>
      </c>
      <c r="AS947" s="15">
        <v>0</v>
      </c>
      <c r="AT947" s="15">
        <v>0</v>
      </c>
      <c r="AU947" s="15">
        <v>0</v>
      </c>
      <c r="AV947" s="15">
        <v>0</v>
      </c>
      <c r="AW947" s="15">
        <f t="shared" si="222"/>
        <v>24</v>
      </c>
      <c r="AX947" s="15">
        <f t="shared" si="223"/>
        <v>24</v>
      </c>
      <c r="AY947" s="15">
        <v>0</v>
      </c>
      <c r="AZ947" s="15">
        <v>0</v>
      </c>
      <c r="BA947" s="15">
        <v>0</v>
      </c>
      <c r="BB947" s="15">
        <v>372</v>
      </c>
      <c r="BC947" s="15">
        <v>372</v>
      </c>
      <c r="BD947" s="15">
        <v>175</v>
      </c>
      <c r="BE947" s="15">
        <v>175</v>
      </c>
      <c r="BF947" s="15">
        <v>0</v>
      </c>
      <c r="BG947" s="15">
        <f t="shared" si="224"/>
        <v>52</v>
      </c>
      <c r="BH947" s="15">
        <v>52</v>
      </c>
      <c r="BI947" s="15">
        <v>0</v>
      </c>
      <c r="BJ947" s="15">
        <v>46</v>
      </c>
      <c r="BK947" s="15">
        <v>5303</v>
      </c>
      <c r="BL947" s="15">
        <f t="shared" si="225"/>
        <v>4134</v>
      </c>
      <c r="BM947" s="15">
        <f t="shared" si="226"/>
        <v>251</v>
      </c>
      <c r="BN947" s="15">
        <v>251</v>
      </c>
      <c r="BO947" s="15">
        <v>0</v>
      </c>
      <c r="BP947" s="15">
        <v>0</v>
      </c>
      <c r="BQ947" s="15">
        <v>251</v>
      </c>
      <c r="BR947" s="15">
        <f t="shared" si="227"/>
        <v>9465</v>
      </c>
      <c r="BS947" s="15">
        <f t="shared" si="228"/>
        <v>9394</v>
      </c>
      <c r="BT947" s="15">
        <f t="shared" si="229"/>
        <v>71</v>
      </c>
      <c r="BU947" s="15">
        <f t="shared" si="230"/>
        <v>14099</v>
      </c>
      <c r="BV947" s="15"/>
      <c r="BW947" s="15">
        <v>0</v>
      </c>
    </row>
    <row r="948" spans="1:75" ht="43.5">
      <c r="A948" t="s">
        <v>155</v>
      </c>
      <c r="B948" s="20">
        <v>44047</v>
      </c>
      <c r="C948" s="4" t="s">
        <v>220</v>
      </c>
      <c r="D948" s="5">
        <v>2020</v>
      </c>
      <c r="E948" t="s">
        <v>860</v>
      </c>
      <c r="F948" s="15">
        <v>80739</v>
      </c>
      <c r="G948" s="15">
        <v>4280</v>
      </c>
      <c r="H948" s="15">
        <v>48472</v>
      </c>
      <c r="I948" s="15">
        <v>6</v>
      </c>
      <c r="J948" s="15">
        <v>1</v>
      </c>
      <c r="K948" s="15">
        <f t="shared" si="219"/>
        <v>48477</v>
      </c>
      <c r="L948" s="15">
        <f t="shared" si="220"/>
        <v>-2</v>
      </c>
      <c r="M948" s="15">
        <v>83703</v>
      </c>
      <c r="N948" s="15">
        <v>49067</v>
      </c>
      <c r="O948" s="15">
        <v>48479</v>
      </c>
      <c r="P948" s="15">
        <v>0</v>
      </c>
      <c r="Q948" s="15">
        <v>0</v>
      </c>
      <c r="R948" s="15">
        <v>588</v>
      </c>
      <c r="S948" s="15">
        <v>215</v>
      </c>
      <c r="T948" s="15">
        <v>337</v>
      </c>
      <c r="U948" s="15">
        <v>36</v>
      </c>
      <c r="V948" s="15">
        <v>0</v>
      </c>
      <c r="W948" s="15">
        <v>0</v>
      </c>
      <c r="X948" s="15">
        <f t="shared" si="221"/>
        <v>0</v>
      </c>
      <c r="Y948" s="2" t="s">
        <v>861</v>
      </c>
      <c r="Z948" s="15">
        <v>1113</v>
      </c>
      <c r="AA948" s="15">
        <v>205</v>
      </c>
      <c r="AB948" s="15">
        <v>203</v>
      </c>
      <c r="AC948" s="15">
        <v>2</v>
      </c>
      <c r="AD948" s="15">
        <v>0</v>
      </c>
      <c r="AE948" s="15">
        <v>2</v>
      </c>
      <c r="AF948" s="15">
        <v>0</v>
      </c>
      <c r="AG948" s="15">
        <v>0</v>
      </c>
      <c r="AH948" s="15">
        <v>0</v>
      </c>
      <c r="AI948" s="15">
        <v>0</v>
      </c>
      <c r="AJ948" s="15">
        <v>0</v>
      </c>
      <c r="AK948" s="15">
        <v>0</v>
      </c>
      <c r="AL948" s="15">
        <v>0</v>
      </c>
      <c r="AM948" s="15">
        <v>0</v>
      </c>
      <c r="AN948" s="15">
        <v>0</v>
      </c>
      <c r="AO948" s="15">
        <v>0</v>
      </c>
      <c r="AP948" s="15">
        <v>0</v>
      </c>
      <c r="AQ948" s="15">
        <v>0</v>
      </c>
      <c r="AR948" s="15">
        <v>0</v>
      </c>
      <c r="AS948" s="15">
        <v>0</v>
      </c>
      <c r="AT948" s="15">
        <v>0</v>
      </c>
      <c r="AU948" s="15">
        <v>0</v>
      </c>
      <c r="AV948" s="15">
        <v>0</v>
      </c>
      <c r="AW948" s="15">
        <f t="shared" si="222"/>
        <v>205</v>
      </c>
      <c r="AX948" s="15">
        <f t="shared" si="223"/>
        <v>203</v>
      </c>
      <c r="AY948" s="15">
        <v>0</v>
      </c>
      <c r="AZ948" s="15">
        <v>0</v>
      </c>
      <c r="BA948" s="15">
        <v>0</v>
      </c>
      <c r="BB948" s="15">
        <v>1906</v>
      </c>
      <c r="BC948" s="15">
        <v>1906</v>
      </c>
      <c r="BD948" s="15">
        <v>747</v>
      </c>
      <c r="BE948" s="15">
        <v>726</v>
      </c>
      <c r="BF948" s="15">
        <v>21</v>
      </c>
      <c r="BG948" s="15">
        <f t="shared" si="224"/>
        <v>68</v>
      </c>
      <c r="BH948" s="15">
        <v>65</v>
      </c>
      <c r="BI948" s="15">
        <v>3</v>
      </c>
      <c r="BJ948" s="15">
        <v>0</v>
      </c>
      <c r="BK948" s="15">
        <v>31212</v>
      </c>
      <c r="BL948" s="15">
        <f t="shared" si="225"/>
        <v>17787</v>
      </c>
      <c r="BM948" s="15">
        <f t="shared" si="226"/>
        <v>1007</v>
      </c>
      <c r="BN948" s="15">
        <v>1007</v>
      </c>
      <c r="BO948" s="15">
        <v>0</v>
      </c>
      <c r="BP948" s="15">
        <v>0</v>
      </c>
      <c r="BQ948" s="15">
        <v>1007</v>
      </c>
      <c r="BR948" s="15">
        <f t="shared" si="227"/>
        <v>48862</v>
      </c>
      <c r="BS948" s="15">
        <f t="shared" si="228"/>
        <v>48276</v>
      </c>
      <c r="BT948" s="15">
        <f t="shared" si="229"/>
        <v>586</v>
      </c>
      <c r="BU948" s="15">
        <f t="shared" si="230"/>
        <v>82590</v>
      </c>
      <c r="BV948" s="15"/>
      <c r="BW948" s="15">
        <v>1</v>
      </c>
    </row>
    <row r="949" spans="1:75">
      <c r="A949" t="s">
        <v>157</v>
      </c>
      <c r="B949" s="20">
        <v>44047</v>
      </c>
      <c r="C949" s="4" t="s">
        <v>220</v>
      </c>
      <c r="D949" s="5">
        <v>2020</v>
      </c>
      <c r="E949" t="s">
        <v>862</v>
      </c>
      <c r="F949" s="15">
        <v>8456</v>
      </c>
      <c r="G949" s="15">
        <v>348</v>
      </c>
      <c r="H949" s="15">
        <v>4360</v>
      </c>
      <c r="I949" s="15">
        <v>0</v>
      </c>
      <c r="J949" s="15">
        <v>0</v>
      </c>
      <c r="K949" s="15">
        <f t="shared" si="219"/>
        <v>4360</v>
      </c>
      <c r="L949" s="15">
        <f t="shared" si="220"/>
        <v>0</v>
      </c>
      <c r="M949" s="15">
        <v>8626</v>
      </c>
      <c r="N949" s="15">
        <v>4432</v>
      </c>
      <c r="O949" s="15">
        <v>4360</v>
      </c>
      <c r="P949" s="15">
        <v>8</v>
      </c>
      <c r="Q949" s="15">
        <v>2</v>
      </c>
      <c r="R949" s="15">
        <v>64</v>
      </c>
      <c r="S949" s="15">
        <v>4</v>
      </c>
      <c r="T949" s="15">
        <v>11</v>
      </c>
      <c r="U949" s="15">
        <v>47</v>
      </c>
      <c r="V949" s="15">
        <v>0</v>
      </c>
      <c r="W949" s="15">
        <v>2</v>
      </c>
      <c r="X949" s="15">
        <f t="shared" si="221"/>
        <v>0</v>
      </c>
      <c r="Y949" s="2" t="s">
        <v>513</v>
      </c>
      <c r="Z949" s="15">
        <v>96</v>
      </c>
      <c r="AA949" s="15">
        <v>20</v>
      </c>
      <c r="AB949" s="15">
        <v>20</v>
      </c>
      <c r="AC949" s="15">
        <v>0</v>
      </c>
      <c r="AD949" s="15">
        <v>0</v>
      </c>
      <c r="AE949" s="15">
        <v>0</v>
      </c>
      <c r="AF949" s="15">
        <v>0</v>
      </c>
      <c r="AG949" s="15">
        <v>0</v>
      </c>
      <c r="AH949" s="15">
        <v>0</v>
      </c>
      <c r="AI949" s="15">
        <v>0</v>
      </c>
      <c r="AJ949" s="15">
        <v>0</v>
      </c>
      <c r="AK949" s="15">
        <v>0</v>
      </c>
      <c r="AL949" s="15">
        <v>0</v>
      </c>
      <c r="AM949" s="15">
        <v>0</v>
      </c>
      <c r="AN949" s="15">
        <v>0</v>
      </c>
      <c r="AO949" s="15">
        <v>0</v>
      </c>
      <c r="AP949" s="15">
        <v>0</v>
      </c>
      <c r="AQ949" s="15">
        <v>0</v>
      </c>
      <c r="AR949" s="15">
        <v>0</v>
      </c>
      <c r="AS949" s="15">
        <v>0</v>
      </c>
      <c r="AT949" s="15">
        <v>0</v>
      </c>
      <c r="AU949" s="15">
        <v>0</v>
      </c>
      <c r="AV949" s="15">
        <v>0</v>
      </c>
      <c r="AW949" s="15">
        <f t="shared" si="222"/>
        <v>20</v>
      </c>
      <c r="AX949" s="15">
        <f t="shared" si="223"/>
        <v>20</v>
      </c>
      <c r="AY949" s="15">
        <v>0</v>
      </c>
      <c r="AZ949" s="15">
        <v>0</v>
      </c>
      <c r="BA949" s="15">
        <v>0</v>
      </c>
      <c r="BB949" s="15">
        <v>110</v>
      </c>
      <c r="BC949" s="15">
        <v>110</v>
      </c>
      <c r="BD949" s="15">
        <v>43</v>
      </c>
      <c r="BE949" s="15">
        <v>43</v>
      </c>
      <c r="BF949" s="15">
        <v>0</v>
      </c>
      <c r="BG949" s="15">
        <f t="shared" si="224"/>
        <v>7</v>
      </c>
      <c r="BH949" s="15">
        <v>7</v>
      </c>
      <c r="BI949" s="15">
        <v>0</v>
      </c>
      <c r="BJ949" s="15">
        <v>0</v>
      </c>
      <c r="BK949" s="15">
        <v>2878</v>
      </c>
      <c r="BL949" s="15">
        <f t="shared" si="225"/>
        <v>1547</v>
      </c>
      <c r="BM949" s="15">
        <f t="shared" si="226"/>
        <v>92</v>
      </c>
      <c r="BN949" s="15">
        <v>92</v>
      </c>
      <c r="BO949" s="15">
        <v>0</v>
      </c>
      <c r="BP949" s="15">
        <v>0</v>
      </c>
      <c r="BQ949" s="15">
        <v>92</v>
      </c>
      <c r="BR949" s="15">
        <f t="shared" si="227"/>
        <v>4412</v>
      </c>
      <c r="BS949" s="15">
        <f t="shared" si="228"/>
        <v>4340</v>
      </c>
      <c r="BT949" s="15">
        <f t="shared" si="229"/>
        <v>64</v>
      </c>
      <c r="BU949" s="15">
        <f t="shared" si="230"/>
        <v>8530</v>
      </c>
      <c r="BV949" s="15"/>
      <c r="BW949" s="15">
        <v>0</v>
      </c>
    </row>
    <row r="950" spans="1:75" ht="87">
      <c r="A950" t="s">
        <v>159</v>
      </c>
      <c r="B950" s="20">
        <v>44047</v>
      </c>
      <c r="C950" s="4" t="s">
        <v>220</v>
      </c>
      <c r="D950" s="5">
        <v>2020</v>
      </c>
      <c r="E950" t="s">
        <v>863</v>
      </c>
      <c r="F950" s="15">
        <v>490060</v>
      </c>
      <c r="G950" s="15">
        <v>45675</v>
      </c>
      <c r="H950" s="15">
        <v>262207</v>
      </c>
      <c r="I950" s="15">
        <v>61</v>
      </c>
      <c r="J950" s="15">
        <v>2</v>
      </c>
      <c r="K950" s="15">
        <f t="shared" si="219"/>
        <v>262266</v>
      </c>
      <c r="L950" s="15">
        <f t="shared" si="220"/>
        <v>0</v>
      </c>
      <c r="M950" s="15">
        <v>507455</v>
      </c>
      <c r="N950" s="15">
        <v>267532</v>
      </c>
      <c r="O950" s="15">
        <v>262266</v>
      </c>
      <c r="P950" s="15">
        <v>80</v>
      </c>
      <c r="Q950" s="15">
        <v>0</v>
      </c>
      <c r="R950" s="15">
        <v>5186</v>
      </c>
      <c r="S950" s="15">
        <v>441</v>
      </c>
      <c r="T950" s="15">
        <v>1935</v>
      </c>
      <c r="U950" s="15">
        <v>2746</v>
      </c>
      <c r="V950" s="15">
        <v>0</v>
      </c>
      <c r="W950" s="15">
        <v>64</v>
      </c>
      <c r="X950" s="15">
        <f t="shared" si="221"/>
        <v>0</v>
      </c>
      <c r="Y950" s="2" t="s">
        <v>864</v>
      </c>
      <c r="Z950" s="15">
        <v>7577</v>
      </c>
      <c r="AA950" s="15">
        <v>1361</v>
      </c>
      <c r="AB950" s="15">
        <v>1332</v>
      </c>
      <c r="AC950" s="15">
        <v>29</v>
      </c>
      <c r="AD950" s="15">
        <v>15</v>
      </c>
      <c r="AE950" s="15">
        <v>13</v>
      </c>
      <c r="AF950" s="15">
        <v>0</v>
      </c>
      <c r="AG950" s="15">
        <v>1</v>
      </c>
      <c r="AH950" s="15">
        <v>0</v>
      </c>
      <c r="AI950" s="15">
        <v>0</v>
      </c>
      <c r="AJ950" s="15">
        <v>0</v>
      </c>
      <c r="AK950" s="15">
        <v>0</v>
      </c>
      <c r="AL950" s="15">
        <v>0</v>
      </c>
      <c r="AM950" s="15">
        <v>0</v>
      </c>
      <c r="AN950" s="15">
        <v>0</v>
      </c>
      <c r="AO950" s="15">
        <v>0</v>
      </c>
      <c r="AP950" s="15">
        <v>0</v>
      </c>
      <c r="AQ950" s="15">
        <v>0</v>
      </c>
      <c r="AR950" s="15">
        <v>0</v>
      </c>
      <c r="AS950" s="15">
        <v>0</v>
      </c>
      <c r="AT950" s="15">
        <v>0</v>
      </c>
      <c r="AU950" s="15">
        <v>0</v>
      </c>
      <c r="AV950" s="15">
        <v>0</v>
      </c>
      <c r="AW950" s="15">
        <f t="shared" si="222"/>
        <v>1361</v>
      </c>
      <c r="AX950" s="15">
        <f t="shared" si="223"/>
        <v>1332</v>
      </c>
      <c r="AY950" s="15">
        <v>0</v>
      </c>
      <c r="AZ950" s="15">
        <v>0</v>
      </c>
      <c r="BA950" s="15">
        <v>0</v>
      </c>
      <c r="BB950" s="15">
        <v>16368</v>
      </c>
      <c r="BC950" s="15">
        <v>16368</v>
      </c>
      <c r="BD950" s="15">
        <v>6193</v>
      </c>
      <c r="BE950" s="15">
        <v>6070</v>
      </c>
      <c r="BF950" s="15">
        <v>123</v>
      </c>
      <c r="BG950" s="15">
        <f t="shared" si="224"/>
        <v>348</v>
      </c>
      <c r="BH950" s="15">
        <v>341</v>
      </c>
      <c r="BI950" s="15">
        <v>7</v>
      </c>
      <c r="BJ950" s="15">
        <v>8</v>
      </c>
      <c r="BK950" s="15">
        <v>149176</v>
      </c>
      <c r="BL950" s="15">
        <f t="shared" si="225"/>
        <v>118008</v>
      </c>
      <c r="BM950" s="15">
        <f t="shared" si="226"/>
        <v>1040</v>
      </c>
      <c r="BN950" s="15">
        <v>1040</v>
      </c>
      <c r="BO950" s="15">
        <v>0</v>
      </c>
      <c r="BP950" s="15">
        <v>0</v>
      </c>
      <c r="BQ950" s="15">
        <v>493</v>
      </c>
      <c r="BR950" s="15">
        <f t="shared" si="227"/>
        <v>266171</v>
      </c>
      <c r="BS950" s="15">
        <f t="shared" si="228"/>
        <v>260934</v>
      </c>
      <c r="BT950" s="15">
        <f t="shared" si="229"/>
        <v>5157</v>
      </c>
      <c r="BU950" s="15">
        <f t="shared" si="230"/>
        <v>499878</v>
      </c>
      <c r="BV950" s="15"/>
      <c r="BW950" s="15">
        <v>0</v>
      </c>
    </row>
    <row r="951" spans="1:75" ht="87">
      <c r="A951" t="s">
        <v>161</v>
      </c>
      <c r="B951" s="20">
        <v>44047</v>
      </c>
      <c r="C951" s="4" t="s">
        <v>220</v>
      </c>
      <c r="D951" s="5">
        <v>2020</v>
      </c>
      <c r="E951" t="s">
        <v>865</v>
      </c>
      <c r="F951" s="15">
        <v>341570</v>
      </c>
      <c r="G951" s="15">
        <v>25846</v>
      </c>
      <c r="H951" s="15">
        <v>169778</v>
      </c>
      <c r="I951" s="15">
        <v>39</v>
      </c>
      <c r="J951" s="15">
        <v>3</v>
      </c>
      <c r="K951" s="15">
        <f t="shared" si="219"/>
        <v>169814</v>
      </c>
      <c r="L951" s="15">
        <f t="shared" si="220"/>
        <v>-7</v>
      </c>
      <c r="M951" s="15">
        <v>356651</v>
      </c>
      <c r="N951" s="15">
        <v>172430</v>
      </c>
      <c r="O951" s="15">
        <v>169821</v>
      </c>
      <c r="P951" s="15">
        <v>0</v>
      </c>
      <c r="Q951" s="15">
        <v>0</v>
      </c>
      <c r="R951" s="15">
        <v>2613</v>
      </c>
      <c r="S951" s="15">
        <v>203</v>
      </c>
      <c r="T951" s="15">
        <v>569</v>
      </c>
      <c r="U951" s="15">
        <v>1778</v>
      </c>
      <c r="V951" s="15">
        <v>0</v>
      </c>
      <c r="W951" s="15">
        <v>63</v>
      </c>
      <c r="X951" s="15">
        <f t="shared" si="221"/>
        <v>-4</v>
      </c>
      <c r="Y951" s="2" t="s">
        <v>866</v>
      </c>
      <c r="Z951" s="15">
        <v>6971</v>
      </c>
      <c r="AA951" s="15">
        <v>1246</v>
      </c>
      <c r="AB951" s="15">
        <v>1235</v>
      </c>
      <c r="AC951" s="15">
        <v>11</v>
      </c>
      <c r="AD951" s="15">
        <v>2</v>
      </c>
      <c r="AE951" s="15">
        <v>5</v>
      </c>
      <c r="AF951" s="15">
        <v>4</v>
      </c>
      <c r="AG951" s="15">
        <v>0</v>
      </c>
      <c r="AH951" s="15">
        <v>0</v>
      </c>
      <c r="AI951" s="15">
        <v>0</v>
      </c>
      <c r="AJ951" s="15">
        <v>0</v>
      </c>
      <c r="AK951" s="15">
        <v>0</v>
      </c>
      <c r="AL951" s="15">
        <v>0</v>
      </c>
      <c r="AM951" s="15">
        <v>0</v>
      </c>
      <c r="AN951" s="15">
        <v>0</v>
      </c>
      <c r="AO951" s="15">
        <v>0</v>
      </c>
      <c r="AP951" s="15">
        <v>0</v>
      </c>
      <c r="AQ951" s="15">
        <v>0</v>
      </c>
      <c r="AR951" s="15">
        <v>0</v>
      </c>
      <c r="AS951" s="15">
        <v>0</v>
      </c>
      <c r="AT951" s="15">
        <v>0</v>
      </c>
      <c r="AU951" s="15">
        <v>0</v>
      </c>
      <c r="AV951" s="15">
        <v>0</v>
      </c>
      <c r="AW951" s="15">
        <f t="shared" si="222"/>
        <v>1246</v>
      </c>
      <c r="AX951" s="15">
        <f t="shared" si="223"/>
        <v>1235</v>
      </c>
      <c r="AY951" s="15">
        <v>0</v>
      </c>
      <c r="AZ951" s="15">
        <v>0</v>
      </c>
      <c r="BA951" s="15">
        <v>0</v>
      </c>
      <c r="BB951" s="15">
        <v>12634</v>
      </c>
      <c r="BC951" s="15">
        <v>12634</v>
      </c>
      <c r="BD951" s="15">
        <v>5163</v>
      </c>
      <c r="BE951" s="15">
        <v>5065</v>
      </c>
      <c r="BF951" s="15">
        <v>98</v>
      </c>
      <c r="BG951" s="15">
        <f t="shared" si="224"/>
        <v>181</v>
      </c>
      <c r="BH951" s="15">
        <v>181</v>
      </c>
      <c r="BI951" s="15">
        <v>0</v>
      </c>
      <c r="BJ951" s="15">
        <v>0</v>
      </c>
      <c r="BK951" s="15">
        <v>67923</v>
      </c>
      <c r="BL951" s="15">
        <f t="shared" si="225"/>
        <v>104326</v>
      </c>
      <c r="BM951" s="15">
        <f t="shared" si="226"/>
        <v>3413</v>
      </c>
      <c r="BN951" s="15">
        <v>3413</v>
      </c>
      <c r="BO951" s="15">
        <v>0</v>
      </c>
      <c r="BP951" s="15">
        <v>0</v>
      </c>
      <c r="BQ951" s="15">
        <v>3413</v>
      </c>
      <c r="BR951" s="15">
        <f t="shared" si="227"/>
        <v>171184</v>
      </c>
      <c r="BS951" s="15">
        <f t="shared" si="228"/>
        <v>168586</v>
      </c>
      <c r="BT951" s="15">
        <f t="shared" si="229"/>
        <v>2602</v>
      </c>
      <c r="BU951" s="15">
        <f t="shared" si="230"/>
        <v>349680</v>
      </c>
      <c r="BV951" s="15"/>
      <c r="BW951" s="15">
        <v>10</v>
      </c>
    </row>
    <row r="952" spans="1:75">
      <c r="A952" t="s">
        <v>163</v>
      </c>
      <c r="B952" s="20">
        <v>44047</v>
      </c>
      <c r="C952" s="4" t="s">
        <v>220</v>
      </c>
      <c r="D952" s="5">
        <v>2020</v>
      </c>
      <c r="E952" t="s">
        <v>867</v>
      </c>
      <c r="F952" s="15">
        <v>32242</v>
      </c>
      <c r="G952" s="15">
        <v>2506</v>
      </c>
      <c r="H952" s="15">
        <v>19127</v>
      </c>
      <c r="I952" s="15">
        <v>1</v>
      </c>
      <c r="J952" s="15">
        <v>1</v>
      </c>
      <c r="K952" s="15">
        <f t="shared" si="219"/>
        <v>19127</v>
      </c>
      <c r="L952" s="15">
        <f t="shared" si="220"/>
        <v>0</v>
      </c>
      <c r="M952" s="15">
        <v>33082</v>
      </c>
      <c r="N952" s="15">
        <v>19437</v>
      </c>
      <c r="O952" s="15">
        <v>19127</v>
      </c>
      <c r="P952" s="15">
        <v>8</v>
      </c>
      <c r="Q952" s="15">
        <v>0</v>
      </c>
      <c r="R952" s="15">
        <v>301</v>
      </c>
      <c r="S952" s="15">
        <v>29</v>
      </c>
      <c r="T952" s="15">
        <v>92</v>
      </c>
      <c r="U952" s="15">
        <v>172</v>
      </c>
      <c r="V952" s="15">
        <v>0</v>
      </c>
      <c r="W952" s="15">
        <v>8</v>
      </c>
      <c r="X952" s="15">
        <f t="shared" si="221"/>
        <v>1</v>
      </c>
      <c r="Y952" s="2" t="s">
        <v>868</v>
      </c>
      <c r="Z952" s="15">
        <v>368</v>
      </c>
      <c r="AA952" s="15">
        <v>73</v>
      </c>
      <c r="AB952" s="15">
        <v>73</v>
      </c>
      <c r="AC952" s="15">
        <v>0</v>
      </c>
      <c r="AD952" s="15">
        <v>0</v>
      </c>
      <c r="AE952" s="15">
        <v>0</v>
      </c>
      <c r="AF952" s="15">
        <v>0</v>
      </c>
      <c r="AG952" s="15">
        <v>0</v>
      </c>
      <c r="AH952" s="15">
        <v>0</v>
      </c>
      <c r="AI952" s="15">
        <v>0</v>
      </c>
      <c r="AJ952" s="15">
        <v>0</v>
      </c>
      <c r="AK952" s="15">
        <v>0</v>
      </c>
      <c r="AL952" s="15">
        <v>0</v>
      </c>
      <c r="AM952" s="15">
        <v>0</v>
      </c>
      <c r="AN952" s="15">
        <v>0</v>
      </c>
      <c r="AO952" s="15">
        <v>0</v>
      </c>
      <c r="AP952" s="15">
        <v>0</v>
      </c>
      <c r="AQ952" s="15">
        <v>0</v>
      </c>
      <c r="AR952" s="15">
        <v>0</v>
      </c>
      <c r="AS952" s="15">
        <v>0</v>
      </c>
      <c r="AT952" s="15">
        <v>0</v>
      </c>
      <c r="AU952" s="15">
        <v>0</v>
      </c>
      <c r="AV952" s="15">
        <v>0</v>
      </c>
      <c r="AW952" s="15">
        <f t="shared" si="222"/>
        <v>73</v>
      </c>
      <c r="AX952" s="15">
        <f t="shared" si="223"/>
        <v>73</v>
      </c>
      <c r="AY952" s="15">
        <v>0</v>
      </c>
      <c r="AZ952" s="15">
        <v>0</v>
      </c>
      <c r="BA952" s="15">
        <v>0</v>
      </c>
      <c r="BB952" s="15">
        <v>414</v>
      </c>
      <c r="BC952" s="15">
        <v>414</v>
      </c>
      <c r="BD952" s="15">
        <v>164</v>
      </c>
      <c r="BE952" s="15">
        <v>164</v>
      </c>
      <c r="BF952" s="15">
        <v>0</v>
      </c>
      <c r="BG952" s="15">
        <f t="shared" si="224"/>
        <v>26</v>
      </c>
      <c r="BH952" s="15">
        <v>26</v>
      </c>
      <c r="BI952" s="15">
        <v>0</v>
      </c>
      <c r="BJ952" s="15">
        <v>22</v>
      </c>
      <c r="BK952" s="15">
        <v>4839</v>
      </c>
      <c r="BL952" s="15">
        <f t="shared" si="225"/>
        <v>14572</v>
      </c>
      <c r="BM952" s="15">
        <f t="shared" si="226"/>
        <v>312</v>
      </c>
      <c r="BN952" s="15">
        <v>312</v>
      </c>
      <c r="BO952" s="15">
        <v>0</v>
      </c>
      <c r="BP952" s="15">
        <v>0</v>
      </c>
      <c r="BQ952" s="15">
        <v>289</v>
      </c>
      <c r="BR952" s="15">
        <f t="shared" si="227"/>
        <v>19364</v>
      </c>
      <c r="BS952" s="15">
        <f t="shared" si="228"/>
        <v>19054</v>
      </c>
      <c r="BT952" s="15">
        <f t="shared" si="229"/>
        <v>301</v>
      </c>
      <c r="BU952" s="15">
        <f t="shared" si="230"/>
        <v>32714</v>
      </c>
      <c r="BV952" s="15"/>
      <c r="BW952" s="15">
        <v>1</v>
      </c>
    </row>
    <row r="953" spans="1:75">
      <c r="A953" t="s">
        <v>166</v>
      </c>
      <c r="B953" s="20">
        <v>44047</v>
      </c>
      <c r="C953" s="4" t="s">
        <v>220</v>
      </c>
      <c r="D953" s="5">
        <v>2020</v>
      </c>
      <c r="E953" t="s">
        <v>869</v>
      </c>
      <c r="F953" s="15">
        <v>190200</v>
      </c>
      <c r="G953" s="15">
        <v>18480</v>
      </c>
      <c r="H953" s="15">
        <v>107615</v>
      </c>
      <c r="I953" s="15">
        <v>44</v>
      </c>
      <c r="J953" s="15">
        <v>1</v>
      </c>
      <c r="K953" s="15">
        <f t="shared" si="219"/>
        <v>107658</v>
      </c>
      <c r="L953" s="15">
        <f t="shared" si="220"/>
        <v>0</v>
      </c>
      <c r="M953" s="15">
        <v>197002</v>
      </c>
      <c r="N953" s="15">
        <v>108827</v>
      </c>
      <c r="O953" s="15">
        <v>107658</v>
      </c>
      <c r="P953" s="15">
        <v>0</v>
      </c>
      <c r="Q953" s="15">
        <v>0</v>
      </c>
      <c r="R953" s="15">
        <v>1169</v>
      </c>
      <c r="S953" s="15">
        <v>82</v>
      </c>
      <c r="T953" s="15">
        <v>399</v>
      </c>
      <c r="U953" s="15">
        <v>574</v>
      </c>
      <c r="V953" s="15">
        <v>0</v>
      </c>
      <c r="W953" s="15">
        <v>114</v>
      </c>
      <c r="X953" s="15">
        <f t="shared" si="221"/>
        <v>0</v>
      </c>
      <c r="Y953" s="2" t="s">
        <v>513</v>
      </c>
      <c r="Z953" s="15">
        <v>8055</v>
      </c>
      <c r="AA953" s="15">
        <v>1864</v>
      </c>
      <c r="AB953" s="15">
        <v>1847</v>
      </c>
      <c r="AC953" s="15">
        <v>17</v>
      </c>
      <c r="AD953" s="15">
        <v>3</v>
      </c>
      <c r="AE953" s="15">
        <v>10</v>
      </c>
      <c r="AF953" s="15">
        <v>0</v>
      </c>
      <c r="AG953" s="15">
        <v>4</v>
      </c>
      <c r="AH953" s="15">
        <v>0</v>
      </c>
      <c r="AI953" s="15">
        <v>0</v>
      </c>
      <c r="AJ953" s="15">
        <v>0</v>
      </c>
      <c r="AK953" s="15">
        <v>0</v>
      </c>
      <c r="AL953" s="15">
        <v>0</v>
      </c>
      <c r="AM953" s="15">
        <v>0</v>
      </c>
      <c r="AN953" s="15">
        <v>0</v>
      </c>
      <c r="AO953" s="15">
        <v>0</v>
      </c>
      <c r="AP953" s="15">
        <v>0</v>
      </c>
      <c r="AQ953" s="15">
        <v>0</v>
      </c>
      <c r="AR953" s="15">
        <v>0</v>
      </c>
      <c r="AS953" s="15">
        <v>0</v>
      </c>
      <c r="AT953" s="15">
        <v>0</v>
      </c>
      <c r="AU953" s="15">
        <v>0</v>
      </c>
      <c r="AV953" s="15">
        <v>0</v>
      </c>
      <c r="AW953" s="15">
        <f t="shared" si="222"/>
        <v>1864</v>
      </c>
      <c r="AX953" s="15">
        <f t="shared" si="223"/>
        <v>1847</v>
      </c>
      <c r="AY953" s="15">
        <v>0</v>
      </c>
      <c r="AZ953" s="15">
        <v>0</v>
      </c>
      <c r="BA953" s="15">
        <v>0</v>
      </c>
      <c r="BB953" s="15">
        <v>4772</v>
      </c>
      <c r="BC953" s="15">
        <v>4772</v>
      </c>
      <c r="BD953" s="15">
        <v>1779</v>
      </c>
      <c r="BE953" s="15">
        <v>1766</v>
      </c>
      <c r="BF953" s="15">
        <v>13</v>
      </c>
      <c r="BG953" s="15">
        <f t="shared" si="224"/>
        <v>75</v>
      </c>
      <c r="BH953" s="15">
        <v>73</v>
      </c>
      <c r="BI953" s="15">
        <v>2</v>
      </c>
      <c r="BJ953" s="15">
        <v>1</v>
      </c>
      <c r="BK953" s="15">
        <v>73615</v>
      </c>
      <c r="BL953" s="15">
        <f t="shared" si="225"/>
        <v>35137</v>
      </c>
      <c r="BM953" s="15">
        <f t="shared" si="226"/>
        <v>2825</v>
      </c>
      <c r="BN953" s="15">
        <v>2825</v>
      </c>
      <c r="BO953" s="15">
        <v>0</v>
      </c>
      <c r="BP953" s="15">
        <v>67</v>
      </c>
      <c r="BQ953" s="15">
        <v>2660</v>
      </c>
      <c r="BR953" s="15">
        <f t="shared" si="227"/>
        <v>106963</v>
      </c>
      <c r="BS953" s="15">
        <f t="shared" si="228"/>
        <v>105811</v>
      </c>
      <c r="BT953" s="15">
        <f t="shared" si="229"/>
        <v>1152</v>
      </c>
      <c r="BU953" s="15">
        <f t="shared" si="230"/>
        <v>188947</v>
      </c>
      <c r="BV953" s="15"/>
      <c r="BW953" s="15">
        <v>6</v>
      </c>
    </row>
    <row r="954" spans="1:75">
      <c r="A954" t="s">
        <v>168</v>
      </c>
      <c r="B954" s="20">
        <v>44047</v>
      </c>
      <c r="C954" s="4" t="s">
        <v>220</v>
      </c>
      <c r="D954" s="5">
        <v>2020</v>
      </c>
      <c r="E954" t="s">
        <v>870</v>
      </c>
      <c r="F954" s="15">
        <v>3311</v>
      </c>
      <c r="G954" s="15">
        <v>347</v>
      </c>
      <c r="H954" s="15">
        <v>2115</v>
      </c>
      <c r="I954" s="15">
        <v>0</v>
      </c>
      <c r="J954" s="15">
        <v>0</v>
      </c>
      <c r="K954" s="15">
        <f t="shared" si="219"/>
        <v>2115</v>
      </c>
      <c r="L954" s="15">
        <f t="shared" si="220"/>
        <v>0</v>
      </c>
      <c r="M954" s="15">
        <v>3382</v>
      </c>
      <c r="N954" s="15">
        <v>2157</v>
      </c>
      <c r="O954" s="15">
        <v>2115</v>
      </c>
      <c r="P954" s="15">
        <v>0</v>
      </c>
      <c r="Q954" s="15">
        <v>0</v>
      </c>
      <c r="R954" s="15">
        <v>42</v>
      </c>
      <c r="S954" s="15">
        <v>3</v>
      </c>
      <c r="T954" s="15">
        <v>18</v>
      </c>
      <c r="U954" s="15">
        <v>21</v>
      </c>
      <c r="V954" s="15">
        <v>0</v>
      </c>
      <c r="W954" s="15">
        <v>0</v>
      </c>
      <c r="X954" s="15">
        <f t="shared" si="221"/>
        <v>0</v>
      </c>
      <c r="Y954" s="2" t="s">
        <v>513</v>
      </c>
      <c r="Z954" s="15">
        <v>29</v>
      </c>
      <c r="AA954" s="15">
        <v>5</v>
      </c>
      <c r="AB954" s="15">
        <v>5</v>
      </c>
      <c r="AC954" s="15">
        <v>0</v>
      </c>
      <c r="AD954" s="15">
        <v>0</v>
      </c>
      <c r="AE954" s="15">
        <v>0</v>
      </c>
      <c r="AF954" s="15">
        <v>0</v>
      </c>
      <c r="AG954" s="15">
        <v>0</v>
      </c>
      <c r="AH954" s="15">
        <v>0</v>
      </c>
      <c r="AI954" s="15">
        <v>0</v>
      </c>
      <c r="AJ954" s="15">
        <v>0</v>
      </c>
      <c r="AK954" s="15">
        <v>0</v>
      </c>
      <c r="AL954" s="15">
        <v>0</v>
      </c>
      <c r="AM954" s="15">
        <v>0</v>
      </c>
      <c r="AN954" s="15">
        <v>0</v>
      </c>
      <c r="AO954" s="15">
        <v>0</v>
      </c>
      <c r="AP954" s="15">
        <v>0</v>
      </c>
      <c r="AQ954" s="15">
        <v>0</v>
      </c>
      <c r="AR954" s="15">
        <v>0</v>
      </c>
      <c r="AS954" s="15">
        <v>0</v>
      </c>
      <c r="AT954" s="15">
        <v>0</v>
      </c>
      <c r="AU954" s="15">
        <v>0</v>
      </c>
      <c r="AV954" s="15">
        <v>0</v>
      </c>
      <c r="AW954" s="15">
        <f t="shared" si="222"/>
        <v>5</v>
      </c>
      <c r="AX954" s="15">
        <f t="shared" si="223"/>
        <v>5</v>
      </c>
      <c r="AY954" s="15">
        <v>0</v>
      </c>
      <c r="AZ954" s="15">
        <v>0</v>
      </c>
      <c r="BA954" s="15">
        <v>0</v>
      </c>
      <c r="BB954" s="15">
        <v>53</v>
      </c>
      <c r="BC954" s="15">
        <v>53</v>
      </c>
      <c r="BD954" s="15">
        <v>29</v>
      </c>
      <c r="BE954" s="15">
        <v>29</v>
      </c>
      <c r="BF954" s="15">
        <v>0</v>
      </c>
      <c r="BG954" s="15">
        <f t="shared" si="224"/>
        <v>3</v>
      </c>
      <c r="BH954" s="15">
        <v>3</v>
      </c>
      <c r="BI954" s="15">
        <v>0</v>
      </c>
      <c r="BJ954" s="15">
        <v>0</v>
      </c>
      <c r="BK954" s="15">
        <v>745</v>
      </c>
      <c r="BL954" s="15">
        <f t="shared" si="225"/>
        <v>1409</v>
      </c>
      <c r="BM954" s="15">
        <f t="shared" si="226"/>
        <v>35</v>
      </c>
      <c r="BN954" s="15">
        <v>35</v>
      </c>
      <c r="BO954" s="15">
        <v>0</v>
      </c>
      <c r="BP954" s="15">
        <v>0</v>
      </c>
      <c r="BQ954" s="15">
        <v>34</v>
      </c>
      <c r="BR954" s="15">
        <f t="shared" si="227"/>
        <v>2152</v>
      </c>
      <c r="BS954" s="15">
        <f t="shared" si="228"/>
        <v>2110</v>
      </c>
      <c r="BT954" s="15">
        <f t="shared" si="229"/>
        <v>42</v>
      </c>
      <c r="BU954" s="15">
        <f t="shared" si="230"/>
        <v>3353</v>
      </c>
      <c r="BV954" s="15"/>
      <c r="BW954" s="15">
        <v>3</v>
      </c>
    </row>
    <row r="955" spans="1:75" ht="43.5">
      <c r="A955" t="s">
        <v>170</v>
      </c>
      <c r="B955" s="20">
        <v>44047</v>
      </c>
      <c r="C955" s="4" t="s">
        <v>220</v>
      </c>
      <c r="D955" s="5">
        <v>2020</v>
      </c>
      <c r="E955" t="s">
        <v>871</v>
      </c>
      <c r="F955" s="15">
        <v>35808</v>
      </c>
      <c r="G955" s="15">
        <v>3374</v>
      </c>
      <c r="H955" s="15">
        <v>20267</v>
      </c>
      <c r="I955" s="15">
        <v>2</v>
      </c>
      <c r="J955" s="15">
        <v>0</v>
      </c>
      <c r="K955" s="15">
        <f t="shared" si="219"/>
        <v>20269</v>
      </c>
      <c r="L955" s="15">
        <f t="shared" si="220"/>
        <v>-1</v>
      </c>
      <c r="M955" s="15">
        <v>36858</v>
      </c>
      <c r="N955" s="15">
        <v>20488</v>
      </c>
      <c r="O955" s="15">
        <v>20270</v>
      </c>
      <c r="P955" s="15">
        <v>38</v>
      </c>
      <c r="Q955" s="15">
        <v>9</v>
      </c>
      <c r="R955" s="15">
        <v>181</v>
      </c>
      <c r="S955" s="15">
        <v>41</v>
      </c>
      <c r="T955" s="15">
        <v>34</v>
      </c>
      <c r="U955" s="15">
        <v>104</v>
      </c>
      <c r="V955" s="15">
        <v>0</v>
      </c>
      <c r="W955" s="15">
        <v>2</v>
      </c>
      <c r="X955" s="15">
        <f t="shared" si="221"/>
        <v>-1</v>
      </c>
      <c r="Y955" s="2" t="s">
        <v>597</v>
      </c>
      <c r="Z955" s="15">
        <v>404</v>
      </c>
      <c r="AA955" s="15">
        <v>78</v>
      </c>
      <c r="AB955" s="15">
        <v>77</v>
      </c>
      <c r="AC955" s="15">
        <v>1</v>
      </c>
      <c r="AD955" s="15">
        <v>1</v>
      </c>
      <c r="AE955" s="15">
        <v>0</v>
      </c>
      <c r="AF955" s="15">
        <v>0</v>
      </c>
      <c r="AG955" s="15">
        <v>0</v>
      </c>
      <c r="AH955" s="15">
        <v>0</v>
      </c>
      <c r="AI955" s="15">
        <v>0</v>
      </c>
      <c r="AJ955" s="15">
        <v>0</v>
      </c>
      <c r="AK955" s="15">
        <v>0</v>
      </c>
      <c r="AL955" s="15">
        <v>0</v>
      </c>
      <c r="AM955" s="15">
        <v>0</v>
      </c>
      <c r="AN955" s="15">
        <v>0</v>
      </c>
      <c r="AO955" s="15">
        <v>0</v>
      </c>
      <c r="AP955" s="15">
        <v>0</v>
      </c>
      <c r="AQ955" s="15">
        <v>0</v>
      </c>
      <c r="AR955" s="15">
        <v>0</v>
      </c>
      <c r="AS955" s="15">
        <v>0</v>
      </c>
      <c r="AT955" s="15">
        <v>0</v>
      </c>
      <c r="AU955" s="15">
        <v>0</v>
      </c>
      <c r="AV955" s="15">
        <v>0</v>
      </c>
      <c r="AW955" s="15">
        <f t="shared" si="222"/>
        <v>78</v>
      </c>
      <c r="AX955" s="15">
        <f t="shared" si="223"/>
        <v>77</v>
      </c>
      <c r="AY955" s="15">
        <v>0</v>
      </c>
      <c r="AZ955" s="15">
        <v>0</v>
      </c>
      <c r="BA955" s="15">
        <v>0</v>
      </c>
      <c r="BB955" s="15">
        <v>768</v>
      </c>
      <c r="BC955" s="15">
        <v>768</v>
      </c>
      <c r="BD955" s="15">
        <v>328</v>
      </c>
      <c r="BE955" s="15">
        <v>321</v>
      </c>
      <c r="BF955" s="15">
        <v>7</v>
      </c>
      <c r="BG955" s="15">
        <f t="shared" si="224"/>
        <v>20</v>
      </c>
      <c r="BH955" s="15">
        <v>18</v>
      </c>
      <c r="BI955" s="15">
        <v>2</v>
      </c>
      <c r="BJ955" s="15">
        <v>0</v>
      </c>
      <c r="BK955" s="15">
        <v>11952</v>
      </c>
      <c r="BL955" s="15">
        <f t="shared" si="225"/>
        <v>8516</v>
      </c>
      <c r="BM955" s="15">
        <f t="shared" si="226"/>
        <v>317</v>
      </c>
      <c r="BN955" s="15">
        <v>317</v>
      </c>
      <c r="BO955" s="15">
        <v>0</v>
      </c>
      <c r="BP955" s="15">
        <v>0</v>
      </c>
      <c r="BQ955" s="15">
        <v>0</v>
      </c>
      <c r="BR955" s="15">
        <f t="shared" si="227"/>
        <v>20410</v>
      </c>
      <c r="BS955" s="15">
        <f t="shared" si="228"/>
        <v>20193</v>
      </c>
      <c r="BT955" s="15">
        <f t="shared" si="229"/>
        <v>180</v>
      </c>
      <c r="BU955" s="15">
        <f t="shared" si="230"/>
        <v>36454</v>
      </c>
      <c r="BV955" s="15"/>
      <c r="BW955" s="15">
        <v>1</v>
      </c>
    </row>
    <row r="956" spans="1:75">
      <c r="A956" t="s">
        <v>172</v>
      </c>
      <c r="B956" s="20">
        <v>44047</v>
      </c>
      <c r="C956" s="4" t="s">
        <v>220</v>
      </c>
      <c r="D956" s="5">
        <v>2020</v>
      </c>
      <c r="E956" t="s">
        <v>872</v>
      </c>
      <c r="F956" s="15">
        <v>150440</v>
      </c>
      <c r="G956" s="15">
        <v>12747</v>
      </c>
      <c r="H956" s="15">
        <v>92755</v>
      </c>
      <c r="I956" s="15">
        <v>25</v>
      </c>
      <c r="J956" s="15">
        <v>0</v>
      </c>
      <c r="K956" s="15">
        <f t="shared" si="219"/>
        <v>92780</v>
      </c>
      <c r="L956" s="15">
        <f t="shared" si="220"/>
        <v>0</v>
      </c>
      <c r="M956" s="15">
        <v>156323</v>
      </c>
      <c r="N956" s="15">
        <v>93946</v>
      </c>
      <c r="O956" s="15">
        <v>92780</v>
      </c>
      <c r="P956" s="15">
        <v>0</v>
      </c>
      <c r="Q956" s="15">
        <v>0</v>
      </c>
      <c r="R956" s="15">
        <v>1166</v>
      </c>
      <c r="S956" s="15">
        <v>156</v>
      </c>
      <c r="T956" s="15">
        <v>340</v>
      </c>
      <c r="U956" s="15">
        <v>655</v>
      </c>
      <c r="V956" s="15">
        <v>0</v>
      </c>
      <c r="W956" s="15">
        <v>15</v>
      </c>
      <c r="X956" s="15">
        <f t="shared" si="221"/>
        <v>0</v>
      </c>
      <c r="Y956" s="2" t="s">
        <v>513</v>
      </c>
      <c r="Z956" s="15">
        <v>2665</v>
      </c>
      <c r="AA956" s="15">
        <v>294</v>
      </c>
      <c r="AB956" s="15">
        <v>290</v>
      </c>
      <c r="AC956" s="15">
        <v>4</v>
      </c>
      <c r="AD956" s="15">
        <v>0</v>
      </c>
      <c r="AE956" s="15">
        <v>3</v>
      </c>
      <c r="AF956" s="15">
        <v>1</v>
      </c>
      <c r="AG956" s="15">
        <v>0</v>
      </c>
      <c r="AH956" s="15">
        <v>0</v>
      </c>
      <c r="AI956" s="15">
        <v>0</v>
      </c>
      <c r="AJ956" s="15">
        <v>0</v>
      </c>
      <c r="AK956" s="15">
        <v>0</v>
      </c>
      <c r="AL956" s="15">
        <v>0</v>
      </c>
      <c r="AM956" s="15">
        <v>0</v>
      </c>
      <c r="AN956" s="15">
        <v>0</v>
      </c>
      <c r="AO956" s="15">
        <v>0</v>
      </c>
      <c r="AP956" s="15">
        <v>0</v>
      </c>
      <c r="AQ956" s="15">
        <v>0</v>
      </c>
      <c r="AR956" s="15">
        <v>0</v>
      </c>
      <c r="AS956" s="15">
        <v>0</v>
      </c>
      <c r="AT956" s="15">
        <v>0</v>
      </c>
      <c r="AU956" s="15">
        <v>0</v>
      </c>
      <c r="AV956" s="15">
        <v>0</v>
      </c>
      <c r="AW956" s="15">
        <f t="shared" si="222"/>
        <v>294</v>
      </c>
      <c r="AX956" s="15">
        <f t="shared" si="223"/>
        <v>290</v>
      </c>
      <c r="AY956" s="15">
        <v>0</v>
      </c>
      <c r="AZ956" s="15">
        <v>0</v>
      </c>
      <c r="BA956" s="15">
        <v>0</v>
      </c>
      <c r="BB956" s="15">
        <v>5883</v>
      </c>
      <c r="BC956" s="15">
        <v>5883</v>
      </c>
      <c r="BD956" s="15">
        <v>1778</v>
      </c>
      <c r="BE956" s="15">
        <v>1741</v>
      </c>
      <c r="BF956" s="15">
        <v>37</v>
      </c>
      <c r="BG956" s="15">
        <f t="shared" si="224"/>
        <v>200</v>
      </c>
      <c r="BH956" s="15">
        <v>200</v>
      </c>
      <c r="BI956" s="15">
        <v>0</v>
      </c>
      <c r="BJ956" s="15">
        <v>0</v>
      </c>
      <c r="BK956" s="15">
        <v>61105</v>
      </c>
      <c r="BL956" s="15">
        <f t="shared" si="225"/>
        <v>32641</v>
      </c>
      <c r="BM956" s="15">
        <f t="shared" si="226"/>
        <v>3080</v>
      </c>
      <c r="BN956" s="15">
        <v>3080</v>
      </c>
      <c r="BO956" s="15">
        <v>0</v>
      </c>
      <c r="BP956" s="15">
        <v>0</v>
      </c>
      <c r="BQ956" s="15">
        <v>0</v>
      </c>
      <c r="BR956" s="15">
        <f t="shared" si="227"/>
        <v>93652</v>
      </c>
      <c r="BS956" s="15">
        <f t="shared" si="228"/>
        <v>92490</v>
      </c>
      <c r="BT956" s="15">
        <f t="shared" si="229"/>
        <v>1162</v>
      </c>
      <c r="BU956" s="15">
        <f t="shared" si="230"/>
        <v>153658</v>
      </c>
      <c r="BV956" s="15"/>
      <c r="BW956" s="15">
        <v>0</v>
      </c>
    </row>
    <row r="957" spans="1:75" ht="43.5">
      <c r="A957" t="s">
        <v>174</v>
      </c>
      <c r="B957" s="20">
        <v>44047</v>
      </c>
      <c r="C957" s="4" t="s">
        <v>220</v>
      </c>
      <c r="D957" s="5">
        <v>2020</v>
      </c>
      <c r="E957" t="s">
        <v>873</v>
      </c>
      <c r="F957" s="15">
        <v>22101</v>
      </c>
      <c r="G957" s="15">
        <v>4850</v>
      </c>
      <c r="H957" s="15">
        <v>11638</v>
      </c>
      <c r="I957" s="15">
        <v>4</v>
      </c>
      <c r="J957" s="15">
        <v>0</v>
      </c>
      <c r="K957" s="15">
        <f t="shared" si="219"/>
        <v>11642</v>
      </c>
      <c r="L957" s="15">
        <f t="shared" si="220"/>
        <v>-4</v>
      </c>
      <c r="M957" s="15">
        <v>23595</v>
      </c>
      <c r="N957" s="15">
        <v>11828</v>
      </c>
      <c r="O957" s="15">
        <v>11646</v>
      </c>
      <c r="P957" s="15">
        <v>0</v>
      </c>
      <c r="Q957" s="15">
        <v>0</v>
      </c>
      <c r="R957" s="15">
        <v>186</v>
      </c>
      <c r="S957" s="15">
        <v>9</v>
      </c>
      <c r="T957" s="15">
        <v>52</v>
      </c>
      <c r="U957" s="15">
        <v>125</v>
      </c>
      <c r="V957" s="15">
        <v>0</v>
      </c>
      <c r="W957" s="15">
        <v>0</v>
      </c>
      <c r="X957" s="15">
        <f t="shared" si="221"/>
        <v>-4</v>
      </c>
      <c r="Y957" s="2" t="s">
        <v>874</v>
      </c>
      <c r="Z957" s="15">
        <v>277</v>
      </c>
      <c r="AA957" s="15">
        <v>67</v>
      </c>
      <c r="AB957" s="15">
        <v>67</v>
      </c>
      <c r="AC957" s="15">
        <v>1</v>
      </c>
      <c r="AD957" s="15">
        <v>0</v>
      </c>
      <c r="AE957" s="15">
        <v>0</v>
      </c>
      <c r="AF957" s="15">
        <v>0</v>
      </c>
      <c r="AG957" s="15">
        <v>0</v>
      </c>
      <c r="AH957" s="15">
        <v>0</v>
      </c>
      <c r="AI957" s="15">
        <v>0</v>
      </c>
      <c r="AJ957" s="15">
        <v>0</v>
      </c>
      <c r="AK957" s="15">
        <v>0</v>
      </c>
      <c r="AL957" s="15">
        <v>0</v>
      </c>
      <c r="AM957" s="15">
        <v>0</v>
      </c>
      <c r="AN957" s="15">
        <v>0</v>
      </c>
      <c r="AO957" s="15">
        <v>0</v>
      </c>
      <c r="AP957" s="15">
        <v>0</v>
      </c>
      <c r="AQ957" s="15">
        <v>0</v>
      </c>
      <c r="AR957" s="15">
        <v>0</v>
      </c>
      <c r="AS957" s="15">
        <v>0</v>
      </c>
      <c r="AT957" s="15">
        <v>0</v>
      </c>
      <c r="AU957" s="15">
        <v>0</v>
      </c>
      <c r="AV957" s="15">
        <v>0</v>
      </c>
      <c r="AW957" s="15">
        <f t="shared" si="222"/>
        <v>67</v>
      </c>
      <c r="AX957" s="15">
        <f t="shared" si="223"/>
        <v>67</v>
      </c>
      <c r="AY957" s="15">
        <v>0</v>
      </c>
      <c r="AZ957" s="15">
        <v>0</v>
      </c>
      <c r="BA957" s="15">
        <v>0</v>
      </c>
      <c r="BB957" s="15">
        <v>562</v>
      </c>
      <c r="BC957" s="15">
        <v>562</v>
      </c>
      <c r="BD957" s="15">
        <v>162</v>
      </c>
      <c r="BE957" s="15">
        <v>159</v>
      </c>
      <c r="BF957" s="15">
        <v>3</v>
      </c>
      <c r="BG957" s="15">
        <f t="shared" si="224"/>
        <v>11</v>
      </c>
      <c r="BH957" s="15">
        <v>11</v>
      </c>
      <c r="BI957" s="15">
        <v>0</v>
      </c>
      <c r="BJ957" s="15">
        <v>0</v>
      </c>
      <c r="BK957" s="15">
        <v>3871</v>
      </c>
      <c r="BL957" s="15">
        <f t="shared" si="225"/>
        <v>7946</v>
      </c>
      <c r="BM957" s="15">
        <f t="shared" si="226"/>
        <v>469</v>
      </c>
      <c r="BN957" s="15">
        <v>469</v>
      </c>
      <c r="BO957" s="15">
        <v>0</v>
      </c>
      <c r="BP957" s="15">
        <v>0</v>
      </c>
      <c r="BQ957" s="15">
        <v>469</v>
      </c>
      <c r="BR957" s="15">
        <f t="shared" si="227"/>
        <v>11761</v>
      </c>
      <c r="BS957" s="15">
        <f t="shared" si="228"/>
        <v>11579</v>
      </c>
      <c r="BT957" s="15">
        <f t="shared" si="229"/>
        <v>185</v>
      </c>
      <c r="BU957" s="15">
        <f t="shared" si="230"/>
        <v>23318</v>
      </c>
      <c r="BV957" s="15"/>
      <c r="BW957" s="15">
        <v>0</v>
      </c>
    </row>
    <row r="958" spans="1:75">
      <c r="A958" t="s">
        <v>176</v>
      </c>
      <c r="B958" s="20">
        <v>44047</v>
      </c>
      <c r="C958" s="4" t="s">
        <v>220</v>
      </c>
      <c r="D958" s="5">
        <v>2020</v>
      </c>
      <c r="E958" t="s">
        <v>875</v>
      </c>
      <c r="F958" s="15">
        <v>120947</v>
      </c>
      <c r="G958" s="15">
        <v>8331</v>
      </c>
      <c r="H958" s="15">
        <v>53495</v>
      </c>
      <c r="I958" s="15">
        <v>1</v>
      </c>
      <c r="J958" s="15">
        <v>0</v>
      </c>
      <c r="K958" s="15">
        <f t="shared" si="219"/>
        <v>53496</v>
      </c>
      <c r="L958" s="15">
        <f t="shared" si="220"/>
        <v>0</v>
      </c>
      <c r="M958" s="15">
        <v>123754</v>
      </c>
      <c r="N958" s="15">
        <v>54378</v>
      </c>
      <c r="O958" s="15">
        <v>53496</v>
      </c>
      <c r="P958" s="15">
        <v>0</v>
      </c>
      <c r="Q958" s="15">
        <v>0</v>
      </c>
      <c r="R958" s="15">
        <v>882</v>
      </c>
      <c r="S958" s="15">
        <v>90</v>
      </c>
      <c r="T958" s="15">
        <v>74</v>
      </c>
      <c r="U958" s="15">
        <v>706</v>
      </c>
      <c r="V958" s="15">
        <v>0</v>
      </c>
      <c r="W958" s="15">
        <v>12</v>
      </c>
      <c r="X958" s="15">
        <f t="shared" si="221"/>
        <v>0</v>
      </c>
      <c r="Y958" s="2" t="s">
        <v>513</v>
      </c>
      <c r="Z958" s="15">
        <v>1362</v>
      </c>
      <c r="AA958" s="15">
        <v>187</v>
      </c>
      <c r="AB958" s="15">
        <v>185</v>
      </c>
      <c r="AC958" s="15">
        <v>2</v>
      </c>
      <c r="AD958" s="15">
        <v>0</v>
      </c>
      <c r="AE958" s="15">
        <v>1</v>
      </c>
      <c r="AF958" s="15">
        <v>1</v>
      </c>
      <c r="AG958" s="15">
        <v>0</v>
      </c>
      <c r="AH958" s="15">
        <v>0</v>
      </c>
      <c r="AI958" s="15">
        <v>0</v>
      </c>
      <c r="AJ958" s="15">
        <v>0</v>
      </c>
      <c r="AK958" s="15">
        <v>0</v>
      </c>
      <c r="AL958" s="15">
        <v>0</v>
      </c>
      <c r="AM958" s="15">
        <v>0</v>
      </c>
      <c r="AN958" s="15">
        <v>0</v>
      </c>
      <c r="AO958" s="15">
        <v>0</v>
      </c>
      <c r="AP958" s="15">
        <v>0</v>
      </c>
      <c r="AQ958" s="15">
        <v>0</v>
      </c>
      <c r="AR958" s="15">
        <v>0</v>
      </c>
      <c r="AS958" s="15">
        <v>0</v>
      </c>
      <c r="AT958" s="15">
        <v>0</v>
      </c>
      <c r="AU958" s="15">
        <v>0</v>
      </c>
      <c r="AV958" s="15">
        <v>0</v>
      </c>
      <c r="AW958" s="15">
        <f t="shared" si="222"/>
        <v>187</v>
      </c>
      <c r="AX958" s="15">
        <f t="shared" si="223"/>
        <v>185</v>
      </c>
      <c r="AY958" s="15">
        <v>0</v>
      </c>
      <c r="AZ958" s="15">
        <v>0</v>
      </c>
      <c r="BA958" s="15">
        <v>0</v>
      </c>
      <c r="BB958" s="15">
        <v>1872</v>
      </c>
      <c r="BC958" s="15">
        <v>1567</v>
      </c>
      <c r="BD958" s="15">
        <v>665</v>
      </c>
      <c r="BE958" s="15">
        <v>663</v>
      </c>
      <c r="BF958" s="15">
        <v>2</v>
      </c>
      <c r="BG958" s="15">
        <f t="shared" si="224"/>
        <v>43</v>
      </c>
      <c r="BH958" s="15">
        <v>43</v>
      </c>
      <c r="BI958" s="15">
        <v>0</v>
      </c>
      <c r="BJ958" s="15">
        <v>0</v>
      </c>
      <c r="BK958" s="15">
        <v>13822</v>
      </c>
      <c r="BL958" s="15">
        <f t="shared" si="225"/>
        <v>40513</v>
      </c>
      <c r="BM958" s="15">
        <f t="shared" si="226"/>
        <v>630</v>
      </c>
      <c r="BN958" s="15">
        <v>630</v>
      </c>
      <c r="BO958" s="15">
        <v>0</v>
      </c>
      <c r="BP958" s="15">
        <v>0</v>
      </c>
      <c r="BQ958" s="15">
        <v>769</v>
      </c>
      <c r="BR958" s="15">
        <f t="shared" si="227"/>
        <v>54191</v>
      </c>
      <c r="BS958" s="15">
        <f t="shared" si="228"/>
        <v>53311</v>
      </c>
      <c r="BT958" s="15">
        <f t="shared" si="229"/>
        <v>880</v>
      </c>
      <c r="BU958" s="15">
        <f t="shared" si="230"/>
        <v>122392</v>
      </c>
      <c r="BV958" s="15"/>
      <c r="BW958" s="15">
        <v>0</v>
      </c>
    </row>
    <row r="959" spans="1:75">
      <c r="A959" s="21" t="s">
        <v>178</v>
      </c>
      <c r="B959" s="22">
        <v>44047</v>
      </c>
      <c r="C959" s="21" t="s">
        <v>220</v>
      </c>
      <c r="D959" s="23">
        <v>2020</v>
      </c>
      <c r="E959" s="21" t="s">
        <v>876</v>
      </c>
      <c r="F959" s="24">
        <v>4613649</v>
      </c>
      <c r="G959" s="24">
        <v>409842</v>
      </c>
      <c r="H959" s="24">
        <v>2510396</v>
      </c>
      <c r="I959" s="24">
        <v>556</v>
      </c>
      <c r="J959" s="24">
        <v>90</v>
      </c>
      <c r="K959" s="24">
        <v>2510862</v>
      </c>
      <c r="L959" s="24">
        <v>-19</v>
      </c>
      <c r="M959" s="24">
        <v>4766089</v>
      </c>
      <c r="N959" s="24">
        <v>2553672</v>
      </c>
      <c r="O959" s="24">
        <v>2510881</v>
      </c>
      <c r="P959" s="24">
        <v>2500</v>
      </c>
      <c r="Q959" s="24">
        <v>82</v>
      </c>
      <c r="R959" s="24">
        <v>40299</v>
      </c>
      <c r="S959" s="24">
        <v>5912</v>
      </c>
      <c r="T959" s="24">
        <v>12056</v>
      </c>
      <c r="U959" s="24">
        <v>21679</v>
      </c>
      <c r="V959" s="24">
        <v>0</v>
      </c>
      <c r="W959" s="24">
        <v>652</v>
      </c>
      <c r="X959" s="24">
        <v>-8</v>
      </c>
      <c r="Y959" s="38">
        <v>0</v>
      </c>
      <c r="Z959" s="24">
        <v>71124</v>
      </c>
      <c r="AA959" s="24">
        <v>20422</v>
      </c>
      <c r="AB959" s="24">
        <v>20150</v>
      </c>
      <c r="AC959" s="24">
        <v>273</v>
      </c>
      <c r="AD959" s="24">
        <v>74</v>
      </c>
      <c r="AE959" s="24">
        <v>144</v>
      </c>
      <c r="AF959" s="24">
        <v>40</v>
      </c>
      <c r="AG959" s="24">
        <v>14</v>
      </c>
      <c r="AH959" s="24">
        <v>4</v>
      </c>
      <c r="AI959" s="24">
        <v>4</v>
      </c>
      <c r="AJ959" s="24">
        <v>0</v>
      </c>
      <c r="AK959" s="24">
        <v>0</v>
      </c>
      <c r="AL959" s="24">
        <v>0</v>
      </c>
      <c r="AM959" s="24">
        <v>0</v>
      </c>
      <c r="AN959" s="24">
        <v>15</v>
      </c>
      <c r="AO959" s="24">
        <v>15</v>
      </c>
      <c r="AP959" s="24">
        <v>0</v>
      </c>
      <c r="AQ959" s="24">
        <v>1</v>
      </c>
      <c r="AR959" s="24">
        <v>14</v>
      </c>
      <c r="AS959" s="24">
        <v>0</v>
      </c>
      <c r="AT959" s="24">
        <v>0</v>
      </c>
      <c r="AU959" s="24">
        <v>0</v>
      </c>
      <c r="AV959" s="24">
        <v>14</v>
      </c>
      <c r="AW959" s="24">
        <v>20426</v>
      </c>
      <c r="AX959" s="24">
        <v>20154</v>
      </c>
      <c r="AY959" s="24">
        <v>0</v>
      </c>
      <c r="AZ959" s="24">
        <v>0</v>
      </c>
      <c r="BA959" s="24">
        <v>0</v>
      </c>
      <c r="BB959" s="24">
        <v>117165</v>
      </c>
      <c r="BC959" s="24">
        <v>116841</v>
      </c>
      <c r="BD959" s="24">
        <v>49786</v>
      </c>
      <c r="BE959" s="24">
        <v>48719</v>
      </c>
      <c r="BF959" s="24">
        <v>1068</v>
      </c>
      <c r="BG959" s="24">
        <v>6688</v>
      </c>
      <c r="BH959" s="24">
        <v>6599</v>
      </c>
      <c r="BI959" s="24">
        <v>89</v>
      </c>
      <c r="BJ959" s="24">
        <v>479</v>
      </c>
      <c r="BK959" s="24">
        <v>1340412</v>
      </c>
      <c r="BL959" s="24">
        <f t="shared" si="225"/>
        <v>1206572</v>
      </c>
      <c r="BM959" s="24">
        <v>49239</v>
      </c>
      <c r="BN959" s="24">
        <v>35683</v>
      </c>
      <c r="BO959" s="24">
        <v>13556</v>
      </c>
      <c r="BP959" s="24">
        <v>77</v>
      </c>
      <c r="BQ959" s="24">
        <v>37116</v>
      </c>
      <c r="BR959" s="24">
        <v>2533231</v>
      </c>
      <c r="BS959" s="24">
        <v>2490726</v>
      </c>
      <c r="BT959" s="24">
        <v>40012</v>
      </c>
      <c r="BU959" s="24">
        <v>4694950</v>
      </c>
      <c r="BV959" s="24">
        <v>0</v>
      </c>
      <c r="BW959" s="24">
        <v>1249</v>
      </c>
    </row>
    <row r="960" spans="1:75">
      <c r="A960" t="s">
        <v>98</v>
      </c>
      <c r="B960" s="18">
        <v>43949</v>
      </c>
      <c r="C960" s="4" t="s">
        <v>258</v>
      </c>
      <c r="D960" s="5">
        <v>2020</v>
      </c>
      <c r="E960" s="4" t="s">
        <v>877</v>
      </c>
      <c r="BA960" s="4" t="s">
        <v>878</v>
      </c>
    </row>
    <row r="961" spans="1:75">
      <c r="A961" t="s">
        <v>101</v>
      </c>
      <c r="B961" s="18">
        <v>43949</v>
      </c>
      <c r="C961" s="4" t="s">
        <v>258</v>
      </c>
      <c r="D961" s="5">
        <v>2020</v>
      </c>
      <c r="E961" s="4" t="s">
        <v>879</v>
      </c>
    </row>
    <row r="962" spans="1:75">
      <c r="A962" t="s">
        <v>103</v>
      </c>
      <c r="B962" s="18">
        <v>43949</v>
      </c>
      <c r="C962" s="4" t="s">
        <v>258</v>
      </c>
      <c r="D962" s="5">
        <v>2020</v>
      </c>
      <c r="E962" s="4" t="s">
        <v>880</v>
      </c>
    </row>
    <row r="963" spans="1:75">
      <c r="A963" t="s">
        <v>105</v>
      </c>
      <c r="B963" s="18">
        <v>43949</v>
      </c>
      <c r="C963" s="4" t="s">
        <v>258</v>
      </c>
      <c r="D963" s="5">
        <v>2020</v>
      </c>
      <c r="E963" s="4" t="s">
        <v>881</v>
      </c>
    </row>
    <row r="964" spans="1:75">
      <c r="A964" t="s">
        <v>107</v>
      </c>
      <c r="B964" s="18">
        <v>43949</v>
      </c>
      <c r="C964" s="4" t="s">
        <v>258</v>
      </c>
      <c r="D964" s="5">
        <v>2020</v>
      </c>
      <c r="E964" s="4" t="s">
        <v>882</v>
      </c>
    </row>
    <row r="965" spans="1:75">
      <c r="A965" t="s">
        <v>109</v>
      </c>
      <c r="B965" s="18">
        <v>43949</v>
      </c>
      <c r="C965" s="4" t="s">
        <v>258</v>
      </c>
      <c r="D965" s="5">
        <v>2020</v>
      </c>
      <c r="E965" s="4" t="s">
        <v>883</v>
      </c>
      <c r="F965" s="4">
        <v>1112</v>
      </c>
      <c r="G965" s="4">
        <v>111</v>
      </c>
      <c r="H965" s="4">
        <v>523</v>
      </c>
      <c r="I965" s="4">
        <v>0</v>
      </c>
      <c r="J965" s="4">
        <v>0</v>
      </c>
      <c r="K965" s="16">
        <f>H965-J965+I965</f>
        <v>523</v>
      </c>
      <c r="L965" s="4">
        <f>(H965+I965-J965)-(O965)</f>
        <v>0</v>
      </c>
      <c r="M965" s="4">
        <v>1143</v>
      </c>
      <c r="N965" s="4">
        <v>544</v>
      </c>
      <c r="O965" s="4">
        <v>523</v>
      </c>
      <c r="P965" s="4">
        <v>0</v>
      </c>
      <c r="Q965" s="4">
        <v>0</v>
      </c>
      <c r="R965" s="4">
        <v>21</v>
      </c>
      <c r="S965" s="4">
        <v>4</v>
      </c>
      <c r="T965" s="4">
        <v>7</v>
      </c>
      <c r="U965" s="4">
        <v>8</v>
      </c>
      <c r="V965" s="4">
        <v>0</v>
      </c>
      <c r="W965" s="4">
        <v>2</v>
      </c>
      <c r="X965" s="4">
        <f>(N965)-(O965+P965+R965)</f>
        <v>0</v>
      </c>
      <c r="Z965" s="4">
        <v>11</v>
      </c>
      <c r="AA965" s="4">
        <v>1</v>
      </c>
      <c r="AB965" s="4">
        <v>1</v>
      </c>
      <c r="AC965" s="4">
        <v>0</v>
      </c>
      <c r="AD965" s="4">
        <v>0</v>
      </c>
      <c r="AE965" s="4">
        <v>0</v>
      </c>
      <c r="AF965" s="4">
        <v>0</v>
      </c>
      <c r="AG965" s="4">
        <v>0</v>
      </c>
      <c r="AH965" s="4">
        <v>0</v>
      </c>
      <c r="AI965" s="4">
        <v>0</v>
      </c>
      <c r="AJ965" s="4">
        <v>0</v>
      </c>
      <c r="AK965" s="4">
        <v>0</v>
      </c>
      <c r="AL965" s="4">
        <v>0</v>
      </c>
      <c r="AM965" s="4">
        <v>0</v>
      </c>
      <c r="AN965" s="4">
        <v>0</v>
      </c>
      <c r="AO965" s="4">
        <v>0</v>
      </c>
      <c r="AP965" s="4">
        <v>0</v>
      </c>
      <c r="AQ965" s="4">
        <v>0</v>
      </c>
      <c r="AR965" s="4">
        <v>0</v>
      </c>
      <c r="AS965" s="4">
        <v>0</v>
      </c>
      <c r="AT965" s="4">
        <v>0</v>
      </c>
      <c r="AU965" s="4">
        <v>0</v>
      </c>
      <c r="AV965" s="4">
        <v>0</v>
      </c>
      <c r="AW965" s="16">
        <f>AA965+AH965</f>
        <v>1</v>
      </c>
      <c r="AX965" s="16">
        <f>AB965+AI965</f>
        <v>1</v>
      </c>
      <c r="AY965" s="4">
        <v>0</v>
      </c>
      <c r="AZ965" s="4">
        <v>0</v>
      </c>
      <c r="BA965" s="4">
        <v>0</v>
      </c>
      <c r="BB965" s="4">
        <v>7</v>
      </c>
      <c r="BC965" s="4">
        <v>7</v>
      </c>
      <c r="BD965" s="4">
        <v>1</v>
      </c>
      <c r="BE965" s="4">
        <v>1</v>
      </c>
      <c r="BF965" s="4">
        <v>0</v>
      </c>
      <c r="BG965" s="4">
        <f>BH965+BI965</f>
        <v>0</v>
      </c>
      <c r="BH965" s="4">
        <v>0</v>
      </c>
      <c r="BI965" s="4">
        <v>0</v>
      </c>
      <c r="BJ965" s="4">
        <v>0</v>
      </c>
      <c r="BK965" s="4">
        <v>26</v>
      </c>
      <c r="BL965" s="16">
        <f>N965-AY965-BG965-BK965</f>
        <v>518</v>
      </c>
      <c r="BM965" s="4">
        <f>BN965+BO965</f>
        <v>2</v>
      </c>
      <c r="BN965" s="4">
        <v>2</v>
      </c>
      <c r="BO965" s="4">
        <v>0</v>
      </c>
      <c r="BP965" s="4">
        <v>0</v>
      </c>
      <c r="BQ965" s="4">
        <v>0</v>
      </c>
      <c r="BR965" s="16">
        <f>N965-AA965-AO965-AH965-AZ965</f>
        <v>543</v>
      </c>
      <c r="BS965" s="16">
        <f>O965-AB965-AQ965-AI965-AZ965</f>
        <v>522</v>
      </c>
      <c r="BT965" s="16">
        <f>R965-AC965-AR965-AJ965-AK965-AL965-AM965-BA965</f>
        <v>21</v>
      </c>
      <c r="BU965" s="16">
        <f>M965-Z965-AN965-AY965</f>
        <v>1132</v>
      </c>
      <c r="BW965" s="4">
        <v>0</v>
      </c>
    </row>
    <row r="966" spans="1:75">
      <c r="A966" t="s">
        <v>111</v>
      </c>
      <c r="B966" s="18">
        <v>43949</v>
      </c>
      <c r="C966" s="4" t="s">
        <v>258</v>
      </c>
      <c r="D966" s="5">
        <v>2020</v>
      </c>
      <c r="E966" s="4" t="s">
        <v>884</v>
      </c>
      <c r="BG966" s="4"/>
    </row>
    <row r="967" spans="1:75">
      <c r="A967" t="s">
        <v>113</v>
      </c>
      <c r="B967" s="19">
        <v>43949</v>
      </c>
      <c r="C967" s="8" t="s">
        <v>258</v>
      </c>
      <c r="D967" s="10">
        <v>2020</v>
      </c>
      <c r="E967" s="8" t="s">
        <v>885</v>
      </c>
      <c r="F967" s="8">
        <v>12560</v>
      </c>
      <c r="G967" s="8">
        <v>1340</v>
      </c>
      <c r="H967" s="8">
        <v>6849</v>
      </c>
      <c r="I967" s="8">
        <v>0</v>
      </c>
      <c r="J967" s="8">
        <v>0</v>
      </c>
      <c r="K967" s="16">
        <f>H967-J967+I967</f>
        <v>6849</v>
      </c>
      <c r="L967" s="4">
        <f>(H967+I967-J967)-(O967)</f>
        <v>0</v>
      </c>
      <c r="M967" s="8">
        <v>12647</v>
      </c>
      <c r="N967" s="8">
        <v>6917</v>
      </c>
      <c r="O967" s="8">
        <v>6849</v>
      </c>
      <c r="P967" s="8">
        <v>0</v>
      </c>
      <c r="Q967" s="8">
        <v>0</v>
      </c>
      <c r="R967" s="8">
        <v>68</v>
      </c>
      <c r="S967" s="8">
        <v>11</v>
      </c>
      <c r="T967" s="8">
        <v>25</v>
      </c>
      <c r="U967" s="8">
        <v>31</v>
      </c>
      <c r="V967" s="8">
        <v>0</v>
      </c>
      <c r="W967" s="8">
        <v>1</v>
      </c>
      <c r="X967" s="4">
        <f>(N967)-(O967+P967+R967)</f>
        <v>0</v>
      </c>
      <c r="Y967" s="40"/>
      <c r="Z967" s="8">
        <v>123</v>
      </c>
      <c r="AA967" s="8">
        <v>12</v>
      </c>
      <c r="AB967" s="8">
        <v>11</v>
      </c>
      <c r="AC967" s="8">
        <v>1</v>
      </c>
      <c r="AD967" s="8">
        <v>0</v>
      </c>
      <c r="AE967" s="8">
        <v>1</v>
      </c>
      <c r="AF967" s="8">
        <v>0</v>
      </c>
      <c r="AG967" s="8">
        <v>0</v>
      </c>
      <c r="AH967" s="8">
        <v>0</v>
      </c>
      <c r="AI967" s="8">
        <v>0</v>
      </c>
      <c r="AJ967" s="8">
        <v>0</v>
      </c>
      <c r="AK967" s="8">
        <v>0</v>
      </c>
      <c r="AL967" s="8">
        <v>0</v>
      </c>
      <c r="AM967" s="8">
        <v>0</v>
      </c>
      <c r="AN967" s="8">
        <v>0</v>
      </c>
      <c r="AO967" s="8">
        <v>0</v>
      </c>
      <c r="AP967" s="8">
        <v>0</v>
      </c>
      <c r="AQ967" s="8">
        <v>0</v>
      </c>
      <c r="AR967" s="8">
        <v>0</v>
      </c>
      <c r="AS967" s="8">
        <v>0</v>
      </c>
      <c r="AT967" s="8">
        <v>0</v>
      </c>
      <c r="AU967" s="8">
        <v>0</v>
      </c>
      <c r="AV967" s="8">
        <v>0</v>
      </c>
      <c r="AW967" s="16">
        <f>AA967+AH967</f>
        <v>12</v>
      </c>
      <c r="AX967" s="16">
        <f>AB967+AI967</f>
        <v>11</v>
      </c>
      <c r="AY967" s="8">
        <v>0</v>
      </c>
      <c r="AZ967" s="8">
        <v>0</v>
      </c>
      <c r="BA967" s="8">
        <v>0</v>
      </c>
      <c r="BB967" s="4">
        <v>56</v>
      </c>
      <c r="BC967" s="4">
        <v>56</v>
      </c>
      <c r="BD967" s="4">
        <v>25</v>
      </c>
      <c r="BE967" s="4">
        <v>24</v>
      </c>
      <c r="BF967" s="4">
        <v>1</v>
      </c>
      <c r="BG967" s="4">
        <f>BH967+BI967</f>
        <v>0</v>
      </c>
      <c r="BH967" s="8">
        <v>0</v>
      </c>
      <c r="BI967" s="8">
        <v>0</v>
      </c>
      <c r="BJ967" s="8">
        <v>0</v>
      </c>
      <c r="BK967" s="8">
        <v>3500</v>
      </c>
      <c r="BL967" s="16">
        <f>N967-AY967-BG967-BK967</f>
        <v>3417</v>
      </c>
      <c r="BM967" s="4">
        <f>BN967+BO967</f>
        <v>9</v>
      </c>
      <c r="BN967" s="8">
        <v>9</v>
      </c>
      <c r="BO967" s="8">
        <v>0</v>
      </c>
      <c r="BP967" s="8">
        <v>0</v>
      </c>
      <c r="BQ967" s="8">
        <v>9</v>
      </c>
      <c r="BR967" s="16">
        <f>N967-AA967-AO967-AH967-AZ967</f>
        <v>6905</v>
      </c>
      <c r="BS967" s="16">
        <f>O967-AB967-AQ967-AI967-AZ967</f>
        <v>6838</v>
      </c>
      <c r="BT967" s="16">
        <f>R967-AC967-AR967-AJ967-AK967-AL967-AM967-BA967</f>
        <v>67</v>
      </c>
      <c r="BU967" s="16">
        <f>M967-Z967-AN967-AY967</f>
        <v>12524</v>
      </c>
      <c r="BV967" s="8"/>
      <c r="BW967" s="8">
        <v>0</v>
      </c>
    </row>
    <row r="968" spans="1:75">
      <c r="A968" t="s">
        <v>115</v>
      </c>
      <c r="B968" s="18">
        <v>43949</v>
      </c>
      <c r="C968" s="4" t="s">
        <v>258</v>
      </c>
      <c r="D968" s="5">
        <v>2020</v>
      </c>
      <c r="E968" s="4" t="s">
        <v>886</v>
      </c>
      <c r="F968" s="4">
        <v>1297</v>
      </c>
      <c r="G968" s="4">
        <v>92</v>
      </c>
      <c r="H968" s="4">
        <v>445</v>
      </c>
      <c r="I968" s="4">
        <v>0</v>
      </c>
      <c r="J968" s="4">
        <v>0</v>
      </c>
      <c r="K968" s="16">
        <f>H968-J968+I968</f>
        <v>445</v>
      </c>
      <c r="L968" s="4">
        <f>(H968+I968-J968)-(O968)</f>
        <v>0</v>
      </c>
      <c r="M968" s="4">
        <v>1310</v>
      </c>
      <c r="N968" s="4">
        <v>448</v>
      </c>
      <c r="O968" s="4">
        <v>445</v>
      </c>
      <c r="P968" s="4">
        <v>0</v>
      </c>
      <c r="Q968" s="4">
        <v>0</v>
      </c>
      <c r="R968" s="4">
        <v>3</v>
      </c>
      <c r="S968" s="4">
        <v>1</v>
      </c>
      <c r="T968" s="4">
        <v>0</v>
      </c>
      <c r="U968" s="4">
        <v>2</v>
      </c>
      <c r="V968" s="4">
        <v>0</v>
      </c>
      <c r="W968" s="4">
        <v>0</v>
      </c>
      <c r="X968" s="4">
        <f>(N968)-(O968+P968+R968)</f>
        <v>0</v>
      </c>
      <c r="Z968" s="4">
        <v>0</v>
      </c>
      <c r="AA968" s="4">
        <v>0</v>
      </c>
      <c r="AB968" s="4">
        <v>0</v>
      </c>
      <c r="AC968" s="4">
        <v>0</v>
      </c>
      <c r="AD968" s="4">
        <v>0</v>
      </c>
      <c r="AE968" s="4">
        <v>0</v>
      </c>
      <c r="AF968" s="4">
        <v>0</v>
      </c>
      <c r="AG968" s="4">
        <v>0</v>
      </c>
      <c r="AH968" s="4">
        <v>0</v>
      </c>
      <c r="AI968" s="4">
        <v>0</v>
      </c>
      <c r="AJ968" s="4">
        <v>0</v>
      </c>
      <c r="AK968" s="4">
        <v>0</v>
      </c>
      <c r="AL968" s="4">
        <v>0</v>
      </c>
      <c r="AM968" s="4">
        <v>0</v>
      </c>
      <c r="AN968" s="4">
        <v>0</v>
      </c>
      <c r="AO968" s="4">
        <v>0</v>
      </c>
      <c r="AP968" s="4">
        <v>0</v>
      </c>
      <c r="AQ968" s="4">
        <v>0</v>
      </c>
      <c r="AR968" s="4">
        <v>0</v>
      </c>
      <c r="AS968" s="4">
        <v>0</v>
      </c>
      <c r="AT968" s="4">
        <v>0</v>
      </c>
      <c r="AU968" s="4">
        <v>0</v>
      </c>
      <c r="AV968" s="4">
        <v>0</v>
      </c>
      <c r="AW968" s="16">
        <f>AA968+AH968</f>
        <v>0</v>
      </c>
      <c r="AX968" s="16">
        <f>AB968+AI968</f>
        <v>0</v>
      </c>
      <c r="AY968" s="4">
        <v>0</v>
      </c>
      <c r="AZ968" s="4">
        <v>0</v>
      </c>
      <c r="BA968" s="4">
        <v>0</v>
      </c>
      <c r="BB968" s="4">
        <v>11</v>
      </c>
      <c r="BC968" s="4">
        <v>11</v>
      </c>
      <c r="BD968" s="4">
        <v>5</v>
      </c>
      <c r="BE968" s="4">
        <v>5</v>
      </c>
      <c r="BF968" s="4">
        <v>0</v>
      </c>
      <c r="BG968" s="4">
        <f>BH968+BI968</f>
        <v>0</v>
      </c>
      <c r="BH968" s="4">
        <v>0</v>
      </c>
      <c r="BI968" s="4">
        <v>0</v>
      </c>
      <c r="BJ968" s="4">
        <v>0</v>
      </c>
      <c r="BK968" s="4">
        <v>149</v>
      </c>
      <c r="BL968" s="16">
        <f>N968-AY968-BG968-BK968</f>
        <v>299</v>
      </c>
      <c r="BM968" s="4">
        <f>BN968+BO968</f>
        <v>1</v>
      </c>
      <c r="BN968" s="4">
        <v>1</v>
      </c>
      <c r="BO968" s="4">
        <v>0</v>
      </c>
      <c r="BP968" s="4">
        <v>0</v>
      </c>
      <c r="BQ968" s="4">
        <v>1</v>
      </c>
      <c r="BR968" s="16">
        <f>N968-AA968-AO968-AH968-AZ968</f>
        <v>448</v>
      </c>
      <c r="BS968" s="16">
        <f>O968-AB968-AQ968-AI968-AZ968</f>
        <v>445</v>
      </c>
      <c r="BT968" s="16">
        <f>R968-AC968-AR968-AJ968-AK968-AL968-AM968-BA968</f>
        <v>3</v>
      </c>
      <c r="BU968" s="16">
        <f>M968-Z968-AN968-AY968</f>
        <v>1310</v>
      </c>
      <c r="BW968" s="4">
        <v>0</v>
      </c>
    </row>
    <row r="969" spans="1:75">
      <c r="A969" t="s">
        <v>117</v>
      </c>
      <c r="B969" s="18">
        <v>43949</v>
      </c>
      <c r="C969" s="4" t="s">
        <v>258</v>
      </c>
      <c r="D969" s="5">
        <v>2020</v>
      </c>
      <c r="E969" s="4" t="s">
        <v>887</v>
      </c>
      <c r="BG969" s="4"/>
    </row>
    <row r="970" spans="1:75">
      <c r="A970" t="s">
        <v>119</v>
      </c>
      <c r="B970" s="18">
        <v>43949</v>
      </c>
      <c r="C970" s="4" t="s">
        <v>258</v>
      </c>
      <c r="D970" s="5">
        <v>2020</v>
      </c>
      <c r="E970" s="4" t="s">
        <v>888</v>
      </c>
      <c r="BG970" s="4"/>
    </row>
    <row r="971" spans="1:75">
      <c r="A971" t="s">
        <v>121</v>
      </c>
      <c r="B971" s="18">
        <v>43949</v>
      </c>
      <c r="C971" s="4" t="s">
        <v>258</v>
      </c>
      <c r="D971" s="5">
        <v>2020</v>
      </c>
      <c r="E971" s="4" t="s">
        <v>889</v>
      </c>
      <c r="F971" s="4">
        <v>1586</v>
      </c>
      <c r="G971" s="4">
        <v>340</v>
      </c>
      <c r="H971" s="4">
        <v>1081</v>
      </c>
      <c r="I971" s="4">
        <v>0</v>
      </c>
      <c r="J971" s="4">
        <v>0</v>
      </c>
      <c r="K971" s="16">
        <f>H971-J971+I971</f>
        <v>1081</v>
      </c>
      <c r="L971" s="4">
        <f>(H971+I971-J971)-(O971)</f>
        <v>0</v>
      </c>
      <c r="M971" s="4">
        <v>1590</v>
      </c>
      <c r="N971" s="4">
        <v>1081</v>
      </c>
      <c r="O971" s="4">
        <v>1081</v>
      </c>
      <c r="P971" s="4">
        <v>0</v>
      </c>
      <c r="Q971" s="4">
        <v>0</v>
      </c>
      <c r="R971" s="4">
        <v>7</v>
      </c>
      <c r="S971" s="4">
        <v>2</v>
      </c>
      <c r="T971" s="4">
        <v>0</v>
      </c>
      <c r="U971" s="4">
        <v>5</v>
      </c>
      <c r="V971" s="4">
        <v>0</v>
      </c>
      <c r="W971" s="4">
        <v>0</v>
      </c>
      <c r="X971" s="4">
        <f>(N971)-(O971+P971+R971)</f>
        <v>-7</v>
      </c>
      <c r="Y971" s="40"/>
      <c r="Z971" s="4">
        <v>13</v>
      </c>
      <c r="AA971" s="4">
        <v>3</v>
      </c>
      <c r="AB971" s="4">
        <v>3</v>
      </c>
      <c r="AC971" s="4">
        <v>0</v>
      </c>
      <c r="AD971" s="4">
        <v>0</v>
      </c>
      <c r="AE971" s="4">
        <v>0</v>
      </c>
      <c r="AF971" s="4">
        <v>0</v>
      </c>
      <c r="AG971" s="4">
        <v>0</v>
      </c>
      <c r="AH971" s="4">
        <v>0</v>
      </c>
      <c r="AI971" s="4">
        <v>0</v>
      </c>
      <c r="AJ971" s="4">
        <v>0</v>
      </c>
      <c r="AK971" s="4">
        <v>0</v>
      </c>
      <c r="AL971" s="4">
        <v>0</v>
      </c>
      <c r="AM971" s="4">
        <v>0</v>
      </c>
      <c r="AN971" s="4">
        <v>0</v>
      </c>
      <c r="AO971" s="4">
        <v>0</v>
      </c>
      <c r="AP971" s="4">
        <v>0</v>
      </c>
      <c r="AQ971" s="4">
        <v>0</v>
      </c>
      <c r="AR971" s="4">
        <v>0</v>
      </c>
      <c r="AS971" s="4">
        <v>0</v>
      </c>
      <c r="AT971" s="4">
        <v>0</v>
      </c>
      <c r="AU971" s="4">
        <v>0</v>
      </c>
      <c r="AV971" s="4">
        <v>0</v>
      </c>
      <c r="AW971" s="16">
        <f>AA971+AH971</f>
        <v>3</v>
      </c>
      <c r="AX971" s="16">
        <f>AB971+AI971</f>
        <v>3</v>
      </c>
      <c r="AY971" s="4">
        <v>0</v>
      </c>
      <c r="AZ971" s="4">
        <v>0</v>
      </c>
      <c r="BA971" s="4">
        <v>0</v>
      </c>
      <c r="BB971" s="4">
        <v>1</v>
      </c>
      <c r="BC971" s="4">
        <v>1</v>
      </c>
      <c r="BD971" s="4">
        <v>1</v>
      </c>
      <c r="BE971" s="4">
        <v>1</v>
      </c>
      <c r="BF971" s="4">
        <v>0</v>
      </c>
      <c r="BG971" s="4">
        <f>BH971+BI971</f>
        <v>0</v>
      </c>
      <c r="BH971" s="4">
        <v>0</v>
      </c>
      <c r="BI971" s="4">
        <v>0</v>
      </c>
      <c r="BJ971" s="4">
        <v>0</v>
      </c>
      <c r="BK971" s="4">
        <v>620</v>
      </c>
      <c r="BL971" s="16">
        <f>N971-AY971-BG971-BK971</f>
        <v>461</v>
      </c>
      <c r="BM971" s="4">
        <f>BN971+BO971</f>
        <v>0</v>
      </c>
      <c r="BN971" s="4">
        <v>0</v>
      </c>
      <c r="BO971" s="4">
        <v>0</v>
      </c>
      <c r="BP971" s="4">
        <v>0</v>
      </c>
      <c r="BQ971" s="4">
        <v>0</v>
      </c>
      <c r="BR971" s="16">
        <f>N971-AA971-AO971-AH971-AZ971</f>
        <v>1078</v>
      </c>
      <c r="BS971" s="16">
        <f>O971-AB971-AQ971-AI971-AZ971</f>
        <v>1078</v>
      </c>
      <c r="BT971" s="16">
        <f>R971-AC971-AR971-AJ971-AK971-AL971-AM971-BA971</f>
        <v>7</v>
      </c>
      <c r="BU971" s="16">
        <f>M971-Z971-AN971-AY971</f>
        <v>1577</v>
      </c>
      <c r="BW971" s="4">
        <v>0</v>
      </c>
    </row>
    <row r="972" spans="1:75">
      <c r="A972" t="s">
        <v>123</v>
      </c>
      <c r="B972" s="18">
        <v>43949</v>
      </c>
      <c r="C972" s="4" t="s">
        <v>258</v>
      </c>
      <c r="D972" s="5">
        <v>2020</v>
      </c>
      <c r="E972" s="4" t="s">
        <v>890</v>
      </c>
      <c r="F972" s="4">
        <v>2371</v>
      </c>
      <c r="G972" s="4">
        <v>1030</v>
      </c>
      <c r="H972" s="4">
        <v>1048</v>
      </c>
      <c r="I972" s="4">
        <v>0</v>
      </c>
      <c r="J972" s="4">
        <v>0</v>
      </c>
      <c r="K972" s="16">
        <f>H972-J972+I972</f>
        <v>1048</v>
      </c>
      <c r="L972" s="4">
        <f>(H972+I972-J972)-(O972)</f>
        <v>0</v>
      </c>
      <c r="M972" s="4">
        <v>2767</v>
      </c>
      <c r="N972" s="4">
        <v>1071</v>
      </c>
      <c r="O972" s="4">
        <v>1048</v>
      </c>
      <c r="P972" s="4">
        <v>0</v>
      </c>
      <c r="Q972" s="4">
        <v>0</v>
      </c>
      <c r="R972" s="4">
        <v>23</v>
      </c>
      <c r="S972" s="4">
        <v>3</v>
      </c>
      <c r="T972" s="4">
        <v>0</v>
      </c>
      <c r="U972" s="4">
        <v>20</v>
      </c>
      <c r="V972" s="4">
        <v>0</v>
      </c>
      <c r="W972" s="4">
        <v>0</v>
      </c>
      <c r="X972" s="4">
        <f>(N972)-(O972+P972+R972)</f>
        <v>0</v>
      </c>
      <c r="Z972" s="4">
        <v>0</v>
      </c>
      <c r="AA972" s="4">
        <v>0</v>
      </c>
      <c r="AB972" s="4">
        <v>0</v>
      </c>
      <c r="AC972" s="4">
        <v>0</v>
      </c>
      <c r="AD972" s="4">
        <v>0</v>
      </c>
      <c r="AE972" s="4">
        <v>0</v>
      </c>
      <c r="AF972" s="4">
        <v>0</v>
      </c>
      <c r="AG972" s="4">
        <v>0</v>
      </c>
      <c r="AH972" s="4">
        <v>0</v>
      </c>
      <c r="AI972" s="4">
        <v>0</v>
      </c>
      <c r="AJ972" s="4">
        <v>0</v>
      </c>
      <c r="AK972" s="4">
        <v>0</v>
      </c>
      <c r="AL972" s="4">
        <v>0</v>
      </c>
      <c r="AM972" s="4">
        <v>0</v>
      </c>
      <c r="AN972" s="4">
        <v>0</v>
      </c>
      <c r="AO972" s="4">
        <v>0</v>
      </c>
      <c r="AP972" s="4">
        <v>0</v>
      </c>
      <c r="AQ972" s="4">
        <v>0</v>
      </c>
      <c r="AR972" s="4">
        <v>0</v>
      </c>
      <c r="AS972" s="4">
        <v>0</v>
      </c>
      <c r="AT972" s="4">
        <v>0</v>
      </c>
      <c r="AU972" s="4">
        <v>0</v>
      </c>
      <c r="AV972" s="4">
        <v>0</v>
      </c>
      <c r="AW972" s="16">
        <f>AA972+AH972</f>
        <v>0</v>
      </c>
      <c r="AX972" s="16">
        <f>AB972+AI972</f>
        <v>0</v>
      </c>
      <c r="AY972" s="4">
        <v>0</v>
      </c>
      <c r="AZ972" s="4">
        <v>0</v>
      </c>
      <c r="BA972" s="4">
        <v>0</v>
      </c>
      <c r="BB972" s="4">
        <v>13</v>
      </c>
      <c r="BC972" s="4">
        <v>13</v>
      </c>
      <c r="BD972" s="4">
        <v>4</v>
      </c>
      <c r="BE972" s="4">
        <v>4</v>
      </c>
      <c r="BF972" s="4">
        <v>0</v>
      </c>
      <c r="BG972" s="4">
        <f>BH972+BI972</f>
        <v>0</v>
      </c>
      <c r="BH972" s="4">
        <v>0</v>
      </c>
      <c r="BI972" s="4">
        <v>0</v>
      </c>
      <c r="BJ972" s="4">
        <v>0</v>
      </c>
      <c r="BK972" s="4">
        <v>165</v>
      </c>
      <c r="BL972" s="16">
        <f>N972-AY972-BG972-BK972</f>
        <v>906</v>
      </c>
      <c r="BM972" s="4">
        <f>BN972+BO972</f>
        <v>0</v>
      </c>
      <c r="BN972" s="4">
        <v>0</v>
      </c>
      <c r="BO972" s="4">
        <v>0</v>
      </c>
      <c r="BP972" s="4">
        <v>0</v>
      </c>
      <c r="BQ972" s="4">
        <v>0</v>
      </c>
      <c r="BR972" s="16">
        <f>N972-AA972-AO972-AH972-AZ972</f>
        <v>1071</v>
      </c>
      <c r="BS972" s="16">
        <f>O972-AB972-AQ972-AI972-AZ972</f>
        <v>1048</v>
      </c>
      <c r="BT972" s="16">
        <f>R972-AC972-AR972-AJ972-AK972-AL972-AM972-BA972</f>
        <v>23</v>
      </c>
      <c r="BU972" s="16">
        <f>M972-Z972-AN972-AY972</f>
        <v>2767</v>
      </c>
      <c r="BW972" s="4">
        <v>0</v>
      </c>
    </row>
    <row r="973" spans="1:75">
      <c r="A973" t="s">
        <v>125</v>
      </c>
      <c r="B973" s="18">
        <v>43949</v>
      </c>
      <c r="C973" s="4" t="s">
        <v>258</v>
      </c>
      <c r="D973" s="5">
        <v>2020</v>
      </c>
      <c r="E973" s="4" t="s">
        <v>891</v>
      </c>
      <c r="BG973" s="4"/>
    </row>
    <row r="974" spans="1:75">
      <c r="A974" t="s">
        <v>127</v>
      </c>
      <c r="B974" s="18">
        <v>43949</v>
      </c>
      <c r="C974" s="4" t="s">
        <v>258</v>
      </c>
      <c r="D974" s="5">
        <v>2020</v>
      </c>
      <c r="E974" s="4" t="s">
        <v>892</v>
      </c>
      <c r="BG974" s="4"/>
    </row>
    <row r="975" spans="1:75">
      <c r="A975" t="s">
        <v>129</v>
      </c>
      <c r="B975" s="18">
        <v>43949</v>
      </c>
      <c r="C975" s="4" t="s">
        <v>258</v>
      </c>
      <c r="D975" s="5">
        <v>2020</v>
      </c>
      <c r="E975" s="4" t="s">
        <v>893</v>
      </c>
      <c r="BG975" s="4"/>
    </row>
    <row r="976" spans="1:75">
      <c r="A976" t="s">
        <v>131</v>
      </c>
      <c r="B976" s="18">
        <v>43949</v>
      </c>
      <c r="C976" s="4" t="s">
        <v>258</v>
      </c>
      <c r="D976" s="5">
        <v>2020</v>
      </c>
      <c r="E976" s="4" t="s">
        <v>894</v>
      </c>
      <c r="BG976" s="4"/>
    </row>
    <row r="977" spans="1:75">
      <c r="A977" t="s">
        <v>133</v>
      </c>
      <c r="B977" s="18">
        <v>43949</v>
      </c>
      <c r="C977" s="4" t="s">
        <v>258</v>
      </c>
      <c r="D977" s="5">
        <v>2020</v>
      </c>
      <c r="E977" s="4" t="s">
        <v>895</v>
      </c>
      <c r="F977" s="4">
        <v>265</v>
      </c>
      <c r="G977" s="4">
        <v>29</v>
      </c>
      <c r="H977" s="4">
        <v>113</v>
      </c>
      <c r="I977" s="4">
        <v>0</v>
      </c>
      <c r="J977" s="4">
        <v>0</v>
      </c>
      <c r="K977" s="16">
        <f>H977-J977+I977</f>
        <v>113</v>
      </c>
      <c r="L977" s="4">
        <f>(H977+I977-J977)-(O977)</f>
        <v>0</v>
      </c>
      <c r="M977" s="4">
        <v>266</v>
      </c>
      <c r="N977" s="4">
        <v>114</v>
      </c>
      <c r="O977" s="4">
        <v>113</v>
      </c>
      <c r="P977" s="4">
        <v>0</v>
      </c>
      <c r="Q977" s="4">
        <v>0</v>
      </c>
      <c r="R977" s="4">
        <v>1</v>
      </c>
      <c r="S977" s="4">
        <v>0</v>
      </c>
      <c r="T977" s="4">
        <v>0</v>
      </c>
      <c r="U977" s="4">
        <v>1</v>
      </c>
      <c r="V977" s="4">
        <v>0</v>
      </c>
      <c r="W977" s="4">
        <v>0</v>
      </c>
      <c r="X977" s="4">
        <f>(N977)-(O977+P977+R977)</f>
        <v>0</v>
      </c>
      <c r="Z977" s="4">
        <v>8</v>
      </c>
      <c r="AA977" s="4">
        <v>0</v>
      </c>
      <c r="AB977" s="4">
        <v>0</v>
      </c>
      <c r="AC977" s="4">
        <v>0</v>
      </c>
      <c r="AD977" s="4">
        <v>0</v>
      </c>
      <c r="AE977" s="4">
        <v>0</v>
      </c>
      <c r="AF977" s="4">
        <v>0</v>
      </c>
      <c r="AG977" s="4">
        <v>0</v>
      </c>
      <c r="AH977" s="4">
        <v>0</v>
      </c>
      <c r="AI977" s="4">
        <v>0</v>
      </c>
      <c r="AJ977" s="4">
        <v>0</v>
      </c>
      <c r="AK977" s="4">
        <v>0</v>
      </c>
      <c r="AL977" s="4">
        <v>0</v>
      </c>
      <c r="AM977" s="4">
        <v>0</v>
      </c>
      <c r="AN977" s="4">
        <v>0</v>
      </c>
      <c r="AO977" s="4">
        <v>0</v>
      </c>
      <c r="AP977" s="4">
        <v>0</v>
      </c>
      <c r="AQ977" s="4">
        <v>0</v>
      </c>
      <c r="AR977" s="4">
        <v>0</v>
      </c>
      <c r="AS977" s="4">
        <v>0</v>
      </c>
      <c r="AT977" s="4">
        <v>0</v>
      </c>
      <c r="AU977" s="4">
        <v>0</v>
      </c>
      <c r="AV977" s="4">
        <v>0</v>
      </c>
      <c r="AW977" s="16">
        <f>AA977+AH977</f>
        <v>0</v>
      </c>
      <c r="AX977" s="16">
        <f>AB977+AI977</f>
        <v>0</v>
      </c>
      <c r="AY977" s="4">
        <v>0</v>
      </c>
      <c r="AZ977" s="4">
        <v>0</v>
      </c>
      <c r="BA977" s="4">
        <v>0</v>
      </c>
      <c r="BB977" s="4">
        <v>1</v>
      </c>
      <c r="BC977" s="4">
        <v>1</v>
      </c>
      <c r="BD977" s="4">
        <v>0</v>
      </c>
      <c r="BE977" s="4">
        <v>0</v>
      </c>
      <c r="BF977" s="4">
        <v>0</v>
      </c>
      <c r="BG977" s="4">
        <f>BH977+BI977</f>
        <v>0</v>
      </c>
      <c r="BH977" s="4">
        <v>0</v>
      </c>
      <c r="BI977" s="4">
        <v>0</v>
      </c>
      <c r="BJ977" s="4">
        <v>0</v>
      </c>
      <c r="BK977" s="4">
        <v>0</v>
      </c>
      <c r="BL977" s="16">
        <f>N977-AY977-BG977-BK977</f>
        <v>114</v>
      </c>
      <c r="BM977" s="4">
        <f>BN977+BO977</f>
        <v>1</v>
      </c>
      <c r="BN977" s="4">
        <v>1</v>
      </c>
      <c r="BO977" s="4">
        <v>0</v>
      </c>
      <c r="BP977" s="4">
        <v>0</v>
      </c>
      <c r="BQ977" s="4">
        <v>1</v>
      </c>
      <c r="BR977" s="16">
        <f>N977-AA977-AO977-AH977-AZ977</f>
        <v>114</v>
      </c>
      <c r="BS977" s="16">
        <f>O977-AB977-AQ977-AI977-AZ977</f>
        <v>113</v>
      </c>
      <c r="BT977" s="16">
        <f>R977-AC977-AR977-AJ977-AK977-AL977-AM977-BA977</f>
        <v>1</v>
      </c>
      <c r="BU977" s="16">
        <f>M977-Z977-AN977-AY977</f>
        <v>258</v>
      </c>
      <c r="BW977" s="4">
        <v>0</v>
      </c>
    </row>
    <row r="978" spans="1:75">
      <c r="A978" t="s">
        <v>135</v>
      </c>
      <c r="B978" s="18">
        <v>43949</v>
      </c>
      <c r="C978" s="4" t="s">
        <v>258</v>
      </c>
      <c r="D978" s="5">
        <v>2020</v>
      </c>
      <c r="E978" s="4" t="s">
        <v>896</v>
      </c>
      <c r="F978" s="4">
        <v>1358</v>
      </c>
      <c r="G978" s="4">
        <v>162</v>
      </c>
      <c r="H978" s="4">
        <v>512</v>
      </c>
      <c r="I978" s="4">
        <v>0</v>
      </c>
      <c r="J978" s="4">
        <v>0</v>
      </c>
      <c r="K978" s="16">
        <f>H978-J978+I978</f>
        <v>512</v>
      </c>
      <c r="L978" s="4">
        <f>(H978+I978-J978)-(O978)</f>
        <v>0</v>
      </c>
      <c r="M978" s="4">
        <v>1389</v>
      </c>
      <c r="N978" s="4">
        <v>528</v>
      </c>
      <c r="O978" s="4">
        <v>512</v>
      </c>
      <c r="P978" s="4">
        <v>0</v>
      </c>
      <c r="Q978" s="4">
        <v>0</v>
      </c>
      <c r="R978" s="4">
        <v>16</v>
      </c>
      <c r="S978" s="4">
        <v>11</v>
      </c>
      <c r="T978" s="4">
        <v>1</v>
      </c>
      <c r="U978" s="4">
        <v>4</v>
      </c>
      <c r="V978" s="4">
        <v>0</v>
      </c>
      <c r="W978" s="4">
        <v>0</v>
      </c>
      <c r="X978" s="4">
        <f>(N978)-(O978+P978+R978)</f>
        <v>0</v>
      </c>
      <c r="Z978" s="4">
        <v>8</v>
      </c>
      <c r="AA978" s="4">
        <v>1</v>
      </c>
      <c r="AB978" s="4">
        <v>1</v>
      </c>
      <c r="AC978" s="4">
        <v>0</v>
      </c>
      <c r="AD978" s="4">
        <v>0</v>
      </c>
      <c r="AE978" s="4">
        <v>0</v>
      </c>
      <c r="AF978" s="4">
        <v>0</v>
      </c>
      <c r="AG978" s="4">
        <v>0</v>
      </c>
      <c r="AH978" s="4">
        <v>0</v>
      </c>
      <c r="AI978" s="4">
        <v>0</v>
      </c>
      <c r="AJ978" s="4">
        <v>0</v>
      </c>
      <c r="AK978" s="4">
        <v>0</v>
      </c>
      <c r="AL978" s="4">
        <v>0</v>
      </c>
      <c r="AM978" s="4">
        <v>0</v>
      </c>
      <c r="AN978" s="4">
        <v>0</v>
      </c>
      <c r="AO978" s="4">
        <v>0</v>
      </c>
      <c r="AP978" s="4">
        <v>0</v>
      </c>
      <c r="AQ978" s="4">
        <v>0</v>
      </c>
      <c r="AR978" s="4">
        <v>0</v>
      </c>
      <c r="AS978" s="4">
        <v>0</v>
      </c>
      <c r="AT978" s="4">
        <v>0</v>
      </c>
      <c r="AU978" s="4">
        <v>0</v>
      </c>
      <c r="AV978" s="4">
        <v>0</v>
      </c>
      <c r="AW978" s="16">
        <f>AA978+AH978</f>
        <v>1</v>
      </c>
      <c r="AX978" s="16">
        <f>AB978+AI978</f>
        <v>1</v>
      </c>
      <c r="AY978" s="4">
        <v>0</v>
      </c>
      <c r="AZ978" s="4">
        <v>0</v>
      </c>
      <c r="BA978" s="4">
        <v>0</v>
      </c>
      <c r="BB978" s="4">
        <v>8</v>
      </c>
      <c r="BC978" s="4">
        <v>7</v>
      </c>
      <c r="BD978" s="4">
        <v>4</v>
      </c>
      <c r="BE978" s="4">
        <v>4</v>
      </c>
      <c r="BF978" s="4">
        <v>0</v>
      </c>
      <c r="BG978" s="16">
        <f>BH978+BI978</f>
        <v>1</v>
      </c>
      <c r="BH978" s="4">
        <v>1</v>
      </c>
      <c r="BI978" s="4">
        <v>0</v>
      </c>
      <c r="BJ978" s="4">
        <v>0</v>
      </c>
      <c r="BK978" s="4">
        <v>233</v>
      </c>
      <c r="BL978" s="16">
        <f>N978-AY978-BG978-BK978</f>
        <v>294</v>
      </c>
      <c r="BM978" s="4">
        <f>BN978+BO978</f>
        <v>1</v>
      </c>
      <c r="BN978" s="4">
        <v>1</v>
      </c>
      <c r="BO978" s="4">
        <v>0</v>
      </c>
      <c r="BP978" s="4">
        <v>0</v>
      </c>
      <c r="BQ978" s="4">
        <v>1</v>
      </c>
      <c r="BR978" s="16">
        <f>N978-AA978-AO978-AH978-AZ978</f>
        <v>527</v>
      </c>
      <c r="BS978" s="16">
        <f>O978-AB978-AQ978-AI978-AZ978</f>
        <v>511</v>
      </c>
      <c r="BT978" s="16">
        <f>R978-AC978-AR978-AJ978-AK978-AL978-AM978-BA978</f>
        <v>16</v>
      </c>
      <c r="BU978" s="16">
        <f>M978-Z978-AN978-AY978</f>
        <v>1381</v>
      </c>
      <c r="BW978" s="4">
        <v>0</v>
      </c>
    </row>
    <row r="979" spans="1:75">
      <c r="A979" t="s">
        <v>137</v>
      </c>
      <c r="B979" s="18">
        <v>43949</v>
      </c>
      <c r="C979" s="4" t="s">
        <v>258</v>
      </c>
      <c r="D979" s="5">
        <v>2020</v>
      </c>
      <c r="E979" s="4" t="s">
        <v>897</v>
      </c>
    </row>
    <row r="980" spans="1:75">
      <c r="A980" t="s">
        <v>139</v>
      </c>
      <c r="B980" s="18">
        <v>43949</v>
      </c>
      <c r="C980" s="4" t="s">
        <v>258</v>
      </c>
      <c r="D980" s="5">
        <v>2020</v>
      </c>
      <c r="E980" s="4" t="s">
        <v>898</v>
      </c>
    </row>
    <row r="981" spans="1:75">
      <c r="A981" t="s">
        <v>141</v>
      </c>
      <c r="B981" s="18">
        <v>43949</v>
      </c>
      <c r="C981" s="4" t="s">
        <v>258</v>
      </c>
      <c r="D981" s="5">
        <v>2020</v>
      </c>
      <c r="E981" s="4" t="s">
        <v>899</v>
      </c>
    </row>
    <row r="982" spans="1:75">
      <c r="A982" t="s">
        <v>143</v>
      </c>
      <c r="B982" s="18">
        <v>43949</v>
      </c>
      <c r="C982" s="4" t="s">
        <v>258</v>
      </c>
      <c r="D982" s="5">
        <v>2020</v>
      </c>
      <c r="E982" s="4" t="s">
        <v>900</v>
      </c>
      <c r="F982" s="4">
        <v>14380</v>
      </c>
      <c r="G982" s="4">
        <v>1240</v>
      </c>
      <c r="H982" s="4">
        <v>6665</v>
      </c>
      <c r="I982" s="4">
        <v>3</v>
      </c>
      <c r="J982" s="4">
        <v>0</v>
      </c>
      <c r="K982" s="16">
        <f>H982-J982+I982</f>
        <v>6668</v>
      </c>
      <c r="L982" s="4">
        <f>(H982+I982-J982)-(O982)</f>
        <v>0</v>
      </c>
      <c r="M982" s="4">
        <v>14460</v>
      </c>
      <c r="N982" s="4">
        <v>6732</v>
      </c>
      <c r="O982" s="4">
        <v>6668</v>
      </c>
      <c r="P982" s="4">
        <v>0</v>
      </c>
      <c r="Q982" s="4">
        <v>0</v>
      </c>
      <c r="R982" s="4">
        <v>64</v>
      </c>
      <c r="S982" s="4">
        <v>10</v>
      </c>
      <c r="T982" s="4">
        <v>7</v>
      </c>
      <c r="U982" s="4">
        <v>46</v>
      </c>
      <c r="V982" s="4">
        <v>0</v>
      </c>
      <c r="W982" s="4">
        <v>1</v>
      </c>
      <c r="X982" s="4">
        <f>(N982)-(O982+P982+R982)</f>
        <v>0</v>
      </c>
      <c r="Z982" s="4">
        <v>277</v>
      </c>
      <c r="AA982" s="4">
        <v>29</v>
      </c>
      <c r="AB982" s="4">
        <v>29</v>
      </c>
      <c r="AC982" s="4">
        <v>0</v>
      </c>
      <c r="AD982" s="4">
        <v>0</v>
      </c>
      <c r="AE982" s="4">
        <v>0</v>
      </c>
      <c r="AF982" s="4">
        <v>0</v>
      </c>
      <c r="AG982" s="4">
        <v>0</v>
      </c>
      <c r="AH982" s="4">
        <v>0</v>
      </c>
      <c r="AI982" s="4">
        <v>0</v>
      </c>
      <c r="AJ982" s="4">
        <v>0</v>
      </c>
      <c r="AK982" s="4">
        <v>0</v>
      </c>
      <c r="AL982" s="4">
        <v>0</v>
      </c>
      <c r="AM982" s="4">
        <v>0</v>
      </c>
      <c r="AN982" s="4">
        <v>0</v>
      </c>
      <c r="AO982" s="4">
        <v>0</v>
      </c>
      <c r="AP982" s="4">
        <v>0</v>
      </c>
      <c r="AQ982" s="4">
        <v>0</v>
      </c>
      <c r="AR982" s="4">
        <v>0</v>
      </c>
      <c r="AS982" s="4">
        <v>0</v>
      </c>
      <c r="AT982" s="4">
        <v>0</v>
      </c>
      <c r="AU982" s="4">
        <v>0</v>
      </c>
      <c r="AV982" s="4">
        <v>0</v>
      </c>
      <c r="AW982" s="16">
        <f>AA982+AH982</f>
        <v>29</v>
      </c>
      <c r="AX982" s="16">
        <f>AB982+AI982</f>
        <v>29</v>
      </c>
      <c r="AY982" s="4">
        <v>0</v>
      </c>
      <c r="AZ982" s="4">
        <v>0</v>
      </c>
      <c r="BA982" s="4">
        <v>0</v>
      </c>
      <c r="BB982" s="4">
        <v>26</v>
      </c>
      <c r="BC982" s="4">
        <v>26</v>
      </c>
      <c r="BD982" s="4">
        <v>18</v>
      </c>
      <c r="BE982" s="4">
        <v>17</v>
      </c>
      <c r="BF982" s="4">
        <v>1</v>
      </c>
      <c r="BG982" s="16">
        <f>BH982+BI982</f>
        <v>2</v>
      </c>
      <c r="BH982" s="4">
        <v>2</v>
      </c>
      <c r="BI982" s="4">
        <v>0</v>
      </c>
      <c r="BJ982" s="4">
        <v>2</v>
      </c>
      <c r="BK982" s="4">
        <v>2496</v>
      </c>
      <c r="BL982" s="16">
        <f>N982-AY982-BG982-BK982</f>
        <v>4234</v>
      </c>
      <c r="BM982" s="4">
        <f>BN982+BO982</f>
        <v>12</v>
      </c>
      <c r="BN982" s="4">
        <v>12</v>
      </c>
      <c r="BO982" s="4">
        <v>0</v>
      </c>
      <c r="BP982" s="4">
        <v>0</v>
      </c>
      <c r="BQ982" s="4">
        <v>12</v>
      </c>
      <c r="BR982" s="16">
        <f>N982-AA982-AO982-AH982-AZ982</f>
        <v>6703</v>
      </c>
      <c r="BS982" s="16">
        <f>O982-AB982-AQ982-AI982-AZ982</f>
        <v>6639</v>
      </c>
      <c r="BT982" s="16">
        <f>R982-AC982-AR982-AJ982-AK982-AL982-AM982-BA982</f>
        <v>64</v>
      </c>
      <c r="BU982" s="16">
        <f>M982-Z982-AN982-AY982</f>
        <v>14183</v>
      </c>
      <c r="BW982" s="4">
        <v>0</v>
      </c>
    </row>
    <row r="983" spans="1:75">
      <c r="A983" t="s">
        <v>145</v>
      </c>
      <c r="B983" s="18">
        <v>43949</v>
      </c>
      <c r="C983" s="4" t="s">
        <v>258</v>
      </c>
      <c r="D983" s="5">
        <v>2020</v>
      </c>
      <c r="E983" s="4" t="s">
        <v>901</v>
      </c>
      <c r="F983" s="4">
        <v>7032</v>
      </c>
      <c r="G983" s="4">
        <v>381</v>
      </c>
      <c r="H983" s="4">
        <v>3502</v>
      </c>
      <c r="I983" s="4">
        <v>1</v>
      </c>
      <c r="J983" s="4">
        <v>0</v>
      </c>
      <c r="K983" s="16">
        <f>H983-J983+I983</f>
        <v>3503</v>
      </c>
      <c r="L983" s="4">
        <f>(H983+I983-J983)-(O983)</f>
        <v>0</v>
      </c>
      <c r="M983" s="4">
        <v>7178</v>
      </c>
      <c r="N983" s="4">
        <v>3585</v>
      </c>
      <c r="O983" s="4">
        <v>3503</v>
      </c>
      <c r="P983" s="4">
        <v>0</v>
      </c>
      <c r="Q983" s="4">
        <v>0</v>
      </c>
      <c r="R983" s="4">
        <v>82</v>
      </c>
      <c r="S983" s="4">
        <v>8</v>
      </c>
      <c r="T983" s="4">
        <v>10</v>
      </c>
      <c r="U983" s="4">
        <v>55</v>
      </c>
      <c r="V983" s="4">
        <v>0</v>
      </c>
      <c r="W983" s="4">
        <v>9</v>
      </c>
      <c r="X983" s="4">
        <f>(N983)-(O983+P983+R983)</f>
        <v>0</v>
      </c>
      <c r="Z983" s="4">
        <v>0</v>
      </c>
      <c r="AA983" s="4">
        <v>5</v>
      </c>
      <c r="AB983" s="4">
        <v>5</v>
      </c>
      <c r="AC983" s="4">
        <v>0</v>
      </c>
      <c r="AD983" s="4">
        <v>0</v>
      </c>
      <c r="AE983" s="4">
        <v>0</v>
      </c>
      <c r="AF983" s="4">
        <v>0</v>
      </c>
      <c r="AG983" s="4">
        <v>0</v>
      </c>
      <c r="AH983" s="4">
        <v>0</v>
      </c>
      <c r="AI983" s="4">
        <v>0</v>
      </c>
      <c r="AJ983" s="4">
        <v>0</v>
      </c>
      <c r="AK983" s="4">
        <v>0</v>
      </c>
      <c r="AL983" s="4">
        <v>0</v>
      </c>
      <c r="AM983" s="4">
        <v>0</v>
      </c>
      <c r="AN983" s="4">
        <v>0</v>
      </c>
      <c r="AO983" s="4">
        <v>0</v>
      </c>
      <c r="AP983" s="4">
        <v>0</v>
      </c>
      <c r="AQ983" s="4">
        <v>0</v>
      </c>
      <c r="AR983" s="4">
        <v>0</v>
      </c>
      <c r="AS983" s="4">
        <v>0</v>
      </c>
      <c r="AT983" s="4">
        <v>0</v>
      </c>
      <c r="AU983" s="4">
        <v>0</v>
      </c>
      <c r="AV983" s="4">
        <v>0</v>
      </c>
      <c r="AW983" s="16">
        <f>AA983+AH983</f>
        <v>5</v>
      </c>
      <c r="AX983" s="16">
        <f>AB983+AI983</f>
        <v>5</v>
      </c>
      <c r="AY983" s="4">
        <v>0</v>
      </c>
      <c r="AZ983" s="4">
        <v>0</v>
      </c>
      <c r="BA983" s="4">
        <v>0</v>
      </c>
      <c r="BB983" s="4">
        <v>31</v>
      </c>
      <c r="BC983" s="4">
        <v>31</v>
      </c>
      <c r="BD983" s="4">
        <v>14</v>
      </c>
      <c r="BE983" s="4">
        <v>13</v>
      </c>
      <c r="BF983" s="4">
        <v>1</v>
      </c>
      <c r="BG983" s="16">
        <f>BH983+BI983</f>
        <v>2</v>
      </c>
      <c r="BH983" s="4">
        <v>2</v>
      </c>
      <c r="BI983" s="4">
        <v>0</v>
      </c>
      <c r="BJ983" s="4">
        <v>1</v>
      </c>
      <c r="BK983" s="4">
        <v>473</v>
      </c>
      <c r="BL983" s="16">
        <f>N983-AY983-BG983-BK983</f>
        <v>3110</v>
      </c>
      <c r="BM983" s="4">
        <f>BN983+BO983</f>
        <v>9</v>
      </c>
      <c r="BN983" s="4">
        <v>9</v>
      </c>
      <c r="BO983" s="4">
        <v>0</v>
      </c>
      <c r="BP983" s="4">
        <v>0</v>
      </c>
      <c r="BQ983" s="4">
        <v>9</v>
      </c>
      <c r="BR983" s="16">
        <f>N983-AA983-AO983-AH983-AZ983</f>
        <v>3580</v>
      </c>
      <c r="BS983" s="16">
        <f>O983-AB983-AQ983-AI983-AZ983</f>
        <v>3498</v>
      </c>
      <c r="BT983" s="16">
        <f>R983-AC983-AR983-AJ983-AK983-AL983-AM983-BA983</f>
        <v>82</v>
      </c>
      <c r="BU983" s="16">
        <f>M983-Z983-AN983-AY983</f>
        <v>7178</v>
      </c>
      <c r="BW983" s="4">
        <v>0</v>
      </c>
    </row>
    <row r="984" spans="1:75">
      <c r="A984" t="s">
        <v>147</v>
      </c>
      <c r="B984" s="18">
        <v>43949</v>
      </c>
      <c r="C984" s="4" t="s">
        <v>258</v>
      </c>
      <c r="D984" s="5">
        <v>2020</v>
      </c>
      <c r="E984" s="4" t="s">
        <v>902</v>
      </c>
    </row>
    <row r="985" spans="1:75">
      <c r="A985" t="s">
        <v>149</v>
      </c>
      <c r="B985" s="18">
        <v>43949</v>
      </c>
      <c r="C985" s="4" t="s">
        <v>258</v>
      </c>
      <c r="D985" s="5">
        <v>2020</v>
      </c>
      <c r="E985" s="4" t="s">
        <v>903</v>
      </c>
    </row>
    <row r="986" spans="1:75">
      <c r="A986" t="s">
        <v>151</v>
      </c>
      <c r="B986" s="18">
        <v>43949</v>
      </c>
      <c r="C986" s="4" t="s">
        <v>258</v>
      </c>
      <c r="D986" s="5">
        <v>2020</v>
      </c>
      <c r="E986" s="4" t="s">
        <v>904</v>
      </c>
      <c r="F986" s="4">
        <v>9860</v>
      </c>
      <c r="G986" s="4">
        <v>533</v>
      </c>
      <c r="H986" s="4">
        <v>4249</v>
      </c>
      <c r="I986" s="4">
        <v>1</v>
      </c>
      <c r="J986" s="8">
        <v>0</v>
      </c>
      <c r="K986" s="16">
        <f>H986-J986+I986</f>
        <v>4250</v>
      </c>
      <c r="L986" s="4">
        <f>(H986+I986-J986)-(O986)</f>
        <v>0</v>
      </c>
      <c r="M986" s="4">
        <v>10147</v>
      </c>
      <c r="N986" s="4">
        <v>4278</v>
      </c>
      <c r="O986" s="4">
        <v>4250</v>
      </c>
      <c r="P986" s="4">
        <v>0</v>
      </c>
      <c r="Q986" s="4">
        <v>0</v>
      </c>
      <c r="R986" s="4">
        <v>28</v>
      </c>
      <c r="S986" s="4">
        <v>4</v>
      </c>
      <c r="T986" s="4">
        <v>8</v>
      </c>
      <c r="U986" s="4">
        <v>15</v>
      </c>
      <c r="V986" s="4">
        <v>0</v>
      </c>
      <c r="W986" s="4">
        <v>1</v>
      </c>
      <c r="X986" s="4">
        <f>(N986)-(O986+P986+R986)</f>
        <v>0</v>
      </c>
      <c r="Z986" s="4">
        <v>134</v>
      </c>
      <c r="AA986" s="4">
        <v>25</v>
      </c>
      <c r="AB986" s="4">
        <v>25</v>
      </c>
      <c r="AC986" s="4">
        <v>0</v>
      </c>
      <c r="AD986" s="4">
        <v>0</v>
      </c>
      <c r="AE986" s="4">
        <v>0</v>
      </c>
      <c r="AF986" s="4">
        <v>0</v>
      </c>
      <c r="AG986" s="4">
        <v>0</v>
      </c>
      <c r="AH986" s="4">
        <v>0</v>
      </c>
      <c r="AI986" s="4">
        <v>0</v>
      </c>
      <c r="AJ986" s="4">
        <v>0</v>
      </c>
      <c r="AK986" s="4">
        <v>0</v>
      </c>
      <c r="AL986" s="4">
        <v>0</v>
      </c>
      <c r="AM986" s="4">
        <v>0</v>
      </c>
      <c r="AN986" s="4">
        <v>0</v>
      </c>
      <c r="AO986" s="4">
        <v>0</v>
      </c>
      <c r="AP986" s="4">
        <v>0</v>
      </c>
      <c r="AQ986" s="4">
        <v>0</v>
      </c>
      <c r="AR986" s="4">
        <v>0</v>
      </c>
      <c r="AS986" s="4">
        <v>0</v>
      </c>
      <c r="AT986" s="4">
        <v>0</v>
      </c>
      <c r="AU986" s="4">
        <v>0</v>
      </c>
      <c r="AV986" s="4">
        <v>0</v>
      </c>
      <c r="AW986" s="16">
        <f>AA986+AH986</f>
        <v>25</v>
      </c>
      <c r="AX986" s="16">
        <f>AB986+AI986</f>
        <v>25</v>
      </c>
      <c r="AY986" s="4">
        <v>0</v>
      </c>
      <c r="AZ986" s="4">
        <v>0</v>
      </c>
      <c r="BA986" s="4">
        <v>0</v>
      </c>
      <c r="BB986" s="4">
        <v>85</v>
      </c>
      <c r="BC986" s="4">
        <v>85</v>
      </c>
      <c r="BD986" s="4">
        <v>34</v>
      </c>
      <c r="BE986" s="4">
        <v>34</v>
      </c>
      <c r="BF986" s="4">
        <v>0</v>
      </c>
      <c r="BG986" s="16">
        <f>BH986+BI986</f>
        <v>2</v>
      </c>
      <c r="BH986" s="4">
        <v>2</v>
      </c>
      <c r="BI986" s="4">
        <v>0</v>
      </c>
      <c r="BJ986" s="4">
        <v>0</v>
      </c>
      <c r="BK986" s="4">
        <v>1884</v>
      </c>
      <c r="BL986" s="16">
        <f>N986-AY986-BG986-BK986</f>
        <v>2392</v>
      </c>
      <c r="BM986" s="4">
        <f>BN986+BO986</f>
        <v>20</v>
      </c>
      <c r="BN986" s="4">
        <v>20</v>
      </c>
      <c r="BO986" s="4">
        <v>0</v>
      </c>
      <c r="BP986" s="4">
        <v>0</v>
      </c>
      <c r="BQ986" s="8">
        <v>20</v>
      </c>
      <c r="BR986" s="16">
        <f>N986-AA986-AO986-AH986-AZ986</f>
        <v>4253</v>
      </c>
      <c r="BS986" s="16">
        <f>O986-AB986-AQ986-AI986-AZ986</f>
        <v>4225</v>
      </c>
      <c r="BT986" s="16">
        <f>R986-AC986-AR986-AJ986-AK986-AL986-AM986-BA986</f>
        <v>28</v>
      </c>
      <c r="BU986" s="16">
        <f>M986-Z986-AN986-AY986</f>
        <v>10013</v>
      </c>
      <c r="BW986" s="4">
        <v>0</v>
      </c>
    </row>
    <row r="987" spans="1:75">
      <c r="A987" t="s">
        <v>153</v>
      </c>
      <c r="B987" s="18">
        <v>43949</v>
      </c>
      <c r="C987" s="4" t="s">
        <v>258</v>
      </c>
      <c r="D987" s="5">
        <v>2020</v>
      </c>
      <c r="E987" s="4" t="s">
        <v>905</v>
      </c>
      <c r="R987"/>
      <c r="BB987"/>
      <c r="BC987"/>
      <c r="BD987"/>
      <c r="BE987"/>
      <c r="BF987"/>
    </row>
    <row r="988" spans="1:75">
      <c r="A988" t="s">
        <v>155</v>
      </c>
      <c r="B988" s="18">
        <v>43949</v>
      </c>
      <c r="C988" s="4" t="s">
        <v>258</v>
      </c>
      <c r="D988" s="5">
        <v>2020</v>
      </c>
      <c r="E988" s="4" t="s">
        <v>906</v>
      </c>
      <c r="R988"/>
      <c r="BB988"/>
      <c r="BC988"/>
      <c r="BD988"/>
      <c r="BE988"/>
      <c r="BF988"/>
    </row>
    <row r="989" spans="1:75">
      <c r="A989" t="s">
        <v>157</v>
      </c>
      <c r="B989" s="18">
        <v>43949</v>
      </c>
      <c r="C989" s="4" t="s">
        <v>258</v>
      </c>
      <c r="D989" s="5">
        <v>2020</v>
      </c>
      <c r="E989" s="4" t="s">
        <v>907</v>
      </c>
      <c r="R989"/>
      <c r="BB989"/>
      <c r="BC989"/>
      <c r="BD989"/>
      <c r="BE989"/>
      <c r="BF989"/>
    </row>
    <row r="990" spans="1:75">
      <c r="A990" t="s">
        <v>159</v>
      </c>
      <c r="B990" s="18">
        <v>43949</v>
      </c>
      <c r="C990" s="4" t="s">
        <v>258</v>
      </c>
      <c r="D990" s="5">
        <v>2020</v>
      </c>
      <c r="E990" s="4" t="s">
        <v>908</v>
      </c>
      <c r="R990"/>
      <c r="BB990"/>
      <c r="BC990"/>
      <c r="BD990"/>
      <c r="BE990"/>
      <c r="BF990"/>
    </row>
    <row r="991" spans="1:75">
      <c r="A991" t="s">
        <v>161</v>
      </c>
      <c r="B991" s="18">
        <v>43949</v>
      </c>
      <c r="C991" s="4" t="s">
        <v>258</v>
      </c>
      <c r="D991" s="5">
        <v>2020</v>
      </c>
      <c r="E991" s="4" t="s">
        <v>909</v>
      </c>
      <c r="R991"/>
      <c r="BB991"/>
      <c r="BC991"/>
      <c r="BD991"/>
      <c r="BE991"/>
      <c r="BF991"/>
    </row>
    <row r="992" spans="1:75">
      <c r="A992" t="s">
        <v>163</v>
      </c>
      <c r="B992" s="18">
        <v>43949</v>
      </c>
      <c r="C992" s="4" t="s">
        <v>258</v>
      </c>
      <c r="D992" s="5">
        <v>2020</v>
      </c>
      <c r="E992" s="4" t="s">
        <v>910</v>
      </c>
      <c r="R992"/>
      <c r="BB992"/>
      <c r="BC992"/>
      <c r="BD992"/>
      <c r="BE992"/>
      <c r="BF992"/>
    </row>
    <row r="993" spans="1:75">
      <c r="A993" t="s">
        <v>166</v>
      </c>
      <c r="B993" s="18">
        <v>43949</v>
      </c>
      <c r="C993" s="4" t="s">
        <v>258</v>
      </c>
      <c r="D993" s="5">
        <v>2020</v>
      </c>
      <c r="E993" s="4" t="s">
        <v>911</v>
      </c>
      <c r="R993"/>
      <c r="BB993"/>
      <c r="BC993"/>
      <c r="BD993"/>
      <c r="BE993"/>
      <c r="BF993"/>
    </row>
    <row r="994" spans="1:75">
      <c r="A994" t="s">
        <v>168</v>
      </c>
      <c r="B994" s="18">
        <v>43949</v>
      </c>
      <c r="C994" s="4" t="s">
        <v>258</v>
      </c>
      <c r="D994" s="5">
        <v>2020</v>
      </c>
      <c r="E994" s="4" t="s">
        <v>912</v>
      </c>
      <c r="R994"/>
      <c r="BB994"/>
      <c r="BC994"/>
      <c r="BD994"/>
      <c r="BE994"/>
      <c r="BF994"/>
    </row>
    <row r="995" spans="1:75">
      <c r="A995" t="s">
        <v>170</v>
      </c>
      <c r="B995" s="18">
        <v>43949</v>
      </c>
      <c r="C995" s="4" t="s">
        <v>258</v>
      </c>
      <c r="D995" s="5">
        <v>2020</v>
      </c>
      <c r="E995" s="4" t="s">
        <v>913</v>
      </c>
      <c r="R995"/>
      <c r="BB995"/>
      <c r="BC995"/>
      <c r="BD995"/>
      <c r="BE995"/>
      <c r="BF995"/>
    </row>
    <row r="996" spans="1:75">
      <c r="A996" t="s">
        <v>172</v>
      </c>
      <c r="B996" s="18">
        <v>43949</v>
      </c>
      <c r="C996" s="4" t="s">
        <v>258</v>
      </c>
      <c r="D996" s="5">
        <v>2020</v>
      </c>
      <c r="E996" s="4" t="s">
        <v>914</v>
      </c>
      <c r="R996"/>
      <c r="BB996"/>
      <c r="BC996"/>
      <c r="BD996"/>
      <c r="BE996"/>
      <c r="BF996"/>
    </row>
    <row r="997" spans="1:75">
      <c r="A997" t="s">
        <v>174</v>
      </c>
      <c r="B997" s="18">
        <v>43949</v>
      </c>
      <c r="C997" s="4" t="s">
        <v>258</v>
      </c>
      <c r="D997" s="5">
        <v>2020</v>
      </c>
      <c r="E997" s="4" t="s">
        <v>915</v>
      </c>
      <c r="R997"/>
      <c r="BB997"/>
      <c r="BC997"/>
      <c r="BD997"/>
      <c r="BE997"/>
      <c r="BF997"/>
    </row>
    <row r="998" spans="1:75">
      <c r="A998" t="s">
        <v>176</v>
      </c>
      <c r="B998" s="18">
        <v>43949</v>
      </c>
      <c r="C998" s="4" t="s">
        <v>258</v>
      </c>
      <c r="D998" s="5">
        <v>2020</v>
      </c>
      <c r="E998" s="4" t="s">
        <v>916</v>
      </c>
      <c r="R998"/>
      <c r="BB998"/>
      <c r="BC998"/>
      <c r="BD998"/>
      <c r="BE998"/>
      <c r="BF998"/>
    </row>
    <row r="999" spans="1:75">
      <c r="A999" s="21" t="s">
        <v>178</v>
      </c>
      <c r="B999" s="22">
        <v>43949</v>
      </c>
      <c r="C999" s="21" t="s">
        <v>258</v>
      </c>
      <c r="D999" s="23">
        <v>2020</v>
      </c>
      <c r="E999" s="21" t="s">
        <v>917</v>
      </c>
      <c r="F999" s="21">
        <v>51821</v>
      </c>
      <c r="G999" s="21">
        <v>5258</v>
      </c>
      <c r="H999" s="21">
        <v>24987</v>
      </c>
      <c r="I999" s="21">
        <v>5</v>
      </c>
      <c r="J999" s="21">
        <v>0</v>
      </c>
      <c r="K999" s="21">
        <v>24992</v>
      </c>
      <c r="L999" s="21">
        <v>0</v>
      </c>
      <c r="M999" s="21">
        <v>52897</v>
      </c>
      <c r="N999" s="21">
        <v>25298</v>
      </c>
      <c r="O999" s="21">
        <v>24992</v>
      </c>
      <c r="P999" s="21">
        <v>0</v>
      </c>
      <c r="Q999" s="21">
        <v>0</v>
      </c>
      <c r="R999" s="21">
        <v>313</v>
      </c>
      <c r="S999" s="21">
        <v>54</v>
      </c>
      <c r="T999" s="21">
        <v>58</v>
      </c>
      <c r="U999" s="21">
        <v>187</v>
      </c>
      <c r="V999" s="21">
        <v>0</v>
      </c>
      <c r="W999" s="21">
        <v>14</v>
      </c>
      <c r="X999" s="21">
        <v>-7</v>
      </c>
      <c r="Y999" s="38"/>
      <c r="Z999" s="21">
        <v>574</v>
      </c>
      <c r="AA999" s="21">
        <v>76</v>
      </c>
      <c r="AB999" s="21">
        <v>75</v>
      </c>
      <c r="AC999" s="21">
        <v>1</v>
      </c>
      <c r="AD999" s="21">
        <v>0</v>
      </c>
      <c r="AE999" s="21">
        <v>1</v>
      </c>
      <c r="AF999" s="21">
        <v>0</v>
      </c>
      <c r="AG999" s="21">
        <v>0</v>
      </c>
      <c r="AH999" s="21">
        <v>0</v>
      </c>
      <c r="AI999" s="21">
        <v>0</v>
      </c>
      <c r="AJ999" s="21">
        <v>0</v>
      </c>
      <c r="AK999" s="21">
        <v>0</v>
      </c>
      <c r="AL999" s="21">
        <v>0</v>
      </c>
      <c r="AM999" s="21">
        <v>0</v>
      </c>
      <c r="AN999" s="21">
        <v>0</v>
      </c>
      <c r="AO999" s="21">
        <v>0</v>
      </c>
      <c r="AP999" s="21">
        <v>0</v>
      </c>
      <c r="AQ999" s="21">
        <v>0</v>
      </c>
      <c r="AR999" s="21">
        <v>0</v>
      </c>
      <c r="AS999" s="21">
        <v>0</v>
      </c>
      <c r="AT999" s="21">
        <v>0</v>
      </c>
      <c r="AU999" s="21">
        <v>0</v>
      </c>
      <c r="AV999" s="21">
        <v>0</v>
      </c>
      <c r="AW999" s="21">
        <v>76</v>
      </c>
      <c r="AX999" s="21">
        <v>75</v>
      </c>
      <c r="AY999" s="21">
        <v>0</v>
      </c>
      <c r="AZ999" s="21">
        <v>0</v>
      </c>
      <c r="BA999" s="21">
        <v>0</v>
      </c>
      <c r="BB999" s="21">
        <v>239</v>
      </c>
      <c r="BC999" s="21">
        <v>238</v>
      </c>
      <c r="BD999" s="21">
        <v>106</v>
      </c>
      <c r="BE999" s="21">
        <v>103</v>
      </c>
      <c r="BF999" s="21">
        <v>3</v>
      </c>
      <c r="BG999" s="21">
        <v>7</v>
      </c>
      <c r="BH999" s="21">
        <v>7</v>
      </c>
      <c r="BI999" s="21">
        <v>0</v>
      </c>
      <c r="BJ999" s="21">
        <v>3</v>
      </c>
      <c r="BK999" s="21">
        <v>9546</v>
      </c>
      <c r="BL999" s="21">
        <v>15745</v>
      </c>
      <c r="BM999" s="21">
        <v>55</v>
      </c>
      <c r="BN999" s="21">
        <v>55</v>
      </c>
      <c r="BO999" s="21">
        <v>0</v>
      </c>
      <c r="BP999" s="21">
        <v>0</v>
      </c>
      <c r="BQ999" s="21">
        <v>53</v>
      </c>
      <c r="BR999" s="21">
        <v>25222</v>
      </c>
      <c r="BS999" s="21">
        <v>24917</v>
      </c>
      <c r="BT999" s="21">
        <v>312</v>
      </c>
      <c r="BU999" s="21">
        <v>52323</v>
      </c>
      <c r="BV999" s="21">
        <v>0</v>
      </c>
      <c r="BW999" s="21">
        <v>0</v>
      </c>
    </row>
    <row r="1000" spans="1:75">
      <c r="A1000" t="s">
        <v>98</v>
      </c>
      <c r="B1000" s="18">
        <v>43900</v>
      </c>
      <c r="C1000" s="4" t="s">
        <v>394</v>
      </c>
      <c r="D1000" s="5">
        <v>2020</v>
      </c>
      <c r="E1000" s="4" t="s">
        <v>918</v>
      </c>
      <c r="F1000" s="15">
        <v>7048</v>
      </c>
      <c r="G1000" s="15">
        <v>543</v>
      </c>
      <c r="H1000" s="15">
        <v>2906</v>
      </c>
      <c r="I1000" s="15">
        <v>0</v>
      </c>
      <c r="J1000" s="15">
        <v>37</v>
      </c>
      <c r="K1000" s="16">
        <f t="shared" ref="K1000:K1038" si="231">H1000-J1000+I1000</f>
        <v>2869</v>
      </c>
      <c r="L1000" s="16">
        <f t="shared" ref="L1000:L1038" si="232">(H1000+I1000-J1000)-(O1000)</f>
        <v>0</v>
      </c>
      <c r="M1000" s="15">
        <v>7117</v>
      </c>
      <c r="N1000" s="15">
        <v>3072</v>
      </c>
      <c r="O1000" s="15">
        <v>2869</v>
      </c>
      <c r="P1000" s="15">
        <v>0</v>
      </c>
      <c r="Q1000" s="15">
        <v>0</v>
      </c>
      <c r="R1000" s="15">
        <v>203</v>
      </c>
      <c r="S1000" s="15">
        <v>0</v>
      </c>
      <c r="T1000" s="15">
        <v>45</v>
      </c>
      <c r="U1000" s="15">
        <v>6</v>
      </c>
      <c r="V1000" s="15">
        <v>0</v>
      </c>
      <c r="W1000" s="15">
        <v>152</v>
      </c>
      <c r="X1000" s="16">
        <f t="shared" ref="X1000:X1038" si="233">(N1000)-(O1000+P1000+R1000)</f>
        <v>0</v>
      </c>
      <c r="Y1000" s="2" t="s">
        <v>513</v>
      </c>
      <c r="Z1000" s="15">
        <v>50</v>
      </c>
      <c r="AA1000" s="15">
        <v>6</v>
      </c>
      <c r="AB1000" s="15">
        <v>6</v>
      </c>
      <c r="AC1000" s="15">
        <v>0</v>
      </c>
      <c r="AD1000" s="16">
        <v>0</v>
      </c>
      <c r="AE1000" s="16">
        <v>0</v>
      </c>
      <c r="AF1000" s="16">
        <v>0</v>
      </c>
      <c r="AG1000" s="16">
        <v>0</v>
      </c>
      <c r="AH1000" s="15">
        <v>0</v>
      </c>
      <c r="AI1000" s="15">
        <v>0</v>
      </c>
      <c r="AJ1000" s="15">
        <v>0</v>
      </c>
      <c r="AK1000" s="15">
        <v>0</v>
      </c>
      <c r="AL1000" s="15">
        <v>0</v>
      </c>
      <c r="AM1000" s="15">
        <v>0</v>
      </c>
      <c r="AN1000" s="15">
        <v>0</v>
      </c>
      <c r="AO1000" s="15">
        <v>0</v>
      </c>
      <c r="AP1000" s="15">
        <v>0</v>
      </c>
      <c r="AQ1000" s="15">
        <v>0</v>
      </c>
      <c r="AR1000" s="15">
        <v>0</v>
      </c>
      <c r="AS1000" s="15">
        <v>0</v>
      </c>
      <c r="AT1000" s="15">
        <v>0</v>
      </c>
      <c r="AU1000" s="15">
        <v>0</v>
      </c>
      <c r="AV1000" s="15">
        <v>0</v>
      </c>
      <c r="AW1000" s="16">
        <f t="shared" ref="AW1000:AW1038" si="234">AA1000+AH1000</f>
        <v>6</v>
      </c>
      <c r="AX1000" s="16">
        <f t="shared" ref="AX1000:AX1038" si="235">AB1000+AI1000</f>
        <v>6</v>
      </c>
      <c r="AY1000" s="15">
        <v>0</v>
      </c>
      <c r="AZ1000" s="15">
        <v>0</v>
      </c>
      <c r="BA1000" s="15">
        <v>0</v>
      </c>
      <c r="BB1000" s="15">
        <v>36</v>
      </c>
      <c r="BC1000" s="15">
        <v>36</v>
      </c>
      <c r="BD1000" s="15">
        <v>26</v>
      </c>
      <c r="BE1000" s="15">
        <v>24</v>
      </c>
      <c r="BF1000" s="15">
        <v>2</v>
      </c>
      <c r="BG1000" s="16">
        <f t="shared" ref="BG1000:BG1038" si="236">BH1000+BI1000</f>
        <v>1</v>
      </c>
      <c r="BH1000" s="15">
        <v>1</v>
      </c>
      <c r="BI1000" s="15">
        <v>0</v>
      </c>
      <c r="BJ1000" s="15">
        <v>0</v>
      </c>
      <c r="BK1000" s="15">
        <v>1425</v>
      </c>
      <c r="BL1000" s="16">
        <f t="shared" ref="BL1000:BL1038" si="237">N1000-AY1000-BG1000-BK1000</f>
        <v>1646</v>
      </c>
      <c r="BM1000" s="16">
        <f t="shared" ref="BM1000:BM1038" si="238">BN1000+BO1000</f>
        <v>18</v>
      </c>
      <c r="BN1000" s="15">
        <v>18</v>
      </c>
      <c r="BO1000" s="15">
        <v>0</v>
      </c>
      <c r="BP1000" s="15">
        <v>0</v>
      </c>
      <c r="BQ1000" s="15">
        <v>18</v>
      </c>
      <c r="BR1000" s="16">
        <f t="shared" ref="BR1000:BR1038" si="239">N1000-AA1000-AO1000-AH1000-AZ1000</f>
        <v>3066</v>
      </c>
      <c r="BS1000" s="16">
        <f t="shared" ref="BS1000:BS1038" si="240">O1000-AB1000-AQ1000-AI1000-AZ1000</f>
        <v>2863</v>
      </c>
      <c r="BT1000" s="16">
        <f t="shared" ref="BT1000:BT1038" si="241">R1000-AC1000-AR1000-AJ1000-AK1000-AL1000-AM1000-BA1000</f>
        <v>203</v>
      </c>
      <c r="BU1000" s="16">
        <f t="shared" ref="BU1000:BU1038" si="242">M1000-Z1000-AN1000-AY1000</f>
        <v>7067</v>
      </c>
      <c r="BV1000" s="15"/>
      <c r="BW1000" s="15">
        <v>0</v>
      </c>
    </row>
    <row r="1001" spans="1:75">
      <c r="A1001" t="s">
        <v>101</v>
      </c>
      <c r="B1001" s="18">
        <v>43900</v>
      </c>
      <c r="C1001" s="4" t="s">
        <v>394</v>
      </c>
      <c r="D1001" s="5">
        <v>2020</v>
      </c>
      <c r="E1001" s="4" t="s">
        <v>919</v>
      </c>
      <c r="F1001" s="15">
        <v>15030</v>
      </c>
      <c r="G1001" s="15">
        <v>2939</v>
      </c>
      <c r="H1001" s="15">
        <v>6770</v>
      </c>
      <c r="I1001" s="15">
        <v>0</v>
      </c>
      <c r="J1001" s="15">
        <v>33</v>
      </c>
      <c r="K1001" s="16">
        <f t="shared" si="231"/>
        <v>6737</v>
      </c>
      <c r="L1001" s="16">
        <f t="shared" si="232"/>
        <v>0</v>
      </c>
      <c r="M1001" s="15">
        <v>15475</v>
      </c>
      <c r="N1001" s="15">
        <v>6940</v>
      </c>
      <c r="O1001" s="15">
        <v>6737</v>
      </c>
      <c r="P1001" s="15">
        <v>0</v>
      </c>
      <c r="Q1001" s="15">
        <v>0</v>
      </c>
      <c r="R1001" s="15">
        <v>203</v>
      </c>
      <c r="S1001" s="15">
        <v>4</v>
      </c>
      <c r="T1001" s="15">
        <v>38</v>
      </c>
      <c r="U1001" s="15">
        <v>20</v>
      </c>
      <c r="V1001" s="15">
        <v>0</v>
      </c>
      <c r="W1001" s="15">
        <v>141</v>
      </c>
      <c r="X1001" s="16">
        <f t="shared" si="233"/>
        <v>0</v>
      </c>
      <c r="Y1001" s="2" t="s">
        <v>513</v>
      </c>
      <c r="Z1001" s="15">
        <v>0</v>
      </c>
      <c r="AA1001" s="15">
        <v>13</v>
      </c>
      <c r="AB1001" s="15">
        <v>13</v>
      </c>
      <c r="AC1001" s="15">
        <v>0</v>
      </c>
      <c r="AD1001" s="16">
        <v>0</v>
      </c>
      <c r="AE1001" s="16">
        <v>0</v>
      </c>
      <c r="AF1001" s="16">
        <v>0</v>
      </c>
      <c r="AG1001" s="16">
        <v>0</v>
      </c>
      <c r="AH1001" s="15">
        <v>0</v>
      </c>
      <c r="AI1001" s="15">
        <v>0</v>
      </c>
      <c r="AJ1001" s="15">
        <v>0</v>
      </c>
      <c r="AK1001" s="15">
        <v>0</v>
      </c>
      <c r="AL1001" s="15">
        <v>0</v>
      </c>
      <c r="AM1001" s="15">
        <v>0</v>
      </c>
      <c r="AN1001" s="15">
        <v>0</v>
      </c>
      <c r="AO1001" s="15">
        <v>0</v>
      </c>
      <c r="AP1001" s="15">
        <v>0</v>
      </c>
      <c r="AQ1001" s="15">
        <v>0</v>
      </c>
      <c r="AR1001" s="15">
        <v>0</v>
      </c>
      <c r="AS1001" s="15">
        <v>0</v>
      </c>
      <c r="AT1001" s="15">
        <v>0</v>
      </c>
      <c r="AU1001" s="15">
        <v>0</v>
      </c>
      <c r="AV1001" s="15">
        <v>0</v>
      </c>
      <c r="AW1001" s="16">
        <f t="shared" si="234"/>
        <v>13</v>
      </c>
      <c r="AX1001" s="16">
        <f t="shared" si="235"/>
        <v>13</v>
      </c>
      <c r="AY1001" s="15">
        <v>0</v>
      </c>
      <c r="AZ1001" s="15">
        <v>0</v>
      </c>
      <c r="BA1001" s="15">
        <v>0</v>
      </c>
      <c r="BB1001" s="15">
        <v>206</v>
      </c>
      <c r="BC1001" s="15">
        <v>206</v>
      </c>
      <c r="BD1001" s="15">
        <v>126</v>
      </c>
      <c r="BE1001" s="15">
        <v>123</v>
      </c>
      <c r="BF1001" s="15">
        <v>3</v>
      </c>
      <c r="BG1001" s="16">
        <f t="shared" si="236"/>
        <v>2</v>
      </c>
      <c r="BH1001" s="15">
        <v>2</v>
      </c>
      <c r="BI1001" s="15">
        <v>0</v>
      </c>
      <c r="BJ1001" s="15">
        <v>0</v>
      </c>
      <c r="BK1001" s="15">
        <v>2872</v>
      </c>
      <c r="BL1001" s="16">
        <f t="shared" si="237"/>
        <v>4066</v>
      </c>
      <c r="BM1001" s="16">
        <f t="shared" si="238"/>
        <v>7</v>
      </c>
      <c r="BN1001" s="15">
        <v>7</v>
      </c>
      <c r="BO1001" s="15">
        <v>0</v>
      </c>
      <c r="BP1001" s="15">
        <v>0</v>
      </c>
      <c r="BQ1001" s="15">
        <v>7</v>
      </c>
      <c r="BR1001" s="16">
        <f t="shared" si="239"/>
        <v>6927</v>
      </c>
      <c r="BS1001" s="16">
        <f t="shared" si="240"/>
        <v>6724</v>
      </c>
      <c r="BT1001" s="16">
        <f t="shared" si="241"/>
        <v>203</v>
      </c>
      <c r="BU1001" s="16">
        <f t="shared" si="242"/>
        <v>15475</v>
      </c>
      <c r="BV1001" s="15"/>
      <c r="BW1001" s="15">
        <v>0</v>
      </c>
    </row>
    <row r="1002" spans="1:75">
      <c r="A1002" t="s">
        <v>103</v>
      </c>
      <c r="B1002" s="18">
        <v>43900</v>
      </c>
      <c r="C1002" s="4" t="s">
        <v>394</v>
      </c>
      <c r="D1002" s="5">
        <v>2020</v>
      </c>
      <c r="E1002" s="4" t="s">
        <v>920</v>
      </c>
      <c r="F1002" s="15">
        <v>116984</v>
      </c>
      <c r="G1002" s="15">
        <v>9105</v>
      </c>
      <c r="H1002" s="15">
        <v>50983</v>
      </c>
      <c r="I1002" s="15">
        <v>13</v>
      </c>
      <c r="J1002" s="15">
        <v>515</v>
      </c>
      <c r="K1002" s="16">
        <f t="shared" si="231"/>
        <v>50481</v>
      </c>
      <c r="L1002" s="16">
        <f t="shared" si="232"/>
        <v>0</v>
      </c>
      <c r="M1002" s="15">
        <v>119274</v>
      </c>
      <c r="N1002" s="15">
        <v>52876</v>
      </c>
      <c r="O1002" s="15">
        <v>50481</v>
      </c>
      <c r="P1002" s="15">
        <v>180</v>
      </c>
      <c r="Q1002" s="15">
        <v>0</v>
      </c>
      <c r="R1002" s="15">
        <v>2215</v>
      </c>
      <c r="S1002" s="15">
        <v>27</v>
      </c>
      <c r="T1002" s="15">
        <v>291</v>
      </c>
      <c r="U1002" s="15">
        <v>528</v>
      </c>
      <c r="V1002" s="15">
        <v>0</v>
      </c>
      <c r="W1002" s="15">
        <v>1369</v>
      </c>
      <c r="X1002" s="16">
        <f t="shared" si="233"/>
        <v>0</v>
      </c>
      <c r="Y1002" s="2" t="s">
        <v>513</v>
      </c>
      <c r="Z1002" s="15">
        <v>874</v>
      </c>
      <c r="AA1002" s="15">
        <v>193</v>
      </c>
      <c r="AB1002" s="15">
        <v>187</v>
      </c>
      <c r="AC1002" s="15">
        <v>6</v>
      </c>
      <c r="AD1002" s="16">
        <v>0</v>
      </c>
      <c r="AE1002" s="16">
        <v>3</v>
      </c>
      <c r="AF1002" s="16">
        <v>0</v>
      </c>
      <c r="AG1002" s="16">
        <v>3</v>
      </c>
      <c r="AH1002" s="15">
        <v>0</v>
      </c>
      <c r="AI1002" s="15">
        <v>0</v>
      </c>
      <c r="AJ1002" s="15">
        <v>0</v>
      </c>
      <c r="AK1002" s="15">
        <v>0</v>
      </c>
      <c r="AL1002" s="15">
        <v>0</v>
      </c>
      <c r="AM1002" s="15">
        <v>0</v>
      </c>
      <c r="AN1002" s="15">
        <v>1</v>
      </c>
      <c r="AO1002" s="15">
        <v>1</v>
      </c>
      <c r="AP1002" s="15">
        <v>0</v>
      </c>
      <c r="AQ1002" s="15">
        <v>0</v>
      </c>
      <c r="AR1002" s="15">
        <v>1</v>
      </c>
      <c r="AS1002" s="15">
        <v>0</v>
      </c>
      <c r="AT1002" s="15">
        <v>0</v>
      </c>
      <c r="AU1002" s="15">
        <v>0</v>
      </c>
      <c r="AV1002" s="15">
        <v>1</v>
      </c>
      <c r="AW1002" s="16">
        <f t="shared" si="234"/>
        <v>193</v>
      </c>
      <c r="AX1002" s="16">
        <f t="shared" si="235"/>
        <v>187</v>
      </c>
      <c r="AY1002" s="15">
        <v>0</v>
      </c>
      <c r="AZ1002" s="15">
        <v>0</v>
      </c>
      <c r="BA1002" s="15">
        <v>0</v>
      </c>
      <c r="BB1002" s="15">
        <v>1493</v>
      </c>
      <c r="BC1002" s="15">
        <v>1489</v>
      </c>
      <c r="BD1002" s="15">
        <v>699</v>
      </c>
      <c r="BE1002" s="15">
        <v>670</v>
      </c>
      <c r="BF1002" s="15">
        <v>29</v>
      </c>
      <c r="BG1002" s="16">
        <f t="shared" si="236"/>
        <v>36</v>
      </c>
      <c r="BH1002" s="15">
        <v>36</v>
      </c>
      <c r="BI1002" s="15">
        <v>0</v>
      </c>
      <c r="BJ1002" s="15">
        <v>0</v>
      </c>
      <c r="BK1002" s="15">
        <v>21328</v>
      </c>
      <c r="BL1002" s="16">
        <f t="shared" si="237"/>
        <v>31512</v>
      </c>
      <c r="BM1002" s="16">
        <f t="shared" si="238"/>
        <v>276</v>
      </c>
      <c r="BN1002" s="15">
        <v>276</v>
      </c>
      <c r="BO1002" s="15">
        <v>0</v>
      </c>
      <c r="BP1002" s="15">
        <v>0</v>
      </c>
      <c r="BQ1002" s="15">
        <v>278</v>
      </c>
      <c r="BR1002" s="16">
        <f t="shared" si="239"/>
        <v>52682</v>
      </c>
      <c r="BS1002" s="16">
        <f t="shared" si="240"/>
        <v>50294</v>
      </c>
      <c r="BT1002" s="16">
        <f t="shared" si="241"/>
        <v>2208</v>
      </c>
      <c r="BU1002" s="16">
        <f t="shared" si="242"/>
        <v>118399</v>
      </c>
      <c r="BV1002" s="15"/>
      <c r="BW1002" s="15">
        <v>0</v>
      </c>
    </row>
    <row r="1003" spans="1:75" ht="101.45">
      <c r="A1003" t="s">
        <v>105</v>
      </c>
      <c r="B1003" s="18">
        <v>43900</v>
      </c>
      <c r="C1003" s="4" t="s">
        <v>394</v>
      </c>
      <c r="D1003" s="5">
        <v>2020</v>
      </c>
      <c r="E1003" s="4" t="s">
        <v>921</v>
      </c>
      <c r="F1003" s="15">
        <v>46915</v>
      </c>
      <c r="G1003" s="15">
        <v>3315</v>
      </c>
      <c r="H1003" s="15">
        <v>24540</v>
      </c>
      <c r="I1003" s="15">
        <v>1</v>
      </c>
      <c r="J1003" s="15">
        <v>306</v>
      </c>
      <c r="K1003" s="16">
        <f t="shared" si="231"/>
        <v>24235</v>
      </c>
      <c r="L1003" s="16">
        <f t="shared" si="232"/>
        <v>0</v>
      </c>
      <c r="M1003" s="15">
        <v>47891</v>
      </c>
      <c r="N1003" s="15">
        <v>25098</v>
      </c>
      <c r="O1003" s="15">
        <v>24235</v>
      </c>
      <c r="P1003" s="15">
        <v>14</v>
      </c>
      <c r="Q1003" s="15">
        <v>14</v>
      </c>
      <c r="R1003" s="15">
        <v>849</v>
      </c>
      <c r="S1003" s="15">
        <v>11</v>
      </c>
      <c r="T1003" s="15">
        <v>25</v>
      </c>
      <c r="U1003" s="15">
        <v>107</v>
      </c>
      <c r="V1003" s="15">
        <v>0</v>
      </c>
      <c r="W1003" s="15">
        <v>706</v>
      </c>
      <c r="X1003" s="16">
        <f t="shared" si="233"/>
        <v>0</v>
      </c>
      <c r="Y1003" s="2" t="s">
        <v>922</v>
      </c>
      <c r="Z1003" s="15">
        <v>530</v>
      </c>
      <c r="AA1003" s="15">
        <v>50</v>
      </c>
      <c r="AB1003" s="15">
        <v>47</v>
      </c>
      <c r="AC1003" s="15">
        <v>3</v>
      </c>
      <c r="AD1003" s="16">
        <v>0</v>
      </c>
      <c r="AE1003" s="16">
        <v>1</v>
      </c>
      <c r="AF1003" s="16">
        <v>0</v>
      </c>
      <c r="AG1003" s="16">
        <v>2</v>
      </c>
      <c r="AH1003" s="15">
        <v>1</v>
      </c>
      <c r="AI1003" s="15">
        <v>1</v>
      </c>
      <c r="AJ1003" s="15">
        <v>0</v>
      </c>
      <c r="AK1003" s="15">
        <v>0</v>
      </c>
      <c r="AL1003" s="15">
        <v>0</v>
      </c>
      <c r="AM1003" s="15">
        <v>0</v>
      </c>
      <c r="AN1003" s="15">
        <v>0</v>
      </c>
      <c r="AO1003" s="15">
        <v>0</v>
      </c>
      <c r="AP1003" s="15">
        <v>0</v>
      </c>
      <c r="AQ1003" s="15">
        <v>0</v>
      </c>
      <c r="AR1003" s="15">
        <v>0</v>
      </c>
      <c r="AS1003" s="15">
        <v>0</v>
      </c>
      <c r="AT1003" s="15">
        <v>0</v>
      </c>
      <c r="AU1003" s="15">
        <v>0</v>
      </c>
      <c r="AV1003" s="15">
        <v>0</v>
      </c>
      <c r="AW1003" s="16">
        <f t="shared" si="234"/>
        <v>51</v>
      </c>
      <c r="AX1003" s="16">
        <f t="shared" si="235"/>
        <v>48</v>
      </c>
      <c r="AY1003" s="15">
        <v>0</v>
      </c>
      <c r="AZ1003" s="15">
        <v>0</v>
      </c>
      <c r="BA1003" s="15">
        <v>0</v>
      </c>
      <c r="BB1003" s="15">
        <v>688</v>
      </c>
      <c r="BC1003" s="15">
        <v>688</v>
      </c>
      <c r="BD1003" s="15">
        <v>384</v>
      </c>
      <c r="BE1003" s="15">
        <v>371</v>
      </c>
      <c r="BF1003" s="15">
        <v>13</v>
      </c>
      <c r="BG1003" s="16">
        <f t="shared" si="236"/>
        <v>26</v>
      </c>
      <c r="BH1003" s="15">
        <v>26</v>
      </c>
      <c r="BI1003" s="15">
        <v>0</v>
      </c>
      <c r="BJ1003" s="15">
        <v>0</v>
      </c>
      <c r="BK1003" s="15">
        <v>13073</v>
      </c>
      <c r="BL1003" s="16">
        <f t="shared" si="237"/>
        <v>11999</v>
      </c>
      <c r="BM1003" s="16">
        <f t="shared" si="238"/>
        <v>144</v>
      </c>
      <c r="BN1003" s="15">
        <v>144</v>
      </c>
      <c r="BO1003" s="15">
        <v>0</v>
      </c>
      <c r="BP1003" s="15">
        <v>0</v>
      </c>
      <c r="BQ1003" s="15">
        <v>46</v>
      </c>
      <c r="BR1003" s="16">
        <f t="shared" si="239"/>
        <v>25047</v>
      </c>
      <c r="BS1003" s="16">
        <f t="shared" si="240"/>
        <v>24187</v>
      </c>
      <c r="BT1003" s="16">
        <f t="shared" si="241"/>
        <v>846</v>
      </c>
      <c r="BU1003" s="16">
        <f t="shared" si="242"/>
        <v>47361</v>
      </c>
      <c r="BV1003" s="15"/>
      <c r="BW1003" s="15">
        <v>1</v>
      </c>
    </row>
    <row r="1004" spans="1:75" ht="116.1">
      <c r="A1004" t="s">
        <v>107</v>
      </c>
      <c r="B1004" s="18">
        <v>43900</v>
      </c>
      <c r="C1004" s="4" t="s">
        <v>394</v>
      </c>
      <c r="D1004" s="5">
        <v>2020</v>
      </c>
      <c r="E1004" s="4" t="s">
        <v>923</v>
      </c>
      <c r="F1004" s="15">
        <v>54362</v>
      </c>
      <c r="G1004" s="15">
        <v>4075</v>
      </c>
      <c r="H1004" s="15">
        <v>31201</v>
      </c>
      <c r="I1004" s="15">
        <v>3</v>
      </c>
      <c r="J1004" s="15">
        <v>233</v>
      </c>
      <c r="K1004" s="16">
        <f t="shared" si="231"/>
        <v>30971</v>
      </c>
      <c r="L1004" s="16">
        <f t="shared" si="232"/>
        <v>0</v>
      </c>
      <c r="M1004" s="15">
        <v>55325</v>
      </c>
      <c r="N1004" s="15">
        <v>32067</v>
      </c>
      <c r="O1004" s="15">
        <v>30971</v>
      </c>
      <c r="P1004" s="15">
        <v>0</v>
      </c>
      <c r="Q1004" s="15">
        <v>0</v>
      </c>
      <c r="R1004" s="15">
        <v>1096</v>
      </c>
      <c r="S1004" s="15">
        <v>0</v>
      </c>
      <c r="T1004" s="15">
        <v>91</v>
      </c>
      <c r="U1004" s="15">
        <v>53</v>
      </c>
      <c r="V1004" s="15">
        <v>0</v>
      </c>
      <c r="W1004" s="15">
        <v>952</v>
      </c>
      <c r="X1004" s="16">
        <f t="shared" si="233"/>
        <v>0</v>
      </c>
      <c r="Y1004" s="2" t="s">
        <v>924</v>
      </c>
      <c r="Z1004" s="15">
        <v>747</v>
      </c>
      <c r="AA1004" s="15">
        <v>183</v>
      </c>
      <c r="AB1004" s="15">
        <v>181</v>
      </c>
      <c r="AC1004" s="15">
        <v>2</v>
      </c>
      <c r="AD1004" s="16">
        <v>0</v>
      </c>
      <c r="AE1004" s="16">
        <v>0</v>
      </c>
      <c r="AF1004" s="16">
        <v>0</v>
      </c>
      <c r="AG1004" s="16">
        <v>2</v>
      </c>
      <c r="AH1004" s="15">
        <v>1</v>
      </c>
      <c r="AI1004" s="15">
        <v>1</v>
      </c>
      <c r="AJ1004" s="15">
        <v>0</v>
      </c>
      <c r="AK1004" s="15">
        <v>0</v>
      </c>
      <c r="AL1004" s="15">
        <v>0</v>
      </c>
      <c r="AM1004" s="15">
        <v>0</v>
      </c>
      <c r="AN1004" s="15">
        <v>0</v>
      </c>
      <c r="AO1004" s="15">
        <v>0</v>
      </c>
      <c r="AP1004" s="15">
        <v>0</v>
      </c>
      <c r="AQ1004" s="15">
        <v>0</v>
      </c>
      <c r="AR1004" s="15">
        <v>0</v>
      </c>
      <c r="AS1004" s="15">
        <v>0</v>
      </c>
      <c r="AT1004" s="15">
        <v>0</v>
      </c>
      <c r="AU1004" s="15">
        <v>0</v>
      </c>
      <c r="AV1004" s="15">
        <v>0</v>
      </c>
      <c r="AW1004" s="16">
        <f t="shared" si="234"/>
        <v>184</v>
      </c>
      <c r="AX1004" s="16">
        <f t="shared" si="235"/>
        <v>182</v>
      </c>
      <c r="AY1004" s="15">
        <v>0</v>
      </c>
      <c r="AZ1004" s="15">
        <v>0</v>
      </c>
      <c r="BA1004" s="15">
        <v>0</v>
      </c>
      <c r="BB1004" s="15">
        <v>562</v>
      </c>
      <c r="BC1004" s="15">
        <v>562</v>
      </c>
      <c r="BD1004" s="15">
        <v>341</v>
      </c>
      <c r="BE1004" s="15">
        <v>329</v>
      </c>
      <c r="BF1004" s="15">
        <v>12</v>
      </c>
      <c r="BG1004" s="16">
        <f t="shared" si="236"/>
        <v>79</v>
      </c>
      <c r="BH1004" s="15">
        <v>79</v>
      </c>
      <c r="BI1004" s="15">
        <v>0</v>
      </c>
      <c r="BJ1004" s="15">
        <v>0</v>
      </c>
      <c r="BK1004" s="15">
        <v>20608</v>
      </c>
      <c r="BL1004" s="16">
        <f t="shared" si="237"/>
        <v>11380</v>
      </c>
      <c r="BM1004" s="16">
        <f t="shared" si="238"/>
        <v>173</v>
      </c>
      <c r="BN1004" s="15">
        <v>173</v>
      </c>
      <c r="BO1004" s="15">
        <v>0</v>
      </c>
      <c r="BP1004" s="15">
        <v>0</v>
      </c>
      <c r="BQ1004" s="15">
        <v>174</v>
      </c>
      <c r="BR1004" s="16">
        <f t="shared" si="239"/>
        <v>31883</v>
      </c>
      <c r="BS1004" s="16">
        <f t="shared" si="240"/>
        <v>30789</v>
      </c>
      <c r="BT1004" s="16">
        <f t="shared" si="241"/>
        <v>1094</v>
      </c>
      <c r="BU1004" s="16">
        <f t="shared" si="242"/>
        <v>54578</v>
      </c>
      <c r="BV1004" s="15"/>
      <c r="BW1004" s="15">
        <v>0</v>
      </c>
    </row>
    <row r="1005" spans="1:75" ht="130.5">
      <c r="A1005" t="s">
        <v>109</v>
      </c>
      <c r="B1005" s="18">
        <v>43900</v>
      </c>
      <c r="C1005" s="4" t="s">
        <v>394</v>
      </c>
      <c r="D1005" s="5">
        <v>2020</v>
      </c>
      <c r="E1005" s="4" t="s">
        <v>925</v>
      </c>
      <c r="F1005" s="15">
        <v>297115</v>
      </c>
      <c r="G1005" s="15">
        <v>31315</v>
      </c>
      <c r="H1005" s="15">
        <v>140490</v>
      </c>
      <c r="I1005" s="15">
        <v>25</v>
      </c>
      <c r="J1005" s="15">
        <v>1789</v>
      </c>
      <c r="K1005" s="16">
        <f t="shared" si="231"/>
        <v>138726</v>
      </c>
      <c r="L1005" s="16">
        <f t="shared" si="232"/>
        <v>-2</v>
      </c>
      <c r="M1005" s="15">
        <v>302451</v>
      </c>
      <c r="N1005" s="15">
        <v>145105</v>
      </c>
      <c r="O1005" s="15">
        <v>138728</v>
      </c>
      <c r="P1005" s="15">
        <v>23</v>
      </c>
      <c r="Q1005" s="15">
        <v>0</v>
      </c>
      <c r="R1005" s="15">
        <v>6354</v>
      </c>
      <c r="S1005" s="15">
        <v>2358</v>
      </c>
      <c r="T1005" s="15">
        <v>1190</v>
      </c>
      <c r="U1005" s="15">
        <v>890</v>
      </c>
      <c r="V1005" s="15">
        <v>0</v>
      </c>
      <c r="W1005" s="15">
        <v>1916</v>
      </c>
      <c r="X1005" s="16">
        <f t="shared" si="233"/>
        <v>0</v>
      </c>
      <c r="Y1005" s="2" t="s">
        <v>926</v>
      </c>
      <c r="Z1005" s="15">
        <v>2314</v>
      </c>
      <c r="AA1005" s="15">
        <v>475</v>
      </c>
      <c r="AB1005" s="15">
        <v>462</v>
      </c>
      <c r="AC1005" s="15">
        <v>13</v>
      </c>
      <c r="AD1005" s="16">
        <v>7</v>
      </c>
      <c r="AE1005" s="16">
        <v>5</v>
      </c>
      <c r="AF1005" s="16">
        <v>1</v>
      </c>
      <c r="AG1005" s="16">
        <v>0</v>
      </c>
      <c r="AH1005" s="15">
        <v>1</v>
      </c>
      <c r="AI1005" s="15">
        <v>1</v>
      </c>
      <c r="AJ1005" s="15">
        <v>0</v>
      </c>
      <c r="AK1005" s="15">
        <v>0</v>
      </c>
      <c r="AL1005" s="15">
        <v>0</v>
      </c>
      <c r="AM1005" s="15">
        <v>0</v>
      </c>
      <c r="AN1005" s="15">
        <v>1</v>
      </c>
      <c r="AO1005" s="15">
        <v>1</v>
      </c>
      <c r="AP1005" s="15">
        <v>0</v>
      </c>
      <c r="AQ1005" s="15">
        <v>0</v>
      </c>
      <c r="AR1005" s="15">
        <v>1</v>
      </c>
      <c r="AS1005" s="15">
        <v>0</v>
      </c>
      <c r="AT1005" s="15">
        <v>0</v>
      </c>
      <c r="AU1005" s="15">
        <v>0</v>
      </c>
      <c r="AV1005" s="15">
        <v>1</v>
      </c>
      <c r="AW1005" s="16">
        <f t="shared" si="234"/>
        <v>476</v>
      </c>
      <c r="AX1005" s="16">
        <f t="shared" si="235"/>
        <v>463</v>
      </c>
      <c r="AY1005" s="15">
        <v>0</v>
      </c>
      <c r="AZ1005" s="15">
        <v>0</v>
      </c>
      <c r="BA1005" s="15">
        <v>0</v>
      </c>
      <c r="BB1005" s="15">
        <v>4237</v>
      </c>
      <c r="BC1005" s="15">
        <v>4231</v>
      </c>
      <c r="BD1005" s="15">
        <v>2558</v>
      </c>
      <c r="BE1005" s="15">
        <v>2440</v>
      </c>
      <c r="BF1005" s="15">
        <v>120</v>
      </c>
      <c r="BG1005" s="16">
        <f t="shared" si="236"/>
        <v>245</v>
      </c>
      <c r="BH1005" s="15">
        <v>243</v>
      </c>
      <c r="BI1005" s="15">
        <v>2</v>
      </c>
      <c r="BJ1005" s="15">
        <v>0</v>
      </c>
      <c r="BK1005" s="15">
        <v>47902</v>
      </c>
      <c r="BL1005" s="16">
        <f t="shared" si="237"/>
        <v>96958</v>
      </c>
      <c r="BM1005" s="16">
        <f t="shared" si="238"/>
        <v>1160</v>
      </c>
      <c r="BN1005" s="15">
        <v>1160</v>
      </c>
      <c r="BO1005" s="15">
        <v>0</v>
      </c>
      <c r="BP1005" s="15">
        <v>8</v>
      </c>
      <c r="BQ1005" s="15">
        <v>1174</v>
      </c>
      <c r="BR1005" s="16">
        <f t="shared" si="239"/>
        <v>144628</v>
      </c>
      <c r="BS1005" s="16">
        <f t="shared" si="240"/>
        <v>138265</v>
      </c>
      <c r="BT1005" s="16">
        <f t="shared" si="241"/>
        <v>6340</v>
      </c>
      <c r="BU1005" s="16">
        <f t="shared" si="242"/>
        <v>300136</v>
      </c>
      <c r="BV1005" s="15"/>
      <c r="BW1005" s="15">
        <v>8</v>
      </c>
    </row>
    <row r="1006" spans="1:75" ht="43.5">
      <c r="A1006" t="s">
        <v>111</v>
      </c>
      <c r="B1006" s="18">
        <v>43900</v>
      </c>
      <c r="C1006" s="4" t="s">
        <v>394</v>
      </c>
      <c r="D1006" s="5">
        <v>2020</v>
      </c>
      <c r="E1006" s="4" t="s">
        <v>927</v>
      </c>
      <c r="F1006" s="15">
        <v>2687</v>
      </c>
      <c r="G1006" s="15">
        <v>254</v>
      </c>
      <c r="H1006" s="15">
        <v>1526</v>
      </c>
      <c r="I1006" s="15">
        <v>0</v>
      </c>
      <c r="J1006" s="15">
        <v>14</v>
      </c>
      <c r="K1006" s="16">
        <f t="shared" si="231"/>
        <v>1512</v>
      </c>
      <c r="L1006" s="16">
        <f t="shared" si="232"/>
        <v>0</v>
      </c>
      <c r="M1006" s="15">
        <v>2728</v>
      </c>
      <c r="N1006" s="15">
        <v>1581</v>
      </c>
      <c r="O1006" s="15">
        <v>1512</v>
      </c>
      <c r="P1006" s="15">
        <v>0</v>
      </c>
      <c r="Q1006" s="15">
        <v>0</v>
      </c>
      <c r="R1006" s="15">
        <v>69</v>
      </c>
      <c r="S1006" s="15">
        <v>1</v>
      </c>
      <c r="T1006" s="15">
        <v>5</v>
      </c>
      <c r="U1006" s="15">
        <v>15</v>
      </c>
      <c r="V1006" s="15">
        <v>0</v>
      </c>
      <c r="W1006" s="15">
        <v>48</v>
      </c>
      <c r="X1006" s="16">
        <f t="shared" si="233"/>
        <v>0</v>
      </c>
      <c r="Y1006" s="2" t="s">
        <v>928</v>
      </c>
      <c r="Z1006" s="15">
        <v>20</v>
      </c>
      <c r="AA1006" s="15">
        <v>5</v>
      </c>
      <c r="AB1006" s="15">
        <v>5</v>
      </c>
      <c r="AC1006" s="15">
        <v>0</v>
      </c>
      <c r="AD1006" s="16">
        <v>0</v>
      </c>
      <c r="AE1006" s="16">
        <v>0</v>
      </c>
      <c r="AF1006" s="16">
        <v>0</v>
      </c>
      <c r="AG1006" s="16">
        <v>0</v>
      </c>
      <c r="AH1006" s="15">
        <v>0</v>
      </c>
      <c r="AI1006" s="15">
        <v>0</v>
      </c>
      <c r="AJ1006" s="15">
        <v>0</v>
      </c>
      <c r="AK1006" s="15">
        <v>0</v>
      </c>
      <c r="AL1006" s="15">
        <v>0</v>
      </c>
      <c r="AM1006" s="15">
        <v>0</v>
      </c>
      <c r="AN1006" s="15">
        <v>0</v>
      </c>
      <c r="AO1006" s="15">
        <v>0</v>
      </c>
      <c r="AP1006" s="15">
        <v>0</v>
      </c>
      <c r="AQ1006" s="15">
        <v>0</v>
      </c>
      <c r="AR1006" s="15">
        <v>0</v>
      </c>
      <c r="AS1006" s="15">
        <v>0</v>
      </c>
      <c r="AT1006" s="15">
        <v>0</v>
      </c>
      <c r="AU1006" s="15">
        <v>0</v>
      </c>
      <c r="AV1006" s="15">
        <v>0</v>
      </c>
      <c r="AW1006" s="16">
        <f t="shared" si="234"/>
        <v>5</v>
      </c>
      <c r="AX1006" s="16">
        <f t="shared" si="235"/>
        <v>5</v>
      </c>
      <c r="AY1006" s="15">
        <v>0</v>
      </c>
      <c r="AZ1006" s="15">
        <v>0</v>
      </c>
      <c r="BA1006" s="15">
        <v>0</v>
      </c>
      <c r="BB1006" s="15">
        <v>15</v>
      </c>
      <c r="BC1006" s="15">
        <v>15</v>
      </c>
      <c r="BD1006" s="15">
        <v>10</v>
      </c>
      <c r="BE1006" s="15">
        <v>9</v>
      </c>
      <c r="BF1006" s="15">
        <v>1</v>
      </c>
      <c r="BG1006" s="16">
        <f t="shared" si="236"/>
        <v>0</v>
      </c>
      <c r="BH1006" s="15">
        <v>0</v>
      </c>
      <c r="BI1006" s="15">
        <v>0</v>
      </c>
      <c r="BJ1006" s="15">
        <v>0</v>
      </c>
      <c r="BK1006" s="15">
        <v>652</v>
      </c>
      <c r="BL1006" s="16">
        <f t="shared" si="237"/>
        <v>929</v>
      </c>
      <c r="BM1006" s="16">
        <f t="shared" si="238"/>
        <v>2</v>
      </c>
      <c r="BN1006" s="15">
        <v>2</v>
      </c>
      <c r="BO1006" s="15">
        <v>0</v>
      </c>
      <c r="BP1006" s="15">
        <v>0</v>
      </c>
      <c r="BQ1006" s="15">
        <v>2</v>
      </c>
      <c r="BR1006" s="16">
        <f t="shared" si="239"/>
        <v>1576</v>
      </c>
      <c r="BS1006" s="16">
        <f t="shared" si="240"/>
        <v>1507</v>
      </c>
      <c r="BT1006" s="16">
        <f t="shared" si="241"/>
        <v>69</v>
      </c>
      <c r="BU1006" s="16">
        <f t="shared" si="242"/>
        <v>2708</v>
      </c>
      <c r="BV1006" s="15"/>
      <c r="BW1006" s="15">
        <v>0</v>
      </c>
    </row>
    <row r="1007" spans="1:75">
      <c r="A1007" t="s">
        <v>113</v>
      </c>
      <c r="B1007" s="18">
        <v>43900</v>
      </c>
      <c r="C1007" s="4" t="s">
        <v>394</v>
      </c>
      <c r="D1007" s="5">
        <v>2020</v>
      </c>
      <c r="E1007" s="4" t="s">
        <v>929</v>
      </c>
      <c r="F1007" s="15">
        <v>66674</v>
      </c>
      <c r="G1007" s="15">
        <v>7241</v>
      </c>
      <c r="H1007" s="15">
        <v>32177</v>
      </c>
      <c r="I1007" s="15">
        <v>10</v>
      </c>
      <c r="J1007" s="15">
        <v>361</v>
      </c>
      <c r="K1007" s="16">
        <f t="shared" si="231"/>
        <v>31826</v>
      </c>
      <c r="L1007" s="16">
        <f t="shared" si="232"/>
        <v>0</v>
      </c>
      <c r="M1007" s="15">
        <v>67698</v>
      </c>
      <c r="N1007" s="15">
        <v>33199</v>
      </c>
      <c r="O1007" s="15">
        <v>31826</v>
      </c>
      <c r="P1007" s="15">
        <v>0</v>
      </c>
      <c r="Q1007" s="15">
        <v>0</v>
      </c>
      <c r="R1007" s="15">
        <v>1373</v>
      </c>
      <c r="S1007" s="15">
        <v>11</v>
      </c>
      <c r="T1007" s="15">
        <v>95</v>
      </c>
      <c r="U1007" s="15">
        <v>127</v>
      </c>
      <c r="V1007" s="15">
        <v>0</v>
      </c>
      <c r="W1007" s="15">
        <v>1140</v>
      </c>
      <c r="X1007" s="16">
        <f t="shared" si="233"/>
        <v>0</v>
      </c>
      <c r="Y1007" s="2" t="s">
        <v>513</v>
      </c>
      <c r="Z1007" s="15">
        <v>635</v>
      </c>
      <c r="AA1007" s="15">
        <v>139</v>
      </c>
      <c r="AB1007" s="15">
        <v>133</v>
      </c>
      <c r="AC1007" s="15">
        <v>6</v>
      </c>
      <c r="AD1007" s="16">
        <v>0</v>
      </c>
      <c r="AE1007" s="16">
        <v>2</v>
      </c>
      <c r="AF1007" s="16">
        <v>2</v>
      </c>
      <c r="AG1007" s="16">
        <v>2</v>
      </c>
      <c r="AH1007" s="15">
        <v>2</v>
      </c>
      <c r="AI1007" s="15">
        <v>2</v>
      </c>
      <c r="AJ1007" s="15">
        <v>0</v>
      </c>
      <c r="AK1007" s="15">
        <v>0</v>
      </c>
      <c r="AL1007" s="15">
        <v>0</v>
      </c>
      <c r="AM1007" s="15">
        <v>0</v>
      </c>
      <c r="AN1007" s="15">
        <v>0</v>
      </c>
      <c r="AO1007" s="15">
        <v>0</v>
      </c>
      <c r="AP1007" s="15">
        <v>0</v>
      </c>
      <c r="AQ1007" s="15">
        <v>0</v>
      </c>
      <c r="AR1007" s="15">
        <v>0</v>
      </c>
      <c r="AS1007" s="15">
        <v>0</v>
      </c>
      <c r="AT1007" s="15">
        <v>0</v>
      </c>
      <c r="AU1007" s="15">
        <v>0</v>
      </c>
      <c r="AV1007" s="15">
        <v>0</v>
      </c>
      <c r="AW1007" s="16">
        <f t="shared" si="234"/>
        <v>141</v>
      </c>
      <c r="AX1007" s="16">
        <f t="shared" si="235"/>
        <v>135</v>
      </c>
      <c r="AY1007" s="15">
        <v>0</v>
      </c>
      <c r="AZ1007" s="15">
        <v>0</v>
      </c>
      <c r="BA1007" s="15">
        <v>0</v>
      </c>
      <c r="BB1007" s="15">
        <v>764</v>
      </c>
      <c r="BC1007" s="15">
        <v>764</v>
      </c>
      <c r="BD1007" s="15">
        <v>369</v>
      </c>
      <c r="BE1007" s="15">
        <v>353</v>
      </c>
      <c r="BF1007" s="15">
        <v>16</v>
      </c>
      <c r="BG1007" s="16">
        <f t="shared" si="236"/>
        <v>43</v>
      </c>
      <c r="BH1007" s="15">
        <v>43</v>
      </c>
      <c r="BI1007" s="15">
        <v>0</v>
      </c>
      <c r="BJ1007" s="15">
        <v>0</v>
      </c>
      <c r="BK1007" s="15">
        <v>18493</v>
      </c>
      <c r="BL1007" s="16">
        <f t="shared" si="237"/>
        <v>14663</v>
      </c>
      <c r="BM1007" s="16">
        <f t="shared" si="238"/>
        <v>171</v>
      </c>
      <c r="BN1007" s="15">
        <v>171</v>
      </c>
      <c r="BO1007" s="15">
        <v>0</v>
      </c>
      <c r="BP1007" s="15">
        <v>0</v>
      </c>
      <c r="BQ1007" s="15">
        <v>173</v>
      </c>
      <c r="BR1007" s="16">
        <f t="shared" si="239"/>
        <v>33058</v>
      </c>
      <c r="BS1007" s="16">
        <f t="shared" si="240"/>
        <v>31691</v>
      </c>
      <c r="BT1007" s="16">
        <f t="shared" si="241"/>
        <v>1367</v>
      </c>
      <c r="BU1007" s="16">
        <f t="shared" si="242"/>
        <v>67063</v>
      </c>
      <c r="BV1007" s="15"/>
      <c r="BW1007" s="15">
        <v>1</v>
      </c>
    </row>
    <row r="1008" spans="1:75">
      <c r="A1008" t="s">
        <v>115</v>
      </c>
      <c r="B1008" s="18">
        <v>43900</v>
      </c>
      <c r="C1008" s="4" t="s">
        <v>394</v>
      </c>
      <c r="D1008" s="5">
        <v>2020</v>
      </c>
      <c r="E1008" s="4" t="s">
        <v>930</v>
      </c>
      <c r="F1008" s="15">
        <v>23454</v>
      </c>
      <c r="G1008" s="15">
        <v>1234</v>
      </c>
      <c r="H1008" s="15">
        <v>11300</v>
      </c>
      <c r="I1008" s="15">
        <v>0</v>
      </c>
      <c r="J1008" s="15">
        <v>156</v>
      </c>
      <c r="K1008" s="16">
        <f t="shared" si="231"/>
        <v>11144</v>
      </c>
      <c r="L1008" s="16">
        <f t="shared" si="232"/>
        <v>0</v>
      </c>
      <c r="M1008" s="15">
        <v>23918</v>
      </c>
      <c r="N1008" s="15">
        <v>11569</v>
      </c>
      <c r="O1008" s="15">
        <v>11144</v>
      </c>
      <c r="P1008" s="15">
        <v>0</v>
      </c>
      <c r="Q1008" s="15">
        <v>0</v>
      </c>
      <c r="R1008" s="15">
        <v>425</v>
      </c>
      <c r="S1008" s="15">
        <v>0</v>
      </c>
      <c r="T1008" s="15">
        <v>33</v>
      </c>
      <c r="U1008" s="15">
        <v>48</v>
      </c>
      <c r="V1008" s="15">
        <v>0</v>
      </c>
      <c r="W1008" s="15">
        <v>344</v>
      </c>
      <c r="X1008" s="16">
        <f t="shared" si="233"/>
        <v>0</v>
      </c>
      <c r="Y1008" s="2" t="s">
        <v>513</v>
      </c>
      <c r="Z1008" s="15">
        <v>0</v>
      </c>
      <c r="AA1008" s="15">
        <v>34</v>
      </c>
      <c r="AB1008" s="15">
        <v>34</v>
      </c>
      <c r="AC1008" s="15">
        <v>0</v>
      </c>
      <c r="AD1008" s="16">
        <v>0</v>
      </c>
      <c r="AE1008" s="16">
        <v>0</v>
      </c>
      <c r="AF1008" s="16">
        <v>0</v>
      </c>
      <c r="AG1008" s="16">
        <v>0</v>
      </c>
      <c r="AH1008" s="15">
        <v>0</v>
      </c>
      <c r="AI1008" s="15">
        <v>0</v>
      </c>
      <c r="AJ1008" s="15">
        <v>0</v>
      </c>
      <c r="AK1008" s="15">
        <v>0</v>
      </c>
      <c r="AL1008" s="15">
        <v>0</v>
      </c>
      <c r="AM1008" s="15">
        <v>0</v>
      </c>
      <c r="AN1008" s="15">
        <v>0</v>
      </c>
      <c r="AO1008" s="15">
        <v>0</v>
      </c>
      <c r="AP1008" s="15">
        <v>0</v>
      </c>
      <c r="AQ1008" s="15">
        <v>0</v>
      </c>
      <c r="AR1008" s="15">
        <v>0</v>
      </c>
      <c r="AS1008" s="15">
        <v>0</v>
      </c>
      <c r="AT1008" s="15">
        <v>0</v>
      </c>
      <c r="AU1008" s="15">
        <v>0</v>
      </c>
      <c r="AV1008" s="15">
        <v>0</v>
      </c>
      <c r="AW1008" s="16">
        <f t="shared" si="234"/>
        <v>34</v>
      </c>
      <c r="AX1008" s="16">
        <f t="shared" si="235"/>
        <v>34</v>
      </c>
      <c r="AY1008" s="15">
        <v>0</v>
      </c>
      <c r="AZ1008" s="15">
        <v>0</v>
      </c>
      <c r="BA1008" s="15">
        <v>0</v>
      </c>
      <c r="BB1008" s="15">
        <v>247</v>
      </c>
      <c r="BC1008" s="15">
        <v>247</v>
      </c>
      <c r="BD1008" s="15">
        <v>138</v>
      </c>
      <c r="BE1008" s="15">
        <v>136</v>
      </c>
      <c r="BF1008" s="15">
        <v>2</v>
      </c>
      <c r="BG1008" s="16">
        <f t="shared" si="236"/>
        <v>1</v>
      </c>
      <c r="BH1008" s="15">
        <v>1</v>
      </c>
      <c r="BI1008" s="15">
        <v>0</v>
      </c>
      <c r="BJ1008" s="15">
        <v>1</v>
      </c>
      <c r="BK1008" s="15">
        <v>5163</v>
      </c>
      <c r="BL1008" s="16">
        <f t="shared" si="237"/>
        <v>6405</v>
      </c>
      <c r="BM1008" s="16">
        <f t="shared" si="238"/>
        <v>65</v>
      </c>
      <c r="BN1008" s="15">
        <v>65</v>
      </c>
      <c r="BO1008" s="15">
        <v>0</v>
      </c>
      <c r="BP1008" s="15">
        <v>0</v>
      </c>
      <c r="BQ1008" s="15">
        <v>65</v>
      </c>
      <c r="BR1008" s="16">
        <f t="shared" si="239"/>
        <v>11535</v>
      </c>
      <c r="BS1008" s="16">
        <f t="shared" si="240"/>
        <v>11110</v>
      </c>
      <c r="BT1008" s="16">
        <f t="shared" si="241"/>
        <v>425</v>
      </c>
      <c r="BU1008" s="16">
        <f t="shared" si="242"/>
        <v>23918</v>
      </c>
      <c r="BV1008" s="15"/>
      <c r="BW1008" s="15">
        <v>0</v>
      </c>
    </row>
    <row r="1009" spans="1:75">
      <c r="A1009" t="s">
        <v>117</v>
      </c>
      <c r="B1009" s="18">
        <v>43900</v>
      </c>
      <c r="C1009" s="4" t="s">
        <v>394</v>
      </c>
      <c r="D1009" s="5">
        <v>2020</v>
      </c>
      <c r="E1009" s="4" t="s">
        <v>931</v>
      </c>
      <c r="F1009" s="15">
        <v>4796</v>
      </c>
      <c r="G1009" s="15">
        <v>435</v>
      </c>
      <c r="H1009" s="15">
        <v>2669</v>
      </c>
      <c r="I1009" s="15">
        <v>0</v>
      </c>
      <c r="J1009" s="15">
        <v>39</v>
      </c>
      <c r="K1009" s="16">
        <f t="shared" si="231"/>
        <v>2630</v>
      </c>
      <c r="L1009" s="16">
        <f t="shared" si="232"/>
        <v>0</v>
      </c>
      <c r="M1009" s="15">
        <v>4861</v>
      </c>
      <c r="N1009" s="15">
        <v>2771</v>
      </c>
      <c r="O1009" s="15">
        <v>2630</v>
      </c>
      <c r="P1009" s="15">
        <v>5</v>
      </c>
      <c r="Q1009" s="15">
        <v>0</v>
      </c>
      <c r="R1009" s="15">
        <v>136</v>
      </c>
      <c r="S1009" s="15">
        <v>1</v>
      </c>
      <c r="T1009" s="15">
        <v>15</v>
      </c>
      <c r="U1009" s="15">
        <v>23</v>
      </c>
      <c r="V1009" s="15">
        <v>0</v>
      </c>
      <c r="W1009" s="15">
        <v>97</v>
      </c>
      <c r="X1009" s="16">
        <f t="shared" si="233"/>
        <v>0</v>
      </c>
      <c r="Y1009" s="2" t="s">
        <v>513</v>
      </c>
      <c r="Z1009" s="15">
        <v>36</v>
      </c>
      <c r="AA1009" s="15">
        <v>14</v>
      </c>
      <c r="AB1009" s="15">
        <v>14</v>
      </c>
      <c r="AC1009" s="15">
        <v>0</v>
      </c>
      <c r="AD1009" s="16">
        <v>0</v>
      </c>
      <c r="AE1009" s="16">
        <v>0</v>
      </c>
      <c r="AF1009" s="16">
        <v>0</v>
      </c>
      <c r="AG1009" s="16">
        <v>0</v>
      </c>
      <c r="AH1009" s="15">
        <v>0</v>
      </c>
      <c r="AI1009" s="15">
        <v>0</v>
      </c>
      <c r="AJ1009" s="15">
        <v>0</v>
      </c>
      <c r="AK1009" s="15">
        <v>0</v>
      </c>
      <c r="AL1009" s="15">
        <v>0</v>
      </c>
      <c r="AM1009" s="15">
        <v>0</v>
      </c>
      <c r="AN1009" s="15">
        <v>0</v>
      </c>
      <c r="AO1009" s="15">
        <v>0</v>
      </c>
      <c r="AP1009" s="15">
        <v>0</v>
      </c>
      <c r="AQ1009" s="15">
        <v>0</v>
      </c>
      <c r="AR1009" s="15">
        <v>0</v>
      </c>
      <c r="AS1009" s="15">
        <v>0</v>
      </c>
      <c r="AT1009" s="15">
        <v>0</v>
      </c>
      <c r="AU1009" s="15">
        <v>0</v>
      </c>
      <c r="AV1009" s="15">
        <v>0</v>
      </c>
      <c r="AW1009" s="16">
        <f t="shared" si="234"/>
        <v>14</v>
      </c>
      <c r="AX1009" s="16">
        <f t="shared" si="235"/>
        <v>14</v>
      </c>
      <c r="AY1009" s="15">
        <v>0</v>
      </c>
      <c r="AZ1009" s="15">
        <v>0</v>
      </c>
      <c r="BA1009" s="15">
        <v>0</v>
      </c>
      <c r="BB1009" s="15">
        <v>47</v>
      </c>
      <c r="BC1009" s="15">
        <v>47</v>
      </c>
      <c r="BD1009" s="15">
        <v>31</v>
      </c>
      <c r="BE1009" s="15">
        <v>30</v>
      </c>
      <c r="BF1009" s="15">
        <v>1</v>
      </c>
      <c r="BG1009" s="16">
        <f t="shared" si="236"/>
        <v>0</v>
      </c>
      <c r="BH1009" s="15">
        <v>0</v>
      </c>
      <c r="BI1009" s="15">
        <v>0</v>
      </c>
      <c r="BJ1009" s="15">
        <v>0</v>
      </c>
      <c r="BK1009" s="15">
        <v>582</v>
      </c>
      <c r="BL1009" s="16">
        <f t="shared" si="237"/>
        <v>2189</v>
      </c>
      <c r="BM1009" s="16">
        <f t="shared" si="238"/>
        <v>13</v>
      </c>
      <c r="BN1009" s="15">
        <v>13</v>
      </c>
      <c r="BO1009" s="15">
        <v>0</v>
      </c>
      <c r="BP1009" s="15">
        <v>0</v>
      </c>
      <c r="BQ1009" s="15">
        <v>8</v>
      </c>
      <c r="BR1009" s="16">
        <f t="shared" si="239"/>
        <v>2757</v>
      </c>
      <c r="BS1009" s="16">
        <f t="shared" si="240"/>
        <v>2616</v>
      </c>
      <c r="BT1009" s="16">
        <f t="shared" si="241"/>
        <v>136</v>
      </c>
      <c r="BU1009" s="16">
        <f t="shared" si="242"/>
        <v>4825</v>
      </c>
      <c r="BV1009" s="15"/>
      <c r="BW1009" s="15">
        <v>0</v>
      </c>
    </row>
    <row r="1010" spans="1:75">
      <c r="A1010" t="s">
        <v>119</v>
      </c>
      <c r="B1010" s="18">
        <v>43900</v>
      </c>
      <c r="C1010" s="4" t="s">
        <v>394</v>
      </c>
      <c r="D1010" s="5">
        <v>2020</v>
      </c>
      <c r="E1010" s="4" t="s">
        <v>932</v>
      </c>
      <c r="F1010" s="15">
        <v>37903</v>
      </c>
      <c r="G1010" s="15">
        <v>3793</v>
      </c>
      <c r="H1010" s="15">
        <v>15573</v>
      </c>
      <c r="I1010" s="15">
        <v>2</v>
      </c>
      <c r="J1010" s="15">
        <v>113</v>
      </c>
      <c r="K1010" s="16">
        <f t="shared" si="231"/>
        <v>15462</v>
      </c>
      <c r="L1010" s="16">
        <f t="shared" si="232"/>
        <v>0</v>
      </c>
      <c r="M1010" s="15">
        <v>38586</v>
      </c>
      <c r="N1010" s="15">
        <v>16344</v>
      </c>
      <c r="O1010" s="15">
        <v>15462</v>
      </c>
      <c r="P1010" s="15">
        <v>11</v>
      </c>
      <c r="Q1010" s="15">
        <v>11</v>
      </c>
      <c r="R1010" s="15">
        <v>871</v>
      </c>
      <c r="S1010" s="15">
        <v>33</v>
      </c>
      <c r="T1010" s="15">
        <v>98</v>
      </c>
      <c r="U1010" s="15">
        <v>133</v>
      </c>
      <c r="V1010" s="15">
        <v>0</v>
      </c>
      <c r="W1010" s="15">
        <v>607</v>
      </c>
      <c r="X1010" s="16">
        <f t="shared" si="233"/>
        <v>0</v>
      </c>
      <c r="Y1010" s="2" t="s">
        <v>513</v>
      </c>
      <c r="Z1010" s="15">
        <v>1</v>
      </c>
      <c r="AA1010" s="15">
        <v>52</v>
      </c>
      <c r="AB1010" s="15">
        <v>51</v>
      </c>
      <c r="AC1010" s="15">
        <v>1</v>
      </c>
      <c r="AD1010" s="16">
        <v>0</v>
      </c>
      <c r="AE1010" s="16">
        <v>0</v>
      </c>
      <c r="AF1010" s="16">
        <v>0</v>
      </c>
      <c r="AG1010" s="16">
        <v>1</v>
      </c>
      <c r="AH1010" s="15">
        <v>0</v>
      </c>
      <c r="AI1010" s="15">
        <v>0</v>
      </c>
      <c r="AJ1010" s="15">
        <v>0</v>
      </c>
      <c r="AK1010" s="15">
        <v>0</v>
      </c>
      <c r="AL1010" s="15">
        <v>0</v>
      </c>
      <c r="AM1010" s="15">
        <v>0</v>
      </c>
      <c r="AN1010" s="15">
        <v>0</v>
      </c>
      <c r="AO1010" s="15">
        <v>0</v>
      </c>
      <c r="AP1010" s="15">
        <v>0</v>
      </c>
      <c r="AQ1010" s="15">
        <v>0</v>
      </c>
      <c r="AR1010" s="15">
        <v>0</v>
      </c>
      <c r="AS1010" s="15">
        <v>0</v>
      </c>
      <c r="AT1010" s="15">
        <v>0</v>
      </c>
      <c r="AU1010" s="15">
        <v>0</v>
      </c>
      <c r="AV1010" s="15">
        <v>0</v>
      </c>
      <c r="AW1010" s="16">
        <f t="shared" si="234"/>
        <v>52</v>
      </c>
      <c r="AX1010" s="16">
        <f t="shared" si="235"/>
        <v>51</v>
      </c>
      <c r="AY1010" s="15">
        <v>0</v>
      </c>
      <c r="AZ1010" s="15">
        <v>0</v>
      </c>
      <c r="BA1010" s="15">
        <v>0</v>
      </c>
      <c r="BB1010" s="15">
        <v>406</v>
      </c>
      <c r="BC1010" s="15">
        <v>406</v>
      </c>
      <c r="BD1010" s="15">
        <v>217</v>
      </c>
      <c r="BE1010" s="15">
        <v>212</v>
      </c>
      <c r="BF1010" s="15">
        <v>5</v>
      </c>
      <c r="BG1010" s="16">
        <f t="shared" si="236"/>
        <v>13</v>
      </c>
      <c r="BH1010" s="15">
        <v>13</v>
      </c>
      <c r="BI1010" s="15">
        <v>0</v>
      </c>
      <c r="BJ1010" s="15">
        <v>12</v>
      </c>
      <c r="BK1010" s="15">
        <v>6980</v>
      </c>
      <c r="BL1010" s="16">
        <f t="shared" si="237"/>
        <v>9351</v>
      </c>
      <c r="BM1010" s="16">
        <f t="shared" si="238"/>
        <v>95</v>
      </c>
      <c r="BN1010" s="15">
        <v>95</v>
      </c>
      <c r="BO1010" s="15">
        <v>0</v>
      </c>
      <c r="BP1010" s="15">
        <v>0</v>
      </c>
      <c r="BQ1010" s="15">
        <v>96</v>
      </c>
      <c r="BR1010" s="16">
        <f t="shared" si="239"/>
        <v>16292</v>
      </c>
      <c r="BS1010" s="16">
        <f t="shared" si="240"/>
        <v>15411</v>
      </c>
      <c r="BT1010" s="16">
        <f t="shared" si="241"/>
        <v>870</v>
      </c>
      <c r="BU1010" s="16">
        <f t="shared" si="242"/>
        <v>38585</v>
      </c>
      <c r="BV1010" s="15"/>
      <c r="BW1010" s="15">
        <v>0</v>
      </c>
    </row>
    <row r="1011" spans="1:75">
      <c r="A1011" t="s">
        <v>121</v>
      </c>
      <c r="B1011" s="18">
        <v>43900</v>
      </c>
      <c r="C1011" s="4" t="s">
        <v>394</v>
      </c>
      <c r="D1011" s="5">
        <v>2020</v>
      </c>
      <c r="E1011" s="4" t="s">
        <v>933</v>
      </c>
      <c r="F1011" s="15">
        <v>1611</v>
      </c>
      <c r="G1011" s="15">
        <v>309</v>
      </c>
      <c r="H1011" s="15">
        <v>828</v>
      </c>
      <c r="I1011" s="15">
        <v>0</v>
      </c>
      <c r="J1011" s="15">
        <v>7</v>
      </c>
      <c r="K1011" s="16">
        <f t="shared" si="231"/>
        <v>821</v>
      </c>
      <c r="L1011" s="16">
        <f t="shared" si="232"/>
        <v>0</v>
      </c>
      <c r="M1011" s="15">
        <v>1619</v>
      </c>
      <c r="N1011" s="15">
        <v>830</v>
      </c>
      <c r="O1011" s="15">
        <v>821</v>
      </c>
      <c r="P1011" s="15">
        <v>2</v>
      </c>
      <c r="Q1011" s="15">
        <v>0</v>
      </c>
      <c r="R1011" s="15">
        <v>7</v>
      </c>
      <c r="S1011" s="15">
        <v>0</v>
      </c>
      <c r="T1011" s="15">
        <v>0</v>
      </c>
      <c r="U1011" s="15">
        <v>0</v>
      </c>
      <c r="V1011" s="15">
        <v>0</v>
      </c>
      <c r="W1011" s="15">
        <v>7</v>
      </c>
      <c r="X1011" s="16">
        <f t="shared" si="233"/>
        <v>0</v>
      </c>
      <c r="Y1011" s="2" t="s">
        <v>513</v>
      </c>
      <c r="Z1011" s="15">
        <v>0</v>
      </c>
      <c r="AA1011" s="15">
        <v>3</v>
      </c>
      <c r="AB1011" s="15">
        <v>3</v>
      </c>
      <c r="AC1011" s="15">
        <v>0</v>
      </c>
      <c r="AD1011" s="16">
        <v>0</v>
      </c>
      <c r="AE1011" s="16">
        <v>0</v>
      </c>
      <c r="AF1011" s="16">
        <v>0</v>
      </c>
      <c r="AG1011" s="16">
        <v>0</v>
      </c>
      <c r="AH1011" s="15">
        <v>0</v>
      </c>
      <c r="AI1011" s="15">
        <v>0</v>
      </c>
      <c r="AJ1011" s="15">
        <v>0</v>
      </c>
      <c r="AK1011" s="15">
        <v>0</v>
      </c>
      <c r="AL1011" s="15">
        <v>0</v>
      </c>
      <c r="AM1011" s="15">
        <v>0</v>
      </c>
      <c r="AN1011" s="15">
        <v>0</v>
      </c>
      <c r="AO1011" s="15">
        <v>0</v>
      </c>
      <c r="AP1011" s="15">
        <v>0</v>
      </c>
      <c r="AQ1011" s="15">
        <v>0</v>
      </c>
      <c r="AR1011" s="15">
        <v>0</v>
      </c>
      <c r="AS1011" s="15">
        <v>0</v>
      </c>
      <c r="AT1011" s="15">
        <v>0</v>
      </c>
      <c r="AU1011" s="15">
        <v>0</v>
      </c>
      <c r="AV1011" s="15">
        <v>0</v>
      </c>
      <c r="AW1011" s="16">
        <f t="shared" si="234"/>
        <v>3</v>
      </c>
      <c r="AX1011" s="16">
        <f t="shared" si="235"/>
        <v>3</v>
      </c>
      <c r="AY1011" s="15">
        <v>0</v>
      </c>
      <c r="AZ1011" s="15">
        <v>0</v>
      </c>
      <c r="BA1011" s="15">
        <v>0</v>
      </c>
      <c r="BB1011" s="15">
        <v>1</v>
      </c>
      <c r="BC1011" s="15">
        <v>1</v>
      </c>
      <c r="BD1011" s="15">
        <v>1</v>
      </c>
      <c r="BE1011" s="15">
        <v>1</v>
      </c>
      <c r="BF1011" s="15">
        <v>0</v>
      </c>
      <c r="BG1011" s="16">
        <f t="shared" si="236"/>
        <v>0</v>
      </c>
      <c r="BH1011" s="15">
        <v>0</v>
      </c>
      <c r="BI1011" s="15">
        <v>0</v>
      </c>
      <c r="BJ1011" s="15">
        <v>0</v>
      </c>
      <c r="BK1011" s="15">
        <v>438</v>
      </c>
      <c r="BL1011" s="16">
        <f t="shared" si="237"/>
        <v>392</v>
      </c>
      <c r="BM1011" s="16">
        <f t="shared" si="238"/>
        <v>0</v>
      </c>
      <c r="BN1011" s="15">
        <v>0</v>
      </c>
      <c r="BO1011" s="15">
        <v>0</v>
      </c>
      <c r="BP1011" s="15">
        <v>0</v>
      </c>
      <c r="BQ1011" s="15">
        <v>0</v>
      </c>
      <c r="BR1011" s="16">
        <f t="shared" si="239"/>
        <v>827</v>
      </c>
      <c r="BS1011" s="16">
        <f t="shared" si="240"/>
        <v>818</v>
      </c>
      <c r="BT1011" s="16">
        <f t="shared" si="241"/>
        <v>7</v>
      </c>
      <c r="BU1011" s="16">
        <f t="shared" si="242"/>
        <v>1619</v>
      </c>
      <c r="BV1011" s="15"/>
      <c r="BW1011" s="15">
        <v>0</v>
      </c>
    </row>
    <row r="1012" spans="1:75">
      <c r="A1012" t="s">
        <v>123</v>
      </c>
      <c r="B1012" s="18">
        <v>43900</v>
      </c>
      <c r="C1012" s="4" t="s">
        <v>394</v>
      </c>
      <c r="D1012" s="5">
        <v>2020</v>
      </c>
      <c r="E1012" s="4" t="s">
        <v>934</v>
      </c>
      <c r="F1012" s="15">
        <v>42671</v>
      </c>
      <c r="G1012" s="15">
        <v>3440</v>
      </c>
      <c r="H1012" s="15">
        <v>19411</v>
      </c>
      <c r="I1012" s="15">
        <v>0</v>
      </c>
      <c r="J1012" s="15">
        <v>190</v>
      </c>
      <c r="K1012" s="16">
        <f t="shared" si="231"/>
        <v>19221</v>
      </c>
      <c r="L1012" s="16">
        <f t="shared" si="232"/>
        <v>0</v>
      </c>
      <c r="M1012" s="15">
        <v>43242</v>
      </c>
      <c r="N1012" s="15">
        <v>20114</v>
      </c>
      <c r="O1012" s="15">
        <v>19221</v>
      </c>
      <c r="P1012" s="15">
        <v>11</v>
      </c>
      <c r="Q1012" s="15">
        <v>11</v>
      </c>
      <c r="R1012" s="15">
        <v>882</v>
      </c>
      <c r="S1012" s="15">
        <v>9</v>
      </c>
      <c r="T1012" s="15">
        <v>67</v>
      </c>
      <c r="U1012" s="15">
        <v>130</v>
      </c>
      <c r="V1012" s="15">
        <v>0</v>
      </c>
      <c r="W1012" s="15">
        <v>676</v>
      </c>
      <c r="X1012" s="16">
        <f t="shared" si="233"/>
        <v>0</v>
      </c>
      <c r="Y1012" s="2" t="s">
        <v>513</v>
      </c>
      <c r="Z1012" s="15">
        <v>53</v>
      </c>
      <c r="AA1012" s="15">
        <v>53</v>
      </c>
      <c r="AB1012" s="15">
        <v>52</v>
      </c>
      <c r="AC1012" s="15">
        <v>1</v>
      </c>
      <c r="AD1012" s="16">
        <v>0</v>
      </c>
      <c r="AE1012" s="16">
        <v>0</v>
      </c>
      <c r="AF1012" s="16">
        <v>0</v>
      </c>
      <c r="AG1012" s="16">
        <v>1</v>
      </c>
      <c r="AH1012" s="15">
        <v>0</v>
      </c>
      <c r="AI1012" s="15">
        <v>0</v>
      </c>
      <c r="AJ1012" s="15">
        <v>0</v>
      </c>
      <c r="AK1012" s="15">
        <v>0</v>
      </c>
      <c r="AL1012" s="15">
        <v>0</v>
      </c>
      <c r="AM1012" s="15">
        <v>0</v>
      </c>
      <c r="AN1012" s="15">
        <v>0</v>
      </c>
      <c r="AO1012" s="15">
        <v>0</v>
      </c>
      <c r="AP1012" s="15">
        <v>0</v>
      </c>
      <c r="AQ1012" s="15">
        <v>0</v>
      </c>
      <c r="AR1012" s="15">
        <v>0</v>
      </c>
      <c r="AS1012" s="15">
        <v>0</v>
      </c>
      <c r="AT1012" s="15">
        <v>0</v>
      </c>
      <c r="AU1012" s="15">
        <v>0</v>
      </c>
      <c r="AV1012" s="15">
        <v>0</v>
      </c>
      <c r="AW1012" s="16">
        <f t="shared" si="234"/>
        <v>53</v>
      </c>
      <c r="AX1012" s="16">
        <f t="shared" si="235"/>
        <v>52</v>
      </c>
      <c r="AY1012" s="15">
        <v>0</v>
      </c>
      <c r="AZ1012" s="15">
        <v>0</v>
      </c>
      <c r="BA1012" s="15">
        <v>0</v>
      </c>
      <c r="BB1012" s="15">
        <v>439</v>
      </c>
      <c r="BC1012" s="15">
        <v>439</v>
      </c>
      <c r="BD1012" s="15">
        <v>219</v>
      </c>
      <c r="BE1012" s="15">
        <v>210</v>
      </c>
      <c r="BF1012" s="15">
        <v>9</v>
      </c>
      <c r="BG1012" s="16">
        <f t="shared" si="236"/>
        <v>3</v>
      </c>
      <c r="BH1012" s="15">
        <v>3</v>
      </c>
      <c r="BI1012" s="15">
        <v>0</v>
      </c>
      <c r="BJ1012" s="15">
        <v>3</v>
      </c>
      <c r="BK1012" s="15">
        <v>5542</v>
      </c>
      <c r="BL1012" s="16">
        <f t="shared" si="237"/>
        <v>14569</v>
      </c>
      <c r="BM1012" s="16">
        <f t="shared" si="238"/>
        <v>94</v>
      </c>
      <c r="BN1012" s="15">
        <v>94</v>
      </c>
      <c r="BO1012" s="15">
        <v>0</v>
      </c>
      <c r="BP1012" s="15">
        <v>0</v>
      </c>
      <c r="BQ1012" s="15">
        <v>96</v>
      </c>
      <c r="BR1012" s="16">
        <f t="shared" si="239"/>
        <v>20061</v>
      </c>
      <c r="BS1012" s="16">
        <f t="shared" si="240"/>
        <v>19169</v>
      </c>
      <c r="BT1012" s="16">
        <f t="shared" si="241"/>
        <v>881</v>
      </c>
      <c r="BU1012" s="16">
        <f t="shared" si="242"/>
        <v>43189</v>
      </c>
      <c r="BV1012" s="15"/>
      <c r="BW1012" s="15">
        <v>0</v>
      </c>
    </row>
    <row r="1013" spans="1:75">
      <c r="A1013" t="s">
        <v>125</v>
      </c>
      <c r="B1013" s="18">
        <v>43900</v>
      </c>
      <c r="C1013" s="4" t="s">
        <v>394</v>
      </c>
      <c r="D1013" s="5">
        <v>2020</v>
      </c>
      <c r="E1013" s="4" t="s">
        <v>935</v>
      </c>
      <c r="F1013" s="15">
        <v>45081</v>
      </c>
      <c r="G1013" s="15">
        <v>4625</v>
      </c>
      <c r="H1013" s="15">
        <v>20725</v>
      </c>
      <c r="I1013" s="15">
        <v>5</v>
      </c>
      <c r="J1013" s="15">
        <v>224</v>
      </c>
      <c r="K1013" s="16">
        <f t="shared" si="231"/>
        <v>20506</v>
      </c>
      <c r="L1013" s="16">
        <f t="shared" si="232"/>
        <v>0</v>
      </c>
      <c r="M1013" s="15">
        <v>46453</v>
      </c>
      <c r="N1013" s="15">
        <v>21517</v>
      </c>
      <c r="O1013" s="15">
        <v>20506</v>
      </c>
      <c r="P1013" s="15">
        <v>24</v>
      </c>
      <c r="Q1013" s="15">
        <v>0</v>
      </c>
      <c r="R1013" s="15">
        <v>987</v>
      </c>
      <c r="S1013" s="15">
        <v>2</v>
      </c>
      <c r="T1013" s="15">
        <v>66</v>
      </c>
      <c r="U1013" s="15">
        <v>129</v>
      </c>
      <c r="V1013" s="15">
        <v>0</v>
      </c>
      <c r="W1013" s="15">
        <v>790</v>
      </c>
      <c r="X1013" s="16">
        <f t="shared" si="233"/>
        <v>0</v>
      </c>
      <c r="Y1013" s="2" t="s">
        <v>513</v>
      </c>
      <c r="Z1013" s="15">
        <v>0</v>
      </c>
      <c r="AA1013" s="15">
        <v>24</v>
      </c>
      <c r="AB1013" s="15">
        <v>24</v>
      </c>
      <c r="AC1013" s="15">
        <v>0</v>
      </c>
      <c r="AD1013" s="16">
        <v>0</v>
      </c>
      <c r="AE1013" s="16">
        <v>0</v>
      </c>
      <c r="AF1013" s="16">
        <v>0</v>
      </c>
      <c r="AG1013" s="16">
        <v>0</v>
      </c>
      <c r="AH1013" s="15">
        <v>0</v>
      </c>
      <c r="AI1013" s="15">
        <v>0</v>
      </c>
      <c r="AJ1013" s="15">
        <v>0</v>
      </c>
      <c r="AK1013" s="15">
        <v>0</v>
      </c>
      <c r="AL1013" s="15">
        <v>0</v>
      </c>
      <c r="AM1013" s="15">
        <v>0</v>
      </c>
      <c r="AN1013" s="15">
        <v>0</v>
      </c>
      <c r="AO1013" s="15">
        <v>0</v>
      </c>
      <c r="AP1013" s="15">
        <v>0</v>
      </c>
      <c r="AQ1013" s="15">
        <v>0</v>
      </c>
      <c r="AR1013" s="15">
        <v>0</v>
      </c>
      <c r="AS1013" s="15">
        <v>0</v>
      </c>
      <c r="AT1013" s="15">
        <v>0</v>
      </c>
      <c r="AU1013" s="15">
        <v>0</v>
      </c>
      <c r="AV1013" s="15">
        <v>0</v>
      </c>
      <c r="AW1013" s="16">
        <f t="shared" si="234"/>
        <v>24</v>
      </c>
      <c r="AX1013" s="16">
        <f t="shared" si="235"/>
        <v>24</v>
      </c>
      <c r="AY1013" s="15">
        <v>0</v>
      </c>
      <c r="AZ1013" s="15">
        <v>0</v>
      </c>
      <c r="BA1013" s="15">
        <v>0</v>
      </c>
      <c r="BB1013" s="15">
        <v>520</v>
      </c>
      <c r="BC1013" s="15">
        <v>520</v>
      </c>
      <c r="BD1013" s="15">
        <v>171</v>
      </c>
      <c r="BE1013" s="15">
        <v>166</v>
      </c>
      <c r="BF1013" s="15">
        <v>5</v>
      </c>
      <c r="BG1013" s="16">
        <f t="shared" si="236"/>
        <v>6</v>
      </c>
      <c r="BH1013" s="15">
        <v>6</v>
      </c>
      <c r="BI1013" s="15">
        <v>0</v>
      </c>
      <c r="BJ1013" s="15">
        <v>3</v>
      </c>
      <c r="BK1013" s="15">
        <v>7196</v>
      </c>
      <c r="BL1013" s="16">
        <f t="shared" si="237"/>
        <v>14315</v>
      </c>
      <c r="BM1013" s="16">
        <f t="shared" si="238"/>
        <v>104</v>
      </c>
      <c r="BN1013" s="15">
        <v>104</v>
      </c>
      <c r="BO1013" s="15">
        <v>0</v>
      </c>
      <c r="BP1013" s="15">
        <v>0</v>
      </c>
      <c r="BQ1013" s="15">
        <v>105</v>
      </c>
      <c r="BR1013" s="16">
        <f t="shared" si="239"/>
        <v>21493</v>
      </c>
      <c r="BS1013" s="16">
        <f t="shared" si="240"/>
        <v>20482</v>
      </c>
      <c r="BT1013" s="16">
        <f t="shared" si="241"/>
        <v>987</v>
      </c>
      <c r="BU1013" s="16">
        <f t="shared" si="242"/>
        <v>46453</v>
      </c>
      <c r="BV1013" s="15"/>
      <c r="BW1013" s="15">
        <v>0</v>
      </c>
    </row>
    <row r="1014" spans="1:75">
      <c r="A1014" t="s">
        <v>127</v>
      </c>
      <c r="B1014" s="18">
        <v>43900</v>
      </c>
      <c r="C1014" s="4" t="s">
        <v>394</v>
      </c>
      <c r="D1014" s="5">
        <v>2020</v>
      </c>
      <c r="E1014" s="4" t="s">
        <v>936</v>
      </c>
      <c r="F1014" s="15">
        <v>60113</v>
      </c>
      <c r="G1014" s="15">
        <v>4480</v>
      </c>
      <c r="H1014" s="15">
        <v>32791</v>
      </c>
      <c r="I1014" s="15">
        <v>10</v>
      </c>
      <c r="J1014" s="15">
        <v>367</v>
      </c>
      <c r="K1014" s="16">
        <f t="shared" si="231"/>
        <v>32434</v>
      </c>
      <c r="L1014" s="16">
        <f t="shared" si="232"/>
        <v>0</v>
      </c>
      <c r="M1014" s="15">
        <v>61747</v>
      </c>
      <c r="N1014" s="15">
        <v>33811</v>
      </c>
      <c r="O1014" s="15">
        <v>32434</v>
      </c>
      <c r="P1014" s="15">
        <v>0</v>
      </c>
      <c r="Q1014" s="15">
        <v>0</v>
      </c>
      <c r="R1014" s="15">
        <v>1377</v>
      </c>
      <c r="S1014" s="15">
        <v>119</v>
      </c>
      <c r="T1014" s="15">
        <v>61</v>
      </c>
      <c r="U1014" s="15">
        <v>73</v>
      </c>
      <c r="V1014" s="15">
        <v>0</v>
      </c>
      <c r="W1014" s="15">
        <v>1124</v>
      </c>
      <c r="X1014" s="16">
        <f t="shared" si="233"/>
        <v>0</v>
      </c>
      <c r="Y1014" s="2" t="s">
        <v>513</v>
      </c>
      <c r="Z1014" s="15">
        <v>4183</v>
      </c>
      <c r="AA1014" s="15">
        <v>805</v>
      </c>
      <c r="AB1014" s="15">
        <v>784</v>
      </c>
      <c r="AC1014" s="15">
        <v>21</v>
      </c>
      <c r="AD1014" s="16">
        <v>1</v>
      </c>
      <c r="AE1014" s="16">
        <v>3</v>
      </c>
      <c r="AF1014" s="16">
        <v>0</v>
      </c>
      <c r="AG1014" s="16">
        <v>17</v>
      </c>
      <c r="AH1014" s="15">
        <v>0</v>
      </c>
      <c r="AI1014" s="15">
        <v>0</v>
      </c>
      <c r="AJ1014" s="15">
        <v>0</v>
      </c>
      <c r="AK1014" s="15">
        <v>0</v>
      </c>
      <c r="AL1014" s="15">
        <v>0</v>
      </c>
      <c r="AM1014" s="15">
        <v>0</v>
      </c>
      <c r="AN1014" s="15">
        <v>0</v>
      </c>
      <c r="AO1014" s="15">
        <v>0</v>
      </c>
      <c r="AP1014" s="15">
        <v>0</v>
      </c>
      <c r="AQ1014" s="15">
        <v>0</v>
      </c>
      <c r="AR1014" s="15">
        <v>0</v>
      </c>
      <c r="AS1014" s="15">
        <v>0</v>
      </c>
      <c r="AT1014" s="15">
        <v>0</v>
      </c>
      <c r="AU1014" s="15">
        <v>0</v>
      </c>
      <c r="AV1014" s="15">
        <v>0</v>
      </c>
      <c r="AW1014" s="16">
        <f t="shared" si="234"/>
        <v>805</v>
      </c>
      <c r="AX1014" s="16">
        <f t="shared" si="235"/>
        <v>784</v>
      </c>
      <c r="AY1014" s="15">
        <v>0</v>
      </c>
      <c r="AZ1014" s="15">
        <v>0</v>
      </c>
      <c r="BA1014" s="15">
        <v>0</v>
      </c>
      <c r="BB1014" s="15">
        <v>964</v>
      </c>
      <c r="BC1014" s="15">
        <v>964</v>
      </c>
      <c r="BD1014" s="15">
        <v>499</v>
      </c>
      <c r="BE1014" s="15">
        <v>483</v>
      </c>
      <c r="BF1014" s="15">
        <v>16</v>
      </c>
      <c r="BG1014" s="16">
        <f t="shared" si="236"/>
        <v>166</v>
      </c>
      <c r="BH1014" s="15">
        <v>166</v>
      </c>
      <c r="BI1014" s="15">
        <v>0</v>
      </c>
      <c r="BJ1014" s="15">
        <v>0</v>
      </c>
      <c r="BK1014" s="15">
        <v>13144</v>
      </c>
      <c r="BL1014" s="16">
        <f t="shared" si="237"/>
        <v>20501</v>
      </c>
      <c r="BM1014" s="16">
        <f t="shared" si="238"/>
        <v>513</v>
      </c>
      <c r="BN1014" s="15">
        <v>513</v>
      </c>
      <c r="BO1014" s="15">
        <v>0</v>
      </c>
      <c r="BP1014" s="15">
        <v>0</v>
      </c>
      <c r="BQ1014" s="15">
        <v>530</v>
      </c>
      <c r="BR1014" s="16">
        <f t="shared" si="239"/>
        <v>33006</v>
      </c>
      <c r="BS1014" s="16">
        <f t="shared" si="240"/>
        <v>31650</v>
      </c>
      <c r="BT1014" s="16">
        <f t="shared" si="241"/>
        <v>1356</v>
      </c>
      <c r="BU1014" s="16">
        <f t="shared" si="242"/>
        <v>57564</v>
      </c>
      <c r="BV1014" s="15"/>
      <c r="BW1014" s="15">
        <v>1</v>
      </c>
    </row>
    <row r="1015" spans="1:75">
      <c r="A1015" t="s">
        <v>129</v>
      </c>
      <c r="B1015" s="18">
        <v>43900</v>
      </c>
      <c r="C1015" s="4" t="s">
        <v>394</v>
      </c>
      <c r="D1015" s="5">
        <v>2020</v>
      </c>
      <c r="E1015" s="4" t="s">
        <v>937</v>
      </c>
      <c r="F1015" s="15">
        <v>26305</v>
      </c>
      <c r="G1015" s="15">
        <v>2584</v>
      </c>
      <c r="H1015" s="15">
        <v>17342</v>
      </c>
      <c r="I1015" s="15">
        <v>9</v>
      </c>
      <c r="J1015" s="15">
        <v>84</v>
      </c>
      <c r="K1015" s="16">
        <f t="shared" si="231"/>
        <v>17267</v>
      </c>
      <c r="L1015" s="16">
        <f t="shared" si="232"/>
        <v>0</v>
      </c>
      <c r="M1015" s="15">
        <v>26963</v>
      </c>
      <c r="N1015" s="15">
        <v>17863</v>
      </c>
      <c r="O1015" s="15">
        <v>17267</v>
      </c>
      <c r="P1015" s="15">
        <v>4</v>
      </c>
      <c r="Q1015" s="15">
        <v>0</v>
      </c>
      <c r="R1015" s="15">
        <v>592</v>
      </c>
      <c r="S1015" s="15">
        <v>0</v>
      </c>
      <c r="T1015" s="15">
        <v>30</v>
      </c>
      <c r="U1015" s="15">
        <v>64</v>
      </c>
      <c r="V1015" s="15">
        <v>0</v>
      </c>
      <c r="W1015" s="15">
        <v>498</v>
      </c>
      <c r="X1015" s="16">
        <f t="shared" si="233"/>
        <v>0</v>
      </c>
      <c r="Y1015" s="2" t="s">
        <v>513</v>
      </c>
      <c r="Z1015" s="15">
        <v>434</v>
      </c>
      <c r="AA1015" s="15">
        <v>59</v>
      </c>
      <c r="AB1015" s="15">
        <v>59</v>
      </c>
      <c r="AC1015" s="15">
        <v>0</v>
      </c>
      <c r="AD1015" s="16">
        <v>0</v>
      </c>
      <c r="AE1015" s="16">
        <v>0</v>
      </c>
      <c r="AF1015" s="16">
        <v>0</v>
      </c>
      <c r="AG1015" s="16">
        <v>0</v>
      </c>
      <c r="AH1015" s="15">
        <v>0</v>
      </c>
      <c r="AI1015" s="15">
        <v>0</v>
      </c>
      <c r="AJ1015" s="15">
        <v>0</v>
      </c>
      <c r="AK1015" s="15">
        <v>0</v>
      </c>
      <c r="AL1015" s="15">
        <v>0</v>
      </c>
      <c r="AM1015" s="15">
        <v>0</v>
      </c>
      <c r="AN1015" s="15">
        <v>1</v>
      </c>
      <c r="AO1015" s="15">
        <v>1</v>
      </c>
      <c r="AP1015" s="15">
        <v>0</v>
      </c>
      <c r="AQ1015" s="15">
        <v>1</v>
      </c>
      <c r="AR1015" s="15">
        <v>0</v>
      </c>
      <c r="AS1015" s="15">
        <v>0</v>
      </c>
      <c r="AT1015" s="15">
        <v>0</v>
      </c>
      <c r="AU1015" s="15">
        <v>0</v>
      </c>
      <c r="AV1015" s="15">
        <v>0</v>
      </c>
      <c r="AW1015" s="16">
        <f t="shared" si="234"/>
        <v>59</v>
      </c>
      <c r="AX1015" s="16">
        <f t="shared" si="235"/>
        <v>59</v>
      </c>
      <c r="AY1015" s="15">
        <v>0</v>
      </c>
      <c r="AZ1015" s="15">
        <v>0</v>
      </c>
      <c r="BA1015" s="15">
        <v>0</v>
      </c>
      <c r="BB1015" s="15">
        <v>516</v>
      </c>
      <c r="BC1015" s="15">
        <v>513</v>
      </c>
      <c r="BD1015" s="15">
        <v>380</v>
      </c>
      <c r="BE1015" s="15">
        <v>370</v>
      </c>
      <c r="BF1015" s="15">
        <v>10</v>
      </c>
      <c r="BG1015" s="16">
        <f t="shared" si="236"/>
        <v>7</v>
      </c>
      <c r="BH1015" s="15">
        <v>7</v>
      </c>
      <c r="BI1015" s="15">
        <v>0</v>
      </c>
      <c r="BJ1015" s="15">
        <v>0</v>
      </c>
      <c r="BK1015" s="15">
        <v>6504</v>
      </c>
      <c r="BL1015" s="16">
        <f t="shared" si="237"/>
        <v>11352</v>
      </c>
      <c r="BM1015" s="16">
        <f t="shared" si="238"/>
        <v>175</v>
      </c>
      <c r="BN1015" s="15">
        <v>175</v>
      </c>
      <c r="BO1015" s="15">
        <v>0</v>
      </c>
      <c r="BP1015" s="15">
        <v>0</v>
      </c>
      <c r="BQ1015" s="15">
        <v>0</v>
      </c>
      <c r="BR1015" s="16">
        <f t="shared" si="239"/>
        <v>17803</v>
      </c>
      <c r="BS1015" s="16">
        <f t="shared" si="240"/>
        <v>17207</v>
      </c>
      <c r="BT1015" s="16">
        <f t="shared" si="241"/>
        <v>592</v>
      </c>
      <c r="BU1015" s="16">
        <f t="shared" si="242"/>
        <v>26528</v>
      </c>
      <c r="BV1015" s="15"/>
      <c r="BW1015" s="15">
        <v>0</v>
      </c>
    </row>
    <row r="1016" spans="1:75">
      <c r="A1016" t="s">
        <v>131</v>
      </c>
      <c r="B1016" s="18">
        <v>43900</v>
      </c>
      <c r="C1016" s="4" t="s">
        <v>394</v>
      </c>
      <c r="D1016" s="5">
        <v>2020</v>
      </c>
      <c r="E1016" s="4" t="s">
        <v>938</v>
      </c>
      <c r="F1016" s="15">
        <v>1344748</v>
      </c>
      <c r="G1016" s="15">
        <v>116057</v>
      </c>
      <c r="H1016" s="15">
        <v>726322</v>
      </c>
      <c r="I1016" s="15">
        <v>193</v>
      </c>
      <c r="J1016" s="15">
        <v>6111</v>
      </c>
      <c r="K1016" s="16">
        <f t="shared" si="231"/>
        <v>720404</v>
      </c>
      <c r="L1016" s="16">
        <f t="shared" si="232"/>
        <v>0</v>
      </c>
      <c r="M1016" s="15">
        <v>1375733</v>
      </c>
      <c r="N1016" s="15">
        <v>752015</v>
      </c>
      <c r="O1016" s="15">
        <v>720404</v>
      </c>
      <c r="P1016" s="15">
        <v>0</v>
      </c>
      <c r="Q1016" s="15">
        <v>0</v>
      </c>
      <c r="R1016" s="15">
        <v>31611</v>
      </c>
      <c r="S1016" s="15">
        <v>185</v>
      </c>
      <c r="T1016" s="15">
        <v>4149</v>
      </c>
      <c r="U1016" s="15">
        <v>4770</v>
      </c>
      <c r="V1016" s="15">
        <v>0</v>
      </c>
      <c r="W1016" s="15">
        <v>22507</v>
      </c>
      <c r="X1016" s="16">
        <f t="shared" si="233"/>
        <v>0</v>
      </c>
      <c r="Y1016" s="2" t="s">
        <v>513</v>
      </c>
      <c r="Z1016" s="15">
        <v>201</v>
      </c>
      <c r="AA1016" s="15">
        <v>8518</v>
      </c>
      <c r="AB1016" s="15">
        <v>8317</v>
      </c>
      <c r="AC1016" s="15">
        <v>201</v>
      </c>
      <c r="AD1016" s="16">
        <v>4</v>
      </c>
      <c r="AE1016" s="16">
        <v>44</v>
      </c>
      <c r="AF1016" s="16">
        <v>22</v>
      </c>
      <c r="AG1016" s="16">
        <v>131</v>
      </c>
      <c r="AH1016" s="15">
        <v>8</v>
      </c>
      <c r="AI1016" s="15">
        <v>8</v>
      </c>
      <c r="AJ1016" s="15">
        <v>0</v>
      </c>
      <c r="AK1016" s="15">
        <v>0</v>
      </c>
      <c r="AL1016" s="15">
        <v>0</v>
      </c>
      <c r="AM1016" s="15">
        <v>0</v>
      </c>
      <c r="AN1016" s="15">
        <v>43</v>
      </c>
      <c r="AO1016" s="15">
        <v>43</v>
      </c>
      <c r="AP1016" s="15">
        <v>0</v>
      </c>
      <c r="AQ1016" s="15">
        <v>0</v>
      </c>
      <c r="AR1016" s="15">
        <v>43</v>
      </c>
      <c r="AS1016" s="15">
        <v>0</v>
      </c>
      <c r="AT1016" s="15">
        <v>0</v>
      </c>
      <c r="AU1016" s="15">
        <v>0</v>
      </c>
      <c r="AV1016" s="15">
        <v>43</v>
      </c>
      <c r="AW1016" s="16">
        <f t="shared" si="234"/>
        <v>8526</v>
      </c>
      <c r="AX1016" s="16">
        <f t="shared" si="235"/>
        <v>8325</v>
      </c>
      <c r="AY1016" s="15">
        <v>0</v>
      </c>
      <c r="AZ1016" s="15">
        <v>0</v>
      </c>
      <c r="BA1016" s="15">
        <v>0</v>
      </c>
      <c r="BB1016" s="15">
        <v>24304</v>
      </c>
      <c r="BC1016" s="15">
        <v>24304</v>
      </c>
      <c r="BD1016" s="15">
        <v>17557</v>
      </c>
      <c r="BE1016" s="15">
        <v>17037</v>
      </c>
      <c r="BF1016" s="15">
        <v>520</v>
      </c>
      <c r="BG1016" s="16">
        <f t="shared" si="236"/>
        <v>4230</v>
      </c>
      <c r="BH1016" s="15">
        <v>4158</v>
      </c>
      <c r="BI1016" s="15">
        <v>72</v>
      </c>
      <c r="BJ1016" s="15">
        <v>0</v>
      </c>
      <c r="BK1016" s="15">
        <v>308453</v>
      </c>
      <c r="BL1016" s="16">
        <f t="shared" si="237"/>
        <v>439332</v>
      </c>
      <c r="BM1016" s="16">
        <f t="shared" si="238"/>
        <v>10636</v>
      </c>
      <c r="BN1016" s="15">
        <v>8</v>
      </c>
      <c r="BO1016" s="15">
        <v>10628</v>
      </c>
      <c r="BP1016" s="15">
        <v>0</v>
      </c>
      <c r="BQ1016" s="15">
        <v>5397</v>
      </c>
      <c r="BR1016" s="16">
        <f t="shared" si="239"/>
        <v>743446</v>
      </c>
      <c r="BS1016" s="16">
        <f t="shared" si="240"/>
        <v>712079</v>
      </c>
      <c r="BT1016" s="16">
        <f t="shared" si="241"/>
        <v>31367</v>
      </c>
      <c r="BU1016" s="16">
        <f t="shared" si="242"/>
        <v>1375489</v>
      </c>
      <c r="BV1016" s="15"/>
      <c r="BW1016" s="15">
        <v>3955</v>
      </c>
    </row>
    <row r="1017" spans="1:75" ht="116.1">
      <c r="A1017" t="s">
        <v>133</v>
      </c>
      <c r="B1017" s="18">
        <v>43900</v>
      </c>
      <c r="C1017" s="4" t="s">
        <v>394</v>
      </c>
      <c r="D1017" s="5">
        <v>2020</v>
      </c>
      <c r="E1017" s="4" t="s">
        <v>939</v>
      </c>
      <c r="F1017" s="15">
        <v>177826</v>
      </c>
      <c r="G1017" s="15">
        <v>14935</v>
      </c>
      <c r="H1017" s="15">
        <v>90467</v>
      </c>
      <c r="I1017" s="15">
        <v>18</v>
      </c>
      <c r="J1017" s="15">
        <v>677</v>
      </c>
      <c r="K1017" s="16">
        <f t="shared" si="231"/>
        <v>89808</v>
      </c>
      <c r="L1017" s="16">
        <f t="shared" si="232"/>
        <v>0</v>
      </c>
      <c r="M1017" s="15">
        <v>182458</v>
      </c>
      <c r="N1017" s="15">
        <v>93407</v>
      </c>
      <c r="O1017" s="15">
        <v>89808</v>
      </c>
      <c r="P1017" s="15">
        <v>0</v>
      </c>
      <c r="Q1017" s="15">
        <v>0</v>
      </c>
      <c r="R1017" s="15">
        <v>3599</v>
      </c>
      <c r="S1017" s="15">
        <v>60</v>
      </c>
      <c r="T1017" s="15">
        <v>768</v>
      </c>
      <c r="U1017" s="15">
        <v>317</v>
      </c>
      <c r="V1017" s="15">
        <v>1</v>
      </c>
      <c r="W1017" s="15">
        <v>2453</v>
      </c>
      <c r="X1017" s="16">
        <f t="shared" si="233"/>
        <v>0</v>
      </c>
      <c r="Y1017" s="2" t="s">
        <v>940</v>
      </c>
      <c r="Z1017" s="15">
        <v>7203</v>
      </c>
      <c r="AA1017" s="15">
        <v>2168</v>
      </c>
      <c r="AB1017" s="15">
        <v>2104</v>
      </c>
      <c r="AC1017" s="15">
        <v>64</v>
      </c>
      <c r="AD1017" s="16">
        <v>19</v>
      </c>
      <c r="AE1017" s="16">
        <v>34</v>
      </c>
      <c r="AF1017" s="16">
        <v>2</v>
      </c>
      <c r="AG1017" s="16">
        <v>9</v>
      </c>
      <c r="AH1017" s="15">
        <v>0</v>
      </c>
      <c r="AI1017" s="15">
        <v>0</v>
      </c>
      <c r="AJ1017" s="15">
        <v>0</v>
      </c>
      <c r="AK1017" s="15">
        <v>0</v>
      </c>
      <c r="AL1017" s="15">
        <v>0</v>
      </c>
      <c r="AM1017" s="15">
        <v>0</v>
      </c>
      <c r="AN1017" s="15">
        <v>2</v>
      </c>
      <c r="AO1017" s="15">
        <v>2</v>
      </c>
      <c r="AP1017" s="15">
        <v>0</v>
      </c>
      <c r="AQ1017" s="15">
        <v>1</v>
      </c>
      <c r="AR1017" s="15">
        <v>1</v>
      </c>
      <c r="AS1017" s="15">
        <v>0</v>
      </c>
      <c r="AT1017" s="15">
        <v>0</v>
      </c>
      <c r="AU1017" s="15">
        <v>0</v>
      </c>
      <c r="AV1017" s="15">
        <v>1</v>
      </c>
      <c r="AW1017" s="16">
        <f t="shared" si="234"/>
        <v>2168</v>
      </c>
      <c r="AX1017" s="16">
        <f t="shared" si="235"/>
        <v>2104</v>
      </c>
      <c r="AY1017" s="15">
        <v>0</v>
      </c>
      <c r="AZ1017" s="15">
        <v>0</v>
      </c>
      <c r="BA1017" s="15">
        <v>0</v>
      </c>
      <c r="BB1017" s="15">
        <v>3296</v>
      </c>
      <c r="BC1017" s="15">
        <v>3296</v>
      </c>
      <c r="BD1017" s="15">
        <v>1672</v>
      </c>
      <c r="BE1017" s="15">
        <v>1621</v>
      </c>
      <c r="BF1017" s="15">
        <v>51</v>
      </c>
      <c r="BG1017" s="16">
        <f t="shared" si="236"/>
        <v>390</v>
      </c>
      <c r="BH1017" s="15">
        <v>390</v>
      </c>
      <c r="BI1017" s="15">
        <v>0</v>
      </c>
      <c r="BJ1017" s="15">
        <v>1</v>
      </c>
      <c r="BK1017" s="15">
        <v>44444</v>
      </c>
      <c r="BL1017" s="16">
        <f t="shared" si="237"/>
        <v>48573</v>
      </c>
      <c r="BM1017" s="16">
        <f t="shared" si="238"/>
        <v>1361</v>
      </c>
      <c r="BN1017" s="15">
        <v>1361</v>
      </c>
      <c r="BO1017" s="15">
        <v>0</v>
      </c>
      <c r="BP1017" s="15">
        <v>0</v>
      </c>
      <c r="BQ1017" s="15">
        <v>1388</v>
      </c>
      <c r="BR1017" s="16">
        <f t="shared" si="239"/>
        <v>91237</v>
      </c>
      <c r="BS1017" s="16">
        <f t="shared" si="240"/>
        <v>87703</v>
      </c>
      <c r="BT1017" s="16">
        <f t="shared" si="241"/>
        <v>3534</v>
      </c>
      <c r="BU1017" s="16">
        <f t="shared" si="242"/>
        <v>175253</v>
      </c>
      <c r="BV1017" s="15"/>
      <c r="BW1017" s="15">
        <v>30</v>
      </c>
    </row>
    <row r="1018" spans="1:75">
      <c r="A1018" t="s">
        <v>135</v>
      </c>
      <c r="B1018" s="18">
        <v>43900</v>
      </c>
      <c r="C1018" s="4" t="s">
        <v>394</v>
      </c>
      <c r="D1018" s="5">
        <v>2020</v>
      </c>
      <c r="E1018" s="4" t="s">
        <v>941</v>
      </c>
      <c r="F1018" s="15">
        <v>27408</v>
      </c>
      <c r="G1018" s="15">
        <v>3021</v>
      </c>
      <c r="H1018" s="15">
        <v>14464</v>
      </c>
      <c r="I1018" s="15">
        <v>6</v>
      </c>
      <c r="J1018" s="15">
        <v>144</v>
      </c>
      <c r="K1018" s="16">
        <f t="shared" si="231"/>
        <v>14326</v>
      </c>
      <c r="L1018" s="16">
        <f t="shared" si="232"/>
        <v>0</v>
      </c>
      <c r="M1018" s="15">
        <v>27993</v>
      </c>
      <c r="N1018" s="15">
        <v>15086</v>
      </c>
      <c r="O1018" s="15">
        <v>14326</v>
      </c>
      <c r="P1018" s="15">
        <v>3</v>
      </c>
      <c r="Q1018" s="15">
        <v>0</v>
      </c>
      <c r="R1018" s="15">
        <v>757</v>
      </c>
      <c r="S1018" s="15">
        <v>0</v>
      </c>
      <c r="T1018" s="15">
        <v>113</v>
      </c>
      <c r="U1018" s="15">
        <v>52</v>
      </c>
      <c r="V1018" s="15">
        <v>0</v>
      </c>
      <c r="W1018" s="15">
        <v>592</v>
      </c>
      <c r="X1018" s="16">
        <f t="shared" si="233"/>
        <v>0</v>
      </c>
      <c r="Y1018" s="2" t="s">
        <v>513</v>
      </c>
      <c r="Z1018" s="15">
        <v>232</v>
      </c>
      <c r="AA1018" s="15">
        <v>25</v>
      </c>
      <c r="AB1018" s="15">
        <v>25</v>
      </c>
      <c r="AC1018" s="15">
        <v>0</v>
      </c>
      <c r="AD1018" s="16">
        <v>0</v>
      </c>
      <c r="AE1018" s="16">
        <v>0</v>
      </c>
      <c r="AF1018" s="16">
        <v>0</v>
      </c>
      <c r="AG1018" s="16">
        <v>0</v>
      </c>
      <c r="AH1018" s="15">
        <v>0</v>
      </c>
      <c r="AI1018" s="15">
        <v>0</v>
      </c>
      <c r="AJ1018" s="15">
        <v>0</v>
      </c>
      <c r="AK1018" s="15">
        <v>0</v>
      </c>
      <c r="AL1018" s="15">
        <v>0</v>
      </c>
      <c r="AM1018" s="15">
        <v>0</v>
      </c>
      <c r="AN1018" s="15">
        <v>0</v>
      </c>
      <c r="AO1018" s="15">
        <v>0</v>
      </c>
      <c r="AP1018" s="15">
        <v>0</v>
      </c>
      <c r="AQ1018" s="15">
        <v>0</v>
      </c>
      <c r="AR1018" s="15">
        <v>0</v>
      </c>
      <c r="AS1018" s="15">
        <v>0</v>
      </c>
      <c r="AT1018" s="15">
        <v>0</v>
      </c>
      <c r="AU1018" s="15">
        <v>0</v>
      </c>
      <c r="AV1018" s="15">
        <v>0</v>
      </c>
      <c r="AW1018" s="16">
        <f t="shared" si="234"/>
        <v>25</v>
      </c>
      <c r="AX1018" s="16">
        <f t="shared" si="235"/>
        <v>25</v>
      </c>
      <c r="AY1018" s="15">
        <v>0</v>
      </c>
      <c r="AZ1018" s="15">
        <v>0</v>
      </c>
      <c r="BA1018" s="15">
        <v>0</v>
      </c>
      <c r="BB1018" s="15">
        <v>399</v>
      </c>
      <c r="BC1018" s="15">
        <v>399</v>
      </c>
      <c r="BD1018" s="15">
        <v>260</v>
      </c>
      <c r="BE1018" s="15">
        <v>256</v>
      </c>
      <c r="BF1018" s="15">
        <v>4</v>
      </c>
      <c r="BG1018" s="16">
        <f t="shared" si="236"/>
        <v>20</v>
      </c>
      <c r="BH1018" s="15">
        <v>20</v>
      </c>
      <c r="BI1018" s="15">
        <v>0</v>
      </c>
      <c r="BJ1018" s="15">
        <v>0</v>
      </c>
      <c r="BK1018" s="15">
        <v>8487</v>
      </c>
      <c r="BL1018" s="16">
        <f t="shared" si="237"/>
        <v>6579</v>
      </c>
      <c r="BM1018" s="16">
        <f t="shared" si="238"/>
        <v>296</v>
      </c>
      <c r="BN1018" s="15">
        <v>296</v>
      </c>
      <c r="BO1018" s="15">
        <v>0</v>
      </c>
      <c r="BP1018" s="15">
        <v>0</v>
      </c>
      <c r="BQ1018" s="15">
        <v>297</v>
      </c>
      <c r="BR1018" s="16">
        <f t="shared" si="239"/>
        <v>15061</v>
      </c>
      <c r="BS1018" s="16">
        <f t="shared" si="240"/>
        <v>14301</v>
      </c>
      <c r="BT1018" s="16">
        <f t="shared" si="241"/>
        <v>757</v>
      </c>
      <c r="BU1018" s="16">
        <f t="shared" si="242"/>
        <v>27761</v>
      </c>
      <c r="BV1018" s="15"/>
      <c r="BW1018" s="15">
        <v>1</v>
      </c>
    </row>
    <row r="1019" spans="1:75">
      <c r="A1019" t="s">
        <v>137</v>
      </c>
      <c r="B1019" s="18">
        <v>43900</v>
      </c>
      <c r="C1019" s="4" t="s">
        <v>394</v>
      </c>
      <c r="D1019" s="5">
        <v>2020</v>
      </c>
      <c r="E1019" s="4" t="s">
        <v>942</v>
      </c>
      <c r="F1019" s="15">
        <v>14840</v>
      </c>
      <c r="G1019" s="15">
        <v>1269</v>
      </c>
      <c r="H1019" s="15">
        <v>8229</v>
      </c>
      <c r="I1019" s="15">
        <v>2</v>
      </c>
      <c r="J1019" s="15">
        <v>58</v>
      </c>
      <c r="K1019" s="16">
        <f t="shared" si="231"/>
        <v>8173</v>
      </c>
      <c r="L1019" s="16">
        <f t="shared" si="232"/>
        <v>0</v>
      </c>
      <c r="M1019" s="15">
        <v>15110</v>
      </c>
      <c r="N1019" s="15">
        <v>8436</v>
      </c>
      <c r="O1019" s="15">
        <v>8173</v>
      </c>
      <c r="P1019" s="15">
        <v>0</v>
      </c>
      <c r="Q1019" s="15">
        <v>0</v>
      </c>
      <c r="R1019" s="15">
        <v>263</v>
      </c>
      <c r="S1019" s="15">
        <v>7</v>
      </c>
      <c r="T1019" s="15">
        <v>14</v>
      </c>
      <c r="U1019" s="15">
        <v>27</v>
      </c>
      <c r="V1019" s="15">
        <v>0</v>
      </c>
      <c r="W1019" s="15">
        <v>215</v>
      </c>
      <c r="X1019" s="16">
        <f t="shared" si="233"/>
        <v>0</v>
      </c>
      <c r="Y1019" s="2" t="s">
        <v>513</v>
      </c>
      <c r="Z1019" s="15">
        <v>0</v>
      </c>
      <c r="AA1019" s="15">
        <v>13</v>
      </c>
      <c r="AB1019" s="15">
        <v>13</v>
      </c>
      <c r="AC1019" s="15">
        <v>0</v>
      </c>
      <c r="AD1019" s="16">
        <v>0</v>
      </c>
      <c r="AE1019" s="16">
        <v>0</v>
      </c>
      <c r="AF1019" s="16">
        <v>0</v>
      </c>
      <c r="AG1019" s="16">
        <v>0</v>
      </c>
      <c r="AH1019" s="15">
        <v>0</v>
      </c>
      <c r="AI1019" s="15">
        <v>0</v>
      </c>
      <c r="AJ1019" s="15">
        <v>0</v>
      </c>
      <c r="AK1019" s="15">
        <v>0</v>
      </c>
      <c r="AL1019" s="15">
        <v>0</v>
      </c>
      <c r="AM1019" s="15">
        <v>0</v>
      </c>
      <c r="AN1019" s="15">
        <v>0</v>
      </c>
      <c r="AO1019" s="15">
        <v>0</v>
      </c>
      <c r="AP1019" s="15">
        <v>0</v>
      </c>
      <c r="AQ1019" s="15">
        <v>0</v>
      </c>
      <c r="AR1019" s="15">
        <v>0</v>
      </c>
      <c r="AS1019" s="15">
        <v>0</v>
      </c>
      <c r="AT1019" s="15">
        <v>0</v>
      </c>
      <c r="AU1019" s="15">
        <v>0</v>
      </c>
      <c r="AV1019" s="15">
        <v>0</v>
      </c>
      <c r="AW1019" s="16">
        <f t="shared" si="234"/>
        <v>13</v>
      </c>
      <c r="AX1019" s="16">
        <f t="shared" si="235"/>
        <v>13</v>
      </c>
      <c r="AY1019" s="15">
        <v>0</v>
      </c>
      <c r="AZ1019" s="15">
        <v>0</v>
      </c>
      <c r="BA1019" s="15">
        <v>0</v>
      </c>
      <c r="BB1019" s="15">
        <v>227</v>
      </c>
      <c r="BC1019" s="15">
        <v>225</v>
      </c>
      <c r="BD1019" s="15">
        <v>145</v>
      </c>
      <c r="BE1019" s="15">
        <v>139</v>
      </c>
      <c r="BF1019" s="15">
        <v>6</v>
      </c>
      <c r="BG1019" s="16">
        <f t="shared" si="236"/>
        <v>13</v>
      </c>
      <c r="BH1019" s="15">
        <v>13</v>
      </c>
      <c r="BI1019" s="15">
        <v>0</v>
      </c>
      <c r="BJ1019" s="15">
        <v>0</v>
      </c>
      <c r="BK1019" s="15">
        <v>5197</v>
      </c>
      <c r="BL1019" s="16">
        <f t="shared" si="237"/>
        <v>3226</v>
      </c>
      <c r="BM1019" s="16">
        <f t="shared" si="238"/>
        <v>72</v>
      </c>
      <c r="BN1019" s="15">
        <v>72</v>
      </c>
      <c r="BO1019" s="15">
        <v>0</v>
      </c>
      <c r="BP1019" s="15">
        <v>0</v>
      </c>
      <c r="BQ1019" s="15">
        <v>72</v>
      </c>
      <c r="BR1019" s="16">
        <f t="shared" si="239"/>
        <v>8423</v>
      </c>
      <c r="BS1019" s="16">
        <f t="shared" si="240"/>
        <v>8160</v>
      </c>
      <c r="BT1019" s="16">
        <f t="shared" si="241"/>
        <v>263</v>
      </c>
      <c r="BU1019" s="16">
        <f t="shared" si="242"/>
        <v>15110</v>
      </c>
      <c r="BV1019" s="15"/>
      <c r="BW1019" s="15">
        <v>0</v>
      </c>
    </row>
    <row r="1020" spans="1:75">
      <c r="A1020" t="s">
        <v>139</v>
      </c>
      <c r="B1020" s="18">
        <v>43900</v>
      </c>
      <c r="C1020" s="4" t="s">
        <v>394</v>
      </c>
      <c r="D1020" s="5">
        <v>2020</v>
      </c>
      <c r="E1020" s="4" t="s">
        <v>943</v>
      </c>
      <c r="F1020" s="15">
        <v>49904</v>
      </c>
      <c r="G1020" s="15">
        <v>4371</v>
      </c>
      <c r="H1020" s="15">
        <v>25186</v>
      </c>
      <c r="I1020" s="15">
        <v>4</v>
      </c>
      <c r="J1020" s="15">
        <v>249</v>
      </c>
      <c r="K1020" s="16">
        <f t="shared" si="231"/>
        <v>24941</v>
      </c>
      <c r="L1020" s="16">
        <f t="shared" si="232"/>
        <v>0</v>
      </c>
      <c r="M1020" s="15">
        <v>50360</v>
      </c>
      <c r="N1020" s="15">
        <v>26127</v>
      </c>
      <c r="O1020" s="15">
        <v>24941</v>
      </c>
      <c r="P1020" s="15">
        <v>0</v>
      </c>
      <c r="Q1020" s="15">
        <v>5</v>
      </c>
      <c r="R1020" s="15">
        <v>1186</v>
      </c>
      <c r="S1020" s="15">
        <v>11</v>
      </c>
      <c r="T1020" s="15">
        <v>120</v>
      </c>
      <c r="U1020" s="15">
        <v>168</v>
      </c>
      <c r="V1020" s="15">
        <v>0</v>
      </c>
      <c r="W1020" s="15">
        <v>887</v>
      </c>
      <c r="X1020" s="16">
        <f t="shared" si="233"/>
        <v>0</v>
      </c>
      <c r="Y1020" s="2" t="s">
        <v>513</v>
      </c>
      <c r="Z1020" s="15">
        <v>377</v>
      </c>
      <c r="AA1020" s="15">
        <v>84</v>
      </c>
      <c r="AB1020" s="15">
        <v>83</v>
      </c>
      <c r="AC1020" s="15">
        <v>1</v>
      </c>
      <c r="AD1020" s="15">
        <v>0</v>
      </c>
      <c r="AE1020" s="15">
        <v>0</v>
      </c>
      <c r="AF1020" s="15">
        <v>1</v>
      </c>
      <c r="AG1020" s="15">
        <v>0</v>
      </c>
      <c r="AH1020" s="15">
        <v>0</v>
      </c>
      <c r="AI1020" s="15">
        <v>0</v>
      </c>
      <c r="AJ1020" s="15">
        <v>0</v>
      </c>
      <c r="AK1020" s="15">
        <v>0</v>
      </c>
      <c r="AL1020" s="15">
        <v>0</v>
      </c>
      <c r="AM1020" s="15">
        <v>0</v>
      </c>
      <c r="AN1020" s="15">
        <v>0</v>
      </c>
      <c r="AO1020" s="15">
        <v>0</v>
      </c>
      <c r="AP1020" s="15">
        <v>0</v>
      </c>
      <c r="AQ1020" s="15">
        <v>0</v>
      </c>
      <c r="AR1020" s="15">
        <v>0</v>
      </c>
      <c r="AS1020" s="15">
        <v>0</v>
      </c>
      <c r="AT1020" s="15">
        <v>0</v>
      </c>
      <c r="AU1020" s="15">
        <v>0</v>
      </c>
      <c r="AV1020" s="15">
        <v>0</v>
      </c>
      <c r="AW1020" s="16">
        <f t="shared" si="234"/>
        <v>84</v>
      </c>
      <c r="AX1020" s="16">
        <f t="shared" si="235"/>
        <v>83</v>
      </c>
      <c r="AY1020" s="15">
        <v>0</v>
      </c>
      <c r="AZ1020" s="15">
        <v>0</v>
      </c>
      <c r="BA1020" s="15">
        <v>0</v>
      </c>
      <c r="BB1020" s="15">
        <v>344</v>
      </c>
      <c r="BC1020" s="15">
        <v>344</v>
      </c>
      <c r="BD1020" s="15">
        <v>243</v>
      </c>
      <c r="BE1020" s="15">
        <v>240</v>
      </c>
      <c r="BF1020" s="15">
        <v>3</v>
      </c>
      <c r="BG1020" s="16">
        <f t="shared" si="236"/>
        <v>20</v>
      </c>
      <c r="BH1020" s="15">
        <v>20</v>
      </c>
      <c r="BI1020" s="15">
        <v>0</v>
      </c>
      <c r="BJ1020" s="15">
        <v>18</v>
      </c>
      <c r="BK1020" s="15">
        <v>9356</v>
      </c>
      <c r="BL1020" s="16">
        <f t="shared" si="237"/>
        <v>16751</v>
      </c>
      <c r="BM1020" s="16">
        <f t="shared" si="238"/>
        <v>91</v>
      </c>
      <c r="BN1020" s="15">
        <v>91</v>
      </c>
      <c r="BO1020" s="15">
        <v>0</v>
      </c>
      <c r="BP1020" s="15">
        <v>0</v>
      </c>
      <c r="BQ1020" s="15">
        <v>92</v>
      </c>
      <c r="BR1020" s="16">
        <f t="shared" si="239"/>
        <v>26043</v>
      </c>
      <c r="BS1020" s="16">
        <f t="shared" si="240"/>
        <v>24858</v>
      </c>
      <c r="BT1020" s="16">
        <f t="shared" si="241"/>
        <v>1185</v>
      </c>
      <c r="BU1020" s="16">
        <f t="shared" si="242"/>
        <v>49983</v>
      </c>
      <c r="BV1020" s="15"/>
      <c r="BW1020" s="15">
        <v>0</v>
      </c>
    </row>
    <row r="1021" spans="1:75">
      <c r="A1021" t="s">
        <v>141</v>
      </c>
      <c r="B1021" s="18">
        <v>43900</v>
      </c>
      <c r="C1021" s="4" t="s">
        <v>394</v>
      </c>
      <c r="D1021" s="5">
        <v>2020</v>
      </c>
      <c r="E1021" s="4" t="s">
        <v>944</v>
      </c>
      <c r="F1021" s="15">
        <v>7540</v>
      </c>
      <c r="G1021" s="15">
        <v>384</v>
      </c>
      <c r="H1021" s="15">
        <v>4133</v>
      </c>
      <c r="I1021" s="15">
        <v>0</v>
      </c>
      <c r="J1021" s="15">
        <v>61</v>
      </c>
      <c r="K1021" s="16">
        <f t="shared" si="231"/>
        <v>4072</v>
      </c>
      <c r="L1021" s="16">
        <f t="shared" si="232"/>
        <v>0</v>
      </c>
      <c r="M1021" s="15">
        <v>7636</v>
      </c>
      <c r="N1021" s="15">
        <v>4276</v>
      </c>
      <c r="O1021" s="15">
        <v>4072</v>
      </c>
      <c r="P1021" s="15">
        <v>1</v>
      </c>
      <c r="Q1021" s="15">
        <v>0</v>
      </c>
      <c r="R1021" s="15">
        <v>203</v>
      </c>
      <c r="S1021" s="15">
        <v>0</v>
      </c>
      <c r="T1021" s="15">
        <v>14</v>
      </c>
      <c r="U1021" s="15">
        <v>16</v>
      </c>
      <c r="V1021" s="15">
        <v>0</v>
      </c>
      <c r="W1021" s="15">
        <v>173</v>
      </c>
      <c r="X1021" s="16">
        <f t="shared" si="233"/>
        <v>0</v>
      </c>
      <c r="Y1021" s="2" t="s">
        <v>513</v>
      </c>
      <c r="Z1021" s="15">
        <v>71</v>
      </c>
      <c r="AA1021" s="15">
        <v>24</v>
      </c>
      <c r="AB1021" s="15">
        <v>22</v>
      </c>
      <c r="AC1021" s="15">
        <v>2</v>
      </c>
      <c r="AD1021" s="15">
        <v>0</v>
      </c>
      <c r="AE1021" s="15">
        <v>0</v>
      </c>
      <c r="AF1021" s="15">
        <v>1</v>
      </c>
      <c r="AG1021" s="15">
        <v>1</v>
      </c>
      <c r="AH1021" s="15">
        <v>0</v>
      </c>
      <c r="AI1021" s="15">
        <v>0</v>
      </c>
      <c r="AJ1021" s="15">
        <v>0</v>
      </c>
      <c r="AK1021" s="15">
        <v>0</v>
      </c>
      <c r="AL1021" s="15">
        <v>0</v>
      </c>
      <c r="AM1021" s="15">
        <v>0</v>
      </c>
      <c r="AN1021" s="15">
        <v>0</v>
      </c>
      <c r="AO1021" s="15">
        <v>0</v>
      </c>
      <c r="AP1021" s="15">
        <v>0</v>
      </c>
      <c r="AQ1021" s="15">
        <v>0</v>
      </c>
      <c r="AR1021" s="15">
        <v>0</v>
      </c>
      <c r="AS1021" s="15">
        <v>0</v>
      </c>
      <c r="AT1021" s="15">
        <v>0</v>
      </c>
      <c r="AU1021" s="15">
        <v>0</v>
      </c>
      <c r="AV1021" s="15">
        <v>0</v>
      </c>
      <c r="AW1021" s="16">
        <f t="shared" si="234"/>
        <v>24</v>
      </c>
      <c r="AX1021" s="16">
        <f t="shared" si="235"/>
        <v>22</v>
      </c>
      <c r="AY1021" s="15">
        <v>0</v>
      </c>
      <c r="AZ1021" s="15">
        <v>0</v>
      </c>
      <c r="BA1021" s="15">
        <v>0</v>
      </c>
      <c r="BB1021" s="15">
        <v>53</v>
      </c>
      <c r="BC1021" s="15">
        <v>53</v>
      </c>
      <c r="BD1021" s="15">
        <v>27</v>
      </c>
      <c r="BE1021" s="15">
        <v>24</v>
      </c>
      <c r="BF1021" s="15">
        <v>3</v>
      </c>
      <c r="BG1021" s="16">
        <f t="shared" si="236"/>
        <v>4</v>
      </c>
      <c r="BH1021" s="15">
        <v>4</v>
      </c>
      <c r="BI1021" s="15">
        <v>0</v>
      </c>
      <c r="BJ1021" s="15">
        <v>0</v>
      </c>
      <c r="BK1021" s="15">
        <v>673</v>
      </c>
      <c r="BL1021" s="16">
        <f t="shared" si="237"/>
        <v>3599</v>
      </c>
      <c r="BM1021" s="16">
        <f t="shared" si="238"/>
        <v>12</v>
      </c>
      <c r="BN1021" s="15">
        <v>12</v>
      </c>
      <c r="BO1021" s="15">
        <v>0</v>
      </c>
      <c r="BP1021" s="15">
        <v>0</v>
      </c>
      <c r="BQ1021" s="15">
        <v>7</v>
      </c>
      <c r="BR1021" s="16">
        <f t="shared" si="239"/>
        <v>4252</v>
      </c>
      <c r="BS1021" s="16">
        <f t="shared" si="240"/>
        <v>4050</v>
      </c>
      <c r="BT1021" s="16">
        <f t="shared" si="241"/>
        <v>201</v>
      </c>
      <c r="BU1021" s="16">
        <f t="shared" si="242"/>
        <v>7565</v>
      </c>
      <c r="BV1021" s="15"/>
      <c r="BW1021" s="15">
        <v>0</v>
      </c>
    </row>
    <row r="1022" spans="1:75">
      <c r="A1022" t="s">
        <v>143</v>
      </c>
      <c r="B1022" s="18">
        <v>43900</v>
      </c>
      <c r="C1022" s="4" t="s">
        <v>394</v>
      </c>
      <c r="D1022" s="5">
        <v>2020</v>
      </c>
      <c r="E1022" s="4" t="s">
        <v>945</v>
      </c>
      <c r="F1022" s="15">
        <v>41328</v>
      </c>
      <c r="G1022" s="15">
        <v>3831</v>
      </c>
      <c r="H1022" s="15">
        <v>21461</v>
      </c>
      <c r="I1022" s="15">
        <v>7</v>
      </c>
      <c r="J1022" s="15">
        <v>154</v>
      </c>
      <c r="K1022" s="16">
        <f t="shared" si="231"/>
        <v>21314</v>
      </c>
      <c r="L1022" s="16">
        <f t="shared" si="232"/>
        <v>0</v>
      </c>
      <c r="M1022" s="15">
        <v>42402</v>
      </c>
      <c r="N1022" s="15">
        <v>22053</v>
      </c>
      <c r="O1022" s="15">
        <v>21314</v>
      </c>
      <c r="P1022" s="15">
        <v>9</v>
      </c>
      <c r="Q1022" s="15">
        <v>0</v>
      </c>
      <c r="R1022" s="15">
        <v>730</v>
      </c>
      <c r="S1022" s="15">
        <v>47</v>
      </c>
      <c r="T1022" s="15">
        <v>63</v>
      </c>
      <c r="U1022" s="15">
        <v>84</v>
      </c>
      <c r="V1022" s="15">
        <v>0</v>
      </c>
      <c r="W1022" s="15">
        <v>536</v>
      </c>
      <c r="X1022" s="16">
        <f t="shared" si="233"/>
        <v>0</v>
      </c>
      <c r="Y1022" s="2" t="s">
        <v>513</v>
      </c>
      <c r="Z1022" s="15">
        <v>592</v>
      </c>
      <c r="AA1022" s="15">
        <v>85</v>
      </c>
      <c r="AB1022" s="15">
        <v>82</v>
      </c>
      <c r="AC1022" s="15">
        <v>3</v>
      </c>
      <c r="AD1022" s="15">
        <v>0</v>
      </c>
      <c r="AE1022" s="15">
        <v>1</v>
      </c>
      <c r="AF1022" s="15">
        <v>0</v>
      </c>
      <c r="AG1022" s="15">
        <v>2</v>
      </c>
      <c r="AH1022" s="15">
        <v>0</v>
      </c>
      <c r="AI1022" s="15">
        <v>0</v>
      </c>
      <c r="AJ1022" s="15">
        <v>0</v>
      </c>
      <c r="AK1022" s="15">
        <v>0</v>
      </c>
      <c r="AL1022" s="15">
        <v>0</v>
      </c>
      <c r="AM1022" s="15">
        <v>0</v>
      </c>
      <c r="AN1022" s="15">
        <v>0</v>
      </c>
      <c r="AO1022" s="15">
        <v>0</v>
      </c>
      <c r="AP1022" s="15">
        <v>0</v>
      </c>
      <c r="AQ1022" s="15">
        <v>0</v>
      </c>
      <c r="AR1022" s="15">
        <v>0</v>
      </c>
      <c r="AS1022" s="15">
        <v>0</v>
      </c>
      <c r="AT1022" s="15">
        <v>0</v>
      </c>
      <c r="AU1022" s="15">
        <v>0</v>
      </c>
      <c r="AV1022" s="15">
        <v>0</v>
      </c>
      <c r="AW1022" s="16">
        <f t="shared" si="234"/>
        <v>85</v>
      </c>
      <c r="AX1022" s="16">
        <f t="shared" si="235"/>
        <v>82</v>
      </c>
      <c r="AY1022" s="15">
        <v>0</v>
      </c>
      <c r="AZ1022" s="15">
        <v>0</v>
      </c>
      <c r="BA1022" s="15">
        <v>0</v>
      </c>
      <c r="BB1022" s="15">
        <v>662</v>
      </c>
      <c r="BC1022" s="15">
        <v>662</v>
      </c>
      <c r="BD1022" s="15">
        <v>445</v>
      </c>
      <c r="BE1022" s="15">
        <v>435</v>
      </c>
      <c r="BF1022" s="15">
        <v>10</v>
      </c>
      <c r="BG1022" s="16">
        <f t="shared" si="236"/>
        <v>26</v>
      </c>
      <c r="BH1022" s="15">
        <v>26</v>
      </c>
      <c r="BI1022" s="15">
        <v>0</v>
      </c>
      <c r="BJ1022" s="15">
        <v>23</v>
      </c>
      <c r="BK1022" s="15">
        <v>10007</v>
      </c>
      <c r="BL1022" s="16">
        <f t="shared" si="237"/>
        <v>12020</v>
      </c>
      <c r="BM1022" s="16">
        <f t="shared" si="238"/>
        <v>121</v>
      </c>
      <c r="BN1022" s="15">
        <v>121</v>
      </c>
      <c r="BO1022" s="15">
        <v>0</v>
      </c>
      <c r="BP1022" s="15">
        <v>0</v>
      </c>
      <c r="BQ1022" s="15">
        <v>125</v>
      </c>
      <c r="BR1022" s="16">
        <f t="shared" si="239"/>
        <v>21968</v>
      </c>
      <c r="BS1022" s="16">
        <f t="shared" si="240"/>
        <v>21232</v>
      </c>
      <c r="BT1022" s="16">
        <f t="shared" si="241"/>
        <v>727</v>
      </c>
      <c r="BU1022" s="16">
        <f t="shared" si="242"/>
        <v>41810</v>
      </c>
      <c r="BV1022" s="15"/>
      <c r="BW1022" s="15">
        <v>0</v>
      </c>
    </row>
    <row r="1023" spans="1:75">
      <c r="A1023" t="s">
        <v>145</v>
      </c>
      <c r="B1023" s="18">
        <v>43900</v>
      </c>
      <c r="C1023" s="4" t="s">
        <v>394</v>
      </c>
      <c r="D1023" s="5">
        <v>2020</v>
      </c>
      <c r="E1023" s="4" t="s">
        <v>946</v>
      </c>
      <c r="F1023" s="15">
        <v>24317</v>
      </c>
      <c r="G1023" s="15">
        <v>1397</v>
      </c>
      <c r="H1023" s="15">
        <v>12450</v>
      </c>
      <c r="I1023" s="15">
        <v>0</v>
      </c>
      <c r="J1023" s="15">
        <v>45</v>
      </c>
      <c r="K1023" s="16">
        <f t="shared" si="231"/>
        <v>12405</v>
      </c>
      <c r="L1023" s="16">
        <f t="shared" si="232"/>
        <v>0</v>
      </c>
      <c r="M1023" s="15">
        <v>24915</v>
      </c>
      <c r="N1023" s="15">
        <v>12937</v>
      </c>
      <c r="O1023" s="15">
        <v>12405</v>
      </c>
      <c r="P1023" s="15">
        <v>0</v>
      </c>
      <c r="Q1023" s="15">
        <v>0</v>
      </c>
      <c r="R1023" s="15">
        <v>532</v>
      </c>
      <c r="S1023" s="15">
        <v>0</v>
      </c>
      <c r="T1023" s="15">
        <v>152</v>
      </c>
      <c r="U1023" s="15">
        <v>91</v>
      </c>
      <c r="V1023" s="15">
        <v>0</v>
      </c>
      <c r="W1023" s="15">
        <v>289</v>
      </c>
      <c r="X1023" s="16">
        <f t="shared" si="233"/>
        <v>0</v>
      </c>
      <c r="Y1023" s="2" t="s">
        <v>513</v>
      </c>
      <c r="Z1023" s="15">
        <v>2</v>
      </c>
      <c r="AA1023" s="15">
        <v>30</v>
      </c>
      <c r="AB1023" s="15">
        <v>28</v>
      </c>
      <c r="AC1023" s="15">
        <v>2</v>
      </c>
      <c r="AD1023" s="15">
        <v>0</v>
      </c>
      <c r="AE1023" s="15">
        <v>1</v>
      </c>
      <c r="AF1023" s="15">
        <v>0</v>
      </c>
      <c r="AG1023" s="15">
        <v>1</v>
      </c>
      <c r="AH1023" s="15">
        <v>0</v>
      </c>
      <c r="AI1023" s="15">
        <v>0</v>
      </c>
      <c r="AJ1023" s="15">
        <v>0</v>
      </c>
      <c r="AK1023" s="15">
        <v>0</v>
      </c>
      <c r="AL1023" s="15">
        <v>0</v>
      </c>
      <c r="AM1023" s="15">
        <v>0</v>
      </c>
      <c r="AN1023" s="15">
        <v>0</v>
      </c>
      <c r="AO1023" s="15">
        <v>0</v>
      </c>
      <c r="AP1023" s="15">
        <v>0</v>
      </c>
      <c r="AQ1023" s="15">
        <v>0</v>
      </c>
      <c r="AR1023" s="15">
        <v>0</v>
      </c>
      <c r="AS1023" s="15">
        <v>0</v>
      </c>
      <c r="AT1023" s="15">
        <v>0</v>
      </c>
      <c r="AU1023" s="15">
        <v>0</v>
      </c>
      <c r="AV1023" s="15">
        <v>0</v>
      </c>
      <c r="AW1023" s="16">
        <f t="shared" si="234"/>
        <v>30</v>
      </c>
      <c r="AX1023" s="16">
        <f t="shared" si="235"/>
        <v>28</v>
      </c>
      <c r="AY1023" s="15">
        <v>0</v>
      </c>
      <c r="AZ1023" s="15">
        <v>0</v>
      </c>
      <c r="BA1023" s="15">
        <v>0</v>
      </c>
      <c r="BB1023" s="15">
        <v>348</v>
      </c>
      <c r="BC1023" s="15">
        <v>346</v>
      </c>
      <c r="BD1023" s="15">
        <v>203</v>
      </c>
      <c r="BE1023" s="15">
        <v>196</v>
      </c>
      <c r="BF1023" s="15">
        <v>7</v>
      </c>
      <c r="BG1023" s="16">
        <f t="shared" si="236"/>
        <v>0</v>
      </c>
      <c r="BH1023" s="15">
        <v>0</v>
      </c>
      <c r="BI1023" s="15">
        <v>0</v>
      </c>
      <c r="BJ1023" s="15">
        <v>0</v>
      </c>
      <c r="BK1023" s="15">
        <v>2871</v>
      </c>
      <c r="BL1023" s="16">
        <f t="shared" si="237"/>
        <v>10066</v>
      </c>
      <c r="BM1023" s="16">
        <f t="shared" si="238"/>
        <v>90</v>
      </c>
      <c r="BN1023" s="15">
        <v>90</v>
      </c>
      <c r="BO1023" s="15">
        <v>0</v>
      </c>
      <c r="BP1023" s="15">
        <v>0</v>
      </c>
      <c r="BQ1023" s="15">
        <v>91</v>
      </c>
      <c r="BR1023" s="16">
        <f t="shared" si="239"/>
        <v>12907</v>
      </c>
      <c r="BS1023" s="16">
        <f t="shared" si="240"/>
        <v>12377</v>
      </c>
      <c r="BT1023" s="16">
        <f t="shared" si="241"/>
        <v>530</v>
      </c>
      <c r="BU1023" s="16">
        <f t="shared" si="242"/>
        <v>24913</v>
      </c>
      <c r="BV1023" s="15"/>
      <c r="BW1023" s="15">
        <v>0</v>
      </c>
    </row>
    <row r="1024" spans="1:75">
      <c r="A1024" t="s">
        <v>147</v>
      </c>
      <c r="B1024" s="18">
        <v>43900</v>
      </c>
      <c r="C1024" s="4" t="s">
        <v>394</v>
      </c>
      <c r="D1024" s="5">
        <v>2020</v>
      </c>
      <c r="E1024" s="4" t="s">
        <v>947</v>
      </c>
      <c r="F1024" s="15">
        <v>15476</v>
      </c>
      <c r="G1024" s="15">
        <v>1421</v>
      </c>
      <c r="H1024" s="15">
        <v>8433</v>
      </c>
      <c r="I1024" s="15">
        <v>0</v>
      </c>
      <c r="J1024" s="15">
        <v>62</v>
      </c>
      <c r="K1024" s="16">
        <f t="shared" si="231"/>
        <v>8371</v>
      </c>
      <c r="L1024" s="16">
        <f t="shared" si="232"/>
        <v>0</v>
      </c>
      <c r="M1024" s="15">
        <v>15691</v>
      </c>
      <c r="N1024" s="15">
        <v>8913</v>
      </c>
      <c r="O1024" s="15">
        <v>8371</v>
      </c>
      <c r="P1024" s="15">
        <v>0</v>
      </c>
      <c r="Q1024" s="15">
        <v>0</v>
      </c>
      <c r="R1024" s="15">
        <v>542</v>
      </c>
      <c r="S1024" s="15">
        <v>0</v>
      </c>
      <c r="T1024" s="15">
        <v>31</v>
      </c>
      <c r="U1024" s="15">
        <v>47</v>
      </c>
      <c r="V1024" s="15">
        <v>0</v>
      </c>
      <c r="W1024" s="15">
        <v>464</v>
      </c>
      <c r="X1024" s="16">
        <f t="shared" si="233"/>
        <v>0</v>
      </c>
      <c r="Y1024" s="2" t="s">
        <v>513</v>
      </c>
      <c r="Z1024" s="15">
        <v>2</v>
      </c>
      <c r="AA1024" s="15">
        <v>28</v>
      </c>
      <c r="AB1024" s="15">
        <v>26</v>
      </c>
      <c r="AC1024" s="15">
        <v>2</v>
      </c>
      <c r="AD1024" s="15">
        <v>0</v>
      </c>
      <c r="AE1024" s="15">
        <v>1</v>
      </c>
      <c r="AF1024" s="15">
        <v>0</v>
      </c>
      <c r="AG1024" s="15">
        <v>1</v>
      </c>
      <c r="AH1024" s="15">
        <v>0</v>
      </c>
      <c r="AI1024" s="15">
        <v>0</v>
      </c>
      <c r="AJ1024" s="15">
        <v>0</v>
      </c>
      <c r="AK1024" s="15">
        <v>0</v>
      </c>
      <c r="AL1024" s="15">
        <v>0</v>
      </c>
      <c r="AM1024" s="15">
        <v>0</v>
      </c>
      <c r="AN1024" s="15">
        <v>0</v>
      </c>
      <c r="AO1024" s="15">
        <v>0</v>
      </c>
      <c r="AP1024" s="15">
        <v>0</v>
      </c>
      <c r="AQ1024" s="15">
        <v>0</v>
      </c>
      <c r="AR1024" s="15">
        <v>0</v>
      </c>
      <c r="AS1024" s="15">
        <v>0</v>
      </c>
      <c r="AT1024" s="15">
        <v>0</v>
      </c>
      <c r="AU1024" s="15">
        <v>0</v>
      </c>
      <c r="AV1024" s="15">
        <v>0</v>
      </c>
      <c r="AW1024" s="16">
        <f t="shared" si="234"/>
        <v>28</v>
      </c>
      <c r="AX1024" s="16">
        <f t="shared" si="235"/>
        <v>26</v>
      </c>
      <c r="AY1024" s="15">
        <v>0</v>
      </c>
      <c r="AZ1024" s="15">
        <v>0</v>
      </c>
      <c r="BA1024" s="15">
        <v>0</v>
      </c>
      <c r="BB1024" s="15">
        <v>177</v>
      </c>
      <c r="BC1024" s="15">
        <v>177</v>
      </c>
      <c r="BD1024" s="15">
        <v>137</v>
      </c>
      <c r="BE1024" s="15">
        <v>132</v>
      </c>
      <c r="BF1024" s="15">
        <v>5</v>
      </c>
      <c r="BG1024" s="16">
        <f t="shared" si="236"/>
        <v>13</v>
      </c>
      <c r="BH1024" s="15">
        <v>13</v>
      </c>
      <c r="BI1024" s="15">
        <v>0</v>
      </c>
      <c r="BJ1024" s="15">
        <v>13</v>
      </c>
      <c r="BK1024" s="15">
        <v>2255</v>
      </c>
      <c r="BL1024" s="16">
        <f t="shared" si="237"/>
        <v>6645</v>
      </c>
      <c r="BM1024" s="16">
        <f t="shared" si="238"/>
        <v>76</v>
      </c>
      <c r="BN1024" s="15">
        <v>76</v>
      </c>
      <c r="BO1024" s="15">
        <v>0</v>
      </c>
      <c r="BP1024" s="15">
        <v>0</v>
      </c>
      <c r="BQ1024" s="15">
        <v>77</v>
      </c>
      <c r="BR1024" s="16">
        <f t="shared" si="239"/>
        <v>8885</v>
      </c>
      <c r="BS1024" s="16">
        <f t="shared" si="240"/>
        <v>8345</v>
      </c>
      <c r="BT1024" s="16">
        <f t="shared" si="241"/>
        <v>540</v>
      </c>
      <c r="BU1024" s="16">
        <f t="shared" si="242"/>
        <v>15689</v>
      </c>
      <c r="BV1024" s="15"/>
      <c r="BW1024" s="15">
        <v>0</v>
      </c>
    </row>
    <row r="1025" spans="1:75">
      <c r="A1025" t="s">
        <v>149</v>
      </c>
      <c r="B1025" s="18">
        <v>43900</v>
      </c>
      <c r="C1025" s="4" t="s">
        <v>394</v>
      </c>
      <c r="D1025" s="5">
        <v>2020</v>
      </c>
      <c r="E1025" s="4" t="s">
        <v>948</v>
      </c>
      <c r="F1025" s="15">
        <v>9317</v>
      </c>
      <c r="G1025" s="15">
        <v>2148</v>
      </c>
      <c r="H1025" s="15">
        <v>4743</v>
      </c>
      <c r="I1025" s="15">
        <v>0</v>
      </c>
      <c r="J1025" s="15">
        <v>50</v>
      </c>
      <c r="K1025" s="16">
        <f t="shared" si="231"/>
        <v>4693</v>
      </c>
      <c r="L1025" s="16">
        <f t="shared" si="232"/>
        <v>0</v>
      </c>
      <c r="M1025" s="15">
        <v>9410</v>
      </c>
      <c r="N1025" s="15">
        <v>4861</v>
      </c>
      <c r="O1025" s="15">
        <v>4693</v>
      </c>
      <c r="P1025" s="15">
        <v>0</v>
      </c>
      <c r="Q1025" s="15">
        <v>0</v>
      </c>
      <c r="R1025" s="15">
        <v>168</v>
      </c>
      <c r="S1025" s="15">
        <v>5</v>
      </c>
      <c r="T1025" s="15">
        <v>5</v>
      </c>
      <c r="U1025" s="15">
        <v>25</v>
      </c>
      <c r="V1025" s="15">
        <v>0</v>
      </c>
      <c r="W1025" s="15">
        <v>133</v>
      </c>
      <c r="X1025" s="16">
        <f t="shared" si="233"/>
        <v>0</v>
      </c>
      <c r="Y1025" s="2" t="s">
        <v>513</v>
      </c>
      <c r="Z1025" s="15">
        <v>79</v>
      </c>
      <c r="AA1025" s="15">
        <v>26</v>
      </c>
      <c r="AB1025" s="15">
        <v>25</v>
      </c>
      <c r="AC1025" s="15">
        <v>1</v>
      </c>
      <c r="AD1025" s="15">
        <v>0</v>
      </c>
      <c r="AE1025" s="15">
        <v>0</v>
      </c>
      <c r="AF1025" s="15">
        <v>0</v>
      </c>
      <c r="AG1025" s="15">
        <v>1</v>
      </c>
      <c r="AH1025" s="15">
        <v>0</v>
      </c>
      <c r="AI1025" s="15">
        <v>0</v>
      </c>
      <c r="AJ1025" s="15">
        <v>0</v>
      </c>
      <c r="AK1025" s="15">
        <v>0</v>
      </c>
      <c r="AL1025" s="15">
        <v>0</v>
      </c>
      <c r="AM1025" s="15">
        <v>0</v>
      </c>
      <c r="AN1025" s="15">
        <v>0</v>
      </c>
      <c r="AO1025" s="15">
        <v>0</v>
      </c>
      <c r="AP1025" s="15">
        <v>0</v>
      </c>
      <c r="AQ1025" s="15">
        <v>0</v>
      </c>
      <c r="AR1025" s="15">
        <v>0</v>
      </c>
      <c r="AS1025" s="15">
        <v>0</v>
      </c>
      <c r="AT1025" s="15">
        <v>0</v>
      </c>
      <c r="AU1025" s="15">
        <v>0</v>
      </c>
      <c r="AV1025" s="15">
        <v>0</v>
      </c>
      <c r="AW1025" s="16">
        <f t="shared" si="234"/>
        <v>26</v>
      </c>
      <c r="AX1025" s="16">
        <f t="shared" si="235"/>
        <v>25</v>
      </c>
      <c r="AY1025" s="15">
        <v>0</v>
      </c>
      <c r="AZ1025" s="15">
        <v>0</v>
      </c>
      <c r="BA1025" s="15">
        <v>0</v>
      </c>
      <c r="BB1025" s="15">
        <v>59</v>
      </c>
      <c r="BC1025" s="15">
        <v>55</v>
      </c>
      <c r="BD1025" s="15">
        <v>39</v>
      </c>
      <c r="BE1025" s="15">
        <v>39</v>
      </c>
      <c r="BF1025" s="15">
        <v>0</v>
      </c>
      <c r="BG1025" s="16">
        <f t="shared" si="236"/>
        <v>15</v>
      </c>
      <c r="BH1025" s="15">
        <v>15</v>
      </c>
      <c r="BI1025" s="15">
        <v>0</v>
      </c>
      <c r="BJ1025" s="15">
        <v>14</v>
      </c>
      <c r="BK1025" s="15">
        <v>1375</v>
      </c>
      <c r="BL1025" s="16">
        <f t="shared" si="237"/>
        <v>3471</v>
      </c>
      <c r="BM1025" s="16">
        <f t="shared" si="238"/>
        <v>33</v>
      </c>
      <c r="BN1025" s="15">
        <v>33</v>
      </c>
      <c r="BO1025" s="15">
        <v>0</v>
      </c>
      <c r="BP1025" s="15">
        <v>0</v>
      </c>
      <c r="BQ1025" s="15">
        <v>3</v>
      </c>
      <c r="BR1025" s="16">
        <f t="shared" si="239"/>
        <v>4835</v>
      </c>
      <c r="BS1025" s="16">
        <f t="shared" si="240"/>
        <v>4668</v>
      </c>
      <c r="BT1025" s="16">
        <f t="shared" si="241"/>
        <v>167</v>
      </c>
      <c r="BU1025" s="16">
        <f t="shared" si="242"/>
        <v>9331</v>
      </c>
      <c r="BV1025" s="15"/>
      <c r="BW1025" s="15">
        <v>0</v>
      </c>
    </row>
    <row r="1026" spans="1:75">
      <c r="A1026" t="s">
        <v>151</v>
      </c>
      <c r="B1026" s="18">
        <v>43900</v>
      </c>
      <c r="C1026" s="4" t="s">
        <v>394</v>
      </c>
      <c r="D1026" s="5">
        <v>2020</v>
      </c>
      <c r="E1026" s="4" t="s">
        <v>949</v>
      </c>
      <c r="F1026" s="15">
        <v>519313</v>
      </c>
      <c r="G1026" s="15">
        <v>57307</v>
      </c>
      <c r="H1026" s="15">
        <v>234040</v>
      </c>
      <c r="I1026" s="15">
        <v>53</v>
      </c>
      <c r="J1026" s="15">
        <v>1947</v>
      </c>
      <c r="K1026" s="16">
        <f t="shared" si="231"/>
        <v>232146</v>
      </c>
      <c r="L1026" s="16">
        <f t="shared" si="232"/>
        <v>0</v>
      </c>
      <c r="M1026" s="15">
        <v>535081</v>
      </c>
      <c r="N1026" s="15">
        <v>242849</v>
      </c>
      <c r="O1026" s="15">
        <v>232146</v>
      </c>
      <c r="P1026" s="15">
        <v>970</v>
      </c>
      <c r="Q1026" s="15">
        <v>0</v>
      </c>
      <c r="R1026" s="15">
        <v>9733</v>
      </c>
      <c r="S1026" s="15">
        <v>48</v>
      </c>
      <c r="T1026" s="15">
        <v>1022</v>
      </c>
      <c r="U1026" s="15">
        <v>1334</v>
      </c>
      <c r="V1026" s="15">
        <v>0</v>
      </c>
      <c r="W1026" s="15">
        <v>7329</v>
      </c>
      <c r="X1026" s="16">
        <f t="shared" si="233"/>
        <v>0</v>
      </c>
      <c r="Y1026" s="2" t="s">
        <v>513</v>
      </c>
      <c r="Z1026" s="15">
        <v>17981</v>
      </c>
      <c r="AA1026" s="15">
        <v>4067</v>
      </c>
      <c r="AB1026" s="15">
        <v>3974</v>
      </c>
      <c r="AC1026" s="15">
        <v>93</v>
      </c>
      <c r="AD1026" s="15">
        <v>1</v>
      </c>
      <c r="AE1026" s="15">
        <v>21</v>
      </c>
      <c r="AF1026" s="15">
        <v>2</v>
      </c>
      <c r="AG1026" s="15">
        <v>69</v>
      </c>
      <c r="AH1026" s="15">
        <v>0</v>
      </c>
      <c r="AI1026" s="15">
        <v>0</v>
      </c>
      <c r="AJ1026" s="15">
        <v>0</v>
      </c>
      <c r="AK1026" s="15">
        <v>0</v>
      </c>
      <c r="AL1026" s="15">
        <v>0</v>
      </c>
      <c r="AM1026" s="15">
        <v>0</v>
      </c>
      <c r="AN1026" s="15">
        <v>0</v>
      </c>
      <c r="AO1026" s="15">
        <v>0</v>
      </c>
      <c r="AP1026" s="15">
        <v>0</v>
      </c>
      <c r="AQ1026" s="15">
        <v>0</v>
      </c>
      <c r="AR1026" s="15">
        <v>0</v>
      </c>
      <c r="AS1026" s="15">
        <v>0</v>
      </c>
      <c r="AT1026" s="15">
        <v>0</v>
      </c>
      <c r="AU1026" s="15">
        <v>0</v>
      </c>
      <c r="AV1026" s="15">
        <v>0</v>
      </c>
      <c r="AW1026" s="16">
        <f t="shared" si="234"/>
        <v>4067</v>
      </c>
      <c r="AX1026" s="16">
        <f t="shared" si="235"/>
        <v>3974</v>
      </c>
      <c r="AY1026" s="15">
        <v>0</v>
      </c>
      <c r="AZ1026" s="15">
        <v>0</v>
      </c>
      <c r="BA1026" s="15">
        <v>0</v>
      </c>
      <c r="BB1026" s="15">
        <v>11246</v>
      </c>
      <c r="BC1026" s="15">
        <v>11246</v>
      </c>
      <c r="BD1026" s="15">
        <v>5336</v>
      </c>
      <c r="BE1026" s="15">
        <v>5129</v>
      </c>
      <c r="BF1026" s="15">
        <v>207</v>
      </c>
      <c r="BG1026" s="16">
        <f t="shared" si="236"/>
        <v>795</v>
      </c>
      <c r="BH1026" s="15">
        <v>794</v>
      </c>
      <c r="BI1026" s="15">
        <v>1</v>
      </c>
      <c r="BJ1026" s="15">
        <v>0</v>
      </c>
      <c r="BK1026" s="15">
        <v>105710</v>
      </c>
      <c r="BL1026" s="16">
        <f t="shared" si="237"/>
        <v>136344</v>
      </c>
      <c r="BM1026" s="16">
        <f t="shared" si="238"/>
        <v>1937</v>
      </c>
      <c r="BN1026" s="15">
        <v>1937</v>
      </c>
      <c r="BO1026" s="15">
        <v>0</v>
      </c>
      <c r="BP1026" s="15">
        <v>0</v>
      </c>
      <c r="BQ1026" s="15">
        <v>1961</v>
      </c>
      <c r="BR1026" s="16">
        <f t="shared" si="239"/>
        <v>238782</v>
      </c>
      <c r="BS1026" s="16">
        <f t="shared" si="240"/>
        <v>228172</v>
      </c>
      <c r="BT1026" s="16">
        <f t="shared" si="241"/>
        <v>9640</v>
      </c>
      <c r="BU1026" s="16">
        <f t="shared" si="242"/>
        <v>517100</v>
      </c>
      <c r="BV1026" s="15"/>
      <c r="BW1026" s="15">
        <v>3</v>
      </c>
    </row>
    <row r="1027" spans="1:75">
      <c r="A1027" t="s">
        <v>153</v>
      </c>
      <c r="B1027" s="18">
        <v>43900</v>
      </c>
      <c r="C1027" s="4" t="s">
        <v>394</v>
      </c>
      <c r="D1027" s="5">
        <v>2020</v>
      </c>
      <c r="E1027" s="4" t="s">
        <v>950</v>
      </c>
      <c r="F1027" s="15">
        <v>13580</v>
      </c>
      <c r="G1027" s="15">
        <v>829</v>
      </c>
      <c r="H1027" s="15">
        <v>8877</v>
      </c>
      <c r="I1027" s="15">
        <v>2</v>
      </c>
      <c r="J1027" s="15">
        <v>60</v>
      </c>
      <c r="K1027" s="16">
        <f t="shared" si="231"/>
        <v>8819</v>
      </c>
      <c r="L1027" s="16">
        <f t="shared" si="232"/>
        <v>-1</v>
      </c>
      <c r="M1027" s="15">
        <v>14043</v>
      </c>
      <c r="N1027" s="15">
        <v>9105</v>
      </c>
      <c r="O1027" s="15">
        <v>8820</v>
      </c>
      <c r="P1027" s="15">
        <v>0</v>
      </c>
      <c r="Q1027" s="15">
        <v>0</v>
      </c>
      <c r="R1027" s="15">
        <v>286</v>
      </c>
      <c r="S1027" s="15">
        <v>0</v>
      </c>
      <c r="T1027" s="15">
        <v>14</v>
      </c>
      <c r="U1027" s="15">
        <v>40</v>
      </c>
      <c r="V1027" s="15">
        <v>0</v>
      </c>
      <c r="W1027" s="15">
        <v>232</v>
      </c>
      <c r="X1027" s="16">
        <f t="shared" si="233"/>
        <v>-1</v>
      </c>
      <c r="Y1027" s="2" t="s">
        <v>513</v>
      </c>
      <c r="Z1027" s="15">
        <v>0</v>
      </c>
      <c r="AA1027" s="15">
        <v>65</v>
      </c>
      <c r="AB1027" s="15">
        <v>65</v>
      </c>
      <c r="AC1027" s="15">
        <v>0</v>
      </c>
      <c r="AD1027" s="15">
        <v>0</v>
      </c>
      <c r="AE1027" s="15">
        <v>0</v>
      </c>
      <c r="AF1027" s="15">
        <v>0</v>
      </c>
      <c r="AG1027" s="15">
        <v>0</v>
      </c>
      <c r="AH1027" s="15">
        <v>0</v>
      </c>
      <c r="AI1027" s="15">
        <v>0</v>
      </c>
      <c r="AJ1027" s="15">
        <v>0</v>
      </c>
      <c r="AK1027" s="15">
        <v>0</v>
      </c>
      <c r="AL1027" s="15">
        <v>0</v>
      </c>
      <c r="AM1027" s="15">
        <v>0</v>
      </c>
      <c r="AN1027" s="15">
        <v>2</v>
      </c>
      <c r="AO1027" s="15">
        <v>2</v>
      </c>
      <c r="AP1027" s="15">
        <v>0</v>
      </c>
      <c r="AQ1027" s="15">
        <v>0</v>
      </c>
      <c r="AR1027" s="15">
        <v>2</v>
      </c>
      <c r="AS1027" s="15">
        <v>0</v>
      </c>
      <c r="AT1027" s="15">
        <v>0</v>
      </c>
      <c r="AU1027" s="15">
        <v>0</v>
      </c>
      <c r="AV1027" s="15">
        <v>2</v>
      </c>
      <c r="AW1027" s="16">
        <f t="shared" si="234"/>
        <v>65</v>
      </c>
      <c r="AX1027" s="16">
        <f t="shared" si="235"/>
        <v>65</v>
      </c>
      <c r="AY1027" s="15">
        <v>0</v>
      </c>
      <c r="AZ1027" s="15">
        <v>0</v>
      </c>
      <c r="BA1027" s="15">
        <v>0</v>
      </c>
      <c r="BB1027" s="15">
        <v>250</v>
      </c>
      <c r="BC1027" s="15">
        <v>250</v>
      </c>
      <c r="BD1027" s="15">
        <v>165</v>
      </c>
      <c r="BE1027" s="15">
        <v>162</v>
      </c>
      <c r="BF1027" s="15">
        <v>3</v>
      </c>
      <c r="BG1027" s="16">
        <f t="shared" si="236"/>
        <v>57</v>
      </c>
      <c r="BH1027" s="15">
        <v>57</v>
      </c>
      <c r="BI1027" s="15">
        <v>0</v>
      </c>
      <c r="BJ1027" s="15">
        <v>19</v>
      </c>
      <c r="BK1027" s="15">
        <v>4518</v>
      </c>
      <c r="BL1027" s="16">
        <f t="shared" si="237"/>
        <v>4530</v>
      </c>
      <c r="BM1027" s="16">
        <f t="shared" si="238"/>
        <v>118</v>
      </c>
      <c r="BN1027" s="15">
        <v>118</v>
      </c>
      <c r="BO1027" s="15">
        <v>0</v>
      </c>
      <c r="BP1027" s="15">
        <v>0</v>
      </c>
      <c r="BQ1027" s="15">
        <v>119</v>
      </c>
      <c r="BR1027" s="16">
        <f t="shared" si="239"/>
        <v>9038</v>
      </c>
      <c r="BS1027" s="16">
        <f t="shared" si="240"/>
        <v>8755</v>
      </c>
      <c r="BT1027" s="16">
        <f t="shared" si="241"/>
        <v>284</v>
      </c>
      <c r="BU1027" s="16">
        <f t="shared" si="242"/>
        <v>14041</v>
      </c>
      <c r="BV1027" s="15"/>
      <c r="BW1027" s="15">
        <v>0</v>
      </c>
    </row>
    <row r="1028" spans="1:75" ht="116.1">
      <c r="A1028" t="s">
        <v>155</v>
      </c>
      <c r="B1028" s="18">
        <v>43900</v>
      </c>
      <c r="C1028" s="4" t="s">
        <v>394</v>
      </c>
      <c r="D1028" s="5">
        <v>2020</v>
      </c>
      <c r="E1028" s="4" t="s">
        <v>951</v>
      </c>
      <c r="F1028" s="15">
        <v>79480</v>
      </c>
      <c r="G1028" s="15">
        <v>4020</v>
      </c>
      <c r="H1028" s="15">
        <v>41191</v>
      </c>
      <c r="I1028" s="15">
        <v>6</v>
      </c>
      <c r="J1028" s="15">
        <v>396</v>
      </c>
      <c r="K1028" s="16">
        <f t="shared" si="231"/>
        <v>40801</v>
      </c>
      <c r="L1028" s="16">
        <f t="shared" si="232"/>
        <v>-7</v>
      </c>
      <c r="M1028" s="15">
        <v>81169</v>
      </c>
      <c r="N1028" s="15">
        <v>43117</v>
      </c>
      <c r="O1028" s="15">
        <v>40808</v>
      </c>
      <c r="P1028" s="15">
        <v>0</v>
      </c>
      <c r="Q1028" s="15">
        <v>0</v>
      </c>
      <c r="R1028" s="15">
        <v>2309</v>
      </c>
      <c r="S1028" s="15">
        <v>55</v>
      </c>
      <c r="T1028" s="15">
        <v>234</v>
      </c>
      <c r="U1028" s="15">
        <v>158</v>
      </c>
      <c r="V1028" s="15">
        <v>0</v>
      </c>
      <c r="W1028" s="15">
        <v>1862</v>
      </c>
      <c r="X1028" s="16">
        <f t="shared" si="233"/>
        <v>0</v>
      </c>
      <c r="Y1028" s="2" t="s">
        <v>952</v>
      </c>
      <c r="Z1028" s="15">
        <v>1075</v>
      </c>
      <c r="AA1028" s="15">
        <v>300</v>
      </c>
      <c r="AB1028" s="15">
        <v>296</v>
      </c>
      <c r="AC1028" s="15">
        <v>4</v>
      </c>
      <c r="AD1028" s="15">
        <v>0</v>
      </c>
      <c r="AE1028" s="15">
        <v>0</v>
      </c>
      <c r="AF1028" s="15">
        <v>0</v>
      </c>
      <c r="AG1028" s="15">
        <v>4</v>
      </c>
      <c r="AH1028" s="15">
        <v>0</v>
      </c>
      <c r="AI1028" s="15">
        <v>0</v>
      </c>
      <c r="AJ1028" s="15">
        <v>0</v>
      </c>
      <c r="AK1028" s="15">
        <v>0</v>
      </c>
      <c r="AL1028" s="15">
        <v>0</v>
      </c>
      <c r="AM1028" s="15">
        <v>0</v>
      </c>
      <c r="AN1028" s="15">
        <v>0</v>
      </c>
      <c r="AO1028" s="15">
        <v>0</v>
      </c>
      <c r="AP1028" s="15">
        <v>0</v>
      </c>
      <c r="AQ1028" s="15">
        <v>0</v>
      </c>
      <c r="AR1028" s="15">
        <v>0</v>
      </c>
      <c r="AS1028" s="15">
        <v>0</v>
      </c>
      <c r="AT1028" s="15">
        <v>0</v>
      </c>
      <c r="AU1028" s="15">
        <v>0</v>
      </c>
      <c r="AV1028" s="15">
        <v>0</v>
      </c>
      <c r="AW1028" s="16">
        <f t="shared" si="234"/>
        <v>300</v>
      </c>
      <c r="AX1028" s="16">
        <f t="shared" si="235"/>
        <v>296</v>
      </c>
      <c r="AY1028" s="15">
        <v>0</v>
      </c>
      <c r="AZ1028" s="15">
        <v>0</v>
      </c>
      <c r="BA1028" s="15">
        <v>0</v>
      </c>
      <c r="BB1028" s="15">
        <v>908</v>
      </c>
      <c r="BC1028" s="15">
        <v>908</v>
      </c>
      <c r="BD1028" s="15">
        <v>504</v>
      </c>
      <c r="BE1028" s="15">
        <v>481</v>
      </c>
      <c r="BF1028" s="15">
        <v>23</v>
      </c>
      <c r="BG1028" s="16">
        <f t="shared" si="236"/>
        <v>84</v>
      </c>
      <c r="BH1028" s="15">
        <v>84</v>
      </c>
      <c r="BI1028" s="15">
        <v>0</v>
      </c>
      <c r="BJ1028" s="15">
        <v>0</v>
      </c>
      <c r="BK1028" s="15">
        <v>23014</v>
      </c>
      <c r="BL1028" s="16">
        <f t="shared" si="237"/>
        <v>20019</v>
      </c>
      <c r="BM1028" s="16">
        <f t="shared" si="238"/>
        <v>369</v>
      </c>
      <c r="BN1028" s="15">
        <v>369</v>
      </c>
      <c r="BO1028" s="15">
        <v>0</v>
      </c>
      <c r="BP1028" s="15">
        <v>0</v>
      </c>
      <c r="BQ1028" s="15">
        <v>374</v>
      </c>
      <c r="BR1028" s="16">
        <f t="shared" si="239"/>
        <v>42817</v>
      </c>
      <c r="BS1028" s="16">
        <f t="shared" si="240"/>
        <v>40512</v>
      </c>
      <c r="BT1028" s="16">
        <f t="shared" si="241"/>
        <v>2305</v>
      </c>
      <c r="BU1028" s="16">
        <f t="shared" si="242"/>
        <v>80094</v>
      </c>
      <c r="BV1028" s="15"/>
      <c r="BW1028" s="15">
        <v>0</v>
      </c>
    </row>
    <row r="1029" spans="1:75">
      <c r="A1029" t="s">
        <v>157</v>
      </c>
      <c r="B1029" s="18">
        <v>43900</v>
      </c>
      <c r="C1029" s="4" t="s">
        <v>394</v>
      </c>
      <c r="D1029" s="5">
        <v>2020</v>
      </c>
      <c r="E1029" s="4" t="s">
        <v>953</v>
      </c>
      <c r="F1029" s="15">
        <v>8310</v>
      </c>
      <c r="G1029" s="15">
        <v>360</v>
      </c>
      <c r="H1029" s="15">
        <v>4197</v>
      </c>
      <c r="I1029" s="15">
        <v>0</v>
      </c>
      <c r="J1029" s="15">
        <v>43</v>
      </c>
      <c r="K1029" s="16">
        <f t="shared" si="231"/>
        <v>4154</v>
      </c>
      <c r="L1029" s="16">
        <f t="shared" si="232"/>
        <v>0</v>
      </c>
      <c r="M1029" s="15">
        <v>8446</v>
      </c>
      <c r="N1029" s="15">
        <v>4330</v>
      </c>
      <c r="O1029" s="15">
        <v>4154</v>
      </c>
      <c r="P1029" s="15">
        <v>14</v>
      </c>
      <c r="Q1029" s="15">
        <v>0</v>
      </c>
      <c r="R1029" s="15">
        <v>162</v>
      </c>
      <c r="S1029" s="15">
        <v>2</v>
      </c>
      <c r="T1029" s="15">
        <v>20</v>
      </c>
      <c r="U1029" s="15">
        <v>12</v>
      </c>
      <c r="V1029" s="15">
        <v>0</v>
      </c>
      <c r="W1029" s="15">
        <v>128</v>
      </c>
      <c r="X1029" s="16">
        <f t="shared" si="233"/>
        <v>0</v>
      </c>
      <c r="Y1029" s="2" t="s">
        <v>513</v>
      </c>
      <c r="Z1029" s="15">
        <v>0</v>
      </c>
      <c r="AA1029" s="15">
        <v>27</v>
      </c>
      <c r="AB1029" s="15">
        <v>27</v>
      </c>
      <c r="AC1029" s="15">
        <v>0</v>
      </c>
      <c r="AD1029" s="15">
        <v>0</v>
      </c>
      <c r="AE1029" s="15">
        <v>0</v>
      </c>
      <c r="AF1029" s="15">
        <v>0</v>
      </c>
      <c r="AG1029" s="15">
        <v>0</v>
      </c>
      <c r="AH1029" s="15">
        <v>0</v>
      </c>
      <c r="AI1029" s="15">
        <v>0</v>
      </c>
      <c r="AJ1029" s="15">
        <v>0</v>
      </c>
      <c r="AK1029" s="15">
        <v>0</v>
      </c>
      <c r="AL1029" s="15">
        <v>0</v>
      </c>
      <c r="AM1029" s="15">
        <v>0</v>
      </c>
      <c r="AN1029" s="15">
        <v>0</v>
      </c>
      <c r="AO1029" s="15">
        <v>0</v>
      </c>
      <c r="AP1029" s="15">
        <v>0</v>
      </c>
      <c r="AQ1029" s="15">
        <v>0</v>
      </c>
      <c r="AR1029" s="15">
        <v>0</v>
      </c>
      <c r="AS1029" s="15">
        <v>0</v>
      </c>
      <c r="AT1029" s="15">
        <v>0</v>
      </c>
      <c r="AU1029" s="15">
        <v>0</v>
      </c>
      <c r="AV1029" s="15">
        <v>0</v>
      </c>
      <c r="AW1029" s="16">
        <f t="shared" si="234"/>
        <v>27</v>
      </c>
      <c r="AX1029" s="16">
        <f t="shared" si="235"/>
        <v>27</v>
      </c>
      <c r="AY1029" s="15">
        <v>0</v>
      </c>
      <c r="AZ1029" s="15">
        <v>0</v>
      </c>
      <c r="BA1029" s="15">
        <v>0</v>
      </c>
      <c r="BB1029" s="15">
        <v>61</v>
      </c>
      <c r="BC1029" s="15">
        <v>61</v>
      </c>
      <c r="BD1029" s="15">
        <v>20</v>
      </c>
      <c r="BE1029" s="15">
        <v>20</v>
      </c>
      <c r="BF1029" s="15">
        <v>0</v>
      </c>
      <c r="BG1029" s="16">
        <f t="shared" si="236"/>
        <v>8</v>
      </c>
      <c r="BH1029" s="15">
        <v>8</v>
      </c>
      <c r="BI1029" s="15">
        <v>0</v>
      </c>
      <c r="BJ1029" s="15">
        <v>0</v>
      </c>
      <c r="BK1029" s="15">
        <v>2386</v>
      </c>
      <c r="BL1029" s="16">
        <f t="shared" si="237"/>
        <v>1936</v>
      </c>
      <c r="BM1029" s="16">
        <f t="shared" si="238"/>
        <v>53</v>
      </c>
      <c r="BN1029" s="15">
        <v>53</v>
      </c>
      <c r="BO1029" s="15">
        <v>0</v>
      </c>
      <c r="BP1029" s="15">
        <v>0</v>
      </c>
      <c r="BQ1029" s="15">
        <v>53</v>
      </c>
      <c r="BR1029" s="16">
        <f t="shared" si="239"/>
        <v>4303</v>
      </c>
      <c r="BS1029" s="16">
        <f t="shared" si="240"/>
        <v>4127</v>
      </c>
      <c r="BT1029" s="16">
        <f t="shared" si="241"/>
        <v>162</v>
      </c>
      <c r="BU1029" s="16">
        <f t="shared" si="242"/>
        <v>8446</v>
      </c>
      <c r="BV1029" s="15"/>
      <c r="BW1029" s="15">
        <v>0</v>
      </c>
    </row>
    <row r="1030" spans="1:75" ht="72.599999999999994">
      <c r="A1030" t="s">
        <v>159</v>
      </c>
      <c r="B1030" s="18">
        <v>43900</v>
      </c>
      <c r="C1030" s="4" t="s">
        <v>394</v>
      </c>
      <c r="D1030" s="5">
        <v>2020</v>
      </c>
      <c r="E1030" s="4" t="s">
        <v>954</v>
      </c>
      <c r="F1030" s="15">
        <v>481615</v>
      </c>
      <c r="G1030" s="15">
        <v>42078</v>
      </c>
      <c r="H1030" s="15">
        <v>234008</v>
      </c>
      <c r="I1030" s="15">
        <v>64</v>
      </c>
      <c r="J1030" s="15">
        <v>2040</v>
      </c>
      <c r="K1030" s="16">
        <f t="shared" si="231"/>
        <v>232032</v>
      </c>
      <c r="L1030" s="16">
        <f t="shared" si="232"/>
        <v>-6</v>
      </c>
      <c r="M1030" s="15">
        <v>491682</v>
      </c>
      <c r="N1030" s="15">
        <v>240787</v>
      </c>
      <c r="O1030" s="15">
        <v>232038</v>
      </c>
      <c r="P1030" s="15">
        <v>0</v>
      </c>
      <c r="Q1030" s="15">
        <v>0</v>
      </c>
      <c r="R1030" s="15">
        <v>8747</v>
      </c>
      <c r="S1030" s="15">
        <v>0</v>
      </c>
      <c r="T1030" s="15">
        <v>1108</v>
      </c>
      <c r="U1030" s="15">
        <v>1220</v>
      </c>
      <c r="V1030" s="15">
        <v>0</v>
      </c>
      <c r="W1030" s="15">
        <v>6419</v>
      </c>
      <c r="X1030" s="16">
        <f t="shared" si="233"/>
        <v>2</v>
      </c>
      <c r="Y1030" s="2" t="s">
        <v>955</v>
      </c>
      <c r="Z1030" s="15">
        <v>33</v>
      </c>
      <c r="AA1030" s="15">
        <v>1054</v>
      </c>
      <c r="AB1030" s="15">
        <v>1021</v>
      </c>
      <c r="AC1030" s="15">
        <v>33</v>
      </c>
      <c r="AD1030" s="15">
        <v>0</v>
      </c>
      <c r="AE1030" s="15">
        <v>8</v>
      </c>
      <c r="AF1030" s="15">
        <v>0</v>
      </c>
      <c r="AG1030" s="15">
        <v>25</v>
      </c>
      <c r="AH1030" s="15">
        <v>0</v>
      </c>
      <c r="AI1030" s="15">
        <v>0</v>
      </c>
      <c r="AJ1030" s="15">
        <v>0</v>
      </c>
      <c r="AK1030" s="15">
        <v>0</v>
      </c>
      <c r="AL1030" s="15">
        <v>0</v>
      </c>
      <c r="AM1030" s="15">
        <v>0</v>
      </c>
      <c r="AN1030" s="15">
        <v>11</v>
      </c>
      <c r="AO1030" s="15">
        <v>11</v>
      </c>
      <c r="AP1030" s="15">
        <v>11</v>
      </c>
      <c r="AQ1030" s="15">
        <v>0</v>
      </c>
      <c r="AR1030" s="15">
        <v>0</v>
      </c>
      <c r="AS1030" s="15">
        <v>0</v>
      </c>
      <c r="AT1030" s="15">
        <v>0</v>
      </c>
      <c r="AU1030" s="15">
        <v>0</v>
      </c>
      <c r="AV1030" s="15">
        <v>0</v>
      </c>
      <c r="AW1030" s="16">
        <f t="shared" si="234"/>
        <v>1054</v>
      </c>
      <c r="AX1030" s="16">
        <f t="shared" si="235"/>
        <v>1021</v>
      </c>
      <c r="AY1030" s="15">
        <v>0</v>
      </c>
      <c r="AZ1030" s="15">
        <v>0</v>
      </c>
      <c r="BA1030" s="15">
        <v>0</v>
      </c>
      <c r="BB1030" s="15">
        <v>7099</v>
      </c>
      <c r="BC1030" s="15">
        <v>7098</v>
      </c>
      <c r="BD1030" s="15">
        <v>3587</v>
      </c>
      <c r="BE1030" s="15">
        <v>3491</v>
      </c>
      <c r="BF1030" s="15">
        <v>96</v>
      </c>
      <c r="BG1030" s="16">
        <f t="shared" si="236"/>
        <v>329</v>
      </c>
      <c r="BH1030" s="15">
        <v>320</v>
      </c>
      <c r="BI1030" s="15">
        <v>9</v>
      </c>
      <c r="BJ1030" s="15">
        <v>0</v>
      </c>
      <c r="BK1030" s="15">
        <v>109599</v>
      </c>
      <c r="BL1030" s="16">
        <f t="shared" si="237"/>
        <v>130859</v>
      </c>
      <c r="BM1030" s="16">
        <f t="shared" si="238"/>
        <v>2094</v>
      </c>
      <c r="BN1030" s="15">
        <v>2094</v>
      </c>
      <c r="BO1030" s="15">
        <v>0</v>
      </c>
      <c r="BP1030" s="15">
        <v>0</v>
      </c>
      <c r="BQ1030" s="15">
        <v>2123</v>
      </c>
      <c r="BR1030" s="16">
        <f t="shared" si="239"/>
        <v>239722</v>
      </c>
      <c r="BS1030" s="16">
        <f t="shared" si="240"/>
        <v>231017</v>
      </c>
      <c r="BT1030" s="16">
        <f t="shared" si="241"/>
        <v>8714</v>
      </c>
      <c r="BU1030" s="16">
        <f t="shared" si="242"/>
        <v>491638</v>
      </c>
      <c r="BV1030" s="15"/>
      <c r="BW1030" s="15">
        <v>0</v>
      </c>
    </row>
    <row r="1031" spans="1:75">
      <c r="A1031" t="s">
        <v>161</v>
      </c>
      <c r="B1031" s="18">
        <v>43900</v>
      </c>
      <c r="C1031" s="4" t="s">
        <v>394</v>
      </c>
      <c r="D1031" s="5">
        <v>2020</v>
      </c>
      <c r="E1031" s="4" t="s">
        <v>956</v>
      </c>
      <c r="F1031" s="15">
        <v>335882</v>
      </c>
      <c r="G1031" s="15">
        <v>26566</v>
      </c>
      <c r="H1031" s="15">
        <v>154037</v>
      </c>
      <c r="I1031" s="15">
        <v>35</v>
      </c>
      <c r="J1031" s="15">
        <v>1352</v>
      </c>
      <c r="K1031" s="16">
        <f t="shared" si="231"/>
        <v>152720</v>
      </c>
      <c r="L1031" s="16">
        <f t="shared" si="232"/>
        <v>0</v>
      </c>
      <c r="M1031" s="15">
        <v>343537</v>
      </c>
      <c r="N1031" s="15">
        <v>159105</v>
      </c>
      <c r="O1031" s="15">
        <v>152720</v>
      </c>
      <c r="P1031" s="15">
        <v>0</v>
      </c>
      <c r="Q1031" s="15">
        <v>0</v>
      </c>
      <c r="R1031" s="15">
        <v>6385</v>
      </c>
      <c r="S1031" s="15">
        <v>128</v>
      </c>
      <c r="T1031" s="15">
        <v>715</v>
      </c>
      <c r="U1031" s="15">
        <v>824</v>
      </c>
      <c r="V1031" s="15">
        <v>0</v>
      </c>
      <c r="W1031" s="15">
        <v>4718</v>
      </c>
      <c r="X1031" s="16">
        <f t="shared" si="233"/>
        <v>0</v>
      </c>
      <c r="Y1031" s="2" t="s">
        <v>513</v>
      </c>
      <c r="Z1031" s="15">
        <v>6270</v>
      </c>
      <c r="AA1031" s="15">
        <v>1603</v>
      </c>
      <c r="AB1031" s="15">
        <v>1565</v>
      </c>
      <c r="AC1031" s="15">
        <v>38</v>
      </c>
      <c r="AD1031" s="15">
        <v>3</v>
      </c>
      <c r="AE1031" s="15">
        <v>12</v>
      </c>
      <c r="AF1031" s="15">
        <v>1</v>
      </c>
      <c r="AG1031" s="15">
        <v>22</v>
      </c>
      <c r="AH1031" s="15">
        <v>0</v>
      </c>
      <c r="AI1031" s="15">
        <v>0</v>
      </c>
      <c r="AJ1031" s="15">
        <v>0</v>
      </c>
      <c r="AK1031" s="15">
        <v>0</v>
      </c>
      <c r="AL1031" s="15">
        <v>0</v>
      </c>
      <c r="AM1031" s="15">
        <v>0</v>
      </c>
      <c r="AN1031" s="15">
        <v>0</v>
      </c>
      <c r="AO1031" s="15">
        <v>0</v>
      </c>
      <c r="AP1031" s="15">
        <v>0</v>
      </c>
      <c r="AQ1031" s="15">
        <v>0</v>
      </c>
      <c r="AR1031" s="15">
        <v>0</v>
      </c>
      <c r="AS1031" s="15">
        <v>0</v>
      </c>
      <c r="AT1031" s="15">
        <v>0</v>
      </c>
      <c r="AU1031" s="15">
        <v>0</v>
      </c>
      <c r="AV1031" s="15">
        <v>0</v>
      </c>
      <c r="AW1031" s="16">
        <f t="shared" si="234"/>
        <v>1603</v>
      </c>
      <c r="AX1031" s="16">
        <f t="shared" si="235"/>
        <v>1565</v>
      </c>
      <c r="AY1031" s="15">
        <v>0</v>
      </c>
      <c r="AZ1031" s="15">
        <v>0</v>
      </c>
      <c r="BA1031" s="15">
        <v>0</v>
      </c>
      <c r="BB1031" s="15">
        <v>6769</v>
      </c>
      <c r="BC1031" s="15">
        <v>6765</v>
      </c>
      <c r="BD1031" s="15">
        <v>3510</v>
      </c>
      <c r="BE1031" s="15">
        <v>3379</v>
      </c>
      <c r="BF1031" s="15">
        <v>131</v>
      </c>
      <c r="BG1031" s="16">
        <f t="shared" si="236"/>
        <v>221</v>
      </c>
      <c r="BH1031" s="15">
        <v>221</v>
      </c>
      <c r="BI1031" s="15">
        <v>0</v>
      </c>
      <c r="BJ1031" s="15">
        <v>0</v>
      </c>
      <c r="BK1031" s="15">
        <v>52053</v>
      </c>
      <c r="BL1031" s="16">
        <f t="shared" si="237"/>
        <v>106831</v>
      </c>
      <c r="BM1031" s="16">
        <f t="shared" si="238"/>
        <v>1183</v>
      </c>
      <c r="BN1031" s="15">
        <v>1183</v>
      </c>
      <c r="BO1031" s="15">
        <v>0</v>
      </c>
      <c r="BP1031" s="15">
        <v>0</v>
      </c>
      <c r="BQ1031" s="15">
        <v>1203</v>
      </c>
      <c r="BR1031" s="16">
        <f t="shared" si="239"/>
        <v>157502</v>
      </c>
      <c r="BS1031" s="16">
        <f t="shared" si="240"/>
        <v>151155</v>
      </c>
      <c r="BT1031" s="16">
        <f t="shared" si="241"/>
        <v>6347</v>
      </c>
      <c r="BU1031" s="16">
        <f t="shared" si="242"/>
        <v>337267</v>
      </c>
      <c r="BV1031" s="15"/>
      <c r="BW1031" s="15">
        <v>12</v>
      </c>
    </row>
    <row r="1032" spans="1:75">
      <c r="A1032" t="s">
        <v>163</v>
      </c>
      <c r="B1032" s="18">
        <v>43900</v>
      </c>
      <c r="C1032" s="4" t="s">
        <v>394</v>
      </c>
      <c r="D1032" s="5">
        <v>2020</v>
      </c>
      <c r="E1032" s="4" t="s">
        <v>957</v>
      </c>
      <c r="F1032" s="15">
        <v>31710</v>
      </c>
      <c r="G1032" s="15">
        <v>2514</v>
      </c>
      <c r="H1032" s="15">
        <v>16024</v>
      </c>
      <c r="I1032" s="15">
        <v>1</v>
      </c>
      <c r="J1032" s="15">
        <v>139</v>
      </c>
      <c r="K1032" s="16">
        <f t="shared" si="231"/>
        <v>15886</v>
      </c>
      <c r="L1032" s="16">
        <f t="shared" si="232"/>
        <v>0</v>
      </c>
      <c r="M1032" s="15">
        <v>32291</v>
      </c>
      <c r="N1032" s="15">
        <v>16462</v>
      </c>
      <c r="O1032" s="15">
        <v>15886</v>
      </c>
      <c r="P1032" s="15">
        <v>4</v>
      </c>
      <c r="Q1032" s="15">
        <v>0</v>
      </c>
      <c r="R1032" s="15">
        <v>572</v>
      </c>
      <c r="S1032" s="15">
        <v>34</v>
      </c>
      <c r="T1032" s="15">
        <v>33</v>
      </c>
      <c r="U1032" s="15">
        <v>91</v>
      </c>
      <c r="V1032" s="15">
        <v>0</v>
      </c>
      <c r="W1032" s="15">
        <v>414</v>
      </c>
      <c r="X1032" s="16">
        <f t="shared" si="233"/>
        <v>0</v>
      </c>
      <c r="Y1032" s="2" t="s">
        <v>513</v>
      </c>
      <c r="Z1032" s="15">
        <v>335</v>
      </c>
      <c r="AA1032" s="15">
        <v>102</v>
      </c>
      <c r="AB1032" s="15">
        <v>93</v>
      </c>
      <c r="AC1032" s="15">
        <v>9</v>
      </c>
      <c r="AD1032" s="15">
        <v>1</v>
      </c>
      <c r="AE1032" s="15">
        <v>3</v>
      </c>
      <c r="AF1032" s="15">
        <v>1</v>
      </c>
      <c r="AG1032" s="15">
        <v>4</v>
      </c>
      <c r="AH1032" s="15">
        <v>1</v>
      </c>
      <c r="AI1032" s="15">
        <v>1</v>
      </c>
      <c r="AJ1032" s="15">
        <v>0</v>
      </c>
      <c r="AK1032" s="15">
        <v>0</v>
      </c>
      <c r="AL1032" s="15">
        <v>0</v>
      </c>
      <c r="AM1032" s="15">
        <v>0</v>
      </c>
      <c r="AN1032" s="15">
        <v>0</v>
      </c>
      <c r="AO1032" s="15">
        <v>1</v>
      </c>
      <c r="AP1032" s="15">
        <v>0</v>
      </c>
      <c r="AQ1032" s="15">
        <v>1</v>
      </c>
      <c r="AR1032" s="15">
        <v>0</v>
      </c>
      <c r="AS1032" s="15">
        <v>0</v>
      </c>
      <c r="AT1032" s="15">
        <v>0</v>
      </c>
      <c r="AU1032" s="15">
        <v>0</v>
      </c>
      <c r="AV1032" s="15">
        <v>0</v>
      </c>
      <c r="AW1032" s="16">
        <f t="shared" si="234"/>
        <v>103</v>
      </c>
      <c r="AX1032" s="16">
        <f t="shared" si="235"/>
        <v>94</v>
      </c>
      <c r="AY1032" s="15">
        <v>0</v>
      </c>
      <c r="AZ1032" s="15">
        <v>0</v>
      </c>
      <c r="BA1032" s="15">
        <v>0</v>
      </c>
      <c r="BB1032" s="15">
        <v>254</v>
      </c>
      <c r="BC1032" s="15">
        <v>253</v>
      </c>
      <c r="BD1032" s="15">
        <v>130</v>
      </c>
      <c r="BE1032" s="15">
        <v>129</v>
      </c>
      <c r="BF1032" s="15">
        <v>1</v>
      </c>
      <c r="BG1032" s="16">
        <f t="shared" si="236"/>
        <v>11</v>
      </c>
      <c r="BH1032" s="15">
        <v>11</v>
      </c>
      <c r="BI1032" s="15">
        <v>0</v>
      </c>
      <c r="BJ1032" s="15">
        <v>9</v>
      </c>
      <c r="BK1032" s="15">
        <v>2380</v>
      </c>
      <c r="BL1032" s="16">
        <f t="shared" si="237"/>
        <v>14071</v>
      </c>
      <c r="BM1032" s="16">
        <f t="shared" si="238"/>
        <v>48</v>
      </c>
      <c r="BN1032" s="15">
        <v>48</v>
      </c>
      <c r="BO1032" s="15">
        <v>0</v>
      </c>
      <c r="BP1032" s="15">
        <v>0</v>
      </c>
      <c r="BQ1032" s="15">
        <v>48</v>
      </c>
      <c r="BR1032" s="16">
        <f t="shared" si="239"/>
        <v>16358</v>
      </c>
      <c r="BS1032" s="16">
        <f t="shared" si="240"/>
        <v>15791</v>
      </c>
      <c r="BT1032" s="16">
        <f t="shared" si="241"/>
        <v>563</v>
      </c>
      <c r="BU1032" s="16">
        <f t="shared" si="242"/>
        <v>31956</v>
      </c>
      <c r="BV1032" s="15"/>
      <c r="BW1032" s="15">
        <v>0</v>
      </c>
    </row>
    <row r="1033" spans="1:75">
      <c r="A1033" t="s">
        <v>166</v>
      </c>
      <c r="B1033" s="18">
        <v>43900</v>
      </c>
      <c r="C1033" s="4" t="s">
        <v>394</v>
      </c>
      <c r="D1033" s="5">
        <v>2020</v>
      </c>
      <c r="E1033" s="4" t="s">
        <v>958</v>
      </c>
      <c r="F1033" s="15">
        <v>189450</v>
      </c>
      <c r="G1033" s="15">
        <v>16317</v>
      </c>
      <c r="H1033" s="15">
        <v>93753</v>
      </c>
      <c r="I1033" s="15">
        <v>42</v>
      </c>
      <c r="J1033" s="15">
        <v>432</v>
      </c>
      <c r="K1033" s="16">
        <f t="shared" si="231"/>
        <v>93363</v>
      </c>
      <c r="L1033" s="16">
        <f t="shared" si="232"/>
        <v>0</v>
      </c>
      <c r="M1033" s="15">
        <v>195937</v>
      </c>
      <c r="N1033" s="15">
        <v>97212</v>
      </c>
      <c r="O1033" s="15">
        <v>93363</v>
      </c>
      <c r="P1033" s="15">
        <v>50</v>
      </c>
      <c r="Q1033" s="15">
        <v>49</v>
      </c>
      <c r="R1033" s="15">
        <v>3799</v>
      </c>
      <c r="S1033" s="15">
        <v>132</v>
      </c>
      <c r="T1033" s="15">
        <v>542</v>
      </c>
      <c r="U1033" s="15">
        <v>488</v>
      </c>
      <c r="V1033" s="15">
        <v>0</v>
      </c>
      <c r="W1033" s="15">
        <v>2637</v>
      </c>
      <c r="X1033" s="16">
        <f t="shared" si="233"/>
        <v>0</v>
      </c>
      <c r="Y1033" s="2" t="s">
        <v>513</v>
      </c>
      <c r="Z1033" s="15">
        <v>7554</v>
      </c>
      <c r="AA1033" s="15">
        <v>1792</v>
      </c>
      <c r="AB1033" s="15">
        <v>1746</v>
      </c>
      <c r="AC1033" s="15">
        <v>46</v>
      </c>
      <c r="AD1033" s="15">
        <v>0</v>
      </c>
      <c r="AE1033" s="15">
        <v>15</v>
      </c>
      <c r="AF1033" s="15">
        <v>0</v>
      </c>
      <c r="AG1033" s="15">
        <v>31</v>
      </c>
      <c r="AH1033" s="15">
        <v>0</v>
      </c>
      <c r="AI1033" s="15">
        <v>0</v>
      </c>
      <c r="AJ1033" s="15">
        <v>0</v>
      </c>
      <c r="AK1033" s="15">
        <v>0</v>
      </c>
      <c r="AL1033" s="15">
        <v>0</v>
      </c>
      <c r="AM1033" s="15">
        <v>0</v>
      </c>
      <c r="AN1033" s="15">
        <v>0</v>
      </c>
      <c r="AO1033" s="15">
        <v>2</v>
      </c>
      <c r="AP1033" s="15">
        <v>1</v>
      </c>
      <c r="AQ1033" s="15">
        <v>0</v>
      </c>
      <c r="AR1033" s="15">
        <v>1</v>
      </c>
      <c r="AS1033" s="15">
        <v>0</v>
      </c>
      <c r="AT1033" s="15">
        <v>0</v>
      </c>
      <c r="AU1033" s="15">
        <v>0</v>
      </c>
      <c r="AV1033" s="15">
        <v>1</v>
      </c>
      <c r="AW1033" s="16">
        <f t="shared" si="234"/>
        <v>1792</v>
      </c>
      <c r="AX1033" s="16">
        <f t="shared" si="235"/>
        <v>1746</v>
      </c>
      <c r="AY1033" s="15">
        <v>0</v>
      </c>
      <c r="AZ1033" s="15">
        <v>0</v>
      </c>
      <c r="BA1033" s="15">
        <v>0</v>
      </c>
      <c r="BB1033" s="15">
        <v>4632</v>
      </c>
      <c r="BC1033" s="15">
        <v>4632</v>
      </c>
      <c r="BD1033" s="15">
        <v>2359</v>
      </c>
      <c r="BE1033" s="15">
        <v>2268</v>
      </c>
      <c r="BF1033" s="15">
        <v>91</v>
      </c>
      <c r="BG1033" s="16">
        <f t="shared" si="236"/>
        <v>150</v>
      </c>
      <c r="BH1033" s="15">
        <v>143</v>
      </c>
      <c r="BI1033" s="15">
        <v>7</v>
      </c>
      <c r="BJ1033" s="15">
        <v>2</v>
      </c>
      <c r="BK1033" s="15">
        <v>49798</v>
      </c>
      <c r="BL1033" s="16">
        <f t="shared" si="237"/>
        <v>47264</v>
      </c>
      <c r="BM1033" s="16">
        <f t="shared" si="238"/>
        <v>944</v>
      </c>
      <c r="BN1033" s="15">
        <v>944</v>
      </c>
      <c r="BO1033" s="15">
        <v>0</v>
      </c>
      <c r="BP1033" s="15">
        <v>0</v>
      </c>
      <c r="BQ1033" s="15">
        <v>808</v>
      </c>
      <c r="BR1033" s="16">
        <f t="shared" si="239"/>
        <v>95418</v>
      </c>
      <c r="BS1033" s="16">
        <f t="shared" si="240"/>
        <v>91617</v>
      </c>
      <c r="BT1033" s="16">
        <f t="shared" si="241"/>
        <v>3752</v>
      </c>
      <c r="BU1033" s="16">
        <f t="shared" si="242"/>
        <v>188383</v>
      </c>
      <c r="BV1033" s="15"/>
      <c r="BW1033" s="15">
        <v>13</v>
      </c>
    </row>
    <row r="1034" spans="1:75">
      <c r="A1034" t="s">
        <v>168</v>
      </c>
      <c r="B1034" s="18">
        <v>43900</v>
      </c>
      <c r="C1034" s="4" t="s">
        <v>394</v>
      </c>
      <c r="D1034" s="5">
        <v>2020</v>
      </c>
      <c r="E1034" s="4" t="s">
        <v>959</v>
      </c>
      <c r="F1034" s="15">
        <v>3210</v>
      </c>
      <c r="G1034" s="15">
        <v>375</v>
      </c>
      <c r="H1034" s="15">
        <v>1834</v>
      </c>
      <c r="I1034" s="15">
        <v>0</v>
      </c>
      <c r="J1034" s="15">
        <v>19</v>
      </c>
      <c r="K1034" s="16">
        <f t="shared" si="231"/>
        <v>1815</v>
      </c>
      <c r="L1034" s="16">
        <f t="shared" si="232"/>
        <v>0</v>
      </c>
      <c r="M1034" s="15">
        <v>3279</v>
      </c>
      <c r="N1034" s="15">
        <v>1877</v>
      </c>
      <c r="O1034" s="15">
        <v>1815</v>
      </c>
      <c r="P1034" s="15">
        <v>0</v>
      </c>
      <c r="Q1034" s="15">
        <v>0</v>
      </c>
      <c r="R1034" s="15">
        <v>62</v>
      </c>
      <c r="S1034" s="15">
        <v>1</v>
      </c>
      <c r="T1034" s="15">
        <v>10</v>
      </c>
      <c r="U1034" s="15">
        <v>9</v>
      </c>
      <c r="V1034" s="15">
        <v>0</v>
      </c>
      <c r="W1034" s="15">
        <v>42</v>
      </c>
      <c r="X1034" s="16">
        <f t="shared" si="233"/>
        <v>0</v>
      </c>
      <c r="Y1034" s="2" t="s">
        <v>513</v>
      </c>
      <c r="Z1034" s="15">
        <v>23</v>
      </c>
      <c r="AA1034" s="15">
        <v>3</v>
      </c>
      <c r="AB1034" s="15">
        <v>3</v>
      </c>
      <c r="AC1034" s="15">
        <v>0</v>
      </c>
      <c r="AD1034" s="15">
        <v>0</v>
      </c>
      <c r="AE1034" s="15">
        <v>0</v>
      </c>
      <c r="AF1034" s="15">
        <v>0</v>
      </c>
      <c r="AG1034" s="15">
        <v>0</v>
      </c>
      <c r="AH1034" s="15">
        <v>0</v>
      </c>
      <c r="AI1034" s="15">
        <v>0</v>
      </c>
      <c r="AJ1034" s="15">
        <v>0</v>
      </c>
      <c r="AK1034" s="15">
        <v>0</v>
      </c>
      <c r="AL1034" s="15">
        <v>0</v>
      </c>
      <c r="AM1034" s="15">
        <v>0</v>
      </c>
      <c r="AN1034" s="15">
        <v>0</v>
      </c>
      <c r="AO1034" s="15">
        <v>0</v>
      </c>
      <c r="AP1034" s="15">
        <v>0</v>
      </c>
      <c r="AQ1034" s="15">
        <v>0</v>
      </c>
      <c r="AR1034" s="15">
        <v>0</v>
      </c>
      <c r="AS1034" s="15">
        <v>0</v>
      </c>
      <c r="AT1034" s="15">
        <v>0</v>
      </c>
      <c r="AU1034" s="15">
        <v>0</v>
      </c>
      <c r="AV1034" s="15">
        <v>0</v>
      </c>
      <c r="AW1034" s="16">
        <f t="shared" si="234"/>
        <v>3</v>
      </c>
      <c r="AX1034" s="16">
        <f t="shared" si="235"/>
        <v>3</v>
      </c>
      <c r="AY1034" s="15">
        <v>0</v>
      </c>
      <c r="AZ1034" s="15">
        <v>0</v>
      </c>
      <c r="BA1034" s="15">
        <v>0</v>
      </c>
      <c r="BB1034" s="15">
        <v>36</v>
      </c>
      <c r="BC1034" s="15">
        <v>36</v>
      </c>
      <c r="BD1034" s="15">
        <v>26</v>
      </c>
      <c r="BE1034" s="15">
        <v>26</v>
      </c>
      <c r="BF1034" s="15">
        <v>0</v>
      </c>
      <c r="BG1034" s="16">
        <f t="shared" si="236"/>
        <v>0</v>
      </c>
      <c r="BH1034" s="15">
        <v>0</v>
      </c>
      <c r="BI1034" s="15">
        <v>0</v>
      </c>
      <c r="BJ1034" s="15">
        <v>0</v>
      </c>
      <c r="BK1034" s="15">
        <v>505</v>
      </c>
      <c r="BL1034" s="16">
        <f t="shared" si="237"/>
        <v>1372</v>
      </c>
      <c r="BM1034" s="16">
        <f t="shared" si="238"/>
        <v>3</v>
      </c>
      <c r="BN1034" s="15">
        <v>3</v>
      </c>
      <c r="BO1034" s="15">
        <v>0</v>
      </c>
      <c r="BP1034" s="15">
        <v>0</v>
      </c>
      <c r="BQ1034" s="15">
        <v>3</v>
      </c>
      <c r="BR1034" s="16">
        <f t="shared" si="239"/>
        <v>1874</v>
      </c>
      <c r="BS1034" s="16">
        <f t="shared" si="240"/>
        <v>1812</v>
      </c>
      <c r="BT1034" s="16">
        <f t="shared" si="241"/>
        <v>62</v>
      </c>
      <c r="BU1034" s="16">
        <f t="shared" si="242"/>
        <v>3256</v>
      </c>
      <c r="BV1034" s="15"/>
      <c r="BW1034" s="15">
        <v>0</v>
      </c>
    </row>
    <row r="1035" spans="1:75">
      <c r="A1035" t="s">
        <v>170</v>
      </c>
      <c r="B1035" s="18">
        <v>43900</v>
      </c>
      <c r="C1035" s="4" t="s">
        <v>394</v>
      </c>
      <c r="D1035" s="5">
        <v>2020</v>
      </c>
      <c r="E1035" s="4" t="s">
        <v>960</v>
      </c>
      <c r="F1035" s="15">
        <v>35386</v>
      </c>
      <c r="G1035" s="15">
        <v>3587</v>
      </c>
      <c r="H1035" s="15">
        <v>17427</v>
      </c>
      <c r="I1035" s="15">
        <v>3</v>
      </c>
      <c r="J1035" s="15">
        <v>161</v>
      </c>
      <c r="K1035" s="16">
        <f t="shared" si="231"/>
        <v>17269</v>
      </c>
      <c r="L1035" s="16">
        <f t="shared" si="232"/>
        <v>0</v>
      </c>
      <c r="M1035" s="15">
        <v>35961</v>
      </c>
      <c r="N1035" s="15">
        <v>18092</v>
      </c>
      <c r="O1035" s="15">
        <v>17269</v>
      </c>
      <c r="P1035" s="15">
        <v>0</v>
      </c>
      <c r="Q1035" s="15">
        <v>0</v>
      </c>
      <c r="R1035" s="15">
        <v>823</v>
      </c>
      <c r="S1035" s="15">
        <v>46</v>
      </c>
      <c r="T1035" s="15">
        <v>33</v>
      </c>
      <c r="U1035" s="15">
        <v>112</v>
      </c>
      <c r="V1035" s="15">
        <v>0</v>
      </c>
      <c r="W1035" s="15">
        <v>632</v>
      </c>
      <c r="X1035" s="16">
        <f t="shared" si="233"/>
        <v>0</v>
      </c>
      <c r="Y1035" s="2" t="s">
        <v>513</v>
      </c>
      <c r="Z1035" s="15">
        <v>363</v>
      </c>
      <c r="AA1035" s="15">
        <v>119</v>
      </c>
      <c r="AB1035" s="15">
        <v>118</v>
      </c>
      <c r="AC1035" s="15">
        <v>1</v>
      </c>
      <c r="AD1035" s="15">
        <v>0</v>
      </c>
      <c r="AE1035" s="15">
        <v>0</v>
      </c>
      <c r="AF1035" s="15">
        <v>0</v>
      </c>
      <c r="AG1035" s="15">
        <v>1</v>
      </c>
      <c r="AH1035" s="15">
        <v>0</v>
      </c>
      <c r="AI1035" s="15">
        <v>0</v>
      </c>
      <c r="AJ1035" s="15">
        <v>0</v>
      </c>
      <c r="AK1035" s="15">
        <v>0</v>
      </c>
      <c r="AL1035" s="15">
        <v>0</v>
      </c>
      <c r="AM1035" s="15">
        <v>0</v>
      </c>
      <c r="AN1035" s="15">
        <v>0</v>
      </c>
      <c r="AO1035" s="15">
        <v>0</v>
      </c>
      <c r="AP1035" s="15">
        <v>0</v>
      </c>
      <c r="AQ1035" s="15">
        <v>0</v>
      </c>
      <c r="AR1035" s="15">
        <v>0</v>
      </c>
      <c r="AS1035" s="15">
        <v>0</v>
      </c>
      <c r="AT1035" s="15">
        <v>0</v>
      </c>
      <c r="AU1035" s="15">
        <v>0</v>
      </c>
      <c r="AV1035" s="15">
        <v>0</v>
      </c>
      <c r="AW1035" s="16">
        <f t="shared" si="234"/>
        <v>119</v>
      </c>
      <c r="AX1035" s="16">
        <f t="shared" si="235"/>
        <v>118</v>
      </c>
      <c r="AY1035" s="15">
        <v>0</v>
      </c>
      <c r="AZ1035" s="15">
        <v>0</v>
      </c>
      <c r="BA1035" s="15">
        <v>0</v>
      </c>
      <c r="BB1035" s="15">
        <v>323</v>
      </c>
      <c r="BC1035" s="15">
        <v>323</v>
      </c>
      <c r="BD1035" s="15">
        <v>212</v>
      </c>
      <c r="BE1035" s="15">
        <v>200</v>
      </c>
      <c r="BF1035" s="15">
        <v>12</v>
      </c>
      <c r="BG1035" s="16">
        <f t="shared" si="236"/>
        <v>31</v>
      </c>
      <c r="BH1035" s="15">
        <v>31</v>
      </c>
      <c r="BI1035" s="15">
        <v>0</v>
      </c>
      <c r="BJ1035" s="15">
        <v>0</v>
      </c>
      <c r="BK1035" s="15">
        <v>8481</v>
      </c>
      <c r="BL1035" s="16">
        <f t="shared" si="237"/>
        <v>9580</v>
      </c>
      <c r="BM1035" s="16">
        <f t="shared" si="238"/>
        <v>218</v>
      </c>
      <c r="BN1035" s="15">
        <v>218</v>
      </c>
      <c r="BO1035" s="15">
        <v>0</v>
      </c>
      <c r="BP1035" s="15">
        <v>0</v>
      </c>
      <c r="BQ1035" s="15">
        <v>66</v>
      </c>
      <c r="BR1035" s="16">
        <f t="shared" si="239"/>
        <v>17973</v>
      </c>
      <c r="BS1035" s="16">
        <f t="shared" si="240"/>
        <v>17151</v>
      </c>
      <c r="BT1035" s="16">
        <f t="shared" si="241"/>
        <v>822</v>
      </c>
      <c r="BU1035" s="16">
        <f t="shared" si="242"/>
        <v>35598</v>
      </c>
      <c r="BV1035" s="15"/>
      <c r="BW1035" s="15">
        <v>1</v>
      </c>
    </row>
    <row r="1036" spans="1:75" ht="57.95">
      <c r="A1036" t="s">
        <v>172</v>
      </c>
      <c r="B1036" s="18">
        <v>43900</v>
      </c>
      <c r="C1036" s="4" t="s">
        <v>394</v>
      </c>
      <c r="D1036" s="5">
        <v>2020</v>
      </c>
      <c r="E1036" s="4" t="s">
        <v>961</v>
      </c>
      <c r="F1036" s="15">
        <v>149176</v>
      </c>
      <c r="G1036" s="15">
        <v>13253</v>
      </c>
      <c r="H1036" s="15">
        <v>83206</v>
      </c>
      <c r="I1036" s="15">
        <v>18</v>
      </c>
      <c r="J1036" s="15">
        <v>373</v>
      </c>
      <c r="K1036" s="16">
        <f t="shared" si="231"/>
        <v>82851</v>
      </c>
      <c r="L1036" s="16">
        <f t="shared" si="232"/>
        <v>0</v>
      </c>
      <c r="M1036" s="15">
        <v>154672</v>
      </c>
      <c r="N1036" s="15">
        <v>84876</v>
      </c>
      <c r="O1036" s="15">
        <v>82851</v>
      </c>
      <c r="P1036" s="15">
        <v>0</v>
      </c>
      <c r="Q1036" s="15">
        <v>0</v>
      </c>
      <c r="R1036" s="15">
        <v>2025</v>
      </c>
      <c r="S1036" s="15">
        <v>43</v>
      </c>
      <c r="T1036" s="15">
        <v>383</v>
      </c>
      <c r="U1036" s="15">
        <v>277</v>
      </c>
      <c r="V1036" s="15">
        <v>0</v>
      </c>
      <c r="W1036" s="15">
        <v>1322</v>
      </c>
      <c r="X1036" s="16">
        <f t="shared" si="233"/>
        <v>0</v>
      </c>
      <c r="Y1036" s="2" t="s">
        <v>962</v>
      </c>
      <c r="Z1036" s="15">
        <v>2385</v>
      </c>
      <c r="AA1036" s="15">
        <v>334</v>
      </c>
      <c r="AB1036" s="15">
        <v>329</v>
      </c>
      <c r="AC1036" s="15">
        <v>5</v>
      </c>
      <c r="AD1036" s="15">
        <v>0</v>
      </c>
      <c r="AE1036" s="15">
        <v>2</v>
      </c>
      <c r="AF1036" s="15">
        <v>0</v>
      </c>
      <c r="AG1036" s="15">
        <v>3</v>
      </c>
      <c r="AH1036" s="15">
        <v>0</v>
      </c>
      <c r="AI1036" s="15">
        <v>0</v>
      </c>
      <c r="AJ1036" s="15">
        <v>0</v>
      </c>
      <c r="AK1036" s="15">
        <v>0</v>
      </c>
      <c r="AL1036" s="15">
        <v>0</v>
      </c>
      <c r="AM1036" s="15">
        <v>0</v>
      </c>
      <c r="AN1036" s="15">
        <v>0</v>
      </c>
      <c r="AO1036" s="15">
        <v>0</v>
      </c>
      <c r="AP1036" s="15">
        <v>0</v>
      </c>
      <c r="AQ1036" s="15">
        <v>0</v>
      </c>
      <c r="AR1036" s="15">
        <v>0</v>
      </c>
      <c r="AS1036" s="15">
        <v>0</v>
      </c>
      <c r="AT1036" s="15">
        <v>0</v>
      </c>
      <c r="AU1036" s="15">
        <v>0</v>
      </c>
      <c r="AV1036" s="15">
        <v>0</v>
      </c>
      <c r="AW1036" s="16">
        <f t="shared" si="234"/>
        <v>334</v>
      </c>
      <c r="AX1036" s="16">
        <f t="shared" si="235"/>
        <v>329</v>
      </c>
      <c r="AY1036" s="15">
        <v>0</v>
      </c>
      <c r="AZ1036" s="15">
        <v>0</v>
      </c>
      <c r="BA1036" s="15">
        <v>0</v>
      </c>
      <c r="BB1036" s="15">
        <v>2900</v>
      </c>
      <c r="BC1036" s="15">
        <v>2900</v>
      </c>
      <c r="BD1036" s="15">
        <v>1910</v>
      </c>
      <c r="BE1036" s="15">
        <v>1839</v>
      </c>
      <c r="BF1036" s="15">
        <v>71</v>
      </c>
      <c r="BG1036" s="16">
        <f t="shared" si="236"/>
        <v>331</v>
      </c>
      <c r="BH1036" s="15">
        <v>327</v>
      </c>
      <c r="BI1036" s="15">
        <v>4</v>
      </c>
      <c r="BJ1036" s="15">
        <v>0</v>
      </c>
      <c r="BK1036" s="15">
        <v>43474</v>
      </c>
      <c r="BL1036" s="16">
        <f t="shared" si="237"/>
        <v>41071</v>
      </c>
      <c r="BM1036" s="16">
        <f t="shared" si="238"/>
        <v>1569</v>
      </c>
      <c r="BN1036" s="15">
        <v>1569</v>
      </c>
      <c r="BO1036" s="15">
        <v>0</v>
      </c>
      <c r="BP1036" s="15">
        <v>0</v>
      </c>
      <c r="BQ1036" s="15">
        <v>0</v>
      </c>
      <c r="BR1036" s="16">
        <f t="shared" si="239"/>
        <v>84542</v>
      </c>
      <c r="BS1036" s="16">
        <f t="shared" si="240"/>
        <v>82522</v>
      </c>
      <c r="BT1036" s="16">
        <f t="shared" si="241"/>
        <v>2020</v>
      </c>
      <c r="BU1036" s="16">
        <f t="shared" si="242"/>
        <v>152287</v>
      </c>
      <c r="BV1036" s="15"/>
      <c r="BW1036" s="15">
        <v>0</v>
      </c>
    </row>
    <row r="1037" spans="1:75">
      <c r="A1037" t="s">
        <v>174</v>
      </c>
      <c r="B1037" s="18">
        <v>43900</v>
      </c>
      <c r="C1037" s="4" t="s">
        <v>394</v>
      </c>
      <c r="D1037" s="5">
        <v>2020</v>
      </c>
      <c r="E1037" s="4" t="s">
        <v>963</v>
      </c>
      <c r="F1037" s="15">
        <v>24687</v>
      </c>
      <c r="G1037" s="15">
        <v>3211</v>
      </c>
      <c r="H1037" s="15">
        <v>11294</v>
      </c>
      <c r="I1037" s="15">
        <v>1</v>
      </c>
      <c r="J1037" s="15">
        <v>77</v>
      </c>
      <c r="K1037" s="16">
        <f t="shared" si="231"/>
        <v>11218</v>
      </c>
      <c r="L1037" s="16">
        <f t="shared" si="232"/>
        <v>0</v>
      </c>
      <c r="M1037" s="15">
        <v>25543</v>
      </c>
      <c r="N1037" s="15">
        <v>11951</v>
      </c>
      <c r="O1037" s="15">
        <v>11218</v>
      </c>
      <c r="P1037" s="15">
        <v>0</v>
      </c>
      <c r="Q1037" s="15">
        <v>0</v>
      </c>
      <c r="R1037" s="15">
        <v>733</v>
      </c>
      <c r="S1037" s="15">
        <v>0</v>
      </c>
      <c r="T1037" s="15">
        <v>211</v>
      </c>
      <c r="U1037" s="15">
        <v>69</v>
      </c>
      <c r="V1037" s="15">
        <v>0</v>
      </c>
      <c r="W1037" s="15">
        <v>453</v>
      </c>
      <c r="X1037" s="16">
        <f t="shared" si="233"/>
        <v>0</v>
      </c>
      <c r="Y1037" s="2" t="s">
        <v>513</v>
      </c>
      <c r="Z1037" s="15">
        <v>280</v>
      </c>
      <c r="AA1037" s="15">
        <v>40</v>
      </c>
      <c r="AB1037" s="15">
        <v>38</v>
      </c>
      <c r="AC1037" s="15">
        <v>2</v>
      </c>
      <c r="AD1037" s="15">
        <v>0</v>
      </c>
      <c r="AE1037" s="15">
        <v>1</v>
      </c>
      <c r="AF1037" s="15">
        <v>0</v>
      </c>
      <c r="AG1037" s="15">
        <v>1</v>
      </c>
      <c r="AH1037" s="15">
        <v>0</v>
      </c>
      <c r="AI1037" s="15">
        <v>0</v>
      </c>
      <c r="AJ1037" s="15">
        <v>0</v>
      </c>
      <c r="AK1037" s="15">
        <v>0</v>
      </c>
      <c r="AL1037" s="15">
        <v>0</v>
      </c>
      <c r="AM1037" s="15">
        <v>0</v>
      </c>
      <c r="AN1037" s="15">
        <v>0</v>
      </c>
      <c r="AO1037" s="15">
        <v>0</v>
      </c>
      <c r="AP1037" s="15">
        <v>0</v>
      </c>
      <c r="AQ1037" s="15">
        <v>0</v>
      </c>
      <c r="AR1037" s="15">
        <v>0</v>
      </c>
      <c r="AS1037" s="15">
        <v>0</v>
      </c>
      <c r="AT1037" s="15">
        <v>0</v>
      </c>
      <c r="AU1037" s="15">
        <v>0</v>
      </c>
      <c r="AV1037" s="15">
        <v>0</v>
      </c>
      <c r="AW1037" s="16">
        <f t="shared" si="234"/>
        <v>40</v>
      </c>
      <c r="AX1037" s="16">
        <f t="shared" si="235"/>
        <v>38</v>
      </c>
      <c r="AY1037" s="15">
        <v>0</v>
      </c>
      <c r="AZ1037" s="15">
        <v>0</v>
      </c>
      <c r="BA1037" s="15">
        <v>0</v>
      </c>
      <c r="BB1037" s="15">
        <v>492</v>
      </c>
      <c r="BC1037" s="15">
        <v>491</v>
      </c>
      <c r="BD1037" s="15">
        <v>322</v>
      </c>
      <c r="BE1037" s="15">
        <v>298</v>
      </c>
      <c r="BF1037" s="15">
        <v>24</v>
      </c>
      <c r="BG1037" s="16">
        <f t="shared" si="236"/>
        <v>14</v>
      </c>
      <c r="BH1037" s="15">
        <v>13</v>
      </c>
      <c r="BI1037" s="15">
        <v>1</v>
      </c>
      <c r="BJ1037" s="15">
        <v>0</v>
      </c>
      <c r="BK1037" s="15">
        <v>3266</v>
      </c>
      <c r="BL1037" s="16">
        <f t="shared" si="237"/>
        <v>8671</v>
      </c>
      <c r="BM1037" s="16">
        <f t="shared" si="238"/>
        <v>378</v>
      </c>
      <c r="BN1037" s="15">
        <v>378</v>
      </c>
      <c r="BO1037" s="15">
        <v>0</v>
      </c>
      <c r="BP1037" s="15">
        <v>0</v>
      </c>
      <c r="BQ1037" s="15">
        <v>383</v>
      </c>
      <c r="BR1037" s="16">
        <f t="shared" si="239"/>
        <v>11911</v>
      </c>
      <c r="BS1037" s="16">
        <f t="shared" si="240"/>
        <v>11180</v>
      </c>
      <c r="BT1037" s="16">
        <f t="shared" si="241"/>
        <v>731</v>
      </c>
      <c r="BU1037" s="16">
        <f t="shared" si="242"/>
        <v>25263</v>
      </c>
      <c r="BV1037" s="15"/>
      <c r="BW1037" s="15">
        <v>0</v>
      </c>
    </row>
    <row r="1038" spans="1:75">
      <c r="A1038" t="s">
        <v>176</v>
      </c>
      <c r="B1038" s="18">
        <v>43900</v>
      </c>
      <c r="C1038" s="4" t="s">
        <v>394</v>
      </c>
      <c r="D1038" s="5">
        <v>2020</v>
      </c>
      <c r="E1038" s="4" t="s">
        <v>964</v>
      </c>
      <c r="F1038" s="15">
        <v>119761</v>
      </c>
      <c r="G1038" s="15">
        <v>8490</v>
      </c>
      <c r="H1038" s="15">
        <v>48510</v>
      </c>
      <c r="I1038" s="15">
        <v>0</v>
      </c>
      <c r="J1038" s="15">
        <v>670</v>
      </c>
      <c r="K1038" s="16">
        <f t="shared" si="231"/>
        <v>47840</v>
      </c>
      <c r="L1038" s="16">
        <f t="shared" si="232"/>
        <v>0</v>
      </c>
      <c r="M1038" s="15">
        <v>123234</v>
      </c>
      <c r="N1038" s="15">
        <v>50235</v>
      </c>
      <c r="O1038" s="15">
        <v>47840</v>
      </c>
      <c r="P1038" s="15">
        <v>0</v>
      </c>
      <c r="Q1038" s="15">
        <v>0</v>
      </c>
      <c r="R1038" s="15">
        <v>2395</v>
      </c>
      <c r="S1038" s="15">
        <v>68</v>
      </c>
      <c r="T1038" s="15">
        <v>85</v>
      </c>
      <c r="U1038" s="15">
        <v>393</v>
      </c>
      <c r="V1038" s="15">
        <v>0</v>
      </c>
      <c r="W1038" s="15">
        <v>1849</v>
      </c>
      <c r="X1038" s="16">
        <f t="shared" si="233"/>
        <v>0</v>
      </c>
      <c r="Y1038" s="2" t="s">
        <v>513</v>
      </c>
      <c r="Z1038" s="15">
        <v>1295</v>
      </c>
      <c r="AA1038" s="15">
        <v>207</v>
      </c>
      <c r="AB1038" s="15">
        <v>205</v>
      </c>
      <c r="AC1038" s="15">
        <v>2</v>
      </c>
      <c r="AD1038" s="15">
        <v>0</v>
      </c>
      <c r="AE1038" s="15">
        <v>0</v>
      </c>
      <c r="AF1038" s="15">
        <v>1</v>
      </c>
      <c r="AG1038" s="15">
        <v>1</v>
      </c>
      <c r="AH1038" s="15">
        <v>2</v>
      </c>
      <c r="AI1038" s="15">
        <v>2</v>
      </c>
      <c r="AJ1038" s="15">
        <v>0</v>
      </c>
      <c r="AK1038" s="15">
        <v>0</v>
      </c>
      <c r="AL1038" s="15">
        <v>0</v>
      </c>
      <c r="AM1038" s="15">
        <v>0</v>
      </c>
      <c r="AN1038" s="15">
        <v>0</v>
      </c>
      <c r="AO1038" s="15">
        <v>0</v>
      </c>
      <c r="AP1038" s="15">
        <v>0</v>
      </c>
      <c r="AQ1038" s="15">
        <v>0</v>
      </c>
      <c r="AR1038" s="15">
        <v>0</v>
      </c>
      <c r="AS1038" s="15">
        <v>0</v>
      </c>
      <c r="AT1038" s="15">
        <v>0</v>
      </c>
      <c r="AU1038" s="15">
        <v>0</v>
      </c>
      <c r="AV1038" s="15">
        <v>0</v>
      </c>
      <c r="AW1038" s="16">
        <f t="shared" si="234"/>
        <v>209</v>
      </c>
      <c r="AX1038" s="16">
        <f t="shared" si="235"/>
        <v>207</v>
      </c>
      <c r="AY1038" s="15">
        <v>0</v>
      </c>
      <c r="AZ1038" s="15">
        <v>0</v>
      </c>
      <c r="BA1038" s="15">
        <v>0</v>
      </c>
      <c r="BB1038" s="15">
        <v>1324</v>
      </c>
      <c r="BC1038" s="15">
        <v>1318</v>
      </c>
      <c r="BD1038" s="15">
        <v>737</v>
      </c>
      <c r="BE1038" s="15">
        <v>707</v>
      </c>
      <c r="BF1038" s="15">
        <v>30</v>
      </c>
      <c r="BG1038" s="16">
        <f t="shared" si="236"/>
        <v>39</v>
      </c>
      <c r="BH1038" s="15">
        <v>38</v>
      </c>
      <c r="BI1038" s="15">
        <v>1</v>
      </c>
      <c r="BJ1038" s="15">
        <v>0</v>
      </c>
      <c r="BK1038" s="15">
        <v>9153</v>
      </c>
      <c r="BL1038" s="16">
        <f t="shared" si="237"/>
        <v>41043</v>
      </c>
      <c r="BM1038" s="16">
        <f t="shared" si="238"/>
        <v>349</v>
      </c>
      <c r="BN1038" s="15">
        <v>349</v>
      </c>
      <c r="BO1038" s="15">
        <v>0</v>
      </c>
      <c r="BP1038" s="15">
        <v>0</v>
      </c>
      <c r="BQ1038" s="15">
        <v>307</v>
      </c>
      <c r="BR1038" s="16">
        <f t="shared" si="239"/>
        <v>50026</v>
      </c>
      <c r="BS1038" s="16">
        <f t="shared" si="240"/>
        <v>47633</v>
      </c>
      <c r="BT1038" s="16">
        <f t="shared" si="241"/>
        <v>2393</v>
      </c>
      <c r="BU1038" s="16">
        <f t="shared" si="242"/>
        <v>121939</v>
      </c>
      <c r="BV1038" s="15"/>
      <c r="BW1038" s="15">
        <v>0</v>
      </c>
    </row>
    <row r="1039" spans="1:75">
      <c r="A1039" s="21" t="s">
        <v>178</v>
      </c>
      <c r="B1039" s="22">
        <v>43900</v>
      </c>
      <c r="C1039" s="21" t="s">
        <v>394</v>
      </c>
      <c r="D1039" s="23">
        <v>2020</v>
      </c>
      <c r="E1039" s="21" t="s">
        <v>965</v>
      </c>
      <c r="F1039" s="24">
        <v>4553013</v>
      </c>
      <c r="G1039" s="24">
        <v>407428</v>
      </c>
      <c r="H1039" s="24">
        <v>2275518</v>
      </c>
      <c r="I1039" s="24">
        <v>533</v>
      </c>
      <c r="J1039" s="24">
        <v>19788</v>
      </c>
      <c r="K1039" s="24">
        <v>2256263</v>
      </c>
      <c r="L1039" s="24">
        <v>-16</v>
      </c>
      <c r="M1039" s="24">
        <v>4661931</v>
      </c>
      <c r="N1039" s="24">
        <v>2352866</v>
      </c>
      <c r="O1039" s="24">
        <v>2256279</v>
      </c>
      <c r="P1039" s="24">
        <v>1325</v>
      </c>
      <c r="Q1039" s="24">
        <v>90</v>
      </c>
      <c r="R1039" s="24">
        <v>95261</v>
      </c>
      <c r="S1039" s="24">
        <v>3448</v>
      </c>
      <c r="T1039" s="24">
        <v>11989</v>
      </c>
      <c r="U1039" s="24">
        <v>12970</v>
      </c>
      <c r="V1039" s="24">
        <v>1</v>
      </c>
      <c r="W1039" s="24">
        <v>66853</v>
      </c>
      <c r="X1039" s="24">
        <v>1</v>
      </c>
      <c r="Y1039" s="38"/>
      <c r="Z1039" s="24">
        <v>56230</v>
      </c>
      <c r="AA1039" s="24">
        <v>22822</v>
      </c>
      <c r="AB1039" s="24">
        <v>22260</v>
      </c>
      <c r="AC1039" s="24">
        <v>562</v>
      </c>
      <c r="AD1039" s="24">
        <v>36</v>
      </c>
      <c r="AE1039" s="24">
        <v>157</v>
      </c>
      <c r="AF1039" s="24">
        <v>34</v>
      </c>
      <c r="AG1039" s="24">
        <v>335</v>
      </c>
      <c r="AH1039" s="24">
        <v>16</v>
      </c>
      <c r="AI1039" s="24">
        <v>16</v>
      </c>
      <c r="AJ1039" s="24">
        <v>0</v>
      </c>
      <c r="AK1039" s="24">
        <v>0</v>
      </c>
      <c r="AL1039" s="24">
        <v>0</v>
      </c>
      <c r="AM1039" s="24">
        <v>0</v>
      </c>
      <c r="AN1039" s="24">
        <v>61</v>
      </c>
      <c r="AO1039" s="24">
        <v>64</v>
      </c>
      <c r="AP1039" s="24">
        <v>12</v>
      </c>
      <c r="AQ1039" s="24">
        <v>3</v>
      </c>
      <c r="AR1039" s="24">
        <v>49</v>
      </c>
      <c r="AS1039" s="24">
        <v>0</v>
      </c>
      <c r="AT1039" s="24">
        <v>0</v>
      </c>
      <c r="AU1039" s="24">
        <v>0</v>
      </c>
      <c r="AV1039" s="24">
        <v>49</v>
      </c>
      <c r="AW1039" s="24">
        <v>22838</v>
      </c>
      <c r="AX1039" s="24">
        <v>22276</v>
      </c>
      <c r="AY1039" s="24">
        <v>0</v>
      </c>
      <c r="AZ1039" s="24">
        <v>0</v>
      </c>
      <c r="BA1039" s="24">
        <v>0</v>
      </c>
      <c r="BB1039" s="24">
        <v>77304</v>
      </c>
      <c r="BC1039" s="24">
        <v>77270</v>
      </c>
      <c r="BD1039" s="24">
        <v>45715</v>
      </c>
      <c r="BE1039" s="24">
        <v>44175</v>
      </c>
      <c r="BF1039" s="24">
        <v>1542</v>
      </c>
      <c r="BG1039" s="24">
        <v>7429</v>
      </c>
      <c r="BH1039" s="24">
        <v>7332</v>
      </c>
      <c r="BI1039" s="24">
        <v>97</v>
      </c>
      <c r="BJ1039" s="24">
        <v>118</v>
      </c>
      <c r="BK1039" s="24">
        <v>979357</v>
      </c>
      <c r="BL1039" s="24">
        <v>1366080</v>
      </c>
      <c r="BM1039" s="24">
        <v>25061</v>
      </c>
      <c r="BN1039" s="24">
        <v>14433</v>
      </c>
      <c r="BO1039" s="24">
        <v>10628</v>
      </c>
      <c r="BP1039" s="24">
        <v>8</v>
      </c>
      <c r="BQ1039" s="24">
        <v>17769</v>
      </c>
      <c r="BR1039" s="24">
        <v>2329964</v>
      </c>
      <c r="BS1039" s="24">
        <v>2234000</v>
      </c>
      <c r="BT1039" s="24">
        <v>94650</v>
      </c>
      <c r="BU1039" s="24">
        <v>4605640</v>
      </c>
      <c r="BV1039" s="24">
        <v>0</v>
      </c>
      <c r="BW1039" s="24">
        <v>4026</v>
      </c>
    </row>
    <row r="1040" spans="1:75">
      <c r="A1040" t="s">
        <v>98</v>
      </c>
      <c r="B1040" s="18">
        <v>43872</v>
      </c>
      <c r="C1040" s="4" t="s">
        <v>99</v>
      </c>
      <c r="D1040" s="5">
        <v>2020</v>
      </c>
      <c r="E1040" s="4" t="s">
        <v>966</v>
      </c>
      <c r="F1040" s="4">
        <v>7025</v>
      </c>
      <c r="G1040" s="4">
        <v>559</v>
      </c>
      <c r="H1040" s="4">
        <v>2505</v>
      </c>
      <c r="I1040" s="16">
        <v>0</v>
      </c>
      <c r="J1040" s="16">
        <v>0</v>
      </c>
      <c r="K1040" s="16">
        <f t="shared" ref="K1040:K1078" si="243">H1040-J1040+I1040</f>
        <v>2505</v>
      </c>
      <c r="L1040" s="16">
        <f t="shared" ref="L1040:L1078" si="244">(H1040+I1040-J1040)-(O1040)</f>
        <v>0</v>
      </c>
      <c r="M1040" s="4">
        <v>7086</v>
      </c>
      <c r="N1040" s="4">
        <v>2559</v>
      </c>
      <c r="O1040" s="16">
        <v>2505</v>
      </c>
      <c r="P1040" s="16">
        <v>0</v>
      </c>
      <c r="Q1040" s="16">
        <v>0</v>
      </c>
      <c r="R1040" s="16">
        <v>54</v>
      </c>
      <c r="S1040" s="4">
        <v>9</v>
      </c>
      <c r="T1040" s="4">
        <v>27</v>
      </c>
      <c r="U1040" s="4">
        <v>17</v>
      </c>
      <c r="V1040" s="16">
        <v>0</v>
      </c>
      <c r="W1040" s="16">
        <v>1</v>
      </c>
      <c r="X1040" s="16">
        <f t="shared" ref="X1040:X1078" si="245">(N1040)-(O1040+P1040+R1040)</f>
        <v>0</v>
      </c>
      <c r="Y1040" s="2" t="s">
        <v>513</v>
      </c>
      <c r="Z1040" s="16">
        <v>50</v>
      </c>
      <c r="AA1040" s="16">
        <v>3</v>
      </c>
      <c r="AB1040" s="16">
        <v>3</v>
      </c>
      <c r="AC1040" s="16">
        <v>0</v>
      </c>
      <c r="AD1040" s="16">
        <v>0</v>
      </c>
      <c r="AE1040" s="16">
        <v>0</v>
      </c>
      <c r="AF1040" s="16">
        <v>0</v>
      </c>
      <c r="AG1040" s="16">
        <v>0</v>
      </c>
      <c r="AH1040" s="16">
        <v>0</v>
      </c>
      <c r="AI1040" s="16">
        <v>0</v>
      </c>
      <c r="AJ1040" s="16">
        <v>0</v>
      </c>
      <c r="AK1040" s="16">
        <v>0</v>
      </c>
      <c r="AL1040" s="16">
        <v>0</v>
      </c>
      <c r="AM1040" s="16">
        <v>0</v>
      </c>
      <c r="AN1040" s="16">
        <v>0</v>
      </c>
      <c r="AO1040" s="16">
        <v>0</v>
      </c>
      <c r="AP1040" s="16">
        <v>0</v>
      </c>
      <c r="AQ1040" s="16">
        <v>0</v>
      </c>
      <c r="AR1040" s="16">
        <v>0</v>
      </c>
      <c r="AS1040" s="16">
        <v>0</v>
      </c>
      <c r="AT1040" s="16">
        <v>0</v>
      </c>
      <c r="AU1040" s="16">
        <v>0</v>
      </c>
      <c r="AV1040" s="16">
        <v>0</v>
      </c>
      <c r="AW1040" s="16">
        <f t="shared" ref="AW1040:AW1078" si="246">AA1040+AH1040</f>
        <v>3</v>
      </c>
      <c r="AX1040" s="16">
        <f t="shared" ref="AX1040:AX1078" si="247">AB1040+AI1040</f>
        <v>3</v>
      </c>
      <c r="AY1040" s="16">
        <v>0</v>
      </c>
      <c r="AZ1040" s="16">
        <v>0</v>
      </c>
      <c r="BA1040" s="16">
        <v>0</v>
      </c>
      <c r="BB1040" s="16">
        <v>5</v>
      </c>
      <c r="BC1040" s="16">
        <v>5</v>
      </c>
      <c r="BD1040" s="16">
        <v>2</v>
      </c>
      <c r="BE1040" s="16">
        <v>2</v>
      </c>
      <c r="BF1040" s="16">
        <v>0</v>
      </c>
      <c r="BG1040" s="16">
        <f t="shared" ref="BG1040:BG1078" si="248">BH1040+BI1040</f>
        <v>0</v>
      </c>
      <c r="BH1040" s="16">
        <v>0</v>
      </c>
      <c r="BI1040" s="16">
        <v>0</v>
      </c>
      <c r="BJ1040" s="16">
        <v>0</v>
      </c>
      <c r="BK1040" s="16">
        <v>1140</v>
      </c>
      <c r="BL1040" s="16">
        <f t="shared" ref="BL1040:BL1078" si="249">N1040-AY1040-BG1040-BK1040</f>
        <v>1419</v>
      </c>
      <c r="BM1040" s="16">
        <f t="shared" ref="BM1040:BM1078" si="250">BN1040+BO1040</f>
        <v>5</v>
      </c>
      <c r="BN1040" s="16">
        <v>5</v>
      </c>
      <c r="BO1040" s="16">
        <v>0</v>
      </c>
      <c r="BP1040" s="16">
        <v>0</v>
      </c>
      <c r="BQ1040" s="16">
        <v>0</v>
      </c>
      <c r="BR1040" s="16">
        <f t="shared" ref="BR1040:BR1078" si="251">N1040-AA1040-AO1040-AH1040-AZ1040</f>
        <v>2556</v>
      </c>
      <c r="BS1040" s="16">
        <f t="shared" ref="BS1040:BS1078" si="252">O1040-AB1040-AQ1040-AI1040-AZ1040</f>
        <v>2502</v>
      </c>
      <c r="BT1040" s="16">
        <f t="shared" ref="BT1040:BT1078" si="253">R1040-AC1040-AR1040-AJ1040-AK1040-AL1040-AM1040-BA1040</f>
        <v>54</v>
      </c>
      <c r="BU1040" s="16">
        <f t="shared" ref="BU1040:BU1078" si="254">M1040-Z1040-AN1040-AY1040</f>
        <v>7036</v>
      </c>
      <c r="BV1040" s="16"/>
      <c r="BW1040" s="16">
        <v>0</v>
      </c>
    </row>
    <row r="1041" spans="1:75">
      <c r="A1041" t="s">
        <v>101</v>
      </c>
      <c r="B1041" s="18">
        <v>43872</v>
      </c>
      <c r="C1041" s="4" t="s">
        <v>99</v>
      </c>
      <c r="D1041" s="5">
        <v>2020</v>
      </c>
      <c r="E1041" s="4" t="s">
        <v>967</v>
      </c>
      <c r="F1041" s="4">
        <v>12555</v>
      </c>
      <c r="G1041" s="4">
        <v>2839</v>
      </c>
      <c r="H1041" s="4">
        <v>4753</v>
      </c>
      <c r="I1041" s="16">
        <v>0</v>
      </c>
      <c r="J1041" s="16">
        <v>0</v>
      </c>
      <c r="K1041" s="16">
        <f t="shared" si="243"/>
        <v>4753</v>
      </c>
      <c r="L1041" s="16">
        <f t="shared" si="244"/>
        <v>0</v>
      </c>
      <c r="M1041" s="4">
        <v>12709</v>
      </c>
      <c r="N1041" s="4">
        <v>4830</v>
      </c>
      <c r="O1041" s="16">
        <v>4753</v>
      </c>
      <c r="P1041" s="16">
        <v>0</v>
      </c>
      <c r="Q1041" s="16">
        <v>0</v>
      </c>
      <c r="R1041" s="16">
        <v>77</v>
      </c>
      <c r="S1041" s="4">
        <v>16</v>
      </c>
      <c r="T1041" s="4">
        <v>21</v>
      </c>
      <c r="U1041" s="4">
        <v>30</v>
      </c>
      <c r="V1041" s="16">
        <v>0</v>
      </c>
      <c r="W1041" s="16">
        <v>10</v>
      </c>
      <c r="X1041" s="16">
        <f t="shared" si="245"/>
        <v>0</v>
      </c>
      <c r="Z1041" s="16">
        <v>43</v>
      </c>
      <c r="AA1041" s="16">
        <v>7</v>
      </c>
      <c r="AB1041" s="16">
        <v>7</v>
      </c>
      <c r="AC1041" s="16">
        <v>0</v>
      </c>
      <c r="AD1041" s="16">
        <v>0</v>
      </c>
      <c r="AE1041" s="16">
        <v>0</v>
      </c>
      <c r="AF1041" s="16">
        <v>0</v>
      </c>
      <c r="AG1041" s="16">
        <v>0</v>
      </c>
      <c r="AH1041" s="16">
        <v>0</v>
      </c>
      <c r="AI1041" s="16">
        <v>0</v>
      </c>
      <c r="AJ1041" s="16">
        <v>0</v>
      </c>
      <c r="AK1041" s="16">
        <v>0</v>
      </c>
      <c r="AL1041" s="16">
        <v>0</v>
      </c>
      <c r="AM1041" s="16">
        <v>0</v>
      </c>
      <c r="AN1041" s="16">
        <v>0</v>
      </c>
      <c r="AO1041" s="16">
        <v>0</v>
      </c>
      <c r="AP1041" s="16">
        <v>0</v>
      </c>
      <c r="AQ1041" s="16">
        <v>0</v>
      </c>
      <c r="AR1041" s="16">
        <v>0</v>
      </c>
      <c r="AS1041" s="16">
        <v>0</v>
      </c>
      <c r="AT1041" s="16">
        <v>0</v>
      </c>
      <c r="AU1041" s="16">
        <v>0</v>
      </c>
      <c r="AV1041" s="16">
        <v>0</v>
      </c>
      <c r="AW1041" s="16">
        <f t="shared" si="246"/>
        <v>7</v>
      </c>
      <c r="AX1041" s="16">
        <f t="shared" si="247"/>
        <v>7</v>
      </c>
      <c r="AY1041" s="16">
        <v>0</v>
      </c>
      <c r="AZ1041" s="16">
        <v>0</v>
      </c>
      <c r="BA1041" s="16">
        <v>0</v>
      </c>
      <c r="BB1041" s="16">
        <v>26</v>
      </c>
      <c r="BC1041" s="16">
        <v>26</v>
      </c>
      <c r="BD1041" s="16">
        <v>12</v>
      </c>
      <c r="BE1041" s="16">
        <v>12</v>
      </c>
      <c r="BF1041" s="16">
        <v>0</v>
      </c>
      <c r="BG1041" s="16">
        <f t="shared" si="248"/>
        <v>2</v>
      </c>
      <c r="BH1041" s="16">
        <v>2</v>
      </c>
      <c r="BI1041" s="16">
        <v>0</v>
      </c>
      <c r="BJ1041" s="16">
        <v>0</v>
      </c>
      <c r="BK1041" s="16">
        <v>1637</v>
      </c>
      <c r="BL1041" s="16">
        <f t="shared" si="249"/>
        <v>3191</v>
      </c>
      <c r="BM1041" s="16">
        <f t="shared" si="250"/>
        <v>22</v>
      </c>
      <c r="BN1041" s="16">
        <v>22</v>
      </c>
      <c r="BO1041" s="16">
        <v>0</v>
      </c>
      <c r="BP1041" s="16">
        <v>0</v>
      </c>
      <c r="BQ1041" s="16">
        <v>0</v>
      </c>
      <c r="BR1041" s="16">
        <f t="shared" si="251"/>
        <v>4823</v>
      </c>
      <c r="BS1041" s="16">
        <f t="shared" si="252"/>
        <v>4746</v>
      </c>
      <c r="BT1041" s="16">
        <f t="shared" si="253"/>
        <v>77</v>
      </c>
      <c r="BU1041" s="16">
        <f t="shared" si="254"/>
        <v>12666</v>
      </c>
      <c r="BV1041" s="16"/>
      <c r="BW1041" s="16">
        <v>0</v>
      </c>
    </row>
    <row r="1042" spans="1:75">
      <c r="A1042" t="s">
        <v>103</v>
      </c>
      <c r="B1042" s="18">
        <v>43872</v>
      </c>
      <c r="C1042" s="4" t="s">
        <v>99</v>
      </c>
      <c r="D1042" s="5">
        <v>2020</v>
      </c>
      <c r="E1042" s="4" t="s">
        <v>968</v>
      </c>
      <c r="F1042" s="4">
        <v>8320</v>
      </c>
      <c r="G1042" s="4">
        <v>532</v>
      </c>
      <c r="H1042" s="4">
        <v>2478</v>
      </c>
      <c r="I1042" s="16">
        <v>0</v>
      </c>
      <c r="J1042" s="16">
        <v>0</v>
      </c>
      <c r="K1042" s="16">
        <f t="shared" si="243"/>
        <v>2478</v>
      </c>
      <c r="L1042" s="16">
        <f t="shared" si="244"/>
        <v>0</v>
      </c>
      <c r="M1042" s="4">
        <v>8370</v>
      </c>
      <c r="N1042" s="4">
        <v>2512</v>
      </c>
      <c r="O1042" s="16">
        <v>2478</v>
      </c>
      <c r="P1042" s="16">
        <v>0</v>
      </c>
      <c r="Q1042" s="16">
        <v>0</v>
      </c>
      <c r="R1042" s="16">
        <v>34</v>
      </c>
      <c r="S1042" s="4">
        <v>11</v>
      </c>
      <c r="T1042" s="4">
        <v>6</v>
      </c>
      <c r="U1042" s="4">
        <v>17</v>
      </c>
      <c r="V1042" s="16">
        <v>0</v>
      </c>
      <c r="W1042" s="16">
        <v>0</v>
      </c>
      <c r="X1042" s="16">
        <f t="shared" si="245"/>
        <v>0</v>
      </c>
      <c r="Y1042" s="2" t="s">
        <v>513</v>
      </c>
      <c r="Z1042" s="16">
        <v>58</v>
      </c>
      <c r="AA1042" s="16">
        <v>7</v>
      </c>
      <c r="AB1042" s="16">
        <v>7</v>
      </c>
      <c r="AC1042" s="16">
        <v>0</v>
      </c>
      <c r="AD1042" s="16">
        <v>0</v>
      </c>
      <c r="AE1042" s="16">
        <v>0</v>
      </c>
      <c r="AF1042" s="16">
        <v>0</v>
      </c>
      <c r="AG1042" s="16">
        <v>0</v>
      </c>
      <c r="AH1042" s="16">
        <v>0</v>
      </c>
      <c r="AI1042" s="16">
        <v>0</v>
      </c>
      <c r="AJ1042" s="16">
        <v>0</v>
      </c>
      <c r="AK1042" s="16">
        <v>0</v>
      </c>
      <c r="AL1042" s="16">
        <v>0</v>
      </c>
      <c r="AM1042" s="16">
        <v>0</v>
      </c>
      <c r="AN1042" s="16">
        <v>0</v>
      </c>
      <c r="AO1042" s="16">
        <v>0</v>
      </c>
      <c r="AP1042" s="16">
        <v>0</v>
      </c>
      <c r="AQ1042" s="16">
        <v>0</v>
      </c>
      <c r="AR1042" s="16">
        <v>0</v>
      </c>
      <c r="AS1042" s="16">
        <v>0</v>
      </c>
      <c r="AT1042" s="16">
        <v>0</v>
      </c>
      <c r="AU1042" s="16">
        <v>0</v>
      </c>
      <c r="AV1042" s="16">
        <v>0</v>
      </c>
      <c r="AW1042" s="16">
        <f t="shared" si="246"/>
        <v>7</v>
      </c>
      <c r="AX1042" s="16">
        <f t="shared" si="247"/>
        <v>7</v>
      </c>
      <c r="AY1042" s="16">
        <v>0</v>
      </c>
      <c r="AZ1042" s="16">
        <v>0</v>
      </c>
      <c r="BA1042" s="16">
        <v>0</v>
      </c>
      <c r="BB1042" s="16">
        <v>20</v>
      </c>
      <c r="BC1042" s="16">
        <v>20</v>
      </c>
      <c r="BD1042" s="16">
        <v>1</v>
      </c>
      <c r="BE1042" s="16">
        <v>1</v>
      </c>
      <c r="BF1042" s="16">
        <v>0</v>
      </c>
      <c r="BG1042" s="16">
        <f t="shared" si="248"/>
        <v>0</v>
      </c>
      <c r="BH1042" s="16">
        <v>0</v>
      </c>
      <c r="BI1042" s="16">
        <v>0</v>
      </c>
      <c r="BJ1042" s="16">
        <v>0</v>
      </c>
      <c r="BK1042" s="16">
        <v>1064</v>
      </c>
      <c r="BL1042" s="16">
        <f t="shared" si="249"/>
        <v>1448</v>
      </c>
      <c r="BM1042" s="16">
        <f t="shared" si="250"/>
        <v>4</v>
      </c>
      <c r="BN1042" s="16">
        <v>4</v>
      </c>
      <c r="BO1042" s="16">
        <v>0</v>
      </c>
      <c r="BP1042" s="16">
        <v>0</v>
      </c>
      <c r="BQ1042" s="16">
        <v>1</v>
      </c>
      <c r="BR1042" s="16">
        <f t="shared" si="251"/>
        <v>2505</v>
      </c>
      <c r="BS1042" s="16">
        <f t="shared" si="252"/>
        <v>2471</v>
      </c>
      <c r="BT1042" s="16">
        <f t="shared" si="253"/>
        <v>34</v>
      </c>
      <c r="BU1042" s="16">
        <f t="shared" si="254"/>
        <v>8312</v>
      </c>
      <c r="BV1042" s="16"/>
      <c r="BW1042" s="16">
        <v>0</v>
      </c>
    </row>
    <row r="1043" spans="1:75">
      <c r="A1043" t="s">
        <v>105</v>
      </c>
      <c r="B1043" s="18">
        <v>43872</v>
      </c>
      <c r="C1043" s="4" t="s">
        <v>99</v>
      </c>
      <c r="D1043" s="5">
        <v>2020</v>
      </c>
      <c r="E1043" s="4" t="s">
        <v>969</v>
      </c>
      <c r="F1043" s="4">
        <v>12286</v>
      </c>
      <c r="G1043" s="4">
        <v>759</v>
      </c>
      <c r="H1043" s="4">
        <v>5535</v>
      </c>
      <c r="I1043" s="16">
        <v>0</v>
      </c>
      <c r="J1043" s="16">
        <v>0</v>
      </c>
      <c r="K1043" s="16">
        <f t="shared" si="243"/>
        <v>5535</v>
      </c>
      <c r="L1043" s="16">
        <f t="shared" si="244"/>
        <v>0</v>
      </c>
      <c r="M1043" s="4">
        <v>12525</v>
      </c>
      <c r="N1043" s="4">
        <v>5594</v>
      </c>
      <c r="O1043" s="16">
        <v>5535</v>
      </c>
      <c r="P1043" s="16">
        <v>1</v>
      </c>
      <c r="Q1043" s="16">
        <v>1</v>
      </c>
      <c r="R1043" s="16">
        <v>58</v>
      </c>
      <c r="S1043" s="4">
        <v>25</v>
      </c>
      <c r="T1043" s="4">
        <v>4</v>
      </c>
      <c r="U1043" s="4">
        <v>26</v>
      </c>
      <c r="V1043" s="16">
        <v>0</v>
      </c>
      <c r="W1043" s="16">
        <v>3</v>
      </c>
      <c r="X1043" s="16">
        <f t="shared" si="245"/>
        <v>0</v>
      </c>
      <c r="Y1043" s="2" t="s">
        <v>513</v>
      </c>
      <c r="Z1043" s="16">
        <v>122</v>
      </c>
      <c r="AA1043" s="16">
        <v>8</v>
      </c>
      <c r="AB1043" s="16">
        <v>8</v>
      </c>
      <c r="AC1043" s="16">
        <v>0</v>
      </c>
      <c r="AD1043" s="16">
        <v>0</v>
      </c>
      <c r="AE1043" s="16">
        <v>0</v>
      </c>
      <c r="AF1043" s="16">
        <v>0</v>
      </c>
      <c r="AG1043" s="16">
        <v>0</v>
      </c>
      <c r="AH1043" s="16">
        <v>0</v>
      </c>
      <c r="AI1043" s="16">
        <v>0</v>
      </c>
      <c r="AJ1043" s="16">
        <v>0</v>
      </c>
      <c r="AK1043" s="16">
        <v>0</v>
      </c>
      <c r="AL1043" s="16">
        <v>0</v>
      </c>
      <c r="AM1043" s="16">
        <v>0</v>
      </c>
      <c r="AN1043" s="16">
        <v>0</v>
      </c>
      <c r="AO1043" s="16">
        <v>0</v>
      </c>
      <c r="AP1043" s="16">
        <v>0</v>
      </c>
      <c r="AQ1043" s="16">
        <v>0</v>
      </c>
      <c r="AR1043" s="16">
        <v>0</v>
      </c>
      <c r="AS1043" s="16">
        <v>0</v>
      </c>
      <c r="AT1043" s="16">
        <v>0</v>
      </c>
      <c r="AU1043" s="16">
        <v>0</v>
      </c>
      <c r="AV1043" s="16">
        <v>0</v>
      </c>
      <c r="AW1043" s="16">
        <f t="shared" si="246"/>
        <v>8</v>
      </c>
      <c r="AX1043" s="16">
        <f t="shared" si="247"/>
        <v>8</v>
      </c>
      <c r="AY1043" s="16">
        <v>0</v>
      </c>
      <c r="AZ1043" s="16">
        <v>0</v>
      </c>
      <c r="BA1043" s="16">
        <v>0</v>
      </c>
      <c r="BB1043" s="16">
        <v>78</v>
      </c>
      <c r="BC1043" s="16">
        <v>78</v>
      </c>
      <c r="BD1043" s="16">
        <v>48</v>
      </c>
      <c r="BE1043" s="16">
        <v>39</v>
      </c>
      <c r="BF1043" s="16">
        <v>0</v>
      </c>
      <c r="BG1043" s="16">
        <f t="shared" si="248"/>
        <v>3</v>
      </c>
      <c r="BH1043" s="16">
        <v>3</v>
      </c>
      <c r="BI1043" s="16">
        <v>0</v>
      </c>
      <c r="BJ1043" s="16">
        <v>0</v>
      </c>
      <c r="BK1043" s="16">
        <v>3010</v>
      </c>
      <c r="BL1043" s="16">
        <f t="shared" si="249"/>
        <v>2581</v>
      </c>
      <c r="BM1043" s="16">
        <f t="shared" si="250"/>
        <v>84</v>
      </c>
      <c r="BN1043" s="16">
        <v>84</v>
      </c>
      <c r="BO1043" s="16">
        <v>0</v>
      </c>
      <c r="BP1043" s="16">
        <v>0</v>
      </c>
      <c r="BQ1043" s="16">
        <v>0</v>
      </c>
      <c r="BR1043" s="16">
        <f t="shared" si="251"/>
        <v>5586</v>
      </c>
      <c r="BS1043" s="16">
        <f t="shared" si="252"/>
        <v>5527</v>
      </c>
      <c r="BT1043" s="16">
        <f t="shared" si="253"/>
        <v>58</v>
      </c>
      <c r="BU1043" s="16">
        <f t="shared" si="254"/>
        <v>12403</v>
      </c>
      <c r="BV1043" s="16"/>
      <c r="BW1043" s="16">
        <v>0</v>
      </c>
    </row>
    <row r="1044" spans="1:75" ht="72.599999999999994">
      <c r="A1044" t="s">
        <v>107</v>
      </c>
      <c r="B1044" s="18">
        <v>43872</v>
      </c>
      <c r="C1044" s="4" t="s">
        <v>99</v>
      </c>
      <c r="D1044" s="5">
        <v>2020</v>
      </c>
      <c r="E1044" s="4" t="s">
        <v>970</v>
      </c>
      <c r="F1044" s="4">
        <v>24895</v>
      </c>
      <c r="G1044" s="4">
        <v>2246</v>
      </c>
      <c r="H1044" s="4">
        <v>12560</v>
      </c>
      <c r="I1044" s="16">
        <v>1</v>
      </c>
      <c r="J1044" s="16">
        <v>3</v>
      </c>
      <c r="K1044" s="16">
        <f t="shared" si="243"/>
        <v>12558</v>
      </c>
      <c r="L1044" s="16">
        <f t="shared" si="244"/>
        <v>-1</v>
      </c>
      <c r="M1044" s="4">
        <v>25261</v>
      </c>
      <c r="N1044" s="4">
        <v>12686</v>
      </c>
      <c r="O1044" s="16">
        <v>12559</v>
      </c>
      <c r="P1044" s="16">
        <v>0</v>
      </c>
      <c r="Q1044" s="16">
        <v>0</v>
      </c>
      <c r="R1044" s="16">
        <v>127</v>
      </c>
      <c r="S1044" s="4">
        <v>41</v>
      </c>
      <c r="T1044" s="4">
        <v>42</v>
      </c>
      <c r="U1044" s="4">
        <v>41</v>
      </c>
      <c r="V1044" s="16">
        <v>0</v>
      </c>
      <c r="W1044" s="16">
        <v>3</v>
      </c>
      <c r="X1044" s="16">
        <f t="shared" si="245"/>
        <v>0</v>
      </c>
      <c r="Y1044" s="2" t="s">
        <v>971</v>
      </c>
      <c r="Z1044" s="16">
        <v>485</v>
      </c>
      <c r="AA1044" s="16">
        <v>65</v>
      </c>
      <c r="AB1044" s="16">
        <v>64</v>
      </c>
      <c r="AC1044" s="16">
        <v>1</v>
      </c>
      <c r="AD1044" s="16">
        <v>0</v>
      </c>
      <c r="AE1044" s="16">
        <v>1</v>
      </c>
      <c r="AF1044" s="16">
        <v>0</v>
      </c>
      <c r="AG1044" s="16">
        <v>0</v>
      </c>
      <c r="AH1044" s="16">
        <v>0</v>
      </c>
      <c r="AI1044" s="16">
        <v>0</v>
      </c>
      <c r="AJ1044" s="16">
        <v>0</v>
      </c>
      <c r="AK1044" s="16">
        <v>0</v>
      </c>
      <c r="AL1044" s="16">
        <v>0</v>
      </c>
      <c r="AM1044" s="16">
        <v>0</v>
      </c>
      <c r="AN1044" s="16">
        <v>0</v>
      </c>
      <c r="AO1044" s="16">
        <v>0</v>
      </c>
      <c r="AP1044" s="16">
        <v>0</v>
      </c>
      <c r="AQ1044" s="16">
        <v>0</v>
      </c>
      <c r="AR1044" s="16">
        <v>0</v>
      </c>
      <c r="AS1044" s="16">
        <v>0</v>
      </c>
      <c r="AT1044" s="16">
        <v>0</v>
      </c>
      <c r="AU1044" s="16">
        <v>0</v>
      </c>
      <c r="AV1044" s="16">
        <v>0</v>
      </c>
      <c r="AW1044" s="16">
        <f t="shared" si="246"/>
        <v>65</v>
      </c>
      <c r="AX1044" s="16">
        <f t="shared" si="247"/>
        <v>64</v>
      </c>
      <c r="AY1044" s="16">
        <v>0</v>
      </c>
      <c r="AZ1044" s="16">
        <v>0</v>
      </c>
      <c r="BA1044" s="16">
        <v>0</v>
      </c>
      <c r="BB1044" s="16">
        <v>204</v>
      </c>
      <c r="BC1044" s="16">
        <v>204</v>
      </c>
      <c r="BD1044" s="16">
        <v>85</v>
      </c>
      <c r="BE1044" s="16">
        <v>84</v>
      </c>
      <c r="BF1044" s="16">
        <v>1</v>
      </c>
      <c r="BG1044" s="16">
        <f t="shared" si="248"/>
        <v>19</v>
      </c>
      <c r="BH1044" s="16">
        <v>19</v>
      </c>
      <c r="BI1044" s="16">
        <v>0</v>
      </c>
      <c r="BJ1044" s="16">
        <v>0</v>
      </c>
      <c r="BK1044" s="16">
        <v>7662</v>
      </c>
      <c r="BL1044" s="16">
        <f t="shared" si="249"/>
        <v>5005</v>
      </c>
      <c r="BM1044" s="16">
        <f t="shared" si="250"/>
        <v>248</v>
      </c>
      <c r="BN1044" s="16">
        <v>248</v>
      </c>
      <c r="BO1044" s="16">
        <v>0</v>
      </c>
      <c r="BP1044" s="16">
        <v>0</v>
      </c>
      <c r="BQ1044" s="16">
        <v>19</v>
      </c>
      <c r="BR1044" s="16">
        <f t="shared" si="251"/>
        <v>12621</v>
      </c>
      <c r="BS1044" s="16">
        <f t="shared" si="252"/>
        <v>12495</v>
      </c>
      <c r="BT1044" s="16">
        <f t="shared" si="253"/>
        <v>126</v>
      </c>
      <c r="BU1044" s="16">
        <f t="shared" si="254"/>
        <v>24776</v>
      </c>
      <c r="BV1044" s="16"/>
      <c r="BW1044" s="16">
        <v>0</v>
      </c>
    </row>
    <row r="1045" spans="1:75">
      <c r="A1045" t="s">
        <v>109</v>
      </c>
      <c r="B1045" s="18">
        <v>43872</v>
      </c>
      <c r="C1045" s="4" t="s">
        <v>99</v>
      </c>
      <c r="D1045" s="5">
        <v>2020</v>
      </c>
      <c r="E1045" s="4" t="s">
        <v>972</v>
      </c>
      <c r="F1045" s="4">
        <v>145950</v>
      </c>
      <c r="G1045" s="4">
        <v>21156</v>
      </c>
      <c r="H1045" s="4">
        <v>49771</v>
      </c>
      <c r="I1045" s="16">
        <v>8</v>
      </c>
      <c r="J1045" s="16">
        <v>0</v>
      </c>
      <c r="K1045" s="16">
        <f t="shared" si="243"/>
        <v>49779</v>
      </c>
      <c r="L1045" s="16">
        <f t="shared" si="244"/>
        <v>0</v>
      </c>
      <c r="M1045" s="4">
        <v>147957</v>
      </c>
      <c r="N1045" s="4">
        <v>50659</v>
      </c>
      <c r="O1045" s="16">
        <v>49779</v>
      </c>
      <c r="P1045" s="16">
        <v>0</v>
      </c>
      <c r="Q1045" s="16">
        <v>2</v>
      </c>
      <c r="R1045" s="16">
        <v>880</v>
      </c>
      <c r="S1045" s="4">
        <v>177</v>
      </c>
      <c r="T1045" s="4">
        <v>242</v>
      </c>
      <c r="U1045" s="4">
        <v>448</v>
      </c>
      <c r="V1045" s="16">
        <v>0</v>
      </c>
      <c r="W1045" s="16">
        <v>11</v>
      </c>
      <c r="X1045" s="16">
        <f t="shared" si="245"/>
        <v>0</v>
      </c>
      <c r="Z1045" s="16">
        <v>1374</v>
      </c>
      <c r="AA1045" s="16">
        <v>153</v>
      </c>
      <c r="AB1045" s="16">
        <v>152</v>
      </c>
      <c r="AC1045" s="16">
        <v>1</v>
      </c>
      <c r="AD1045" s="16">
        <v>0</v>
      </c>
      <c r="AE1045" s="16">
        <v>0</v>
      </c>
      <c r="AF1045" s="16">
        <v>1</v>
      </c>
      <c r="AG1045" s="16">
        <v>0</v>
      </c>
      <c r="AH1045" s="16">
        <v>0</v>
      </c>
      <c r="AI1045" s="16">
        <v>0</v>
      </c>
      <c r="AJ1045" s="16">
        <v>0</v>
      </c>
      <c r="AK1045" s="16">
        <v>0</v>
      </c>
      <c r="AL1045" s="16">
        <v>0</v>
      </c>
      <c r="AM1045" s="16">
        <v>0</v>
      </c>
      <c r="AN1045" s="16">
        <v>0</v>
      </c>
      <c r="AO1045" s="16">
        <v>0</v>
      </c>
      <c r="AP1045" s="16">
        <v>0</v>
      </c>
      <c r="AQ1045" s="16">
        <v>0</v>
      </c>
      <c r="AR1045" s="16">
        <v>0</v>
      </c>
      <c r="AS1045" s="16">
        <v>0</v>
      </c>
      <c r="AT1045" s="16">
        <v>0</v>
      </c>
      <c r="AU1045" s="16">
        <v>0</v>
      </c>
      <c r="AV1045" s="16">
        <v>0</v>
      </c>
      <c r="AW1045" s="16">
        <f t="shared" si="246"/>
        <v>153</v>
      </c>
      <c r="AX1045" s="16">
        <f t="shared" si="247"/>
        <v>152</v>
      </c>
      <c r="AY1045" s="16">
        <v>0</v>
      </c>
      <c r="AZ1045" s="16">
        <v>0</v>
      </c>
      <c r="BA1045" s="16">
        <v>0</v>
      </c>
      <c r="BB1045" s="16">
        <v>1144</v>
      </c>
      <c r="BC1045" s="16">
        <v>1143</v>
      </c>
      <c r="BD1045" s="16">
        <v>414</v>
      </c>
      <c r="BE1045" s="16">
        <v>406</v>
      </c>
      <c r="BF1045" s="16">
        <v>8</v>
      </c>
      <c r="BG1045" s="16">
        <f t="shared" si="248"/>
        <v>55</v>
      </c>
      <c r="BH1045" s="16">
        <v>54</v>
      </c>
      <c r="BI1045" s="16">
        <v>1</v>
      </c>
      <c r="BJ1045" s="16">
        <v>0</v>
      </c>
      <c r="BK1045" s="16">
        <v>11833</v>
      </c>
      <c r="BL1045" s="16">
        <f t="shared" si="249"/>
        <v>38771</v>
      </c>
      <c r="BM1045" s="16">
        <f t="shared" si="250"/>
        <v>501</v>
      </c>
      <c r="BN1045" s="16">
        <v>501</v>
      </c>
      <c r="BO1045" s="16">
        <v>0</v>
      </c>
      <c r="BP1045" s="16">
        <v>0</v>
      </c>
      <c r="BQ1045" s="16">
        <v>43</v>
      </c>
      <c r="BR1045" s="16">
        <f t="shared" si="251"/>
        <v>50506</v>
      </c>
      <c r="BS1045" s="16">
        <f t="shared" si="252"/>
        <v>49627</v>
      </c>
      <c r="BT1045" s="16">
        <f t="shared" si="253"/>
        <v>879</v>
      </c>
      <c r="BU1045" s="16">
        <f t="shared" si="254"/>
        <v>146583</v>
      </c>
      <c r="BV1045" s="16"/>
      <c r="BW1045" s="16">
        <v>0</v>
      </c>
    </row>
    <row r="1046" spans="1:75">
      <c r="A1046" t="s">
        <v>111</v>
      </c>
      <c r="B1046" s="18">
        <v>43872</v>
      </c>
      <c r="C1046" s="4" t="s">
        <v>99</v>
      </c>
      <c r="D1046" s="5">
        <v>2020</v>
      </c>
      <c r="E1046" s="4" t="s">
        <v>973</v>
      </c>
      <c r="I1046" s="16"/>
      <c r="J1046" s="16"/>
      <c r="K1046" s="16">
        <f t="shared" si="243"/>
        <v>0</v>
      </c>
      <c r="L1046" s="16">
        <f t="shared" si="244"/>
        <v>0</v>
      </c>
      <c r="O1046" s="16"/>
      <c r="P1046" s="16"/>
      <c r="Q1046" s="16"/>
      <c r="R1046" s="16"/>
      <c r="V1046" s="16"/>
      <c r="W1046" s="16"/>
      <c r="X1046" s="16">
        <f t="shared" si="245"/>
        <v>0</v>
      </c>
      <c r="Y1046" s="2" t="s">
        <v>513</v>
      </c>
      <c r="Z1046" s="16"/>
      <c r="AA1046" s="16"/>
      <c r="AB1046" s="16"/>
      <c r="AC1046" s="16"/>
      <c r="AD1046" s="16"/>
      <c r="AE1046" s="16"/>
      <c r="AF1046" s="16"/>
      <c r="AG1046" s="16"/>
      <c r="AH1046" s="16"/>
      <c r="AI1046" s="16"/>
      <c r="AJ1046" s="16"/>
      <c r="AK1046" s="16"/>
      <c r="AL1046" s="16"/>
      <c r="AM1046" s="16"/>
      <c r="AN1046" s="16"/>
      <c r="AO1046" s="16"/>
      <c r="AP1046" s="16"/>
      <c r="AQ1046" s="16"/>
      <c r="AR1046" s="16"/>
      <c r="AS1046" s="16"/>
      <c r="AT1046" s="16"/>
      <c r="AU1046" s="16"/>
      <c r="AV1046" s="16"/>
      <c r="AW1046" s="16">
        <f t="shared" si="246"/>
        <v>0</v>
      </c>
      <c r="AX1046" s="16">
        <f t="shared" si="247"/>
        <v>0</v>
      </c>
      <c r="AY1046" s="16"/>
      <c r="AZ1046" s="16"/>
      <c r="BA1046" s="16"/>
      <c r="BB1046" s="16"/>
      <c r="BC1046" s="16"/>
      <c r="BD1046" s="16"/>
      <c r="BE1046" s="16"/>
      <c r="BF1046" s="16"/>
      <c r="BG1046" s="16">
        <f t="shared" si="248"/>
        <v>0</v>
      </c>
      <c r="BH1046" s="16"/>
      <c r="BI1046" s="16"/>
      <c r="BJ1046" s="16"/>
      <c r="BK1046" s="16"/>
      <c r="BL1046" s="16">
        <f t="shared" si="249"/>
        <v>0</v>
      </c>
      <c r="BM1046" s="16">
        <f t="shared" si="250"/>
        <v>0</v>
      </c>
      <c r="BN1046" s="16"/>
      <c r="BO1046" s="16"/>
      <c r="BP1046" s="16"/>
      <c r="BQ1046" s="16"/>
      <c r="BR1046" s="16">
        <f t="shared" si="251"/>
        <v>0</v>
      </c>
      <c r="BS1046" s="16">
        <f t="shared" si="252"/>
        <v>0</v>
      </c>
      <c r="BT1046" s="16">
        <f t="shared" si="253"/>
        <v>0</v>
      </c>
      <c r="BU1046" s="16">
        <f t="shared" si="254"/>
        <v>0</v>
      </c>
      <c r="BV1046" s="16"/>
      <c r="BW1046" s="16"/>
    </row>
    <row r="1047" spans="1:75">
      <c r="A1047" t="s">
        <v>113</v>
      </c>
      <c r="B1047" s="18">
        <v>43872</v>
      </c>
      <c r="C1047" s="4" t="s">
        <v>99</v>
      </c>
      <c r="D1047" s="5">
        <v>2020</v>
      </c>
      <c r="E1047" s="4" t="s">
        <v>974</v>
      </c>
      <c r="F1047" s="4">
        <v>66168</v>
      </c>
      <c r="G1047" s="4">
        <v>7574</v>
      </c>
      <c r="H1047" s="4">
        <v>26922</v>
      </c>
      <c r="I1047" s="16">
        <v>10</v>
      </c>
      <c r="J1047" s="16">
        <v>1</v>
      </c>
      <c r="K1047" s="16">
        <f t="shared" si="243"/>
        <v>26931</v>
      </c>
      <c r="L1047" s="16">
        <f t="shared" si="244"/>
        <v>0</v>
      </c>
      <c r="M1047" s="4">
        <v>66614</v>
      </c>
      <c r="N1047" s="4">
        <v>27210</v>
      </c>
      <c r="O1047" s="16">
        <v>26931</v>
      </c>
      <c r="P1047" s="16">
        <v>0</v>
      </c>
      <c r="Q1047" s="16">
        <v>0</v>
      </c>
      <c r="R1047" s="16">
        <v>279</v>
      </c>
      <c r="S1047" s="4">
        <v>63</v>
      </c>
      <c r="T1047" s="4">
        <v>123</v>
      </c>
      <c r="U1047" s="4">
        <v>83</v>
      </c>
      <c r="V1047" s="16">
        <v>0</v>
      </c>
      <c r="W1047" s="16">
        <v>10</v>
      </c>
      <c r="X1047" s="16">
        <f t="shared" si="245"/>
        <v>0</v>
      </c>
      <c r="Y1047" s="2" t="s">
        <v>513</v>
      </c>
      <c r="Z1047" s="16">
        <v>696</v>
      </c>
      <c r="AA1047" s="16">
        <v>57</v>
      </c>
      <c r="AB1047" s="16">
        <v>57</v>
      </c>
      <c r="AC1047" s="16">
        <v>0</v>
      </c>
      <c r="AD1047" s="16">
        <v>0</v>
      </c>
      <c r="AE1047" s="16">
        <v>0</v>
      </c>
      <c r="AF1047" s="16">
        <v>0</v>
      </c>
      <c r="AG1047" s="16">
        <v>0</v>
      </c>
      <c r="AH1047" s="16">
        <v>0</v>
      </c>
      <c r="AI1047" s="16">
        <v>0</v>
      </c>
      <c r="AJ1047" s="16">
        <v>0</v>
      </c>
      <c r="AK1047" s="16">
        <v>0</v>
      </c>
      <c r="AL1047" s="16">
        <v>0</v>
      </c>
      <c r="AM1047" s="16">
        <v>0</v>
      </c>
      <c r="AN1047" s="16">
        <v>0</v>
      </c>
      <c r="AO1047" s="16">
        <v>0</v>
      </c>
      <c r="AP1047" s="16">
        <v>0</v>
      </c>
      <c r="AQ1047" s="16">
        <v>0</v>
      </c>
      <c r="AR1047" s="16">
        <v>0</v>
      </c>
      <c r="AS1047" s="16">
        <v>0</v>
      </c>
      <c r="AT1047" s="16">
        <v>0</v>
      </c>
      <c r="AU1047" s="16">
        <v>0</v>
      </c>
      <c r="AV1047" s="16">
        <v>0</v>
      </c>
      <c r="AW1047" s="16">
        <f t="shared" si="246"/>
        <v>57</v>
      </c>
      <c r="AX1047" s="16">
        <f t="shared" si="247"/>
        <v>57</v>
      </c>
      <c r="AY1047" s="16">
        <v>0</v>
      </c>
      <c r="AZ1047" s="16">
        <v>0</v>
      </c>
      <c r="BA1047" s="16">
        <v>0</v>
      </c>
      <c r="BB1047" s="16">
        <v>218</v>
      </c>
      <c r="BC1047" s="16">
        <v>218</v>
      </c>
      <c r="BD1047" s="16">
        <v>99</v>
      </c>
      <c r="BE1047" s="16">
        <v>99</v>
      </c>
      <c r="BF1047" s="16">
        <v>0</v>
      </c>
      <c r="BG1047" s="16">
        <f t="shared" si="248"/>
        <v>11</v>
      </c>
      <c r="BH1047" s="16">
        <v>11</v>
      </c>
      <c r="BI1047" s="16">
        <v>0</v>
      </c>
      <c r="BJ1047" s="16">
        <v>0</v>
      </c>
      <c r="BK1047" s="16">
        <v>14227</v>
      </c>
      <c r="BL1047" s="16">
        <f t="shared" si="249"/>
        <v>12972</v>
      </c>
      <c r="BM1047" s="16">
        <f t="shared" si="250"/>
        <v>367</v>
      </c>
      <c r="BN1047" s="16">
        <v>367</v>
      </c>
      <c r="BO1047" s="16">
        <v>0</v>
      </c>
      <c r="BP1047" s="16">
        <v>0</v>
      </c>
      <c r="BQ1047" s="16">
        <v>17</v>
      </c>
      <c r="BR1047" s="16">
        <f t="shared" si="251"/>
        <v>27153</v>
      </c>
      <c r="BS1047" s="16">
        <f t="shared" si="252"/>
        <v>26874</v>
      </c>
      <c r="BT1047" s="16">
        <f t="shared" si="253"/>
        <v>279</v>
      </c>
      <c r="BU1047" s="16">
        <f t="shared" si="254"/>
        <v>65918</v>
      </c>
      <c r="BV1047" s="16"/>
      <c r="BW1047" s="16">
        <v>0</v>
      </c>
    </row>
    <row r="1048" spans="1:75" ht="29.1">
      <c r="A1048" t="s">
        <v>115</v>
      </c>
      <c r="B1048" s="18">
        <v>43872</v>
      </c>
      <c r="C1048" s="4" t="s">
        <v>99</v>
      </c>
      <c r="D1048" s="5">
        <v>2020</v>
      </c>
      <c r="E1048" s="4" t="s">
        <v>975</v>
      </c>
      <c r="F1048" s="4">
        <v>3572</v>
      </c>
      <c r="G1048" s="4">
        <v>209</v>
      </c>
      <c r="H1048" s="4">
        <v>1578</v>
      </c>
      <c r="I1048" s="16">
        <v>0</v>
      </c>
      <c r="J1048" s="16">
        <v>1</v>
      </c>
      <c r="K1048" s="16">
        <f t="shared" si="243"/>
        <v>1577</v>
      </c>
      <c r="L1048" s="16">
        <f t="shared" si="244"/>
        <v>-1</v>
      </c>
      <c r="M1048" s="4">
        <v>3612</v>
      </c>
      <c r="N1048" s="4">
        <v>1596</v>
      </c>
      <c r="O1048" s="16">
        <v>1578</v>
      </c>
      <c r="P1048" s="16">
        <v>0</v>
      </c>
      <c r="Q1048" s="16">
        <v>0</v>
      </c>
      <c r="R1048" s="16">
        <v>18</v>
      </c>
      <c r="S1048" s="4">
        <v>4</v>
      </c>
      <c r="T1048" s="4">
        <v>8</v>
      </c>
      <c r="U1048" s="4">
        <v>5</v>
      </c>
      <c r="V1048" s="16">
        <v>0</v>
      </c>
      <c r="W1048" s="16">
        <v>1</v>
      </c>
      <c r="X1048" s="16">
        <f t="shared" si="245"/>
        <v>0</v>
      </c>
      <c r="Y1048" s="2" t="s">
        <v>976</v>
      </c>
      <c r="Z1048" s="16">
        <v>26</v>
      </c>
      <c r="AA1048" s="16">
        <v>3</v>
      </c>
      <c r="AB1048" s="16">
        <v>3</v>
      </c>
      <c r="AC1048" s="16">
        <v>0</v>
      </c>
      <c r="AD1048" s="16">
        <v>0</v>
      </c>
      <c r="AE1048" s="16">
        <v>0</v>
      </c>
      <c r="AF1048" s="16">
        <v>0</v>
      </c>
      <c r="AG1048" s="16">
        <v>0</v>
      </c>
      <c r="AH1048" s="16">
        <v>0</v>
      </c>
      <c r="AI1048" s="16">
        <v>0</v>
      </c>
      <c r="AJ1048" s="16">
        <v>0</v>
      </c>
      <c r="AK1048" s="16">
        <v>0</v>
      </c>
      <c r="AL1048" s="16">
        <v>0</v>
      </c>
      <c r="AM1048" s="16">
        <v>0</v>
      </c>
      <c r="AN1048" s="16">
        <v>0</v>
      </c>
      <c r="AO1048" s="16">
        <v>0</v>
      </c>
      <c r="AP1048" s="16">
        <v>0</v>
      </c>
      <c r="AQ1048" s="16">
        <v>0</v>
      </c>
      <c r="AR1048" s="16">
        <v>0</v>
      </c>
      <c r="AS1048" s="16">
        <v>0</v>
      </c>
      <c r="AT1048" s="16">
        <v>0</v>
      </c>
      <c r="AU1048" s="16">
        <v>0</v>
      </c>
      <c r="AV1048" s="16">
        <v>0</v>
      </c>
      <c r="AW1048" s="16">
        <f t="shared" si="246"/>
        <v>3</v>
      </c>
      <c r="AX1048" s="16">
        <f t="shared" si="247"/>
        <v>3</v>
      </c>
      <c r="AY1048" s="16">
        <v>0</v>
      </c>
      <c r="AZ1048" s="16">
        <v>0</v>
      </c>
      <c r="BA1048" s="16">
        <v>0</v>
      </c>
      <c r="BB1048" s="16">
        <v>15</v>
      </c>
      <c r="BC1048" s="16">
        <v>15</v>
      </c>
      <c r="BD1048" s="16">
        <v>8</v>
      </c>
      <c r="BE1048" s="16">
        <v>8</v>
      </c>
      <c r="BF1048" s="16">
        <v>0</v>
      </c>
      <c r="BG1048" s="16">
        <f t="shared" si="248"/>
        <v>1</v>
      </c>
      <c r="BH1048" s="16">
        <v>1</v>
      </c>
      <c r="BI1048" s="16">
        <v>0</v>
      </c>
      <c r="BJ1048" s="16">
        <v>0</v>
      </c>
      <c r="BK1048" s="16">
        <v>626</v>
      </c>
      <c r="BL1048" s="16">
        <f t="shared" si="249"/>
        <v>969</v>
      </c>
      <c r="BM1048" s="16">
        <f t="shared" si="250"/>
        <v>12</v>
      </c>
      <c r="BN1048" s="16">
        <v>12</v>
      </c>
      <c r="BO1048" s="16">
        <v>0</v>
      </c>
      <c r="BP1048" s="16">
        <v>0</v>
      </c>
      <c r="BQ1048" s="16">
        <v>0</v>
      </c>
      <c r="BR1048" s="16">
        <f t="shared" si="251"/>
        <v>1593</v>
      </c>
      <c r="BS1048" s="16">
        <f t="shared" si="252"/>
        <v>1575</v>
      </c>
      <c r="BT1048" s="16">
        <f t="shared" si="253"/>
        <v>18</v>
      </c>
      <c r="BU1048" s="16">
        <f t="shared" si="254"/>
        <v>3586</v>
      </c>
      <c r="BV1048" s="16"/>
      <c r="BW1048" s="16">
        <v>0</v>
      </c>
    </row>
    <row r="1049" spans="1:75">
      <c r="A1049" t="s">
        <v>117</v>
      </c>
      <c r="B1049" s="18">
        <v>43872</v>
      </c>
      <c r="C1049" s="4" t="s">
        <v>99</v>
      </c>
      <c r="D1049" s="5">
        <v>2020</v>
      </c>
      <c r="E1049" s="4" t="s">
        <v>977</v>
      </c>
      <c r="F1049" s="4">
        <v>2340</v>
      </c>
      <c r="G1049" s="4">
        <v>197</v>
      </c>
      <c r="H1049" s="4">
        <v>1152</v>
      </c>
      <c r="I1049" s="16">
        <v>0</v>
      </c>
      <c r="J1049" s="16">
        <v>0</v>
      </c>
      <c r="K1049" s="16">
        <f t="shared" si="243"/>
        <v>1152</v>
      </c>
      <c r="L1049" s="16">
        <f t="shared" si="244"/>
        <v>0</v>
      </c>
      <c r="M1049" s="4">
        <v>2349</v>
      </c>
      <c r="N1049" s="4">
        <v>1172</v>
      </c>
      <c r="O1049" s="16">
        <v>1152</v>
      </c>
      <c r="P1049" s="16">
        <v>0</v>
      </c>
      <c r="Q1049" s="16">
        <v>0</v>
      </c>
      <c r="R1049" s="16">
        <v>20</v>
      </c>
      <c r="S1049" s="4">
        <v>6</v>
      </c>
      <c r="T1049" s="4">
        <v>2</v>
      </c>
      <c r="U1049" s="4">
        <v>10</v>
      </c>
      <c r="V1049" s="16">
        <v>0</v>
      </c>
      <c r="W1049" s="16">
        <v>2</v>
      </c>
      <c r="X1049" s="16">
        <f t="shared" si="245"/>
        <v>0</v>
      </c>
      <c r="Z1049" s="16">
        <v>24</v>
      </c>
      <c r="AA1049" s="16">
        <v>5</v>
      </c>
      <c r="AB1049" s="16">
        <v>5</v>
      </c>
      <c r="AC1049" s="16">
        <v>0</v>
      </c>
      <c r="AD1049" s="16">
        <v>0</v>
      </c>
      <c r="AE1049" s="16">
        <v>0</v>
      </c>
      <c r="AF1049" s="16">
        <v>0</v>
      </c>
      <c r="AG1049" s="16">
        <v>0</v>
      </c>
      <c r="AH1049" s="16">
        <v>0</v>
      </c>
      <c r="AI1049" s="16">
        <v>0</v>
      </c>
      <c r="AJ1049" s="16">
        <v>0</v>
      </c>
      <c r="AK1049" s="16">
        <v>0</v>
      </c>
      <c r="AL1049" s="16">
        <v>0</v>
      </c>
      <c r="AM1049" s="16">
        <v>0</v>
      </c>
      <c r="AN1049" s="16">
        <v>0</v>
      </c>
      <c r="AO1049" s="16">
        <v>0</v>
      </c>
      <c r="AP1049" s="16">
        <v>0</v>
      </c>
      <c r="AQ1049" s="16">
        <v>0</v>
      </c>
      <c r="AR1049" s="16">
        <v>0</v>
      </c>
      <c r="AS1049" s="16">
        <v>0</v>
      </c>
      <c r="AT1049" s="16">
        <v>0</v>
      </c>
      <c r="AU1049" s="16">
        <v>0</v>
      </c>
      <c r="AV1049" s="16">
        <v>0</v>
      </c>
      <c r="AW1049" s="16">
        <f t="shared" si="246"/>
        <v>5</v>
      </c>
      <c r="AX1049" s="16">
        <f t="shared" si="247"/>
        <v>5</v>
      </c>
      <c r="AY1049" s="16">
        <v>0</v>
      </c>
      <c r="AZ1049" s="16">
        <v>0</v>
      </c>
      <c r="BA1049" s="16">
        <v>0</v>
      </c>
      <c r="BB1049" s="16">
        <v>4</v>
      </c>
      <c r="BC1049" s="16">
        <v>4</v>
      </c>
      <c r="BD1049" s="16">
        <v>2</v>
      </c>
      <c r="BE1049" s="16">
        <v>2</v>
      </c>
      <c r="BF1049" s="16">
        <v>0</v>
      </c>
      <c r="BG1049" s="16">
        <f t="shared" si="248"/>
        <v>0</v>
      </c>
      <c r="BH1049" s="16">
        <v>0</v>
      </c>
      <c r="BI1049" s="16">
        <v>0</v>
      </c>
      <c r="BJ1049" s="16">
        <v>0</v>
      </c>
      <c r="BK1049" s="16">
        <v>230</v>
      </c>
      <c r="BL1049" s="16">
        <f t="shared" si="249"/>
        <v>942</v>
      </c>
      <c r="BM1049" s="16">
        <f t="shared" si="250"/>
        <v>3</v>
      </c>
      <c r="BN1049" s="16">
        <v>3</v>
      </c>
      <c r="BO1049" s="16">
        <v>0</v>
      </c>
      <c r="BP1049" s="16">
        <v>0</v>
      </c>
      <c r="BQ1049" s="16">
        <v>0</v>
      </c>
      <c r="BR1049" s="16">
        <f t="shared" si="251"/>
        <v>1167</v>
      </c>
      <c r="BS1049" s="16">
        <f t="shared" si="252"/>
        <v>1147</v>
      </c>
      <c r="BT1049" s="16">
        <f t="shared" si="253"/>
        <v>20</v>
      </c>
      <c r="BU1049" s="16">
        <f t="shared" si="254"/>
        <v>2325</v>
      </c>
      <c r="BV1049" s="16"/>
      <c r="BW1049" s="16">
        <v>0</v>
      </c>
    </row>
    <row r="1050" spans="1:75">
      <c r="A1050" t="s">
        <v>119</v>
      </c>
      <c r="B1050" s="18">
        <v>43872</v>
      </c>
      <c r="C1050" s="4" t="s">
        <v>99</v>
      </c>
      <c r="D1050" s="5">
        <v>2020</v>
      </c>
      <c r="E1050" s="4" t="s">
        <v>978</v>
      </c>
      <c r="F1050" s="4">
        <v>3342</v>
      </c>
      <c r="G1050" s="4">
        <v>229</v>
      </c>
      <c r="H1050" s="4">
        <v>1209</v>
      </c>
      <c r="I1050" s="16">
        <v>1</v>
      </c>
      <c r="J1050" s="16">
        <v>0</v>
      </c>
      <c r="K1050" s="16">
        <f t="shared" si="243"/>
        <v>1210</v>
      </c>
      <c r="L1050" s="16">
        <f t="shared" si="244"/>
        <v>0</v>
      </c>
      <c r="M1050" s="4">
        <v>3426</v>
      </c>
      <c r="N1050" s="4">
        <v>1226</v>
      </c>
      <c r="O1050" s="16">
        <v>1210</v>
      </c>
      <c r="P1050" s="16">
        <v>1</v>
      </c>
      <c r="Q1050" s="16">
        <v>1</v>
      </c>
      <c r="R1050" s="16">
        <v>15</v>
      </c>
      <c r="S1050" s="4">
        <v>4</v>
      </c>
      <c r="T1050" s="4">
        <v>7</v>
      </c>
      <c r="U1050" s="4">
        <v>4</v>
      </c>
      <c r="V1050" s="16">
        <v>0</v>
      </c>
      <c r="W1050" s="16">
        <v>0</v>
      </c>
      <c r="X1050" s="16">
        <f t="shared" si="245"/>
        <v>0</v>
      </c>
      <c r="Y1050" s="2" t="s">
        <v>513</v>
      </c>
      <c r="Z1050" s="16">
        <v>49</v>
      </c>
      <c r="AA1050" s="16">
        <v>8</v>
      </c>
      <c r="AB1050" s="16">
        <v>8</v>
      </c>
      <c r="AC1050" s="16">
        <v>0</v>
      </c>
      <c r="AD1050" s="16">
        <v>0</v>
      </c>
      <c r="AE1050" s="16">
        <v>0</v>
      </c>
      <c r="AF1050" s="16">
        <v>0</v>
      </c>
      <c r="AG1050" s="16">
        <v>0</v>
      </c>
      <c r="AH1050" s="16">
        <v>0</v>
      </c>
      <c r="AI1050" s="16">
        <v>0</v>
      </c>
      <c r="AJ1050" s="16">
        <v>0</v>
      </c>
      <c r="AK1050" s="16">
        <v>0</v>
      </c>
      <c r="AL1050" s="16">
        <v>0</v>
      </c>
      <c r="AM1050" s="16">
        <v>0</v>
      </c>
      <c r="AN1050" s="16">
        <v>0</v>
      </c>
      <c r="AO1050" s="16">
        <v>0</v>
      </c>
      <c r="AP1050" s="16">
        <v>0</v>
      </c>
      <c r="AQ1050" s="16">
        <v>0</v>
      </c>
      <c r="AR1050" s="16">
        <v>0</v>
      </c>
      <c r="AS1050" s="16">
        <v>0</v>
      </c>
      <c r="AT1050" s="16">
        <v>0</v>
      </c>
      <c r="AU1050" s="16">
        <v>0</v>
      </c>
      <c r="AV1050" s="16">
        <v>0</v>
      </c>
      <c r="AW1050" s="16">
        <f t="shared" si="246"/>
        <v>8</v>
      </c>
      <c r="AX1050" s="16">
        <f t="shared" si="247"/>
        <v>8</v>
      </c>
      <c r="AY1050" s="16">
        <v>0</v>
      </c>
      <c r="AZ1050" s="16">
        <v>0</v>
      </c>
      <c r="BA1050" s="16">
        <v>0</v>
      </c>
      <c r="BB1050" s="16">
        <v>56</v>
      </c>
      <c r="BC1050" s="16">
        <v>56</v>
      </c>
      <c r="BD1050" s="16">
        <v>30</v>
      </c>
      <c r="BE1050" s="16">
        <v>30</v>
      </c>
      <c r="BF1050" s="16">
        <v>0</v>
      </c>
      <c r="BG1050" s="16">
        <f t="shared" si="248"/>
        <v>0</v>
      </c>
      <c r="BH1050" s="16">
        <v>0</v>
      </c>
      <c r="BI1050" s="16">
        <v>0</v>
      </c>
      <c r="BJ1050" s="16">
        <v>0</v>
      </c>
      <c r="BK1050" s="16">
        <v>338</v>
      </c>
      <c r="BL1050" s="16">
        <f t="shared" si="249"/>
        <v>888</v>
      </c>
      <c r="BM1050" s="16">
        <f t="shared" si="250"/>
        <v>22</v>
      </c>
      <c r="BN1050" s="16">
        <v>22</v>
      </c>
      <c r="BO1050" s="16">
        <v>0</v>
      </c>
      <c r="BP1050" s="16">
        <v>0</v>
      </c>
      <c r="BQ1050" s="16">
        <v>0</v>
      </c>
      <c r="BR1050" s="16">
        <f t="shared" si="251"/>
        <v>1218</v>
      </c>
      <c r="BS1050" s="16">
        <f t="shared" si="252"/>
        <v>1202</v>
      </c>
      <c r="BT1050" s="16">
        <f t="shared" si="253"/>
        <v>15</v>
      </c>
      <c r="BU1050" s="16">
        <f t="shared" si="254"/>
        <v>3377</v>
      </c>
      <c r="BV1050" s="16"/>
      <c r="BW1050" s="16">
        <v>0</v>
      </c>
    </row>
    <row r="1051" spans="1:75">
      <c r="A1051" t="s">
        <v>121</v>
      </c>
      <c r="B1051" s="18">
        <v>43872</v>
      </c>
      <c r="C1051" s="4" t="s">
        <v>99</v>
      </c>
      <c r="D1051" s="5">
        <v>2020</v>
      </c>
      <c r="E1051" s="4" t="s">
        <v>979</v>
      </c>
      <c r="I1051" s="16"/>
      <c r="J1051" s="16"/>
      <c r="K1051" s="16">
        <f t="shared" si="243"/>
        <v>0</v>
      </c>
      <c r="L1051" s="16">
        <f t="shared" si="244"/>
        <v>0</v>
      </c>
      <c r="O1051" s="16"/>
      <c r="P1051" s="16"/>
      <c r="Q1051" s="16"/>
      <c r="R1051" s="16"/>
      <c r="V1051" s="16"/>
      <c r="W1051" s="16"/>
      <c r="X1051" s="16">
        <f t="shared" si="245"/>
        <v>0</v>
      </c>
      <c r="Y1051" s="2" t="s">
        <v>513</v>
      </c>
      <c r="Z1051" s="16"/>
      <c r="AA1051" s="16"/>
      <c r="AB1051" s="16"/>
      <c r="AC1051" s="16"/>
      <c r="AD1051" s="16"/>
      <c r="AE1051" s="16"/>
      <c r="AF1051" s="16"/>
      <c r="AG1051" s="16"/>
      <c r="AH1051" s="16"/>
      <c r="AI1051" s="16"/>
      <c r="AJ1051" s="16"/>
      <c r="AK1051" s="16"/>
      <c r="AL1051" s="16"/>
      <c r="AM1051" s="16"/>
      <c r="AN1051" s="16"/>
      <c r="AO1051" s="16"/>
      <c r="AP1051" s="16"/>
      <c r="AQ1051" s="16"/>
      <c r="AR1051" s="16"/>
      <c r="AS1051" s="16"/>
      <c r="AT1051" s="16"/>
      <c r="AU1051" s="16"/>
      <c r="AV1051" s="16"/>
      <c r="AW1051" s="16">
        <f t="shared" si="246"/>
        <v>0</v>
      </c>
      <c r="AX1051" s="16">
        <f t="shared" si="247"/>
        <v>0</v>
      </c>
      <c r="AY1051" s="16"/>
      <c r="AZ1051" s="16"/>
      <c r="BA1051" s="16"/>
      <c r="BB1051" s="16"/>
      <c r="BC1051" s="16"/>
      <c r="BD1051" s="16"/>
      <c r="BE1051" s="16"/>
      <c r="BF1051" s="16"/>
      <c r="BG1051" s="16">
        <f t="shared" si="248"/>
        <v>0</v>
      </c>
      <c r="BH1051" s="16"/>
      <c r="BI1051" s="16"/>
      <c r="BJ1051" s="16"/>
      <c r="BK1051" s="16"/>
      <c r="BL1051" s="16">
        <f t="shared" si="249"/>
        <v>0</v>
      </c>
      <c r="BM1051" s="16">
        <f t="shared" si="250"/>
        <v>0</v>
      </c>
      <c r="BN1051" s="16"/>
      <c r="BO1051" s="16"/>
      <c r="BP1051" s="16"/>
      <c r="BQ1051" s="16"/>
      <c r="BR1051" s="16">
        <f t="shared" si="251"/>
        <v>0</v>
      </c>
      <c r="BS1051" s="16">
        <f t="shared" si="252"/>
        <v>0</v>
      </c>
      <c r="BT1051" s="16">
        <f t="shared" si="253"/>
        <v>0</v>
      </c>
      <c r="BU1051" s="16">
        <f t="shared" si="254"/>
        <v>0</v>
      </c>
      <c r="BV1051" s="16"/>
      <c r="BW1051" s="16"/>
    </row>
    <row r="1052" spans="1:75">
      <c r="A1052" t="s">
        <v>123</v>
      </c>
      <c r="B1052" s="18">
        <v>43872</v>
      </c>
      <c r="C1052" s="4" t="s">
        <v>99</v>
      </c>
      <c r="D1052" s="5">
        <v>2020</v>
      </c>
      <c r="E1052" s="4" t="s">
        <v>980</v>
      </c>
      <c r="F1052" s="4">
        <v>9715</v>
      </c>
      <c r="G1052" s="4">
        <v>684</v>
      </c>
      <c r="H1052" s="4">
        <v>3501</v>
      </c>
      <c r="I1052" s="16">
        <v>0</v>
      </c>
      <c r="J1052" s="16">
        <v>0</v>
      </c>
      <c r="K1052" s="16">
        <f t="shared" si="243"/>
        <v>3501</v>
      </c>
      <c r="L1052" s="16">
        <f t="shared" si="244"/>
        <v>0</v>
      </c>
      <c r="M1052" s="4">
        <v>9818</v>
      </c>
      <c r="N1052" s="4">
        <v>3591</v>
      </c>
      <c r="O1052" s="16">
        <v>3501</v>
      </c>
      <c r="P1052" s="16">
        <v>0</v>
      </c>
      <c r="Q1052" s="16">
        <v>0</v>
      </c>
      <c r="R1052" s="16">
        <v>90</v>
      </c>
      <c r="S1052" s="4">
        <v>2</v>
      </c>
      <c r="T1052" s="4">
        <v>34</v>
      </c>
      <c r="U1052" s="4">
        <v>52</v>
      </c>
      <c r="V1052" s="16">
        <v>0</v>
      </c>
      <c r="W1052" s="16">
        <v>2</v>
      </c>
      <c r="X1052" s="16">
        <f t="shared" si="245"/>
        <v>0</v>
      </c>
      <c r="Y1052" s="2" t="s">
        <v>513</v>
      </c>
      <c r="Z1052" s="16">
        <v>68</v>
      </c>
      <c r="AA1052" s="16">
        <v>11</v>
      </c>
      <c r="AB1052" s="16">
        <v>9</v>
      </c>
      <c r="AC1052" s="16">
        <v>2</v>
      </c>
      <c r="AD1052" s="16">
        <v>0</v>
      </c>
      <c r="AE1052" s="16">
        <v>0</v>
      </c>
      <c r="AF1052" s="16">
        <v>2</v>
      </c>
      <c r="AG1052" s="16">
        <v>0</v>
      </c>
      <c r="AH1052" s="16">
        <v>0</v>
      </c>
      <c r="AI1052" s="16">
        <v>0</v>
      </c>
      <c r="AJ1052" s="16">
        <v>0</v>
      </c>
      <c r="AK1052" s="16">
        <v>0</v>
      </c>
      <c r="AL1052" s="16">
        <v>0</v>
      </c>
      <c r="AM1052" s="16">
        <v>0</v>
      </c>
      <c r="AN1052" s="16">
        <v>0</v>
      </c>
      <c r="AO1052" s="16">
        <v>0</v>
      </c>
      <c r="AP1052" s="16">
        <v>0</v>
      </c>
      <c r="AQ1052" s="16">
        <v>0</v>
      </c>
      <c r="AR1052" s="16">
        <v>0</v>
      </c>
      <c r="AS1052" s="16">
        <v>0</v>
      </c>
      <c r="AT1052" s="16">
        <v>0</v>
      </c>
      <c r="AU1052" s="16">
        <v>0</v>
      </c>
      <c r="AV1052" s="16">
        <v>0</v>
      </c>
      <c r="AW1052" s="16">
        <f t="shared" si="246"/>
        <v>11</v>
      </c>
      <c r="AX1052" s="16">
        <f t="shared" si="247"/>
        <v>9</v>
      </c>
      <c r="AY1052" s="16">
        <v>0</v>
      </c>
      <c r="AZ1052" s="16">
        <v>0</v>
      </c>
      <c r="BA1052" s="16">
        <v>0</v>
      </c>
      <c r="BB1052" s="16">
        <v>52</v>
      </c>
      <c r="BC1052" s="16">
        <v>52</v>
      </c>
      <c r="BD1052" s="16">
        <v>23</v>
      </c>
      <c r="BE1052" s="16">
        <v>21</v>
      </c>
      <c r="BF1052" s="16">
        <v>2</v>
      </c>
      <c r="BG1052" s="16">
        <f t="shared" si="248"/>
        <v>1</v>
      </c>
      <c r="BH1052" s="16">
        <v>1</v>
      </c>
      <c r="BI1052" s="16">
        <v>0</v>
      </c>
      <c r="BJ1052" s="16">
        <v>0</v>
      </c>
      <c r="BK1052" s="16">
        <v>874</v>
      </c>
      <c r="BL1052" s="16">
        <f t="shared" si="249"/>
        <v>2716</v>
      </c>
      <c r="BM1052" s="16">
        <f t="shared" si="250"/>
        <v>30</v>
      </c>
      <c r="BN1052" s="16">
        <v>30</v>
      </c>
      <c r="BO1052" s="16">
        <v>0</v>
      </c>
      <c r="BP1052" s="16">
        <v>0</v>
      </c>
      <c r="BQ1052" s="16">
        <v>4</v>
      </c>
      <c r="BR1052" s="16">
        <f t="shared" si="251"/>
        <v>3580</v>
      </c>
      <c r="BS1052" s="16">
        <f t="shared" si="252"/>
        <v>3492</v>
      </c>
      <c r="BT1052" s="16">
        <f t="shared" si="253"/>
        <v>88</v>
      </c>
      <c r="BU1052" s="16">
        <f t="shared" si="254"/>
        <v>9750</v>
      </c>
      <c r="BV1052" s="16"/>
      <c r="BW1052" s="16">
        <v>0</v>
      </c>
    </row>
    <row r="1053" spans="1:75">
      <c r="A1053" t="s">
        <v>125</v>
      </c>
      <c r="B1053" s="18">
        <v>43872</v>
      </c>
      <c r="C1053" s="4" t="s">
        <v>99</v>
      </c>
      <c r="D1053" s="5">
        <v>2020</v>
      </c>
      <c r="E1053" s="4" t="s">
        <v>981</v>
      </c>
      <c r="F1053" s="4">
        <v>44713</v>
      </c>
      <c r="G1053" s="4">
        <v>4922</v>
      </c>
      <c r="H1053" s="4">
        <v>16301</v>
      </c>
      <c r="I1053" s="16">
        <v>4</v>
      </c>
      <c r="J1053" s="16">
        <v>2</v>
      </c>
      <c r="K1053" s="16">
        <f t="shared" si="243"/>
        <v>16303</v>
      </c>
      <c r="L1053" s="16">
        <f t="shared" si="244"/>
        <v>0</v>
      </c>
      <c r="M1053" s="4">
        <v>45038</v>
      </c>
      <c r="N1053" s="4">
        <v>16593</v>
      </c>
      <c r="O1053" s="16">
        <v>16303</v>
      </c>
      <c r="P1053" s="16">
        <v>0</v>
      </c>
      <c r="Q1053" s="16">
        <v>0</v>
      </c>
      <c r="R1053" s="16">
        <v>290</v>
      </c>
      <c r="S1053" s="4">
        <v>56</v>
      </c>
      <c r="T1053" s="4">
        <v>50</v>
      </c>
      <c r="U1053" s="4">
        <v>173</v>
      </c>
      <c r="V1053" s="16">
        <v>0</v>
      </c>
      <c r="W1053" s="16">
        <v>11</v>
      </c>
      <c r="X1053" s="16">
        <f t="shared" si="245"/>
        <v>0</v>
      </c>
      <c r="Y1053" s="2" t="s">
        <v>982</v>
      </c>
      <c r="Z1053" s="16">
        <v>151</v>
      </c>
      <c r="AA1053" s="16">
        <v>25</v>
      </c>
      <c r="AB1053" s="16">
        <v>25</v>
      </c>
      <c r="AC1053" s="16">
        <v>0</v>
      </c>
      <c r="AD1053" s="16">
        <v>0</v>
      </c>
      <c r="AE1053" s="16">
        <v>0</v>
      </c>
      <c r="AF1053" s="16">
        <v>0</v>
      </c>
      <c r="AG1053" s="16">
        <v>0</v>
      </c>
      <c r="AH1053" s="16">
        <v>0</v>
      </c>
      <c r="AI1053" s="16">
        <v>0</v>
      </c>
      <c r="AJ1053" s="16">
        <v>0</v>
      </c>
      <c r="AK1053" s="16">
        <v>0</v>
      </c>
      <c r="AL1053" s="16">
        <v>0</v>
      </c>
      <c r="AM1053" s="16">
        <v>0</v>
      </c>
      <c r="AN1053" s="16">
        <v>0</v>
      </c>
      <c r="AO1053" s="16">
        <v>0</v>
      </c>
      <c r="AP1053" s="16">
        <v>0</v>
      </c>
      <c r="AQ1053" s="16">
        <v>0</v>
      </c>
      <c r="AR1053" s="16">
        <v>0</v>
      </c>
      <c r="AS1053" s="16">
        <v>0</v>
      </c>
      <c r="AT1053" s="16">
        <v>0</v>
      </c>
      <c r="AU1053" s="16">
        <v>0</v>
      </c>
      <c r="AV1053" s="16">
        <v>0</v>
      </c>
      <c r="AW1053" s="16">
        <f t="shared" si="246"/>
        <v>25</v>
      </c>
      <c r="AX1053" s="16">
        <f t="shared" si="247"/>
        <v>25</v>
      </c>
      <c r="AY1053" s="16">
        <v>0</v>
      </c>
      <c r="AZ1053" s="16">
        <v>0</v>
      </c>
      <c r="BA1053" s="16">
        <v>0</v>
      </c>
      <c r="BB1053" s="16">
        <v>223</v>
      </c>
      <c r="BC1053" s="16">
        <v>211</v>
      </c>
      <c r="BD1053" s="16">
        <v>53</v>
      </c>
      <c r="BE1053" s="16">
        <v>51</v>
      </c>
      <c r="BF1053" s="16">
        <v>2</v>
      </c>
      <c r="BG1053" s="16">
        <f t="shared" si="248"/>
        <v>1</v>
      </c>
      <c r="BH1053" s="16">
        <v>1</v>
      </c>
      <c r="BI1053" s="16">
        <v>0</v>
      </c>
      <c r="BJ1053" s="16">
        <v>1</v>
      </c>
      <c r="BK1053" s="16">
        <v>4870</v>
      </c>
      <c r="BL1053" s="16">
        <f t="shared" si="249"/>
        <v>11722</v>
      </c>
      <c r="BM1053" s="16">
        <f t="shared" si="250"/>
        <v>46</v>
      </c>
      <c r="BN1053" s="16">
        <v>46</v>
      </c>
      <c r="BO1053" s="16">
        <v>0</v>
      </c>
      <c r="BP1053" s="16">
        <v>0</v>
      </c>
      <c r="BQ1053" s="16">
        <v>5</v>
      </c>
      <c r="BR1053" s="16">
        <f t="shared" si="251"/>
        <v>16568</v>
      </c>
      <c r="BS1053" s="16">
        <f t="shared" si="252"/>
        <v>16278</v>
      </c>
      <c r="BT1053" s="16">
        <f t="shared" si="253"/>
        <v>290</v>
      </c>
      <c r="BU1053" s="16">
        <f t="shared" si="254"/>
        <v>44887</v>
      </c>
      <c r="BV1053" s="16"/>
      <c r="BW1053" s="16">
        <v>0</v>
      </c>
    </row>
    <row r="1054" spans="1:75">
      <c r="A1054" t="s">
        <v>127</v>
      </c>
      <c r="B1054" s="18">
        <v>43872</v>
      </c>
      <c r="C1054" s="4" t="s">
        <v>99</v>
      </c>
      <c r="D1054" s="5">
        <v>2020</v>
      </c>
      <c r="E1054" s="4" t="s">
        <v>983</v>
      </c>
      <c r="F1054" s="4">
        <v>13760</v>
      </c>
      <c r="G1054" s="4">
        <v>739</v>
      </c>
      <c r="H1054" s="4">
        <v>5989</v>
      </c>
      <c r="I1054" s="16">
        <v>0</v>
      </c>
      <c r="J1054" s="16">
        <v>1</v>
      </c>
      <c r="K1054" s="16">
        <f t="shared" si="243"/>
        <v>5988</v>
      </c>
      <c r="L1054" s="16">
        <f t="shared" si="244"/>
        <v>0</v>
      </c>
      <c r="M1054" s="4">
        <v>13907</v>
      </c>
      <c r="N1054" s="4">
        <v>6043</v>
      </c>
      <c r="O1054" s="16">
        <v>5988</v>
      </c>
      <c r="P1054" s="16">
        <v>2</v>
      </c>
      <c r="Q1054" s="16">
        <v>0</v>
      </c>
      <c r="R1054" s="16">
        <v>53</v>
      </c>
      <c r="S1054" s="4">
        <v>20</v>
      </c>
      <c r="T1054" s="4">
        <v>8</v>
      </c>
      <c r="U1054" s="4">
        <v>23</v>
      </c>
      <c r="V1054" s="16">
        <v>0</v>
      </c>
      <c r="W1054" s="16">
        <v>2</v>
      </c>
      <c r="X1054" s="16">
        <f t="shared" si="245"/>
        <v>0</v>
      </c>
      <c r="Y1054" s="2" t="s">
        <v>513</v>
      </c>
      <c r="Z1054" s="16">
        <v>164</v>
      </c>
      <c r="AA1054" s="16">
        <v>20</v>
      </c>
      <c r="AB1054" s="16">
        <v>20</v>
      </c>
      <c r="AC1054" s="16">
        <v>0</v>
      </c>
      <c r="AD1054" s="16">
        <v>0</v>
      </c>
      <c r="AE1054" s="16">
        <v>0</v>
      </c>
      <c r="AF1054" s="16">
        <v>0</v>
      </c>
      <c r="AG1054" s="16">
        <v>0</v>
      </c>
      <c r="AH1054" s="16">
        <v>0</v>
      </c>
      <c r="AI1054" s="16">
        <v>0</v>
      </c>
      <c r="AJ1054" s="16">
        <v>0</v>
      </c>
      <c r="AK1054" s="16">
        <v>0</v>
      </c>
      <c r="AL1054" s="16">
        <v>0</v>
      </c>
      <c r="AM1054" s="16">
        <v>0</v>
      </c>
      <c r="AN1054" s="16">
        <v>0</v>
      </c>
      <c r="AO1054" s="16">
        <v>0</v>
      </c>
      <c r="AP1054" s="16">
        <v>0</v>
      </c>
      <c r="AQ1054" s="16">
        <v>0</v>
      </c>
      <c r="AR1054" s="16">
        <v>0</v>
      </c>
      <c r="AS1054" s="16">
        <v>0</v>
      </c>
      <c r="AT1054" s="16">
        <v>0</v>
      </c>
      <c r="AU1054" s="16">
        <v>0</v>
      </c>
      <c r="AV1054" s="16">
        <v>0</v>
      </c>
      <c r="AW1054" s="16">
        <f t="shared" si="246"/>
        <v>20</v>
      </c>
      <c r="AX1054" s="16">
        <f t="shared" si="247"/>
        <v>20</v>
      </c>
      <c r="AY1054" s="16">
        <v>0</v>
      </c>
      <c r="AZ1054" s="16">
        <v>0</v>
      </c>
      <c r="BA1054" s="16">
        <v>0</v>
      </c>
      <c r="BB1054" s="16">
        <v>95</v>
      </c>
      <c r="BC1054" s="16">
        <v>95</v>
      </c>
      <c r="BD1054" s="16">
        <v>3</v>
      </c>
      <c r="BE1054" s="16">
        <v>3</v>
      </c>
      <c r="BF1054" s="16">
        <v>0</v>
      </c>
      <c r="BG1054" s="16">
        <f t="shared" si="248"/>
        <v>6</v>
      </c>
      <c r="BH1054" s="16">
        <v>6</v>
      </c>
      <c r="BI1054" s="16">
        <v>0</v>
      </c>
      <c r="BJ1054" s="16">
        <v>0</v>
      </c>
      <c r="BK1054" s="16">
        <v>1408</v>
      </c>
      <c r="BL1054" s="16">
        <f t="shared" si="249"/>
        <v>4629</v>
      </c>
      <c r="BM1054" s="16">
        <f t="shared" si="250"/>
        <v>87</v>
      </c>
      <c r="BN1054" s="16">
        <v>87</v>
      </c>
      <c r="BO1054" s="16">
        <v>0</v>
      </c>
      <c r="BP1054" s="16">
        <v>0</v>
      </c>
      <c r="BQ1054" s="16">
        <v>9</v>
      </c>
      <c r="BR1054" s="16">
        <f t="shared" si="251"/>
        <v>6023</v>
      </c>
      <c r="BS1054" s="16">
        <f t="shared" si="252"/>
        <v>5968</v>
      </c>
      <c r="BT1054" s="16">
        <f t="shared" si="253"/>
        <v>53</v>
      </c>
      <c r="BU1054" s="16">
        <f t="shared" si="254"/>
        <v>13743</v>
      </c>
      <c r="BV1054" s="16"/>
      <c r="BW1054" s="16">
        <v>0</v>
      </c>
    </row>
    <row r="1055" spans="1:75">
      <c r="A1055" t="s">
        <v>129</v>
      </c>
      <c r="B1055" s="18">
        <v>43872</v>
      </c>
      <c r="C1055" s="4" t="s">
        <v>99</v>
      </c>
      <c r="D1055" s="5">
        <v>2020</v>
      </c>
      <c r="E1055" s="4" t="s">
        <v>984</v>
      </c>
      <c r="F1055" s="4">
        <v>2608</v>
      </c>
      <c r="G1055" s="4">
        <v>240</v>
      </c>
      <c r="H1055" s="4">
        <v>1271</v>
      </c>
      <c r="I1055" s="16">
        <v>0</v>
      </c>
      <c r="J1055" s="16">
        <v>0</v>
      </c>
      <c r="K1055" s="16">
        <f t="shared" si="243"/>
        <v>1271</v>
      </c>
      <c r="L1055" s="16">
        <f t="shared" si="244"/>
        <v>0</v>
      </c>
      <c r="M1055" s="4">
        <v>2624</v>
      </c>
      <c r="N1055" s="4">
        <v>1286</v>
      </c>
      <c r="O1055" s="16">
        <v>1271</v>
      </c>
      <c r="P1055" s="16">
        <v>1</v>
      </c>
      <c r="Q1055" s="16">
        <v>0</v>
      </c>
      <c r="R1055" s="16">
        <v>14</v>
      </c>
      <c r="S1055" s="4">
        <v>4</v>
      </c>
      <c r="T1055" s="4">
        <v>4</v>
      </c>
      <c r="U1055" s="4">
        <v>3</v>
      </c>
      <c r="V1055" s="16">
        <v>0</v>
      </c>
      <c r="W1055" s="16">
        <v>3</v>
      </c>
      <c r="X1055" s="16">
        <f t="shared" si="245"/>
        <v>0</v>
      </c>
      <c r="Z1055" s="16">
        <v>29</v>
      </c>
      <c r="AA1055" s="16">
        <v>6</v>
      </c>
      <c r="AB1055" s="16">
        <v>6</v>
      </c>
      <c r="AC1055" s="16">
        <v>0</v>
      </c>
      <c r="AD1055" s="16">
        <v>0</v>
      </c>
      <c r="AE1055" s="16">
        <v>0</v>
      </c>
      <c r="AF1055" s="16">
        <v>0</v>
      </c>
      <c r="AG1055" s="16">
        <v>0</v>
      </c>
      <c r="AH1055" s="16">
        <v>0</v>
      </c>
      <c r="AI1055" s="16">
        <v>0</v>
      </c>
      <c r="AJ1055" s="16">
        <v>0</v>
      </c>
      <c r="AK1055" s="16">
        <v>0</v>
      </c>
      <c r="AL1055" s="16">
        <v>0</v>
      </c>
      <c r="AM1055" s="16">
        <v>0</v>
      </c>
      <c r="AN1055" s="16">
        <v>0</v>
      </c>
      <c r="AO1055" s="16">
        <v>0</v>
      </c>
      <c r="AP1055" s="16">
        <v>0</v>
      </c>
      <c r="AQ1055" s="16">
        <v>0</v>
      </c>
      <c r="AR1055" s="16">
        <v>0</v>
      </c>
      <c r="AS1055" s="16">
        <v>0</v>
      </c>
      <c r="AT1055" s="16">
        <v>0</v>
      </c>
      <c r="AU1055" s="16">
        <v>0</v>
      </c>
      <c r="AV1055" s="16">
        <v>0</v>
      </c>
      <c r="AW1055" s="16">
        <f t="shared" si="246"/>
        <v>6</v>
      </c>
      <c r="AX1055" s="16">
        <f t="shared" si="247"/>
        <v>6</v>
      </c>
      <c r="AY1055" s="16">
        <v>0</v>
      </c>
      <c r="AZ1055" s="16">
        <v>0</v>
      </c>
      <c r="BA1055" s="16">
        <v>0</v>
      </c>
      <c r="BB1055" s="16">
        <v>9</v>
      </c>
      <c r="BC1055" s="16">
        <v>9</v>
      </c>
      <c r="BD1055" s="16">
        <v>4</v>
      </c>
      <c r="BE1055" s="16">
        <v>4</v>
      </c>
      <c r="BF1055" s="16">
        <v>0</v>
      </c>
      <c r="BG1055" s="16">
        <f t="shared" si="248"/>
        <v>0</v>
      </c>
      <c r="BH1055" s="16">
        <v>0</v>
      </c>
      <c r="BI1055" s="16">
        <v>0</v>
      </c>
      <c r="BJ1055" s="16">
        <v>0</v>
      </c>
      <c r="BK1055" s="16">
        <v>156</v>
      </c>
      <c r="BL1055" s="16">
        <f t="shared" si="249"/>
        <v>1130</v>
      </c>
      <c r="BM1055" s="16">
        <f t="shared" si="250"/>
        <v>14</v>
      </c>
      <c r="BN1055" s="16">
        <v>14</v>
      </c>
      <c r="BO1055" s="16">
        <v>0</v>
      </c>
      <c r="BP1055" s="16">
        <v>0</v>
      </c>
      <c r="BQ1055" s="16">
        <v>0</v>
      </c>
      <c r="BR1055" s="16">
        <f t="shared" si="251"/>
        <v>1280</v>
      </c>
      <c r="BS1055" s="16">
        <f t="shared" si="252"/>
        <v>1265</v>
      </c>
      <c r="BT1055" s="16">
        <f t="shared" si="253"/>
        <v>14</v>
      </c>
      <c r="BU1055" s="16">
        <f t="shared" si="254"/>
        <v>2595</v>
      </c>
      <c r="BV1055" s="16"/>
      <c r="BW1055" s="16">
        <v>0</v>
      </c>
    </row>
    <row r="1056" spans="1:75">
      <c r="A1056" t="s">
        <v>131</v>
      </c>
      <c r="B1056" s="18">
        <v>43872</v>
      </c>
      <c r="C1056" s="4" t="s">
        <v>99</v>
      </c>
      <c r="D1056" s="5">
        <v>2020</v>
      </c>
      <c r="E1056" s="4" t="s">
        <v>985</v>
      </c>
      <c r="F1056" s="4">
        <v>369644</v>
      </c>
      <c r="G1056" s="4">
        <v>28801</v>
      </c>
      <c r="H1056" s="4">
        <v>120894</v>
      </c>
      <c r="I1056" s="16">
        <v>20</v>
      </c>
      <c r="J1056" s="16">
        <v>19</v>
      </c>
      <c r="K1056" s="16">
        <f t="shared" si="243"/>
        <v>120895</v>
      </c>
      <c r="L1056" s="16">
        <f t="shared" si="244"/>
        <v>0</v>
      </c>
      <c r="M1056" s="4">
        <v>378924</v>
      </c>
      <c r="N1056" s="4">
        <v>122946</v>
      </c>
      <c r="O1056" s="16">
        <v>120895</v>
      </c>
      <c r="P1056" s="16">
        <v>0</v>
      </c>
      <c r="Q1056" s="16">
        <v>0</v>
      </c>
      <c r="R1056" s="16">
        <v>2051</v>
      </c>
      <c r="S1056" s="4">
        <v>507</v>
      </c>
      <c r="T1056" s="4">
        <v>471</v>
      </c>
      <c r="U1056" s="4">
        <v>1066</v>
      </c>
      <c r="V1056" s="16">
        <v>0</v>
      </c>
      <c r="W1056" s="16">
        <v>7</v>
      </c>
      <c r="X1056" s="16">
        <f t="shared" si="245"/>
        <v>0</v>
      </c>
      <c r="Y1056" s="2" t="s">
        <v>513</v>
      </c>
      <c r="Z1056" s="16">
        <v>5558</v>
      </c>
      <c r="AA1056" s="16">
        <v>679</v>
      </c>
      <c r="AB1056" s="16">
        <v>671</v>
      </c>
      <c r="AC1056" s="16">
        <v>8</v>
      </c>
      <c r="AD1056" s="16">
        <v>4</v>
      </c>
      <c r="AE1056" s="16">
        <v>4</v>
      </c>
      <c r="AF1056" s="16">
        <v>0</v>
      </c>
      <c r="AG1056" s="16">
        <v>0</v>
      </c>
      <c r="AH1056" s="16">
        <v>0</v>
      </c>
      <c r="AI1056" s="16">
        <v>0</v>
      </c>
      <c r="AJ1056" s="16">
        <v>0</v>
      </c>
      <c r="AK1056" s="16">
        <v>0</v>
      </c>
      <c r="AL1056" s="16">
        <v>0</v>
      </c>
      <c r="AM1056" s="16">
        <v>0</v>
      </c>
      <c r="AN1056" s="16">
        <v>0</v>
      </c>
      <c r="AO1056" s="16">
        <v>0</v>
      </c>
      <c r="AP1056" s="16">
        <v>0</v>
      </c>
      <c r="AQ1056" s="16">
        <v>0</v>
      </c>
      <c r="AR1056" s="16">
        <v>0</v>
      </c>
      <c r="AS1056" s="16">
        <v>0</v>
      </c>
      <c r="AT1056" s="16">
        <v>0</v>
      </c>
      <c r="AU1056" s="16">
        <v>0</v>
      </c>
      <c r="AV1056" s="16">
        <v>0</v>
      </c>
      <c r="AW1056" s="16">
        <f t="shared" si="246"/>
        <v>679</v>
      </c>
      <c r="AX1056" s="16">
        <f t="shared" si="247"/>
        <v>671</v>
      </c>
      <c r="AY1056" s="16">
        <v>0</v>
      </c>
      <c r="AZ1056" s="16">
        <v>0</v>
      </c>
      <c r="BA1056" s="16">
        <v>0</v>
      </c>
      <c r="BB1056" s="16">
        <v>5617</v>
      </c>
      <c r="BC1056" s="16">
        <v>5604</v>
      </c>
      <c r="BD1056" s="16">
        <v>1700</v>
      </c>
      <c r="BE1056" s="16">
        <v>1665</v>
      </c>
      <c r="BF1056" s="16">
        <v>35</v>
      </c>
      <c r="BG1056" s="16">
        <f t="shared" si="248"/>
        <v>178</v>
      </c>
      <c r="BH1056" s="16">
        <v>176</v>
      </c>
      <c r="BI1056" s="16">
        <v>2</v>
      </c>
      <c r="BJ1056" s="16">
        <v>0</v>
      </c>
      <c r="BK1056" s="16">
        <v>36491</v>
      </c>
      <c r="BL1056" s="16">
        <f t="shared" si="249"/>
        <v>86277</v>
      </c>
      <c r="BM1056" s="16">
        <f t="shared" si="250"/>
        <v>3447</v>
      </c>
      <c r="BN1056" s="16">
        <v>2540</v>
      </c>
      <c r="BO1056" s="16">
        <v>907</v>
      </c>
      <c r="BP1056" s="16">
        <v>0</v>
      </c>
      <c r="BQ1056" s="16">
        <v>463</v>
      </c>
      <c r="BR1056" s="16">
        <f t="shared" si="251"/>
        <v>122267</v>
      </c>
      <c r="BS1056" s="16">
        <f t="shared" si="252"/>
        <v>120224</v>
      </c>
      <c r="BT1056" s="16">
        <f t="shared" si="253"/>
        <v>2043</v>
      </c>
      <c r="BU1056" s="16">
        <f t="shared" si="254"/>
        <v>373366</v>
      </c>
      <c r="BV1056" s="16"/>
      <c r="BW1056" s="16">
        <v>23</v>
      </c>
    </row>
    <row r="1057" spans="1:75" ht="72.599999999999994">
      <c r="A1057" t="s">
        <v>133</v>
      </c>
      <c r="B1057" s="18">
        <v>43872</v>
      </c>
      <c r="C1057" s="4" t="s">
        <v>99</v>
      </c>
      <c r="D1057" s="5">
        <v>2020</v>
      </c>
      <c r="E1057" s="4" t="s">
        <v>986</v>
      </c>
      <c r="F1057" s="4">
        <v>27117</v>
      </c>
      <c r="G1057" s="4">
        <v>3544</v>
      </c>
      <c r="H1057" s="4">
        <v>7693</v>
      </c>
      <c r="I1057" s="16">
        <v>0</v>
      </c>
      <c r="J1057" s="16">
        <v>1</v>
      </c>
      <c r="K1057" s="16">
        <f t="shared" si="243"/>
        <v>7692</v>
      </c>
      <c r="L1057" s="16">
        <f t="shared" si="244"/>
        <v>0</v>
      </c>
      <c r="M1057" s="4">
        <v>27467</v>
      </c>
      <c r="N1057" s="4">
        <v>7837</v>
      </c>
      <c r="O1057" s="16">
        <v>7692</v>
      </c>
      <c r="P1057" s="16">
        <v>2</v>
      </c>
      <c r="Q1057" s="16">
        <v>2</v>
      </c>
      <c r="R1057" s="16">
        <v>143</v>
      </c>
      <c r="S1057" s="4">
        <v>25</v>
      </c>
      <c r="T1057" s="4">
        <v>37</v>
      </c>
      <c r="U1057" s="4">
        <v>70</v>
      </c>
      <c r="V1057" s="16">
        <v>0</v>
      </c>
      <c r="W1057" s="16">
        <v>11</v>
      </c>
      <c r="X1057" s="16">
        <f t="shared" si="245"/>
        <v>0</v>
      </c>
      <c r="Y1057" s="2" t="s">
        <v>987</v>
      </c>
      <c r="Z1057" s="16">
        <v>1624</v>
      </c>
      <c r="AA1057" s="16">
        <v>157</v>
      </c>
      <c r="AB1057" s="16">
        <v>154</v>
      </c>
      <c r="AC1057" s="16">
        <v>3</v>
      </c>
      <c r="AD1057" s="16">
        <v>2</v>
      </c>
      <c r="AE1057" s="16">
        <v>0</v>
      </c>
      <c r="AF1057" s="16">
        <v>0</v>
      </c>
      <c r="AG1057" s="16">
        <v>1</v>
      </c>
      <c r="AH1057" s="16">
        <v>0</v>
      </c>
      <c r="AI1057" s="16">
        <v>0</v>
      </c>
      <c r="AJ1057" s="16">
        <v>0</v>
      </c>
      <c r="AK1057" s="16">
        <v>0</v>
      </c>
      <c r="AL1057" s="16">
        <v>0</v>
      </c>
      <c r="AM1057" s="16">
        <v>0</v>
      </c>
      <c r="AN1057" s="16">
        <v>0</v>
      </c>
      <c r="AO1057" s="16">
        <v>0</v>
      </c>
      <c r="AP1057" s="16">
        <v>0</v>
      </c>
      <c r="AQ1057" s="16">
        <v>0</v>
      </c>
      <c r="AR1057" s="16">
        <v>0</v>
      </c>
      <c r="AS1057" s="16">
        <v>0</v>
      </c>
      <c r="AT1057" s="16">
        <v>0</v>
      </c>
      <c r="AU1057" s="16">
        <v>0</v>
      </c>
      <c r="AV1057" s="16">
        <v>0</v>
      </c>
      <c r="AW1057" s="16">
        <f t="shared" si="246"/>
        <v>157</v>
      </c>
      <c r="AX1057" s="16">
        <f t="shared" si="247"/>
        <v>154</v>
      </c>
      <c r="AY1057" s="16">
        <v>0</v>
      </c>
      <c r="AZ1057" s="16">
        <v>0</v>
      </c>
      <c r="BA1057" s="16">
        <v>0</v>
      </c>
      <c r="BB1057" s="16">
        <v>213</v>
      </c>
      <c r="BC1057" s="16">
        <v>213</v>
      </c>
      <c r="BD1057" s="16">
        <v>47</v>
      </c>
      <c r="BE1057" s="16">
        <v>46</v>
      </c>
      <c r="BF1057" s="16">
        <v>1</v>
      </c>
      <c r="BG1057" s="16">
        <f t="shared" si="248"/>
        <v>16</v>
      </c>
      <c r="BH1057" s="16">
        <v>16</v>
      </c>
      <c r="BI1057" s="16">
        <v>0</v>
      </c>
      <c r="BJ1057" s="16">
        <v>0</v>
      </c>
      <c r="BK1057" s="16">
        <v>3367</v>
      </c>
      <c r="BL1057" s="16">
        <f t="shared" si="249"/>
        <v>4454</v>
      </c>
      <c r="BM1057" s="16">
        <f t="shared" si="250"/>
        <v>449</v>
      </c>
      <c r="BN1057" s="16">
        <v>449</v>
      </c>
      <c r="BO1057" s="16">
        <v>0</v>
      </c>
      <c r="BP1057" s="16">
        <v>0</v>
      </c>
      <c r="BQ1057" s="16">
        <v>3</v>
      </c>
      <c r="BR1057" s="16">
        <f t="shared" si="251"/>
        <v>7680</v>
      </c>
      <c r="BS1057" s="16">
        <f t="shared" si="252"/>
        <v>7538</v>
      </c>
      <c r="BT1057" s="16">
        <f t="shared" si="253"/>
        <v>140</v>
      </c>
      <c r="BU1057" s="16">
        <f t="shared" si="254"/>
        <v>25843</v>
      </c>
      <c r="BV1057" s="16"/>
      <c r="BW1057" s="16">
        <v>1</v>
      </c>
    </row>
    <row r="1058" spans="1:75">
      <c r="A1058" t="s">
        <v>135</v>
      </c>
      <c r="B1058" s="18">
        <v>43872</v>
      </c>
      <c r="C1058" s="4" t="s">
        <v>99</v>
      </c>
      <c r="D1058" s="5">
        <v>2020</v>
      </c>
      <c r="E1058" s="4" t="s">
        <v>988</v>
      </c>
      <c r="F1058" s="4">
        <v>9517</v>
      </c>
      <c r="G1058" s="4">
        <v>756</v>
      </c>
      <c r="H1058" s="4">
        <v>4217</v>
      </c>
      <c r="I1058" s="16">
        <v>0</v>
      </c>
      <c r="J1058" s="16">
        <v>0</v>
      </c>
      <c r="K1058" s="16">
        <f t="shared" si="243"/>
        <v>4217</v>
      </c>
      <c r="L1058" s="16">
        <f t="shared" si="244"/>
        <v>0</v>
      </c>
      <c r="M1058" s="4">
        <v>9633</v>
      </c>
      <c r="N1058" s="4">
        <v>4345</v>
      </c>
      <c r="O1058" s="16">
        <v>4217</v>
      </c>
      <c r="P1058" s="16">
        <v>0</v>
      </c>
      <c r="Q1058" s="16">
        <v>0</v>
      </c>
      <c r="R1058" s="16">
        <v>128</v>
      </c>
      <c r="S1058" s="4">
        <v>74</v>
      </c>
      <c r="T1058" s="4">
        <v>28</v>
      </c>
      <c r="U1058" s="4">
        <v>26</v>
      </c>
      <c r="V1058" s="16">
        <v>0</v>
      </c>
      <c r="W1058" s="16">
        <v>0</v>
      </c>
      <c r="X1058" s="16">
        <f t="shared" si="245"/>
        <v>0</v>
      </c>
      <c r="Y1058" s="2" t="s">
        <v>513</v>
      </c>
      <c r="Z1058" s="16">
        <v>57</v>
      </c>
      <c r="AA1058" s="16">
        <v>6</v>
      </c>
      <c r="AB1058" s="16">
        <v>5</v>
      </c>
      <c r="AC1058" s="16">
        <v>1</v>
      </c>
      <c r="AD1058" s="16">
        <v>1</v>
      </c>
      <c r="AE1058" s="16">
        <v>0</v>
      </c>
      <c r="AF1058" s="16">
        <v>0</v>
      </c>
      <c r="AG1058" s="16">
        <v>0</v>
      </c>
      <c r="AH1058" s="16">
        <v>0</v>
      </c>
      <c r="AI1058" s="16">
        <v>0</v>
      </c>
      <c r="AJ1058" s="16">
        <v>0</v>
      </c>
      <c r="AK1058" s="16">
        <v>0</v>
      </c>
      <c r="AL1058" s="16">
        <v>0</v>
      </c>
      <c r="AM1058" s="16">
        <v>0</v>
      </c>
      <c r="AN1058" s="16">
        <v>0</v>
      </c>
      <c r="AO1058" s="16">
        <v>0</v>
      </c>
      <c r="AP1058" s="16">
        <v>0</v>
      </c>
      <c r="AQ1058" s="16">
        <v>0</v>
      </c>
      <c r="AR1058" s="16">
        <v>0</v>
      </c>
      <c r="AS1058" s="16">
        <v>0</v>
      </c>
      <c r="AT1058" s="16">
        <v>0</v>
      </c>
      <c r="AU1058" s="16">
        <v>0</v>
      </c>
      <c r="AV1058" s="16">
        <v>0</v>
      </c>
      <c r="AW1058" s="16">
        <f t="shared" si="246"/>
        <v>6</v>
      </c>
      <c r="AX1058" s="16">
        <f t="shared" si="247"/>
        <v>5</v>
      </c>
      <c r="AY1058" s="16">
        <v>0</v>
      </c>
      <c r="AZ1058" s="16">
        <v>0</v>
      </c>
      <c r="BA1058" s="16">
        <v>0</v>
      </c>
      <c r="BB1058" s="16">
        <v>34</v>
      </c>
      <c r="BC1058" s="16">
        <v>34</v>
      </c>
      <c r="BD1058" s="16">
        <v>10</v>
      </c>
      <c r="BE1058" s="16">
        <v>10</v>
      </c>
      <c r="BF1058" s="16">
        <v>0</v>
      </c>
      <c r="BG1058" s="16">
        <f t="shared" si="248"/>
        <v>3</v>
      </c>
      <c r="BH1058" s="16">
        <v>3</v>
      </c>
      <c r="BI1058" s="16">
        <v>0</v>
      </c>
      <c r="BJ1058" s="16">
        <v>0</v>
      </c>
      <c r="BK1058" s="16">
        <v>2076</v>
      </c>
      <c r="BL1058" s="16">
        <f t="shared" si="249"/>
        <v>2266</v>
      </c>
      <c r="BM1058" s="16">
        <f t="shared" si="250"/>
        <v>49</v>
      </c>
      <c r="BN1058" s="16">
        <v>49</v>
      </c>
      <c r="BO1058" s="16">
        <v>0</v>
      </c>
      <c r="BP1058" s="16">
        <v>0</v>
      </c>
      <c r="BQ1058" s="16">
        <v>3</v>
      </c>
      <c r="BR1058" s="16">
        <f t="shared" si="251"/>
        <v>4339</v>
      </c>
      <c r="BS1058" s="16">
        <f t="shared" si="252"/>
        <v>4212</v>
      </c>
      <c r="BT1058" s="16">
        <f t="shared" si="253"/>
        <v>127</v>
      </c>
      <c r="BU1058" s="16">
        <f t="shared" si="254"/>
        <v>9576</v>
      </c>
      <c r="BV1058" s="16"/>
      <c r="BW1058" s="16">
        <v>0</v>
      </c>
    </row>
    <row r="1059" spans="1:75">
      <c r="A1059" t="s">
        <v>137</v>
      </c>
      <c r="B1059" s="18">
        <v>43872</v>
      </c>
      <c r="C1059" s="4" t="s">
        <v>99</v>
      </c>
      <c r="D1059" s="5">
        <v>2020</v>
      </c>
      <c r="E1059" s="4" t="s">
        <v>989</v>
      </c>
      <c r="F1059" s="4">
        <v>10948</v>
      </c>
      <c r="G1059" s="4">
        <v>988</v>
      </c>
      <c r="H1059" s="4">
        <v>4932</v>
      </c>
      <c r="I1059" s="16">
        <v>0</v>
      </c>
      <c r="J1059" s="16">
        <v>0</v>
      </c>
      <c r="K1059" s="16">
        <f t="shared" si="243"/>
        <v>4932</v>
      </c>
      <c r="L1059" s="16">
        <f t="shared" si="244"/>
        <v>0</v>
      </c>
      <c r="M1059" s="4">
        <v>11039</v>
      </c>
      <c r="N1059" s="4">
        <v>4988</v>
      </c>
      <c r="O1059" s="16">
        <v>4932</v>
      </c>
      <c r="P1059" s="16">
        <v>0</v>
      </c>
      <c r="Q1059" s="16">
        <v>0</v>
      </c>
      <c r="R1059" s="16">
        <v>56</v>
      </c>
      <c r="S1059" s="4">
        <v>22</v>
      </c>
      <c r="T1059" s="4">
        <v>17</v>
      </c>
      <c r="U1059" s="4">
        <v>17</v>
      </c>
      <c r="V1059" s="16">
        <v>0</v>
      </c>
      <c r="W1059" s="16">
        <v>0</v>
      </c>
      <c r="X1059" s="16">
        <f t="shared" si="245"/>
        <v>0</v>
      </c>
      <c r="Z1059" s="16">
        <v>121</v>
      </c>
      <c r="AA1059" s="16">
        <v>15</v>
      </c>
      <c r="AB1059" s="16">
        <v>14</v>
      </c>
      <c r="AC1059" s="16">
        <v>1</v>
      </c>
      <c r="AD1059" s="16">
        <v>1</v>
      </c>
      <c r="AE1059" s="16">
        <v>0</v>
      </c>
      <c r="AF1059" s="16">
        <v>0</v>
      </c>
      <c r="AG1059" s="16">
        <v>0</v>
      </c>
      <c r="AH1059" s="16">
        <v>0</v>
      </c>
      <c r="AI1059" s="16">
        <v>0</v>
      </c>
      <c r="AJ1059" s="16">
        <v>0</v>
      </c>
      <c r="AK1059" s="16">
        <v>0</v>
      </c>
      <c r="AL1059" s="16">
        <v>0</v>
      </c>
      <c r="AM1059" s="16">
        <v>0</v>
      </c>
      <c r="AN1059" s="16">
        <v>0</v>
      </c>
      <c r="AO1059" s="16">
        <v>0</v>
      </c>
      <c r="AP1059" s="16">
        <v>0</v>
      </c>
      <c r="AQ1059" s="16">
        <v>0</v>
      </c>
      <c r="AR1059" s="16">
        <v>0</v>
      </c>
      <c r="AS1059" s="16">
        <v>0</v>
      </c>
      <c r="AT1059" s="16">
        <v>0</v>
      </c>
      <c r="AU1059" s="16">
        <v>0</v>
      </c>
      <c r="AV1059" s="16">
        <v>0</v>
      </c>
      <c r="AW1059" s="16">
        <f t="shared" si="246"/>
        <v>15</v>
      </c>
      <c r="AX1059" s="16">
        <f t="shared" si="247"/>
        <v>14</v>
      </c>
      <c r="AY1059" s="16">
        <v>0</v>
      </c>
      <c r="AZ1059" s="16">
        <v>0</v>
      </c>
      <c r="BA1059" s="16">
        <v>0</v>
      </c>
      <c r="BB1059" s="16">
        <v>55</v>
      </c>
      <c r="BC1059" s="16">
        <v>55</v>
      </c>
      <c r="BD1059" s="16">
        <v>28</v>
      </c>
      <c r="BE1059" s="16">
        <v>28</v>
      </c>
      <c r="BF1059" s="16">
        <v>0</v>
      </c>
      <c r="BG1059" s="16">
        <f t="shared" si="248"/>
        <v>3</v>
      </c>
      <c r="BH1059" s="16">
        <v>3</v>
      </c>
      <c r="BI1059" s="16">
        <v>0</v>
      </c>
      <c r="BJ1059" s="16">
        <v>0</v>
      </c>
      <c r="BK1059" s="16">
        <v>3174</v>
      </c>
      <c r="BL1059" s="16">
        <f t="shared" si="249"/>
        <v>1811</v>
      </c>
      <c r="BM1059" s="16">
        <f t="shared" si="250"/>
        <v>77</v>
      </c>
      <c r="BN1059" s="16">
        <v>77</v>
      </c>
      <c r="BO1059" s="16">
        <v>0</v>
      </c>
      <c r="BP1059" s="16">
        <v>0</v>
      </c>
      <c r="BQ1059" s="16">
        <v>5</v>
      </c>
      <c r="BR1059" s="16">
        <f t="shared" si="251"/>
        <v>4973</v>
      </c>
      <c r="BS1059" s="16">
        <f t="shared" si="252"/>
        <v>4918</v>
      </c>
      <c r="BT1059" s="16">
        <f t="shared" si="253"/>
        <v>55</v>
      </c>
      <c r="BU1059" s="16">
        <f t="shared" si="254"/>
        <v>10918</v>
      </c>
      <c r="BV1059" s="16"/>
      <c r="BW1059" s="16">
        <v>0</v>
      </c>
    </row>
    <row r="1060" spans="1:75" ht="72.599999999999994">
      <c r="A1060" t="s">
        <v>139</v>
      </c>
      <c r="B1060" s="18">
        <v>43872</v>
      </c>
      <c r="C1060" s="4" t="s">
        <v>99</v>
      </c>
      <c r="D1060" s="5">
        <v>2020</v>
      </c>
      <c r="E1060" s="4" t="s">
        <v>990</v>
      </c>
      <c r="F1060" s="4">
        <v>30220</v>
      </c>
      <c r="G1060" s="4">
        <v>3190</v>
      </c>
      <c r="H1060" s="4">
        <v>11838</v>
      </c>
      <c r="I1060" s="16">
        <v>2</v>
      </c>
      <c r="J1060" s="16">
        <v>1</v>
      </c>
      <c r="K1060" s="16">
        <f t="shared" si="243"/>
        <v>11839</v>
      </c>
      <c r="L1060" s="16">
        <f t="shared" si="244"/>
        <v>0</v>
      </c>
      <c r="M1060" s="4">
        <v>30574</v>
      </c>
      <c r="N1060" s="4">
        <v>12007</v>
      </c>
      <c r="O1060" s="16">
        <v>11839</v>
      </c>
      <c r="P1060" s="16">
        <v>0</v>
      </c>
      <c r="Q1060" s="16">
        <v>0</v>
      </c>
      <c r="R1060" s="16">
        <v>160</v>
      </c>
      <c r="S1060" s="4">
        <v>32</v>
      </c>
      <c r="T1060" s="4">
        <v>36</v>
      </c>
      <c r="U1060" s="4">
        <v>92</v>
      </c>
      <c r="V1060" s="16">
        <v>0</v>
      </c>
      <c r="W1060" s="16">
        <v>0</v>
      </c>
      <c r="X1060" s="16">
        <f t="shared" si="245"/>
        <v>8</v>
      </c>
      <c r="Y1060" s="2" t="s">
        <v>991</v>
      </c>
      <c r="Z1060" s="16">
        <v>247</v>
      </c>
      <c r="AA1060" s="16">
        <v>24</v>
      </c>
      <c r="AB1060" s="16">
        <v>24</v>
      </c>
      <c r="AC1060" s="16">
        <v>0</v>
      </c>
      <c r="AD1060" s="16">
        <v>0</v>
      </c>
      <c r="AE1060" s="16">
        <v>0</v>
      </c>
      <c r="AF1060" s="16">
        <v>0</v>
      </c>
      <c r="AG1060" s="16">
        <v>0</v>
      </c>
      <c r="AH1060" s="16">
        <v>0</v>
      </c>
      <c r="AI1060" s="16">
        <v>0</v>
      </c>
      <c r="AJ1060" s="16">
        <v>0</v>
      </c>
      <c r="AK1060" s="16">
        <v>0</v>
      </c>
      <c r="AL1060" s="16">
        <v>0</v>
      </c>
      <c r="AM1060" s="16">
        <v>0</v>
      </c>
      <c r="AN1060" s="16">
        <v>0</v>
      </c>
      <c r="AO1060" s="16">
        <v>0</v>
      </c>
      <c r="AP1060" s="16">
        <v>0</v>
      </c>
      <c r="AQ1060" s="16">
        <v>0</v>
      </c>
      <c r="AR1060" s="16">
        <v>0</v>
      </c>
      <c r="AS1060" s="16">
        <v>0</v>
      </c>
      <c r="AT1060" s="16">
        <v>0</v>
      </c>
      <c r="AU1060" s="16">
        <v>0</v>
      </c>
      <c r="AV1060" s="16">
        <v>0</v>
      </c>
      <c r="AW1060" s="16">
        <f t="shared" si="246"/>
        <v>24</v>
      </c>
      <c r="AX1060" s="16">
        <f t="shared" si="247"/>
        <v>24</v>
      </c>
      <c r="AY1060" s="16">
        <v>0</v>
      </c>
      <c r="AZ1060" s="16">
        <v>0</v>
      </c>
      <c r="BA1060" s="16">
        <v>0</v>
      </c>
      <c r="BB1060" s="16">
        <v>100</v>
      </c>
      <c r="BC1060" s="16">
        <v>100</v>
      </c>
      <c r="BD1060" s="16">
        <v>34</v>
      </c>
      <c r="BE1060" s="16">
        <v>34</v>
      </c>
      <c r="BF1060" s="16">
        <v>0</v>
      </c>
      <c r="BG1060" s="16">
        <f t="shared" si="248"/>
        <v>4</v>
      </c>
      <c r="BH1060" s="16">
        <v>4</v>
      </c>
      <c r="BI1060" s="16">
        <v>0</v>
      </c>
      <c r="BJ1060" s="16">
        <v>0</v>
      </c>
      <c r="BK1060" s="16">
        <v>3682</v>
      </c>
      <c r="BL1060" s="16">
        <f t="shared" si="249"/>
        <v>8321</v>
      </c>
      <c r="BM1060" s="16">
        <f t="shared" si="250"/>
        <v>93</v>
      </c>
      <c r="BN1060" s="16">
        <v>93</v>
      </c>
      <c r="BO1060" s="16">
        <v>0</v>
      </c>
      <c r="BP1060" s="16">
        <v>0</v>
      </c>
      <c r="BQ1060" s="16">
        <v>5</v>
      </c>
      <c r="BR1060" s="16">
        <f t="shared" si="251"/>
        <v>11983</v>
      </c>
      <c r="BS1060" s="16">
        <f t="shared" si="252"/>
        <v>11815</v>
      </c>
      <c r="BT1060" s="16">
        <f t="shared" si="253"/>
        <v>160</v>
      </c>
      <c r="BU1060" s="16">
        <f t="shared" si="254"/>
        <v>30327</v>
      </c>
      <c r="BV1060" s="16"/>
      <c r="BW1060" s="16">
        <v>0</v>
      </c>
    </row>
    <row r="1061" spans="1:75">
      <c r="A1061" t="s">
        <v>141</v>
      </c>
      <c r="B1061" s="18">
        <v>43872</v>
      </c>
      <c r="C1061" s="4" t="s">
        <v>99</v>
      </c>
      <c r="D1061" s="5">
        <v>2020</v>
      </c>
      <c r="E1061" s="4" t="s">
        <v>992</v>
      </c>
      <c r="F1061" s="4">
        <v>5908</v>
      </c>
      <c r="G1061" s="4">
        <v>297</v>
      </c>
      <c r="H1061" s="4">
        <v>2859</v>
      </c>
      <c r="I1061" s="16">
        <v>0</v>
      </c>
      <c r="J1061" s="16">
        <v>0</v>
      </c>
      <c r="K1061" s="16">
        <f t="shared" si="243"/>
        <v>2859</v>
      </c>
      <c r="L1061" s="16">
        <f t="shared" si="244"/>
        <v>0</v>
      </c>
      <c r="M1061" s="4">
        <v>5936</v>
      </c>
      <c r="N1061" s="4">
        <v>2895</v>
      </c>
      <c r="O1061" s="16">
        <v>2859</v>
      </c>
      <c r="P1061" s="16">
        <v>0</v>
      </c>
      <c r="Q1061" s="16">
        <v>0</v>
      </c>
      <c r="R1061" s="16">
        <v>36</v>
      </c>
      <c r="S1061" s="4">
        <v>3</v>
      </c>
      <c r="T1061" s="4">
        <v>8</v>
      </c>
      <c r="U1061" s="4">
        <v>20</v>
      </c>
      <c r="V1061" s="16">
        <v>0</v>
      </c>
      <c r="W1061" s="16">
        <v>5</v>
      </c>
      <c r="X1061" s="16">
        <f t="shared" si="245"/>
        <v>0</v>
      </c>
      <c r="Z1061" s="16">
        <v>52</v>
      </c>
      <c r="AA1061" s="16">
        <v>7</v>
      </c>
      <c r="AB1061" s="16">
        <v>6</v>
      </c>
      <c r="AC1061" s="16">
        <v>1</v>
      </c>
      <c r="AD1061" s="16">
        <v>0</v>
      </c>
      <c r="AE1061" s="16">
        <v>0</v>
      </c>
      <c r="AF1061" s="16">
        <v>1</v>
      </c>
      <c r="AG1061" s="16">
        <v>0</v>
      </c>
      <c r="AH1061" s="16">
        <v>0</v>
      </c>
      <c r="AI1061" s="16">
        <v>0</v>
      </c>
      <c r="AJ1061" s="16">
        <v>0</v>
      </c>
      <c r="AK1061" s="16">
        <v>0</v>
      </c>
      <c r="AL1061" s="16">
        <v>0</v>
      </c>
      <c r="AM1061" s="16">
        <v>0</v>
      </c>
      <c r="AN1061" s="16">
        <v>0</v>
      </c>
      <c r="AO1061" s="16">
        <v>0</v>
      </c>
      <c r="AP1061" s="16">
        <v>0</v>
      </c>
      <c r="AQ1061" s="16">
        <v>0</v>
      </c>
      <c r="AR1061" s="16">
        <v>0</v>
      </c>
      <c r="AS1061" s="16">
        <v>0</v>
      </c>
      <c r="AT1061" s="16">
        <v>0</v>
      </c>
      <c r="AU1061" s="16">
        <v>0</v>
      </c>
      <c r="AV1061" s="16">
        <v>0</v>
      </c>
      <c r="AW1061" s="16">
        <f t="shared" si="246"/>
        <v>7</v>
      </c>
      <c r="AX1061" s="16">
        <f t="shared" si="247"/>
        <v>6</v>
      </c>
      <c r="AY1061" s="16">
        <v>0</v>
      </c>
      <c r="AZ1061" s="16">
        <v>0</v>
      </c>
      <c r="BA1061" s="16">
        <v>0</v>
      </c>
      <c r="BB1061" s="16">
        <v>9</v>
      </c>
      <c r="BC1061" s="16">
        <v>9</v>
      </c>
      <c r="BD1061" s="16">
        <v>4</v>
      </c>
      <c r="BE1061" s="16">
        <v>4</v>
      </c>
      <c r="BF1061" s="16">
        <v>0</v>
      </c>
      <c r="BG1061" s="16">
        <f t="shared" si="248"/>
        <v>2</v>
      </c>
      <c r="BH1061" s="16">
        <v>2</v>
      </c>
      <c r="BI1061" s="16">
        <v>0</v>
      </c>
      <c r="BJ1061" s="16">
        <v>0</v>
      </c>
      <c r="BK1061" s="16">
        <v>539</v>
      </c>
      <c r="BL1061" s="16">
        <f t="shared" si="249"/>
        <v>2354</v>
      </c>
      <c r="BM1061" s="16">
        <f t="shared" si="250"/>
        <v>21</v>
      </c>
      <c r="BN1061" s="16">
        <v>21</v>
      </c>
      <c r="BO1061" s="16">
        <v>0</v>
      </c>
      <c r="BP1061" s="16">
        <v>0</v>
      </c>
      <c r="BQ1061" s="16">
        <v>0</v>
      </c>
      <c r="BR1061" s="16">
        <f t="shared" si="251"/>
        <v>2888</v>
      </c>
      <c r="BS1061" s="16">
        <f t="shared" si="252"/>
        <v>2853</v>
      </c>
      <c r="BT1061" s="16">
        <f t="shared" si="253"/>
        <v>35</v>
      </c>
      <c r="BU1061" s="16">
        <f t="shared" si="254"/>
        <v>5884</v>
      </c>
      <c r="BV1061" s="16"/>
      <c r="BW1061" s="16">
        <v>0</v>
      </c>
    </row>
    <row r="1062" spans="1:75">
      <c r="A1062" t="s">
        <v>143</v>
      </c>
      <c r="B1062" s="18">
        <v>43872</v>
      </c>
      <c r="C1062" s="4" t="s">
        <v>99</v>
      </c>
      <c r="D1062" s="5">
        <v>2020</v>
      </c>
      <c r="E1062" s="4" t="s">
        <v>993</v>
      </c>
      <c r="F1062" s="4">
        <v>35181</v>
      </c>
      <c r="G1062" s="4">
        <v>3523</v>
      </c>
      <c r="H1062" s="4">
        <v>15426</v>
      </c>
      <c r="I1062" s="16">
        <v>3</v>
      </c>
      <c r="J1062" s="16">
        <v>0</v>
      </c>
      <c r="K1062" s="16">
        <f t="shared" si="243"/>
        <v>15429</v>
      </c>
      <c r="L1062" s="16">
        <f t="shared" si="244"/>
        <v>0</v>
      </c>
      <c r="M1062" s="4">
        <v>35752</v>
      </c>
      <c r="N1062" s="4">
        <v>15553</v>
      </c>
      <c r="O1062" s="16">
        <v>15429</v>
      </c>
      <c r="P1062" s="16">
        <v>2</v>
      </c>
      <c r="Q1062" s="16">
        <v>0</v>
      </c>
      <c r="R1062" s="16">
        <v>122</v>
      </c>
      <c r="S1062" s="4">
        <v>17</v>
      </c>
      <c r="T1062" s="4">
        <v>30</v>
      </c>
      <c r="U1062" s="4">
        <v>71</v>
      </c>
      <c r="V1062" s="16">
        <v>0</v>
      </c>
      <c r="W1062" s="16">
        <v>4</v>
      </c>
      <c r="X1062" s="16">
        <f t="shared" si="245"/>
        <v>0</v>
      </c>
      <c r="Y1062" s="2" t="s">
        <v>513</v>
      </c>
      <c r="Z1062" s="16">
        <v>551</v>
      </c>
      <c r="AA1062" s="16">
        <v>66</v>
      </c>
      <c r="AB1062" s="16">
        <v>64</v>
      </c>
      <c r="AC1062" s="16">
        <v>2</v>
      </c>
      <c r="AD1062" s="16">
        <v>0</v>
      </c>
      <c r="AE1062" s="16">
        <v>1</v>
      </c>
      <c r="AF1062" s="16">
        <v>1</v>
      </c>
      <c r="AG1062" s="16">
        <v>0</v>
      </c>
      <c r="AH1062" s="16">
        <v>0</v>
      </c>
      <c r="AI1062" s="16">
        <v>0</v>
      </c>
      <c r="AJ1062" s="16">
        <v>0</v>
      </c>
      <c r="AK1062" s="16">
        <v>0</v>
      </c>
      <c r="AL1062" s="16">
        <v>0</v>
      </c>
      <c r="AM1062" s="16">
        <v>0</v>
      </c>
      <c r="AN1062" s="16">
        <v>0</v>
      </c>
      <c r="AO1062" s="16">
        <v>0</v>
      </c>
      <c r="AP1062" s="16">
        <v>0</v>
      </c>
      <c r="AQ1062" s="16">
        <v>0</v>
      </c>
      <c r="AR1062" s="16">
        <v>0</v>
      </c>
      <c r="AS1062" s="16">
        <v>0</v>
      </c>
      <c r="AT1062" s="16">
        <v>0</v>
      </c>
      <c r="AU1062" s="16">
        <v>0</v>
      </c>
      <c r="AV1062" s="16">
        <v>0</v>
      </c>
      <c r="AW1062" s="16">
        <f t="shared" si="246"/>
        <v>66</v>
      </c>
      <c r="AX1062" s="16">
        <f t="shared" si="247"/>
        <v>64</v>
      </c>
      <c r="AY1062" s="16">
        <v>0</v>
      </c>
      <c r="AZ1062" s="16">
        <v>0</v>
      </c>
      <c r="BA1062" s="16">
        <v>0</v>
      </c>
      <c r="BB1062" s="16">
        <v>285</v>
      </c>
      <c r="BC1062" s="16">
        <v>285</v>
      </c>
      <c r="BD1062" s="16">
        <v>123</v>
      </c>
      <c r="BE1062" s="16">
        <v>120</v>
      </c>
      <c r="BF1062" s="16">
        <v>3</v>
      </c>
      <c r="BG1062" s="16">
        <f t="shared" si="248"/>
        <v>3</v>
      </c>
      <c r="BH1062" s="16">
        <v>3</v>
      </c>
      <c r="BI1062" s="16">
        <v>0</v>
      </c>
      <c r="BJ1062" s="16">
        <v>0</v>
      </c>
      <c r="BK1062" s="16">
        <v>6194</v>
      </c>
      <c r="BL1062" s="16">
        <f t="shared" si="249"/>
        <v>9356</v>
      </c>
      <c r="BM1062" s="16">
        <f t="shared" si="250"/>
        <v>270</v>
      </c>
      <c r="BN1062" s="16">
        <v>270</v>
      </c>
      <c r="BO1062" s="16">
        <v>0</v>
      </c>
      <c r="BP1062" s="16">
        <v>0</v>
      </c>
      <c r="BQ1062" s="16">
        <v>11</v>
      </c>
      <c r="BR1062" s="16">
        <f t="shared" si="251"/>
        <v>15487</v>
      </c>
      <c r="BS1062" s="16">
        <f t="shared" si="252"/>
        <v>15365</v>
      </c>
      <c r="BT1062" s="16">
        <f t="shared" si="253"/>
        <v>120</v>
      </c>
      <c r="BU1062" s="16">
        <f t="shared" si="254"/>
        <v>35201</v>
      </c>
      <c r="BV1062" s="16"/>
      <c r="BW1062" s="16">
        <v>0</v>
      </c>
    </row>
    <row r="1063" spans="1:75">
      <c r="A1063" t="s">
        <v>145</v>
      </c>
      <c r="B1063" s="18">
        <v>43872</v>
      </c>
      <c r="C1063" s="4" t="s">
        <v>99</v>
      </c>
      <c r="D1063" s="5">
        <v>2020</v>
      </c>
      <c r="E1063" s="4" t="s">
        <v>994</v>
      </c>
      <c r="F1063" s="4">
        <v>18592</v>
      </c>
      <c r="G1063" s="4">
        <v>1231</v>
      </c>
      <c r="H1063" s="4">
        <v>8011</v>
      </c>
      <c r="I1063" s="16">
        <v>1</v>
      </c>
      <c r="J1063" s="16">
        <v>0</v>
      </c>
      <c r="K1063" s="16">
        <f t="shared" si="243"/>
        <v>8012</v>
      </c>
      <c r="L1063" s="16">
        <f t="shared" si="244"/>
        <v>0</v>
      </c>
      <c r="M1063" s="4">
        <v>18754</v>
      </c>
      <c r="N1063" s="4">
        <v>8191</v>
      </c>
      <c r="O1063" s="16">
        <v>8012</v>
      </c>
      <c r="P1063" s="16">
        <v>0</v>
      </c>
      <c r="Q1063" s="16">
        <v>0</v>
      </c>
      <c r="R1063" s="16">
        <v>179</v>
      </c>
      <c r="S1063" s="4">
        <v>15</v>
      </c>
      <c r="T1063" s="4">
        <v>93</v>
      </c>
      <c r="U1063" s="4">
        <v>69</v>
      </c>
      <c r="V1063" s="16">
        <v>0</v>
      </c>
      <c r="W1063" s="16">
        <v>2</v>
      </c>
      <c r="X1063" s="16">
        <f t="shared" si="245"/>
        <v>0</v>
      </c>
      <c r="Y1063" s="2" t="s">
        <v>995</v>
      </c>
      <c r="Z1063" s="16">
        <v>209</v>
      </c>
      <c r="AA1063" s="16">
        <v>11</v>
      </c>
      <c r="AB1063" s="16">
        <v>11</v>
      </c>
      <c r="AC1063" s="16">
        <v>0</v>
      </c>
      <c r="AD1063" s="16">
        <v>0</v>
      </c>
      <c r="AE1063" s="16">
        <v>0</v>
      </c>
      <c r="AF1063" s="16">
        <v>0</v>
      </c>
      <c r="AG1063" s="16">
        <v>0</v>
      </c>
      <c r="AH1063" s="16">
        <v>0</v>
      </c>
      <c r="AI1063" s="16">
        <v>0</v>
      </c>
      <c r="AJ1063" s="16">
        <v>0</v>
      </c>
      <c r="AK1063" s="16">
        <v>0</v>
      </c>
      <c r="AL1063" s="16">
        <v>0</v>
      </c>
      <c r="AM1063" s="16">
        <v>0</v>
      </c>
      <c r="AN1063" s="16">
        <v>0</v>
      </c>
      <c r="AO1063" s="16">
        <v>0</v>
      </c>
      <c r="AP1063" s="16">
        <v>0</v>
      </c>
      <c r="AQ1063" s="16">
        <v>0</v>
      </c>
      <c r="AR1063" s="16">
        <v>0</v>
      </c>
      <c r="AS1063" s="16">
        <v>0</v>
      </c>
      <c r="AT1063" s="16">
        <v>0</v>
      </c>
      <c r="AU1063" s="16">
        <v>0</v>
      </c>
      <c r="AV1063" s="16">
        <v>0</v>
      </c>
      <c r="AW1063" s="16">
        <f t="shared" si="246"/>
        <v>11</v>
      </c>
      <c r="AX1063" s="16">
        <f t="shared" si="247"/>
        <v>11</v>
      </c>
      <c r="AY1063" s="16">
        <v>0</v>
      </c>
      <c r="AZ1063" s="16">
        <v>0</v>
      </c>
      <c r="BA1063" s="16">
        <v>0</v>
      </c>
      <c r="BB1063" s="16">
        <v>96</v>
      </c>
      <c r="BC1063" s="16">
        <v>96</v>
      </c>
      <c r="BD1063" s="16">
        <v>42</v>
      </c>
      <c r="BE1063" s="16">
        <v>41</v>
      </c>
      <c r="BF1063" s="16">
        <v>1</v>
      </c>
      <c r="BG1063" s="16">
        <f t="shared" si="248"/>
        <v>0</v>
      </c>
      <c r="BH1063" s="16">
        <v>0</v>
      </c>
      <c r="BI1063" s="16">
        <v>0</v>
      </c>
      <c r="BJ1063" s="16">
        <v>0</v>
      </c>
      <c r="BK1063" s="16">
        <v>1406</v>
      </c>
      <c r="BL1063" s="16">
        <f t="shared" si="249"/>
        <v>6785</v>
      </c>
      <c r="BM1063" s="16">
        <f t="shared" si="250"/>
        <v>148</v>
      </c>
      <c r="BN1063" s="16">
        <v>148</v>
      </c>
      <c r="BO1063" s="16">
        <v>0</v>
      </c>
      <c r="BP1063" s="16">
        <v>0</v>
      </c>
      <c r="BQ1063" s="16">
        <v>5</v>
      </c>
      <c r="BR1063" s="16">
        <f t="shared" si="251"/>
        <v>8180</v>
      </c>
      <c r="BS1063" s="16">
        <f t="shared" si="252"/>
        <v>8001</v>
      </c>
      <c r="BT1063" s="16">
        <f t="shared" si="253"/>
        <v>179</v>
      </c>
      <c r="BU1063" s="16">
        <f t="shared" si="254"/>
        <v>18545</v>
      </c>
      <c r="BV1063" s="16"/>
      <c r="BW1063" s="16">
        <v>0</v>
      </c>
    </row>
    <row r="1064" spans="1:75">
      <c r="A1064" t="s">
        <v>147</v>
      </c>
      <c r="B1064" s="18">
        <v>43872</v>
      </c>
      <c r="C1064" s="4" t="s">
        <v>99</v>
      </c>
      <c r="D1064" s="5">
        <v>2020</v>
      </c>
      <c r="E1064" s="4" t="s">
        <v>996</v>
      </c>
      <c r="F1064" s="4">
        <v>14215</v>
      </c>
      <c r="G1064" s="4">
        <v>1392</v>
      </c>
      <c r="H1064" s="4">
        <v>6537</v>
      </c>
      <c r="I1064" s="16">
        <v>0</v>
      </c>
      <c r="J1064" s="16">
        <v>1</v>
      </c>
      <c r="K1064" s="16">
        <f t="shared" si="243"/>
        <v>6536</v>
      </c>
      <c r="L1064" s="16">
        <f t="shared" si="244"/>
        <v>0</v>
      </c>
      <c r="M1064" s="4">
        <v>14289</v>
      </c>
      <c r="N1064" s="4">
        <v>6634</v>
      </c>
      <c r="O1064" s="16">
        <v>6536</v>
      </c>
      <c r="P1064" s="16">
        <v>0</v>
      </c>
      <c r="Q1064" s="16">
        <v>0</v>
      </c>
      <c r="R1064" s="16">
        <v>98</v>
      </c>
      <c r="S1064" s="4">
        <v>26</v>
      </c>
      <c r="T1064" s="4">
        <v>13</v>
      </c>
      <c r="U1064" s="4">
        <v>59</v>
      </c>
      <c r="V1064" s="16">
        <v>0</v>
      </c>
      <c r="W1064" s="16">
        <v>0</v>
      </c>
      <c r="X1064" s="16">
        <f t="shared" si="245"/>
        <v>0</v>
      </c>
      <c r="Y1064" s="2" t="s">
        <v>513</v>
      </c>
      <c r="Z1064" s="16">
        <v>157</v>
      </c>
      <c r="AA1064" s="16">
        <v>18</v>
      </c>
      <c r="AB1064" s="16">
        <v>18</v>
      </c>
      <c r="AC1064" s="16">
        <v>0</v>
      </c>
      <c r="AD1064" s="16">
        <v>0</v>
      </c>
      <c r="AE1064" s="16">
        <v>0</v>
      </c>
      <c r="AF1064" s="16">
        <v>0</v>
      </c>
      <c r="AG1064" s="16">
        <v>0</v>
      </c>
      <c r="AH1064" s="16">
        <v>0</v>
      </c>
      <c r="AI1064" s="16">
        <v>0</v>
      </c>
      <c r="AJ1064" s="16">
        <v>0</v>
      </c>
      <c r="AK1064" s="16">
        <v>0</v>
      </c>
      <c r="AL1064" s="16">
        <v>0</v>
      </c>
      <c r="AM1064" s="16">
        <v>0</v>
      </c>
      <c r="AN1064" s="16">
        <v>0</v>
      </c>
      <c r="AO1064" s="16">
        <v>0</v>
      </c>
      <c r="AP1064" s="16">
        <v>0</v>
      </c>
      <c r="AQ1064" s="16">
        <v>0</v>
      </c>
      <c r="AR1064" s="16">
        <v>0</v>
      </c>
      <c r="AS1064" s="16">
        <v>0</v>
      </c>
      <c r="AT1064" s="16">
        <v>0</v>
      </c>
      <c r="AU1064" s="16">
        <v>0</v>
      </c>
      <c r="AV1064" s="16">
        <v>0</v>
      </c>
      <c r="AW1064" s="16">
        <f t="shared" si="246"/>
        <v>18</v>
      </c>
      <c r="AX1064" s="16">
        <f t="shared" si="247"/>
        <v>18</v>
      </c>
      <c r="AY1064" s="16">
        <v>0</v>
      </c>
      <c r="AZ1064" s="16">
        <v>0</v>
      </c>
      <c r="BA1064" s="16">
        <v>0</v>
      </c>
      <c r="BB1064" s="16">
        <v>268</v>
      </c>
      <c r="BC1064" s="16">
        <v>268</v>
      </c>
      <c r="BD1064" s="16">
        <v>144</v>
      </c>
      <c r="BE1064" s="16">
        <v>142</v>
      </c>
      <c r="BF1064" s="16">
        <v>2</v>
      </c>
      <c r="BG1064" s="16">
        <f t="shared" si="248"/>
        <v>2</v>
      </c>
      <c r="BH1064" s="16">
        <v>2</v>
      </c>
      <c r="BI1064" s="16">
        <v>0</v>
      </c>
      <c r="BJ1064" s="16">
        <v>0</v>
      </c>
      <c r="BK1064" s="16">
        <v>1384</v>
      </c>
      <c r="BL1064" s="16">
        <f t="shared" si="249"/>
        <v>5248</v>
      </c>
      <c r="BM1064" s="16">
        <f t="shared" si="250"/>
        <v>55</v>
      </c>
      <c r="BN1064" s="16">
        <v>55</v>
      </c>
      <c r="BO1064" s="16">
        <v>0</v>
      </c>
      <c r="BP1064" s="16">
        <v>0</v>
      </c>
      <c r="BQ1064" s="16">
        <v>2</v>
      </c>
      <c r="BR1064" s="16">
        <f t="shared" si="251"/>
        <v>6616</v>
      </c>
      <c r="BS1064" s="16">
        <f t="shared" si="252"/>
        <v>6518</v>
      </c>
      <c r="BT1064" s="16">
        <f t="shared" si="253"/>
        <v>98</v>
      </c>
      <c r="BU1064" s="16">
        <f t="shared" si="254"/>
        <v>14132</v>
      </c>
      <c r="BV1064" s="16"/>
      <c r="BW1064" s="16">
        <v>0</v>
      </c>
    </row>
    <row r="1065" spans="1:75">
      <c r="A1065" t="s">
        <v>149</v>
      </c>
      <c r="B1065" s="18">
        <v>43872</v>
      </c>
      <c r="C1065" s="4" t="s">
        <v>99</v>
      </c>
      <c r="D1065" s="5">
        <v>2020</v>
      </c>
      <c r="E1065" s="4" t="s">
        <v>997</v>
      </c>
      <c r="F1065" s="4">
        <v>8751</v>
      </c>
      <c r="G1065" s="4">
        <v>2094</v>
      </c>
      <c r="H1065" s="4">
        <v>4147</v>
      </c>
      <c r="I1065" s="16">
        <v>0</v>
      </c>
      <c r="J1065" s="16">
        <v>0</v>
      </c>
      <c r="K1065" s="16">
        <f t="shared" si="243"/>
        <v>4147</v>
      </c>
      <c r="L1065" s="16">
        <f t="shared" si="244"/>
        <v>0</v>
      </c>
      <c r="M1065" s="4">
        <v>8827</v>
      </c>
      <c r="N1065" s="4">
        <v>4202</v>
      </c>
      <c r="O1065" s="16">
        <v>4147</v>
      </c>
      <c r="P1065" s="16">
        <v>1</v>
      </c>
      <c r="Q1065" s="16">
        <v>0</v>
      </c>
      <c r="R1065" s="16">
        <v>54</v>
      </c>
      <c r="S1065" s="4">
        <v>9</v>
      </c>
      <c r="T1065" s="4">
        <v>5</v>
      </c>
      <c r="U1065" s="4">
        <v>40</v>
      </c>
      <c r="V1065" s="16">
        <v>0</v>
      </c>
      <c r="W1065" s="16">
        <v>0</v>
      </c>
      <c r="X1065" s="16">
        <f t="shared" si="245"/>
        <v>0</v>
      </c>
      <c r="Y1065" s="2" t="s">
        <v>513</v>
      </c>
      <c r="Z1065" s="16">
        <v>84</v>
      </c>
      <c r="AA1065" s="16">
        <v>14</v>
      </c>
      <c r="AB1065" s="16">
        <v>14</v>
      </c>
      <c r="AC1065" s="16">
        <v>0</v>
      </c>
      <c r="AD1065" s="16">
        <v>0</v>
      </c>
      <c r="AE1065" s="16">
        <v>0</v>
      </c>
      <c r="AF1065" s="16">
        <v>0</v>
      </c>
      <c r="AG1065" s="16">
        <v>0</v>
      </c>
      <c r="AH1065" s="16">
        <v>0</v>
      </c>
      <c r="AI1065" s="16">
        <v>0</v>
      </c>
      <c r="AJ1065" s="16">
        <v>0</v>
      </c>
      <c r="AK1065" s="16">
        <v>0</v>
      </c>
      <c r="AL1065" s="16">
        <v>0</v>
      </c>
      <c r="AM1065" s="16">
        <v>0</v>
      </c>
      <c r="AN1065" s="16">
        <v>0</v>
      </c>
      <c r="AO1065" s="16">
        <v>0</v>
      </c>
      <c r="AP1065" s="16">
        <v>0</v>
      </c>
      <c r="AQ1065" s="16">
        <v>0</v>
      </c>
      <c r="AR1065" s="16">
        <v>0</v>
      </c>
      <c r="AS1065" s="16">
        <v>0</v>
      </c>
      <c r="AT1065" s="16">
        <v>0</v>
      </c>
      <c r="AU1065" s="16">
        <v>0</v>
      </c>
      <c r="AV1065" s="16">
        <v>0</v>
      </c>
      <c r="AW1065" s="16">
        <f t="shared" si="246"/>
        <v>14</v>
      </c>
      <c r="AX1065" s="16">
        <f t="shared" si="247"/>
        <v>14</v>
      </c>
      <c r="AY1065" s="16">
        <v>0</v>
      </c>
      <c r="AZ1065" s="16">
        <v>0</v>
      </c>
      <c r="BA1065" s="16">
        <v>0</v>
      </c>
      <c r="BB1065" s="16">
        <v>62</v>
      </c>
      <c r="BC1065" s="16">
        <v>62</v>
      </c>
      <c r="BD1065" s="16">
        <v>54</v>
      </c>
      <c r="BE1065" s="16">
        <v>52</v>
      </c>
      <c r="BF1065" s="16">
        <v>2</v>
      </c>
      <c r="BG1065" s="16">
        <f t="shared" si="248"/>
        <v>4</v>
      </c>
      <c r="BH1065" s="16">
        <v>4</v>
      </c>
      <c r="BI1065" s="16">
        <v>0</v>
      </c>
      <c r="BJ1065" s="16">
        <v>0</v>
      </c>
      <c r="BK1065" s="16">
        <v>1237</v>
      </c>
      <c r="BL1065" s="16">
        <f t="shared" si="249"/>
        <v>2961</v>
      </c>
      <c r="BM1065" s="16">
        <f t="shared" si="250"/>
        <v>40</v>
      </c>
      <c r="BN1065" s="16">
        <v>40</v>
      </c>
      <c r="BO1065" s="16">
        <v>0</v>
      </c>
      <c r="BP1065" s="16">
        <v>0</v>
      </c>
      <c r="BQ1065" s="16">
        <v>35</v>
      </c>
      <c r="BR1065" s="16">
        <f t="shared" si="251"/>
        <v>4188</v>
      </c>
      <c r="BS1065" s="16">
        <f t="shared" si="252"/>
        <v>4133</v>
      </c>
      <c r="BT1065" s="16">
        <f t="shared" si="253"/>
        <v>54</v>
      </c>
      <c r="BU1065" s="16">
        <f t="shared" si="254"/>
        <v>8743</v>
      </c>
      <c r="BV1065" s="16"/>
      <c r="BW1065" s="16">
        <v>0</v>
      </c>
    </row>
    <row r="1066" spans="1:75">
      <c r="A1066" t="s">
        <v>151</v>
      </c>
      <c r="B1066" s="18">
        <v>43872</v>
      </c>
      <c r="C1066" s="4" t="s">
        <v>99</v>
      </c>
      <c r="D1066" s="5">
        <v>2020</v>
      </c>
      <c r="E1066" s="4" t="s">
        <v>998</v>
      </c>
      <c r="F1066" s="4">
        <v>293182</v>
      </c>
      <c r="G1066" s="4">
        <v>35112</v>
      </c>
      <c r="H1066" s="4">
        <v>100744</v>
      </c>
      <c r="I1066" s="16">
        <v>26</v>
      </c>
      <c r="J1066" s="16">
        <v>2</v>
      </c>
      <c r="K1066" s="16">
        <f t="shared" si="243"/>
        <v>100768</v>
      </c>
      <c r="L1066" s="16">
        <f t="shared" si="244"/>
        <v>0</v>
      </c>
      <c r="M1066" s="4">
        <v>297008</v>
      </c>
      <c r="N1066" s="4">
        <v>101837</v>
      </c>
      <c r="O1066" s="16">
        <v>100768</v>
      </c>
      <c r="P1066" s="16">
        <v>62</v>
      </c>
      <c r="Q1066" s="16">
        <v>0</v>
      </c>
      <c r="R1066" s="16">
        <v>1007</v>
      </c>
      <c r="S1066" s="4">
        <v>117</v>
      </c>
      <c r="T1066" s="4">
        <v>339</v>
      </c>
      <c r="U1066" s="4">
        <v>502</v>
      </c>
      <c r="V1066" s="16">
        <v>0</v>
      </c>
      <c r="W1066" s="16">
        <v>49</v>
      </c>
      <c r="X1066" s="16">
        <f t="shared" si="245"/>
        <v>0</v>
      </c>
      <c r="Y1066" s="2" t="s">
        <v>513</v>
      </c>
      <c r="Z1066" s="16">
        <v>10980</v>
      </c>
      <c r="AA1066" s="16">
        <v>1333</v>
      </c>
      <c r="AB1066" s="16">
        <v>1316</v>
      </c>
      <c r="AC1066" s="16">
        <v>17</v>
      </c>
      <c r="AD1066" s="16">
        <v>2</v>
      </c>
      <c r="AE1066" s="16">
        <v>9</v>
      </c>
      <c r="AF1066" s="16">
        <v>2</v>
      </c>
      <c r="AG1066" s="16">
        <v>4</v>
      </c>
      <c r="AH1066" s="16">
        <v>0</v>
      </c>
      <c r="AI1066" s="16">
        <v>0</v>
      </c>
      <c r="AJ1066" s="16">
        <v>0</v>
      </c>
      <c r="AK1066" s="16">
        <v>0</v>
      </c>
      <c r="AL1066" s="16">
        <v>0</v>
      </c>
      <c r="AM1066" s="16">
        <v>0</v>
      </c>
      <c r="AN1066" s="16">
        <v>0</v>
      </c>
      <c r="AO1066" s="16">
        <v>0</v>
      </c>
      <c r="AP1066" s="16">
        <v>0</v>
      </c>
      <c r="AQ1066" s="16">
        <v>0</v>
      </c>
      <c r="AR1066" s="16">
        <v>0</v>
      </c>
      <c r="AS1066" s="16">
        <v>0</v>
      </c>
      <c r="AT1066" s="16">
        <v>0</v>
      </c>
      <c r="AU1066" s="16">
        <v>0</v>
      </c>
      <c r="AV1066" s="16">
        <v>0</v>
      </c>
      <c r="AW1066" s="16">
        <f t="shared" si="246"/>
        <v>1333</v>
      </c>
      <c r="AX1066" s="16">
        <f t="shared" si="247"/>
        <v>1316</v>
      </c>
      <c r="AY1066" s="16">
        <v>0</v>
      </c>
      <c r="AZ1066" s="16">
        <v>0</v>
      </c>
      <c r="BA1066" s="16">
        <v>0</v>
      </c>
      <c r="BB1066" s="16">
        <v>2091</v>
      </c>
      <c r="BC1066" s="16">
        <v>2091</v>
      </c>
      <c r="BD1066" s="16">
        <v>743</v>
      </c>
      <c r="BE1066" s="16">
        <v>730</v>
      </c>
      <c r="BF1066" s="16">
        <v>13</v>
      </c>
      <c r="BG1066" s="16">
        <f t="shared" si="248"/>
        <v>72</v>
      </c>
      <c r="BH1066" s="16">
        <v>71</v>
      </c>
      <c r="BI1066" s="16">
        <v>1</v>
      </c>
      <c r="BJ1066" s="16">
        <v>0</v>
      </c>
      <c r="BK1066" s="16">
        <v>40977</v>
      </c>
      <c r="BL1066" s="16">
        <f t="shared" si="249"/>
        <v>60788</v>
      </c>
      <c r="BM1066" s="16">
        <f t="shared" si="250"/>
        <v>2490</v>
      </c>
      <c r="BN1066" s="16">
        <v>2490</v>
      </c>
      <c r="BO1066" s="16">
        <v>0</v>
      </c>
      <c r="BP1066" s="16">
        <v>0</v>
      </c>
      <c r="BQ1066" s="16">
        <v>113</v>
      </c>
      <c r="BR1066" s="16">
        <f t="shared" si="251"/>
        <v>100504</v>
      </c>
      <c r="BS1066" s="16">
        <f t="shared" si="252"/>
        <v>99452</v>
      </c>
      <c r="BT1066" s="16">
        <f t="shared" si="253"/>
        <v>990</v>
      </c>
      <c r="BU1066" s="16">
        <f t="shared" si="254"/>
        <v>286028</v>
      </c>
      <c r="BV1066" s="16"/>
      <c r="BW1066" s="16">
        <v>0</v>
      </c>
    </row>
    <row r="1067" spans="1:75">
      <c r="A1067" t="s">
        <v>153</v>
      </c>
      <c r="B1067" s="18">
        <v>43872</v>
      </c>
      <c r="C1067" s="4" t="s">
        <v>99</v>
      </c>
      <c r="D1067" s="5">
        <v>2020</v>
      </c>
      <c r="E1067" s="4" t="s">
        <v>999</v>
      </c>
      <c r="F1067" s="4">
        <v>13336</v>
      </c>
      <c r="G1067" s="4">
        <v>1040</v>
      </c>
      <c r="H1067" s="4">
        <v>6557</v>
      </c>
      <c r="I1067" s="16">
        <v>1</v>
      </c>
      <c r="J1067" s="16">
        <v>2</v>
      </c>
      <c r="K1067" s="16">
        <f t="shared" si="243"/>
        <v>6556</v>
      </c>
      <c r="L1067" s="16">
        <f t="shared" si="244"/>
        <v>0</v>
      </c>
      <c r="M1067" s="4">
        <v>13546</v>
      </c>
      <c r="N1067" s="4">
        <v>6646</v>
      </c>
      <c r="O1067" s="16">
        <v>6556</v>
      </c>
      <c r="P1067" s="16">
        <v>0</v>
      </c>
      <c r="Q1067" s="16">
        <v>0</v>
      </c>
      <c r="R1067" s="16">
        <v>90</v>
      </c>
      <c r="S1067" s="4">
        <v>22</v>
      </c>
      <c r="T1067" s="4">
        <v>23</v>
      </c>
      <c r="U1067" s="4">
        <v>44</v>
      </c>
      <c r="V1067" s="16">
        <v>0</v>
      </c>
      <c r="W1067" s="16">
        <v>1</v>
      </c>
      <c r="X1067" s="16">
        <f t="shared" si="245"/>
        <v>0</v>
      </c>
      <c r="Z1067" s="16">
        <v>275</v>
      </c>
      <c r="AA1067" s="16">
        <v>16</v>
      </c>
      <c r="AB1067" s="16">
        <v>16</v>
      </c>
      <c r="AC1067" s="16">
        <v>1</v>
      </c>
      <c r="AD1067" s="16">
        <v>0</v>
      </c>
      <c r="AE1067" s="16">
        <v>1</v>
      </c>
      <c r="AF1067" s="16">
        <v>0</v>
      </c>
      <c r="AG1067" s="16">
        <v>0</v>
      </c>
      <c r="AH1067" s="16">
        <v>0</v>
      </c>
      <c r="AI1067" s="16">
        <v>0</v>
      </c>
      <c r="AJ1067" s="16">
        <v>0</v>
      </c>
      <c r="AK1067" s="16">
        <v>0</v>
      </c>
      <c r="AL1067" s="16">
        <v>0</v>
      </c>
      <c r="AM1067" s="16">
        <v>0</v>
      </c>
      <c r="AN1067" s="16">
        <v>0</v>
      </c>
      <c r="AO1067" s="16">
        <v>0</v>
      </c>
      <c r="AP1067" s="16">
        <v>0</v>
      </c>
      <c r="AQ1067" s="16">
        <v>0</v>
      </c>
      <c r="AR1067" s="16">
        <v>0</v>
      </c>
      <c r="AS1067" s="16">
        <v>0</v>
      </c>
      <c r="AT1067" s="16">
        <v>0</v>
      </c>
      <c r="AU1067" s="16">
        <v>0</v>
      </c>
      <c r="AV1067" s="16">
        <v>0</v>
      </c>
      <c r="AW1067" s="16">
        <f t="shared" si="246"/>
        <v>16</v>
      </c>
      <c r="AX1067" s="16">
        <f t="shared" si="247"/>
        <v>16</v>
      </c>
      <c r="AY1067" s="16">
        <v>0</v>
      </c>
      <c r="AZ1067" s="16">
        <v>0</v>
      </c>
      <c r="BA1067" s="16">
        <v>0</v>
      </c>
      <c r="BB1067" s="16">
        <v>185</v>
      </c>
      <c r="BC1067" s="16">
        <v>185</v>
      </c>
      <c r="BD1067" s="16">
        <v>92</v>
      </c>
      <c r="BE1067" s="16">
        <v>90</v>
      </c>
      <c r="BF1067" s="16">
        <v>2</v>
      </c>
      <c r="BG1067" s="16">
        <f t="shared" si="248"/>
        <v>19</v>
      </c>
      <c r="BH1067" s="16">
        <v>19</v>
      </c>
      <c r="BI1067" s="16">
        <v>0</v>
      </c>
      <c r="BJ1067" s="16">
        <v>2</v>
      </c>
      <c r="BK1067" s="16">
        <v>3113</v>
      </c>
      <c r="BL1067" s="16">
        <f t="shared" si="249"/>
        <v>3514</v>
      </c>
      <c r="BM1067" s="16">
        <f t="shared" si="250"/>
        <v>192</v>
      </c>
      <c r="BN1067" s="16">
        <v>192</v>
      </c>
      <c r="BO1067" s="16">
        <v>0</v>
      </c>
      <c r="BP1067" s="16">
        <v>0</v>
      </c>
      <c r="BQ1067" s="16">
        <v>5</v>
      </c>
      <c r="BR1067" s="16">
        <f t="shared" si="251"/>
        <v>6630</v>
      </c>
      <c r="BS1067" s="16">
        <f t="shared" si="252"/>
        <v>6540</v>
      </c>
      <c r="BT1067" s="16">
        <f t="shared" si="253"/>
        <v>89</v>
      </c>
      <c r="BU1067" s="16">
        <f t="shared" si="254"/>
        <v>13271</v>
      </c>
      <c r="BV1067" s="16"/>
      <c r="BW1067" s="16">
        <v>0</v>
      </c>
    </row>
    <row r="1068" spans="1:75">
      <c r="A1068" t="s">
        <v>155</v>
      </c>
      <c r="B1068" s="18">
        <v>43872</v>
      </c>
      <c r="C1068" s="4" t="s">
        <v>99</v>
      </c>
      <c r="D1068" s="5">
        <v>2020</v>
      </c>
      <c r="E1068" s="4" t="s">
        <v>1000</v>
      </c>
      <c r="F1068" s="4">
        <v>46413</v>
      </c>
      <c r="G1068" s="4">
        <v>2359</v>
      </c>
      <c r="H1068" s="4">
        <v>20913</v>
      </c>
      <c r="I1068" s="16">
        <v>2</v>
      </c>
      <c r="J1068" s="16">
        <v>2</v>
      </c>
      <c r="K1068" s="16">
        <f t="shared" si="243"/>
        <v>20913</v>
      </c>
      <c r="L1068" s="16">
        <f t="shared" si="244"/>
        <v>0</v>
      </c>
      <c r="M1068" s="4">
        <v>46843</v>
      </c>
      <c r="N1068" s="4">
        <v>21205</v>
      </c>
      <c r="O1068" s="16">
        <v>20913</v>
      </c>
      <c r="P1068" s="16">
        <v>0</v>
      </c>
      <c r="Q1068" s="16">
        <v>0</v>
      </c>
      <c r="R1068" s="16">
        <v>292</v>
      </c>
      <c r="S1068" s="4">
        <v>102</v>
      </c>
      <c r="T1068" s="4">
        <v>102</v>
      </c>
      <c r="U1068" s="4">
        <v>88</v>
      </c>
      <c r="V1068" s="16">
        <v>0</v>
      </c>
      <c r="W1068" s="16">
        <v>0</v>
      </c>
      <c r="X1068" s="16">
        <f t="shared" si="245"/>
        <v>0</v>
      </c>
      <c r="Z1068" s="16">
        <v>789</v>
      </c>
      <c r="AA1068" s="16">
        <v>125</v>
      </c>
      <c r="AB1068" s="16">
        <v>123</v>
      </c>
      <c r="AC1068" s="16">
        <v>2</v>
      </c>
      <c r="AD1068" s="16">
        <v>1</v>
      </c>
      <c r="AE1068" s="16">
        <v>0</v>
      </c>
      <c r="AF1068" s="16">
        <v>1</v>
      </c>
      <c r="AG1068" s="16">
        <v>0</v>
      </c>
      <c r="AH1068" s="16">
        <v>0</v>
      </c>
      <c r="AI1068" s="16">
        <v>0</v>
      </c>
      <c r="AJ1068" s="16">
        <v>0</v>
      </c>
      <c r="AK1068" s="16">
        <v>0</v>
      </c>
      <c r="AL1068" s="16">
        <v>0</v>
      </c>
      <c r="AM1068" s="16">
        <v>0</v>
      </c>
      <c r="AN1068" s="16">
        <v>0</v>
      </c>
      <c r="AO1068" s="16">
        <v>0</v>
      </c>
      <c r="AP1068" s="16">
        <v>0</v>
      </c>
      <c r="AQ1068" s="16">
        <v>0</v>
      </c>
      <c r="AR1068" s="16">
        <v>0</v>
      </c>
      <c r="AS1068" s="16">
        <v>0</v>
      </c>
      <c r="AT1068" s="16">
        <v>0</v>
      </c>
      <c r="AU1068" s="16">
        <v>0</v>
      </c>
      <c r="AV1068" s="16">
        <v>0</v>
      </c>
      <c r="AW1068" s="16">
        <f t="shared" si="246"/>
        <v>125</v>
      </c>
      <c r="AX1068" s="16">
        <f t="shared" si="247"/>
        <v>123</v>
      </c>
      <c r="AY1068" s="16">
        <v>0</v>
      </c>
      <c r="AZ1068" s="16">
        <v>0</v>
      </c>
      <c r="BA1068" s="16">
        <v>0</v>
      </c>
      <c r="BB1068" s="16">
        <v>226</v>
      </c>
      <c r="BC1068" s="16">
        <v>225</v>
      </c>
      <c r="BD1068" s="16">
        <v>118</v>
      </c>
      <c r="BE1068" s="16">
        <v>116</v>
      </c>
      <c r="BF1068" s="16">
        <v>2</v>
      </c>
      <c r="BG1068" s="16">
        <f t="shared" si="248"/>
        <v>10</v>
      </c>
      <c r="BH1068" s="16">
        <v>10</v>
      </c>
      <c r="BI1068" s="16">
        <v>0</v>
      </c>
      <c r="BJ1068" s="16">
        <v>0</v>
      </c>
      <c r="BK1068" s="16">
        <v>10808</v>
      </c>
      <c r="BL1068" s="16">
        <f t="shared" si="249"/>
        <v>10387</v>
      </c>
      <c r="BM1068" s="16">
        <f t="shared" si="250"/>
        <v>416</v>
      </c>
      <c r="BN1068" s="16">
        <v>416</v>
      </c>
      <c r="BO1068" s="16">
        <v>0</v>
      </c>
      <c r="BP1068" s="16">
        <v>0</v>
      </c>
      <c r="BQ1068" s="16">
        <v>15</v>
      </c>
      <c r="BR1068" s="16">
        <f t="shared" si="251"/>
        <v>21080</v>
      </c>
      <c r="BS1068" s="16">
        <f t="shared" si="252"/>
        <v>20790</v>
      </c>
      <c r="BT1068" s="16">
        <f t="shared" si="253"/>
        <v>290</v>
      </c>
      <c r="BU1068" s="16">
        <f t="shared" si="254"/>
        <v>46054</v>
      </c>
      <c r="BV1068" s="16"/>
      <c r="BW1068" s="16">
        <v>0</v>
      </c>
    </row>
    <row r="1069" spans="1:75">
      <c r="A1069" t="s">
        <v>157</v>
      </c>
      <c r="B1069" s="18">
        <v>43872</v>
      </c>
      <c r="C1069" s="4" t="s">
        <v>99</v>
      </c>
      <c r="D1069" s="5">
        <v>2020</v>
      </c>
      <c r="E1069" s="4" t="s">
        <v>1001</v>
      </c>
      <c r="F1069" s="4">
        <v>7634</v>
      </c>
      <c r="G1069" s="4">
        <v>337</v>
      </c>
      <c r="H1069" s="4">
        <v>3152</v>
      </c>
      <c r="I1069" s="16">
        <v>0</v>
      </c>
      <c r="J1069" s="16">
        <v>0</v>
      </c>
      <c r="K1069" s="16">
        <f t="shared" si="243"/>
        <v>3152</v>
      </c>
      <c r="L1069" s="16">
        <f t="shared" si="244"/>
        <v>0</v>
      </c>
      <c r="M1069" s="4">
        <v>7688</v>
      </c>
      <c r="N1069" s="4">
        <v>3192</v>
      </c>
      <c r="O1069" s="16">
        <v>3152</v>
      </c>
      <c r="P1069" s="16">
        <v>9</v>
      </c>
      <c r="Q1069" s="16">
        <v>0</v>
      </c>
      <c r="R1069" s="16">
        <v>31</v>
      </c>
      <c r="S1069" s="4">
        <v>5</v>
      </c>
      <c r="T1069" s="4">
        <v>6</v>
      </c>
      <c r="U1069" s="4">
        <v>20</v>
      </c>
      <c r="V1069" s="16">
        <v>0</v>
      </c>
      <c r="W1069" s="16">
        <v>0</v>
      </c>
      <c r="X1069" s="16">
        <f t="shared" si="245"/>
        <v>0</v>
      </c>
      <c r="Z1069" s="16">
        <v>108</v>
      </c>
      <c r="AA1069" s="16">
        <v>16</v>
      </c>
      <c r="AB1069" s="16">
        <v>16</v>
      </c>
      <c r="AC1069" s="16">
        <v>0</v>
      </c>
      <c r="AD1069" s="16">
        <v>0</v>
      </c>
      <c r="AE1069" s="16">
        <v>0</v>
      </c>
      <c r="AF1069" s="16">
        <v>0</v>
      </c>
      <c r="AG1069" s="16">
        <v>0</v>
      </c>
      <c r="AH1069" s="16">
        <v>0</v>
      </c>
      <c r="AI1069" s="16">
        <v>0</v>
      </c>
      <c r="AJ1069" s="16">
        <v>0</v>
      </c>
      <c r="AK1069" s="16">
        <v>0</v>
      </c>
      <c r="AL1069" s="16">
        <v>0</v>
      </c>
      <c r="AM1069" s="16">
        <v>0</v>
      </c>
      <c r="AN1069" s="16">
        <v>0</v>
      </c>
      <c r="AO1069" s="16">
        <v>0</v>
      </c>
      <c r="AP1069" s="16">
        <v>0</v>
      </c>
      <c r="AQ1069" s="16">
        <v>0</v>
      </c>
      <c r="AR1069" s="16">
        <v>0</v>
      </c>
      <c r="AS1069" s="16">
        <v>0</v>
      </c>
      <c r="AT1069" s="16">
        <v>0</v>
      </c>
      <c r="AU1069" s="16">
        <v>0</v>
      </c>
      <c r="AV1069" s="16">
        <v>0</v>
      </c>
      <c r="AW1069" s="16">
        <f t="shared" si="246"/>
        <v>16</v>
      </c>
      <c r="AX1069" s="16">
        <f t="shared" si="247"/>
        <v>16</v>
      </c>
      <c r="AY1069" s="16">
        <v>0</v>
      </c>
      <c r="AZ1069" s="16">
        <v>0</v>
      </c>
      <c r="BA1069" s="16">
        <v>0</v>
      </c>
      <c r="BB1069" s="16">
        <v>29</v>
      </c>
      <c r="BC1069" s="16">
        <v>29</v>
      </c>
      <c r="BD1069" s="16">
        <v>5</v>
      </c>
      <c r="BE1069" s="16">
        <v>4</v>
      </c>
      <c r="BF1069" s="16">
        <v>1</v>
      </c>
      <c r="BG1069" s="16">
        <f t="shared" si="248"/>
        <v>3</v>
      </c>
      <c r="BH1069" s="16">
        <v>3</v>
      </c>
      <c r="BI1069" s="16">
        <v>0</v>
      </c>
      <c r="BJ1069" s="16">
        <v>0</v>
      </c>
      <c r="BK1069" s="16">
        <v>1664</v>
      </c>
      <c r="BL1069" s="16">
        <f t="shared" si="249"/>
        <v>1525</v>
      </c>
      <c r="BM1069" s="16">
        <f t="shared" si="250"/>
        <v>72</v>
      </c>
      <c r="BN1069" s="16">
        <v>72</v>
      </c>
      <c r="BO1069" s="16">
        <v>0</v>
      </c>
      <c r="BP1069" s="16">
        <v>0</v>
      </c>
      <c r="BQ1069" s="16">
        <v>4</v>
      </c>
      <c r="BR1069" s="16">
        <f t="shared" si="251"/>
        <v>3176</v>
      </c>
      <c r="BS1069" s="16">
        <f t="shared" si="252"/>
        <v>3136</v>
      </c>
      <c r="BT1069" s="16">
        <f t="shared" si="253"/>
        <v>31</v>
      </c>
      <c r="BU1069" s="16">
        <f t="shared" si="254"/>
        <v>7580</v>
      </c>
      <c r="BV1069" s="16"/>
      <c r="BW1069" s="16">
        <v>0</v>
      </c>
    </row>
    <row r="1070" spans="1:75" ht="57.95">
      <c r="A1070" t="s">
        <v>159</v>
      </c>
      <c r="B1070" s="18">
        <v>43872</v>
      </c>
      <c r="C1070" s="4" t="s">
        <v>99</v>
      </c>
      <c r="D1070" s="5">
        <v>2020</v>
      </c>
      <c r="E1070" s="4" t="s">
        <v>1002</v>
      </c>
      <c r="F1070" s="4">
        <v>312384</v>
      </c>
      <c r="G1070" s="4">
        <v>28303</v>
      </c>
      <c r="H1070" s="4">
        <v>103117</v>
      </c>
      <c r="I1070" s="16">
        <v>22</v>
      </c>
      <c r="J1070" s="16">
        <v>1</v>
      </c>
      <c r="K1070" s="16">
        <f t="shared" si="243"/>
        <v>103138</v>
      </c>
      <c r="L1070" s="16">
        <f t="shared" si="244"/>
        <v>0</v>
      </c>
      <c r="M1070" s="4">
        <v>318401</v>
      </c>
      <c r="N1070" s="4">
        <v>104885</v>
      </c>
      <c r="O1070" s="16">
        <v>103138</v>
      </c>
      <c r="P1070" s="16">
        <v>0</v>
      </c>
      <c r="Q1070" s="16">
        <v>0</v>
      </c>
      <c r="R1070" s="16">
        <v>1747</v>
      </c>
      <c r="S1070" s="4">
        <v>246</v>
      </c>
      <c r="T1070" s="4">
        <v>493</v>
      </c>
      <c r="U1070" s="4">
        <v>956</v>
      </c>
      <c r="V1070" s="16">
        <v>0</v>
      </c>
      <c r="W1070" s="16">
        <v>52</v>
      </c>
      <c r="X1070" s="16">
        <f t="shared" si="245"/>
        <v>0</v>
      </c>
      <c r="Y1070" s="2" t="s">
        <v>1003</v>
      </c>
      <c r="Z1070" s="16">
        <v>4225</v>
      </c>
      <c r="AA1070" s="16">
        <v>356</v>
      </c>
      <c r="AB1070" s="16">
        <v>349</v>
      </c>
      <c r="AC1070" s="16">
        <v>7</v>
      </c>
      <c r="AD1070" s="16">
        <v>2</v>
      </c>
      <c r="AE1070" s="16">
        <v>3</v>
      </c>
      <c r="AF1070" s="16">
        <v>2</v>
      </c>
      <c r="AG1070" s="16">
        <v>0</v>
      </c>
      <c r="AH1070" s="16">
        <v>0</v>
      </c>
      <c r="AI1070" s="16">
        <v>0</v>
      </c>
      <c r="AJ1070" s="16">
        <v>0</v>
      </c>
      <c r="AK1070" s="16">
        <v>0</v>
      </c>
      <c r="AL1070" s="16">
        <v>0</v>
      </c>
      <c r="AM1070" s="16">
        <v>0</v>
      </c>
      <c r="AN1070" s="16">
        <v>0</v>
      </c>
      <c r="AO1070" s="16">
        <v>0</v>
      </c>
      <c r="AP1070" s="16">
        <v>0</v>
      </c>
      <c r="AQ1070" s="16">
        <v>0</v>
      </c>
      <c r="AR1070" s="16">
        <v>0</v>
      </c>
      <c r="AS1070" s="16">
        <v>0</v>
      </c>
      <c r="AT1070" s="16">
        <v>0</v>
      </c>
      <c r="AU1070" s="16">
        <v>0</v>
      </c>
      <c r="AV1070" s="16">
        <v>0</v>
      </c>
      <c r="AW1070" s="16">
        <f t="shared" si="246"/>
        <v>356</v>
      </c>
      <c r="AX1070" s="16">
        <f t="shared" si="247"/>
        <v>349</v>
      </c>
      <c r="AY1070" s="16">
        <v>0</v>
      </c>
      <c r="AZ1070" s="16">
        <v>0</v>
      </c>
      <c r="BA1070" s="16">
        <v>0</v>
      </c>
      <c r="BB1070" s="16">
        <v>3384</v>
      </c>
      <c r="BC1070" s="16">
        <v>3384</v>
      </c>
      <c r="BD1070" s="16">
        <v>919</v>
      </c>
      <c r="BE1070" s="16">
        <v>905</v>
      </c>
      <c r="BF1070" s="16">
        <v>14</v>
      </c>
      <c r="BG1070" s="16">
        <f t="shared" si="248"/>
        <v>64</v>
      </c>
      <c r="BH1070" s="16">
        <v>63</v>
      </c>
      <c r="BI1070" s="16">
        <v>1</v>
      </c>
      <c r="BJ1070" s="16">
        <v>4</v>
      </c>
      <c r="BK1070" s="16">
        <v>39818</v>
      </c>
      <c r="BL1070" s="16">
        <f t="shared" si="249"/>
        <v>65003</v>
      </c>
      <c r="BM1070" s="16">
        <f t="shared" si="250"/>
        <v>1756</v>
      </c>
      <c r="BN1070" s="16">
        <v>1756</v>
      </c>
      <c r="BO1070" s="16">
        <v>0</v>
      </c>
      <c r="BP1070" s="16">
        <v>0</v>
      </c>
      <c r="BQ1070" s="16">
        <v>78</v>
      </c>
      <c r="BR1070" s="16">
        <f t="shared" si="251"/>
        <v>104529</v>
      </c>
      <c r="BS1070" s="16">
        <f t="shared" si="252"/>
        <v>102789</v>
      </c>
      <c r="BT1070" s="16">
        <f t="shared" si="253"/>
        <v>1740</v>
      </c>
      <c r="BU1070" s="16">
        <f t="shared" si="254"/>
        <v>314176</v>
      </c>
      <c r="BV1070" s="16"/>
      <c r="BW1070" s="16">
        <v>0</v>
      </c>
    </row>
    <row r="1071" spans="1:75">
      <c r="A1071" t="s">
        <v>161</v>
      </c>
      <c r="B1071" s="18">
        <v>43872</v>
      </c>
      <c r="C1071" s="4" t="s">
        <v>99</v>
      </c>
      <c r="D1071" s="5">
        <v>2020</v>
      </c>
      <c r="E1071" s="4" t="s">
        <v>1004</v>
      </c>
      <c r="F1071" s="4">
        <v>77990</v>
      </c>
      <c r="G1071" s="4">
        <v>6022</v>
      </c>
      <c r="H1071" s="4">
        <v>27697</v>
      </c>
      <c r="I1071" s="16">
        <v>3</v>
      </c>
      <c r="J1071" s="16">
        <v>0</v>
      </c>
      <c r="K1071" s="16">
        <f t="shared" si="243"/>
        <v>27700</v>
      </c>
      <c r="L1071" s="16">
        <f t="shared" si="244"/>
        <v>0</v>
      </c>
      <c r="M1071" s="4">
        <v>78466</v>
      </c>
      <c r="N1071" s="4">
        <v>28135</v>
      </c>
      <c r="O1071" s="16">
        <v>27700</v>
      </c>
      <c r="P1071" s="16">
        <v>0</v>
      </c>
      <c r="Q1071" s="16">
        <v>0</v>
      </c>
      <c r="R1071" s="16">
        <v>435</v>
      </c>
      <c r="S1071" s="4">
        <v>46</v>
      </c>
      <c r="T1071" s="4">
        <v>115</v>
      </c>
      <c r="U1071" s="4">
        <v>261</v>
      </c>
      <c r="V1071" s="16">
        <v>0</v>
      </c>
      <c r="W1071" s="16">
        <v>13</v>
      </c>
      <c r="X1071" s="16">
        <f t="shared" si="245"/>
        <v>0</v>
      </c>
      <c r="Y1071" s="2" t="s">
        <v>513</v>
      </c>
      <c r="Z1071" s="16">
        <v>990</v>
      </c>
      <c r="AA1071" s="16">
        <v>185</v>
      </c>
      <c r="AB1071" s="16">
        <v>183</v>
      </c>
      <c r="AC1071" s="16">
        <v>2</v>
      </c>
      <c r="AD1071" s="16">
        <v>1</v>
      </c>
      <c r="AE1071" s="16">
        <v>0</v>
      </c>
      <c r="AF1071" s="16">
        <v>1</v>
      </c>
      <c r="AG1071" s="16">
        <v>0</v>
      </c>
      <c r="AH1071" s="16">
        <v>0</v>
      </c>
      <c r="AI1071" s="16">
        <v>0</v>
      </c>
      <c r="AJ1071" s="16">
        <v>0</v>
      </c>
      <c r="AK1071" s="16">
        <v>0</v>
      </c>
      <c r="AL1071" s="16">
        <v>0</v>
      </c>
      <c r="AM1071" s="16">
        <v>0</v>
      </c>
      <c r="AN1071" s="16">
        <v>0</v>
      </c>
      <c r="AO1071" s="16">
        <v>0</v>
      </c>
      <c r="AP1071" s="16">
        <v>0</v>
      </c>
      <c r="AQ1071" s="16">
        <v>0</v>
      </c>
      <c r="AR1071" s="16">
        <v>0</v>
      </c>
      <c r="AS1071" s="16">
        <v>0</v>
      </c>
      <c r="AT1071" s="16">
        <v>0</v>
      </c>
      <c r="AU1071" s="16">
        <v>0</v>
      </c>
      <c r="AV1071" s="16">
        <v>0</v>
      </c>
      <c r="AW1071" s="16">
        <f t="shared" si="246"/>
        <v>185</v>
      </c>
      <c r="AX1071" s="16">
        <f t="shared" si="247"/>
        <v>183</v>
      </c>
      <c r="AY1071" s="16">
        <v>0</v>
      </c>
      <c r="AZ1071" s="16">
        <v>0</v>
      </c>
      <c r="BA1071" s="16">
        <v>0</v>
      </c>
      <c r="BB1071" s="16">
        <v>483</v>
      </c>
      <c r="BC1071" s="16">
        <v>482</v>
      </c>
      <c r="BD1071" s="16">
        <v>157</v>
      </c>
      <c r="BE1071" s="16">
        <v>150</v>
      </c>
      <c r="BF1071" s="16">
        <v>7</v>
      </c>
      <c r="BG1071" s="16">
        <f t="shared" si="248"/>
        <v>8</v>
      </c>
      <c r="BH1071" s="16">
        <v>8</v>
      </c>
      <c r="BI1071" s="16">
        <v>0</v>
      </c>
      <c r="BJ1071" s="16">
        <v>0</v>
      </c>
      <c r="BK1071" s="16">
        <v>7006</v>
      </c>
      <c r="BL1071" s="16">
        <f t="shared" si="249"/>
        <v>21121</v>
      </c>
      <c r="BM1071" s="16">
        <f t="shared" si="250"/>
        <v>371</v>
      </c>
      <c r="BN1071" s="16">
        <v>371</v>
      </c>
      <c r="BO1071" s="16">
        <v>0</v>
      </c>
      <c r="BP1071" s="16">
        <v>0</v>
      </c>
      <c r="BQ1071" s="16">
        <v>9</v>
      </c>
      <c r="BR1071" s="16">
        <f t="shared" si="251"/>
        <v>27950</v>
      </c>
      <c r="BS1071" s="16">
        <f t="shared" si="252"/>
        <v>27517</v>
      </c>
      <c r="BT1071" s="16">
        <f t="shared" si="253"/>
        <v>433</v>
      </c>
      <c r="BU1071" s="16">
        <f t="shared" si="254"/>
        <v>77476</v>
      </c>
      <c r="BV1071" s="16"/>
      <c r="BW1071" s="16">
        <v>0</v>
      </c>
    </row>
    <row r="1072" spans="1:75">
      <c r="A1072" t="s">
        <v>163</v>
      </c>
      <c r="B1072" s="18">
        <v>43872</v>
      </c>
      <c r="C1072" s="4" t="s">
        <v>99</v>
      </c>
      <c r="D1072" s="5">
        <v>2020</v>
      </c>
      <c r="E1072" s="4" t="s">
        <v>1005</v>
      </c>
      <c r="F1072" s="4">
        <v>8012</v>
      </c>
      <c r="G1072" s="4">
        <v>598</v>
      </c>
      <c r="H1072" s="4">
        <v>3652</v>
      </c>
      <c r="I1072" s="16">
        <v>0</v>
      </c>
      <c r="J1072" s="16">
        <v>1</v>
      </c>
      <c r="K1072" s="16">
        <f t="shared" si="243"/>
        <v>3651</v>
      </c>
      <c r="L1072" s="16">
        <f t="shared" si="244"/>
        <v>0</v>
      </c>
      <c r="M1072" s="4">
        <v>8048</v>
      </c>
      <c r="N1072" s="4">
        <v>3722</v>
      </c>
      <c r="O1072" s="16">
        <v>3651</v>
      </c>
      <c r="P1072" s="16">
        <v>0</v>
      </c>
      <c r="Q1072" s="16">
        <v>0</v>
      </c>
      <c r="R1072" s="16">
        <v>71</v>
      </c>
      <c r="S1072" s="4">
        <v>14</v>
      </c>
      <c r="T1072" s="4">
        <v>8</v>
      </c>
      <c r="U1072" s="4">
        <v>45</v>
      </c>
      <c r="V1072" s="16">
        <v>0</v>
      </c>
      <c r="W1072" s="16">
        <v>4</v>
      </c>
      <c r="X1072" s="16">
        <f t="shared" si="245"/>
        <v>0</v>
      </c>
      <c r="Z1072" s="16">
        <v>101</v>
      </c>
      <c r="AA1072" s="16">
        <v>17</v>
      </c>
      <c r="AB1072" s="16">
        <v>17</v>
      </c>
      <c r="AC1072" s="16">
        <v>0</v>
      </c>
      <c r="AD1072" s="16">
        <v>0</v>
      </c>
      <c r="AE1072" s="16">
        <v>0</v>
      </c>
      <c r="AF1072" s="16">
        <v>0</v>
      </c>
      <c r="AG1072" s="16">
        <v>0</v>
      </c>
      <c r="AH1072" s="16">
        <v>0</v>
      </c>
      <c r="AI1072" s="16">
        <v>0</v>
      </c>
      <c r="AJ1072" s="16">
        <v>0</v>
      </c>
      <c r="AK1072" s="16">
        <v>0</v>
      </c>
      <c r="AL1072" s="16">
        <v>0</v>
      </c>
      <c r="AM1072" s="16">
        <v>0</v>
      </c>
      <c r="AN1072" s="16">
        <v>0</v>
      </c>
      <c r="AO1072" s="16">
        <v>0</v>
      </c>
      <c r="AP1072" s="16">
        <v>0</v>
      </c>
      <c r="AQ1072" s="16">
        <v>0</v>
      </c>
      <c r="AR1072" s="16">
        <v>0</v>
      </c>
      <c r="AS1072" s="16">
        <v>0</v>
      </c>
      <c r="AT1072" s="16">
        <v>0</v>
      </c>
      <c r="AU1072" s="16">
        <v>0</v>
      </c>
      <c r="AV1072" s="16">
        <v>0</v>
      </c>
      <c r="AW1072" s="16">
        <f t="shared" si="246"/>
        <v>17</v>
      </c>
      <c r="AX1072" s="16">
        <f t="shared" si="247"/>
        <v>17</v>
      </c>
      <c r="AY1072" s="16">
        <v>0</v>
      </c>
      <c r="AZ1072" s="16">
        <v>0</v>
      </c>
      <c r="BA1072" s="16">
        <v>0</v>
      </c>
      <c r="BB1072" s="16">
        <v>25</v>
      </c>
      <c r="BC1072" s="16">
        <v>25</v>
      </c>
      <c r="BD1072" s="16">
        <v>4</v>
      </c>
      <c r="BE1072" s="16">
        <v>4</v>
      </c>
      <c r="BF1072" s="16">
        <v>0</v>
      </c>
      <c r="BG1072" s="16">
        <f t="shared" si="248"/>
        <v>0</v>
      </c>
      <c r="BH1072" s="16">
        <v>0</v>
      </c>
      <c r="BI1072" s="16">
        <v>0</v>
      </c>
      <c r="BJ1072" s="16">
        <v>0</v>
      </c>
      <c r="BK1072" s="16">
        <v>85</v>
      </c>
      <c r="BL1072" s="16">
        <f t="shared" si="249"/>
        <v>3637</v>
      </c>
      <c r="BM1072" s="16">
        <f t="shared" si="250"/>
        <v>5</v>
      </c>
      <c r="BN1072" s="16">
        <v>5</v>
      </c>
      <c r="BO1072" s="16">
        <v>0</v>
      </c>
      <c r="BP1072" s="16">
        <v>0</v>
      </c>
      <c r="BQ1072" s="16">
        <v>5</v>
      </c>
      <c r="BR1072" s="16">
        <f t="shared" si="251"/>
        <v>3705</v>
      </c>
      <c r="BS1072" s="16">
        <f t="shared" si="252"/>
        <v>3634</v>
      </c>
      <c r="BT1072" s="16">
        <f t="shared" si="253"/>
        <v>71</v>
      </c>
      <c r="BU1072" s="16">
        <f t="shared" si="254"/>
        <v>7947</v>
      </c>
      <c r="BV1072" s="16"/>
      <c r="BW1072" s="16">
        <v>0</v>
      </c>
    </row>
    <row r="1073" spans="1:75">
      <c r="A1073" t="s">
        <v>166</v>
      </c>
      <c r="B1073" s="18">
        <v>43872</v>
      </c>
      <c r="C1073" s="4" t="s">
        <v>99</v>
      </c>
      <c r="D1073" s="5">
        <v>2020</v>
      </c>
      <c r="E1073" s="4" t="s">
        <v>1006</v>
      </c>
      <c r="F1073" s="4">
        <v>186840</v>
      </c>
      <c r="G1073" s="4">
        <v>17168</v>
      </c>
      <c r="H1073" s="4">
        <v>67082</v>
      </c>
      <c r="I1073" s="16">
        <v>28</v>
      </c>
      <c r="J1073" s="16">
        <v>3</v>
      </c>
      <c r="K1073" s="16">
        <f t="shared" si="243"/>
        <v>67107</v>
      </c>
      <c r="L1073" s="16">
        <f t="shared" si="244"/>
        <v>0</v>
      </c>
      <c r="M1073" s="4">
        <v>189859</v>
      </c>
      <c r="N1073" s="4">
        <v>67980</v>
      </c>
      <c r="O1073" s="16">
        <v>67107</v>
      </c>
      <c r="P1073" s="16">
        <v>17</v>
      </c>
      <c r="Q1073" s="16">
        <v>17</v>
      </c>
      <c r="R1073" s="16">
        <v>856</v>
      </c>
      <c r="S1073" s="4">
        <v>130</v>
      </c>
      <c r="T1073" s="4">
        <v>222</v>
      </c>
      <c r="U1073" s="4">
        <v>472</v>
      </c>
      <c r="V1073" s="16">
        <v>0</v>
      </c>
      <c r="W1073" s="16">
        <v>32</v>
      </c>
      <c r="X1073" s="16">
        <f t="shared" si="245"/>
        <v>0</v>
      </c>
      <c r="Y1073" s="2" t="s">
        <v>513</v>
      </c>
      <c r="Z1073" s="16">
        <v>7245</v>
      </c>
      <c r="AA1073" s="16">
        <v>1097</v>
      </c>
      <c r="AB1073" s="16">
        <v>1084</v>
      </c>
      <c r="AC1073" s="16">
        <v>13</v>
      </c>
      <c r="AD1073" s="16">
        <v>2</v>
      </c>
      <c r="AE1073" s="16">
        <v>8</v>
      </c>
      <c r="AF1073" s="16">
        <v>0</v>
      </c>
      <c r="AG1073" s="16">
        <v>3</v>
      </c>
      <c r="AH1073" s="16">
        <v>0</v>
      </c>
      <c r="AI1073" s="16">
        <v>0</v>
      </c>
      <c r="AJ1073" s="16">
        <v>0</v>
      </c>
      <c r="AK1073" s="16">
        <v>0</v>
      </c>
      <c r="AL1073" s="16">
        <v>0</v>
      </c>
      <c r="AM1073" s="16">
        <v>0</v>
      </c>
      <c r="AN1073" s="16">
        <v>0</v>
      </c>
      <c r="AO1073" s="16">
        <v>0</v>
      </c>
      <c r="AP1073" s="16">
        <v>0</v>
      </c>
      <c r="AQ1073" s="16">
        <v>0</v>
      </c>
      <c r="AR1073" s="16">
        <v>0</v>
      </c>
      <c r="AS1073" s="16">
        <v>0</v>
      </c>
      <c r="AT1073" s="16">
        <v>0</v>
      </c>
      <c r="AU1073" s="16">
        <v>0</v>
      </c>
      <c r="AV1073" s="16">
        <v>0</v>
      </c>
      <c r="AW1073" s="16">
        <f t="shared" si="246"/>
        <v>1097</v>
      </c>
      <c r="AX1073" s="16">
        <f t="shared" si="247"/>
        <v>1084</v>
      </c>
      <c r="AY1073" s="16">
        <v>0</v>
      </c>
      <c r="AZ1073" s="16">
        <v>0</v>
      </c>
      <c r="BA1073" s="16">
        <v>0</v>
      </c>
      <c r="BB1073" s="16">
        <v>2146</v>
      </c>
      <c r="BC1073" s="16">
        <v>2146</v>
      </c>
      <c r="BD1073" s="16">
        <v>571</v>
      </c>
      <c r="BE1073" s="16">
        <v>557</v>
      </c>
      <c r="BF1073" s="16">
        <v>14</v>
      </c>
      <c r="BG1073" s="16">
        <f t="shared" si="248"/>
        <v>33</v>
      </c>
      <c r="BH1073" s="16">
        <v>32</v>
      </c>
      <c r="BI1073" s="16">
        <v>1</v>
      </c>
      <c r="BJ1073" s="16">
        <v>0</v>
      </c>
      <c r="BK1073" s="16">
        <v>33909</v>
      </c>
      <c r="BL1073" s="16">
        <f t="shared" si="249"/>
        <v>34038</v>
      </c>
      <c r="BM1073" s="16">
        <f t="shared" si="250"/>
        <v>2169</v>
      </c>
      <c r="BN1073" s="16">
        <v>2169</v>
      </c>
      <c r="BO1073" s="16">
        <v>0</v>
      </c>
      <c r="BP1073" s="16">
        <v>10</v>
      </c>
      <c r="BQ1073" s="16">
        <v>69</v>
      </c>
      <c r="BR1073" s="16">
        <f t="shared" si="251"/>
        <v>66883</v>
      </c>
      <c r="BS1073" s="16">
        <f t="shared" si="252"/>
        <v>66023</v>
      </c>
      <c r="BT1073" s="16">
        <f t="shared" si="253"/>
        <v>843</v>
      </c>
      <c r="BU1073" s="16">
        <f t="shared" si="254"/>
        <v>182614</v>
      </c>
      <c r="BV1073" s="16"/>
      <c r="BW1073" s="16">
        <v>12</v>
      </c>
    </row>
    <row r="1074" spans="1:75">
      <c r="A1074" t="s">
        <v>168</v>
      </c>
      <c r="B1074" s="18">
        <v>43872</v>
      </c>
      <c r="C1074" s="4" t="s">
        <v>99</v>
      </c>
      <c r="D1074" s="5">
        <v>2020</v>
      </c>
      <c r="E1074" s="4" t="s">
        <v>1007</v>
      </c>
      <c r="F1074" s="4">
        <v>2544</v>
      </c>
      <c r="G1074" s="4">
        <v>320</v>
      </c>
      <c r="H1074" s="4">
        <v>1620</v>
      </c>
      <c r="I1074" s="16">
        <v>0</v>
      </c>
      <c r="J1074" s="16">
        <v>1</v>
      </c>
      <c r="K1074" s="16">
        <f t="shared" si="243"/>
        <v>1619</v>
      </c>
      <c r="L1074" s="16">
        <f t="shared" si="244"/>
        <v>0</v>
      </c>
      <c r="M1074" s="4">
        <v>2583</v>
      </c>
      <c r="N1074" s="4">
        <v>1649</v>
      </c>
      <c r="O1074" s="16">
        <v>1619</v>
      </c>
      <c r="P1074" s="16">
        <v>0</v>
      </c>
      <c r="Q1074" s="16">
        <v>0</v>
      </c>
      <c r="R1074" s="16">
        <v>30</v>
      </c>
      <c r="S1074" s="4">
        <v>1</v>
      </c>
      <c r="T1074" s="4">
        <v>18</v>
      </c>
      <c r="U1074" s="4">
        <v>9</v>
      </c>
      <c r="V1074" s="16">
        <v>0</v>
      </c>
      <c r="W1074" s="16">
        <v>2</v>
      </c>
      <c r="X1074" s="16">
        <f t="shared" si="245"/>
        <v>0</v>
      </c>
      <c r="Y1074" s="2" t="s">
        <v>513</v>
      </c>
      <c r="Z1074" s="16">
        <v>16</v>
      </c>
      <c r="AA1074" s="16">
        <v>0</v>
      </c>
      <c r="AB1074" s="16">
        <v>0</v>
      </c>
      <c r="AC1074" s="16">
        <v>0</v>
      </c>
      <c r="AD1074" s="16">
        <v>0</v>
      </c>
      <c r="AE1074" s="16">
        <v>0</v>
      </c>
      <c r="AF1074" s="16">
        <v>0</v>
      </c>
      <c r="AG1074" s="16">
        <v>0</v>
      </c>
      <c r="AH1074" s="16">
        <v>0</v>
      </c>
      <c r="AI1074" s="16">
        <v>0</v>
      </c>
      <c r="AJ1074" s="16">
        <v>0</v>
      </c>
      <c r="AK1074" s="16">
        <v>0</v>
      </c>
      <c r="AL1074" s="16">
        <v>0</v>
      </c>
      <c r="AM1074" s="16">
        <v>0</v>
      </c>
      <c r="AN1074" s="16">
        <v>0</v>
      </c>
      <c r="AO1074" s="16">
        <v>0</v>
      </c>
      <c r="AP1074" s="16">
        <v>0</v>
      </c>
      <c r="AQ1074" s="16">
        <v>0</v>
      </c>
      <c r="AR1074" s="16">
        <v>0</v>
      </c>
      <c r="AS1074" s="16">
        <v>0</v>
      </c>
      <c r="AT1074" s="16">
        <v>0</v>
      </c>
      <c r="AU1074" s="16">
        <v>0</v>
      </c>
      <c r="AV1074" s="16">
        <v>0</v>
      </c>
      <c r="AW1074" s="16">
        <f t="shared" si="246"/>
        <v>0</v>
      </c>
      <c r="AX1074" s="16">
        <f t="shared" si="247"/>
        <v>0</v>
      </c>
      <c r="AY1074" s="16">
        <v>0</v>
      </c>
      <c r="AZ1074" s="16">
        <v>0</v>
      </c>
      <c r="BA1074" s="16">
        <v>0</v>
      </c>
      <c r="BB1074" s="16">
        <v>35</v>
      </c>
      <c r="BC1074" s="16">
        <v>35</v>
      </c>
      <c r="BD1074" s="16">
        <v>25</v>
      </c>
      <c r="BE1074" s="16">
        <v>25</v>
      </c>
      <c r="BF1074" s="16">
        <v>0</v>
      </c>
      <c r="BG1074" s="16">
        <f t="shared" si="248"/>
        <v>0</v>
      </c>
      <c r="BH1074" s="16">
        <v>0</v>
      </c>
      <c r="BI1074" s="16">
        <v>0</v>
      </c>
      <c r="BJ1074" s="16">
        <v>0</v>
      </c>
      <c r="BK1074" s="16">
        <v>422</v>
      </c>
      <c r="BL1074" s="16">
        <f t="shared" si="249"/>
        <v>1227</v>
      </c>
      <c r="BM1074" s="16">
        <f t="shared" si="250"/>
        <v>7</v>
      </c>
      <c r="BN1074" s="16">
        <v>7</v>
      </c>
      <c r="BO1074" s="16">
        <v>0</v>
      </c>
      <c r="BP1074" s="16">
        <v>0</v>
      </c>
      <c r="BQ1074" s="16">
        <v>7</v>
      </c>
      <c r="BR1074" s="16">
        <f t="shared" si="251"/>
        <v>1649</v>
      </c>
      <c r="BS1074" s="16">
        <f t="shared" si="252"/>
        <v>1619</v>
      </c>
      <c r="BT1074" s="16">
        <f t="shared" si="253"/>
        <v>30</v>
      </c>
      <c r="BU1074" s="16">
        <f t="shared" si="254"/>
        <v>2567</v>
      </c>
      <c r="BV1074" s="16"/>
      <c r="BW1074" s="16">
        <v>0</v>
      </c>
    </row>
    <row r="1075" spans="1:75">
      <c r="A1075" t="s">
        <v>170</v>
      </c>
      <c r="B1075" s="18">
        <v>43872</v>
      </c>
      <c r="C1075" s="4" t="s">
        <v>99</v>
      </c>
      <c r="D1075" s="5">
        <v>2020</v>
      </c>
      <c r="E1075" s="4" t="s">
        <v>1008</v>
      </c>
      <c r="F1075" s="4">
        <v>35020</v>
      </c>
      <c r="G1075" s="4">
        <v>3720</v>
      </c>
      <c r="H1075" s="4">
        <v>14595</v>
      </c>
      <c r="I1075" s="16">
        <v>1</v>
      </c>
      <c r="J1075" s="16">
        <v>1</v>
      </c>
      <c r="K1075" s="16">
        <f t="shared" si="243"/>
        <v>14595</v>
      </c>
      <c r="L1075" s="16">
        <f t="shared" si="244"/>
        <v>0</v>
      </c>
      <c r="M1075" s="4">
        <v>35287</v>
      </c>
      <c r="N1075" s="4">
        <v>14765</v>
      </c>
      <c r="O1075" s="16">
        <v>14595</v>
      </c>
      <c r="P1075" s="16">
        <v>0</v>
      </c>
      <c r="Q1075" s="16">
        <v>0</v>
      </c>
      <c r="R1075" s="16">
        <v>170</v>
      </c>
      <c r="S1075" s="4">
        <v>73</v>
      </c>
      <c r="T1075" s="4">
        <v>11</v>
      </c>
      <c r="U1075" s="4">
        <v>86</v>
      </c>
      <c r="V1075" s="16">
        <v>0</v>
      </c>
      <c r="W1075" s="16">
        <v>0</v>
      </c>
      <c r="X1075" s="16">
        <f t="shared" si="245"/>
        <v>0</v>
      </c>
      <c r="Y1075" s="2" t="s">
        <v>513</v>
      </c>
      <c r="Z1075" s="16">
        <v>347</v>
      </c>
      <c r="AA1075" s="16">
        <v>49</v>
      </c>
      <c r="AB1075" s="16">
        <v>49</v>
      </c>
      <c r="AC1075" s="16">
        <v>0</v>
      </c>
      <c r="AD1075" s="16">
        <v>0</v>
      </c>
      <c r="AE1075" s="16">
        <v>0</v>
      </c>
      <c r="AF1075" s="16">
        <v>0</v>
      </c>
      <c r="AG1075" s="16">
        <v>0</v>
      </c>
      <c r="AH1075" s="16">
        <v>0</v>
      </c>
      <c r="AI1075" s="16">
        <v>0</v>
      </c>
      <c r="AJ1075" s="16">
        <v>0</v>
      </c>
      <c r="AK1075" s="16">
        <v>0</v>
      </c>
      <c r="AL1075" s="16">
        <v>0</v>
      </c>
      <c r="AM1075" s="16">
        <v>0</v>
      </c>
      <c r="AN1075" s="16">
        <v>0</v>
      </c>
      <c r="AO1075" s="16">
        <v>0</v>
      </c>
      <c r="AP1075" s="16">
        <v>0</v>
      </c>
      <c r="AQ1075" s="16">
        <v>0</v>
      </c>
      <c r="AR1075" s="16">
        <v>0</v>
      </c>
      <c r="AS1075" s="16">
        <v>0</v>
      </c>
      <c r="AT1075" s="16">
        <v>0</v>
      </c>
      <c r="AU1075" s="16">
        <v>0</v>
      </c>
      <c r="AV1075" s="16">
        <v>0</v>
      </c>
      <c r="AW1075" s="16">
        <f t="shared" si="246"/>
        <v>49</v>
      </c>
      <c r="AX1075" s="16">
        <f t="shared" si="247"/>
        <v>49</v>
      </c>
      <c r="AY1075" s="16">
        <v>0</v>
      </c>
      <c r="AZ1075" s="16">
        <v>0</v>
      </c>
      <c r="BA1075" s="16">
        <v>0</v>
      </c>
      <c r="BB1075" s="16">
        <v>156</v>
      </c>
      <c r="BC1075" s="16">
        <v>156</v>
      </c>
      <c r="BD1075" s="16">
        <v>76</v>
      </c>
      <c r="BE1075" s="16">
        <v>76</v>
      </c>
      <c r="BF1075" s="16">
        <v>0</v>
      </c>
      <c r="BG1075" s="16">
        <f t="shared" si="248"/>
        <v>9</v>
      </c>
      <c r="BH1075" s="16">
        <v>9</v>
      </c>
      <c r="BI1075" s="16">
        <v>0</v>
      </c>
      <c r="BJ1075" s="16">
        <v>0</v>
      </c>
      <c r="BK1075" s="16">
        <v>6357</v>
      </c>
      <c r="BL1075" s="16">
        <f t="shared" si="249"/>
        <v>8399</v>
      </c>
      <c r="BM1075" s="16">
        <f t="shared" si="250"/>
        <v>166</v>
      </c>
      <c r="BN1075" s="16">
        <v>166</v>
      </c>
      <c r="BO1075" s="16">
        <v>0</v>
      </c>
      <c r="BP1075" s="16">
        <v>0</v>
      </c>
      <c r="BQ1075" s="16">
        <v>4</v>
      </c>
      <c r="BR1075" s="16">
        <f t="shared" si="251"/>
        <v>14716</v>
      </c>
      <c r="BS1075" s="16">
        <f t="shared" si="252"/>
        <v>14546</v>
      </c>
      <c r="BT1075" s="16">
        <f t="shared" si="253"/>
        <v>170</v>
      </c>
      <c r="BU1075" s="16">
        <f t="shared" si="254"/>
        <v>34940</v>
      </c>
      <c r="BV1075" s="16"/>
      <c r="BW1075" s="16">
        <v>2</v>
      </c>
    </row>
    <row r="1076" spans="1:75">
      <c r="A1076" t="s">
        <v>172</v>
      </c>
      <c r="B1076" s="19">
        <v>43872</v>
      </c>
      <c r="C1076" s="8" t="s">
        <v>99</v>
      </c>
      <c r="D1076" s="10">
        <v>2020</v>
      </c>
      <c r="E1076" s="8" t="s">
        <v>1009</v>
      </c>
      <c r="F1076" s="8">
        <v>146342</v>
      </c>
      <c r="G1076" s="8">
        <v>15023</v>
      </c>
      <c r="H1076" s="8">
        <v>54933</v>
      </c>
      <c r="I1076" s="16">
        <v>10</v>
      </c>
      <c r="J1076" s="16">
        <v>4</v>
      </c>
      <c r="K1076" s="16">
        <f t="shared" si="243"/>
        <v>54939</v>
      </c>
      <c r="L1076" s="16">
        <f t="shared" si="244"/>
        <v>0</v>
      </c>
      <c r="M1076" s="8">
        <v>148106</v>
      </c>
      <c r="N1076" s="8">
        <v>55600</v>
      </c>
      <c r="O1076" s="16">
        <v>54939</v>
      </c>
      <c r="P1076" s="16">
        <v>0</v>
      </c>
      <c r="Q1076" s="16">
        <v>0</v>
      </c>
      <c r="R1076" s="16">
        <v>661</v>
      </c>
      <c r="S1076" s="8">
        <v>193</v>
      </c>
      <c r="T1076" s="8">
        <v>175</v>
      </c>
      <c r="U1076" s="8">
        <v>284</v>
      </c>
      <c r="V1076" s="16">
        <v>0</v>
      </c>
      <c r="W1076" s="16">
        <v>9</v>
      </c>
      <c r="X1076" s="16">
        <f t="shared" si="245"/>
        <v>0</v>
      </c>
      <c r="Y1076" s="40"/>
      <c r="Z1076" s="16">
        <v>2492</v>
      </c>
      <c r="AA1076" s="16">
        <v>204</v>
      </c>
      <c r="AB1076" s="16">
        <v>204</v>
      </c>
      <c r="AC1076" s="16">
        <v>0</v>
      </c>
      <c r="AD1076" s="16">
        <v>0</v>
      </c>
      <c r="AE1076" s="16">
        <v>0</v>
      </c>
      <c r="AF1076" s="16">
        <v>0</v>
      </c>
      <c r="AG1076" s="16">
        <v>0</v>
      </c>
      <c r="AH1076" s="16">
        <v>0</v>
      </c>
      <c r="AI1076" s="16">
        <v>0</v>
      </c>
      <c r="AJ1076" s="16">
        <v>0</v>
      </c>
      <c r="AK1076" s="16">
        <v>0</v>
      </c>
      <c r="AL1076" s="16">
        <v>0</v>
      </c>
      <c r="AM1076" s="16">
        <v>0</v>
      </c>
      <c r="AN1076" s="16">
        <v>0</v>
      </c>
      <c r="AO1076" s="16">
        <v>0</v>
      </c>
      <c r="AP1076" s="16">
        <v>0</v>
      </c>
      <c r="AQ1076" s="16">
        <v>0</v>
      </c>
      <c r="AR1076" s="16">
        <v>0</v>
      </c>
      <c r="AS1076" s="16">
        <v>0</v>
      </c>
      <c r="AT1076" s="16">
        <v>0</v>
      </c>
      <c r="AU1076" s="16">
        <v>0</v>
      </c>
      <c r="AV1076" s="16">
        <v>0</v>
      </c>
      <c r="AW1076" s="16">
        <f t="shared" si="246"/>
        <v>204</v>
      </c>
      <c r="AX1076" s="16">
        <f t="shared" si="247"/>
        <v>204</v>
      </c>
      <c r="AY1076" s="16">
        <v>0</v>
      </c>
      <c r="AZ1076" s="16">
        <v>0</v>
      </c>
      <c r="BA1076" s="16">
        <v>0</v>
      </c>
      <c r="BB1076" s="16">
        <v>789</v>
      </c>
      <c r="BC1076" s="16">
        <v>789</v>
      </c>
      <c r="BD1076" s="16">
        <v>288</v>
      </c>
      <c r="BE1076" s="16">
        <v>278</v>
      </c>
      <c r="BF1076" s="16">
        <v>10</v>
      </c>
      <c r="BG1076" s="16">
        <f t="shared" si="248"/>
        <v>105</v>
      </c>
      <c r="BH1076" s="16">
        <v>105</v>
      </c>
      <c r="BI1076" s="16">
        <v>0</v>
      </c>
      <c r="BJ1076" s="16">
        <v>0</v>
      </c>
      <c r="BK1076" s="16">
        <v>25178</v>
      </c>
      <c r="BL1076" s="16">
        <f t="shared" si="249"/>
        <v>30317</v>
      </c>
      <c r="BM1076" s="16">
        <f t="shared" si="250"/>
        <v>1805</v>
      </c>
      <c r="BN1076" s="16">
        <v>1805</v>
      </c>
      <c r="BO1076" s="16">
        <v>0</v>
      </c>
      <c r="BP1076" s="16">
        <v>0</v>
      </c>
      <c r="BQ1076" s="16">
        <v>0</v>
      </c>
      <c r="BR1076" s="16">
        <f t="shared" si="251"/>
        <v>55396</v>
      </c>
      <c r="BS1076" s="16">
        <f t="shared" si="252"/>
        <v>54735</v>
      </c>
      <c r="BT1076" s="16">
        <f t="shared" si="253"/>
        <v>661</v>
      </c>
      <c r="BU1076" s="16">
        <f t="shared" si="254"/>
        <v>145614</v>
      </c>
      <c r="BV1076" s="16"/>
      <c r="BW1076" s="16">
        <v>0</v>
      </c>
    </row>
    <row r="1077" spans="1:75">
      <c r="A1077" t="s">
        <v>174</v>
      </c>
      <c r="B1077" s="18">
        <v>43872</v>
      </c>
      <c r="C1077" s="4" t="s">
        <v>99</v>
      </c>
      <c r="D1077" s="5">
        <v>2020</v>
      </c>
      <c r="E1077" s="4" t="s">
        <v>1010</v>
      </c>
      <c r="F1077" s="4">
        <v>22841</v>
      </c>
      <c r="G1077" s="4">
        <v>3389</v>
      </c>
      <c r="H1077" s="4">
        <v>8206</v>
      </c>
      <c r="I1077" s="16">
        <v>1</v>
      </c>
      <c r="J1077" s="16">
        <v>1</v>
      </c>
      <c r="K1077" s="16">
        <f t="shared" si="243"/>
        <v>8206</v>
      </c>
      <c r="L1077" s="16">
        <f t="shared" si="244"/>
        <v>0</v>
      </c>
      <c r="M1077" s="4">
        <v>23149</v>
      </c>
      <c r="N1077" s="4">
        <v>8354</v>
      </c>
      <c r="O1077" s="16">
        <v>8206</v>
      </c>
      <c r="P1077" s="16">
        <v>0</v>
      </c>
      <c r="Q1077" s="16">
        <v>0</v>
      </c>
      <c r="R1077" s="16">
        <v>148</v>
      </c>
      <c r="S1077" s="4">
        <v>12</v>
      </c>
      <c r="T1077" s="4">
        <v>36</v>
      </c>
      <c r="U1077" s="4">
        <v>90</v>
      </c>
      <c r="V1077" s="16">
        <v>0</v>
      </c>
      <c r="W1077" s="16">
        <v>10</v>
      </c>
      <c r="X1077" s="16">
        <f t="shared" si="245"/>
        <v>0</v>
      </c>
      <c r="Y1077" s="2" t="s">
        <v>513</v>
      </c>
      <c r="Z1077" s="16">
        <v>316</v>
      </c>
      <c r="AA1077" s="16">
        <v>27</v>
      </c>
      <c r="AB1077" s="16">
        <v>25</v>
      </c>
      <c r="AC1077" s="16">
        <v>2</v>
      </c>
      <c r="AD1077" s="16">
        <v>1</v>
      </c>
      <c r="AE1077" s="16">
        <v>0</v>
      </c>
      <c r="AF1077" s="16">
        <v>1</v>
      </c>
      <c r="AG1077" s="16">
        <v>0</v>
      </c>
      <c r="AH1077" s="16">
        <v>0</v>
      </c>
      <c r="AI1077" s="16">
        <v>0</v>
      </c>
      <c r="AJ1077" s="16">
        <v>0</v>
      </c>
      <c r="AK1077" s="16">
        <v>0</v>
      </c>
      <c r="AL1077" s="16">
        <v>0</v>
      </c>
      <c r="AM1077" s="16">
        <v>0</v>
      </c>
      <c r="AN1077" s="16">
        <v>0</v>
      </c>
      <c r="AO1077" s="16">
        <v>0</v>
      </c>
      <c r="AP1077" s="16">
        <v>0</v>
      </c>
      <c r="AQ1077" s="16">
        <v>0</v>
      </c>
      <c r="AR1077" s="16">
        <v>0</v>
      </c>
      <c r="AS1077" s="16">
        <v>0</v>
      </c>
      <c r="AT1077" s="16">
        <v>0</v>
      </c>
      <c r="AU1077" s="16">
        <v>0</v>
      </c>
      <c r="AV1077" s="16">
        <v>0</v>
      </c>
      <c r="AW1077" s="16">
        <f t="shared" si="246"/>
        <v>27</v>
      </c>
      <c r="AX1077" s="16">
        <f t="shared" si="247"/>
        <v>25</v>
      </c>
      <c r="AY1077" s="16">
        <v>0</v>
      </c>
      <c r="AZ1077" s="16">
        <v>0</v>
      </c>
      <c r="BA1077" s="16">
        <v>0</v>
      </c>
      <c r="BB1077" s="16">
        <v>104</v>
      </c>
      <c r="BC1077" s="16">
        <v>104</v>
      </c>
      <c r="BD1077" s="16">
        <v>38</v>
      </c>
      <c r="BE1077" s="16">
        <v>38</v>
      </c>
      <c r="BF1077" s="16">
        <v>0</v>
      </c>
      <c r="BG1077" s="16">
        <f t="shared" si="248"/>
        <v>0</v>
      </c>
      <c r="BH1077" s="16">
        <v>0</v>
      </c>
      <c r="BI1077" s="16">
        <v>0</v>
      </c>
      <c r="BJ1077" s="16">
        <v>0</v>
      </c>
      <c r="BK1077" s="16">
        <v>1789</v>
      </c>
      <c r="BL1077" s="16">
        <f t="shared" si="249"/>
        <v>6565</v>
      </c>
      <c r="BM1077" s="16">
        <f t="shared" si="250"/>
        <v>164</v>
      </c>
      <c r="BN1077" s="16">
        <v>164</v>
      </c>
      <c r="BO1077" s="16">
        <v>0</v>
      </c>
      <c r="BP1077" s="16">
        <v>0</v>
      </c>
      <c r="BQ1077" s="16">
        <v>4</v>
      </c>
      <c r="BR1077" s="16">
        <f t="shared" si="251"/>
        <v>8327</v>
      </c>
      <c r="BS1077" s="16">
        <f t="shared" si="252"/>
        <v>8181</v>
      </c>
      <c r="BT1077" s="16">
        <f t="shared" si="253"/>
        <v>146</v>
      </c>
      <c r="BU1077" s="16">
        <f t="shared" si="254"/>
        <v>22833</v>
      </c>
      <c r="BV1077" s="16"/>
      <c r="BW1077" s="16">
        <v>0</v>
      </c>
    </row>
    <row r="1078" spans="1:75">
      <c r="A1078" t="s">
        <v>176</v>
      </c>
      <c r="B1078" s="18">
        <v>43872</v>
      </c>
      <c r="C1078" s="4" t="s">
        <v>99</v>
      </c>
      <c r="D1078" s="5">
        <v>2020</v>
      </c>
      <c r="E1078" s="4" t="s">
        <v>1011</v>
      </c>
      <c r="F1078" s="4">
        <v>63659</v>
      </c>
      <c r="G1078" s="4">
        <v>5353</v>
      </c>
      <c r="H1078" s="4">
        <v>20365</v>
      </c>
      <c r="I1078" s="16">
        <v>0</v>
      </c>
      <c r="J1078" s="16">
        <v>0</v>
      </c>
      <c r="K1078" s="16">
        <f t="shared" si="243"/>
        <v>20365</v>
      </c>
      <c r="L1078" s="16">
        <f t="shared" si="244"/>
        <v>0</v>
      </c>
      <c r="M1078" s="4">
        <v>64505</v>
      </c>
      <c r="N1078" s="4">
        <v>20602</v>
      </c>
      <c r="O1078" s="16">
        <v>20365</v>
      </c>
      <c r="P1078" s="16">
        <v>3</v>
      </c>
      <c r="Q1078" s="16">
        <v>3</v>
      </c>
      <c r="R1078" s="16">
        <v>234</v>
      </c>
      <c r="S1078" s="4">
        <v>62</v>
      </c>
      <c r="T1078" s="4">
        <v>28</v>
      </c>
      <c r="U1078" s="4">
        <v>133</v>
      </c>
      <c r="V1078" s="16">
        <v>0</v>
      </c>
      <c r="W1078" s="16">
        <v>11</v>
      </c>
      <c r="X1078" s="16">
        <f t="shared" si="245"/>
        <v>0</v>
      </c>
      <c r="Z1078" s="16">
        <v>681</v>
      </c>
      <c r="AA1078" s="16">
        <v>56</v>
      </c>
      <c r="AB1078" s="16">
        <v>53</v>
      </c>
      <c r="AC1078" s="16">
        <v>3</v>
      </c>
      <c r="AD1078" s="16">
        <v>2</v>
      </c>
      <c r="AE1078" s="16">
        <v>0</v>
      </c>
      <c r="AF1078" s="16">
        <v>1</v>
      </c>
      <c r="AG1078" s="16">
        <v>0</v>
      </c>
      <c r="AH1078" s="16">
        <v>0</v>
      </c>
      <c r="AI1078" s="16">
        <v>0</v>
      </c>
      <c r="AJ1078" s="16">
        <v>0</v>
      </c>
      <c r="AK1078" s="16">
        <v>0</v>
      </c>
      <c r="AL1078" s="16">
        <v>0</v>
      </c>
      <c r="AM1078" s="16">
        <v>0</v>
      </c>
      <c r="AN1078" s="16">
        <v>0</v>
      </c>
      <c r="AO1078" s="16">
        <v>0</v>
      </c>
      <c r="AP1078" s="16">
        <v>0</v>
      </c>
      <c r="AQ1078" s="16">
        <v>0</v>
      </c>
      <c r="AR1078" s="16">
        <v>0</v>
      </c>
      <c r="AS1078" s="16">
        <v>0</v>
      </c>
      <c r="AT1078" s="16">
        <v>0</v>
      </c>
      <c r="AU1078" s="16">
        <v>0</v>
      </c>
      <c r="AV1078" s="16">
        <v>0</v>
      </c>
      <c r="AW1078" s="16">
        <f t="shared" si="246"/>
        <v>56</v>
      </c>
      <c r="AX1078" s="16">
        <f t="shared" si="247"/>
        <v>53</v>
      </c>
      <c r="AY1078" s="16">
        <v>0</v>
      </c>
      <c r="AZ1078" s="16">
        <v>0</v>
      </c>
      <c r="BA1078" s="16">
        <v>0</v>
      </c>
      <c r="BB1078" s="16">
        <v>391</v>
      </c>
      <c r="BC1078" s="16">
        <v>391</v>
      </c>
      <c r="BD1078" s="16">
        <v>142</v>
      </c>
      <c r="BE1078" s="16">
        <v>137</v>
      </c>
      <c r="BF1078" s="16">
        <v>5</v>
      </c>
      <c r="BG1078" s="16">
        <f t="shared" si="248"/>
        <v>12</v>
      </c>
      <c r="BH1078" s="16">
        <v>12</v>
      </c>
      <c r="BI1078" s="16">
        <v>0</v>
      </c>
      <c r="BJ1078" s="16">
        <v>1</v>
      </c>
      <c r="BK1078" s="16">
        <v>3580</v>
      </c>
      <c r="BL1078" s="16">
        <f t="shared" si="249"/>
        <v>17010</v>
      </c>
      <c r="BM1078" s="16">
        <f t="shared" si="250"/>
        <v>37</v>
      </c>
      <c r="BN1078" s="16">
        <v>37</v>
      </c>
      <c r="BO1078" s="16">
        <v>0</v>
      </c>
      <c r="BP1078" s="16">
        <v>0</v>
      </c>
      <c r="BQ1078" s="16">
        <v>10</v>
      </c>
      <c r="BR1078" s="16">
        <f t="shared" si="251"/>
        <v>20546</v>
      </c>
      <c r="BS1078" s="16">
        <f t="shared" si="252"/>
        <v>20312</v>
      </c>
      <c r="BT1078" s="16">
        <f t="shared" si="253"/>
        <v>231</v>
      </c>
      <c r="BU1078" s="16">
        <f t="shared" si="254"/>
        <v>63824</v>
      </c>
      <c r="BV1078" s="16"/>
      <c r="BW1078" s="16">
        <v>0</v>
      </c>
    </row>
    <row r="1079" spans="1:75">
      <c r="A1079" s="21" t="s">
        <v>178</v>
      </c>
      <c r="B1079" s="22">
        <v>43872</v>
      </c>
      <c r="C1079" s="21" t="s">
        <v>99</v>
      </c>
      <c r="D1079" s="23">
        <v>2020</v>
      </c>
      <c r="E1079" s="21" t="s">
        <v>1012</v>
      </c>
      <c r="F1079" s="21">
        <v>2103539</v>
      </c>
      <c r="G1079" s="21">
        <v>207445</v>
      </c>
      <c r="H1079" s="21">
        <v>754712</v>
      </c>
      <c r="I1079" s="21">
        <v>144</v>
      </c>
      <c r="J1079" s="21">
        <v>48</v>
      </c>
      <c r="K1079" s="21">
        <v>754808</v>
      </c>
      <c r="L1079" s="21">
        <v>-2</v>
      </c>
      <c r="M1079" s="21">
        <v>2135980</v>
      </c>
      <c r="N1079" s="21">
        <v>765727</v>
      </c>
      <c r="O1079" s="21">
        <v>754810</v>
      </c>
      <c r="P1079" s="21">
        <v>101</v>
      </c>
      <c r="Q1079" s="21">
        <v>26</v>
      </c>
      <c r="R1079" s="21">
        <v>10808</v>
      </c>
      <c r="S1079" s="21">
        <v>2191</v>
      </c>
      <c r="T1079" s="21">
        <v>2892</v>
      </c>
      <c r="U1079" s="21">
        <v>5452</v>
      </c>
      <c r="V1079" s="21">
        <v>0</v>
      </c>
      <c r="W1079" s="21">
        <v>271</v>
      </c>
      <c r="X1079" s="21">
        <v>8</v>
      </c>
      <c r="Y1079" s="38">
        <v>0</v>
      </c>
      <c r="Z1079" s="21">
        <v>40564</v>
      </c>
      <c r="AA1079" s="21">
        <v>4856</v>
      </c>
      <c r="AB1079" s="21">
        <v>4790</v>
      </c>
      <c r="AC1079" s="21">
        <v>67</v>
      </c>
      <c r="AD1079" s="21">
        <v>19</v>
      </c>
      <c r="AE1079" s="21">
        <v>27</v>
      </c>
      <c r="AF1079" s="21">
        <v>13</v>
      </c>
      <c r="AG1079" s="21">
        <v>8</v>
      </c>
      <c r="AH1079" s="21">
        <v>0</v>
      </c>
      <c r="AI1079" s="21">
        <v>0</v>
      </c>
      <c r="AJ1079" s="21">
        <v>0</v>
      </c>
      <c r="AK1079" s="21">
        <v>0</v>
      </c>
      <c r="AL1079" s="21">
        <v>0</v>
      </c>
      <c r="AM1079" s="21">
        <v>0</v>
      </c>
      <c r="AN1079" s="21">
        <v>0</v>
      </c>
      <c r="AO1079" s="21">
        <v>0</v>
      </c>
      <c r="AP1079" s="21">
        <v>0</v>
      </c>
      <c r="AQ1079" s="21">
        <v>0</v>
      </c>
      <c r="AR1079" s="21">
        <v>0</v>
      </c>
      <c r="AS1079" s="21">
        <v>0</v>
      </c>
      <c r="AT1079" s="21">
        <v>0</v>
      </c>
      <c r="AU1079" s="21">
        <v>0</v>
      </c>
      <c r="AV1079" s="21">
        <v>0</v>
      </c>
      <c r="AW1079" s="21">
        <v>4856</v>
      </c>
      <c r="AX1079" s="21">
        <v>4790</v>
      </c>
      <c r="AY1079" s="21">
        <v>0</v>
      </c>
      <c r="AZ1079" s="21">
        <v>0</v>
      </c>
      <c r="BA1079" s="21">
        <v>0</v>
      </c>
      <c r="BB1079" s="21">
        <v>18932</v>
      </c>
      <c r="BC1079" s="21">
        <v>18904</v>
      </c>
      <c r="BD1079" s="21">
        <v>6148</v>
      </c>
      <c r="BE1079" s="21">
        <v>6014</v>
      </c>
      <c r="BF1079" s="21">
        <v>125</v>
      </c>
      <c r="BG1079" s="21">
        <v>649</v>
      </c>
      <c r="BH1079" s="21">
        <v>643</v>
      </c>
      <c r="BI1079" s="21">
        <v>6</v>
      </c>
      <c r="BJ1079" s="21">
        <v>8</v>
      </c>
      <c r="BK1079" s="21">
        <v>283331</v>
      </c>
      <c r="BL1079" s="21">
        <v>481747</v>
      </c>
      <c r="BM1079" s="21">
        <v>15744</v>
      </c>
      <c r="BN1079" s="21">
        <v>14837</v>
      </c>
      <c r="BO1079" s="21">
        <v>907</v>
      </c>
      <c r="BP1079" s="21">
        <v>10</v>
      </c>
      <c r="BQ1079" s="21">
        <v>953</v>
      </c>
      <c r="BR1079" s="21">
        <v>760871</v>
      </c>
      <c r="BS1079" s="21">
        <v>750020</v>
      </c>
      <c r="BT1079" s="21">
        <v>10741</v>
      </c>
      <c r="BU1079" s="21">
        <v>2095416</v>
      </c>
      <c r="BV1079" s="21">
        <v>0</v>
      </c>
      <c r="BW1079" s="25">
        <v>38</v>
      </c>
    </row>
    <row r="1080" spans="1:75">
      <c r="A1080" t="s">
        <v>98</v>
      </c>
      <c r="B1080" s="20">
        <v>43774</v>
      </c>
      <c r="C1080" s="4" t="s">
        <v>179</v>
      </c>
      <c r="D1080" s="5">
        <v>2019</v>
      </c>
      <c r="E1080" t="s">
        <v>1013</v>
      </c>
      <c r="F1080" s="14">
        <v>7013</v>
      </c>
      <c r="G1080" s="14">
        <v>478</v>
      </c>
      <c r="H1080" s="14">
        <v>3003</v>
      </c>
      <c r="I1080" s="14">
        <v>0</v>
      </c>
      <c r="J1080" s="14">
        <v>0</v>
      </c>
      <c r="K1080" s="8">
        <f t="shared" ref="K1080:K1118" si="255">H1080-J1080+I1080</f>
        <v>3003</v>
      </c>
      <c r="L1080" s="4">
        <f t="shared" ref="L1080:L1118" si="256">(H1080+I1080-J1080)-(O1080)</f>
        <v>0</v>
      </c>
      <c r="M1080" s="14">
        <v>7066</v>
      </c>
      <c r="N1080" s="14">
        <v>3080</v>
      </c>
      <c r="O1080" s="14">
        <v>3003</v>
      </c>
      <c r="P1080" s="14">
        <v>0</v>
      </c>
      <c r="Q1080" s="14">
        <v>0</v>
      </c>
      <c r="R1080" s="14">
        <v>77</v>
      </c>
      <c r="S1080" s="14">
        <v>5</v>
      </c>
      <c r="T1080" s="14">
        <v>28</v>
      </c>
      <c r="U1080" s="14">
        <v>44</v>
      </c>
      <c r="V1080" s="14">
        <v>0</v>
      </c>
      <c r="W1080" s="14">
        <v>0</v>
      </c>
      <c r="X1080" s="4">
        <f t="shared" ref="X1080:X1118" si="257">(N1080)-(O1080+P1080+R1080)</f>
        <v>0</v>
      </c>
      <c r="Y1080" s="34"/>
      <c r="Z1080" s="16">
        <v>47</v>
      </c>
      <c r="AA1080" s="16">
        <v>7</v>
      </c>
      <c r="AB1080" s="16">
        <v>7</v>
      </c>
      <c r="AC1080" s="16">
        <v>0</v>
      </c>
      <c r="AD1080" s="14">
        <v>0</v>
      </c>
      <c r="AE1080" s="14">
        <v>0</v>
      </c>
      <c r="AF1080" s="14">
        <v>0</v>
      </c>
      <c r="AG1080" s="14">
        <v>0</v>
      </c>
      <c r="AH1080" s="14">
        <v>0</v>
      </c>
      <c r="AI1080" s="14">
        <v>0</v>
      </c>
      <c r="AJ1080" s="14">
        <v>0</v>
      </c>
      <c r="AK1080" s="14">
        <v>0</v>
      </c>
      <c r="AL1080" s="14">
        <v>0</v>
      </c>
      <c r="AM1080" s="14">
        <v>0</v>
      </c>
      <c r="AN1080" s="14">
        <v>0</v>
      </c>
      <c r="AO1080" s="14">
        <v>0</v>
      </c>
      <c r="AP1080" s="14">
        <v>0</v>
      </c>
      <c r="AQ1080" s="14">
        <v>0</v>
      </c>
      <c r="AR1080" s="14">
        <v>0</v>
      </c>
      <c r="AS1080" s="14">
        <v>0</v>
      </c>
      <c r="AT1080" s="14">
        <v>0</v>
      </c>
      <c r="AU1080" s="14">
        <v>0</v>
      </c>
      <c r="AV1080" s="14">
        <v>0</v>
      </c>
      <c r="AW1080" s="4">
        <f t="shared" ref="AW1080:AW1118" si="258">AA1080+AH1080</f>
        <v>7</v>
      </c>
      <c r="AX1080" s="8">
        <f t="shared" ref="AX1080:AX1118" si="259">AB1080+AI1080</f>
        <v>7</v>
      </c>
      <c r="AY1080" s="14">
        <v>0</v>
      </c>
      <c r="AZ1080" s="14">
        <v>0</v>
      </c>
      <c r="BA1080" s="14">
        <v>0</v>
      </c>
      <c r="BB1080" s="14">
        <v>22</v>
      </c>
      <c r="BC1080" s="14">
        <v>22</v>
      </c>
      <c r="BD1080" s="14">
        <v>12</v>
      </c>
      <c r="BE1080" s="14">
        <v>12</v>
      </c>
      <c r="BF1080" s="14">
        <v>0</v>
      </c>
      <c r="BG1080" s="8">
        <f t="shared" ref="BG1080:BG1118" si="260">BH1080+BI1080</f>
        <v>0</v>
      </c>
      <c r="BH1080" s="14">
        <v>0</v>
      </c>
      <c r="BI1080" s="14">
        <v>0</v>
      </c>
      <c r="BJ1080" s="14">
        <v>0</v>
      </c>
      <c r="BK1080" s="14">
        <v>1705</v>
      </c>
      <c r="BL1080" s="4">
        <f t="shared" ref="BL1080:BL1118" si="261">N1080-AY1080-BG1080-BK1080</f>
        <v>1375</v>
      </c>
      <c r="BM1080" s="8">
        <f t="shared" ref="BM1080:BM1118" si="262">BN1080+BO1080</f>
        <v>7</v>
      </c>
      <c r="BN1080" s="14">
        <v>7</v>
      </c>
      <c r="BO1080" s="14">
        <v>0</v>
      </c>
      <c r="BP1080" s="14">
        <v>0</v>
      </c>
      <c r="BQ1080" s="14">
        <v>5</v>
      </c>
      <c r="BR1080" s="4">
        <f t="shared" ref="BR1080:BR1118" si="263">N1080-AA1080-AO1080-AH1080-AZ1080</f>
        <v>3073</v>
      </c>
      <c r="BS1080" s="4">
        <f t="shared" ref="BS1080:BS1118" si="264">O1080-AB1080-AQ1080-AI1080-AZ1080</f>
        <v>2996</v>
      </c>
      <c r="BT1080" s="4">
        <f t="shared" ref="BT1080:BT1118" si="265">R1080-AC1080-AR1080-AJ1080-AK1080-AL1080-AM1080-BA1080</f>
        <v>77</v>
      </c>
      <c r="BU1080" s="4">
        <f t="shared" ref="BU1080:BU1118" si="266">M1080-Z1080-AN1080-AY1080</f>
        <v>7019</v>
      </c>
      <c r="BV1080" s="14"/>
      <c r="BW1080" s="14">
        <v>0</v>
      </c>
    </row>
    <row r="1081" spans="1:75">
      <c r="A1081" t="s">
        <v>101</v>
      </c>
      <c r="B1081" s="20">
        <v>43774</v>
      </c>
      <c r="C1081" s="4" t="s">
        <v>179</v>
      </c>
      <c r="D1081" s="5">
        <v>2019</v>
      </c>
      <c r="E1081" t="s">
        <v>1014</v>
      </c>
      <c r="F1081" s="15">
        <v>15125</v>
      </c>
      <c r="G1081" s="15">
        <v>2929</v>
      </c>
      <c r="H1081" s="15">
        <v>6482</v>
      </c>
      <c r="I1081" s="15">
        <v>0</v>
      </c>
      <c r="J1081" s="15">
        <v>1</v>
      </c>
      <c r="K1081" s="8">
        <f t="shared" si="255"/>
        <v>6481</v>
      </c>
      <c r="L1081" s="4">
        <f t="shared" si="256"/>
        <v>0</v>
      </c>
      <c r="M1081" s="15">
        <v>15424</v>
      </c>
      <c r="N1081" s="15">
        <v>6545</v>
      </c>
      <c r="O1081" s="15">
        <v>6481</v>
      </c>
      <c r="P1081" s="15">
        <v>0</v>
      </c>
      <c r="Q1081" s="15">
        <v>0</v>
      </c>
      <c r="R1081" s="15">
        <v>64</v>
      </c>
      <c r="S1081" s="15">
        <v>14</v>
      </c>
      <c r="T1081" s="15">
        <v>18</v>
      </c>
      <c r="U1081" s="15">
        <v>27</v>
      </c>
      <c r="V1081" s="15">
        <v>0</v>
      </c>
      <c r="W1081" s="15">
        <v>5</v>
      </c>
      <c r="X1081" s="4">
        <f t="shared" si="257"/>
        <v>0</v>
      </c>
      <c r="Y1081" s="34"/>
      <c r="Z1081" s="16">
        <v>60</v>
      </c>
      <c r="AA1081" s="16">
        <v>11</v>
      </c>
      <c r="AB1081" s="16">
        <v>11</v>
      </c>
      <c r="AC1081" s="16">
        <v>0</v>
      </c>
      <c r="AD1081" s="15">
        <v>0</v>
      </c>
      <c r="AE1081" s="15">
        <v>0</v>
      </c>
      <c r="AF1081" s="15">
        <v>0</v>
      </c>
      <c r="AG1081" s="15">
        <v>0</v>
      </c>
      <c r="AH1081" s="15">
        <v>0</v>
      </c>
      <c r="AI1081" s="15">
        <v>0</v>
      </c>
      <c r="AJ1081" s="15">
        <v>0</v>
      </c>
      <c r="AK1081" s="15">
        <v>0</v>
      </c>
      <c r="AL1081" s="15">
        <v>0</v>
      </c>
      <c r="AM1081" s="15">
        <v>0</v>
      </c>
      <c r="AN1081" s="15">
        <v>0</v>
      </c>
      <c r="AO1081" s="15">
        <v>0</v>
      </c>
      <c r="AP1081" s="15">
        <v>0</v>
      </c>
      <c r="AQ1081" s="15">
        <v>0</v>
      </c>
      <c r="AR1081" s="15">
        <v>0</v>
      </c>
      <c r="AS1081" s="15">
        <v>0</v>
      </c>
      <c r="AT1081" s="15">
        <v>0</v>
      </c>
      <c r="AU1081" s="15">
        <v>0</v>
      </c>
      <c r="AV1081" s="15">
        <v>0</v>
      </c>
      <c r="AW1081" s="4">
        <f t="shared" si="258"/>
        <v>11</v>
      </c>
      <c r="AX1081" s="8">
        <f t="shared" si="259"/>
        <v>11</v>
      </c>
      <c r="AY1081" s="15">
        <v>0</v>
      </c>
      <c r="AZ1081" s="15">
        <v>0</v>
      </c>
      <c r="BA1081" s="15">
        <v>0</v>
      </c>
      <c r="BB1081" s="15">
        <v>128</v>
      </c>
      <c r="BC1081" s="15">
        <v>128</v>
      </c>
      <c r="BD1081" s="15">
        <v>68</v>
      </c>
      <c r="BE1081" s="15">
        <v>68</v>
      </c>
      <c r="BF1081" s="15">
        <v>0</v>
      </c>
      <c r="BG1081" s="8">
        <f t="shared" si="260"/>
        <v>0</v>
      </c>
      <c r="BH1081" s="15">
        <v>0</v>
      </c>
      <c r="BI1081" s="15">
        <v>0</v>
      </c>
      <c r="BJ1081" s="15">
        <v>0</v>
      </c>
      <c r="BK1081" s="15">
        <v>3347</v>
      </c>
      <c r="BL1081" s="4">
        <f t="shared" si="261"/>
        <v>3198</v>
      </c>
      <c r="BM1081" s="8">
        <f t="shared" si="262"/>
        <v>25</v>
      </c>
      <c r="BN1081" s="15">
        <v>25</v>
      </c>
      <c r="BO1081" s="15">
        <v>0</v>
      </c>
      <c r="BP1081" s="15">
        <v>0</v>
      </c>
      <c r="BQ1081" s="15">
        <v>6</v>
      </c>
      <c r="BR1081" s="4">
        <f t="shared" si="263"/>
        <v>6534</v>
      </c>
      <c r="BS1081" s="4">
        <f t="shared" si="264"/>
        <v>6470</v>
      </c>
      <c r="BT1081" s="4">
        <f t="shared" si="265"/>
        <v>64</v>
      </c>
      <c r="BU1081" s="4">
        <f t="shared" si="266"/>
        <v>15364</v>
      </c>
      <c r="BV1081" s="15"/>
      <c r="BW1081" s="15">
        <v>0</v>
      </c>
    </row>
    <row r="1082" spans="1:75" ht="57.95">
      <c r="A1082" t="s">
        <v>103</v>
      </c>
      <c r="B1082" s="20">
        <v>43774</v>
      </c>
      <c r="C1082" s="4" t="s">
        <v>179</v>
      </c>
      <c r="D1082" s="5">
        <v>2019</v>
      </c>
      <c r="E1082" t="s">
        <v>1015</v>
      </c>
      <c r="F1082" s="15">
        <v>114846</v>
      </c>
      <c r="G1082" s="15">
        <v>9059</v>
      </c>
      <c r="H1082" s="15">
        <v>45475</v>
      </c>
      <c r="I1082" s="15">
        <v>6</v>
      </c>
      <c r="J1082" s="15">
        <v>7</v>
      </c>
      <c r="K1082" s="8">
        <f t="shared" si="255"/>
        <v>45474</v>
      </c>
      <c r="L1082" s="4">
        <f t="shared" si="256"/>
        <v>-1</v>
      </c>
      <c r="M1082" s="15">
        <v>116732</v>
      </c>
      <c r="N1082" s="15">
        <v>46510</v>
      </c>
      <c r="O1082" s="15">
        <v>45475</v>
      </c>
      <c r="P1082" s="15">
        <v>0</v>
      </c>
      <c r="Q1082" s="15">
        <v>0</v>
      </c>
      <c r="R1082" s="15">
        <v>1035</v>
      </c>
      <c r="S1082" s="15">
        <v>110</v>
      </c>
      <c r="T1082" s="15">
        <v>151</v>
      </c>
      <c r="U1082" s="15">
        <v>721</v>
      </c>
      <c r="V1082" s="15">
        <v>0</v>
      </c>
      <c r="W1082" s="15">
        <v>53</v>
      </c>
      <c r="X1082" s="4">
        <f t="shared" si="257"/>
        <v>0</v>
      </c>
      <c r="Y1082" s="34" t="s">
        <v>1016</v>
      </c>
      <c r="Z1082" s="16">
        <v>830</v>
      </c>
      <c r="AA1082" s="16">
        <v>122</v>
      </c>
      <c r="AB1082" s="16">
        <v>118</v>
      </c>
      <c r="AC1082" s="16">
        <v>4</v>
      </c>
      <c r="AD1082" s="15">
        <v>1</v>
      </c>
      <c r="AE1082" s="15">
        <v>1</v>
      </c>
      <c r="AF1082" s="15">
        <v>2</v>
      </c>
      <c r="AG1082" s="15">
        <v>0</v>
      </c>
      <c r="AH1082" s="15">
        <v>0</v>
      </c>
      <c r="AI1082" s="15">
        <v>0</v>
      </c>
      <c r="AJ1082" s="15">
        <v>0</v>
      </c>
      <c r="AK1082" s="15">
        <v>0</v>
      </c>
      <c r="AL1082" s="15">
        <v>0</v>
      </c>
      <c r="AM1082" s="15">
        <v>0</v>
      </c>
      <c r="AN1082" s="15">
        <v>0</v>
      </c>
      <c r="AO1082" s="15">
        <v>0</v>
      </c>
      <c r="AP1082" s="15">
        <v>0</v>
      </c>
      <c r="AQ1082" s="15">
        <v>0</v>
      </c>
      <c r="AR1082" s="15">
        <v>0</v>
      </c>
      <c r="AS1082" s="15">
        <v>0</v>
      </c>
      <c r="AT1082" s="15">
        <v>0</v>
      </c>
      <c r="AU1082" s="15">
        <v>0</v>
      </c>
      <c r="AV1082" s="15">
        <v>0</v>
      </c>
      <c r="AW1082" s="4">
        <f t="shared" si="258"/>
        <v>122</v>
      </c>
      <c r="AX1082" s="8">
        <f t="shared" si="259"/>
        <v>118</v>
      </c>
      <c r="AY1082" s="15">
        <v>0</v>
      </c>
      <c r="AZ1082" s="15">
        <v>0</v>
      </c>
      <c r="BA1082" s="15">
        <v>0</v>
      </c>
      <c r="BB1082" s="15">
        <v>1490</v>
      </c>
      <c r="BC1082" s="15">
        <v>1489</v>
      </c>
      <c r="BD1082" s="15">
        <v>616</v>
      </c>
      <c r="BE1082" s="15">
        <v>610</v>
      </c>
      <c r="BF1082" s="15">
        <v>7</v>
      </c>
      <c r="BG1082" s="8">
        <f t="shared" si="260"/>
        <v>25</v>
      </c>
      <c r="BH1082" s="15">
        <v>25</v>
      </c>
      <c r="BI1082" s="15">
        <v>0</v>
      </c>
      <c r="BJ1082" s="15">
        <v>0</v>
      </c>
      <c r="BK1082" s="15">
        <v>25471</v>
      </c>
      <c r="BL1082" s="4">
        <f t="shared" si="261"/>
        <v>21014</v>
      </c>
      <c r="BM1082" s="8">
        <f t="shared" si="262"/>
        <v>190</v>
      </c>
      <c r="BN1082" s="15">
        <v>124</v>
      </c>
      <c r="BO1082" s="15">
        <v>66</v>
      </c>
      <c r="BP1082" s="15">
        <v>0</v>
      </c>
      <c r="BQ1082" s="15">
        <v>125</v>
      </c>
      <c r="BR1082" s="4">
        <f t="shared" si="263"/>
        <v>46388</v>
      </c>
      <c r="BS1082" s="4">
        <f t="shared" si="264"/>
        <v>45357</v>
      </c>
      <c r="BT1082" s="4">
        <f t="shared" si="265"/>
        <v>1031</v>
      </c>
      <c r="BU1082" s="4">
        <f t="shared" si="266"/>
        <v>115902</v>
      </c>
      <c r="BV1082" s="15"/>
      <c r="BW1082" s="15">
        <v>0</v>
      </c>
    </row>
    <row r="1083" spans="1:75">
      <c r="A1083" t="s">
        <v>105</v>
      </c>
      <c r="B1083" s="20">
        <v>43774</v>
      </c>
      <c r="C1083" s="4" t="s">
        <v>179</v>
      </c>
      <c r="D1083" s="5">
        <v>2019</v>
      </c>
      <c r="E1083" t="s">
        <v>1017</v>
      </c>
      <c r="F1083" s="15">
        <v>46065</v>
      </c>
      <c r="G1083" s="15">
        <v>3240</v>
      </c>
      <c r="H1083" s="15">
        <v>22842</v>
      </c>
      <c r="I1083" s="15">
        <v>0</v>
      </c>
      <c r="J1083" s="15">
        <v>0</v>
      </c>
      <c r="K1083" s="8">
        <f t="shared" si="255"/>
        <v>22842</v>
      </c>
      <c r="L1083" s="4">
        <f t="shared" si="256"/>
        <v>0</v>
      </c>
      <c r="M1083" s="15">
        <v>46652</v>
      </c>
      <c r="N1083" s="15">
        <v>23028</v>
      </c>
      <c r="O1083" s="15">
        <v>22842</v>
      </c>
      <c r="P1083" s="15">
        <v>3</v>
      </c>
      <c r="Q1083" s="15">
        <v>3</v>
      </c>
      <c r="R1083" s="15">
        <v>183</v>
      </c>
      <c r="S1083" s="15">
        <v>40</v>
      </c>
      <c r="T1083" s="15">
        <v>29</v>
      </c>
      <c r="U1083" s="15">
        <v>107</v>
      </c>
      <c r="V1083" s="15">
        <v>0</v>
      </c>
      <c r="W1083" s="15">
        <v>7</v>
      </c>
      <c r="X1083" s="4">
        <f t="shared" si="257"/>
        <v>0</v>
      </c>
      <c r="Y1083" s="34"/>
      <c r="Z1083" s="16">
        <v>379</v>
      </c>
      <c r="AA1083" s="16">
        <v>47</v>
      </c>
      <c r="AB1083" s="16">
        <v>47</v>
      </c>
      <c r="AC1083" s="16">
        <v>0</v>
      </c>
      <c r="AD1083" s="15">
        <v>0</v>
      </c>
      <c r="AE1083" s="15">
        <v>0</v>
      </c>
      <c r="AF1083" s="15">
        <v>0</v>
      </c>
      <c r="AG1083" s="15">
        <v>0</v>
      </c>
      <c r="AH1083" s="15">
        <v>0</v>
      </c>
      <c r="AI1083" s="15">
        <v>0</v>
      </c>
      <c r="AJ1083" s="15">
        <v>0</v>
      </c>
      <c r="AK1083" s="15">
        <v>0</v>
      </c>
      <c r="AL1083" s="15">
        <v>0</v>
      </c>
      <c r="AM1083" s="15">
        <v>0</v>
      </c>
      <c r="AN1083" s="15">
        <v>0</v>
      </c>
      <c r="AO1083" s="15">
        <v>0</v>
      </c>
      <c r="AP1083" s="15">
        <v>0</v>
      </c>
      <c r="AQ1083" s="15">
        <v>0</v>
      </c>
      <c r="AR1083" s="15">
        <v>0</v>
      </c>
      <c r="AS1083" s="15">
        <v>0</v>
      </c>
      <c r="AT1083" s="15">
        <v>0</v>
      </c>
      <c r="AU1083" s="15">
        <v>0</v>
      </c>
      <c r="AV1083" s="15">
        <v>0</v>
      </c>
      <c r="AW1083" s="4">
        <f t="shared" si="258"/>
        <v>47</v>
      </c>
      <c r="AX1083" s="8">
        <f t="shared" si="259"/>
        <v>47</v>
      </c>
      <c r="AY1083" s="15">
        <v>0</v>
      </c>
      <c r="AZ1083" s="15">
        <v>0</v>
      </c>
      <c r="BA1083" s="15">
        <v>0</v>
      </c>
      <c r="BB1083" s="15">
        <v>507</v>
      </c>
      <c r="BC1083" s="15">
        <v>507</v>
      </c>
      <c r="BD1083" s="15">
        <v>274</v>
      </c>
      <c r="BE1083" s="15">
        <v>268</v>
      </c>
      <c r="BF1083" s="15">
        <v>6</v>
      </c>
      <c r="BG1083" s="8">
        <f t="shared" si="260"/>
        <v>12</v>
      </c>
      <c r="BH1083" s="15">
        <v>12</v>
      </c>
      <c r="BI1083" s="15">
        <v>0</v>
      </c>
      <c r="BJ1083" s="15">
        <v>0</v>
      </c>
      <c r="BK1083" s="15">
        <v>13374</v>
      </c>
      <c r="BL1083" s="4">
        <f t="shared" si="261"/>
        <v>9642</v>
      </c>
      <c r="BM1083" s="8">
        <f t="shared" si="262"/>
        <v>239</v>
      </c>
      <c r="BN1083" s="15">
        <v>239</v>
      </c>
      <c r="BO1083" s="15">
        <v>0</v>
      </c>
      <c r="BP1083" s="15">
        <v>0</v>
      </c>
      <c r="BQ1083" s="15">
        <v>135</v>
      </c>
      <c r="BR1083" s="4">
        <f t="shared" si="263"/>
        <v>22981</v>
      </c>
      <c r="BS1083" s="4">
        <f t="shared" si="264"/>
        <v>22795</v>
      </c>
      <c r="BT1083" s="4">
        <f t="shared" si="265"/>
        <v>183</v>
      </c>
      <c r="BU1083" s="4">
        <f t="shared" si="266"/>
        <v>46273</v>
      </c>
      <c r="BV1083" s="15"/>
      <c r="BW1083" s="15">
        <v>0</v>
      </c>
    </row>
    <row r="1084" spans="1:75">
      <c r="A1084" t="s">
        <v>107</v>
      </c>
      <c r="B1084" s="20">
        <v>43774</v>
      </c>
      <c r="C1084" s="4" t="s">
        <v>179</v>
      </c>
      <c r="D1084" s="5">
        <v>2019</v>
      </c>
      <c r="E1084" t="s">
        <v>1018</v>
      </c>
      <c r="F1084" s="16">
        <v>53905</v>
      </c>
      <c r="G1084" s="16">
        <v>3802</v>
      </c>
      <c r="H1084" s="16">
        <v>28124</v>
      </c>
      <c r="I1084" s="16">
        <v>2</v>
      </c>
      <c r="J1084" s="16">
        <v>0</v>
      </c>
      <c r="K1084" s="8">
        <f t="shared" si="255"/>
        <v>28126</v>
      </c>
      <c r="L1084" s="4">
        <f t="shared" si="256"/>
        <v>0</v>
      </c>
      <c r="M1084" s="16">
        <v>55238</v>
      </c>
      <c r="N1084" s="16">
        <v>28267</v>
      </c>
      <c r="O1084" s="16">
        <v>28126</v>
      </c>
      <c r="P1084" s="16">
        <v>2</v>
      </c>
      <c r="Q1084" s="16">
        <v>2</v>
      </c>
      <c r="R1084" s="16">
        <v>139</v>
      </c>
      <c r="S1084" s="16">
        <v>48</v>
      </c>
      <c r="T1084" s="16">
        <v>31</v>
      </c>
      <c r="U1084" s="16">
        <v>59</v>
      </c>
      <c r="V1084" s="16">
        <v>0</v>
      </c>
      <c r="W1084" s="16">
        <v>1</v>
      </c>
      <c r="X1084" s="4">
        <f t="shared" si="257"/>
        <v>0</v>
      </c>
      <c r="Y1084" s="34"/>
      <c r="Z1084" s="16">
        <v>734</v>
      </c>
      <c r="AA1084" s="16">
        <v>76</v>
      </c>
      <c r="AB1084" s="16">
        <v>76</v>
      </c>
      <c r="AC1084" s="16">
        <v>0</v>
      </c>
      <c r="AD1084" s="16">
        <v>0</v>
      </c>
      <c r="AE1084" s="16">
        <v>0</v>
      </c>
      <c r="AF1084" s="16">
        <v>0</v>
      </c>
      <c r="AG1084" s="16">
        <v>0</v>
      </c>
      <c r="AH1084" s="16">
        <v>0</v>
      </c>
      <c r="AI1084" s="16">
        <v>0</v>
      </c>
      <c r="AJ1084" s="16">
        <v>0</v>
      </c>
      <c r="AK1084" s="16">
        <v>0</v>
      </c>
      <c r="AL1084" s="16">
        <v>0</v>
      </c>
      <c r="AM1084" s="16">
        <v>0</v>
      </c>
      <c r="AN1084" s="16">
        <v>0</v>
      </c>
      <c r="AO1084" s="16">
        <v>0</v>
      </c>
      <c r="AP1084" s="16">
        <v>0</v>
      </c>
      <c r="AQ1084" s="16">
        <v>0</v>
      </c>
      <c r="AR1084" s="16">
        <v>0</v>
      </c>
      <c r="AS1084" s="16">
        <v>0</v>
      </c>
      <c r="AT1084" s="16">
        <v>0</v>
      </c>
      <c r="AU1084" s="16">
        <v>0</v>
      </c>
      <c r="AV1084" s="16">
        <v>0</v>
      </c>
      <c r="AW1084" s="4">
        <f t="shared" si="258"/>
        <v>76</v>
      </c>
      <c r="AX1084" s="8">
        <f t="shared" si="259"/>
        <v>76</v>
      </c>
      <c r="AY1084" s="16">
        <v>0</v>
      </c>
      <c r="AZ1084" s="16">
        <v>0</v>
      </c>
      <c r="BA1084" s="16">
        <v>0</v>
      </c>
      <c r="BB1084" s="16">
        <v>691</v>
      </c>
      <c r="BC1084" s="16">
        <v>691</v>
      </c>
      <c r="BD1084" s="16">
        <v>296</v>
      </c>
      <c r="BE1084" s="16">
        <v>294</v>
      </c>
      <c r="BF1084" s="16">
        <v>2</v>
      </c>
      <c r="BG1084" s="8">
        <f t="shared" si="260"/>
        <v>20</v>
      </c>
      <c r="BH1084" s="16">
        <v>20</v>
      </c>
      <c r="BI1084" s="16">
        <v>0</v>
      </c>
      <c r="BJ1084" s="16">
        <v>11</v>
      </c>
      <c r="BK1084" s="16">
        <v>19088</v>
      </c>
      <c r="BL1084" s="4">
        <f t="shared" si="261"/>
        <v>9159</v>
      </c>
      <c r="BM1084" s="8">
        <f t="shared" si="262"/>
        <v>458</v>
      </c>
      <c r="BN1084" s="16">
        <v>458</v>
      </c>
      <c r="BO1084" s="16">
        <v>0</v>
      </c>
      <c r="BP1084" s="16">
        <v>0</v>
      </c>
      <c r="BQ1084" s="16">
        <v>109</v>
      </c>
      <c r="BR1084" s="4">
        <f t="shared" si="263"/>
        <v>28191</v>
      </c>
      <c r="BS1084" s="4">
        <f t="shared" si="264"/>
        <v>28050</v>
      </c>
      <c r="BT1084" s="4">
        <f t="shared" si="265"/>
        <v>139</v>
      </c>
      <c r="BU1084" s="4">
        <f t="shared" si="266"/>
        <v>54504</v>
      </c>
      <c r="BV1084" s="16"/>
      <c r="BW1084" s="16">
        <v>20</v>
      </c>
    </row>
    <row r="1085" spans="1:75">
      <c r="A1085" t="s">
        <v>109</v>
      </c>
      <c r="B1085" s="20">
        <v>43774</v>
      </c>
      <c r="C1085" s="4" t="s">
        <v>179</v>
      </c>
      <c r="D1085" s="5">
        <v>2019</v>
      </c>
      <c r="E1085" t="s">
        <v>1019</v>
      </c>
      <c r="F1085" s="16">
        <v>293472</v>
      </c>
      <c r="G1085" s="16">
        <v>28096</v>
      </c>
      <c r="H1085" s="16">
        <v>106026</v>
      </c>
      <c r="I1085" s="16">
        <v>20</v>
      </c>
      <c r="J1085" s="16">
        <v>2</v>
      </c>
      <c r="K1085" s="8">
        <f t="shared" si="255"/>
        <v>106044</v>
      </c>
      <c r="L1085" s="4">
        <f t="shared" si="256"/>
        <v>0</v>
      </c>
      <c r="M1085" s="16">
        <v>296582</v>
      </c>
      <c r="N1085" s="16">
        <v>107699</v>
      </c>
      <c r="O1085" s="16">
        <v>106044</v>
      </c>
      <c r="P1085" s="16">
        <v>0</v>
      </c>
      <c r="Q1085" s="16">
        <v>0</v>
      </c>
      <c r="R1085" s="16">
        <v>1655</v>
      </c>
      <c r="S1085" s="16">
        <v>191</v>
      </c>
      <c r="T1085" s="16">
        <v>594</v>
      </c>
      <c r="U1085" s="16">
        <v>847</v>
      </c>
      <c r="V1085" s="16">
        <v>0</v>
      </c>
      <c r="W1085" s="16">
        <v>23</v>
      </c>
      <c r="X1085" s="4">
        <f t="shared" si="257"/>
        <v>0</v>
      </c>
      <c r="Y1085" s="34"/>
      <c r="Z1085" s="16">
        <v>2676</v>
      </c>
      <c r="AA1085" s="16">
        <v>263</v>
      </c>
      <c r="AB1085" s="16">
        <v>254</v>
      </c>
      <c r="AC1085" s="16">
        <v>9</v>
      </c>
      <c r="AD1085" s="16">
        <v>2</v>
      </c>
      <c r="AE1085" s="16">
        <v>4</v>
      </c>
      <c r="AF1085" s="16">
        <v>3</v>
      </c>
      <c r="AG1085" s="16">
        <v>0</v>
      </c>
      <c r="AH1085" s="16">
        <v>0</v>
      </c>
      <c r="AI1085" s="16">
        <v>0</v>
      </c>
      <c r="AJ1085" s="16">
        <v>0</v>
      </c>
      <c r="AK1085" s="16">
        <v>0</v>
      </c>
      <c r="AL1085" s="16">
        <v>0</v>
      </c>
      <c r="AM1085" s="16">
        <v>0</v>
      </c>
      <c r="AN1085" s="16">
        <v>0</v>
      </c>
      <c r="AO1085" s="16">
        <v>0</v>
      </c>
      <c r="AP1085" s="16">
        <v>0</v>
      </c>
      <c r="AQ1085" s="16">
        <v>0</v>
      </c>
      <c r="AR1085" s="16">
        <v>0</v>
      </c>
      <c r="AS1085" s="16">
        <v>0</v>
      </c>
      <c r="AT1085" s="16">
        <v>0</v>
      </c>
      <c r="AU1085" s="16">
        <v>0</v>
      </c>
      <c r="AV1085" s="16">
        <v>0</v>
      </c>
      <c r="AW1085" s="4">
        <f t="shared" si="258"/>
        <v>263</v>
      </c>
      <c r="AX1085" s="8">
        <f t="shared" si="259"/>
        <v>254</v>
      </c>
      <c r="AY1085" s="16">
        <v>0</v>
      </c>
      <c r="AZ1085" s="16">
        <v>0</v>
      </c>
      <c r="BA1085" s="16">
        <v>0</v>
      </c>
      <c r="BB1085" s="16">
        <v>2278</v>
      </c>
      <c r="BC1085" s="16">
        <v>2271</v>
      </c>
      <c r="BD1085" s="16">
        <v>1087</v>
      </c>
      <c r="BE1085" s="16">
        <v>1054</v>
      </c>
      <c r="BF1085" s="16">
        <v>33</v>
      </c>
      <c r="BG1085" s="8">
        <f t="shared" si="260"/>
        <v>83</v>
      </c>
      <c r="BH1085" s="16">
        <v>83</v>
      </c>
      <c r="BI1085" s="16">
        <v>0</v>
      </c>
      <c r="BJ1085" s="16">
        <v>69</v>
      </c>
      <c r="BK1085" s="16">
        <v>45324</v>
      </c>
      <c r="BL1085" s="4">
        <f t="shared" si="261"/>
        <v>62292</v>
      </c>
      <c r="BM1085" s="8">
        <f t="shared" si="262"/>
        <v>462</v>
      </c>
      <c r="BN1085" s="16">
        <v>462</v>
      </c>
      <c r="BO1085" s="16">
        <v>0</v>
      </c>
      <c r="BP1085" s="16">
        <v>0</v>
      </c>
      <c r="BQ1085" s="16">
        <v>464</v>
      </c>
      <c r="BR1085" s="4">
        <f t="shared" si="263"/>
        <v>107436</v>
      </c>
      <c r="BS1085" s="4">
        <f t="shared" si="264"/>
        <v>105790</v>
      </c>
      <c r="BT1085" s="4">
        <f t="shared" si="265"/>
        <v>1646</v>
      </c>
      <c r="BU1085" s="4">
        <f t="shared" si="266"/>
        <v>293906</v>
      </c>
      <c r="BV1085" s="16"/>
      <c r="BW1085" s="16">
        <v>4</v>
      </c>
    </row>
    <row r="1086" spans="1:75">
      <c r="A1086" t="s">
        <v>111</v>
      </c>
      <c r="B1086" s="20">
        <v>43774</v>
      </c>
      <c r="C1086" s="4" t="s">
        <v>179</v>
      </c>
      <c r="D1086" s="5">
        <v>2019</v>
      </c>
      <c r="E1086" t="s">
        <v>1020</v>
      </c>
      <c r="F1086" s="16">
        <v>2690</v>
      </c>
      <c r="G1086" s="16">
        <v>278</v>
      </c>
      <c r="H1086" s="16">
        <v>1596</v>
      </c>
      <c r="I1086" s="16">
        <v>0</v>
      </c>
      <c r="J1086" s="16">
        <v>0</v>
      </c>
      <c r="K1086" s="8">
        <f t="shared" si="255"/>
        <v>1596</v>
      </c>
      <c r="L1086" s="4">
        <f t="shared" si="256"/>
        <v>0</v>
      </c>
      <c r="M1086" s="16">
        <v>2761</v>
      </c>
      <c r="N1086" s="16">
        <v>1620</v>
      </c>
      <c r="O1086" s="16">
        <v>1596</v>
      </c>
      <c r="P1086" s="16">
        <v>0</v>
      </c>
      <c r="Q1086" s="16">
        <v>0</v>
      </c>
      <c r="R1086" s="16">
        <v>24</v>
      </c>
      <c r="S1086" s="16">
        <v>1</v>
      </c>
      <c r="T1086" s="16">
        <v>4</v>
      </c>
      <c r="U1086" s="16">
        <v>19</v>
      </c>
      <c r="V1086" s="16">
        <v>0</v>
      </c>
      <c r="W1086" s="16">
        <v>0</v>
      </c>
      <c r="X1086" s="4">
        <f t="shared" si="257"/>
        <v>0</v>
      </c>
      <c r="Y1086" s="34"/>
      <c r="Z1086" s="16">
        <v>25</v>
      </c>
      <c r="AA1086" s="16">
        <v>6</v>
      </c>
      <c r="AB1086" s="16">
        <v>5</v>
      </c>
      <c r="AC1086" s="16">
        <v>1</v>
      </c>
      <c r="AD1086" s="16">
        <v>0</v>
      </c>
      <c r="AE1086" s="16">
        <v>0</v>
      </c>
      <c r="AF1086" s="16">
        <v>1</v>
      </c>
      <c r="AG1086" s="16">
        <v>0</v>
      </c>
      <c r="AH1086" s="16">
        <v>0</v>
      </c>
      <c r="AI1086" s="16">
        <v>0</v>
      </c>
      <c r="AJ1086" s="16">
        <v>0</v>
      </c>
      <c r="AK1086" s="16">
        <v>0</v>
      </c>
      <c r="AL1086" s="16">
        <v>0</v>
      </c>
      <c r="AM1086" s="16">
        <v>0</v>
      </c>
      <c r="AN1086" s="16">
        <v>0</v>
      </c>
      <c r="AO1086" s="16">
        <v>0</v>
      </c>
      <c r="AP1086" s="16">
        <v>0</v>
      </c>
      <c r="AQ1086" s="16">
        <v>0</v>
      </c>
      <c r="AR1086" s="16">
        <v>0</v>
      </c>
      <c r="AS1086" s="16">
        <v>0</v>
      </c>
      <c r="AT1086" s="16">
        <v>0</v>
      </c>
      <c r="AU1086" s="16">
        <v>0</v>
      </c>
      <c r="AV1086" s="16">
        <v>0</v>
      </c>
      <c r="AW1086" s="4">
        <f t="shared" si="258"/>
        <v>6</v>
      </c>
      <c r="AX1086" s="8">
        <f t="shared" si="259"/>
        <v>5</v>
      </c>
      <c r="AY1086" s="16">
        <v>0</v>
      </c>
      <c r="AZ1086" s="16">
        <v>0</v>
      </c>
      <c r="BA1086" s="16">
        <v>0</v>
      </c>
      <c r="BB1086" s="16">
        <v>21</v>
      </c>
      <c r="BC1086" s="16">
        <v>21</v>
      </c>
      <c r="BD1086" s="16">
        <v>12</v>
      </c>
      <c r="BE1086" s="16">
        <v>12</v>
      </c>
      <c r="BF1086" s="16">
        <v>0</v>
      </c>
      <c r="BG1086" s="8">
        <f t="shared" si="260"/>
        <v>0</v>
      </c>
      <c r="BH1086" s="16">
        <v>0</v>
      </c>
      <c r="BI1086" s="16">
        <v>0</v>
      </c>
      <c r="BJ1086" s="16">
        <v>0</v>
      </c>
      <c r="BK1086" s="16">
        <v>811</v>
      </c>
      <c r="BL1086" s="4">
        <f t="shared" si="261"/>
        <v>809</v>
      </c>
      <c r="BM1086" s="8">
        <f t="shared" si="262"/>
        <v>0</v>
      </c>
      <c r="BN1086" s="16">
        <v>0</v>
      </c>
      <c r="BO1086" s="16">
        <v>0</v>
      </c>
      <c r="BP1086" s="16">
        <v>0</v>
      </c>
      <c r="BQ1086" s="16">
        <v>0</v>
      </c>
      <c r="BR1086" s="4">
        <f t="shared" si="263"/>
        <v>1614</v>
      </c>
      <c r="BS1086" s="4">
        <f t="shared" si="264"/>
        <v>1591</v>
      </c>
      <c r="BT1086" s="4">
        <f t="shared" si="265"/>
        <v>23</v>
      </c>
      <c r="BU1086" s="4">
        <f t="shared" si="266"/>
        <v>2736</v>
      </c>
      <c r="BV1086" s="16"/>
      <c r="BW1086" s="16">
        <v>0</v>
      </c>
    </row>
    <row r="1087" spans="1:75" ht="217.5">
      <c r="A1087" t="s">
        <v>113</v>
      </c>
      <c r="B1087" s="20">
        <v>43774</v>
      </c>
      <c r="C1087" s="4" t="s">
        <v>179</v>
      </c>
      <c r="D1087" s="5">
        <v>2019</v>
      </c>
      <c r="E1087" t="s">
        <v>1021</v>
      </c>
      <c r="F1087" s="16">
        <v>66452</v>
      </c>
      <c r="G1087" s="16">
        <v>6067</v>
      </c>
      <c r="H1087" s="16">
        <v>29638</v>
      </c>
      <c r="I1087" s="16">
        <v>11</v>
      </c>
      <c r="J1087" s="16">
        <v>1</v>
      </c>
      <c r="K1087" s="8">
        <f t="shared" si="255"/>
        <v>29648</v>
      </c>
      <c r="L1087" s="4">
        <f t="shared" si="256"/>
        <v>-2</v>
      </c>
      <c r="M1087" s="16">
        <v>67281</v>
      </c>
      <c r="N1087" s="16">
        <v>29896</v>
      </c>
      <c r="O1087" s="16">
        <v>29650</v>
      </c>
      <c r="P1087" s="16">
        <v>0</v>
      </c>
      <c r="Q1087" s="16">
        <v>0</v>
      </c>
      <c r="R1087" s="16">
        <v>246</v>
      </c>
      <c r="S1087" s="16">
        <v>35</v>
      </c>
      <c r="T1087" s="16">
        <v>46</v>
      </c>
      <c r="U1087" s="16">
        <v>159</v>
      </c>
      <c r="V1087" s="16">
        <v>0</v>
      </c>
      <c r="W1087" s="16">
        <v>6</v>
      </c>
      <c r="X1087" s="4">
        <f t="shared" si="257"/>
        <v>0</v>
      </c>
      <c r="Y1087" s="34" t="s">
        <v>1022</v>
      </c>
      <c r="Z1087" s="16">
        <v>688</v>
      </c>
      <c r="AA1087" s="16">
        <v>60</v>
      </c>
      <c r="AB1087" s="16">
        <v>58</v>
      </c>
      <c r="AC1087" s="16">
        <v>2</v>
      </c>
      <c r="AD1087" s="16">
        <v>2</v>
      </c>
      <c r="AE1087" s="16">
        <v>0</v>
      </c>
      <c r="AF1087" s="16">
        <v>0</v>
      </c>
      <c r="AG1087" s="16">
        <v>0</v>
      </c>
      <c r="AH1087" s="16">
        <v>0</v>
      </c>
      <c r="AI1087" s="16">
        <v>0</v>
      </c>
      <c r="AJ1087" s="16">
        <v>0</v>
      </c>
      <c r="AK1087" s="16">
        <v>0</v>
      </c>
      <c r="AL1087" s="16">
        <v>0</v>
      </c>
      <c r="AM1087" s="16">
        <v>0</v>
      </c>
      <c r="AN1087" s="16">
        <v>0</v>
      </c>
      <c r="AO1087" s="16">
        <v>0</v>
      </c>
      <c r="AP1087" s="16">
        <v>0</v>
      </c>
      <c r="AQ1087" s="16">
        <v>0</v>
      </c>
      <c r="AR1087" s="16">
        <v>0</v>
      </c>
      <c r="AS1087" s="16">
        <v>0</v>
      </c>
      <c r="AT1087" s="16">
        <v>0</v>
      </c>
      <c r="AU1087" s="16">
        <v>0</v>
      </c>
      <c r="AV1087" s="16">
        <v>0</v>
      </c>
      <c r="AW1087" s="4">
        <f t="shared" si="258"/>
        <v>60</v>
      </c>
      <c r="AX1087" s="8">
        <f t="shared" si="259"/>
        <v>58</v>
      </c>
      <c r="AY1087" s="16">
        <v>0</v>
      </c>
      <c r="AZ1087" s="16">
        <v>0</v>
      </c>
      <c r="BA1087" s="16">
        <v>0</v>
      </c>
      <c r="BB1087" s="16">
        <v>573</v>
      </c>
      <c r="BC1087" s="16">
        <v>573</v>
      </c>
      <c r="BD1087" s="16">
        <v>376</v>
      </c>
      <c r="BE1087" s="16">
        <v>375</v>
      </c>
      <c r="BF1087" s="16">
        <v>1</v>
      </c>
      <c r="BG1087" s="8">
        <f t="shared" si="260"/>
        <v>27</v>
      </c>
      <c r="BH1087" s="16">
        <v>26</v>
      </c>
      <c r="BI1087" s="16">
        <v>1</v>
      </c>
      <c r="BJ1087" s="16">
        <v>0</v>
      </c>
      <c r="BK1087" s="16">
        <v>19998</v>
      </c>
      <c r="BL1087" s="4">
        <f t="shared" si="261"/>
        <v>9871</v>
      </c>
      <c r="BM1087" s="8">
        <f t="shared" si="262"/>
        <v>111</v>
      </c>
      <c r="BN1087" s="16">
        <v>111</v>
      </c>
      <c r="BO1087" s="16">
        <v>0</v>
      </c>
      <c r="BP1087" s="16">
        <v>0</v>
      </c>
      <c r="BQ1087" s="16">
        <v>320</v>
      </c>
      <c r="BR1087" s="4">
        <f t="shared" si="263"/>
        <v>29836</v>
      </c>
      <c r="BS1087" s="4">
        <f t="shared" si="264"/>
        <v>29592</v>
      </c>
      <c r="BT1087" s="4">
        <f t="shared" si="265"/>
        <v>244</v>
      </c>
      <c r="BU1087" s="4">
        <f t="shared" si="266"/>
        <v>66593</v>
      </c>
      <c r="BV1087" s="16"/>
      <c r="BW1087" s="16">
        <v>3</v>
      </c>
    </row>
    <row r="1088" spans="1:75">
      <c r="A1088" t="s">
        <v>115</v>
      </c>
      <c r="B1088" s="20">
        <v>43774</v>
      </c>
      <c r="C1088" s="4" t="s">
        <v>179</v>
      </c>
      <c r="D1088" s="5">
        <v>2019</v>
      </c>
      <c r="E1088" t="s">
        <v>1023</v>
      </c>
      <c r="F1088" s="16">
        <v>22715</v>
      </c>
      <c r="G1088" s="16">
        <v>1333</v>
      </c>
      <c r="H1088" s="16">
        <v>10629</v>
      </c>
      <c r="I1088" s="16">
        <v>0</v>
      </c>
      <c r="J1088" s="16">
        <v>0</v>
      </c>
      <c r="K1088" s="8">
        <f t="shared" si="255"/>
        <v>10629</v>
      </c>
      <c r="L1088" s="4">
        <f t="shared" si="256"/>
        <v>0</v>
      </c>
      <c r="M1088" s="16">
        <v>23093</v>
      </c>
      <c r="N1088" s="16">
        <v>10718</v>
      </c>
      <c r="O1088" s="16">
        <v>10629</v>
      </c>
      <c r="P1088" s="16">
        <v>0</v>
      </c>
      <c r="Q1088" s="16">
        <v>0</v>
      </c>
      <c r="R1088" s="16">
        <v>89</v>
      </c>
      <c r="S1088" s="16">
        <v>21</v>
      </c>
      <c r="T1088" s="16">
        <v>12</v>
      </c>
      <c r="U1088" s="16">
        <v>56</v>
      </c>
      <c r="V1088" s="16">
        <v>0</v>
      </c>
      <c r="W1088" s="16">
        <v>0</v>
      </c>
      <c r="X1088" s="4">
        <f t="shared" si="257"/>
        <v>0</v>
      </c>
      <c r="Y1088" s="34"/>
      <c r="Z1088" s="16">
        <v>146</v>
      </c>
      <c r="AA1088" s="16">
        <v>12</v>
      </c>
      <c r="AB1088" s="16">
        <v>12</v>
      </c>
      <c r="AC1088" s="16">
        <v>0</v>
      </c>
      <c r="AD1088" s="16">
        <v>0</v>
      </c>
      <c r="AE1088" s="16">
        <v>0</v>
      </c>
      <c r="AF1088" s="16">
        <v>0</v>
      </c>
      <c r="AG1088" s="16">
        <v>0</v>
      </c>
      <c r="AH1088" s="16">
        <v>0</v>
      </c>
      <c r="AI1088" s="16">
        <v>0</v>
      </c>
      <c r="AJ1088" s="16">
        <v>0</v>
      </c>
      <c r="AK1088" s="16">
        <v>0</v>
      </c>
      <c r="AL1088" s="16">
        <v>0</v>
      </c>
      <c r="AM1088" s="16">
        <v>0</v>
      </c>
      <c r="AN1088" s="16">
        <v>0</v>
      </c>
      <c r="AO1088" s="16">
        <v>0</v>
      </c>
      <c r="AP1088" s="16">
        <v>0</v>
      </c>
      <c r="AQ1088" s="16">
        <v>0</v>
      </c>
      <c r="AR1088" s="16">
        <v>0</v>
      </c>
      <c r="AS1088" s="16">
        <v>0</v>
      </c>
      <c r="AT1088" s="16">
        <v>0</v>
      </c>
      <c r="AU1088" s="16">
        <v>0</v>
      </c>
      <c r="AV1088" s="16">
        <v>0</v>
      </c>
      <c r="AW1088" s="4">
        <f t="shared" si="258"/>
        <v>12</v>
      </c>
      <c r="AX1088" s="8">
        <f t="shared" si="259"/>
        <v>12</v>
      </c>
      <c r="AY1088" s="16">
        <v>0</v>
      </c>
      <c r="AZ1088" s="16">
        <v>0</v>
      </c>
      <c r="BA1088" s="16">
        <v>0</v>
      </c>
      <c r="BB1088" s="16">
        <v>253</v>
      </c>
      <c r="BC1088" s="16">
        <v>253</v>
      </c>
      <c r="BD1088" s="16">
        <v>136</v>
      </c>
      <c r="BE1088" s="16">
        <v>135</v>
      </c>
      <c r="BF1088" s="16">
        <v>1</v>
      </c>
      <c r="BG1088" s="8">
        <f t="shared" si="260"/>
        <v>2</v>
      </c>
      <c r="BH1088" s="16">
        <v>2</v>
      </c>
      <c r="BI1088" s="16">
        <v>0</v>
      </c>
      <c r="BJ1088" s="16">
        <v>0</v>
      </c>
      <c r="BK1088" s="16">
        <v>5281</v>
      </c>
      <c r="BL1088" s="4">
        <f t="shared" si="261"/>
        <v>5435</v>
      </c>
      <c r="BM1088" s="8">
        <f t="shared" si="262"/>
        <v>37</v>
      </c>
      <c r="BN1088" s="16">
        <v>37</v>
      </c>
      <c r="BO1088" s="16">
        <v>0</v>
      </c>
      <c r="BP1088" s="16">
        <v>0</v>
      </c>
      <c r="BQ1088" s="16">
        <v>22</v>
      </c>
      <c r="BR1088" s="4">
        <f t="shared" si="263"/>
        <v>10706</v>
      </c>
      <c r="BS1088" s="4">
        <f t="shared" si="264"/>
        <v>10617</v>
      </c>
      <c r="BT1088" s="4">
        <f t="shared" si="265"/>
        <v>89</v>
      </c>
      <c r="BU1088" s="4">
        <f t="shared" si="266"/>
        <v>22947</v>
      </c>
      <c r="BV1088" s="16"/>
      <c r="BW1088" s="16">
        <v>0</v>
      </c>
    </row>
    <row r="1089" spans="1:75">
      <c r="A1089" t="s">
        <v>117</v>
      </c>
      <c r="B1089" s="20">
        <v>43774</v>
      </c>
      <c r="C1089" s="4" t="s">
        <v>179</v>
      </c>
      <c r="D1089" s="5">
        <v>2019</v>
      </c>
      <c r="E1089" t="s">
        <v>1024</v>
      </c>
      <c r="F1089" s="16">
        <v>4844</v>
      </c>
      <c r="G1089" s="16">
        <v>330</v>
      </c>
      <c r="H1089" s="16">
        <v>2523</v>
      </c>
      <c r="I1089" s="16">
        <v>0</v>
      </c>
      <c r="J1089" s="16">
        <v>0</v>
      </c>
      <c r="K1089" s="8">
        <f t="shared" si="255"/>
        <v>2523</v>
      </c>
      <c r="L1089" s="4">
        <f t="shared" si="256"/>
        <v>0</v>
      </c>
      <c r="M1089" s="16">
        <v>4900</v>
      </c>
      <c r="N1089" s="16">
        <v>2569</v>
      </c>
      <c r="O1089" s="16">
        <v>2523</v>
      </c>
      <c r="P1089" s="16">
        <v>0</v>
      </c>
      <c r="Q1089" s="16">
        <v>0</v>
      </c>
      <c r="R1089" s="16">
        <v>46</v>
      </c>
      <c r="S1089" s="16">
        <v>9</v>
      </c>
      <c r="T1089" s="16">
        <v>7</v>
      </c>
      <c r="U1089" s="16">
        <v>27</v>
      </c>
      <c r="V1089" s="16">
        <v>0</v>
      </c>
      <c r="W1089" s="16">
        <v>3</v>
      </c>
      <c r="X1089" s="4">
        <f t="shared" si="257"/>
        <v>0</v>
      </c>
      <c r="Y1089" s="34"/>
      <c r="Z1089" s="16">
        <v>40</v>
      </c>
      <c r="AA1089" s="16">
        <v>11</v>
      </c>
      <c r="AB1089" s="16">
        <v>11</v>
      </c>
      <c r="AC1089" s="16">
        <v>0</v>
      </c>
      <c r="AD1089" s="16">
        <v>0</v>
      </c>
      <c r="AE1089" s="16">
        <v>0</v>
      </c>
      <c r="AF1089" s="16">
        <v>0</v>
      </c>
      <c r="AG1089" s="16">
        <v>0</v>
      </c>
      <c r="AH1089" s="16">
        <v>0</v>
      </c>
      <c r="AI1089" s="16">
        <v>0</v>
      </c>
      <c r="AJ1089" s="16">
        <v>0</v>
      </c>
      <c r="AK1089" s="16">
        <v>0</v>
      </c>
      <c r="AL1089" s="16">
        <v>0</v>
      </c>
      <c r="AM1089" s="16">
        <v>0</v>
      </c>
      <c r="AN1089" s="16">
        <v>0</v>
      </c>
      <c r="AO1089" s="16">
        <v>0</v>
      </c>
      <c r="AP1089" s="16">
        <v>0</v>
      </c>
      <c r="AQ1089" s="16">
        <v>0</v>
      </c>
      <c r="AR1089" s="16">
        <v>0</v>
      </c>
      <c r="AS1089" s="16">
        <v>0</v>
      </c>
      <c r="AT1089" s="16">
        <v>0</v>
      </c>
      <c r="AU1089" s="16">
        <v>0</v>
      </c>
      <c r="AV1089" s="16">
        <v>0</v>
      </c>
      <c r="AW1089" s="4">
        <f t="shared" si="258"/>
        <v>11</v>
      </c>
      <c r="AX1089" s="8">
        <f t="shared" si="259"/>
        <v>11</v>
      </c>
      <c r="AY1089" s="16">
        <v>0</v>
      </c>
      <c r="AZ1089" s="16">
        <v>0</v>
      </c>
      <c r="BA1089" s="16">
        <v>0</v>
      </c>
      <c r="BB1089" s="16">
        <v>40</v>
      </c>
      <c r="BC1089" s="16">
        <v>39</v>
      </c>
      <c r="BD1089" s="16">
        <v>27</v>
      </c>
      <c r="BE1089" s="16">
        <v>27</v>
      </c>
      <c r="BF1089" s="16">
        <v>0</v>
      </c>
      <c r="BG1089" s="8">
        <f t="shared" si="260"/>
        <v>0</v>
      </c>
      <c r="BH1089" s="16">
        <v>0</v>
      </c>
      <c r="BI1089" s="16">
        <v>0</v>
      </c>
      <c r="BJ1089" s="16">
        <v>0</v>
      </c>
      <c r="BK1089" s="16">
        <v>493</v>
      </c>
      <c r="BL1089" s="4">
        <f t="shared" si="261"/>
        <v>2076</v>
      </c>
      <c r="BM1089" s="8">
        <f t="shared" si="262"/>
        <v>8</v>
      </c>
      <c r="BN1089" s="16">
        <v>8</v>
      </c>
      <c r="BO1089" s="16">
        <v>0</v>
      </c>
      <c r="BP1089" s="16">
        <v>0</v>
      </c>
      <c r="BQ1089" s="16">
        <v>8</v>
      </c>
      <c r="BR1089" s="4">
        <f t="shared" si="263"/>
        <v>2558</v>
      </c>
      <c r="BS1089" s="4">
        <f t="shared" si="264"/>
        <v>2512</v>
      </c>
      <c r="BT1089" s="4">
        <f t="shared" si="265"/>
        <v>46</v>
      </c>
      <c r="BU1089" s="4">
        <f t="shared" si="266"/>
        <v>4860</v>
      </c>
      <c r="BV1089" s="16"/>
      <c r="BW1089" s="16">
        <v>0</v>
      </c>
    </row>
    <row r="1090" spans="1:75">
      <c r="A1090" t="s">
        <v>119</v>
      </c>
      <c r="B1090" s="20">
        <v>43774</v>
      </c>
      <c r="C1090" s="4" t="s">
        <v>179</v>
      </c>
      <c r="D1090" s="5">
        <v>2019</v>
      </c>
      <c r="E1090" t="s">
        <v>1025</v>
      </c>
      <c r="F1090" s="16">
        <v>37097</v>
      </c>
      <c r="G1090" s="16">
        <v>3617</v>
      </c>
      <c r="H1090" s="16">
        <v>12669</v>
      </c>
      <c r="I1090" s="16">
        <v>2</v>
      </c>
      <c r="J1090" s="16">
        <v>0</v>
      </c>
      <c r="K1090" s="8">
        <f t="shared" si="255"/>
        <v>12671</v>
      </c>
      <c r="L1090" s="4">
        <f t="shared" si="256"/>
        <v>0</v>
      </c>
      <c r="M1090" s="16">
        <v>37437</v>
      </c>
      <c r="N1090" s="16">
        <v>12978</v>
      </c>
      <c r="O1090" s="16">
        <v>12671</v>
      </c>
      <c r="P1090" s="16">
        <v>0</v>
      </c>
      <c r="Q1090" s="16">
        <v>0</v>
      </c>
      <c r="R1090" s="16">
        <v>307</v>
      </c>
      <c r="S1090" s="16">
        <v>23</v>
      </c>
      <c r="T1090" s="16">
        <v>45</v>
      </c>
      <c r="U1090" s="16">
        <v>229</v>
      </c>
      <c r="V1090" s="16">
        <v>0</v>
      </c>
      <c r="W1090" s="16">
        <v>10</v>
      </c>
      <c r="X1090" s="4">
        <f t="shared" si="257"/>
        <v>0</v>
      </c>
      <c r="Y1090" s="34"/>
      <c r="Z1090" s="16">
        <v>321</v>
      </c>
      <c r="AA1090" s="16">
        <v>33</v>
      </c>
      <c r="AB1090" s="16">
        <v>33</v>
      </c>
      <c r="AC1090" s="16">
        <v>0</v>
      </c>
      <c r="AD1090" s="16">
        <v>0</v>
      </c>
      <c r="AE1090" s="16">
        <v>0</v>
      </c>
      <c r="AF1090" s="16">
        <v>0</v>
      </c>
      <c r="AG1090" s="16">
        <v>0</v>
      </c>
      <c r="AH1090" s="16">
        <v>0</v>
      </c>
      <c r="AI1090" s="16">
        <v>0</v>
      </c>
      <c r="AJ1090" s="16">
        <v>0</v>
      </c>
      <c r="AK1090" s="16">
        <v>0</v>
      </c>
      <c r="AL1090" s="16">
        <v>0</v>
      </c>
      <c r="AM1090" s="16">
        <v>0</v>
      </c>
      <c r="AN1090" s="16">
        <v>0</v>
      </c>
      <c r="AO1090" s="16">
        <v>0</v>
      </c>
      <c r="AP1090" s="16">
        <v>0</v>
      </c>
      <c r="AQ1090" s="16">
        <v>0</v>
      </c>
      <c r="AR1090" s="16">
        <v>0</v>
      </c>
      <c r="AS1090" s="16">
        <v>0</v>
      </c>
      <c r="AT1090" s="16">
        <v>0</v>
      </c>
      <c r="AU1090" s="16">
        <v>0</v>
      </c>
      <c r="AV1090" s="16">
        <v>0</v>
      </c>
      <c r="AW1090" s="4">
        <f t="shared" si="258"/>
        <v>33</v>
      </c>
      <c r="AX1090" s="8">
        <f t="shared" si="259"/>
        <v>33</v>
      </c>
      <c r="AY1090" s="16">
        <v>0</v>
      </c>
      <c r="AZ1090" s="16">
        <v>0</v>
      </c>
      <c r="BA1090" s="16">
        <v>0</v>
      </c>
      <c r="BB1090" s="16">
        <v>279</v>
      </c>
      <c r="BC1090" s="16">
        <v>279</v>
      </c>
      <c r="BD1090" s="16">
        <v>107</v>
      </c>
      <c r="BE1090" s="16">
        <v>106</v>
      </c>
      <c r="BF1090" s="16">
        <v>1</v>
      </c>
      <c r="BG1090" s="8">
        <f t="shared" si="260"/>
        <v>3</v>
      </c>
      <c r="BH1090" s="16">
        <v>3</v>
      </c>
      <c r="BI1090" s="16">
        <v>0</v>
      </c>
      <c r="BJ1090" s="16">
        <v>0</v>
      </c>
      <c r="BK1090" s="16">
        <v>6626</v>
      </c>
      <c r="BL1090" s="4">
        <f t="shared" si="261"/>
        <v>6349</v>
      </c>
      <c r="BM1090" s="8">
        <f t="shared" si="262"/>
        <v>107</v>
      </c>
      <c r="BN1090" s="16">
        <v>107</v>
      </c>
      <c r="BO1090" s="16">
        <v>0</v>
      </c>
      <c r="BP1090" s="16">
        <v>0</v>
      </c>
      <c r="BQ1090" s="16">
        <v>39</v>
      </c>
      <c r="BR1090" s="4">
        <f t="shared" si="263"/>
        <v>12945</v>
      </c>
      <c r="BS1090" s="4">
        <f t="shared" si="264"/>
        <v>12638</v>
      </c>
      <c r="BT1090" s="4">
        <f t="shared" si="265"/>
        <v>307</v>
      </c>
      <c r="BU1090" s="4">
        <f t="shared" si="266"/>
        <v>37116</v>
      </c>
      <c r="BV1090" s="16"/>
      <c r="BW1090" s="16">
        <v>0</v>
      </c>
    </row>
    <row r="1091" spans="1:75">
      <c r="A1091" t="s">
        <v>121</v>
      </c>
      <c r="B1091" s="20">
        <v>43774</v>
      </c>
      <c r="C1091" s="4" t="s">
        <v>179</v>
      </c>
      <c r="D1091" s="5">
        <v>2019</v>
      </c>
      <c r="E1091" t="s">
        <v>1026</v>
      </c>
      <c r="F1091" s="16">
        <v>1691</v>
      </c>
      <c r="G1091" s="16">
        <v>216</v>
      </c>
      <c r="H1091" s="16">
        <v>1083</v>
      </c>
      <c r="I1091" s="16">
        <v>0</v>
      </c>
      <c r="J1091" s="16">
        <v>0</v>
      </c>
      <c r="K1091" s="8">
        <f t="shared" si="255"/>
        <v>1083</v>
      </c>
      <c r="L1091" s="4">
        <f t="shared" si="256"/>
        <v>0</v>
      </c>
      <c r="M1091" s="16">
        <v>1697</v>
      </c>
      <c r="N1091" s="16">
        <v>1086</v>
      </c>
      <c r="O1091" s="16">
        <v>1083</v>
      </c>
      <c r="P1091" s="16">
        <v>0</v>
      </c>
      <c r="Q1091" s="16">
        <v>0</v>
      </c>
      <c r="R1091" s="16">
        <v>3</v>
      </c>
      <c r="S1091" s="16">
        <v>1</v>
      </c>
      <c r="T1091" s="16">
        <v>0</v>
      </c>
      <c r="U1091" s="16">
        <v>2</v>
      </c>
      <c r="V1091" s="16">
        <v>0</v>
      </c>
      <c r="W1091" s="16">
        <v>0</v>
      </c>
      <c r="X1091" s="4">
        <f t="shared" si="257"/>
        <v>0</v>
      </c>
      <c r="Y1091" s="34"/>
      <c r="Z1091" s="16">
        <v>16</v>
      </c>
      <c r="AA1091" s="16">
        <v>3</v>
      </c>
      <c r="AB1091" s="16">
        <v>3</v>
      </c>
      <c r="AC1091" s="16">
        <v>0</v>
      </c>
      <c r="AD1091" s="16">
        <v>0</v>
      </c>
      <c r="AE1091" s="16">
        <v>0</v>
      </c>
      <c r="AF1091" s="16">
        <v>0</v>
      </c>
      <c r="AG1091" s="16">
        <v>0</v>
      </c>
      <c r="AH1091" s="16">
        <v>0</v>
      </c>
      <c r="AI1091" s="16">
        <v>0</v>
      </c>
      <c r="AJ1091" s="16">
        <v>0</v>
      </c>
      <c r="AK1091" s="16">
        <v>0</v>
      </c>
      <c r="AL1091" s="16">
        <v>0</v>
      </c>
      <c r="AM1091" s="16">
        <v>0</v>
      </c>
      <c r="AN1091" s="16">
        <v>0</v>
      </c>
      <c r="AO1091" s="16">
        <v>0</v>
      </c>
      <c r="AP1091" s="16">
        <v>0</v>
      </c>
      <c r="AQ1091" s="16">
        <v>0</v>
      </c>
      <c r="AR1091" s="16">
        <v>0</v>
      </c>
      <c r="AS1091" s="16">
        <v>0</v>
      </c>
      <c r="AT1091" s="16">
        <v>0</v>
      </c>
      <c r="AU1091" s="16">
        <v>0</v>
      </c>
      <c r="AV1091" s="16">
        <v>0</v>
      </c>
      <c r="AW1091" s="4">
        <f t="shared" si="258"/>
        <v>3</v>
      </c>
      <c r="AX1091" s="8">
        <f t="shared" si="259"/>
        <v>3</v>
      </c>
      <c r="AY1091" s="16">
        <v>0</v>
      </c>
      <c r="AZ1091" s="16">
        <v>0</v>
      </c>
      <c r="BA1091" s="16">
        <v>0</v>
      </c>
      <c r="BB1091" s="16">
        <v>11</v>
      </c>
      <c r="BC1091" s="16">
        <v>11</v>
      </c>
      <c r="BD1091" s="16">
        <v>8</v>
      </c>
      <c r="BE1091" s="16">
        <v>8</v>
      </c>
      <c r="BF1091" s="16">
        <v>0</v>
      </c>
      <c r="BG1091" s="8">
        <f t="shared" si="260"/>
        <v>0</v>
      </c>
      <c r="BH1091" s="16">
        <v>0</v>
      </c>
      <c r="BI1091" s="16">
        <v>0</v>
      </c>
      <c r="BJ1091" s="16">
        <v>0</v>
      </c>
      <c r="BK1091" s="16">
        <v>711</v>
      </c>
      <c r="BL1091" s="4">
        <f t="shared" si="261"/>
        <v>375</v>
      </c>
      <c r="BM1091" s="8">
        <f t="shared" si="262"/>
        <v>2</v>
      </c>
      <c r="BN1091" s="16">
        <v>2</v>
      </c>
      <c r="BO1091" s="16">
        <v>0</v>
      </c>
      <c r="BP1091" s="16">
        <v>0</v>
      </c>
      <c r="BQ1091" s="16">
        <v>2</v>
      </c>
      <c r="BR1091" s="4">
        <f t="shared" si="263"/>
        <v>1083</v>
      </c>
      <c r="BS1091" s="4">
        <f t="shared" si="264"/>
        <v>1080</v>
      </c>
      <c r="BT1091" s="4">
        <f t="shared" si="265"/>
        <v>3</v>
      </c>
      <c r="BU1091" s="4">
        <f t="shared" si="266"/>
        <v>1681</v>
      </c>
      <c r="BV1091" s="16"/>
      <c r="BW1091" s="16">
        <v>0</v>
      </c>
    </row>
    <row r="1092" spans="1:75" ht="72.599999999999994">
      <c r="A1092" t="s">
        <v>123</v>
      </c>
      <c r="B1092" s="20">
        <v>43774</v>
      </c>
      <c r="C1092" s="4" t="s">
        <v>179</v>
      </c>
      <c r="D1092" s="5">
        <v>2019</v>
      </c>
      <c r="E1092" t="s">
        <v>1027</v>
      </c>
      <c r="F1092" s="16">
        <v>42363</v>
      </c>
      <c r="G1092" s="16">
        <v>0</v>
      </c>
      <c r="H1092" s="16">
        <v>17611</v>
      </c>
      <c r="I1092" s="16">
        <v>0</v>
      </c>
      <c r="J1092" s="16">
        <v>0</v>
      </c>
      <c r="K1092" s="8">
        <f t="shared" si="255"/>
        <v>17611</v>
      </c>
      <c r="L1092" s="4">
        <f t="shared" si="256"/>
        <v>-4</v>
      </c>
      <c r="M1092" s="16">
        <v>42981</v>
      </c>
      <c r="N1092" s="16">
        <v>17926</v>
      </c>
      <c r="O1092" s="16">
        <v>17615</v>
      </c>
      <c r="P1092" s="16">
        <v>0</v>
      </c>
      <c r="Q1092" s="16">
        <v>0</v>
      </c>
      <c r="R1092" s="16">
        <v>315</v>
      </c>
      <c r="S1092" s="16">
        <v>45</v>
      </c>
      <c r="T1092" s="16">
        <v>71</v>
      </c>
      <c r="U1092" s="16">
        <v>199</v>
      </c>
      <c r="V1092" s="16">
        <v>0</v>
      </c>
      <c r="W1092" s="16">
        <v>0</v>
      </c>
      <c r="X1092" s="4">
        <f t="shared" si="257"/>
        <v>-4</v>
      </c>
      <c r="Y1092" s="34" t="s">
        <v>1028</v>
      </c>
      <c r="Z1092" s="16">
        <v>304</v>
      </c>
      <c r="AA1092" s="16">
        <v>38</v>
      </c>
      <c r="AB1092" s="16">
        <v>36</v>
      </c>
      <c r="AC1092" s="16">
        <v>2</v>
      </c>
      <c r="AD1092" s="16">
        <v>0</v>
      </c>
      <c r="AE1092" s="16">
        <v>0</v>
      </c>
      <c r="AF1092" s="16">
        <v>2</v>
      </c>
      <c r="AG1092" s="16">
        <v>0</v>
      </c>
      <c r="AH1092" s="16">
        <v>0</v>
      </c>
      <c r="AI1092" s="16">
        <v>0</v>
      </c>
      <c r="AJ1092" s="16">
        <v>0</v>
      </c>
      <c r="AK1092" s="16">
        <v>0</v>
      </c>
      <c r="AL1092" s="16">
        <v>0</v>
      </c>
      <c r="AM1092" s="16">
        <v>0</v>
      </c>
      <c r="AN1092" s="16">
        <v>0</v>
      </c>
      <c r="AO1092" s="16">
        <v>0</v>
      </c>
      <c r="AP1092" s="16">
        <v>0</v>
      </c>
      <c r="AQ1092" s="16">
        <v>0</v>
      </c>
      <c r="AR1092" s="16">
        <v>0</v>
      </c>
      <c r="AS1092" s="16">
        <v>0</v>
      </c>
      <c r="AT1092" s="16">
        <v>0</v>
      </c>
      <c r="AU1092" s="16">
        <v>0</v>
      </c>
      <c r="AV1092" s="16">
        <v>0</v>
      </c>
      <c r="AW1092" s="4">
        <f t="shared" si="258"/>
        <v>38</v>
      </c>
      <c r="AX1092" s="8">
        <f t="shared" si="259"/>
        <v>36</v>
      </c>
      <c r="AY1092" s="16">
        <v>0</v>
      </c>
      <c r="AZ1092" s="16">
        <v>0</v>
      </c>
      <c r="BA1092" s="16">
        <v>0</v>
      </c>
      <c r="BB1092" s="16">
        <v>445</v>
      </c>
      <c r="BC1092" s="16">
        <v>445</v>
      </c>
      <c r="BD1092" s="16">
        <v>266</v>
      </c>
      <c r="BE1092" s="16">
        <v>260</v>
      </c>
      <c r="BF1092" s="16">
        <v>6</v>
      </c>
      <c r="BG1092" s="8">
        <f t="shared" si="260"/>
        <v>152</v>
      </c>
      <c r="BH1092" s="16">
        <v>152</v>
      </c>
      <c r="BI1092" s="16">
        <v>0</v>
      </c>
      <c r="BJ1092" s="16">
        <v>0</v>
      </c>
      <c r="BK1092" s="16">
        <v>7306</v>
      </c>
      <c r="BL1092" s="4">
        <f t="shared" si="261"/>
        <v>10468</v>
      </c>
      <c r="BM1092" s="8">
        <f t="shared" si="262"/>
        <v>99</v>
      </c>
      <c r="BN1092" s="16">
        <v>99</v>
      </c>
      <c r="BO1092" s="16">
        <v>0</v>
      </c>
      <c r="BP1092" s="16">
        <v>0</v>
      </c>
      <c r="BQ1092" s="16">
        <v>100</v>
      </c>
      <c r="BR1092" s="4">
        <f t="shared" si="263"/>
        <v>17888</v>
      </c>
      <c r="BS1092" s="4">
        <f t="shared" si="264"/>
        <v>17579</v>
      </c>
      <c r="BT1092" s="4">
        <f t="shared" si="265"/>
        <v>313</v>
      </c>
      <c r="BU1092" s="4">
        <f t="shared" si="266"/>
        <v>42677</v>
      </c>
      <c r="BV1092" s="16"/>
      <c r="BW1092" s="16">
        <v>0</v>
      </c>
    </row>
    <row r="1093" spans="1:75">
      <c r="A1093" t="s">
        <v>125</v>
      </c>
      <c r="B1093" s="20">
        <v>43774</v>
      </c>
      <c r="C1093" s="4" t="s">
        <v>179</v>
      </c>
      <c r="D1093" s="5">
        <v>2019</v>
      </c>
      <c r="E1093" t="s">
        <v>1029</v>
      </c>
      <c r="F1093" s="16">
        <v>44965</v>
      </c>
      <c r="G1093" s="16">
        <v>3944</v>
      </c>
      <c r="H1093" s="16">
        <v>20717</v>
      </c>
      <c r="I1093" s="16">
        <v>4</v>
      </c>
      <c r="J1093" s="16">
        <v>0</v>
      </c>
      <c r="K1093" s="8">
        <f t="shared" si="255"/>
        <v>20721</v>
      </c>
      <c r="L1093" s="4">
        <f t="shared" si="256"/>
        <v>0</v>
      </c>
      <c r="M1093" s="16">
        <v>45882</v>
      </c>
      <c r="N1093" s="16">
        <v>21005</v>
      </c>
      <c r="O1093" s="16">
        <v>20721</v>
      </c>
      <c r="P1093" s="16">
        <v>13</v>
      </c>
      <c r="Q1093" s="16">
        <v>0</v>
      </c>
      <c r="R1093" s="16">
        <v>271</v>
      </c>
      <c r="S1093" s="16">
        <v>43</v>
      </c>
      <c r="T1093" s="16">
        <v>70</v>
      </c>
      <c r="U1093" s="16">
        <v>123</v>
      </c>
      <c r="V1093" s="16">
        <v>0</v>
      </c>
      <c r="W1093" s="16">
        <v>35</v>
      </c>
      <c r="X1093" s="4">
        <f t="shared" si="257"/>
        <v>0</v>
      </c>
      <c r="Y1093" s="34"/>
      <c r="Z1093" s="16">
        <v>144</v>
      </c>
      <c r="AA1093" s="16">
        <v>16</v>
      </c>
      <c r="AB1093" s="16">
        <v>16</v>
      </c>
      <c r="AC1093" s="16">
        <v>0</v>
      </c>
      <c r="AD1093" s="16">
        <v>0</v>
      </c>
      <c r="AE1093" s="16">
        <v>0</v>
      </c>
      <c r="AF1093" s="16">
        <v>0</v>
      </c>
      <c r="AG1093" s="16">
        <v>0</v>
      </c>
      <c r="AH1093" s="16">
        <v>0</v>
      </c>
      <c r="AI1093" s="16">
        <v>0</v>
      </c>
      <c r="AJ1093" s="16">
        <v>0</v>
      </c>
      <c r="AK1093" s="16">
        <v>0</v>
      </c>
      <c r="AL1093" s="16">
        <v>0</v>
      </c>
      <c r="AM1093" s="16">
        <v>0</v>
      </c>
      <c r="AN1093" s="16">
        <v>0</v>
      </c>
      <c r="AO1093" s="16">
        <v>0</v>
      </c>
      <c r="AP1093" s="16">
        <v>0</v>
      </c>
      <c r="AQ1093" s="16">
        <v>0</v>
      </c>
      <c r="AR1093" s="16">
        <v>0</v>
      </c>
      <c r="AS1093" s="16">
        <v>0</v>
      </c>
      <c r="AT1093" s="16">
        <v>0</v>
      </c>
      <c r="AU1093" s="16">
        <v>0</v>
      </c>
      <c r="AV1093" s="16">
        <v>0</v>
      </c>
      <c r="AW1093" s="4">
        <f t="shared" si="258"/>
        <v>16</v>
      </c>
      <c r="AX1093" s="8">
        <f t="shared" si="259"/>
        <v>16</v>
      </c>
      <c r="AY1093" s="16">
        <v>0</v>
      </c>
      <c r="AZ1093" s="16">
        <v>0</v>
      </c>
      <c r="BA1093" s="16">
        <v>0</v>
      </c>
      <c r="BB1093" s="16">
        <v>450</v>
      </c>
      <c r="BC1093" s="16">
        <v>450</v>
      </c>
      <c r="BD1093" s="16">
        <v>231</v>
      </c>
      <c r="BE1093" s="16">
        <v>231</v>
      </c>
      <c r="BF1093" s="16">
        <v>1</v>
      </c>
      <c r="BG1093" s="8">
        <f t="shared" si="260"/>
        <v>1</v>
      </c>
      <c r="BH1093" s="16">
        <v>1</v>
      </c>
      <c r="BI1093" s="16">
        <v>0</v>
      </c>
      <c r="BJ1093" s="16">
        <v>1</v>
      </c>
      <c r="BK1093" s="16">
        <v>8663</v>
      </c>
      <c r="BL1093" s="4">
        <f t="shared" si="261"/>
        <v>12341</v>
      </c>
      <c r="BM1093" s="8">
        <f t="shared" si="262"/>
        <v>47</v>
      </c>
      <c r="BN1093" s="16">
        <v>47</v>
      </c>
      <c r="BO1093" s="16">
        <v>0</v>
      </c>
      <c r="BP1093" s="16">
        <v>0</v>
      </c>
      <c r="BQ1093" s="16">
        <v>47</v>
      </c>
      <c r="BR1093" s="4">
        <f t="shared" si="263"/>
        <v>20989</v>
      </c>
      <c r="BS1093" s="4">
        <f t="shared" si="264"/>
        <v>20705</v>
      </c>
      <c r="BT1093" s="4">
        <f t="shared" si="265"/>
        <v>271</v>
      </c>
      <c r="BU1093" s="4">
        <f t="shared" si="266"/>
        <v>45738</v>
      </c>
      <c r="BV1093" s="16"/>
      <c r="BW1093" s="16">
        <v>0</v>
      </c>
    </row>
    <row r="1094" spans="1:75">
      <c r="A1094" t="s">
        <v>127</v>
      </c>
      <c r="B1094" s="20">
        <v>43774</v>
      </c>
      <c r="C1094" s="4" t="s">
        <v>179</v>
      </c>
      <c r="D1094" s="5">
        <v>2019</v>
      </c>
      <c r="E1094" t="s">
        <v>1030</v>
      </c>
      <c r="F1094" s="16">
        <v>58580</v>
      </c>
      <c r="G1094" s="16">
        <v>5045</v>
      </c>
      <c r="H1094" s="16">
        <v>30479</v>
      </c>
      <c r="I1094" s="16">
        <v>5</v>
      </c>
      <c r="J1094" s="16">
        <v>13</v>
      </c>
      <c r="K1094" s="8">
        <f t="shared" si="255"/>
        <v>30471</v>
      </c>
      <c r="L1094" s="4">
        <f t="shared" si="256"/>
        <v>0</v>
      </c>
      <c r="M1094" s="16">
        <v>59777</v>
      </c>
      <c r="N1094" s="16">
        <v>30796</v>
      </c>
      <c r="O1094" s="16">
        <v>30471</v>
      </c>
      <c r="P1094" s="16">
        <v>93</v>
      </c>
      <c r="Q1094" s="16">
        <v>0</v>
      </c>
      <c r="R1094" s="16">
        <v>232</v>
      </c>
      <c r="S1094" s="16">
        <v>27</v>
      </c>
      <c r="T1094" s="16">
        <v>77</v>
      </c>
      <c r="U1094" s="16">
        <v>96</v>
      </c>
      <c r="V1094" s="16">
        <v>0</v>
      </c>
      <c r="W1094" s="16">
        <v>32</v>
      </c>
      <c r="X1094" s="4">
        <f t="shared" si="257"/>
        <v>0</v>
      </c>
      <c r="Y1094" s="34"/>
      <c r="Z1094" s="16">
        <v>4384</v>
      </c>
      <c r="AA1094" s="16">
        <v>475</v>
      </c>
      <c r="AB1094" s="16">
        <v>472</v>
      </c>
      <c r="AC1094" s="16">
        <v>3</v>
      </c>
      <c r="AD1094" s="16">
        <v>1</v>
      </c>
      <c r="AE1094" s="16">
        <v>1</v>
      </c>
      <c r="AF1094" s="16">
        <v>0</v>
      </c>
      <c r="AG1094" s="16">
        <v>1</v>
      </c>
      <c r="AH1094" s="16">
        <v>0</v>
      </c>
      <c r="AI1094" s="16">
        <v>0</v>
      </c>
      <c r="AJ1094" s="16">
        <v>0</v>
      </c>
      <c r="AK1094" s="16">
        <v>0</v>
      </c>
      <c r="AL1094" s="16">
        <v>0</v>
      </c>
      <c r="AM1094" s="16">
        <v>0</v>
      </c>
      <c r="AN1094" s="16">
        <v>0</v>
      </c>
      <c r="AO1094" s="16">
        <v>0</v>
      </c>
      <c r="AP1094" s="16">
        <v>0</v>
      </c>
      <c r="AQ1094" s="16">
        <v>0</v>
      </c>
      <c r="AR1094" s="16">
        <v>0</v>
      </c>
      <c r="AS1094" s="16">
        <v>0</v>
      </c>
      <c r="AT1094" s="16">
        <v>0</v>
      </c>
      <c r="AU1094" s="16">
        <v>0</v>
      </c>
      <c r="AV1094" s="16">
        <v>0</v>
      </c>
      <c r="AW1094" s="4">
        <f t="shared" si="258"/>
        <v>475</v>
      </c>
      <c r="AX1094" s="8">
        <f t="shared" si="259"/>
        <v>472</v>
      </c>
      <c r="AY1094" s="16">
        <v>0</v>
      </c>
      <c r="AZ1094" s="16">
        <v>0</v>
      </c>
      <c r="BA1094" s="16">
        <v>0</v>
      </c>
      <c r="BB1094" s="16">
        <v>657</v>
      </c>
      <c r="BC1094" s="16">
        <v>654</v>
      </c>
      <c r="BD1094" s="16">
        <v>326</v>
      </c>
      <c r="BE1094" s="16">
        <v>321</v>
      </c>
      <c r="BF1094" s="16">
        <v>5</v>
      </c>
      <c r="BG1094" s="8">
        <f t="shared" si="260"/>
        <v>51</v>
      </c>
      <c r="BH1094" s="16">
        <v>51</v>
      </c>
      <c r="BI1094" s="16">
        <v>0</v>
      </c>
      <c r="BJ1094" s="16">
        <v>0</v>
      </c>
      <c r="BK1094" s="16">
        <v>14733</v>
      </c>
      <c r="BL1094" s="4">
        <f t="shared" si="261"/>
        <v>16012</v>
      </c>
      <c r="BM1094" s="8">
        <f t="shared" si="262"/>
        <v>276</v>
      </c>
      <c r="BN1094" s="16">
        <v>276</v>
      </c>
      <c r="BO1094" s="16">
        <v>0</v>
      </c>
      <c r="BP1094" s="16">
        <v>0</v>
      </c>
      <c r="BQ1094" s="16">
        <v>274</v>
      </c>
      <c r="BR1094" s="4">
        <f t="shared" si="263"/>
        <v>30321</v>
      </c>
      <c r="BS1094" s="4">
        <f t="shared" si="264"/>
        <v>29999</v>
      </c>
      <c r="BT1094" s="4">
        <f t="shared" si="265"/>
        <v>229</v>
      </c>
      <c r="BU1094" s="4">
        <f t="shared" si="266"/>
        <v>55393</v>
      </c>
      <c r="BV1094" s="16"/>
      <c r="BW1094" s="16">
        <v>0</v>
      </c>
    </row>
    <row r="1095" spans="1:75" ht="318.95">
      <c r="A1095" t="s">
        <v>129</v>
      </c>
      <c r="B1095" s="20">
        <v>43774</v>
      </c>
      <c r="C1095" s="4" t="s">
        <v>179</v>
      </c>
      <c r="D1095" s="5">
        <v>2019</v>
      </c>
      <c r="E1095" t="s">
        <v>1031</v>
      </c>
      <c r="F1095" s="16">
        <v>25883</v>
      </c>
      <c r="G1095" s="16">
        <v>2553</v>
      </c>
      <c r="H1095" s="16">
        <v>15147</v>
      </c>
      <c r="I1095" s="16">
        <v>2</v>
      </c>
      <c r="J1095" s="16">
        <v>0</v>
      </c>
      <c r="K1095" s="8">
        <f t="shared" si="255"/>
        <v>15149</v>
      </c>
      <c r="L1095" s="4">
        <f t="shared" si="256"/>
        <v>-1</v>
      </c>
      <c r="M1095" s="16">
        <v>26212</v>
      </c>
      <c r="N1095" s="16">
        <v>15320</v>
      </c>
      <c r="O1095" s="16">
        <v>15150</v>
      </c>
      <c r="P1095" s="16">
        <v>0</v>
      </c>
      <c r="Q1095" s="16">
        <v>0</v>
      </c>
      <c r="R1095" s="16">
        <v>171</v>
      </c>
      <c r="S1095" s="16">
        <v>74</v>
      </c>
      <c r="T1095" s="16">
        <v>25</v>
      </c>
      <c r="U1095" s="16">
        <v>71</v>
      </c>
      <c r="V1095" s="16">
        <v>0</v>
      </c>
      <c r="W1095" s="16">
        <v>1</v>
      </c>
      <c r="X1095" s="4">
        <f t="shared" si="257"/>
        <v>-1</v>
      </c>
      <c r="Y1095" s="34" t="s">
        <v>1032</v>
      </c>
      <c r="Z1095" s="16">
        <v>390</v>
      </c>
      <c r="AA1095" s="16">
        <v>28</v>
      </c>
      <c r="AB1095" s="16">
        <v>26</v>
      </c>
      <c r="AC1095" s="16">
        <v>2</v>
      </c>
      <c r="AD1095" s="16">
        <v>0</v>
      </c>
      <c r="AE1095" s="16">
        <v>2</v>
      </c>
      <c r="AF1095" s="16">
        <v>0</v>
      </c>
      <c r="AG1095" s="16">
        <v>0</v>
      </c>
      <c r="AH1095" s="16">
        <v>0</v>
      </c>
      <c r="AI1095" s="16">
        <v>0</v>
      </c>
      <c r="AJ1095" s="16">
        <v>0</v>
      </c>
      <c r="AK1095" s="16">
        <v>0</v>
      </c>
      <c r="AL1095" s="16">
        <v>0</v>
      </c>
      <c r="AM1095" s="16">
        <v>0</v>
      </c>
      <c r="AN1095" s="16">
        <v>0</v>
      </c>
      <c r="AO1095" s="16">
        <v>0</v>
      </c>
      <c r="AP1095" s="16">
        <v>0</v>
      </c>
      <c r="AQ1095" s="16">
        <v>0</v>
      </c>
      <c r="AR1095" s="16">
        <v>0</v>
      </c>
      <c r="AS1095" s="16">
        <v>0</v>
      </c>
      <c r="AT1095" s="16">
        <v>0</v>
      </c>
      <c r="AU1095" s="16">
        <v>0</v>
      </c>
      <c r="AV1095" s="16">
        <v>0</v>
      </c>
      <c r="AW1095" s="4">
        <f t="shared" si="258"/>
        <v>28</v>
      </c>
      <c r="AX1095" s="8">
        <f t="shared" si="259"/>
        <v>26</v>
      </c>
      <c r="AY1095" s="16">
        <v>0</v>
      </c>
      <c r="AZ1095" s="16">
        <v>0</v>
      </c>
      <c r="BA1095" s="16">
        <v>0</v>
      </c>
      <c r="BB1095" s="16">
        <v>295</v>
      </c>
      <c r="BC1095" s="16">
        <v>295</v>
      </c>
      <c r="BD1095" s="16">
        <v>198</v>
      </c>
      <c r="BE1095" s="16">
        <v>196</v>
      </c>
      <c r="BF1095" s="16">
        <v>2</v>
      </c>
      <c r="BG1095" s="8">
        <f t="shared" si="260"/>
        <v>12</v>
      </c>
      <c r="BH1095" s="16">
        <v>12</v>
      </c>
      <c r="BI1095" s="16">
        <v>0</v>
      </c>
      <c r="BJ1095" s="16">
        <v>0</v>
      </c>
      <c r="BK1095" s="16">
        <v>6317</v>
      </c>
      <c r="BL1095" s="4">
        <f t="shared" si="261"/>
        <v>8991</v>
      </c>
      <c r="BM1095" s="8">
        <f t="shared" si="262"/>
        <v>70</v>
      </c>
      <c r="BN1095" s="16">
        <v>70</v>
      </c>
      <c r="BO1095" s="16">
        <v>0</v>
      </c>
      <c r="BP1095" s="16">
        <v>0</v>
      </c>
      <c r="BQ1095" s="16">
        <v>70</v>
      </c>
      <c r="BR1095" s="4">
        <f t="shared" si="263"/>
        <v>15292</v>
      </c>
      <c r="BS1095" s="4">
        <f t="shared" si="264"/>
        <v>15124</v>
      </c>
      <c r="BT1095" s="4">
        <f t="shared" si="265"/>
        <v>169</v>
      </c>
      <c r="BU1095" s="4">
        <f t="shared" si="266"/>
        <v>25822</v>
      </c>
      <c r="BV1095" s="16"/>
      <c r="BW1095" s="16">
        <v>0</v>
      </c>
    </row>
    <row r="1096" spans="1:75" ht="57.95">
      <c r="A1096" t="s">
        <v>131</v>
      </c>
      <c r="B1096" s="20">
        <v>43774</v>
      </c>
      <c r="C1096" s="4" t="s">
        <v>179</v>
      </c>
      <c r="D1096" s="5">
        <v>2019</v>
      </c>
      <c r="E1096" t="s">
        <v>1033</v>
      </c>
      <c r="F1096" s="16">
        <v>1330308</v>
      </c>
      <c r="G1096" s="16">
        <v>104233</v>
      </c>
      <c r="H1096" s="16">
        <v>645578</v>
      </c>
      <c r="I1096" s="16">
        <v>153</v>
      </c>
      <c r="J1096" s="16">
        <v>46</v>
      </c>
      <c r="K1096" s="8">
        <f t="shared" si="255"/>
        <v>645685</v>
      </c>
      <c r="L1096" s="4">
        <f t="shared" si="256"/>
        <v>0</v>
      </c>
      <c r="M1096" s="16">
        <v>1380080</v>
      </c>
      <c r="N1096" s="16">
        <v>653599</v>
      </c>
      <c r="O1096" s="16">
        <v>645685</v>
      </c>
      <c r="P1096" s="16">
        <v>0</v>
      </c>
      <c r="Q1096" s="16">
        <v>0</v>
      </c>
      <c r="R1096" s="16">
        <v>7914</v>
      </c>
      <c r="S1096" s="16">
        <v>653</v>
      </c>
      <c r="T1096" s="16">
        <v>2372</v>
      </c>
      <c r="U1096" s="16">
        <v>4790</v>
      </c>
      <c r="V1096" s="16">
        <v>0</v>
      </c>
      <c r="W1096" s="16">
        <v>99</v>
      </c>
      <c r="X1096" s="4">
        <f t="shared" si="257"/>
        <v>0</v>
      </c>
      <c r="Y1096" s="34" t="s">
        <v>1034</v>
      </c>
      <c r="Z1096" s="16">
        <v>23377</v>
      </c>
      <c r="AA1096" s="16">
        <v>4526</v>
      </c>
      <c r="AB1096" s="16">
        <v>4458</v>
      </c>
      <c r="AC1096" s="16">
        <v>68</v>
      </c>
      <c r="AD1096" s="16">
        <v>38</v>
      </c>
      <c r="AE1096" s="16">
        <v>13</v>
      </c>
      <c r="AF1096" s="16">
        <v>15</v>
      </c>
      <c r="AG1096" s="16">
        <v>2</v>
      </c>
      <c r="AH1096" s="16">
        <v>0</v>
      </c>
      <c r="AI1096" s="16">
        <v>0</v>
      </c>
      <c r="AJ1096" s="16">
        <v>0</v>
      </c>
      <c r="AK1096" s="16">
        <v>0</v>
      </c>
      <c r="AL1096" s="16">
        <v>0</v>
      </c>
      <c r="AM1096" s="16">
        <v>0</v>
      </c>
      <c r="AN1096" s="16">
        <v>0</v>
      </c>
      <c r="AO1096" s="16">
        <v>32</v>
      </c>
      <c r="AP1096" s="16">
        <v>0</v>
      </c>
      <c r="AQ1096" s="16">
        <v>1</v>
      </c>
      <c r="AR1096" s="16">
        <v>31</v>
      </c>
      <c r="AS1096" s="16">
        <v>0</v>
      </c>
      <c r="AT1096" s="16">
        <v>0</v>
      </c>
      <c r="AU1096" s="16">
        <v>0</v>
      </c>
      <c r="AV1096" s="16">
        <v>31</v>
      </c>
      <c r="AW1096" s="4">
        <f t="shared" si="258"/>
        <v>4526</v>
      </c>
      <c r="AX1096" s="8">
        <f t="shared" si="259"/>
        <v>4458</v>
      </c>
      <c r="AY1096" s="16">
        <v>0</v>
      </c>
      <c r="AZ1096" s="16">
        <v>0</v>
      </c>
      <c r="BA1096" s="16">
        <v>0</v>
      </c>
      <c r="BB1096" s="16">
        <v>41093</v>
      </c>
      <c r="BC1096" s="16">
        <v>41093</v>
      </c>
      <c r="BD1096" s="16">
        <v>22381</v>
      </c>
      <c r="BE1096" s="16">
        <v>22034</v>
      </c>
      <c r="BF1096" s="16">
        <v>347</v>
      </c>
      <c r="BG1096" s="8">
        <f t="shared" si="260"/>
        <v>1797</v>
      </c>
      <c r="BH1096" s="16">
        <v>1765</v>
      </c>
      <c r="BI1096" s="16">
        <v>32</v>
      </c>
      <c r="BJ1096" s="16">
        <v>0</v>
      </c>
      <c r="BK1096" s="16">
        <v>304418</v>
      </c>
      <c r="BL1096" s="4">
        <f t="shared" si="261"/>
        <v>347384</v>
      </c>
      <c r="BM1096" s="8">
        <f t="shared" si="262"/>
        <v>7104</v>
      </c>
      <c r="BN1096" s="16">
        <v>105</v>
      </c>
      <c r="BO1096" s="16">
        <v>6999</v>
      </c>
      <c r="BP1096" s="16">
        <v>0</v>
      </c>
      <c r="BQ1096" s="16">
        <v>4878</v>
      </c>
      <c r="BR1096" s="4">
        <f t="shared" si="263"/>
        <v>649041</v>
      </c>
      <c r="BS1096" s="4">
        <f t="shared" si="264"/>
        <v>641226</v>
      </c>
      <c r="BT1096" s="4">
        <f t="shared" si="265"/>
        <v>7815</v>
      </c>
      <c r="BU1096" s="4">
        <f t="shared" si="266"/>
        <v>1356703</v>
      </c>
      <c r="BV1096" s="16"/>
      <c r="BW1096" s="16">
        <v>1787</v>
      </c>
    </row>
    <row r="1097" spans="1:75">
      <c r="A1097" t="s">
        <v>133</v>
      </c>
      <c r="B1097" s="20">
        <v>43774</v>
      </c>
      <c r="C1097" s="4" t="s">
        <v>179</v>
      </c>
      <c r="D1097" s="5">
        <v>2019</v>
      </c>
      <c r="E1097" t="s">
        <v>1035</v>
      </c>
      <c r="F1097" s="16">
        <v>174869</v>
      </c>
      <c r="G1097" s="16">
        <v>14597</v>
      </c>
      <c r="H1097" s="16">
        <v>76689</v>
      </c>
      <c r="I1097" s="16">
        <v>10</v>
      </c>
      <c r="J1097" s="16">
        <v>0</v>
      </c>
      <c r="K1097" s="8">
        <f t="shared" si="255"/>
        <v>76699</v>
      </c>
      <c r="L1097" s="4">
        <f t="shared" si="256"/>
        <v>0</v>
      </c>
      <c r="M1097" s="16">
        <v>178037</v>
      </c>
      <c r="N1097" s="16">
        <v>77871</v>
      </c>
      <c r="O1097" s="16">
        <v>76699</v>
      </c>
      <c r="P1097" s="16">
        <v>0</v>
      </c>
      <c r="Q1097" s="16">
        <v>9</v>
      </c>
      <c r="R1097" s="16">
        <v>1172</v>
      </c>
      <c r="S1097" s="16">
        <v>113</v>
      </c>
      <c r="T1097" s="16">
        <v>366</v>
      </c>
      <c r="U1097" s="16">
        <v>609</v>
      </c>
      <c r="V1097" s="16">
        <v>0</v>
      </c>
      <c r="W1097" s="16">
        <v>84</v>
      </c>
      <c r="X1097" s="4">
        <f t="shared" si="257"/>
        <v>0</v>
      </c>
      <c r="Y1097" s="34"/>
      <c r="Z1097" s="16">
        <v>9495</v>
      </c>
      <c r="AA1097" s="16">
        <v>1055</v>
      </c>
      <c r="AB1097" s="16">
        <v>1037</v>
      </c>
      <c r="AC1097" s="16">
        <v>18</v>
      </c>
      <c r="AD1097" s="16">
        <v>5</v>
      </c>
      <c r="AE1097" s="16">
        <v>7</v>
      </c>
      <c r="AF1097" s="16">
        <v>2</v>
      </c>
      <c r="AG1097" s="16">
        <v>4</v>
      </c>
      <c r="AH1097" s="16">
        <v>0</v>
      </c>
      <c r="AI1097" s="16">
        <v>0</v>
      </c>
      <c r="AJ1097" s="16">
        <v>0</v>
      </c>
      <c r="AK1097" s="16">
        <v>0</v>
      </c>
      <c r="AL1097" s="16">
        <v>0</v>
      </c>
      <c r="AM1097" s="16">
        <v>0</v>
      </c>
      <c r="AN1097" s="16">
        <v>0</v>
      </c>
      <c r="AO1097" s="16">
        <v>0</v>
      </c>
      <c r="AP1097" s="16">
        <v>0</v>
      </c>
      <c r="AQ1097" s="16">
        <v>0</v>
      </c>
      <c r="AR1097" s="16">
        <v>0</v>
      </c>
      <c r="AS1097" s="16">
        <v>0</v>
      </c>
      <c r="AT1097" s="16">
        <v>0</v>
      </c>
      <c r="AU1097" s="16">
        <v>0</v>
      </c>
      <c r="AV1097" s="16">
        <v>0</v>
      </c>
      <c r="AW1097" s="4">
        <f t="shared" si="258"/>
        <v>1055</v>
      </c>
      <c r="AX1097" s="8">
        <f t="shared" si="259"/>
        <v>1037</v>
      </c>
      <c r="AY1097" s="16">
        <v>0</v>
      </c>
      <c r="AZ1097" s="16">
        <v>0</v>
      </c>
      <c r="BA1097" s="16">
        <v>0</v>
      </c>
      <c r="BB1097" s="16">
        <v>2216</v>
      </c>
      <c r="BC1097" s="16">
        <v>2207</v>
      </c>
      <c r="BD1097" s="16">
        <v>1090</v>
      </c>
      <c r="BE1097" s="16">
        <v>1065</v>
      </c>
      <c r="BF1097" s="16">
        <v>26</v>
      </c>
      <c r="BG1097" s="8">
        <f t="shared" si="260"/>
        <v>234</v>
      </c>
      <c r="BH1097" s="16">
        <v>233</v>
      </c>
      <c r="BI1097" s="16">
        <v>1</v>
      </c>
      <c r="BJ1097" s="16">
        <v>0</v>
      </c>
      <c r="BK1097" s="16">
        <v>39648</v>
      </c>
      <c r="BL1097" s="4">
        <f t="shared" si="261"/>
        <v>37989</v>
      </c>
      <c r="BM1097" s="8">
        <f t="shared" si="262"/>
        <v>818</v>
      </c>
      <c r="BN1097" s="16">
        <v>818</v>
      </c>
      <c r="BO1097" s="16">
        <v>0</v>
      </c>
      <c r="BP1097" s="16">
        <v>0</v>
      </c>
      <c r="BQ1097" s="16">
        <v>827</v>
      </c>
      <c r="BR1097" s="4">
        <f t="shared" si="263"/>
        <v>76816</v>
      </c>
      <c r="BS1097" s="4">
        <f t="shared" si="264"/>
        <v>75662</v>
      </c>
      <c r="BT1097" s="4">
        <f t="shared" si="265"/>
        <v>1154</v>
      </c>
      <c r="BU1097" s="4">
        <f t="shared" si="266"/>
        <v>168542</v>
      </c>
      <c r="BV1097" s="16"/>
      <c r="BW1097" s="16">
        <v>2</v>
      </c>
    </row>
    <row r="1098" spans="1:75">
      <c r="A1098" t="s">
        <v>135</v>
      </c>
      <c r="B1098" s="20">
        <v>43774</v>
      </c>
      <c r="C1098" s="4" t="s">
        <v>179</v>
      </c>
      <c r="D1098" s="5">
        <v>2019</v>
      </c>
      <c r="E1098" t="s">
        <v>1036</v>
      </c>
      <c r="F1098" s="16">
        <v>26778</v>
      </c>
      <c r="G1098" s="16">
        <v>2794</v>
      </c>
      <c r="H1098" s="16">
        <v>13621</v>
      </c>
      <c r="I1098" s="16">
        <v>4</v>
      </c>
      <c r="J1098" s="16">
        <v>0</v>
      </c>
      <c r="K1098" s="8">
        <f t="shared" si="255"/>
        <v>13625</v>
      </c>
      <c r="L1098" s="4">
        <f t="shared" si="256"/>
        <v>0</v>
      </c>
      <c r="M1098" s="16">
        <v>27368</v>
      </c>
      <c r="N1098" s="16">
        <v>13897</v>
      </c>
      <c r="O1098" s="16">
        <v>13625</v>
      </c>
      <c r="P1098" s="16">
        <v>3</v>
      </c>
      <c r="Q1098" s="16">
        <v>3</v>
      </c>
      <c r="R1098" s="16">
        <v>269</v>
      </c>
      <c r="S1098" s="16">
        <v>59</v>
      </c>
      <c r="T1098" s="16">
        <v>117</v>
      </c>
      <c r="U1098" s="16">
        <v>79</v>
      </c>
      <c r="V1098" s="16">
        <v>0</v>
      </c>
      <c r="W1098" s="16">
        <v>14</v>
      </c>
      <c r="X1098" s="4">
        <f t="shared" si="257"/>
        <v>0</v>
      </c>
      <c r="Y1098" s="34"/>
      <c r="Z1098" s="16">
        <v>245</v>
      </c>
      <c r="AA1098" s="16">
        <v>26</v>
      </c>
      <c r="AB1098" s="16">
        <v>26</v>
      </c>
      <c r="AC1098" s="16">
        <v>0</v>
      </c>
      <c r="AD1098" s="16">
        <v>0</v>
      </c>
      <c r="AE1098" s="16">
        <v>0</v>
      </c>
      <c r="AF1098" s="16">
        <v>0</v>
      </c>
      <c r="AG1098" s="16">
        <v>0</v>
      </c>
      <c r="AH1098" s="16">
        <v>0</v>
      </c>
      <c r="AI1098" s="16">
        <v>0</v>
      </c>
      <c r="AJ1098" s="16">
        <v>0</v>
      </c>
      <c r="AK1098" s="16">
        <v>0</v>
      </c>
      <c r="AL1098" s="16">
        <v>0</v>
      </c>
      <c r="AM1098" s="16">
        <v>0</v>
      </c>
      <c r="AN1098" s="16">
        <v>0</v>
      </c>
      <c r="AO1098" s="16">
        <v>0</v>
      </c>
      <c r="AP1098" s="16">
        <v>0</v>
      </c>
      <c r="AQ1098" s="16">
        <v>0</v>
      </c>
      <c r="AR1098" s="16">
        <v>0</v>
      </c>
      <c r="AS1098" s="16">
        <v>0</v>
      </c>
      <c r="AT1098" s="16">
        <v>0</v>
      </c>
      <c r="AU1098" s="16">
        <v>0</v>
      </c>
      <c r="AV1098" s="16">
        <v>0</v>
      </c>
      <c r="AW1098" s="4">
        <f t="shared" si="258"/>
        <v>26</v>
      </c>
      <c r="AX1098" s="8">
        <f t="shared" si="259"/>
        <v>26</v>
      </c>
      <c r="AY1098" s="16">
        <v>0</v>
      </c>
      <c r="AZ1098" s="16">
        <v>0</v>
      </c>
      <c r="BA1098" s="16">
        <v>0</v>
      </c>
      <c r="BB1098" s="16">
        <v>330</v>
      </c>
      <c r="BC1098" s="16">
        <v>330</v>
      </c>
      <c r="BD1098" s="16">
        <v>213</v>
      </c>
      <c r="BE1098" s="16">
        <v>208</v>
      </c>
      <c r="BF1098" s="16">
        <v>5</v>
      </c>
      <c r="BG1098" s="8">
        <f t="shared" si="260"/>
        <v>14</v>
      </c>
      <c r="BH1098" s="16">
        <v>14</v>
      </c>
      <c r="BI1098" s="16">
        <v>0</v>
      </c>
      <c r="BJ1098" s="16">
        <v>0</v>
      </c>
      <c r="BK1098" s="16">
        <v>8423</v>
      </c>
      <c r="BL1098" s="4">
        <f t="shared" si="261"/>
        <v>5460</v>
      </c>
      <c r="BM1098" s="8">
        <f t="shared" si="262"/>
        <v>237</v>
      </c>
      <c r="BN1098" s="16">
        <v>237</v>
      </c>
      <c r="BO1098" s="16">
        <v>0</v>
      </c>
      <c r="BP1098" s="16">
        <v>0</v>
      </c>
      <c r="BQ1098" s="16">
        <v>237</v>
      </c>
      <c r="BR1098" s="4">
        <f t="shared" si="263"/>
        <v>13871</v>
      </c>
      <c r="BS1098" s="4">
        <f t="shared" si="264"/>
        <v>13599</v>
      </c>
      <c r="BT1098" s="4">
        <f t="shared" si="265"/>
        <v>269</v>
      </c>
      <c r="BU1098" s="4">
        <f t="shared" si="266"/>
        <v>27123</v>
      </c>
      <c r="BV1098" s="16"/>
      <c r="BW1098" s="16">
        <v>1</v>
      </c>
    </row>
    <row r="1099" spans="1:75">
      <c r="A1099" t="s">
        <v>137</v>
      </c>
      <c r="B1099" s="20">
        <v>43774</v>
      </c>
      <c r="C1099" s="4" t="s">
        <v>179</v>
      </c>
      <c r="D1099" s="5">
        <v>2019</v>
      </c>
      <c r="E1099" t="s">
        <v>1037</v>
      </c>
      <c r="F1099" s="16">
        <v>14589</v>
      </c>
      <c r="G1099" s="16">
        <v>1109</v>
      </c>
      <c r="H1099" s="16">
        <v>6686</v>
      </c>
      <c r="I1099" s="16">
        <v>1</v>
      </c>
      <c r="J1099" s="16">
        <v>0</v>
      </c>
      <c r="K1099" s="8">
        <f t="shared" si="255"/>
        <v>6687</v>
      </c>
      <c r="L1099" s="4">
        <f t="shared" si="256"/>
        <v>0</v>
      </c>
      <c r="M1099" s="16">
        <v>14859</v>
      </c>
      <c r="N1099" s="16">
        <v>6768</v>
      </c>
      <c r="O1099" s="16">
        <v>6687</v>
      </c>
      <c r="P1099" s="16">
        <v>0</v>
      </c>
      <c r="Q1099" s="16">
        <v>0</v>
      </c>
      <c r="R1099" s="16">
        <v>81</v>
      </c>
      <c r="S1099" s="16">
        <v>14</v>
      </c>
      <c r="T1099" s="16">
        <v>15</v>
      </c>
      <c r="U1099" s="16">
        <v>44</v>
      </c>
      <c r="V1099" s="16">
        <v>0</v>
      </c>
      <c r="W1099" s="16">
        <v>8</v>
      </c>
      <c r="X1099" s="4">
        <f t="shared" si="257"/>
        <v>0</v>
      </c>
      <c r="Y1099" s="34"/>
      <c r="Z1099" s="16">
        <v>152</v>
      </c>
      <c r="AA1099" s="16">
        <v>14</v>
      </c>
      <c r="AB1099" s="16">
        <v>14</v>
      </c>
      <c r="AC1099" s="16">
        <v>0</v>
      </c>
      <c r="AD1099" s="16">
        <v>0</v>
      </c>
      <c r="AE1099" s="16">
        <v>0</v>
      </c>
      <c r="AF1099" s="16">
        <v>0</v>
      </c>
      <c r="AG1099" s="16">
        <v>0</v>
      </c>
      <c r="AH1099" s="16">
        <v>0</v>
      </c>
      <c r="AI1099" s="16">
        <v>0</v>
      </c>
      <c r="AJ1099" s="16">
        <v>0</v>
      </c>
      <c r="AK1099" s="16">
        <v>0</v>
      </c>
      <c r="AL1099" s="16">
        <v>0</v>
      </c>
      <c r="AM1099" s="16">
        <v>0</v>
      </c>
      <c r="AN1099" s="16">
        <v>0</v>
      </c>
      <c r="AO1099" s="16">
        <v>0</v>
      </c>
      <c r="AP1099" s="16">
        <v>0</v>
      </c>
      <c r="AQ1099" s="16">
        <v>0</v>
      </c>
      <c r="AR1099" s="16">
        <v>0</v>
      </c>
      <c r="AS1099" s="16">
        <v>0</v>
      </c>
      <c r="AT1099" s="16">
        <v>0</v>
      </c>
      <c r="AU1099" s="16">
        <v>0</v>
      </c>
      <c r="AV1099" s="16">
        <v>0</v>
      </c>
      <c r="AW1099" s="4">
        <f t="shared" si="258"/>
        <v>14</v>
      </c>
      <c r="AX1099" s="8">
        <f t="shared" si="259"/>
        <v>14</v>
      </c>
      <c r="AY1099" s="16">
        <v>0</v>
      </c>
      <c r="AZ1099" s="16">
        <v>0</v>
      </c>
      <c r="BA1099" s="16">
        <v>0</v>
      </c>
      <c r="BB1099" s="16">
        <v>204</v>
      </c>
      <c r="BC1099" s="16">
        <v>204</v>
      </c>
      <c r="BD1099" s="16">
        <v>102</v>
      </c>
      <c r="BE1099" s="16">
        <v>102</v>
      </c>
      <c r="BF1099" s="16">
        <v>0</v>
      </c>
      <c r="BG1099" s="8">
        <f t="shared" si="260"/>
        <v>4</v>
      </c>
      <c r="BH1099" s="16">
        <v>4</v>
      </c>
      <c r="BI1099" s="16">
        <v>0</v>
      </c>
      <c r="BJ1099" s="16">
        <v>3</v>
      </c>
      <c r="BK1099" s="16">
        <v>4948</v>
      </c>
      <c r="BL1099" s="4">
        <f t="shared" si="261"/>
        <v>1816</v>
      </c>
      <c r="BM1099" s="8">
        <f t="shared" si="262"/>
        <v>24</v>
      </c>
      <c r="BN1099" s="16">
        <v>24</v>
      </c>
      <c r="BO1099" s="16">
        <v>0</v>
      </c>
      <c r="BP1099" s="16">
        <v>0</v>
      </c>
      <c r="BQ1099" s="16">
        <v>24</v>
      </c>
      <c r="BR1099" s="4">
        <f t="shared" si="263"/>
        <v>6754</v>
      </c>
      <c r="BS1099" s="4">
        <f t="shared" si="264"/>
        <v>6673</v>
      </c>
      <c r="BT1099" s="4">
        <f t="shared" si="265"/>
        <v>81</v>
      </c>
      <c r="BU1099" s="4">
        <f t="shared" si="266"/>
        <v>14707</v>
      </c>
      <c r="BV1099" s="16"/>
      <c r="BW1099" s="16">
        <v>0</v>
      </c>
    </row>
    <row r="1100" spans="1:75">
      <c r="A1100" t="s">
        <v>139</v>
      </c>
      <c r="B1100" s="20">
        <v>43774</v>
      </c>
      <c r="C1100" s="4" t="s">
        <v>179</v>
      </c>
      <c r="D1100" s="5">
        <v>2019</v>
      </c>
      <c r="E1100" t="s">
        <v>1038</v>
      </c>
      <c r="F1100" s="16">
        <v>49551</v>
      </c>
      <c r="G1100" s="16">
        <v>3523</v>
      </c>
      <c r="H1100" s="16">
        <v>23004</v>
      </c>
      <c r="I1100" s="16">
        <v>4</v>
      </c>
      <c r="J1100" s="16">
        <v>0</v>
      </c>
      <c r="K1100" s="8">
        <f t="shared" si="255"/>
        <v>23008</v>
      </c>
      <c r="L1100" s="4">
        <f t="shared" si="256"/>
        <v>0</v>
      </c>
      <c r="M1100" s="16">
        <v>50214</v>
      </c>
      <c r="N1100" s="16">
        <v>23293</v>
      </c>
      <c r="O1100" s="16">
        <v>23008</v>
      </c>
      <c r="P1100" s="16">
        <v>2</v>
      </c>
      <c r="Q1100" s="16">
        <v>2</v>
      </c>
      <c r="R1100" s="16">
        <v>283</v>
      </c>
      <c r="S1100" s="16">
        <v>34</v>
      </c>
      <c r="T1100" s="16">
        <v>118</v>
      </c>
      <c r="U1100" s="16">
        <v>130</v>
      </c>
      <c r="V1100" s="16">
        <v>0</v>
      </c>
      <c r="W1100" s="16">
        <v>1</v>
      </c>
      <c r="X1100" s="4">
        <f t="shared" si="257"/>
        <v>0</v>
      </c>
      <c r="Y1100" s="34"/>
      <c r="Z1100" s="16">
        <v>355</v>
      </c>
      <c r="AA1100" s="16">
        <v>38</v>
      </c>
      <c r="AB1100" s="16">
        <v>37</v>
      </c>
      <c r="AC1100" s="16">
        <v>1</v>
      </c>
      <c r="AD1100" s="16">
        <v>0</v>
      </c>
      <c r="AE1100" s="16">
        <v>0</v>
      </c>
      <c r="AF1100" s="16">
        <v>1</v>
      </c>
      <c r="AG1100" s="16">
        <v>0</v>
      </c>
      <c r="AH1100" s="16">
        <v>0</v>
      </c>
      <c r="AI1100" s="16">
        <v>0</v>
      </c>
      <c r="AJ1100" s="16">
        <v>0</v>
      </c>
      <c r="AK1100" s="16">
        <v>0</v>
      </c>
      <c r="AL1100" s="16">
        <v>0</v>
      </c>
      <c r="AM1100" s="16">
        <v>0</v>
      </c>
      <c r="AN1100" s="16">
        <v>0</v>
      </c>
      <c r="AO1100" s="16">
        <v>0</v>
      </c>
      <c r="AP1100" s="16">
        <v>0</v>
      </c>
      <c r="AQ1100" s="16">
        <v>0</v>
      </c>
      <c r="AR1100" s="16">
        <v>0</v>
      </c>
      <c r="AS1100" s="16">
        <v>0</v>
      </c>
      <c r="AT1100" s="16">
        <v>0</v>
      </c>
      <c r="AU1100" s="16">
        <v>0</v>
      </c>
      <c r="AV1100" s="16">
        <v>0</v>
      </c>
      <c r="AW1100" s="4">
        <f t="shared" si="258"/>
        <v>38</v>
      </c>
      <c r="AX1100" s="8">
        <f t="shared" si="259"/>
        <v>37</v>
      </c>
      <c r="AY1100" s="16">
        <v>0</v>
      </c>
      <c r="AZ1100" s="16">
        <v>0</v>
      </c>
      <c r="BA1100" s="16">
        <v>0</v>
      </c>
      <c r="BB1100" s="16">
        <v>444</v>
      </c>
      <c r="BC1100" s="16">
        <v>443</v>
      </c>
      <c r="BD1100" s="16">
        <v>215</v>
      </c>
      <c r="BE1100" s="16">
        <v>212</v>
      </c>
      <c r="BF1100" s="16">
        <v>3</v>
      </c>
      <c r="BG1100" s="8">
        <f t="shared" si="260"/>
        <v>7</v>
      </c>
      <c r="BH1100" s="16">
        <v>7</v>
      </c>
      <c r="BI1100" s="16">
        <v>0</v>
      </c>
      <c r="BJ1100" s="16">
        <v>0</v>
      </c>
      <c r="BK1100" s="16">
        <v>10059</v>
      </c>
      <c r="BL1100" s="4">
        <f t="shared" si="261"/>
        <v>13227</v>
      </c>
      <c r="BM1100" s="8">
        <f t="shared" si="262"/>
        <v>57</v>
      </c>
      <c r="BN1100" s="16">
        <v>57</v>
      </c>
      <c r="BO1100" s="16">
        <v>0</v>
      </c>
      <c r="BP1100" s="16">
        <v>0</v>
      </c>
      <c r="BQ1100" s="16">
        <v>56</v>
      </c>
      <c r="BR1100" s="4">
        <f t="shared" si="263"/>
        <v>23255</v>
      </c>
      <c r="BS1100" s="4">
        <f t="shared" si="264"/>
        <v>22971</v>
      </c>
      <c r="BT1100" s="4">
        <f t="shared" si="265"/>
        <v>282</v>
      </c>
      <c r="BU1100" s="4">
        <f t="shared" si="266"/>
        <v>49859</v>
      </c>
      <c r="BV1100" s="16"/>
      <c r="BW1100" s="16">
        <v>0</v>
      </c>
    </row>
    <row r="1101" spans="1:75">
      <c r="A1101" t="s">
        <v>141</v>
      </c>
      <c r="B1101" s="20">
        <v>43774</v>
      </c>
      <c r="C1101" s="4" t="s">
        <v>179</v>
      </c>
      <c r="D1101" s="5">
        <v>2019</v>
      </c>
      <c r="E1101" t="s">
        <v>1039</v>
      </c>
      <c r="F1101" s="16">
        <v>7433</v>
      </c>
      <c r="G1101" s="16">
        <v>319</v>
      </c>
      <c r="H1101" s="16">
        <v>4237</v>
      </c>
      <c r="I1101" s="16">
        <v>0</v>
      </c>
      <c r="J1101" s="16">
        <v>0</v>
      </c>
      <c r="K1101" s="8">
        <f t="shared" si="255"/>
        <v>4237</v>
      </c>
      <c r="L1101" s="4">
        <f t="shared" si="256"/>
        <v>0</v>
      </c>
      <c r="M1101" s="16">
        <v>7495</v>
      </c>
      <c r="N1101" s="16">
        <v>4277</v>
      </c>
      <c r="O1101" s="16">
        <v>4237</v>
      </c>
      <c r="P1101" s="16">
        <v>0</v>
      </c>
      <c r="Q1101" s="16">
        <v>0</v>
      </c>
      <c r="R1101" s="16">
        <v>40</v>
      </c>
      <c r="S1101" s="16">
        <v>6</v>
      </c>
      <c r="T1101" s="16">
        <v>4</v>
      </c>
      <c r="U1101" s="16">
        <v>29</v>
      </c>
      <c r="V1101" s="16">
        <v>0</v>
      </c>
      <c r="W1101" s="16">
        <v>1</v>
      </c>
      <c r="X1101" s="4">
        <f t="shared" si="257"/>
        <v>0</v>
      </c>
      <c r="Y1101" s="34"/>
      <c r="Z1101" s="16">
        <v>80</v>
      </c>
      <c r="AA1101" s="16">
        <v>20</v>
      </c>
      <c r="AB1101" s="16">
        <v>20</v>
      </c>
      <c r="AC1101" s="16">
        <v>0</v>
      </c>
      <c r="AD1101" s="16">
        <v>0</v>
      </c>
      <c r="AE1101" s="16">
        <v>0</v>
      </c>
      <c r="AF1101" s="16">
        <v>0</v>
      </c>
      <c r="AG1101" s="16">
        <v>0</v>
      </c>
      <c r="AH1101" s="16">
        <v>0</v>
      </c>
      <c r="AI1101" s="16">
        <v>0</v>
      </c>
      <c r="AJ1101" s="16">
        <v>0</v>
      </c>
      <c r="AK1101" s="16">
        <v>0</v>
      </c>
      <c r="AL1101" s="16">
        <v>0</v>
      </c>
      <c r="AM1101" s="16">
        <v>0</v>
      </c>
      <c r="AN1101" s="16">
        <v>0</v>
      </c>
      <c r="AO1101" s="16">
        <v>0</v>
      </c>
      <c r="AP1101" s="16">
        <v>0</v>
      </c>
      <c r="AQ1101" s="16">
        <v>0</v>
      </c>
      <c r="AR1101" s="16">
        <v>0</v>
      </c>
      <c r="AS1101" s="16">
        <v>0</v>
      </c>
      <c r="AT1101" s="16">
        <v>0</v>
      </c>
      <c r="AU1101" s="16">
        <v>0</v>
      </c>
      <c r="AV1101" s="16">
        <v>0</v>
      </c>
      <c r="AW1101" s="4">
        <f t="shared" si="258"/>
        <v>20</v>
      </c>
      <c r="AX1101" s="8">
        <f t="shared" si="259"/>
        <v>20</v>
      </c>
      <c r="AY1101" s="16">
        <v>0</v>
      </c>
      <c r="AZ1101" s="16">
        <v>0</v>
      </c>
      <c r="BA1101" s="16">
        <v>0</v>
      </c>
      <c r="BB1101" s="16">
        <v>41</v>
      </c>
      <c r="BC1101" s="16">
        <v>41</v>
      </c>
      <c r="BD1101" s="16">
        <v>20</v>
      </c>
      <c r="BE1101" s="16">
        <v>20</v>
      </c>
      <c r="BF1101" s="16">
        <v>0</v>
      </c>
      <c r="BG1101" s="8">
        <f t="shared" si="260"/>
        <v>1</v>
      </c>
      <c r="BH1101" s="16">
        <v>1</v>
      </c>
      <c r="BI1101" s="16">
        <v>0</v>
      </c>
      <c r="BJ1101" s="16">
        <v>0</v>
      </c>
      <c r="BK1101" s="16">
        <v>936</v>
      </c>
      <c r="BL1101" s="4">
        <f t="shared" si="261"/>
        <v>3340</v>
      </c>
      <c r="BM1101" s="8">
        <f t="shared" si="262"/>
        <v>4</v>
      </c>
      <c r="BN1101" s="16">
        <v>4</v>
      </c>
      <c r="BO1101" s="16">
        <v>0</v>
      </c>
      <c r="BP1101" s="16">
        <v>0</v>
      </c>
      <c r="BQ1101" s="16">
        <v>4</v>
      </c>
      <c r="BR1101" s="4">
        <f t="shared" si="263"/>
        <v>4257</v>
      </c>
      <c r="BS1101" s="4">
        <f t="shared" si="264"/>
        <v>4217</v>
      </c>
      <c r="BT1101" s="4">
        <f t="shared" si="265"/>
        <v>40</v>
      </c>
      <c r="BU1101" s="4">
        <f t="shared" si="266"/>
        <v>7415</v>
      </c>
      <c r="BV1101" s="16"/>
      <c r="BW1101" s="16">
        <v>0</v>
      </c>
    </row>
    <row r="1102" spans="1:75">
      <c r="A1102" t="s">
        <v>143</v>
      </c>
      <c r="B1102" s="20">
        <v>43774</v>
      </c>
      <c r="C1102" s="4" t="s">
        <v>179</v>
      </c>
      <c r="D1102" s="5">
        <v>2019</v>
      </c>
      <c r="E1102" t="s">
        <v>1040</v>
      </c>
      <c r="F1102" s="16">
        <v>40533</v>
      </c>
      <c r="G1102" s="16">
        <v>3653</v>
      </c>
      <c r="H1102" s="16">
        <v>19500</v>
      </c>
      <c r="I1102" s="16">
        <v>3</v>
      </c>
      <c r="J1102" s="16">
        <v>0</v>
      </c>
      <c r="K1102" s="8">
        <f t="shared" si="255"/>
        <v>19503</v>
      </c>
      <c r="L1102" s="4">
        <f t="shared" si="256"/>
        <v>0</v>
      </c>
      <c r="M1102" s="16">
        <v>41356</v>
      </c>
      <c r="N1102" s="16">
        <v>19641</v>
      </c>
      <c r="O1102" s="16">
        <v>19503</v>
      </c>
      <c r="P1102" s="16">
        <v>3</v>
      </c>
      <c r="Q1102" s="16">
        <v>3</v>
      </c>
      <c r="R1102" s="16">
        <v>135</v>
      </c>
      <c r="S1102" s="16">
        <v>29</v>
      </c>
      <c r="T1102" s="16">
        <v>20</v>
      </c>
      <c r="U1102" s="16">
        <v>83</v>
      </c>
      <c r="V1102" s="16">
        <v>0</v>
      </c>
      <c r="W1102" s="16">
        <v>7</v>
      </c>
      <c r="X1102" s="4">
        <f t="shared" si="257"/>
        <v>0</v>
      </c>
      <c r="Y1102" s="34"/>
      <c r="Z1102" s="16">
        <v>585</v>
      </c>
      <c r="AA1102" s="16">
        <v>57</v>
      </c>
      <c r="AB1102" s="16">
        <v>57</v>
      </c>
      <c r="AC1102" s="16">
        <v>0</v>
      </c>
      <c r="AD1102" s="16">
        <v>0</v>
      </c>
      <c r="AE1102" s="16">
        <v>0</v>
      </c>
      <c r="AF1102" s="16">
        <v>0</v>
      </c>
      <c r="AG1102" s="16">
        <v>0</v>
      </c>
      <c r="AH1102" s="16">
        <v>0</v>
      </c>
      <c r="AI1102" s="16">
        <v>0</v>
      </c>
      <c r="AJ1102" s="16">
        <v>0</v>
      </c>
      <c r="AK1102" s="16">
        <v>0</v>
      </c>
      <c r="AL1102" s="16">
        <v>0</v>
      </c>
      <c r="AM1102" s="16">
        <v>0</v>
      </c>
      <c r="AN1102" s="16">
        <v>0</v>
      </c>
      <c r="AO1102" s="16">
        <v>0</v>
      </c>
      <c r="AP1102" s="16">
        <v>0</v>
      </c>
      <c r="AQ1102" s="16">
        <v>0</v>
      </c>
      <c r="AR1102" s="16">
        <v>0</v>
      </c>
      <c r="AS1102" s="16">
        <v>0</v>
      </c>
      <c r="AT1102" s="16">
        <v>0</v>
      </c>
      <c r="AU1102" s="16">
        <v>0</v>
      </c>
      <c r="AV1102" s="16">
        <v>0</v>
      </c>
      <c r="AW1102" s="4">
        <f t="shared" si="258"/>
        <v>57</v>
      </c>
      <c r="AX1102" s="8">
        <f t="shared" si="259"/>
        <v>57</v>
      </c>
      <c r="AY1102" s="16">
        <v>0</v>
      </c>
      <c r="AZ1102" s="16">
        <v>0</v>
      </c>
      <c r="BA1102" s="16">
        <v>0</v>
      </c>
      <c r="BB1102" s="16">
        <v>423</v>
      </c>
      <c r="BC1102" s="16">
        <v>422</v>
      </c>
      <c r="BD1102" s="16">
        <v>258</v>
      </c>
      <c r="BE1102" s="16">
        <v>254</v>
      </c>
      <c r="BF1102" s="16">
        <v>4</v>
      </c>
      <c r="BG1102" s="8">
        <f t="shared" si="260"/>
        <v>16</v>
      </c>
      <c r="BH1102" s="16">
        <v>16</v>
      </c>
      <c r="BI1102" s="16">
        <v>0</v>
      </c>
      <c r="BJ1102" s="16">
        <v>16</v>
      </c>
      <c r="BK1102" s="16">
        <v>9464</v>
      </c>
      <c r="BL1102" s="4">
        <f t="shared" si="261"/>
        <v>10161</v>
      </c>
      <c r="BM1102" s="8">
        <f t="shared" si="262"/>
        <v>104</v>
      </c>
      <c r="BN1102" s="16">
        <v>104</v>
      </c>
      <c r="BO1102" s="16">
        <v>0</v>
      </c>
      <c r="BP1102" s="16">
        <v>0</v>
      </c>
      <c r="BQ1102" s="16">
        <v>105</v>
      </c>
      <c r="BR1102" s="4">
        <f t="shared" si="263"/>
        <v>19584</v>
      </c>
      <c r="BS1102" s="4">
        <f t="shared" si="264"/>
        <v>19446</v>
      </c>
      <c r="BT1102" s="4">
        <f t="shared" si="265"/>
        <v>135</v>
      </c>
      <c r="BU1102" s="4">
        <f t="shared" si="266"/>
        <v>40771</v>
      </c>
      <c r="BV1102" s="16"/>
      <c r="BW1102" s="16">
        <v>0</v>
      </c>
    </row>
    <row r="1103" spans="1:75" ht="57.95">
      <c r="A1103" t="s">
        <v>145</v>
      </c>
      <c r="B1103" s="20">
        <v>43774</v>
      </c>
      <c r="C1103" s="4" t="s">
        <v>179</v>
      </c>
      <c r="D1103" s="5">
        <v>2019</v>
      </c>
      <c r="E1103" t="s">
        <v>1041</v>
      </c>
      <c r="F1103" s="16">
        <v>23861</v>
      </c>
      <c r="G1103" s="16">
        <v>1278</v>
      </c>
      <c r="H1103" s="16">
        <v>11340</v>
      </c>
      <c r="I1103" s="16">
        <v>2</v>
      </c>
      <c r="J1103" s="16">
        <v>0</v>
      </c>
      <c r="K1103" s="8">
        <f t="shared" si="255"/>
        <v>11342</v>
      </c>
      <c r="L1103" s="4">
        <f t="shared" si="256"/>
        <v>-3</v>
      </c>
      <c r="M1103" s="16">
        <v>24150</v>
      </c>
      <c r="N1103" s="16">
        <v>11641</v>
      </c>
      <c r="O1103" s="16">
        <v>11345</v>
      </c>
      <c r="P1103" s="16">
        <v>0</v>
      </c>
      <c r="Q1103" s="16">
        <v>0</v>
      </c>
      <c r="R1103" s="16">
        <v>299</v>
      </c>
      <c r="S1103" s="16">
        <v>25</v>
      </c>
      <c r="T1103" s="16">
        <v>176</v>
      </c>
      <c r="U1103" s="16">
        <v>86</v>
      </c>
      <c r="V1103" s="16">
        <v>0</v>
      </c>
      <c r="W1103" s="16">
        <v>12</v>
      </c>
      <c r="X1103" s="4">
        <f t="shared" si="257"/>
        <v>-3</v>
      </c>
      <c r="Y1103" s="34" t="s">
        <v>1042</v>
      </c>
      <c r="Z1103" s="16">
        <v>244</v>
      </c>
      <c r="AA1103" s="16">
        <v>20</v>
      </c>
      <c r="AB1103" s="16">
        <v>18</v>
      </c>
      <c r="AC1103" s="16">
        <v>2</v>
      </c>
      <c r="AD1103" s="16">
        <v>0</v>
      </c>
      <c r="AE1103" s="16">
        <v>1</v>
      </c>
      <c r="AF1103" s="16">
        <v>0</v>
      </c>
      <c r="AG1103" s="16">
        <v>1</v>
      </c>
      <c r="AH1103" s="16">
        <v>0</v>
      </c>
      <c r="AI1103" s="16">
        <v>0</v>
      </c>
      <c r="AJ1103" s="16">
        <v>0</v>
      </c>
      <c r="AK1103" s="16">
        <v>0</v>
      </c>
      <c r="AL1103" s="16">
        <v>0</v>
      </c>
      <c r="AM1103" s="16">
        <v>0</v>
      </c>
      <c r="AN1103" s="16">
        <v>0</v>
      </c>
      <c r="AO1103" s="16">
        <v>0</v>
      </c>
      <c r="AP1103" s="16">
        <v>0</v>
      </c>
      <c r="AQ1103" s="16">
        <v>0</v>
      </c>
      <c r="AR1103" s="16">
        <v>0</v>
      </c>
      <c r="AS1103" s="16">
        <v>0</v>
      </c>
      <c r="AT1103" s="16">
        <v>0</v>
      </c>
      <c r="AU1103" s="16">
        <v>0</v>
      </c>
      <c r="AV1103" s="16">
        <v>0</v>
      </c>
      <c r="AW1103" s="4">
        <f t="shared" si="258"/>
        <v>20</v>
      </c>
      <c r="AX1103" s="8">
        <f t="shared" si="259"/>
        <v>18</v>
      </c>
      <c r="AY1103" s="16">
        <v>0</v>
      </c>
      <c r="AZ1103" s="16">
        <v>0</v>
      </c>
      <c r="BA1103" s="16">
        <v>0</v>
      </c>
      <c r="BB1103" s="16">
        <v>234</v>
      </c>
      <c r="BC1103" s="16">
        <v>233</v>
      </c>
      <c r="BD1103" s="16">
        <v>161</v>
      </c>
      <c r="BE1103" s="16">
        <v>160</v>
      </c>
      <c r="BF1103" s="16">
        <v>1</v>
      </c>
      <c r="BG1103" s="8">
        <f t="shared" si="260"/>
        <v>5</v>
      </c>
      <c r="BH1103" s="16">
        <v>5</v>
      </c>
      <c r="BI1103" s="16">
        <v>0</v>
      </c>
      <c r="BJ1103" s="16">
        <v>0</v>
      </c>
      <c r="BK1103" s="16">
        <v>2992</v>
      </c>
      <c r="BL1103" s="4">
        <f t="shared" si="261"/>
        <v>8644</v>
      </c>
      <c r="BM1103" s="8">
        <f t="shared" si="262"/>
        <v>56</v>
      </c>
      <c r="BN1103" s="16">
        <v>56</v>
      </c>
      <c r="BO1103" s="16">
        <v>0</v>
      </c>
      <c r="BP1103" s="16">
        <v>0</v>
      </c>
      <c r="BQ1103" s="16">
        <v>56</v>
      </c>
      <c r="BR1103" s="4">
        <f t="shared" si="263"/>
        <v>11621</v>
      </c>
      <c r="BS1103" s="4">
        <f t="shared" si="264"/>
        <v>11327</v>
      </c>
      <c r="BT1103" s="4">
        <f t="shared" si="265"/>
        <v>297</v>
      </c>
      <c r="BU1103" s="4">
        <f t="shared" si="266"/>
        <v>23906</v>
      </c>
      <c r="BV1103" s="16"/>
      <c r="BW1103" s="16">
        <v>0</v>
      </c>
    </row>
    <row r="1104" spans="1:75">
      <c r="A1104" t="s">
        <v>147</v>
      </c>
      <c r="B1104" s="20">
        <v>43774</v>
      </c>
      <c r="C1104" s="4" t="s">
        <v>179</v>
      </c>
      <c r="D1104" s="5">
        <v>2019</v>
      </c>
      <c r="E1104" t="s">
        <v>1043</v>
      </c>
      <c r="F1104" s="16">
        <v>15511</v>
      </c>
      <c r="G1104" s="16">
        <v>1042</v>
      </c>
      <c r="H1104" s="16">
        <v>7667</v>
      </c>
      <c r="I1104" s="16">
        <v>0</v>
      </c>
      <c r="J1104" s="16">
        <v>1</v>
      </c>
      <c r="K1104" s="8">
        <f t="shared" si="255"/>
        <v>7666</v>
      </c>
      <c r="L1104" s="4">
        <f t="shared" si="256"/>
        <v>0</v>
      </c>
      <c r="M1104" s="16">
        <v>15805</v>
      </c>
      <c r="N1104" s="16">
        <v>7765</v>
      </c>
      <c r="O1104" s="16">
        <v>7666</v>
      </c>
      <c r="P1104" s="16">
        <v>0</v>
      </c>
      <c r="Q1104" s="16">
        <v>2</v>
      </c>
      <c r="R1104" s="16">
        <v>99</v>
      </c>
      <c r="S1104" s="16">
        <v>40</v>
      </c>
      <c r="T1104" s="16">
        <v>17</v>
      </c>
      <c r="U1104" s="16">
        <v>42</v>
      </c>
      <c r="V1104" s="16">
        <v>0</v>
      </c>
      <c r="W1104" s="16">
        <v>0</v>
      </c>
      <c r="X1104" s="4">
        <f t="shared" si="257"/>
        <v>0</v>
      </c>
      <c r="Y1104" s="34"/>
      <c r="Z1104" s="16">
        <v>177</v>
      </c>
      <c r="AA1104" s="16">
        <v>20</v>
      </c>
      <c r="AB1104" s="16">
        <v>20</v>
      </c>
      <c r="AC1104" s="16">
        <v>0</v>
      </c>
      <c r="AD1104" s="16">
        <v>0</v>
      </c>
      <c r="AE1104" s="16">
        <v>0</v>
      </c>
      <c r="AF1104" s="16">
        <v>0</v>
      </c>
      <c r="AG1104" s="16">
        <v>0</v>
      </c>
      <c r="AH1104" s="16">
        <v>0</v>
      </c>
      <c r="AI1104" s="16">
        <v>0</v>
      </c>
      <c r="AJ1104" s="16">
        <v>0</v>
      </c>
      <c r="AK1104" s="16">
        <v>0</v>
      </c>
      <c r="AL1104" s="16">
        <v>0</v>
      </c>
      <c r="AM1104" s="16">
        <v>0</v>
      </c>
      <c r="AN1104" s="16">
        <v>0</v>
      </c>
      <c r="AO1104" s="16">
        <v>0</v>
      </c>
      <c r="AP1104" s="16">
        <v>0</v>
      </c>
      <c r="AQ1104" s="16">
        <v>0</v>
      </c>
      <c r="AR1104" s="16">
        <v>0</v>
      </c>
      <c r="AS1104" s="16">
        <v>0</v>
      </c>
      <c r="AT1104" s="16">
        <v>0</v>
      </c>
      <c r="AU1104" s="16">
        <v>0</v>
      </c>
      <c r="AV1104" s="16">
        <v>0</v>
      </c>
      <c r="AW1104" s="4">
        <f t="shared" si="258"/>
        <v>20</v>
      </c>
      <c r="AX1104" s="8">
        <f t="shared" si="259"/>
        <v>20</v>
      </c>
      <c r="AY1104" s="16">
        <v>0</v>
      </c>
      <c r="AZ1104" s="16">
        <v>0</v>
      </c>
      <c r="BA1104" s="16">
        <v>0</v>
      </c>
      <c r="BB1104" s="16">
        <v>345</v>
      </c>
      <c r="BC1104" s="16">
        <v>342</v>
      </c>
      <c r="BD1104" s="16">
        <v>252</v>
      </c>
      <c r="BE1104" s="16">
        <v>250</v>
      </c>
      <c r="BF1104" s="16">
        <v>2</v>
      </c>
      <c r="BG1104" s="8">
        <f t="shared" si="260"/>
        <v>2</v>
      </c>
      <c r="BH1104" s="16">
        <v>2</v>
      </c>
      <c r="BI1104" s="16">
        <v>0</v>
      </c>
      <c r="BJ1104" s="16">
        <v>2</v>
      </c>
      <c r="BK1104" s="16">
        <v>3249</v>
      </c>
      <c r="BL1104" s="4">
        <f t="shared" si="261"/>
        <v>4514</v>
      </c>
      <c r="BM1104" s="8">
        <f t="shared" si="262"/>
        <v>60</v>
      </c>
      <c r="BN1104" s="16">
        <v>60</v>
      </c>
      <c r="BO1104" s="16">
        <v>0</v>
      </c>
      <c r="BP1104" s="16">
        <v>0</v>
      </c>
      <c r="BQ1104" s="16">
        <v>60</v>
      </c>
      <c r="BR1104" s="4">
        <f t="shared" si="263"/>
        <v>7745</v>
      </c>
      <c r="BS1104" s="4">
        <f t="shared" si="264"/>
        <v>7646</v>
      </c>
      <c r="BT1104" s="4">
        <f t="shared" si="265"/>
        <v>99</v>
      </c>
      <c r="BU1104" s="4">
        <f t="shared" si="266"/>
        <v>15628</v>
      </c>
      <c r="BV1104" s="16"/>
      <c r="BW1104" s="16">
        <v>0</v>
      </c>
    </row>
    <row r="1105" spans="1:75">
      <c r="A1105" t="s">
        <v>149</v>
      </c>
      <c r="B1105" s="20">
        <v>43774</v>
      </c>
      <c r="C1105" s="4" t="s">
        <v>179</v>
      </c>
      <c r="D1105" s="5">
        <v>2019</v>
      </c>
      <c r="E1105" t="s">
        <v>1044</v>
      </c>
      <c r="F1105" s="16">
        <v>9345</v>
      </c>
      <c r="G1105" s="16">
        <v>1952</v>
      </c>
      <c r="H1105" s="16">
        <v>4649</v>
      </c>
      <c r="I1105" s="16">
        <v>0</v>
      </c>
      <c r="J1105" s="16">
        <v>0</v>
      </c>
      <c r="K1105" s="8">
        <f t="shared" si="255"/>
        <v>4649</v>
      </c>
      <c r="L1105" s="4">
        <f t="shared" si="256"/>
        <v>0</v>
      </c>
      <c r="M1105" s="16">
        <v>9431</v>
      </c>
      <c r="N1105" s="16">
        <v>4708</v>
      </c>
      <c r="O1105" s="16">
        <v>4649</v>
      </c>
      <c r="P1105" s="16">
        <v>2</v>
      </c>
      <c r="Q1105" s="16">
        <v>2</v>
      </c>
      <c r="R1105" s="16">
        <v>57</v>
      </c>
      <c r="S1105" s="16">
        <v>10</v>
      </c>
      <c r="T1105" s="16">
        <v>1</v>
      </c>
      <c r="U1105" s="16">
        <v>46</v>
      </c>
      <c r="V1105" s="16">
        <v>0</v>
      </c>
      <c r="W1105" s="16">
        <v>0</v>
      </c>
      <c r="X1105" s="4">
        <f t="shared" si="257"/>
        <v>0</v>
      </c>
      <c r="Y1105" s="34"/>
      <c r="Z1105" s="16">
        <v>84</v>
      </c>
      <c r="AA1105" s="16">
        <v>25</v>
      </c>
      <c r="AB1105" s="16">
        <v>25</v>
      </c>
      <c r="AC1105" s="16">
        <v>0</v>
      </c>
      <c r="AD1105" s="16">
        <v>0</v>
      </c>
      <c r="AE1105" s="16">
        <v>0</v>
      </c>
      <c r="AF1105" s="16">
        <v>0</v>
      </c>
      <c r="AG1105" s="16">
        <v>0</v>
      </c>
      <c r="AH1105" s="16">
        <v>0</v>
      </c>
      <c r="AI1105" s="16">
        <v>0</v>
      </c>
      <c r="AJ1105" s="16">
        <v>0</v>
      </c>
      <c r="AK1105" s="16">
        <v>0</v>
      </c>
      <c r="AL1105" s="16">
        <v>0</v>
      </c>
      <c r="AM1105" s="16">
        <v>0</v>
      </c>
      <c r="AN1105" s="16">
        <v>0</v>
      </c>
      <c r="AO1105" s="16">
        <v>0</v>
      </c>
      <c r="AP1105" s="16">
        <v>0</v>
      </c>
      <c r="AQ1105" s="16">
        <v>0</v>
      </c>
      <c r="AR1105" s="16">
        <v>0</v>
      </c>
      <c r="AS1105" s="16">
        <v>0</v>
      </c>
      <c r="AT1105" s="16">
        <v>0</v>
      </c>
      <c r="AU1105" s="16">
        <v>0</v>
      </c>
      <c r="AV1105" s="16">
        <v>0</v>
      </c>
      <c r="AW1105" s="4">
        <f t="shared" si="258"/>
        <v>25</v>
      </c>
      <c r="AX1105" s="8">
        <f t="shared" si="259"/>
        <v>25</v>
      </c>
      <c r="AY1105" s="16">
        <v>0</v>
      </c>
      <c r="AZ1105" s="16">
        <v>0</v>
      </c>
      <c r="BA1105" s="16">
        <v>0</v>
      </c>
      <c r="BB1105" s="16">
        <v>40</v>
      </c>
      <c r="BC1105" s="16">
        <v>40</v>
      </c>
      <c r="BD1105" s="16">
        <v>17</v>
      </c>
      <c r="BE1105" s="16">
        <v>17</v>
      </c>
      <c r="BF1105" s="16">
        <v>0</v>
      </c>
      <c r="BG1105" s="8">
        <f t="shared" si="260"/>
        <v>1</v>
      </c>
      <c r="BH1105" s="16">
        <v>1</v>
      </c>
      <c r="BI1105" s="16">
        <v>0</v>
      </c>
      <c r="BJ1105" s="16">
        <v>0</v>
      </c>
      <c r="BK1105" s="16">
        <v>1498</v>
      </c>
      <c r="BL1105" s="4">
        <f t="shared" si="261"/>
        <v>3209</v>
      </c>
      <c r="BM1105" s="8">
        <f t="shared" si="262"/>
        <v>12</v>
      </c>
      <c r="BN1105" s="16">
        <v>12</v>
      </c>
      <c r="BO1105" s="16">
        <v>0</v>
      </c>
      <c r="BP1105" s="16">
        <v>0</v>
      </c>
      <c r="BQ1105" s="16">
        <v>12</v>
      </c>
      <c r="BR1105" s="4">
        <f t="shared" si="263"/>
        <v>4683</v>
      </c>
      <c r="BS1105" s="4">
        <f t="shared" si="264"/>
        <v>4624</v>
      </c>
      <c r="BT1105" s="4">
        <f t="shared" si="265"/>
        <v>57</v>
      </c>
      <c r="BU1105" s="4">
        <f t="shared" si="266"/>
        <v>9347</v>
      </c>
      <c r="BV1105" s="16"/>
      <c r="BW1105" s="16">
        <v>0</v>
      </c>
    </row>
    <row r="1106" spans="1:75" ht="43.5">
      <c r="A1106" t="s">
        <v>151</v>
      </c>
      <c r="B1106" s="20">
        <v>43774</v>
      </c>
      <c r="C1106" s="4" t="s">
        <v>179</v>
      </c>
      <c r="D1106" s="5">
        <v>2019</v>
      </c>
      <c r="E1106" t="s">
        <v>1045</v>
      </c>
      <c r="F1106" s="16">
        <v>519308</v>
      </c>
      <c r="G1106" s="16">
        <v>46608</v>
      </c>
      <c r="H1106" s="16">
        <v>207204</v>
      </c>
      <c r="I1106" s="16">
        <v>43</v>
      </c>
      <c r="J1106" s="16">
        <v>6</v>
      </c>
      <c r="K1106" s="8">
        <f t="shared" si="255"/>
        <v>207241</v>
      </c>
      <c r="L1106" s="4">
        <f t="shared" si="256"/>
        <v>0</v>
      </c>
      <c r="M1106" s="16">
        <v>534570</v>
      </c>
      <c r="N1106" s="16">
        <v>209425</v>
      </c>
      <c r="O1106" s="16">
        <v>207241</v>
      </c>
      <c r="P1106" s="16">
        <v>0</v>
      </c>
      <c r="Q1106" s="16">
        <v>0</v>
      </c>
      <c r="R1106" s="16">
        <v>2184</v>
      </c>
      <c r="S1106" s="16">
        <v>202</v>
      </c>
      <c r="T1106" s="16">
        <v>824</v>
      </c>
      <c r="U1106" s="16">
        <v>1073</v>
      </c>
      <c r="V1106" s="16">
        <v>1</v>
      </c>
      <c r="W1106" s="16">
        <v>84</v>
      </c>
      <c r="X1106" s="4">
        <f t="shared" si="257"/>
        <v>0</v>
      </c>
      <c r="Y1106" s="34" t="s">
        <v>1046</v>
      </c>
      <c r="Z1106" s="16">
        <v>20519</v>
      </c>
      <c r="AA1106" s="16">
        <v>2747</v>
      </c>
      <c r="AB1106" s="16">
        <v>2717</v>
      </c>
      <c r="AC1106" s="16">
        <v>30</v>
      </c>
      <c r="AD1106" s="16">
        <v>4</v>
      </c>
      <c r="AE1106" s="16">
        <v>21</v>
      </c>
      <c r="AF1106" s="16">
        <v>0</v>
      </c>
      <c r="AG1106" s="16">
        <v>5</v>
      </c>
      <c r="AH1106" s="16">
        <v>0</v>
      </c>
      <c r="AI1106" s="16">
        <v>0</v>
      </c>
      <c r="AJ1106" s="16">
        <v>0</v>
      </c>
      <c r="AK1106" s="16">
        <v>0</v>
      </c>
      <c r="AL1106" s="16">
        <v>0</v>
      </c>
      <c r="AM1106" s="16">
        <v>0</v>
      </c>
      <c r="AN1106" s="16">
        <v>0</v>
      </c>
      <c r="AO1106" s="16">
        <v>0</v>
      </c>
      <c r="AP1106" s="16">
        <v>0</v>
      </c>
      <c r="AQ1106" s="16">
        <v>0</v>
      </c>
      <c r="AR1106" s="16">
        <v>0</v>
      </c>
      <c r="AS1106" s="16">
        <v>0</v>
      </c>
      <c r="AT1106" s="16">
        <v>0</v>
      </c>
      <c r="AU1106" s="16">
        <v>0</v>
      </c>
      <c r="AV1106" s="16">
        <v>0</v>
      </c>
      <c r="AW1106" s="4">
        <f t="shared" si="258"/>
        <v>2747</v>
      </c>
      <c r="AX1106" s="8">
        <f t="shared" si="259"/>
        <v>2717</v>
      </c>
      <c r="AY1106" s="16">
        <v>0</v>
      </c>
      <c r="AZ1106" s="16">
        <v>0</v>
      </c>
      <c r="BA1106" s="16">
        <v>0</v>
      </c>
      <c r="BB1106" s="16">
        <v>10827</v>
      </c>
      <c r="BC1106" s="16">
        <v>10827</v>
      </c>
      <c r="BD1106" s="16">
        <v>3917</v>
      </c>
      <c r="BE1106" s="16">
        <v>3866</v>
      </c>
      <c r="BF1106" s="16">
        <v>51</v>
      </c>
      <c r="BG1106" s="8">
        <f t="shared" si="260"/>
        <v>266</v>
      </c>
      <c r="BH1106" s="16">
        <v>265</v>
      </c>
      <c r="BI1106" s="16">
        <v>1</v>
      </c>
      <c r="BJ1106" s="16">
        <v>1</v>
      </c>
      <c r="BK1106" s="16">
        <v>101669</v>
      </c>
      <c r="BL1106" s="4">
        <f t="shared" si="261"/>
        <v>107490</v>
      </c>
      <c r="BM1106" s="8">
        <f t="shared" si="262"/>
        <v>3942</v>
      </c>
      <c r="BN1106" s="16">
        <v>3942</v>
      </c>
      <c r="BO1106" s="16">
        <v>0</v>
      </c>
      <c r="BP1106" s="16">
        <v>0</v>
      </c>
      <c r="BQ1106" s="16">
        <v>1208</v>
      </c>
      <c r="BR1106" s="4">
        <f t="shared" si="263"/>
        <v>206678</v>
      </c>
      <c r="BS1106" s="4">
        <f t="shared" si="264"/>
        <v>204524</v>
      </c>
      <c r="BT1106" s="4">
        <f t="shared" si="265"/>
        <v>2154</v>
      </c>
      <c r="BU1106" s="4">
        <f t="shared" si="266"/>
        <v>514051</v>
      </c>
      <c r="BV1106" s="16"/>
      <c r="BW1106" s="16">
        <v>20</v>
      </c>
    </row>
    <row r="1107" spans="1:75" ht="29.1">
      <c r="A1107" t="s">
        <v>153</v>
      </c>
      <c r="B1107" s="20">
        <v>43774</v>
      </c>
      <c r="C1107" s="4" t="s">
        <v>179</v>
      </c>
      <c r="D1107" s="5">
        <v>2019</v>
      </c>
      <c r="E1107" t="s">
        <v>1047</v>
      </c>
      <c r="F1107" s="16">
        <v>13712</v>
      </c>
      <c r="G1107" s="16">
        <v>554</v>
      </c>
      <c r="H1107" s="16">
        <v>7998</v>
      </c>
      <c r="I1107" s="16">
        <v>0</v>
      </c>
      <c r="J1107" s="16">
        <v>1</v>
      </c>
      <c r="K1107" s="8">
        <f t="shared" si="255"/>
        <v>7997</v>
      </c>
      <c r="L1107" s="4">
        <f t="shared" si="256"/>
        <v>-1</v>
      </c>
      <c r="M1107" s="16">
        <v>13927</v>
      </c>
      <c r="N1107" s="16">
        <v>8038</v>
      </c>
      <c r="O1107" s="16">
        <v>7998</v>
      </c>
      <c r="P1107" s="16">
        <v>0</v>
      </c>
      <c r="Q1107" s="16">
        <v>0</v>
      </c>
      <c r="R1107" s="16">
        <v>40</v>
      </c>
      <c r="S1107" s="16">
        <v>10</v>
      </c>
      <c r="T1107" s="16">
        <v>18</v>
      </c>
      <c r="U1107" s="16">
        <v>12</v>
      </c>
      <c r="V1107" s="16">
        <v>0</v>
      </c>
      <c r="W1107" s="16">
        <v>0</v>
      </c>
      <c r="X1107" s="4">
        <f t="shared" si="257"/>
        <v>0</v>
      </c>
      <c r="Y1107" s="34" t="s">
        <v>1048</v>
      </c>
      <c r="Z1107" s="16">
        <v>266</v>
      </c>
      <c r="AA1107" s="16">
        <v>27</v>
      </c>
      <c r="AB1107" s="16">
        <v>27</v>
      </c>
      <c r="AC1107" s="16">
        <v>0</v>
      </c>
      <c r="AD1107" s="16">
        <v>0</v>
      </c>
      <c r="AE1107" s="16">
        <v>0</v>
      </c>
      <c r="AF1107" s="16">
        <v>0</v>
      </c>
      <c r="AG1107" s="16">
        <v>0</v>
      </c>
      <c r="AH1107" s="16">
        <v>0</v>
      </c>
      <c r="AI1107" s="16">
        <v>0</v>
      </c>
      <c r="AJ1107" s="16">
        <v>0</v>
      </c>
      <c r="AK1107" s="16">
        <v>0</v>
      </c>
      <c r="AL1107" s="16">
        <v>0</v>
      </c>
      <c r="AM1107" s="16">
        <v>0</v>
      </c>
      <c r="AN1107" s="16">
        <v>0</v>
      </c>
      <c r="AO1107" s="16">
        <v>0</v>
      </c>
      <c r="AP1107" s="16">
        <v>0</v>
      </c>
      <c r="AQ1107" s="16">
        <v>0</v>
      </c>
      <c r="AR1107" s="16">
        <v>0</v>
      </c>
      <c r="AS1107" s="16">
        <v>0</v>
      </c>
      <c r="AT1107" s="16">
        <v>0</v>
      </c>
      <c r="AU1107" s="16">
        <v>0</v>
      </c>
      <c r="AV1107" s="16">
        <v>0</v>
      </c>
      <c r="AW1107" s="4">
        <f t="shared" si="258"/>
        <v>27</v>
      </c>
      <c r="AX1107" s="8">
        <f t="shared" si="259"/>
        <v>27</v>
      </c>
      <c r="AY1107" s="16">
        <v>0</v>
      </c>
      <c r="AZ1107" s="16">
        <v>0</v>
      </c>
      <c r="BA1107" s="16">
        <v>0</v>
      </c>
      <c r="BB1107" s="16">
        <v>197</v>
      </c>
      <c r="BC1107" s="16">
        <v>195</v>
      </c>
      <c r="BD1107" s="16">
        <v>125</v>
      </c>
      <c r="BE1107" s="16">
        <v>125</v>
      </c>
      <c r="BF1107" s="16">
        <v>0</v>
      </c>
      <c r="BG1107" s="8">
        <f t="shared" si="260"/>
        <v>25</v>
      </c>
      <c r="BH1107" s="16">
        <v>25</v>
      </c>
      <c r="BI1107" s="16">
        <v>0</v>
      </c>
      <c r="BJ1107" s="16">
        <v>25</v>
      </c>
      <c r="BK1107" s="16">
        <v>4482</v>
      </c>
      <c r="BL1107" s="4">
        <f t="shared" si="261"/>
        <v>3531</v>
      </c>
      <c r="BM1107" s="8">
        <f t="shared" si="262"/>
        <v>52</v>
      </c>
      <c r="BN1107" s="16">
        <v>52</v>
      </c>
      <c r="BO1107" s="16">
        <v>0</v>
      </c>
      <c r="BP1107" s="16">
        <v>0</v>
      </c>
      <c r="BQ1107" s="16">
        <v>55</v>
      </c>
      <c r="BR1107" s="4">
        <f t="shared" si="263"/>
        <v>8011</v>
      </c>
      <c r="BS1107" s="4">
        <f t="shared" si="264"/>
        <v>7971</v>
      </c>
      <c r="BT1107" s="4">
        <f t="shared" si="265"/>
        <v>40</v>
      </c>
      <c r="BU1107" s="4">
        <f t="shared" si="266"/>
        <v>13661</v>
      </c>
      <c r="BV1107" s="16"/>
      <c r="BW1107" s="16">
        <v>1</v>
      </c>
    </row>
    <row r="1108" spans="1:75" ht="72.599999999999994">
      <c r="A1108" t="s">
        <v>155</v>
      </c>
      <c r="B1108" s="20">
        <v>43774</v>
      </c>
      <c r="C1108" s="4" t="s">
        <v>179</v>
      </c>
      <c r="D1108" s="5">
        <v>2019</v>
      </c>
      <c r="E1108" t="s">
        <v>1049</v>
      </c>
      <c r="F1108" s="16">
        <v>78200</v>
      </c>
      <c r="G1108" s="16">
        <v>3529</v>
      </c>
      <c r="H1108" s="16">
        <v>39149</v>
      </c>
      <c r="I1108" s="16">
        <v>5</v>
      </c>
      <c r="J1108" s="16">
        <v>2</v>
      </c>
      <c r="K1108" s="8">
        <f t="shared" si="255"/>
        <v>39152</v>
      </c>
      <c r="L1108" s="4">
        <f t="shared" si="256"/>
        <v>-7</v>
      </c>
      <c r="M1108" s="16">
        <v>80572</v>
      </c>
      <c r="N1108" s="16">
        <v>39687</v>
      </c>
      <c r="O1108" s="16">
        <v>39159</v>
      </c>
      <c r="P1108" s="16">
        <v>0</v>
      </c>
      <c r="Q1108" s="16">
        <v>0</v>
      </c>
      <c r="R1108" s="16">
        <v>535</v>
      </c>
      <c r="S1108" s="16">
        <v>198</v>
      </c>
      <c r="T1108" s="16">
        <v>161</v>
      </c>
      <c r="U1108" s="16">
        <v>172</v>
      </c>
      <c r="V1108" s="16">
        <v>0</v>
      </c>
      <c r="W1108" s="16">
        <v>4</v>
      </c>
      <c r="X1108" s="4">
        <f t="shared" si="257"/>
        <v>-7</v>
      </c>
      <c r="Y1108" s="34" t="s">
        <v>1050</v>
      </c>
      <c r="Z1108" s="16">
        <v>1107</v>
      </c>
      <c r="AA1108" s="16">
        <v>123</v>
      </c>
      <c r="AB1108" s="16">
        <v>120</v>
      </c>
      <c r="AC1108" s="16">
        <v>3</v>
      </c>
      <c r="AD1108" s="16">
        <v>2</v>
      </c>
      <c r="AE1108" s="16">
        <v>1</v>
      </c>
      <c r="AF1108" s="16">
        <v>0</v>
      </c>
      <c r="AG1108" s="16">
        <v>0</v>
      </c>
      <c r="AH1108" s="16">
        <v>0</v>
      </c>
      <c r="AI1108" s="16">
        <v>0</v>
      </c>
      <c r="AJ1108" s="16">
        <v>0</v>
      </c>
      <c r="AK1108" s="16">
        <v>0</v>
      </c>
      <c r="AL1108" s="16">
        <v>0</v>
      </c>
      <c r="AM1108" s="16">
        <v>0</v>
      </c>
      <c r="AN1108" s="16">
        <v>0</v>
      </c>
      <c r="AO1108" s="16">
        <v>0</v>
      </c>
      <c r="AP1108" s="16">
        <v>0</v>
      </c>
      <c r="AQ1108" s="16">
        <v>0</v>
      </c>
      <c r="AR1108" s="16">
        <v>0</v>
      </c>
      <c r="AS1108" s="16">
        <v>0</v>
      </c>
      <c r="AT1108" s="16">
        <v>0</v>
      </c>
      <c r="AU1108" s="16">
        <v>0</v>
      </c>
      <c r="AV1108" s="16">
        <v>0</v>
      </c>
      <c r="AW1108" s="4">
        <f t="shared" si="258"/>
        <v>123</v>
      </c>
      <c r="AX1108" s="8">
        <f t="shared" si="259"/>
        <v>120</v>
      </c>
      <c r="AY1108" s="16">
        <v>0</v>
      </c>
      <c r="AZ1108" s="16">
        <v>0</v>
      </c>
      <c r="BA1108" s="16">
        <v>0</v>
      </c>
      <c r="BB1108" s="16">
        <v>1720</v>
      </c>
      <c r="BC1108" s="16">
        <v>1718</v>
      </c>
      <c r="BD1108" s="16">
        <v>935</v>
      </c>
      <c r="BE1108" s="16">
        <v>927</v>
      </c>
      <c r="BF1108" s="16">
        <v>8</v>
      </c>
      <c r="BG1108" s="8">
        <f t="shared" si="260"/>
        <v>29</v>
      </c>
      <c r="BH1108" s="16">
        <v>27</v>
      </c>
      <c r="BI1108" s="16">
        <v>2</v>
      </c>
      <c r="BJ1108" s="16">
        <v>0</v>
      </c>
      <c r="BK1108" s="16">
        <v>24440</v>
      </c>
      <c r="BL1108" s="4">
        <f t="shared" si="261"/>
        <v>15218</v>
      </c>
      <c r="BM1108" s="8">
        <f t="shared" si="262"/>
        <v>184</v>
      </c>
      <c r="BN1108" s="16">
        <v>184</v>
      </c>
      <c r="BO1108" s="16">
        <v>0</v>
      </c>
      <c r="BP1108" s="16">
        <v>0</v>
      </c>
      <c r="BQ1108" s="16">
        <v>166</v>
      </c>
      <c r="BR1108" s="4">
        <f t="shared" si="263"/>
        <v>39564</v>
      </c>
      <c r="BS1108" s="4">
        <f t="shared" si="264"/>
        <v>39039</v>
      </c>
      <c r="BT1108" s="4">
        <f t="shared" si="265"/>
        <v>532</v>
      </c>
      <c r="BU1108" s="4">
        <f t="shared" si="266"/>
        <v>79465</v>
      </c>
      <c r="BV1108" s="16"/>
      <c r="BW1108" s="16">
        <v>2</v>
      </c>
    </row>
    <row r="1109" spans="1:75">
      <c r="A1109" t="s">
        <v>157</v>
      </c>
      <c r="B1109" s="20">
        <v>43774</v>
      </c>
      <c r="C1109" s="4" t="s">
        <v>179</v>
      </c>
      <c r="D1109" s="5">
        <v>2019</v>
      </c>
      <c r="E1109" t="s">
        <v>1051</v>
      </c>
      <c r="F1109" s="16">
        <v>8092</v>
      </c>
      <c r="G1109" s="16">
        <v>390</v>
      </c>
      <c r="H1109" s="16">
        <v>3696</v>
      </c>
      <c r="I1109" s="16">
        <v>0</v>
      </c>
      <c r="J1109" s="16">
        <v>0</v>
      </c>
      <c r="K1109" s="8">
        <f t="shared" si="255"/>
        <v>3696</v>
      </c>
      <c r="L1109" s="4">
        <f t="shared" si="256"/>
        <v>0</v>
      </c>
      <c r="M1109" s="16">
        <v>8232</v>
      </c>
      <c r="N1109" s="16">
        <v>3745</v>
      </c>
      <c r="O1109" s="16">
        <v>3696</v>
      </c>
      <c r="P1109" s="16">
        <v>16</v>
      </c>
      <c r="Q1109" s="16">
        <v>1</v>
      </c>
      <c r="R1109" s="16">
        <v>33</v>
      </c>
      <c r="S1109" s="16">
        <v>5</v>
      </c>
      <c r="T1109" s="16">
        <v>7</v>
      </c>
      <c r="U1109" s="16">
        <v>18</v>
      </c>
      <c r="V1109" s="16">
        <v>0</v>
      </c>
      <c r="W1109" s="16">
        <v>3</v>
      </c>
      <c r="X1109" s="4">
        <f t="shared" si="257"/>
        <v>0</v>
      </c>
      <c r="Y1109" s="34"/>
      <c r="Z1109" s="16">
        <v>108</v>
      </c>
      <c r="AA1109" s="16">
        <v>8</v>
      </c>
      <c r="AB1109" s="16">
        <v>8</v>
      </c>
      <c r="AC1109" s="16">
        <v>0</v>
      </c>
      <c r="AD1109" s="16">
        <v>0</v>
      </c>
      <c r="AE1109" s="16">
        <v>0</v>
      </c>
      <c r="AF1109" s="16">
        <v>0</v>
      </c>
      <c r="AG1109" s="16">
        <v>0</v>
      </c>
      <c r="AH1109" s="16">
        <v>0</v>
      </c>
      <c r="AI1109" s="16">
        <v>0</v>
      </c>
      <c r="AJ1109" s="16">
        <v>0</v>
      </c>
      <c r="AK1109" s="16">
        <v>0</v>
      </c>
      <c r="AL1109" s="16">
        <v>0</v>
      </c>
      <c r="AM1109" s="16">
        <v>0</v>
      </c>
      <c r="AN1109" s="16">
        <v>0</v>
      </c>
      <c r="AO1109" s="16">
        <v>0</v>
      </c>
      <c r="AP1109" s="16">
        <v>0</v>
      </c>
      <c r="AQ1109" s="16">
        <v>0</v>
      </c>
      <c r="AR1109" s="16">
        <v>0</v>
      </c>
      <c r="AS1109" s="16">
        <v>0</v>
      </c>
      <c r="AT1109" s="16">
        <v>0</v>
      </c>
      <c r="AU1109" s="16">
        <v>0</v>
      </c>
      <c r="AV1109" s="16">
        <v>0</v>
      </c>
      <c r="AW1109" s="4">
        <f t="shared" si="258"/>
        <v>8</v>
      </c>
      <c r="AX1109" s="8">
        <f t="shared" si="259"/>
        <v>8</v>
      </c>
      <c r="AY1109" s="16">
        <v>0</v>
      </c>
      <c r="AZ1109" s="16">
        <v>0</v>
      </c>
      <c r="BA1109" s="16">
        <v>0</v>
      </c>
      <c r="BB1109" s="16">
        <v>90</v>
      </c>
      <c r="BC1109" s="16">
        <v>90</v>
      </c>
      <c r="BD1109" s="16">
        <v>34</v>
      </c>
      <c r="BE1109" s="16">
        <v>34</v>
      </c>
      <c r="BF1109" s="16">
        <v>0</v>
      </c>
      <c r="BG1109" s="8">
        <f t="shared" si="260"/>
        <v>4</v>
      </c>
      <c r="BH1109" s="16">
        <v>4</v>
      </c>
      <c r="BI1109" s="16">
        <v>0</v>
      </c>
      <c r="BJ1109" s="16">
        <v>4</v>
      </c>
      <c r="BK1109" s="16">
        <v>2459</v>
      </c>
      <c r="BL1109" s="4">
        <f t="shared" si="261"/>
        <v>1282</v>
      </c>
      <c r="BM1109" s="8">
        <f t="shared" si="262"/>
        <v>68</v>
      </c>
      <c r="BN1109" s="16">
        <v>68</v>
      </c>
      <c r="BO1109" s="16">
        <v>0</v>
      </c>
      <c r="BP1109" s="16">
        <v>0</v>
      </c>
      <c r="BQ1109" s="16">
        <v>50</v>
      </c>
      <c r="BR1109" s="4">
        <f t="shared" si="263"/>
        <v>3737</v>
      </c>
      <c r="BS1109" s="4">
        <f t="shared" si="264"/>
        <v>3688</v>
      </c>
      <c r="BT1109" s="4">
        <f t="shared" si="265"/>
        <v>33</v>
      </c>
      <c r="BU1109" s="4">
        <f t="shared" si="266"/>
        <v>8124</v>
      </c>
      <c r="BV1109" s="16"/>
      <c r="BW1109" s="16">
        <v>0</v>
      </c>
    </row>
    <row r="1110" spans="1:75" ht="57.95">
      <c r="A1110" t="s">
        <v>159</v>
      </c>
      <c r="B1110" s="20">
        <v>43774</v>
      </c>
      <c r="C1110" s="4" t="s">
        <v>179</v>
      </c>
      <c r="D1110" s="5">
        <v>2019</v>
      </c>
      <c r="E1110" t="s">
        <v>1052</v>
      </c>
      <c r="F1110" s="16">
        <v>475926</v>
      </c>
      <c r="G1110" s="16">
        <v>38032</v>
      </c>
      <c r="H1110" s="16">
        <v>204114</v>
      </c>
      <c r="I1110" s="16">
        <v>45</v>
      </c>
      <c r="J1110" s="16">
        <v>1</v>
      </c>
      <c r="K1110" s="8">
        <f t="shared" si="255"/>
        <v>204158</v>
      </c>
      <c r="L1110" s="4">
        <f t="shared" si="256"/>
        <v>-2</v>
      </c>
      <c r="M1110" s="16">
        <v>492608</v>
      </c>
      <c r="N1110" s="16">
        <v>207268</v>
      </c>
      <c r="O1110" s="16">
        <v>204160</v>
      </c>
      <c r="P1110" s="16">
        <v>0</v>
      </c>
      <c r="Q1110" s="16">
        <v>0</v>
      </c>
      <c r="R1110" s="16">
        <v>3110</v>
      </c>
      <c r="S1110" s="16">
        <v>272</v>
      </c>
      <c r="T1110" s="16">
        <v>872</v>
      </c>
      <c r="U1110" s="16">
        <v>1788</v>
      </c>
      <c r="V1110" s="16">
        <v>0</v>
      </c>
      <c r="W1110" s="16">
        <v>178</v>
      </c>
      <c r="X1110" s="4">
        <f t="shared" si="257"/>
        <v>-2</v>
      </c>
      <c r="Y1110" s="34" t="s">
        <v>1053</v>
      </c>
      <c r="Z1110" s="16">
        <v>6416</v>
      </c>
      <c r="AA1110" s="16">
        <v>723</v>
      </c>
      <c r="AB1110" s="16">
        <v>708</v>
      </c>
      <c r="AC1110" s="16">
        <v>15</v>
      </c>
      <c r="AD1110" s="16">
        <v>5</v>
      </c>
      <c r="AE1110" s="16">
        <v>7</v>
      </c>
      <c r="AF1110" s="16">
        <v>2</v>
      </c>
      <c r="AG1110" s="16">
        <v>1</v>
      </c>
      <c r="AH1110" s="16">
        <v>0</v>
      </c>
      <c r="AI1110" s="16">
        <v>0</v>
      </c>
      <c r="AJ1110" s="16">
        <v>0</v>
      </c>
      <c r="AK1110" s="16">
        <v>0</v>
      </c>
      <c r="AL1110" s="16">
        <v>0</v>
      </c>
      <c r="AM1110" s="16">
        <v>0</v>
      </c>
      <c r="AN1110" s="16">
        <v>1</v>
      </c>
      <c r="AO1110" s="16">
        <v>1</v>
      </c>
      <c r="AP1110" s="16">
        <v>0</v>
      </c>
      <c r="AQ1110" s="16">
        <v>1</v>
      </c>
      <c r="AR1110" s="16">
        <v>0</v>
      </c>
      <c r="AS1110" s="16">
        <v>0</v>
      </c>
      <c r="AT1110" s="16">
        <v>0</v>
      </c>
      <c r="AU1110" s="16">
        <v>0</v>
      </c>
      <c r="AV1110" s="16">
        <v>0</v>
      </c>
      <c r="AW1110" s="4">
        <f t="shared" si="258"/>
        <v>723</v>
      </c>
      <c r="AX1110" s="8">
        <f t="shared" si="259"/>
        <v>708</v>
      </c>
      <c r="AY1110" s="16">
        <v>0</v>
      </c>
      <c r="AZ1110" s="16">
        <v>0</v>
      </c>
      <c r="BA1110" s="16">
        <v>0</v>
      </c>
      <c r="BB1110" s="16">
        <v>10585</v>
      </c>
      <c r="BC1110" s="16">
        <v>10585</v>
      </c>
      <c r="BD1110" s="16">
        <v>3962</v>
      </c>
      <c r="BE1110" s="16">
        <v>3870</v>
      </c>
      <c r="BF1110" s="16">
        <v>92</v>
      </c>
      <c r="BG1110" s="8">
        <f t="shared" si="260"/>
        <v>140</v>
      </c>
      <c r="BH1110" s="16">
        <v>132</v>
      </c>
      <c r="BI1110" s="16">
        <v>8</v>
      </c>
      <c r="BJ1110" s="16">
        <v>0</v>
      </c>
      <c r="BK1110" s="16">
        <v>107885</v>
      </c>
      <c r="BL1110" s="4">
        <f t="shared" si="261"/>
        <v>99243</v>
      </c>
      <c r="BM1110" s="8">
        <f t="shared" si="262"/>
        <v>1417</v>
      </c>
      <c r="BN1110" s="16">
        <v>1417</v>
      </c>
      <c r="BO1110" s="16">
        <v>0</v>
      </c>
      <c r="BP1110" s="16">
        <v>0</v>
      </c>
      <c r="BQ1110" s="16">
        <v>0</v>
      </c>
      <c r="BR1110" s="4">
        <f t="shared" si="263"/>
        <v>206544</v>
      </c>
      <c r="BS1110" s="4">
        <f t="shared" si="264"/>
        <v>203451</v>
      </c>
      <c r="BT1110" s="4">
        <f t="shared" si="265"/>
        <v>3095</v>
      </c>
      <c r="BU1110" s="4">
        <f t="shared" si="266"/>
        <v>486191</v>
      </c>
      <c r="BV1110" s="16"/>
      <c r="BW1110" s="16">
        <v>4</v>
      </c>
    </row>
    <row r="1111" spans="1:75">
      <c r="A1111" t="s">
        <v>161</v>
      </c>
      <c r="B1111" s="20">
        <v>43774</v>
      </c>
      <c r="C1111" s="4" t="s">
        <v>179</v>
      </c>
      <c r="D1111" s="5">
        <v>2019</v>
      </c>
      <c r="E1111" t="s">
        <v>1054</v>
      </c>
      <c r="F1111" s="16">
        <v>330406</v>
      </c>
      <c r="G1111" s="16">
        <v>25180</v>
      </c>
      <c r="H1111" s="16">
        <v>156823</v>
      </c>
      <c r="I1111" s="16">
        <v>35</v>
      </c>
      <c r="J1111" s="16">
        <v>6</v>
      </c>
      <c r="K1111" s="8">
        <f t="shared" si="255"/>
        <v>156852</v>
      </c>
      <c r="L1111" s="4">
        <f t="shared" si="256"/>
        <v>1</v>
      </c>
      <c r="M1111" s="16">
        <v>336982</v>
      </c>
      <c r="N1111" s="16">
        <v>158333</v>
      </c>
      <c r="O1111" s="16">
        <v>156851</v>
      </c>
      <c r="P1111" s="16">
        <v>0</v>
      </c>
      <c r="Q1111" s="16">
        <v>0</v>
      </c>
      <c r="R1111" s="16">
        <v>1482</v>
      </c>
      <c r="S1111" s="16">
        <v>204</v>
      </c>
      <c r="T1111" s="16">
        <v>329</v>
      </c>
      <c r="U1111" s="16">
        <v>892</v>
      </c>
      <c r="V1111" s="16">
        <v>0</v>
      </c>
      <c r="W1111" s="16">
        <v>57</v>
      </c>
      <c r="X1111" s="4">
        <f t="shared" si="257"/>
        <v>0</v>
      </c>
      <c r="Y1111" s="34" t="s">
        <v>1055</v>
      </c>
      <c r="Z1111" s="16">
        <v>6059</v>
      </c>
      <c r="AA1111" s="16">
        <v>1092</v>
      </c>
      <c r="AB1111" s="16">
        <v>1074</v>
      </c>
      <c r="AC1111" s="16">
        <v>18</v>
      </c>
      <c r="AD1111" s="16">
        <v>10</v>
      </c>
      <c r="AE1111" s="16">
        <v>5</v>
      </c>
      <c r="AF1111" s="16">
        <v>2</v>
      </c>
      <c r="AG1111" s="16">
        <v>1</v>
      </c>
      <c r="AH1111" s="16">
        <v>0</v>
      </c>
      <c r="AI1111" s="16">
        <v>0</v>
      </c>
      <c r="AJ1111" s="16">
        <v>0</v>
      </c>
      <c r="AK1111" s="16">
        <v>0</v>
      </c>
      <c r="AL1111" s="16">
        <v>0</v>
      </c>
      <c r="AM1111" s="16">
        <v>0</v>
      </c>
      <c r="AN1111" s="16">
        <v>0</v>
      </c>
      <c r="AO1111" s="16">
        <v>0</v>
      </c>
      <c r="AP1111" s="16">
        <v>0</v>
      </c>
      <c r="AQ1111" s="16">
        <v>0</v>
      </c>
      <c r="AR1111" s="16">
        <v>0</v>
      </c>
      <c r="AS1111" s="16">
        <v>0</v>
      </c>
      <c r="AT1111" s="16">
        <v>0</v>
      </c>
      <c r="AU1111" s="16">
        <v>0</v>
      </c>
      <c r="AV1111" s="16">
        <v>0</v>
      </c>
      <c r="AW1111" s="4">
        <f t="shared" si="258"/>
        <v>1092</v>
      </c>
      <c r="AX1111" s="8">
        <f t="shared" si="259"/>
        <v>1074</v>
      </c>
      <c r="AY1111" s="16">
        <v>0</v>
      </c>
      <c r="AZ1111" s="16">
        <v>0</v>
      </c>
      <c r="BA1111" s="16">
        <v>0</v>
      </c>
      <c r="BB1111" s="16">
        <v>5413</v>
      </c>
      <c r="BC1111" s="16">
        <v>5323</v>
      </c>
      <c r="BD1111" s="16">
        <v>2557</v>
      </c>
      <c r="BE1111" s="16">
        <v>2514</v>
      </c>
      <c r="BF1111" s="16">
        <v>43</v>
      </c>
      <c r="BG1111" s="8">
        <f t="shared" si="260"/>
        <v>61</v>
      </c>
      <c r="BH1111" s="16">
        <v>61</v>
      </c>
      <c r="BI1111" s="16">
        <v>0</v>
      </c>
      <c r="BJ1111" s="16">
        <v>0</v>
      </c>
      <c r="BK1111" s="16">
        <v>61827</v>
      </c>
      <c r="BL1111" s="4">
        <f t="shared" si="261"/>
        <v>96445</v>
      </c>
      <c r="BM1111" s="8">
        <f t="shared" si="262"/>
        <v>1782</v>
      </c>
      <c r="BN1111" s="16">
        <v>1782</v>
      </c>
      <c r="BO1111" s="16">
        <v>0</v>
      </c>
      <c r="BP1111" s="16">
        <v>0</v>
      </c>
      <c r="BQ1111" s="16">
        <v>577</v>
      </c>
      <c r="BR1111" s="4">
        <f t="shared" si="263"/>
        <v>157241</v>
      </c>
      <c r="BS1111" s="4">
        <f t="shared" si="264"/>
        <v>155777</v>
      </c>
      <c r="BT1111" s="4">
        <f t="shared" si="265"/>
        <v>1464</v>
      </c>
      <c r="BU1111" s="4">
        <f t="shared" si="266"/>
        <v>330923</v>
      </c>
      <c r="BV1111" s="16"/>
      <c r="BW1111" s="16">
        <v>13</v>
      </c>
    </row>
    <row r="1112" spans="1:75">
      <c r="A1112" t="s">
        <v>163</v>
      </c>
      <c r="B1112" s="20">
        <v>43774</v>
      </c>
      <c r="C1112" s="4" t="s">
        <v>179</v>
      </c>
      <c r="D1112" s="5">
        <v>2019</v>
      </c>
      <c r="E1112" t="s">
        <v>1056</v>
      </c>
      <c r="F1112" s="16">
        <v>31954</v>
      </c>
      <c r="G1112" s="16">
        <v>1974</v>
      </c>
      <c r="H1112" s="16">
        <v>15335</v>
      </c>
      <c r="I1112" s="16">
        <v>2</v>
      </c>
      <c r="J1112" s="16">
        <v>0</v>
      </c>
      <c r="K1112" s="8">
        <f t="shared" si="255"/>
        <v>15337</v>
      </c>
      <c r="L1112" s="4">
        <f t="shared" si="256"/>
        <v>0</v>
      </c>
      <c r="M1112" s="16">
        <v>32659</v>
      </c>
      <c r="N1112" s="16">
        <v>15532</v>
      </c>
      <c r="O1112" s="16">
        <v>15337</v>
      </c>
      <c r="P1112" s="16">
        <v>2</v>
      </c>
      <c r="Q1112" s="16">
        <v>0</v>
      </c>
      <c r="R1112" s="16">
        <v>193</v>
      </c>
      <c r="S1112" s="16">
        <v>25</v>
      </c>
      <c r="T1112" s="16">
        <v>27</v>
      </c>
      <c r="U1112" s="16">
        <v>136</v>
      </c>
      <c r="V1112" s="16">
        <v>0</v>
      </c>
      <c r="W1112" s="16">
        <v>5</v>
      </c>
      <c r="X1112" s="4">
        <f t="shared" si="257"/>
        <v>0</v>
      </c>
      <c r="Y1112" s="34"/>
      <c r="Z1112" s="16">
        <v>319</v>
      </c>
      <c r="AA1112" s="16">
        <v>71</v>
      </c>
      <c r="AB1112" s="16">
        <v>70</v>
      </c>
      <c r="AC1112" s="16">
        <v>1</v>
      </c>
      <c r="AD1112" s="16">
        <v>0</v>
      </c>
      <c r="AE1112" s="16">
        <v>0</v>
      </c>
      <c r="AF1112" s="16">
        <v>0</v>
      </c>
      <c r="AG1112" s="16">
        <v>1</v>
      </c>
      <c r="AH1112" s="16">
        <v>0</v>
      </c>
      <c r="AI1112" s="16">
        <v>0</v>
      </c>
      <c r="AJ1112" s="16">
        <v>0</v>
      </c>
      <c r="AK1112" s="16">
        <v>0</v>
      </c>
      <c r="AL1112" s="16">
        <v>0</v>
      </c>
      <c r="AM1112" s="16">
        <v>0</v>
      </c>
      <c r="AN1112" s="16">
        <v>0</v>
      </c>
      <c r="AO1112" s="16">
        <v>0</v>
      </c>
      <c r="AP1112" s="16">
        <v>0</v>
      </c>
      <c r="AQ1112" s="16">
        <v>0</v>
      </c>
      <c r="AR1112" s="16">
        <v>0</v>
      </c>
      <c r="AS1112" s="16">
        <v>0</v>
      </c>
      <c r="AT1112" s="16">
        <v>0</v>
      </c>
      <c r="AU1112" s="16">
        <v>0</v>
      </c>
      <c r="AV1112" s="16">
        <v>0</v>
      </c>
      <c r="AW1112" s="4">
        <f t="shared" si="258"/>
        <v>71</v>
      </c>
      <c r="AX1112" s="8">
        <f t="shared" si="259"/>
        <v>70</v>
      </c>
      <c r="AY1112" s="16">
        <v>0</v>
      </c>
      <c r="AZ1112" s="16">
        <v>0</v>
      </c>
      <c r="BA1112" s="16">
        <v>0</v>
      </c>
      <c r="BB1112" s="16">
        <v>475</v>
      </c>
      <c r="BC1112" s="16">
        <v>473</v>
      </c>
      <c r="BD1112" s="16">
        <v>224</v>
      </c>
      <c r="BE1112" s="16">
        <v>223</v>
      </c>
      <c r="BF1112" s="16">
        <v>1</v>
      </c>
      <c r="BG1112" s="8">
        <f t="shared" si="260"/>
        <v>17</v>
      </c>
      <c r="BH1112" s="16">
        <v>16</v>
      </c>
      <c r="BI1112" s="16">
        <v>1</v>
      </c>
      <c r="BJ1112" s="16">
        <v>15</v>
      </c>
      <c r="BK1112" s="16">
        <v>3121</v>
      </c>
      <c r="BL1112" s="4">
        <f t="shared" si="261"/>
        <v>12394</v>
      </c>
      <c r="BM1112" s="8">
        <f t="shared" si="262"/>
        <v>60</v>
      </c>
      <c r="BN1112" s="16">
        <v>60</v>
      </c>
      <c r="BO1112" s="16">
        <v>0</v>
      </c>
      <c r="BP1112" s="16">
        <v>0</v>
      </c>
      <c r="BQ1112" s="16">
        <v>40</v>
      </c>
      <c r="BR1112" s="4">
        <f t="shared" si="263"/>
        <v>15461</v>
      </c>
      <c r="BS1112" s="4">
        <f t="shared" si="264"/>
        <v>15267</v>
      </c>
      <c r="BT1112" s="4">
        <f t="shared" si="265"/>
        <v>192</v>
      </c>
      <c r="BU1112" s="4">
        <f t="shared" si="266"/>
        <v>32340</v>
      </c>
      <c r="BV1112" s="16"/>
      <c r="BW1112" s="16">
        <v>0</v>
      </c>
    </row>
    <row r="1113" spans="1:75">
      <c r="A1113" t="s">
        <v>166</v>
      </c>
      <c r="B1113" s="20">
        <v>43774</v>
      </c>
      <c r="C1113" s="4" t="s">
        <v>179</v>
      </c>
      <c r="D1113" s="5">
        <v>2019</v>
      </c>
      <c r="E1113" t="s">
        <v>1057</v>
      </c>
      <c r="F1113" s="16">
        <v>186573</v>
      </c>
      <c r="G1113" s="16">
        <v>15591</v>
      </c>
      <c r="H1113" s="16">
        <v>82640</v>
      </c>
      <c r="I1113" s="16">
        <v>30</v>
      </c>
      <c r="J1113" s="16">
        <v>9</v>
      </c>
      <c r="K1113" s="8">
        <f t="shared" si="255"/>
        <v>82661</v>
      </c>
      <c r="L1113" s="4">
        <f t="shared" si="256"/>
        <v>0</v>
      </c>
      <c r="M1113" s="16">
        <v>191539</v>
      </c>
      <c r="N1113" s="16">
        <v>83635</v>
      </c>
      <c r="O1113" s="16">
        <v>82661</v>
      </c>
      <c r="P1113" s="16">
        <v>0</v>
      </c>
      <c r="Q1113" s="16">
        <v>0</v>
      </c>
      <c r="R1113" s="16">
        <v>974</v>
      </c>
      <c r="S1113" s="16">
        <v>152</v>
      </c>
      <c r="T1113" s="16">
        <v>302</v>
      </c>
      <c r="U1113" s="16">
        <v>478</v>
      </c>
      <c r="V1113" s="16">
        <v>0</v>
      </c>
      <c r="W1113" s="16">
        <v>42</v>
      </c>
      <c r="X1113" s="4">
        <f t="shared" si="257"/>
        <v>0</v>
      </c>
      <c r="Y1113" s="34"/>
      <c r="Z1113" s="16">
        <v>7866</v>
      </c>
      <c r="AA1113" s="16">
        <v>1122</v>
      </c>
      <c r="AB1113" s="16">
        <v>1106</v>
      </c>
      <c r="AC1113" s="16">
        <v>16</v>
      </c>
      <c r="AD1113" s="16">
        <v>4</v>
      </c>
      <c r="AE1113" s="16">
        <v>12</v>
      </c>
      <c r="AF1113" s="16">
        <v>0</v>
      </c>
      <c r="AG1113" s="16">
        <v>0</v>
      </c>
      <c r="AH1113" s="16">
        <v>0</v>
      </c>
      <c r="AI1113" s="16">
        <v>0</v>
      </c>
      <c r="AJ1113" s="16">
        <v>0</v>
      </c>
      <c r="AK1113" s="16">
        <v>0</v>
      </c>
      <c r="AL1113" s="16">
        <v>0</v>
      </c>
      <c r="AM1113" s="16">
        <v>0</v>
      </c>
      <c r="AN1113" s="16">
        <v>0</v>
      </c>
      <c r="AO1113" s="16">
        <v>0</v>
      </c>
      <c r="AP1113" s="16">
        <v>0</v>
      </c>
      <c r="AQ1113" s="16">
        <v>0</v>
      </c>
      <c r="AR1113" s="16">
        <v>0</v>
      </c>
      <c r="AS1113" s="16">
        <v>0</v>
      </c>
      <c r="AT1113" s="16">
        <v>0</v>
      </c>
      <c r="AU1113" s="16">
        <v>0</v>
      </c>
      <c r="AV1113" s="16">
        <v>0</v>
      </c>
      <c r="AW1113" s="4">
        <f t="shared" si="258"/>
        <v>1122</v>
      </c>
      <c r="AX1113" s="8">
        <f t="shared" si="259"/>
        <v>1106</v>
      </c>
      <c r="AY1113" s="16">
        <v>0</v>
      </c>
      <c r="AZ1113" s="16">
        <v>0</v>
      </c>
      <c r="BA1113" s="16">
        <v>0</v>
      </c>
      <c r="BB1113" s="16">
        <v>3422</v>
      </c>
      <c r="BC1113" s="16">
        <v>3410</v>
      </c>
      <c r="BD1113" s="16">
        <v>1336</v>
      </c>
      <c r="BE1113" s="16">
        <v>1312</v>
      </c>
      <c r="BF1113" s="16">
        <v>24</v>
      </c>
      <c r="BG1113" s="8">
        <f t="shared" si="260"/>
        <v>54</v>
      </c>
      <c r="BH1113" s="16">
        <v>52</v>
      </c>
      <c r="BI1113" s="16">
        <v>2</v>
      </c>
      <c r="BJ1113" s="16">
        <v>34</v>
      </c>
      <c r="BK1113" s="16">
        <v>51608</v>
      </c>
      <c r="BL1113" s="4">
        <f t="shared" si="261"/>
        <v>31973</v>
      </c>
      <c r="BM1113" s="8">
        <f t="shared" si="262"/>
        <v>637</v>
      </c>
      <c r="BN1113" s="16">
        <v>637</v>
      </c>
      <c r="BO1113" s="16">
        <v>0</v>
      </c>
      <c r="BP1113" s="16">
        <v>0</v>
      </c>
      <c r="BQ1113" s="16">
        <v>611</v>
      </c>
      <c r="BR1113" s="4">
        <f t="shared" si="263"/>
        <v>82513</v>
      </c>
      <c r="BS1113" s="4">
        <f t="shared" si="264"/>
        <v>81555</v>
      </c>
      <c r="BT1113" s="4">
        <f t="shared" si="265"/>
        <v>958</v>
      </c>
      <c r="BU1113" s="4">
        <f t="shared" si="266"/>
        <v>183673</v>
      </c>
      <c r="BV1113" s="16"/>
      <c r="BW1113" s="16">
        <v>13</v>
      </c>
    </row>
    <row r="1114" spans="1:75">
      <c r="A1114" t="s">
        <v>168</v>
      </c>
      <c r="B1114" s="20">
        <v>43774</v>
      </c>
      <c r="C1114" s="4" t="s">
        <v>179</v>
      </c>
      <c r="D1114" s="5">
        <v>2019</v>
      </c>
      <c r="E1114" t="s">
        <v>1058</v>
      </c>
      <c r="F1114" s="16">
        <v>3228</v>
      </c>
      <c r="G1114" s="16">
        <v>310</v>
      </c>
      <c r="H1114" s="16">
        <v>1636</v>
      </c>
      <c r="I1114" s="16">
        <v>0</v>
      </c>
      <c r="J1114" s="16">
        <v>0</v>
      </c>
      <c r="K1114" s="8">
        <f t="shared" si="255"/>
        <v>1636</v>
      </c>
      <c r="L1114" s="4">
        <f t="shared" si="256"/>
        <v>0</v>
      </c>
      <c r="M1114" s="16">
        <v>3329</v>
      </c>
      <c r="N1114" s="16">
        <v>1651</v>
      </c>
      <c r="O1114" s="16">
        <v>1636</v>
      </c>
      <c r="P1114" s="16">
        <v>0</v>
      </c>
      <c r="Q1114" s="16">
        <v>0</v>
      </c>
      <c r="R1114" s="16">
        <v>15</v>
      </c>
      <c r="S1114" s="16">
        <v>1</v>
      </c>
      <c r="T1114" s="16">
        <v>3</v>
      </c>
      <c r="U1114" s="16">
        <v>11</v>
      </c>
      <c r="V1114" s="16">
        <v>0</v>
      </c>
      <c r="W1114" s="16">
        <v>0</v>
      </c>
      <c r="X1114" s="4">
        <f t="shared" si="257"/>
        <v>0</v>
      </c>
      <c r="Z1114" s="16">
        <v>25</v>
      </c>
      <c r="AA1114" s="16">
        <v>3</v>
      </c>
      <c r="AB1114" s="16">
        <v>3</v>
      </c>
      <c r="AC1114" s="16">
        <v>0</v>
      </c>
      <c r="AD1114" s="16">
        <v>0</v>
      </c>
      <c r="AE1114" s="16">
        <v>0</v>
      </c>
      <c r="AF1114" s="16">
        <v>0</v>
      </c>
      <c r="AG1114" s="16">
        <v>0</v>
      </c>
      <c r="AH1114" s="16">
        <v>0</v>
      </c>
      <c r="AI1114" s="16">
        <v>0</v>
      </c>
      <c r="AJ1114" s="16">
        <v>0</v>
      </c>
      <c r="AK1114" s="16">
        <v>0</v>
      </c>
      <c r="AL1114" s="16">
        <v>0</v>
      </c>
      <c r="AM1114" s="16">
        <v>0</v>
      </c>
      <c r="AN1114" s="16">
        <v>0</v>
      </c>
      <c r="AO1114" s="16">
        <v>0</v>
      </c>
      <c r="AP1114" s="16">
        <v>0</v>
      </c>
      <c r="AQ1114" s="16">
        <v>0</v>
      </c>
      <c r="AR1114" s="16">
        <v>0</v>
      </c>
      <c r="AS1114" s="16">
        <v>0</v>
      </c>
      <c r="AT1114" s="16">
        <v>0</v>
      </c>
      <c r="AU1114" s="16">
        <v>0</v>
      </c>
      <c r="AV1114" s="16">
        <v>0</v>
      </c>
      <c r="AW1114" s="4">
        <f t="shared" si="258"/>
        <v>3</v>
      </c>
      <c r="AX1114" s="8">
        <f t="shared" si="259"/>
        <v>3</v>
      </c>
      <c r="AY1114" s="16">
        <v>0</v>
      </c>
      <c r="AZ1114" s="16">
        <v>0</v>
      </c>
      <c r="BA1114" s="16">
        <v>0</v>
      </c>
      <c r="BB1114" s="16">
        <v>82</v>
      </c>
      <c r="BC1114" s="16">
        <v>80</v>
      </c>
      <c r="BD1114" s="16">
        <v>22</v>
      </c>
      <c r="BE1114" s="16">
        <v>21</v>
      </c>
      <c r="BF1114" s="16">
        <v>1</v>
      </c>
      <c r="BG1114" s="8">
        <f t="shared" si="260"/>
        <v>0</v>
      </c>
      <c r="BH1114" s="16">
        <v>0</v>
      </c>
      <c r="BI1114" s="16">
        <v>0</v>
      </c>
      <c r="BJ1114" s="16">
        <v>0</v>
      </c>
      <c r="BK1114" s="16">
        <v>507</v>
      </c>
      <c r="BL1114" s="4">
        <f t="shared" si="261"/>
        <v>1144</v>
      </c>
      <c r="BM1114" s="8">
        <f t="shared" si="262"/>
        <v>1</v>
      </c>
      <c r="BN1114" s="16">
        <v>1</v>
      </c>
      <c r="BO1114" s="16">
        <v>0</v>
      </c>
      <c r="BP1114" s="16">
        <v>0</v>
      </c>
      <c r="BQ1114" s="16">
        <v>1</v>
      </c>
      <c r="BR1114" s="4">
        <f t="shared" si="263"/>
        <v>1648</v>
      </c>
      <c r="BS1114" s="4">
        <f t="shared" si="264"/>
        <v>1633</v>
      </c>
      <c r="BT1114" s="4">
        <f t="shared" si="265"/>
        <v>15</v>
      </c>
      <c r="BU1114" s="4">
        <f t="shared" si="266"/>
        <v>3304</v>
      </c>
      <c r="BV1114" s="16"/>
      <c r="BW1114" s="16">
        <v>0</v>
      </c>
    </row>
    <row r="1115" spans="1:75" ht="29.1">
      <c r="A1115" t="s">
        <v>170</v>
      </c>
      <c r="B1115" s="20">
        <v>43774</v>
      </c>
      <c r="C1115" s="4" t="s">
        <v>179</v>
      </c>
      <c r="D1115" s="5">
        <v>2019</v>
      </c>
      <c r="E1115" t="s">
        <v>1059</v>
      </c>
      <c r="F1115" s="16">
        <v>35320</v>
      </c>
      <c r="G1115" s="16">
        <v>3040</v>
      </c>
      <c r="H1115" s="16">
        <v>15524</v>
      </c>
      <c r="I1115" s="16">
        <v>1</v>
      </c>
      <c r="J1115" s="16">
        <v>0</v>
      </c>
      <c r="K1115" s="8">
        <f t="shared" si="255"/>
        <v>15525</v>
      </c>
      <c r="L1115" s="4">
        <f t="shared" si="256"/>
        <v>-1</v>
      </c>
      <c r="M1115" s="16">
        <v>37572</v>
      </c>
      <c r="N1115" s="16">
        <v>15701</v>
      </c>
      <c r="O1115" s="16">
        <v>15526</v>
      </c>
      <c r="P1115" s="16">
        <v>0</v>
      </c>
      <c r="Q1115" s="16">
        <v>0</v>
      </c>
      <c r="R1115" s="16">
        <v>175</v>
      </c>
      <c r="S1115" s="16">
        <v>52</v>
      </c>
      <c r="T1115" s="16">
        <v>18</v>
      </c>
      <c r="U1115" s="16">
        <v>101</v>
      </c>
      <c r="V1115" s="16">
        <v>0</v>
      </c>
      <c r="W1115" s="16">
        <v>4</v>
      </c>
      <c r="X1115" s="4">
        <f t="shared" si="257"/>
        <v>0</v>
      </c>
      <c r="Y1115" s="34" t="s">
        <v>1060</v>
      </c>
      <c r="Z1115" s="16">
        <v>358</v>
      </c>
      <c r="AA1115" s="16">
        <v>46</v>
      </c>
      <c r="AB1115" s="16">
        <v>46</v>
      </c>
      <c r="AC1115" s="16">
        <v>0</v>
      </c>
      <c r="AD1115" s="16">
        <v>0</v>
      </c>
      <c r="AE1115" s="16">
        <v>0</v>
      </c>
      <c r="AF1115" s="16">
        <v>0</v>
      </c>
      <c r="AG1115" s="16">
        <v>0</v>
      </c>
      <c r="AH1115" s="16">
        <v>0</v>
      </c>
      <c r="AI1115" s="16">
        <v>0</v>
      </c>
      <c r="AJ1115" s="16">
        <v>0</v>
      </c>
      <c r="AK1115" s="16">
        <v>0</v>
      </c>
      <c r="AL1115" s="16">
        <v>0</v>
      </c>
      <c r="AM1115" s="16">
        <v>0</v>
      </c>
      <c r="AN1115" s="16">
        <v>0</v>
      </c>
      <c r="AO1115" s="16">
        <v>0</v>
      </c>
      <c r="AP1115" s="16">
        <v>0</v>
      </c>
      <c r="AQ1115" s="16">
        <v>0</v>
      </c>
      <c r="AR1115" s="16">
        <v>0</v>
      </c>
      <c r="AS1115" s="16">
        <v>0</v>
      </c>
      <c r="AT1115" s="16">
        <v>0</v>
      </c>
      <c r="AU1115" s="16">
        <v>0</v>
      </c>
      <c r="AV1115" s="16">
        <v>0</v>
      </c>
      <c r="AW1115" s="4">
        <f t="shared" si="258"/>
        <v>46</v>
      </c>
      <c r="AX1115" s="8">
        <f t="shared" si="259"/>
        <v>46</v>
      </c>
      <c r="AY1115" s="16">
        <v>0</v>
      </c>
      <c r="AZ1115" s="16">
        <v>0</v>
      </c>
      <c r="BA1115" s="16">
        <v>0</v>
      </c>
      <c r="BB1115" s="16">
        <v>1955</v>
      </c>
      <c r="BC1115" s="16">
        <v>1955</v>
      </c>
      <c r="BD1115" s="16">
        <v>819</v>
      </c>
      <c r="BE1115" s="16">
        <v>814</v>
      </c>
      <c r="BF1115" s="16">
        <v>5</v>
      </c>
      <c r="BG1115" s="8">
        <f t="shared" si="260"/>
        <v>12</v>
      </c>
      <c r="BH1115" s="16">
        <v>12</v>
      </c>
      <c r="BI1115" s="16">
        <v>0</v>
      </c>
      <c r="BJ1115" s="16">
        <v>0</v>
      </c>
      <c r="BK1115" s="16">
        <v>8263</v>
      </c>
      <c r="BL1115" s="4">
        <f t="shared" si="261"/>
        <v>7426</v>
      </c>
      <c r="BM1115" s="8">
        <f t="shared" si="262"/>
        <v>199</v>
      </c>
      <c r="BN1115" s="16">
        <v>199</v>
      </c>
      <c r="BO1115" s="16">
        <v>0</v>
      </c>
      <c r="BP1115" s="16">
        <v>0</v>
      </c>
      <c r="BQ1115" s="16">
        <v>35</v>
      </c>
      <c r="BR1115" s="4">
        <f t="shared" si="263"/>
        <v>15655</v>
      </c>
      <c r="BS1115" s="4">
        <f t="shared" si="264"/>
        <v>15480</v>
      </c>
      <c r="BT1115" s="4">
        <f t="shared" si="265"/>
        <v>175</v>
      </c>
      <c r="BU1115" s="4">
        <f t="shared" si="266"/>
        <v>37214</v>
      </c>
      <c r="BV1115" s="16"/>
      <c r="BW1115" s="16">
        <v>2</v>
      </c>
    </row>
    <row r="1116" spans="1:75">
      <c r="A1116" t="s">
        <v>172</v>
      </c>
      <c r="B1116" s="20">
        <v>43774</v>
      </c>
      <c r="C1116" s="4" t="s">
        <v>179</v>
      </c>
      <c r="D1116" s="5">
        <v>2019</v>
      </c>
      <c r="E1116" t="s">
        <v>1061</v>
      </c>
      <c r="F1116" s="16">
        <v>146704</v>
      </c>
      <c r="G1116" s="16">
        <v>13008</v>
      </c>
      <c r="H1116" s="16">
        <v>82523</v>
      </c>
      <c r="I1116" s="16">
        <v>14</v>
      </c>
      <c r="J1116" s="16">
        <v>0</v>
      </c>
      <c r="K1116" s="8">
        <f t="shared" si="255"/>
        <v>82537</v>
      </c>
      <c r="L1116" s="4">
        <f t="shared" si="256"/>
        <v>0</v>
      </c>
      <c r="M1116" s="16">
        <v>151589</v>
      </c>
      <c r="N1116" s="16">
        <v>83226</v>
      </c>
      <c r="O1116" s="16">
        <v>82537</v>
      </c>
      <c r="P1116" s="16">
        <v>0</v>
      </c>
      <c r="Q1116" s="16">
        <v>0</v>
      </c>
      <c r="R1116" s="16">
        <v>689</v>
      </c>
      <c r="S1116" s="16">
        <v>61</v>
      </c>
      <c r="T1116" s="16">
        <v>229</v>
      </c>
      <c r="U1116" s="16">
        <v>387</v>
      </c>
      <c r="V1116" s="16">
        <v>0</v>
      </c>
      <c r="W1116" s="16">
        <v>12</v>
      </c>
      <c r="X1116" s="4">
        <f t="shared" si="257"/>
        <v>0</v>
      </c>
      <c r="Y1116" s="34"/>
      <c r="Z1116" s="16">
        <v>2377</v>
      </c>
      <c r="AA1116" s="16">
        <v>226</v>
      </c>
      <c r="AB1116" s="16">
        <v>223</v>
      </c>
      <c r="AC1116" s="16">
        <v>3</v>
      </c>
      <c r="AD1116" s="16">
        <v>2</v>
      </c>
      <c r="AE1116" s="16">
        <v>1</v>
      </c>
      <c r="AF1116" s="16">
        <v>0</v>
      </c>
      <c r="AG1116" s="16">
        <v>0</v>
      </c>
      <c r="AH1116" s="16">
        <v>1</v>
      </c>
      <c r="AI1116" s="16">
        <v>1</v>
      </c>
      <c r="AJ1116" s="16">
        <v>0</v>
      </c>
      <c r="AK1116" s="16">
        <v>0</v>
      </c>
      <c r="AL1116" s="16">
        <v>0</v>
      </c>
      <c r="AM1116" s="16">
        <v>0</v>
      </c>
      <c r="AN1116" s="16">
        <v>0</v>
      </c>
      <c r="AO1116" s="16">
        <v>0</v>
      </c>
      <c r="AP1116" s="16">
        <v>0</v>
      </c>
      <c r="AQ1116" s="16">
        <v>0</v>
      </c>
      <c r="AR1116" s="16">
        <v>0</v>
      </c>
      <c r="AS1116" s="16">
        <v>0</v>
      </c>
      <c r="AT1116" s="16">
        <v>0</v>
      </c>
      <c r="AU1116" s="16">
        <v>0</v>
      </c>
      <c r="AV1116" s="16">
        <v>0</v>
      </c>
      <c r="AW1116" s="4">
        <f t="shared" si="258"/>
        <v>227</v>
      </c>
      <c r="AX1116" s="8">
        <f t="shared" si="259"/>
        <v>224</v>
      </c>
      <c r="AY1116" s="16">
        <v>0</v>
      </c>
      <c r="AZ1116" s="16">
        <v>0</v>
      </c>
      <c r="BA1116" s="16">
        <v>0</v>
      </c>
      <c r="BB1116" s="16">
        <v>3025</v>
      </c>
      <c r="BC1116" s="16">
        <v>3023</v>
      </c>
      <c r="BD1116" s="16">
        <v>1675</v>
      </c>
      <c r="BE1116" s="16">
        <v>1647</v>
      </c>
      <c r="BF1116" s="16">
        <v>28</v>
      </c>
      <c r="BG1116" s="8">
        <f t="shared" si="260"/>
        <v>158</v>
      </c>
      <c r="BH1116" s="16">
        <v>151</v>
      </c>
      <c r="BI1116" s="16">
        <v>7</v>
      </c>
      <c r="BJ1116" s="16">
        <v>0</v>
      </c>
      <c r="BK1116" s="16">
        <v>52332</v>
      </c>
      <c r="BL1116" s="4">
        <f t="shared" si="261"/>
        <v>30736</v>
      </c>
      <c r="BM1116" s="8">
        <f t="shared" si="262"/>
        <v>2936</v>
      </c>
      <c r="BN1116" s="16">
        <v>2936</v>
      </c>
      <c r="BO1116" s="16">
        <v>0</v>
      </c>
      <c r="BP1116" s="16">
        <v>0</v>
      </c>
      <c r="BQ1116" s="16">
        <v>1352</v>
      </c>
      <c r="BR1116" s="4">
        <f t="shared" si="263"/>
        <v>82999</v>
      </c>
      <c r="BS1116" s="4">
        <f t="shared" si="264"/>
        <v>82313</v>
      </c>
      <c r="BT1116" s="4">
        <f t="shared" si="265"/>
        <v>686</v>
      </c>
      <c r="BU1116" s="4">
        <f t="shared" si="266"/>
        <v>149212</v>
      </c>
      <c r="BV1116" s="16"/>
      <c r="BW1116" s="16">
        <v>0</v>
      </c>
    </row>
    <row r="1117" spans="1:75">
      <c r="A1117" t="s">
        <v>174</v>
      </c>
      <c r="B1117" s="20">
        <v>43774</v>
      </c>
      <c r="C1117" s="4" t="s">
        <v>179</v>
      </c>
      <c r="D1117" s="5">
        <v>2019</v>
      </c>
      <c r="E1117" t="s">
        <v>1062</v>
      </c>
      <c r="F1117" s="16">
        <v>24185</v>
      </c>
      <c r="G1117" s="16">
        <v>3444</v>
      </c>
      <c r="H1117" s="16">
        <v>10735</v>
      </c>
      <c r="I1117" s="16">
        <v>4</v>
      </c>
      <c r="J1117" s="16">
        <v>2</v>
      </c>
      <c r="K1117" s="8">
        <f t="shared" si="255"/>
        <v>10737</v>
      </c>
      <c r="L1117" s="4">
        <f t="shared" si="256"/>
        <v>0</v>
      </c>
      <c r="M1117" s="16">
        <v>25634</v>
      </c>
      <c r="N1117" s="16">
        <v>10892</v>
      </c>
      <c r="O1117" s="16">
        <v>10737</v>
      </c>
      <c r="P1117" s="16">
        <v>0</v>
      </c>
      <c r="Q1117" s="16">
        <v>0</v>
      </c>
      <c r="R1117" s="16">
        <v>155</v>
      </c>
      <c r="S1117" s="16">
        <v>9</v>
      </c>
      <c r="T1117" s="16">
        <v>42</v>
      </c>
      <c r="U1117" s="16">
        <v>102</v>
      </c>
      <c r="V1117" s="16">
        <v>0</v>
      </c>
      <c r="W1117" s="16">
        <v>2</v>
      </c>
      <c r="X1117" s="4">
        <f t="shared" si="257"/>
        <v>0</v>
      </c>
      <c r="Y1117" s="34"/>
      <c r="Z1117" s="16">
        <v>356</v>
      </c>
      <c r="AA1117" s="16">
        <v>45</v>
      </c>
      <c r="AB1117" s="16">
        <v>45</v>
      </c>
      <c r="AC1117" s="16">
        <v>0</v>
      </c>
      <c r="AD1117" s="16">
        <v>0</v>
      </c>
      <c r="AE1117" s="16">
        <v>0</v>
      </c>
      <c r="AF1117" s="16">
        <v>0</v>
      </c>
      <c r="AG1117" s="16">
        <v>0</v>
      </c>
      <c r="AH1117" s="16">
        <v>0</v>
      </c>
      <c r="AI1117" s="16">
        <v>0</v>
      </c>
      <c r="AJ1117" s="16">
        <v>0</v>
      </c>
      <c r="AK1117" s="16">
        <v>0</v>
      </c>
      <c r="AL1117" s="16">
        <v>0</v>
      </c>
      <c r="AM1117" s="16">
        <v>0</v>
      </c>
      <c r="AN1117" s="16">
        <v>0</v>
      </c>
      <c r="AO1117" s="16">
        <v>0</v>
      </c>
      <c r="AP1117" s="16">
        <v>0</v>
      </c>
      <c r="AQ1117" s="16">
        <v>0</v>
      </c>
      <c r="AR1117" s="16">
        <v>0</v>
      </c>
      <c r="AS1117" s="16">
        <v>0</v>
      </c>
      <c r="AT1117" s="16">
        <v>0</v>
      </c>
      <c r="AU1117" s="16">
        <v>0</v>
      </c>
      <c r="AV1117" s="16">
        <v>0</v>
      </c>
      <c r="AW1117" s="4">
        <f t="shared" si="258"/>
        <v>45</v>
      </c>
      <c r="AX1117" s="8">
        <f t="shared" si="259"/>
        <v>45</v>
      </c>
      <c r="AY1117" s="16">
        <v>0</v>
      </c>
      <c r="AZ1117" s="16">
        <v>0</v>
      </c>
      <c r="BA1117" s="16">
        <v>0</v>
      </c>
      <c r="BB1117" s="16">
        <v>385</v>
      </c>
      <c r="BC1117" s="16">
        <v>385</v>
      </c>
      <c r="BD1117" s="16">
        <v>180</v>
      </c>
      <c r="BE1117" s="16">
        <v>179</v>
      </c>
      <c r="BF1117" s="16">
        <v>1</v>
      </c>
      <c r="BG1117" s="8">
        <f t="shared" si="260"/>
        <v>0</v>
      </c>
      <c r="BH1117" s="16">
        <v>0</v>
      </c>
      <c r="BI1117" s="16">
        <v>0</v>
      </c>
      <c r="BJ1117" s="16">
        <v>0</v>
      </c>
      <c r="BK1117" s="16">
        <v>3514</v>
      </c>
      <c r="BL1117" s="4">
        <f t="shared" si="261"/>
        <v>7378</v>
      </c>
      <c r="BM1117" s="8">
        <f t="shared" si="262"/>
        <v>248</v>
      </c>
      <c r="BN1117" s="16">
        <v>248</v>
      </c>
      <c r="BO1117" s="16">
        <v>0</v>
      </c>
      <c r="BP1117" s="16">
        <v>0</v>
      </c>
      <c r="BQ1117" s="16">
        <v>106</v>
      </c>
      <c r="BR1117" s="4">
        <f t="shared" si="263"/>
        <v>10847</v>
      </c>
      <c r="BS1117" s="4">
        <f t="shared" si="264"/>
        <v>10692</v>
      </c>
      <c r="BT1117" s="4">
        <f t="shared" si="265"/>
        <v>155</v>
      </c>
      <c r="BU1117" s="4">
        <f t="shared" si="266"/>
        <v>25278</v>
      </c>
      <c r="BV1117" s="16"/>
      <c r="BW1117" s="16">
        <v>0</v>
      </c>
    </row>
    <row r="1118" spans="1:75">
      <c r="A1118" t="s">
        <v>176</v>
      </c>
      <c r="B1118" s="20">
        <v>43774</v>
      </c>
      <c r="C1118" s="4" t="s">
        <v>179</v>
      </c>
      <c r="D1118" s="5">
        <v>2019</v>
      </c>
      <c r="E1118" t="s">
        <v>1063</v>
      </c>
      <c r="F1118" s="16">
        <v>119198</v>
      </c>
      <c r="G1118" s="16">
        <v>7262</v>
      </c>
      <c r="H1118" s="16">
        <v>40678</v>
      </c>
      <c r="I1118" s="16">
        <v>0</v>
      </c>
      <c r="J1118" s="16">
        <v>0</v>
      </c>
      <c r="K1118" s="8">
        <f t="shared" si="255"/>
        <v>40678</v>
      </c>
      <c r="L1118" s="4">
        <f t="shared" si="256"/>
        <v>0</v>
      </c>
      <c r="M1118" s="16">
        <v>120924</v>
      </c>
      <c r="N1118" s="16">
        <v>41293</v>
      </c>
      <c r="O1118" s="16">
        <v>40678</v>
      </c>
      <c r="P1118" s="16">
        <v>0</v>
      </c>
      <c r="Q1118" s="16">
        <v>0</v>
      </c>
      <c r="R1118" s="16">
        <v>615</v>
      </c>
      <c r="S1118" s="16">
        <v>67</v>
      </c>
      <c r="T1118" s="16">
        <v>94</v>
      </c>
      <c r="U1118" s="16">
        <v>443</v>
      </c>
      <c r="V1118" s="16">
        <v>0</v>
      </c>
      <c r="W1118" s="16">
        <v>11</v>
      </c>
      <c r="X1118" s="4">
        <f t="shared" si="257"/>
        <v>0</v>
      </c>
      <c r="Y1118" s="34"/>
      <c r="Z1118" s="16">
        <v>1269</v>
      </c>
      <c r="AA1118" s="16">
        <v>132</v>
      </c>
      <c r="AB1118" s="16">
        <v>128</v>
      </c>
      <c r="AC1118" s="16">
        <v>4</v>
      </c>
      <c r="AD1118" s="16">
        <v>3</v>
      </c>
      <c r="AE1118" s="16">
        <v>1</v>
      </c>
      <c r="AF1118" s="16">
        <v>0</v>
      </c>
      <c r="AG1118" s="16">
        <v>0</v>
      </c>
      <c r="AH1118" s="16">
        <v>0</v>
      </c>
      <c r="AI1118" s="16">
        <v>0</v>
      </c>
      <c r="AJ1118" s="16">
        <v>0</v>
      </c>
      <c r="AK1118" s="16">
        <v>0</v>
      </c>
      <c r="AL1118" s="16">
        <v>0</v>
      </c>
      <c r="AM1118" s="16">
        <v>0</v>
      </c>
      <c r="AN1118" s="16">
        <v>0</v>
      </c>
      <c r="AO1118" s="16">
        <v>0</v>
      </c>
      <c r="AP1118" s="16">
        <v>0</v>
      </c>
      <c r="AQ1118" s="16">
        <v>0</v>
      </c>
      <c r="AR1118" s="16">
        <v>0</v>
      </c>
      <c r="AS1118" s="16">
        <v>0</v>
      </c>
      <c r="AT1118" s="16">
        <v>0</v>
      </c>
      <c r="AU1118" s="16">
        <v>0</v>
      </c>
      <c r="AV1118" s="16">
        <v>0</v>
      </c>
      <c r="AW1118" s="4">
        <f t="shared" si="258"/>
        <v>132</v>
      </c>
      <c r="AX1118" s="8">
        <f t="shared" si="259"/>
        <v>128</v>
      </c>
      <c r="AY1118" s="16">
        <v>0</v>
      </c>
      <c r="AZ1118" s="16">
        <v>0</v>
      </c>
      <c r="BA1118" s="16">
        <v>0</v>
      </c>
      <c r="BB1118" s="16">
        <v>919</v>
      </c>
      <c r="BC1118" s="16">
        <v>919</v>
      </c>
      <c r="BD1118" s="16">
        <v>407</v>
      </c>
      <c r="BE1118" s="16">
        <v>402</v>
      </c>
      <c r="BF1118" s="16">
        <v>5</v>
      </c>
      <c r="BG1118" s="8">
        <f t="shared" si="260"/>
        <v>22</v>
      </c>
      <c r="BH1118" s="16">
        <v>22</v>
      </c>
      <c r="BI1118" s="16">
        <v>0</v>
      </c>
      <c r="BJ1118" s="16">
        <v>12</v>
      </c>
      <c r="BK1118" s="16">
        <v>9138</v>
      </c>
      <c r="BL1118" s="4">
        <f t="shared" si="261"/>
        <v>32133</v>
      </c>
      <c r="BM1118" s="8">
        <f t="shared" si="262"/>
        <v>625</v>
      </c>
      <c r="BN1118" s="16">
        <v>625</v>
      </c>
      <c r="BO1118" s="16">
        <v>0</v>
      </c>
      <c r="BP1118" s="16">
        <v>0</v>
      </c>
      <c r="BQ1118" s="16">
        <v>144</v>
      </c>
      <c r="BR1118" s="4">
        <f t="shared" si="263"/>
        <v>41161</v>
      </c>
      <c r="BS1118" s="4">
        <f t="shared" si="264"/>
        <v>40550</v>
      </c>
      <c r="BT1118" s="4">
        <f t="shared" si="265"/>
        <v>611</v>
      </c>
      <c r="BU1118" s="4">
        <f t="shared" si="266"/>
        <v>119655</v>
      </c>
      <c r="BV1118" s="16"/>
      <c r="BW1118" s="16">
        <v>0</v>
      </c>
    </row>
    <row r="1119" spans="1:75">
      <c r="A1119" s="21" t="s">
        <v>178</v>
      </c>
      <c r="B1119" s="27">
        <v>43774</v>
      </c>
      <c r="C1119" s="21" t="s">
        <v>179</v>
      </c>
      <c r="D1119" s="23">
        <v>2019</v>
      </c>
      <c r="E1119" s="21" t="s">
        <v>1064</v>
      </c>
      <c r="F1119" s="21">
        <v>4503290</v>
      </c>
      <c r="G1119" s="21">
        <v>364409</v>
      </c>
      <c r="H1119" s="21">
        <v>2035070</v>
      </c>
      <c r="I1119" s="21">
        <v>408</v>
      </c>
      <c r="J1119" s="21">
        <v>98</v>
      </c>
      <c r="K1119" s="21">
        <v>2035380</v>
      </c>
      <c r="L1119" s="21">
        <v>-21</v>
      </c>
      <c r="M1119" s="21">
        <v>4628647</v>
      </c>
      <c r="N1119" s="21">
        <v>2060929</v>
      </c>
      <c r="O1119" s="21">
        <v>2035401</v>
      </c>
      <c r="P1119" s="21">
        <v>139</v>
      </c>
      <c r="Q1119" s="21">
        <v>27</v>
      </c>
      <c r="R1119" s="21">
        <v>25406</v>
      </c>
      <c r="S1119" s="21">
        <v>2928</v>
      </c>
      <c r="T1119" s="21">
        <v>7340</v>
      </c>
      <c r="U1119" s="21">
        <v>14337</v>
      </c>
      <c r="V1119" s="21">
        <v>1</v>
      </c>
      <c r="W1119" s="21">
        <v>804</v>
      </c>
      <c r="X1119" s="21">
        <v>-17</v>
      </c>
      <c r="Y1119" s="37"/>
      <c r="Z1119" s="25">
        <v>93023</v>
      </c>
      <c r="AA1119" s="25">
        <v>13374</v>
      </c>
      <c r="AB1119" s="25">
        <v>13172</v>
      </c>
      <c r="AC1119" s="25">
        <v>202</v>
      </c>
      <c r="AD1119" s="21">
        <v>79</v>
      </c>
      <c r="AE1119" s="21">
        <v>77</v>
      </c>
      <c r="AF1119" s="21">
        <v>30</v>
      </c>
      <c r="AG1119" s="21">
        <v>16</v>
      </c>
      <c r="AH1119" s="21">
        <v>1</v>
      </c>
      <c r="AI1119" s="21">
        <v>1</v>
      </c>
      <c r="AJ1119" s="21">
        <v>0</v>
      </c>
      <c r="AK1119" s="21">
        <v>0</v>
      </c>
      <c r="AL1119" s="21">
        <v>0</v>
      </c>
      <c r="AM1119" s="21">
        <v>0</v>
      </c>
      <c r="AN1119" s="21">
        <v>1</v>
      </c>
      <c r="AO1119" s="21">
        <v>33</v>
      </c>
      <c r="AP1119" s="21">
        <v>0</v>
      </c>
      <c r="AQ1119" s="21">
        <v>2</v>
      </c>
      <c r="AR1119" s="21">
        <v>31</v>
      </c>
      <c r="AS1119" s="21">
        <v>0</v>
      </c>
      <c r="AT1119" s="21">
        <v>0</v>
      </c>
      <c r="AU1119" s="21">
        <v>0</v>
      </c>
      <c r="AV1119" s="21">
        <v>31</v>
      </c>
      <c r="AW1119" s="21">
        <v>13375</v>
      </c>
      <c r="AX1119" s="21">
        <v>13173</v>
      </c>
      <c r="AY1119" s="21">
        <v>0</v>
      </c>
      <c r="AZ1119" s="21">
        <v>0</v>
      </c>
      <c r="BA1119" s="21">
        <v>0</v>
      </c>
      <c r="BB1119" s="21">
        <v>92605</v>
      </c>
      <c r="BC1119" s="21">
        <v>92466</v>
      </c>
      <c r="BD1119" s="21">
        <v>44942</v>
      </c>
      <c r="BE1119" s="21">
        <v>44233</v>
      </c>
      <c r="BF1119" s="21">
        <v>712</v>
      </c>
      <c r="BG1119" s="21">
        <v>3257</v>
      </c>
      <c r="BH1119" s="21">
        <v>3202</v>
      </c>
      <c r="BI1119" s="21">
        <v>55</v>
      </c>
      <c r="BJ1119" s="21">
        <v>193</v>
      </c>
      <c r="BK1119" s="21">
        <v>996128</v>
      </c>
      <c r="BL1119" s="21">
        <v>1061544</v>
      </c>
      <c r="BM1119" s="21">
        <v>22765</v>
      </c>
      <c r="BN1119" s="21">
        <v>15700</v>
      </c>
      <c r="BO1119" s="21">
        <v>7065</v>
      </c>
      <c r="BP1119" s="21">
        <v>0</v>
      </c>
      <c r="BQ1119" s="21">
        <v>12330</v>
      </c>
      <c r="BR1119" s="21">
        <v>2047521</v>
      </c>
      <c r="BS1119" s="21">
        <v>2022226</v>
      </c>
      <c r="BT1119" s="21">
        <v>25173</v>
      </c>
      <c r="BU1119" s="21">
        <v>4535623</v>
      </c>
      <c r="BV1119" s="21">
        <v>0</v>
      </c>
      <c r="BW1119" s="21">
        <v>1872</v>
      </c>
    </row>
    <row r="1120" spans="1:75">
      <c r="A1120" s="4" t="s">
        <v>98</v>
      </c>
      <c r="B1120" s="18">
        <v>43683</v>
      </c>
      <c r="C1120" s="4" t="s">
        <v>220</v>
      </c>
      <c r="D1120" s="5">
        <v>2019</v>
      </c>
      <c r="E1120" s="4" t="s">
        <v>1065</v>
      </c>
      <c r="F1120" s="4">
        <v>2285</v>
      </c>
      <c r="G1120" s="4">
        <v>148</v>
      </c>
      <c r="H1120" s="4">
        <v>976</v>
      </c>
      <c r="I1120" s="4">
        <v>0</v>
      </c>
      <c r="J1120" s="4">
        <v>0</v>
      </c>
      <c r="K1120" s="8">
        <f t="shared" ref="K1120:K1158" si="267">H1120-J1120+I1120</f>
        <v>976</v>
      </c>
      <c r="L1120" s="4">
        <f t="shared" ref="L1120:L1158" si="268">(H1120+I1120-J1120)-(O1120)</f>
        <v>0</v>
      </c>
      <c r="M1120" s="4">
        <v>2285</v>
      </c>
      <c r="N1120" s="4">
        <v>992</v>
      </c>
      <c r="O1120" s="4">
        <v>976</v>
      </c>
      <c r="P1120" s="4">
        <v>1</v>
      </c>
      <c r="Q1120" s="4">
        <v>1</v>
      </c>
      <c r="R1120" s="4">
        <v>15</v>
      </c>
      <c r="S1120" s="4">
        <v>4</v>
      </c>
      <c r="T1120" s="4">
        <v>6</v>
      </c>
      <c r="U1120" s="4">
        <v>5</v>
      </c>
      <c r="V1120" s="4">
        <v>0</v>
      </c>
      <c r="W1120" s="4">
        <v>0</v>
      </c>
      <c r="X1120" s="4">
        <f t="shared" ref="X1120:X1158" si="269">(N1120)-(O1120+P1120+R1120)</f>
        <v>0</v>
      </c>
      <c r="Z1120" s="4">
        <v>20</v>
      </c>
      <c r="AA1120" s="4">
        <v>1</v>
      </c>
      <c r="AB1120" s="4">
        <v>1</v>
      </c>
      <c r="AC1120" s="4">
        <v>0</v>
      </c>
      <c r="AD1120" s="4">
        <v>0</v>
      </c>
      <c r="AE1120" s="4">
        <v>0</v>
      </c>
      <c r="AF1120" s="4">
        <v>0</v>
      </c>
      <c r="AG1120" s="4">
        <v>0</v>
      </c>
      <c r="AH1120" s="4">
        <v>0</v>
      </c>
      <c r="AI1120" s="4">
        <v>0</v>
      </c>
      <c r="AJ1120" s="4">
        <v>0</v>
      </c>
      <c r="AK1120" s="4">
        <v>0</v>
      </c>
      <c r="AL1120" s="4">
        <v>0</v>
      </c>
      <c r="AM1120" s="4">
        <v>0</v>
      </c>
      <c r="AN1120" s="4">
        <v>0</v>
      </c>
      <c r="AO1120" s="4">
        <v>0</v>
      </c>
      <c r="AP1120" s="4">
        <v>0</v>
      </c>
      <c r="AQ1120" s="4">
        <v>0</v>
      </c>
      <c r="AR1120" s="4">
        <v>0</v>
      </c>
      <c r="AS1120" s="4">
        <v>0</v>
      </c>
      <c r="AT1120" s="4">
        <v>0</v>
      </c>
      <c r="AU1120" s="4">
        <v>0</v>
      </c>
      <c r="AV1120" s="4">
        <v>0</v>
      </c>
      <c r="AW1120" s="4">
        <f t="shared" ref="AW1120:AW1158" si="270">AA1120+AH1120</f>
        <v>1</v>
      </c>
      <c r="AX1120" s="8">
        <f t="shared" ref="AX1120:AX1158" si="271">AB1120+AI1120</f>
        <v>1</v>
      </c>
      <c r="AY1120" s="4">
        <v>0</v>
      </c>
      <c r="AZ1120" s="4">
        <v>0</v>
      </c>
      <c r="BA1120" s="4">
        <v>0</v>
      </c>
      <c r="BB1120" s="4">
        <v>12</v>
      </c>
      <c r="BC1120" s="4">
        <v>12</v>
      </c>
      <c r="BD1120" s="4">
        <v>7</v>
      </c>
      <c r="BE1120" s="4">
        <v>7</v>
      </c>
      <c r="BF1120" s="4">
        <v>0</v>
      </c>
      <c r="BG1120" s="8">
        <f t="shared" ref="BG1120:BG1158" si="272">BH1120+BI1120</f>
        <v>0</v>
      </c>
      <c r="BH1120" s="4">
        <v>0</v>
      </c>
      <c r="BI1120" s="4">
        <v>0</v>
      </c>
      <c r="BJ1120" s="4">
        <v>0</v>
      </c>
      <c r="BK1120" s="4">
        <v>491</v>
      </c>
      <c r="BL1120" s="4">
        <f t="shared" ref="BL1120:BL1158" si="273">N1120-AY1120-BG1120-BK1120</f>
        <v>501</v>
      </c>
      <c r="BM1120" s="8">
        <f t="shared" ref="BM1120:BM1158" si="274">BN1120+BO1120</f>
        <v>0</v>
      </c>
      <c r="BN1120" s="4">
        <v>0</v>
      </c>
      <c r="BO1120" s="4">
        <v>0</v>
      </c>
      <c r="BP1120" s="13">
        <v>0</v>
      </c>
      <c r="BQ1120" s="4">
        <v>0</v>
      </c>
      <c r="BR1120" s="4">
        <f t="shared" ref="BR1120:BR1158" si="275">N1120-AA1120-AO1120-AH1120-AZ1120</f>
        <v>991</v>
      </c>
      <c r="BS1120" s="4">
        <f t="shared" ref="BS1120:BS1158" si="276">O1120-AB1120-AQ1120-AI1120-AZ1120</f>
        <v>975</v>
      </c>
      <c r="BT1120" s="4">
        <f t="shared" ref="BT1120:BT1158" si="277">R1120-AC1120-AR1120-AJ1120-AK1120-AL1120-AM1120-BA1120</f>
        <v>15</v>
      </c>
      <c r="BU1120" s="4">
        <f t="shared" ref="BU1120:BU1158" si="278">M1120-Z1120-AN1120-AY1120</f>
        <v>2265</v>
      </c>
      <c r="BW1120" s="4">
        <v>0</v>
      </c>
    </row>
    <row r="1121" spans="1:75">
      <c r="A1121" s="4" t="s">
        <v>101</v>
      </c>
      <c r="B1121" s="18">
        <v>43683</v>
      </c>
      <c r="C1121" s="4" t="s">
        <v>220</v>
      </c>
      <c r="D1121" s="5">
        <v>2019</v>
      </c>
      <c r="E1121" s="4" t="s">
        <v>1066</v>
      </c>
      <c r="K1121" s="8">
        <f t="shared" si="267"/>
        <v>0</v>
      </c>
      <c r="L1121" s="4">
        <f t="shared" si="268"/>
        <v>0</v>
      </c>
      <c r="X1121" s="4">
        <f t="shared" si="269"/>
        <v>0</v>
      </c>
      <c r="AW1121" s="4">
        <f t="shared" si="270"/>
        <v>0</v>
      </c>
      <c r="AX1121" s="8">
        <f t="shared" si="271"/>
        <v>0</v>
      </c>
      <c r="BG1121" s="8">
        <f t="shared" si="272"/>
        <v>0</v>
      </c>
      <c r="BL1121" s="4">
        <f t="shared" si="273"/>
        <v>0</v>
      </c>
      <c r="BM1121" s="8">
        <f t="shared" si="274"/>
        <v>0</v>
      </c>
      <c r="BP1121" s="13"/>
      <c r="BR1121" s="4">
        <f t="shared" si="275"/>
        <v>0</v>
      </c>
      <c r="BS1121" s="4">
        <f t="shared" si="276"/>
        <v>0</v>
      </c>
      <c r="BT1121" s="4">
        <f t="shared" si="277"/>
        <v>0</v>
      </c>
      <c r="BU1121" s="4">
        <f t="shared" si="278"/>
        <v>0</v>
      </c>
    </row>
    <row r="1122" spans="1:75">
      <c r="A1122" s="4" t="s">
        <v>103</v>
      </c>
      <c r="B1122" s="18">
        <v>43683</v>
      </c>
      <c r="C1122" s="4" t="s">
        <v>220</v>
      </c>
      <c r="D1122" s="5">
        <v>2019</v>
      </c>
      <c r="E1122" s="4" t="s">
        <v>1067</v>
      </c>
      <c r="F1122" s="4">
        <v>111246</v>
      </c>
      <c r="G1122" s="4">
        <v>11418</v>
      </c>
      <c r="H1122" s="4">
        <v>24170</v>
      </c>
      <c r="I1122" s="4">
        <v>3</v>
      </c>
      <c r="J1122" s="4">
        <v>12</v>
      </c>
      <c r="K1122" s="8">
        <f t="shared" si="267"/>
        <v>24161</v>
      </c>
      <c r="L1122" s="4">
        <f t="shared" si="268"/>
        <v>0</v>
      </c>
      <c r="M1122" s="4">
        <v>111253</v>
      </c>
      <c r="N1122" s="4">
        <v>24836</v>
      </c>
      <c r="O1122" s="4">
        <v>24161</v>
      </c>
      <c r="P1122" s="4">
        <v>0</v>
      </c>
      <c r="Q1122" s="4">
        <v>0</v>
      </c>
      <c r="R1122" s="4">
        <v>675</v>
      </c>
      <c r="S1122" s="4">
        <v>60</v>
      </c>
      <c r="T1122" s="4">
        <v>98</v>
      </c>
      <c r="U1122" s="4">
        <v>479</v>
      </c>
      <c r="V1122" s="4">
        <v>0</v>
      </c>
      <c r="W1122" s="4">
        <v>38</v>
      </c>
      <c r="X1122" s="4">
        <f t="shared" si="269"/>
        <v>0</v>
      </c>
      <c r="Z1122" s="4">
        <v>871</v>
      </c>
      <c r="AA1122" s="4">
        <v>117</v>
      </c>
      <c r="AB1122" s="4">
        <v>60</v>
      </c>
      <c r="AC1122" s="4">
        <v>1</v>
      </c>
      <c r="AD1122" s="4">
        <v>0</v>
      </c>
      <c r="AE1122" s="4">
        <v>1</v>
      </c>
      <c r="AF1122" s="4">
        <v>0</v>
      </c>
      <c r="AG1122" s="4">
        <v>1</v>
      </c>
      <c r="AH1122" s="4">
        <v>0</v>
      </c>
      <c r="AI1122" s="4">
        <v>0</v>
      </c>
      <c r="AJ1122" s="4">
        <v>0</v>
      </c>
      <c r="AK1122" s="4">
        <v>0</v>
      </c>
      <c r="AL1122" s="4">
        <v>0</v>
      </c>
      <c r="AM1122" s="4">
        <v>0</v>
      </c>
      <c r="AN1122" s="4">
        <v>0</v>
      </c>
      <c r="AO1122" s="4">
        <v>0</v>
      </c>
      <c r="AP1122" s="4">
        <v>0</v>
      </c>
      <c r="AQ1122" s="4">
        <v>0</v>
      </c>
      <c r="AR1122" s="4">
        <v>0</v>
      </c>
      <c r="AS1122" s="4">
        <v>0</v>
      </c>
      <c r="AT1122" s="4">
        <v>0</v>
      </c>
      <c r="AU1122" s="4">
        <v>0</v>
      </c>
      <c r="AV1122" s="4">
        <v>0</v>
      </c>
      <c r="AW1122" s="4">
        <f t="shared" si="270"/>
        <v>117</v>
      </c>
      <c r="AX1122" s="8">
        <f t="shared" si="271"/>
        <v>60</v>
      </c>
      <c r="AY1122" s="4">
        <v>0</v>
      </c>
      <c r="AZ1122" s="4">
        <v>0</v>
      </c>
      <c r="BA1122" s="4">
        <v>0</v>
      </c>
      <c r="BB1122" s="4">
        <v>1888</v>
      </c>
      <c r="BC1122" s="4">
        <v>1888</v>
      </c>
      <c r="BD1122" s="4">
        <v>215</v>
      </c>
      <c r="BE1122" s="4">
        <v>212</v>
      </c>
      <c r="BF1122" s="4">
        <v>3</v>
      </c>
      <c r="BG1122" s="8">
        <f t="shared" si="272"/>
        <v>6</v>
      </c>
      <c r="BH1122" s="4">
        <v>6</v>
      </c>
      <c r="BI1122" s="4">
        <v>0</v>
      </c>
      <c r="BJ1122" s="4">
        <v>0</v>
      </c>
      <c r="BK1122" s="4">
        <v>11376</v>
      </c>
      <c r="BL1122" s="4">
        <f t="shared" si="273"/>
        <v>13454</v>
      </c>
      <c r="BM1122" s="8">
        <f t="shared" si="274"/>
        <v>33</v>
      </c>
      <c r="BN1122" s="4">
        <v>27</v>
      </c>
      <c r="BO1122" s="4">
        <v>6</v>
      </c>
      <c r="BP1122" s="13">
        <v>0</v>
      </c>
      <c r="BQ1122" s="4">
        <v>27</v>
      </c>
      <c r="BR1122" s="4">
        <f t="shared" si="275"/>
        <v>24719</v>
      </c>
      <c r="BS1122" s="4">
        <f t="shared" si="276"/>
        <v>24101</v>
      </c>
      <c r="BT1122" s="4">
        <f t="shared" si="277"/>
        <v>674</v>
      </c>
      <c r="BU1122" s="4">
        <f t="shared" si="278"/>
        <v>110382</v>
      </c>
      <c r="BW1122" s="4">
        <v>0</v>
      </c>
    </row>
    <row r="1123" spans="1:75">
      <c r="A1123" s="4" t="s">
        <v>105</v>
      </c>
      <c r="B1123" s="18">
        <v>43683</v>
      </c>
      <c r="C1123" s="4" t="s">
        <v>220</v>
      </c>
      <c r="D1123" s="5">
        <v>2019</v>
      </c>
      <c r="E1123" s="4" t="s">
        <v>1068</v>
      </c>
      <c r="F1123" s="4">
        <v>46212</v>
      </c>
      <c r="G1123" s="4">
        <v>2595</v>
      </c>
      <c r="H1123" s="4">
        <v>18095</v>
      </c>
      <c r="I1123" s="4">
        <v>0</v>
      </c>
      <c r="J1123" s="4">
        <v>0</v>
      </c>
      <c r="K1123" s="8">
        <f t="shared" si="267"/>
        <v>18095</v>
      </c>
      <c r="L1123" s="4">
        <f t="shared" si="268"/>
        <v>0</v>
      </c>
      <c r="M1123" s="4">
        <v>46808</v>
      </c>
      <c r="N1123" s="4">
        <v>18266</v>
      </c>
      <c r="O1123" s="4">
        <v>18095</v>
      </c>
      <c r="P1123" s="4">
        <v>6</v>
      </c>
      <c r="Q1123" s="4">
        <v>6</v>
      </c>
      <c r="R1123" s="4">
        <v>165</v>
      </c>
      <c r="S1123" s="4">
        <v>37</v>
      </c>
      <c r="T1123" s="4">
        <v>11</v>
      </c>
      <c r="U1123" s="4">
        <v>105</v>
      </c>
      <c r="V1123" s="4">
        <v>0</v>
      </c>
      <c r="W1123" s="4">
        <v>12</v>
      </c>
      <c r="X1123" s="4">
        <f t="shared" si="269"/>
        <v>0</v>
      </c>
      <c r="Z1123" s="4">
        <v>376</v>
      </c>
      <c r="AA1123" s="4">
        <v>30</v>
      </c>
      <c r="AB1123" s="4">
        <v>29</v>
      </c>
      <c r="AC1123" s="4">
        <v>1</v>
      </c>
      <c r="AD1123" s="4">
        <v>0</v>
      </c>
      <c r="AE1123" s="4">
        <v>1</v>
      </c>
      <c r="AF1123" s="4">
        <v>0</v>
      </c>
      <c r="AG1123" s="4">
        <v>0</v>
      </c>
      <c r="AH1123" s="4">
        <v>0</v>
      </c>
      <c r="AI1123" s="4">
        <v>0</v>
      </c>
      <c r="AJ1123" s="4">
        <v>0</v>
      </c>
      <c r="AK1123" s="4">
        <v>0</v>
      </c>
      <c r="AL1123" s="4">
        <v>0</v>
      </c>
      <c r="AM1123" s="4">
        <v>0</v>
      </c>
      <c r="AN1123" s="4">
        <v>0</v>
      </c>
      <c r="AO1123" s="4">
        <v>0</v>
      </c>
      <c r="AP1123" s="4">
        <v>0</v>
      </c>
      <c r="AQ1123" s="4">
        <v>0</v>
      </c>
      <c r="AR1123" s="4">
        <v>0</v>
      </c>
      <c r="AS1123" s="4">
        <v>0</v>
      </c>
      <c r="AT1123" s="4">
        <v>0</v>
      </c>
      <c r="AU1123" s="4">
        <v>0</v>
      </c>
      <c r="AV1123" s="4">
        <v>0</v>
      </c>
      <c r="AW1123" s="4">
        <f t="shared" si="270"/>
        <v>30</v>
      </c>
      <c r="AX1123" s="8">
        <f t="shared" si="271"/>
        <v>29</v>
      </c>
      <c r="AY1123" s="4">
        <v>0</v>
      </c>
      <c r="AZ1123" s="4">
        <v>0</v>
      </c>
      <c r="BA1123" s="4">
        <v>0</v>
      </c>
      <c r="BB1123" s="4">
        <v>328</v>
      </c>
      <c r="BC1123" s="4">
        <v>328</v>
      </c>
      <c r="BD1123" s="4">
        <v>140</v>
      </c>
      <c r="BE1123" s="4">
        <v>138</v>
      </c>
      <c r="BF1123" s="4">
        <v>2</v>
      </c>
      <c r="BG1123" s="8">
        <f t="shared" si="272"/>
        <v>10</v>
      </c>
      <c r="BH1123" s="4">
        <v>10</v>
      </c>
      <c r="BI1123" s="4">
        <v>0</v>
      </c>
      <c r="BJ1123" s="4">
        <v>0</v>
      </c>
      <c r="BK1123" s="4">
        <v>9030</v>
      </c>
      <c r="BL1123" s="4">
        <f t="shared" si="273"/>
        <v>9226</v>
      </c>
      <c r="BM1123" s="8">
        <f t="shared" si="274"/>
        <v>18</v>
      </c>
      <c r="BN1123" s="4">
        <v>18</v>
      </c>
      <c r="BO1123" s="4">
        <v>0</v>
      </c>
      <c r="BP1123" s="13">
        <v>0</v>
      </c>
      <c r="BQ1123" s="4">
        <v>36</v>
      </c>
      <c r="BR1123" s="4">
        <f t="shared" si="275"/>
        <v>18236</v>
      </c>
      <c r="BS1123" s="4">
        <f t="shared" si="276"/>
        <v>18066</v>
      </c>
      <c r="BT1123" s="4">
        <f t="shared" si="277"/>
        <v>164</v>
      </c>
      <c r="BU1123" s="4">
        <f t="shared" si="278"/>
        <v>46432</v>
      </c>
      <c r="BW1123" s="4">
        <v>0</v>
      </c>
    </row>
    <row r="1124" spans="1:75">
      <c r="A1124" s="4" t="s">
        <v>107</v>
      </c>
      <c r="B1124" s="18">
        <v>43683</v>
      </c>
      <c r="C1124" s="4" t="s">
        <v>220</v>
      </c>
      <c r="D1124" s="5">
        <v>2019</v>
      </c>
      <c r="E1124" s="4" t="s">
        <v>1069</v>
      </c>
      <c r="F1124" s="4">
        <v>50929</v>
      </c>
      <c r="G1124" s="4">
        <v>3019</v>
      </c>
      <c r="H1124" s="4">
        <v>15737</v>
      </c>
      <c r="I1124" s="4">
        <v>1</v>
      </c>
      <c r="J1124" s="4">
        <v>5</v>
      </c>
      <c r="K1124" s="8">
        <f t="shared" si="267"/>
        <v>15733</v>
      </c>
      <c r="L1124" s="4">
        <f t="shared" si="268"/>
        <v>0</v>
      </c>
      <c r="M1124" s="4">
        <v>51689</v>
      </c>
      <c r="N1124" s="4">
        <v>15903</v>
      </c>
      <c r="O1124" s="4">
        <v>15733</v>
      </c>
      <c r="P1124" s="4">
        <v>2</v>
      </c>
      <c r="Q1124" s="4">
        <v>2</v>
      </c>
      <c r="R1124" s="4">
        <v>168</v>
      </c>
      <c r="S1124" s="4">
        <v>42</v>
      </c>
      <c r="T1124" s="4">
        <v>15</v>
      </c>
      <c r="U1124" s="4">
        <v>102</v>
      </c>
      <c r="V1124" s="4">
        <v>0</v>
      </c>
      <c r="W1124" s="4">
        <v>9</v>
      </c>
      <c r="X1124" s="4">
        <f t="shared" si="269"/>
        <v>0</v>
      </c>
      <c r="Z1124" s="4">
        <v>721</v>
      </c>
      <c r="AA1124" s="4">
        <v>32</v>
      </c>
      <c r="AB1124" s="4">
        <v>32</v>
      </c>
      <c r="AC1124" s="4">
        <v>0</v>
      </c>
      <c r="AD1124" s="4">
        <v>0</v>
      </c>
      <c r="AE1124" s="4">
        <v>0</v>
      </c>
      <c r="AF1124" s="4">
        <v>0</v>
      </c>
      <c r="AG1124" s="4">
        <v>0</v>
      </c>
      <c r="AH1124" s="4">
        <v>0</v>
      </c>
      <c r="AI1124" s="4">
        <v>0</v>
      </c>
      <c r="AJ1124" s="4">
        <v>0</v>
      </c>
      <c r="AK1124" s="4">
        <v>0</v>
      </c>
      <c r="AL1124" s="4">
        <v>0</v>
      </c>
      <c r="AM1124" s="4">
        <v>0</v>
      </c>
      <c r="AN1124" s="4">
        <v>0</v>
      </c>
      <c r="AO1124" s="4">
        <v>0</v>
      </c>
      <c r="AP1124" s="4">
        <v>0</v>
      </c>
      <c r="AQ1124" s="4">
        <v>0</v>
      </c>
      <c r="AR1124" s="4">
        <v>0</v>
      </c>
      <c r="AS1124" s="4">
        <v>0</v>
      </c>
      <c r="AT1124" s="4">
        <v>0</v>
      </c>
      <c r="AU1124" s="4">
        <v>0</v>
      </c>
      <c r="AV1124" s="4">
        <v>0</v>
      </c>
      <c r="AW1124" s="4">
        <f t="shared" si="270"/>
        <v>32</v>
      </c>
      <c r="AX1124" s="8">
        <f t="shared" si="271"/>
        <v>32</v>
      </c>
      <c r="AY1124" s="4">
        <v>0</v>
      </c>
      <c r="AZ1124" s="4">
        <v>0</v>
      </c>
      <c r="BA1124" s="4">
        <v>0</v>
      </c>
      <c r="BB1124" s="4">
        <v>449</v>
      </c>
      <c r="BC1124" s="4">
        <v>449</v>
      </c>
      <c r="BD1124" s="4">
        <v>141</v>
      </c>
      <c r="BE1124" s="4">
        <v>141</v>
      </c>
      <c r="BF1124" s="4">
        <v>0</v>
      </c>
      <c r="BG1124" s="8">
        <f t="shared" si="272"/>
        <v>9</v>
      </c>
      <c r="BH1124" s="4">
        <v>9</v>
      </c>
      <c r="BI1124" s="4">
        <v>0</v>
      </c>
      <c r="BJ1124" s="4">
        <v>0</v>
      </c>
      <c r="BK1124" s="4">
        <v>9361</v>
      </c>
      <c r="BL1124" s="4">
        <f t="shared" si="273"/>
        <v>6533</v>
      </c>
      <c r="BM1124" s="8">
        <f t="shared" si="274"/>
        <v>6</v>
      </c>
      <c r="BN1124" s="4">
        <v>6</v>
      </c>
      <c r="BO1124" s="4">
        <v>0</v>
      </c>
      <c r="BP1124" s="13">
        <v>0</v>
      </c>
      <c r="BQ1124" s="4">
        <v>25</v>
      </c>
      <c r="BR1124" s="4">
        <f t="shared" si="275"/>
        <v>15871</v>
      </c>
      <c r="BS1124" s="4">
        <f t="shared" si="276"/>
        <v>15701</v>
      </c>
      <c r="BT1124" s="4">
        <f t="shared" si="277"/>
        <v>168</v>
      </c>
      <c r="BU1124" s="4">
        <f t="shared" si="278"/>
        <v>50968</v>
      </c>
      <c r="BW1124" s="4">
        <v>0</v>
      </c>
    </row>
    <row r="1125" spans="1:75" ht="72.599999999999994">
      <c r="A1125" s="4" t="s">
        <v>109</v>
      </c>
      <c r="B1125" s="18">
        <v>43683</v>
      </c>
      <c r="C1125" s="4" t="s">
        <v>220</v>
      </c>
      <c r="D1125" s="5">
        <v>2019</v>
      </c>
      <c r="E1125" s="4" t="s">
        <v>1070</v>
      </c>
      <c r="F1125" s="4">
        <v>233713</v>
      </c>
      <c r="G1125" s="4">
        <v>20797</v>
      </c>
      <c r="H1125" s="4">
        <v>57490</v>
      </c>
      <c r="I1125" s="4">
        <v>10</v>
      </c>
      <c r="J1125" s="4">
        <v>2</v>
      </c>
      <c r="K1125" s="8">
        <f t="shared" si="267"/>
        <v>57498</v>
      </c>
      <c r="L1125" s="4">
        <f t="shared" si="268"/>
        <v>-1</v>
      </c>
      <c r="M1125" s="4">
        <v>236392</v>
      </c>
      <c r="N1125" s="4">
        <v>58546</v>
      </c>
      <c r="O1125" s="4">
        <v>57499</v>
      </c>
      <c r="P1125" s="4">
        <v>5</v>
      </c>
      <c r="Q1125" s="4">
        <v>11</v>
      </c>
      <c r="R1125" s="4">
        <v>1041</v>
      </c>
      <c r="S1125" s="4">
        <v>133</v>
      </c>
      <c r="T1125" s="4">
        <v>263</v>
      </c>
      <c r="U1125" s="4">
        <v>601</v>
      </c>
      <c r="V1125" s="4">
        <v>0</v>
      </c>
      <c r="W1125" s="4">
        <v>42</v>
      </c>
      <c r="X1125" s="4">
        <f t="shared" si="269"/>
        <v>1</v>
      </c>
      <c r="Y1125" s="2" t="s">
        <v>1071</v>
      </c>
      <c r="Z1125" s="4">
        <v>2253</v>
      </c>
      <c r="AA1125" s="4">
        <v>188</v>
      </c>
      <c r="AB1125" s="4">
        <v>181</v>
      </c>
      <c r="AC1125" s="4">
        <v>7</v>
      </c>
      <c r="AD1125" s="4">
        <v>0</v>
      </c>
      <c r="AE1125" s="4">
        <v>4</v>
      </c>
      <c r="AF1125" s="4">
        <v>1</v>
      </c>
      <c r="AG1125" s="4">
        <v>2</v>
      </c>
      <c r="AH1125" s="4">
        <v>0</v>
      </c>
      <c r="AI1125" s="4">
        <v>0</v>
      </c>
      <c r="AJ1125" s="4">
        <v>0</v>
      </c>
      <c r="AK1125" s="4">
        <v>0</v>
      </c>
      <c r="AL1125" s="4">
        <v>0</v>
      </c>
      <c r="AM1125" s="4">
        <v>0</v>
      </c>
      <c r="AN1125" s="4">
        <v>0</v>
      </c>
      <c r="AO1125" s="4">
        <v>0</v>
      </c>
      <c r="AP1125" s="4">
        <v>0</v>
      </c>
      <c r="AQ1125" s="4">
        <v>0</v>
      </c>
      <c r="AR1125" s="4">
        <v>0</v>
      </c>
      <c r="AS1125" s="4">
        <v>0</v>
      </c>
      <c r="AT1125" s="4">
        <v>0</v>
      </c>
      <c r="AU1125" s="4">
        <v>0</v>
      </c>
      <c r="AV1125" s="4">
        <v>0</v>
      </c>
      <c r="AW1125" s="4">
        <f t="shared" si="270"/>
        <v>188</v>
      </c>
      <c r="AX1125" s="8">
        <f t="shared" si="271"/>
        <v>181</v>
      </c>
      <c r="AY1125" s="4">
        <v>0</v>
      </c>
      <c r="AZ1125" s="4">
        <v>0</v>
      </c>
      <c r="BA1125" s="4">
        <v>0</v>
      </c>
      <c r="BB1125" s="4">
        <v>1431</v>
      </c>
      <c r="BC1125" s="4">
        <v>1431</v>
      </c>
      <c r="BD1125" s="4">
        <v>449</v>
      </c>
      <c r="BE1125" s="4">
        <v>435</v>
      </c>
      <c r="BF1125" s="4">
        <v>14</v>
      </c>
      <c r="BG1125" s="8">
        <f t="shared" si="272"/>
        <v>22</v>
      </c>
      <c r="BH1125" s="4">
        <v>22</v>
      </c>
      <c r="BI1125" s="4">
        <v>0</v>
      </c>
      <c r="BJ1125" s="4">
        <v>0</v>
      </c>
      <c r="BK1125" s="4">
        <v>15356</v>
      </c>
      <c r="BL1125" s="4">
        <f t="shared" si="273"/>
        <v>43168</v>
      </c>
      <c r="BM1125" s="8">
        <f t="shared" si="274"/>
        <v>83</v>
      </c>
      <c r="BN1125" s="4">
        <v>83</v>
      </c>
      <c r="BO1125" s="4">
        <v>0</v>
      </c>
      <c r="BP1125" s="13">
        <v>0</v>
      </c>
      <c r="BQ1125" s="4">
        <v>151</v>
      </c>
      <c r="BR1125" s="4">
        <f t="shared" si="275"/>
        <v>58358</v>
      </c>
      <c r="BS1125" s="4">
        <f t="shared" si="276"/>
        <v>57318</v>
      </c>
      <c r="BT1125" s="4">
        <f t="shared" si="277"/>
        <v>1034</v>
      </c>
      <c r="BU1125" s="4">
        <f t="shared" si="278"/>
        <v>234139</v>
      </c>
      <c r="BW1125" s="4">
        <v>0</v>
      </c>
    </row>
    <row r="1126" spans="1:75">
      <c r="A1126" s="4" t="s">
        <v>111</v>
      </c>
      <c r="B1126" s="18">
        <v>43683</v>
      </c>
      <c r="C1126" s="4" t="s">
        <v>220</v>
      </c>
      <c r="D1126" s="5">
        <v>2019</v>
      </c>
      <c r="E1126" s="4" t="s">
        <v>1072</v>
      </c>
      <c r="F1126" s="4">
        <v>1626</v>
      </c>
      <c r="G1126" s="4">
        <v>156</v>
      </c>
      <c r="H1126" s="4">
        <v>824</v>
      </c>
      <c r="I1126" s="4">
        <v>0</v>
      </c>
      <c r="J1126" s="4">
        <v>1</v>
      </c>
      <c r="K1126" s="8">
        <f t="shared" si="267"/>
        <v>823</v>
      </c>
      <c r="L1126" s="4">
        <f t="shared" si="268"/>
        <v>0</v>
      </c>
      <c r="M1126" s="4">
        <v>1729</v>
      </c>
      <c r="N1126" s="4">
        <v>845</v>
      </c>
      <c r="O1126" s="4">
        <v>823</v>
      </c>
      <c r="P1126" s="4">
        <v>0</v>
      </c>
      <c r="Q1126" s="4">
        <v>0</v>
      </c>
      <c r="R1126" s="4">
        <v>22</v>
      </c>
      <c r="S1126" s="4">
        <v>5</v>
      </c>
      <c r="T1126" s="4">
        <v>2</v>
      </c>
      <c r="U1126" s="4">
        <v>15</v>
      </c>
      <c r="V1126" s="4">
        <v>0</v>
      </c>
      <c r="W1126" s="4">
        <v>0</v>
      </c>
      <c r="X1126" s="4">
        <f t="shared" si="269"/>
        <v>0</v>
      </c>
      <c r="Z1126" s="4">
        <v>24</v>
      </c>
      <c r="AA1126" s="4">
        <v>3</v>
      </c>
      <c r="AB1126" s="4">
        <v>3</v>
      </c>
      <c r="AC1126" s="4">
        <v>0</v>
      </c>
      <c r="AD1126" s="4">
        <v>0</v>
      </c>
      <c r="AE1126" s="4">
        <v>0</v>
      </c>
      <c r="AF1126" s="4">
        <v>0</v>
      </c>
      <c r="AG1126" s="4">
        <v>0</v>
      </c>
      <c r="AH1126" s="4">
        <v>0</v>
      </c>
      <c r="AI1126" s="4">
        <v>0</v>
      </c>
      <c r="AJ1126" s="4">
        <v>0</v>
      </c>
      <c r="AK1126" s="4">
        <v>0</v>
      </c>
      <c r="AL1126" s="4">
        <v>0</v>
      </c>
      <c r="AM1126" s="4">
        <v>0</v>
      </c>
      <c r="AN1126" s="4">
        <v>0</v>
      </c>
      <c r="AO1126" s="4">
        <v>0</v>
      </c>
      <c r="AP1126" s="4">
        <v>0</v>
      </c>
      <c r="AQ1126" s="4">
        <v>0</v>
      </c>
      <c r="AR1126" s="4">
        <v>0</v>
      </c>
      <c r="AS1126" s="4">
        <v>0</v>
      </c>
      <c r="AT1126" s="4">
        <v>0</v>
      </c>
      <c r="AU1126" s="4">
        <v>0</v>
      </c>
      <c r="AV1126" s="4">
        <v>0</v>
      </c>
      <c r="AW1126" s="4">
        <f t="shared" si="270"/>
        <v>3</v>
      </c>
      <c r="AX1126" s="8">
        <f t="shared" si="271"/>
        <v>3</v>
      </c>
      <c r="AY1126" s="4">
        <v>0</v>
      </c>
      <c r="AZ1126" s="4">
        <v>0</v>
      </c>
      <c r="BA1126" s="4">
        <v>0</v>
      </c>
      <c r="BB1126" s="4">
        <v>57</v>
      </c>
      <c r="BC1126" s="4">
        <v>57</v>
      </c>
      <c r="BD1126" s="4">
        <v>17</v>
      </c>
      <c r="BE1126" s="4">
        <v>17</v>
      </c>
      <c r="BF1126" s="4">
        <v>0</v>
      </c>
      <c r="BG1126" s="8">
        <f t="shared" si="272"/>
        <v>0</v>
      </c>
      <c r="BH1126" s="4">
        <v>0</v>
      </c>
      <c r="BI1126" s="4">
        <v>0</v>
      </c>
      <c r="BJ1126" s="4">
        <v>0</v>
      </c>
      <c r="BK1126" s="4">
        <v>403</v>
      </c>
      <c r="BL1126" s="4">
        <f t="shared" si="273"/>
        <v>442</v>
      </c>
      <c r="BM1126" s="8">
        <f t="shared" si="274"/>
        <v>0</v>
      </c>
      <c r="BN1126" s="4">
        <v>0</v>
      </c>
      <c r="BO1126" s="4">
        <v>0</v>
      </c>
      <c r="BP1126" s="13">
        <v>0</v>
      </c>
      <c r="BQ1126" s="4">
        <v>0</v>
      </c>
      <c r="BR1126" s="4">
        <f t="shared" si="275"/>
        <v>842</v>
      </c>
      <c r="BS1126" s="4">
        <f t="shared" si="276"/>
        <v>820</v>
      </c>
      <c r="BT1126" s="4">
        <f t="shared" si="277"/>
        <v>22</v>
      </c>
      <c r="BU1126" s="4">
        <f t="shared" si="278"/>
        <v>1705</v>
      </c>
      <c r="BW1126" s="4">
        <v>0</v>
      </c>
    </row>
    <row r="1127" spans="1:75">
      <c r="A1127" s="4" t="s">
        <v>113</v>
      </c>
      <c r="B1127" s="18">
        <v>43683</v>
      </c>
      <c r="C1127" s="4" t="s">
        <v>220</v>
      </c>
      <c r="D1127" s="5">
        <v>2019</v>
      </c>
      <c r="E1127" s="4" t="s">
        <v>1073</v>
      </c>
      <c r="F1127" s="4">
        <v>54130</v>
      </c>
      <c r="G1127" s="4">
        <v>4270</v>
      </c>
      <c r="H1127" s="4">
        <v>12531</v>
      </c>
      <c r="I1127" s="4">
        <v>0</v>
      </c>
      <c r="J1127" s="4">
        <v>0</v>
      </c>
      <c r="K1127" s="8">
        <f t="shared" si="267"/>
        <v>12531</v>
      </c>
      <c r="L1127" s="4">
        <f t="shared" si="268"/>
        <v>0</v>
      </c>
      <c r="M1127" s="4">
        <v>54574</v>
      </c>
      <c r="N1127" s="4">
        <v>12705</v>
      </c>
      <c r="O1127" s="4">
        <v>12531</v>
      </c>
      <c r="P1127" s="4">
        <v>0</v>
      </c>
      <c r="Q1127" s="4">
        <v>0</v>
      </c>
      <c r="R1127" s="4">
        <v>174</v>
      </c>
      <c r="S1127" s="4">
        <v>32</v>
      </c>
      <c r="T1127" s="4">
        <v>21</v>
      </c>
      <c r="U1127" s="4">
        <v>121</v>
      </c>
      <c r="V1127" s="4">
        <v>0</v>
      </c>
      <c r="W1127" s="4">
        <v>0</v>
      </c>
      <c r="X1127" s="4">
        <f t="shared" si="269"/>
        <v>0</v>
      </c>
      <c r="Z1127" s="4">
        <v>564</v>
      </c>
      <c r="AA1127" s="4">
        <v>30</v>
      </c>
      <c r="AB1127" s="4">
        <v>28</v>
      </c>
      <c r="AC1127" s="4">
        <v>2</v>
      </c>
      <c r="AD1127" s="4">
        <v>1</v>
      </c>
      <c r="AE1127" s="4">
        <v>1</v>
      </c>
      <c r="AF1127" s="4">
        <v>0</v>
      </c>
      <c r="AG1127" s="4">
        <v>0</v>
      </c>
      <c r="AH1127" s="4">
        <v>0</v>
      </c>
      <c r="AI1127" s="4">
        <v>0</v>
      </c>
      <c r="AJ1127" s="4">
        <v>0</v>
      </c>
      <c r="AK1127" s="4">
        <v>0</v>
      </c>
      <c r="AL1127" s="4">
        <v>0</v>
      </c>
      <c r="AM1127" s="4">
        <v>0</v>
      </c>
      <c r="AN1127" s="4">
        <v>0</v>
      </c>
      <c r="AO1127" s="4">
        <v>0</v>
      </c>
      <c r="AP1127" s="4">
        <v>0</v>
      </c>
      <c r="AQ1127" s="4">
        <v>0</v>
      </c>
      <c r="AR1127" s="4">
        <v>0</v>
      </c>
      <c r="AS1127" s="4">
        <v>0</v>
      </c>
      <c r="AT1127" s="4">
        <v>0</v>
      </c>
      <c r="AU1127" s="4">
        <v>0</v>
      </c>
      <c r="AV1127" s="4">
        <v>0</v>
      </c>
      <c r="AW1127" s="4">
        <f t="shared" si="270"/>
        <v>30</v>
      </c>
      <c r="AX1127" s="8">
        <f t="shared" si="271"/>
        <v>28</v>
      </c>
      <c r="AY1127" s="4">
        <v>0</v>
      </c>
      <c r="AZ1127" s="4">
        <v>0</v>
      </c>
      <c r="BA1127" s="4">
        <v>0</v>
      </c>
      <c r="BB1127" s="4">
        <v>231</v>
      </c>
      <c r="BC1127" s="4">
        <v>231</v>
      </c>
      <c r="BD1127" s="4">
        <v>76</v>
      </c>
      <c r="BE1127" s="4">
        <v>74</v>
      </c>
      <c r="BF1127" s="4">
        <v>2</v>
      </c>
      <c r="BG1127" s="8">
        <f t="shared" si="272"/>
        <v>7</v>
      </c>
      <c r="BH1127" s="4">
        <v>7</v>
      </c>
      <c r="BI1127" s="4">
        <v>0</v>
      </c>
      <c r="BJ1127" s="4">
        <v>0</v>
      </c>
      <c r="BK1127" s="4">
        <v>6941</v>
      </c>
      <c r="BL1127" s="4">
        <f t="shared" si="273"/>
        <v>5757</v>
      </c>
      <c r="BM1127" s="8">
        <f t="shared" si="274"/>
        <v>17</v>
      </c>
      <c r="BN1127" s="4">
        <v>17</v>
      </c>
      <c r="BO1127" s="4">
        <v>0</v>
      </c>
      <c r="BP1127" s="13">
        <v>0</v>
      </c>
      <c r="BQ1127" s="4">
        <v>41</v>
      </c>
      <c r="BR1127" s="4">
        <f t="shared" si="275"/>
        <v>12675</v>
      </c>
      <c r="BS1127" s="4">
        <f t="shared" si="276"/>
        <v>12503</v>
      </c>
      <c r="BT1127" s="4">
        <f t="shared" si="277"/>
        <v>172</v>
      </c>
      <c r="BU1127" s="4">
        <f t="shared" si="278"/>
        <v>54010</v>
      </c>
      <c r="BW1127" s="4">
        <v>0</v>
      </c>
    </row>
    <row r="1128" spans="1:75">
      <c r="A1128" s="4" t="s">
        <v>115</v>
      </c>
      <c r="B1128" s="18">
        <v>43683</v>
      </c>
      <c r="C1128" s="4" t="s">
        <v>220</v>
      </c>
      <c r="D1128" s="5">
        <v>2019</v>
      </c>
      <c r="E1128" s="4" t="s">
        <v>1074</v>
      </c>
      <c r="F1128" s="4">
        <v>22824</v>
      </c>
      <c r="G1128" s="4">
        <v>1135</v>
      </c>
      <c r="H1128" s="4">
        <v>8169</v>
      </c>
      <c r="I1128" s="4">
        <v>0</v>
      </c>
      <c r="J1128" s="4">
        <v>0</v>
      </c>
      <c r="K1128" s="8">
        <f t="shared" si="267"/>
        <v>8169</v>
      </c>
      <c r="L1128" s="4">
        <f t="shared" si="268"/>
        <v>0</v>
      </c>
      <c r="M1128" s="4">
        <v>22824</v>
      </c>
      <c r="N1128" s="4">
        <v>8243</v>
      </c>
      <c r="O1128" s="4">
        <v>8169</v>
      </c>
      <c r="P1128" s="4">
        <v>0</v>
      </c>
      <c r="Q1128" s="4">
        <v>0</v>
      </c>
      <c r="R1128" s="4">
        <v>74</v>
      </c>
      <c r="S1128" s="4">
        <v>26</v>
      </c>
      <c r="T1128" s="4">
        <v>8</v>
      </c>
      <c r="U1128" s="4">
        <v>38</v>
      </c>
      <c r="V1128" s="4">
        <v>0</v>
      </c>
      <c r="W1128" s="4">
        <v>2</v>
      </c>
      <c r="X1128" s="4">
        <f t="shared" si="269"/>
        <v>0</v>
      </c>
      <c r="Z1128" s="4">
        <v>174</v>
      </c>
      <c r="AA1128" s="4">
        <v>11</v>
      </c>
      <c r="AB1128" s="4">
        <v>11</v>
      </c>
      <c r="AC1128" s="4">
        <v>0</v>
      </c>
      <c r="AD1128" s="4">
        <v>0</v>
      </c>
      <c r="AE1128" s="4">
        <v>0</v>
      </c>
      <c r="AF1128" s="4">
        <v>0</v>
      </c>
      <c r="AG1128" s="4">
        <v>0</v>
      </c>
      <c r="AH1128" s="4">
        <v>0</v>
      </c>
      <c r="AI1128" s="4">
        <v>0</v>
      </c>
      <c r="AJ1128" s="4">
        <v>0</v>
      </c>
      <c r="AK1128" s="4">
        <v>0</v>
      </c>
      <c r="AL1128" s="4">
        <v>0</v>
      </c>
      <c r="AM1128" s="4">
        <v>0</v>
      </c>
      <c r="AN1128" s="4">
        <v>0</v>
      </c>
      <c r="AO1128" s="4">
        <v>0</v>
      </c>
      <c r="AP1128" s="4">
        <v>0</v>
      </c>
      <c r="AQ1128" s="4">
        <v>0</v>
      </c>
      <c r="AR1128" s="4">
        <v>0</v>
      </c>
      <c r="AS1128" s="4">
        <v>0</v>
      </c>
      <c r="AT1128" s="4">
        <v>0</v>
      </c>
      <c r="AU1128" s="4">
        <v>0</v>
      </c>
      <c r="AV1128" s="4">
        <v>0</v>
      </c>
      <c r="AW1128" s="4">
        <f t="shared" si="270"/>
        <v>11</v>
      </c>
      <c r="AX1128" s="8">
        <f t="shared" si="271"/>
        <v>11</v>
      </c>
      <c r="AY1128" s="4">
        <v>0</v>
      </c>
      <c r="AZ1128" s="4">
        <v>0</v>
      </c>
      <c r="BA1128" s="4">
        <v>0</v>
      </c>
      <c r="BB1128" s="4">
        <v>221</v>
      </c>
      <c r="BC1128" s="4">
        <v>221</v>
      </c>
      <c r="BD1128" s="4">
        <v>63</v>
      </c>
      <c r="BE1128" s="4">
        <v>63</v>
      </c>
      <c r="BF1128" s="4">
        <v>0</v>
      </c>
      <c r="BG1128" s="8">
        <f t="shared" si="272"/>
        <v>2</v>
      </c>
      <c r="BH1128" s="4">
        <v>2</v>
      </c>
      <c r="BI1128" s="4">
        <v>0</v>
      </c>
      <c r="BJ1128" s="4">
        <v>0</v>
      </c>
      <c r="BK1128" s="4">
        <v>3269</v>
      </c>
      <c r="BL1128" s="4">
        <f t="shared" si="273"/>
        <v>4972</v>
      </c>
      <c r="BM1128" s="8">
        <f t="shared" si="274"/>
        <v>3</v>
      </c>
      <c r="BN1128" s="4">
        <v>3</v>
      </c>
      <c r="BO1128" s="4">
        <v>0</v>
      </c>
      <c r="BP1128" s="13">
        <v>0</v>
      </c>
      <c r="BQ1128" s="4">
        <v>11</v>
      </c>
      <c r="BR1128" s="4">
        <f t="shared" si="275"/>
        <v>8232</v>
      </c>
      <c r="BS1128" s="4">
        <f t="shared" si="276"/>
        <v>8158</v>
      </c>
      <c r="BT1128" s="4">
        <f t="shared" si="277"/>
        <v>74</v>
      </c>
      <c r="BU1128" s="4">
        <f t="shared" si="278"/>
        <v>22650</v>
      </c>
      <c r="BW1128" s="4">
        <v>0</v>
      </c>
    </row>
    <row r="1129" spans="1:75">
      <c r="A1129" s="4" t="s">
        <v>117</v>
      </c>
      <c r="B1129" s="18">
        <v>43683</v>
      </c>
      <c r="C1129" s="4" t="s">
        <v>220</v>
      </c>
      <c r="D1129" s="5">
        <v>2019</v>
      </c>
      <c r="E1129" s="4" t="s">
        <v>1075</v>
      </c>
      <c r="F1129" s="4">
        <v>563</v>
      </c>
      <c r="G1129" s="4">
        <v>51</v>
      </c>
      <c r="H1129" s="4">
        <v>241</v>
      </c>
      <c r="I1129" s="4">
        <v>0</v>
      </c>
      <c r="J1129" s="4">
        <v>1</v>
      </c>
      <c r="K1129" s="8">
        <f t="shared" si="267"/>
        <v>240</v>
      </c>
      <c r="L1129" s="4">
        <f t="shared" si="268"/>
        <v>0</v>
      </c>
      <c r="M1129" s="4">
        <v>573</v>
      </c>
      <c r="N1129" s="4">
        <v>242</v>
      </c>
      <c r="O1129" s="4">
        <v>240</v>
      </c>
      <c r="P1129" s="4">
        <v>0</v>
      </c>
      <c r="Q1129" s="4">
        <v>0</v>
      </c>
      <c r="R1129" s="4">
        <v>2</v>
      </c>
      <c r="S1129" s="4">
        <v>0</v>
      </c>
      <c r="T1129" s="4">
        <v>0</v>
      </c>
      <c r="U1129" s="4">
        <v>1</v>
      </c>
      <c r="V1129" s="4">
        <v>0</v>
      </c>
      <c r="W1129" s="4">
        <v>1</v>
      </c>
      <c r="X1129" s="4">
        <f t="shared" si="269"/>
        <v>0</v>
      </c>
      <c r="Z1129" s="4">
        <v>8</v>
      </c>
      <c r="AA1129" s="4">
        <v>0</v>
      </c>
      <c r="AB1129" s="4">
        <v>0</v>
      </c>
      <c r="AC1129" s="4">
        <v>0</v>
      </c>
      <c r="AD1129" s="4">
        <v>0</v>
      </c>
      <c r="AE1129" s="4">
        <v>0</v>
      </c>
      <c r="AF1129" s="4">
        <v>0</v>
      </c>
      <c r="AG1129" s="4">
        <v>0</v>
      </c>
      <c r="AH1129" s="4">
        <v>0</v>
      </c>
      <c r="AI1129" s="4">
        <v>0</v>
      </c>
      <c r="AJ1129" s="4">
        <v>0</v>
      </c>
      <c r="AK1129" s="4">
        <v>0</v>
      </c>
      <c r="AL1129" s="4">
        <v>0</v>
      </c>
      <c r="AM1129" s="4">
        <v>0</v>
      </c>
      <c r="AN1129" s="4">
        <v>0</v>
      </c>
      <c r="AO1129" s="4">
        <v>0</v>
      </c>
      <c r="AP1129" s="4">
        <v>0</v>
      </c>
      <c r="AQ1129" s="4">
        <v>0</v>
      </c>
      <c r="AR1129" s="4">
        <v>0</v>
      </c>
      <c r="AS1129" s="4">
        <v>0</v>
      </c>
      <c r="AT1129" s="4">
        <v>0</v>
      </c>
      <c r="AU1129" s="4">
        <v>0</v>
      </c>
      <c r="AV1129" s="4">
        <v>0</v>
      </c>
      <c r="AW1129" s="4">
        <f t="shared" si="270"/>
        <v>0</v>
      </c>
      <c r="AX1129" s="8">
        <f t="shared" si="271"/>
        <v>0</v>
      </c>
      <c r="AY1129" s="4">
        <v>0</v>
      </c>
      <c r="AZ1129" s="4">
        <v>0</v>
      </c>
      <c r="BA1129" s="4">
        <v>0</v>
      </c>
      <c r="BB1129" s="4">
        <v>7</v>
      </c>
      <c r="BC1129" s="4">
        <v>7</v>
      </c>
      <c r="BD1129" s="4">
        <v>7</v>
      </c>
      <c r="BE1129" s="4">
        <v>7</v>
      </c>
      <c r="BF1129" s="4">
        <v>0</v>
      </c>
      <c r="BG1129" s="8">
        <f t="shared" si="272"/>
        <v>0</v>
      </c>
      <c r="BH1129" s="4">
        <v>0</v>
      </c>
      <c r="BI1129" s="4">
        <v>0</v>
      </c>
      <c r="BJ1129" s="4">
        <v>0</v>
      </c>
      <c r="BK1129" s="4">
        <v>63</v>
      </c>
      <c r="BL1129" s="4">
        <f t="shared" si="273"/>
        <v>179</v>
      </c>
      <c r="BM1129" s="8">
        <f t="shared" si="274"/>
        <v>0</v>
      </c>
      <c r="BN1129" s="4">
        <v>0</v>
      </c>
      <c r="BO1129" s="4">
        <v>0</v>
      </c>
      <c r="BP1129" s="13">
        <v>0</v>
      </c>
      <c r="BQ1129" s="4">
        <v>0</v>
      </c>
      <c r="BR1129" s="4">
        <f t="shared" si="275"/>
        <v>242</v>
      </c>
      <c r="BS1129" s="4">
        <f t="shared" si="276"/>
        <v>240</v>
      </c>
      <c r="BT1129" s="4">
        <f t="shared" si="277"/>
        <v>2</v>
      </c>
      <c r="BU1129" s="4">
        <f t="shared" si="278"/>
        <v>565</v>
      </c>
      <c r="BW1129" s="4">
        <v>0</v>
      </c>
    </row>
    <row r="1130" spans="1:75">
      <c r="A1130" s="4" t="s">
        <v>119</v>
      </c>
      <c r="B1130" s="18">
        <v>43683</v>
      </c>
      <c r="C1130" s="4" t="s">
        <v>220</v>
      </c>
      <c r="D1130" s="5">
        <v>2019</v>
      </c>
      <c r="E1130" s="4" t="s">
        <v>1076</v>
      </c>
      <c r="F1130" s="4">
        <v>29203</v>
      </c>
      <c r="G1130" s="4">
        <v>2969</v>
      </c>
      <c r="H1130" s="4">
        <v>6170</v>
      </c>
      <c r="I1130" s="4">
        <v>1</v>
      </c>
      <c r="J1130" s="4">
        <v>0</v>
      </c>
      <c r="K1130" s="8">
        <f t="shared" si="267"/>
        <v>6171</v>
      </c>
      <c r="L1130" s="4">
        <f t="shared" si="268"/>
        <v>0</v>
      </c>
      <c r="M1130" s="4">
        <v>29864</v>
      </c>
      <c r="N1130" s="4">
        <v>6286</v>
      </c>
      <c r="O1130" s="4">
        <v>6171</v>
      </c>
      <c r="P1130" s="4">
        <v>2</v>
      </c>
      <c r="Q1130" s="4">
        <v>2</v>
      </c>
      <c r="R1130" s="4">
        <v>113</v>
      </c>
      <c r="S1130" s="4">
        <v>15</v>
      </c>
      <c r="T1130" s="4">
        <v>11</v>
      </c>
      <c r="U1130" s="4">
        <v>84</v>
      </c>
      <c r="V1130" s="4">
        <v>0</v>
      </c>
      <c r="W1130" s="4">
        <v>3</v>
      </c>
      <c r="X1130" s="4">
        <f t="shared" si="269"/>
        <v>0</v>
      </c>
      <c r="Z1130" s="4">
        <v>227</v>
      </c>
      <c r="AA1130" s="4">
        <v>13</v>
      </c>
      <c r="AB1130" s="4">
        <v>13</v>
      </c>
      <c r="AC1130" s="4">
        <v>0</v>
      </c>
      <c r="AD1130" s="4">
        <v>0</v>
      </c>
      <c r="AE1130" s="4">
        <v>0</v>
      </c>
      <c r="AF1130" s="4">
        <v>0</v>
      </c>
      <c r="AG1130" s="4">
        <v>0</v>
      </c>
      <c r="AH1130" s="4">
        <v>0</v>
      </c>
      <c r="AI1130" s="4">
        <v>0</v>
      </c>
      <c r="AJ1130" s="4">
        <v>0</v>
      </c>
      <c r="AK1130" s="4">
        <v>0</v>
      </c>
      <c r="AL1130" s="4">
        <v>0</v>
      </c>
      <c r="AM1130" s="4">
        <v>0</v>
      </c>
      <c r="AN1130" s="4">
        <v>0</v>
      </c>
      <c r="AO1130" s="4">
        <v>0</v>
      </c>
      <c r="AP1130" s="4">
        <v>0</v>
      </c>
      <c r="AQ1130" s="4">
        <v>0</v>
      </c>
      <c r="AR1130" s="4">
        <v>0</v>
      </c>
      <c r="AS1130" s="4">
        <v>0</v>
      </c>
      <c r="AT1130" s="4">
        <v>0</v>
      </c>
      <c r="AU1130" s="4">
        <v>0</v>
      </c>
      <c r="AV1130" s="4">
        <v>0</v>
      </c>
      <c r="AW1130" s="4">
        <f t="shared" si="270"/>
        <v>13</v>
      </c>
      <c r="AX1130" s="8">
        <f t="shared" si="271"/>
        <v>13</v>
      </c>
      <c r="AY1130" s="4">
        <v>0</v>
      </c>
      <c r="AZ1130" s="4">
        <v>0</v>
      </c>
      <c r="BA1130" s="4">
        <v>0</v>
      </c>
      <c r="BB1130" s="4">
        <v>135</v>
      </c>
      <c r="BC1130" s="4">
        <v>135</v>
      </c>
      <c r="BD1130" s="4">
        <v>38</v>
      </c>
      <c r="BE1130" s="4">
        <v>34</v>
      </c>
      <c r="BF1130" s="4">
        <v>4</v>
      </c>
      <c r="BG1130" s="8">
        <f t="shared" si="272"/>
        <v>0</v>
      </c>
      <c r="BH1130" s="4">
        <v>0</v>
      </c>
      <c r="BI1130" s="4">
        <v>0</v>
      </c>
      <c r="BJ1130" s="4">
        <v>0</v>
      </c>
      <c r="BK1130" s="4">
        <v>2466</v>
      </c>
      <c r="BL1130" s="4">
        <f t="shared" si="273"/>
        <v>3820</v>
      </c>
      <c r="BM1130" s="8">
        <f t="shared" si="274"/>
        <v>9</v>
      </c>
      <c r="BN1130" s="4">
        <v>9</v>
      </c>
      <c r="BO1130" s="4">
        <v>0</v>
      </c>
      <c r="BP1130" s="13">
        <v>0</v>
      </c>
      <c r="BQ1130" s="4">
        <v>13</v>
      </c>
      <c r="BR1130" s="4">
        <f t="shared" si="275"/>
        <v>6273</v>
      </c>
      <c r="BS1130" s="4">
        <f t="shared" si="276"/>
        <v>6158</v>
      </c>
      <c r="BT1130" s="4">
        <f t="shared" si="277"/>
        <v>113</v>
      </c>
      <c r="BU1130" s="4">
        <f t="shared" si="278"/>
        <v>29637</v>
      </c>
      <c r="BW1130" s="4">
        <v>0</v>
      </c>
    </row>
    <row r="1131" spans="1:75">
      <c r="A1131" s="4" t="s">
        <v>121</v>
      </c>
      <c r="B1131" s="18">
        <v>43683</v>
      </c>
      <c r="C1131" s="4" t="s">
        <v>220</v>
      </c>
      <c r="D1131" s="5">
        <v>2019</v>
      </c>
      <c r="E1131" s="4" t="s">
        <v>1077</v>
      </c>
      <c r="K1131" s="8">
        <f t="shared" si="267"/>
        <v>0</v>
      </c>
      <c r="L1131" s="4">
        <f t="shared" si="268"/>
        <v>0</v>
      </c>
      <c r="X1131" s="4">
        <f t="shared" si="269"/>
        <v>0</v>
      </c>
      <c r="AW1131" s="4">
        <f t="shared" si="270"/>
        <v>0</v>
      </c>
      <c r="AX1131" s="8">
        <f t="shared" si="271"/>
        <v>0</v>
      </c>
      <c r="BG1131" s="8">
        <f t="shared" si="272"/>
        <v>0</v>
      </c>
      <c r="BL1131" s="4">
        <f t="shared" si="273"/>
        <v>0</v>
      </c>
      <c r="BM1131" s="8">
        <f t="shared" si="274"/>
        <v>0</v>
      </c>
      <c r="BP1131" s="13"/>
      <c r="BR1131" s="4">
        <f t="shared" si="275"/>
        <v>0</v>
      </c>
      <c r="BS1131" s="4">
        <f t="shared" si="276"/>
        <v>0</v>
      </c>
      <c r="BT1131" s="4">
        <f t="shared" si="277"/>
        <v>0</v>
      </c>
      <c r="BU1131" s="4">
        <f t="shared" si="278"/>
        <v>0</v>
      </c>
    </row>
    <row r="1132" spans="1:75" ht="29.1">
      <c r="A1132" s="4" t="s">
        <v>123</v>
      </c>
      <c r="B1132" s="18">
        <v>43683</v>
      </c>
      <c r="C1132" s="4" t="s">
        <v>220</v>
      </c>
      <c r="D1132" s="5">
        <v>2019</v>
      </c>
      <c r="E1132" s="4" t="s">
        <v>1078</v>
      </c>
      <c r="F1132" s="4">
        <v>39252</v>
      </c>
      <c r="G1132" s="4">
        <v>2660</v>
      </c>
      <c r="H1132" s="4">
        <v>10940</v>
      </c>
      <c r="I1132" s="4">
        <v>0</v>
      </c>
      <c r="J1132" s="4">
        <v>3</v>
      </c>
      <c r="K1132" s="8">
        <f t="shared" si="267"/>
        <v>10937</v>
      </c>
      <c r="L1132" s="4">
        <f t="shared" si="268"/>
        <v>-7</v>
      </c>
      <c r="M1132" s="4">
        <v>39624</v>
      </c>
      <c r="N1132" s="4">
        <v>11275</v>
      </c>
      <c r="O1132" s="4">
        <v>10944</v>
      </c>
      <c r="P1132" s="4">
        <v>0</v>
      </c>
      <c r="Q1132" s="4">
        <v>0</v>
      </c>
      <c r="R1132" s="4">
        <v>331</v>
      </c>
      <c r="S1132" s="4">
        <v>46</v>
      </c>
      <c r="T1132" s="4">
        <v>47</v>
      </c>
      <c r="U1132" s="4">
        <v>238</v>
      </c>
      <c r="V1132" s="4">
        <v>0</v>
      </c>
      <c r="W1132" s="4">
        <v>0</v>
      </c>
      <c r="X1132" s="4">
        <f t="shared" si="269"/>
        <v>0</v>
      </c>
      <c r="Y1132" s="2" t="s">
        <v>1079</v>
      </c>
      <c r="Z1132" s="4">
        <v>298</v>
      </c>
      <c r="AA1132" s="4">
        <v>34</v>
      </c>
      <c r="AB1132" s="4">
        <v>31</v>
      </c>
      <c r="AC1132" s="4">
        <v>3</v>
      </c>
      <c r="AD1132" s="4">
        <v>0</v>
      </c>
      <c r="AE1132" s="4">
        <v>1</v>
      </c>
      <c r="AF1132" s="4">
        <v>2</v>
      </c>
      <c r="AG1132" s="4">
        <v>0</v>
      </c>
      <c r="AH1132" s="4">
        <v>0</v>
      </c>
      <c r="AI1132" s="4">
        <v>0</v>
      </c>
      <c r="AJ1132" s="4">
        <v>0</v>
      </c>
      <c r="AK1132" s="4">
        <v>0</v>
      </c>
      <c r="AL1132" s="4">
        <v>0</v>
      </c>
      <c r="AM1132" s="4">
        <v>0</v>
      </c>
      <c r="AN1132" s="4">
        <v>0</v>
      </c>
      <c r="AO1132" s="4">
        <v>0</v>
      </c>
      <c r="AP1132" s="4">
        <v>0</v>
      </c>
      <c r="AQ1132" s="4">
        <v>0</v>
      </c>
      <c r="AR1132" s="4">
        <v>0</v>
      </c>
      <c r="AS1132" s="4">
        <v>0</v>
      </c>
      <c r="AT1132" s="4">
        <v>0</v>
      </c>
      <c r="AU1132" s="4">
        <v>0</v>
      </c>
      <c r="AV1132" s="4">
        <v>0</v>
      </c>
      <c r="AW1132" s="4">
        <f t="shared" si="270"/>
        <v>34</v>
      </c>
      <c r="AX1132" s="8">
        <f t="shared" si="271"/>
        <v>31</v>
      </c>
      <c r="AY1132" s="4">
        <v>0</v>
      </c>
      <c r="AZ1132" s="4">
        <v>0</v>
      </c>
      <c r="BA1132" s="4">
        <v>0</v>
      </c>
      <c r="BB1132" s="4">
        <v>584</v>
      </c>
      <c r="BC1132" s="4">
        <v>583</v>
      </c>
      <c r="BD1132" s="4">
        <v>8</v>
      </c>
      <c r="BE1132" s="4">
        <v>164</v>
      </c>
      <c r="BF1132" s="4">
        <v>8</v>
      </c>
      <c r="BG1132" s="8">
        <f t="shared" si="272"/>
        <v>0</v>
      </c>
      <c r="BH1132" s="4">
        <v>0</v>
      </c>
      <c r="BI1132" s="4">
        <v>0</v>
      </c>
      <c r="BJ1132" s="4">
        <v>0</v>
      </c>
      <c r="BK1132" s="4">
        <v>23</v>
      </c>
      <c r="BL1132" s="4">
        <f t="shared" si="273"/>
        <v>11252</v>
      </c>
      <c r="BM1132" s="8">
        <f t="shared" si="274"/>
        <v>2</v>
      </c>
      <c r="BN1132" s="4">
        <v>2</v>
      </c>
      <c r="BO1132" s="4">
        <v>0</v>
      </c>
      <c r="BP1132" s="13">
        <v>0</v>
      </c>
      <c r="BQ1132" s="4">
        <v>2</v>
      </c>
      <c r="BR1132" s="4">
        <f t="shared" si="275"/>
        <v>11241</v>
      </c>
      <c r="BS1132" s="4">
        <f t="shared" si="276"/>
        <v>10913</v>
      </c>
      <c r="BT1132" s="4">
        <f t="shared" si="277"/>
        <v>328</v>
      </c>
      <c r="BU1132" s="4">
        <f t="shared" si="278"/>
        <v>39326</v>
      </c>
      <c r="BW1132" s="4">
        <v>0</v>
      </c>
    </row>
    <row r="1133" spans="1:75" ht="57.95">
      <c r="A1133" s="4" t="s">
        <v>125</v>
      </c>
      <c r="B1133" s="18">
        <v>43683</v>
      </c>
      <c r="C1133" s="4" t="s">
        <v>220</v>
      </c>
      <c r="D1133" s="5">
        <v>2019</v>
      </c>
      <c r="E1133" s="4" t="s">
        <v>1080</v>
      </c>
      <c r="F1133" s="4">
        <v>40800</v>
      </c>
      <c r="G1133" s="4">
        <v>3995</v>
      </c>
      <c r="H1133" s="4">
        <v>11562</v>
      </c>
      <c r="I1133" s="4">
        <v>4</v>
      </c>
      <c r="J1133" s="4">
        <v>0</v>
      </c>
      <c r="K1133" s="8">
        <f t="shared" si="267"/>
        <v>11566</v>
      </c>
      <c r="L1133" s="4">
        <f t="shared" si="268"/>
        <v>0</v>
      </c>
      <c r="M1133" s="4">
        <v>41159</v>
      </c>
      <c r="N1133" s="4">
        <v>11659</v>
      </c>
      <c r="O1133" s="4">
        <v>11566</v>
      </c>
      <c r="P1133" s="4">
        <v>6</v>
      </c>
      <c r="Q1133" s="4">
        <v>4</v>
      </c>
      <c r="R1133" s="4">
        <v>87</v>
      </c>
      <c r="S1133" s="4">
        <v>41</v>
      </c>
      <c r="T1133" s="4">
        <v>29</v>
      </c>
      <c r="U1133" s="4">
        <v>0</v>
      </c>
      <c r="V1133" s="4">
        <v>0</v>
      </c>
      <c r="W1133" s="4">
        <v>9</v>
      </c>
      <c r="X1133" s="4">
        <f t="shared" si="269"/>
        <v>0</v>
      </c>
      <c r="Y1133" s="2" t="s">
        <v>1081</v>
      </c>
      <c r="Z1133" s="4">
        <v>142</v>
      </c>
      <c r="AA1133" s="4">
        <v>18</v>
      </c>
      <c r="AB1133" s="4">
        <v>14</v>
      </c>
      <c r="AC1133" s="4">
        <v>3</v>
      </c>
      <c r="AD1133" s="4">
        <v>0</v>
      </c>
      <c r="AE1133" s="4">
        <v>0</v>
      </c>
      <c r="AF1133" s="4">
        <v>0</v>
      </c>
      <c r="AG1133" s="4">
        <v>4</v>
      </c>
      <c r="AH1133" s="4">
        <v>0</v>
      </c>
      <c r="AI1133" s="4">
        <v>0</v>
      </c>
      <c r="AJ1133" s="4">
        <v>0</v>
      </c>
      <c r="AK1133" s="4">
        <v>0</v>
      </c>
      <c r="AL1133" s="4">
        <v>0</v>
      </c>
      <c r="AM1133" s="4">
        <v>0</v>
      </c>
      <c r="AN1133" s="4">
        <v>0</v>
      </c>
      <c r="AO1133" s="4">
        <v>0</v>
      </c>
      <c r="AP1133" s="4">
        <v>0</v>
      </c>
      <c r="AQ1133" s="4">
        <v>0</v>
      </c>
      <c r="AR1133" s="4">
        <v>0</v>
      </c>
      <c r="AS1133" s="4">
        <v>0</v>
      </c>
      <c r="AT1133" s="4">
        <v>0</v>
      </c>
      <c r="AU1133" s="4">
        <v>0</v>
      </c>
      <c r="AV1133" s="4">
        <v>0</v>
      </c>
      <c r="AW1133" s="4">
        <f t="shared" si="270"/>
        <v>18</v>
      </c>
      <c r="AX1133" s="8">
        <f t="shared" si="271"/>
        <v>14</v>
      </c>
      <c r="AY1133" s="4">
        <v>0</v>
      </c>
      <c r="AZ1133" s="4">
        <v>0</v>
      </c>
      <c r="BA1133" s="4">
        <v>0</v>
      </c>
      <c r="BB1133" s="4">
        <v>525</v>
      </c>
      <c r="BC1133" s="4">
        <v>514</v>
      </c>
      <c r="BD1133" s="4">
        <v>0</v>
      </c>
      <c r="BE1133" s="4">
        <v>142</v>
      </c>
      <c r="BF1133" s="4">
        <v>0</v>
      </c>
      <c r="BG1133" s="8">
        <f t="shared" si="272"/>
        <v>0</v>
      </c>
      <c r="BH1133" s="4">
        <v>0</v>
      </c>
      <c r="BI1133" s="4">
        <v>0</v>
      </c>
      <c r="BJ1133" s="4">
        <v>0</v>
      </c>
      <c r="BK1133" s="4">
        <v>1501</v>
      </c>
      <c r="BL1133" s="4">
        <f t="shared" si="273"/>
        <v>10158</v>
      </c>
      <c r="BM1133" s="8">
        <f t="shared" si="274"/>
        <v>9</v>
      </c>
      <c r="BN1133" s="4">
        <v>9</v>
      </c>
      <c r="BO1133" s="4">
        <v>0</v>
      </c>
      <c r="BP1133" s="13">
        <v>0</v>
      </c>
      <c r="BQ1133" s="4">
        <v>13</v>
      </c>
      <c r="BR1133" s="4">
        <f t="shared" si="275"/>
        <v>11641</v>
      </c>
      <c r="BS1133" s="4">
        <f t="shared" si="276"/>
        <v>11552</v>
      </c>
      <c r="BT1133" s="4">
        <f t="shared" si="277"/>
        <v>84</v>
      </c>
      <c r="BU1133" s="4">
        <f t="shared" si="278"/>
        <v>41017</v>
      </c>
      <c r="BW1133" s="4">
        <v>0</v>
      </c>
    </row>
    <row r="1134" spans="1:75">
      <c r="A1134" s="4" t="s">
        <v>127</v>
      </c>
      <c r="B1134" s="18">
        <v>43683</v>
      </c>
      <c r="C1134" s="4" t="s">
        <v>220</v>
      </c>
      <c r="D1134" s="5">
        <v>2019</v>
      </c>
      <c r="E1134" s="4" t="s">
        <v>1082</v>
      </c>
      <c r="F1134" s="4">
        <v>24</v>
      </c>
      <c r="G1134" s="4">
        <v>0</v>
      </c>
      <c r="H1134" s="4">
        <v>16</v>
      </c>
      <c r="I1134" s="4">
        <v>0</v>
      </c>
      <c r="J1134" s="4">
        <v>0</v>
      </c>
      <c r="K1134" s="8">
        <f t="shared" si="267"/>
        <v>16</v>
      </c>
      <c r="L1134" s="4">
        <f t="shared" si="268"/>
        <v>0</v>
      </c>
      <c r="M1134" s="4">
        <v>26</v>
      </c>
      <c r="N1134" s="4">
        <v>16</v>
      </c>
      <c r="O1134" s="4">
        <v>16</v>
      </c>
      <c r="P1134" s="4">
        <v>0</v>
      </c>
      <c r="Q1134" s="4">
        <v>0</v>
      </c>
      <c r="R1134" s="4">
        <v>0</v>
      </c>
      <c r="S1134" s="4">
        <v>0</v>
      </c>
      <c r="T1134" s="4">
        <v>0</v>
      </c>
      <c r="U1134" s="4">
        <v>0</v>
      </c>
      <c r="V1134" s="4">
        <v>0</v>
      </c>
      <c r="W1134" s="4">
        <v>0</v>
      </c>
      <c r="X1134" s="4">
        <f t="shared" si="269"/>
        <v>0</v>
      </c>
      <c r="Z1134" s="4">
        <v>0</v>
      </c>
      <c r="AA1134" s="4">
        <v>0</v>
      </c>
      <c r="AB1134" s="4">
        <v>0</v>
      </c>
      <c r="AC1134" s="4">
        <v>0</v>
      </c>
      <c r="AD1134" s="4">
        <v>0</v>
      </c>
      <c r="AE1134" s="4">
        <v>0</v>
      </c>
      <c r="AF1134" s="4">
        <v>0</v>
      </c>
      <c r="AG1134" s="4">
        <v>0</v>
      </c>
      <c r="AH1134" s="4">
        <v>0</v>
      </c>
      <c r="AI1134" s="4">
        <v>0</v>
      </c>
      <c r="AJ1134" s="4">
        <v>0</v>
      </c>
      <c r="AK1134" s="4">
        <v>0</v>
      </c>
      <c r="AL1134" s="4">
        <v>0</v>
      </c>
      <c r="AM1134" s="4">
        <v>0</v>
      </c>
      <c r="AN1134" s="4">
        <v>0</v>
      </c>
      <c r="AO1134" s="4">
        <v>0</v>
      </c>
      <c r="AP1134" s="4">
        <v>0</v>
      </c>
      <c r="AQ1134" s="4">
        <v>0</v>
      </c>
      <c r="AR1134" s="4">
        <v>0</v>
      </c>
      <c r="AS1134" s="4">
        <v>0</v>
      </c>
      <c r="AT1134" s="4">
        <v>0</v>
      </c>
      <c r="AU1134" s="4">
        <v>0</v>
      </c>
      <c r="AV1134" s="4">
        <v>0</v>
      </c>
      <c r="AW1134" s="4">
        <f t="shared" si="270"/>
        <v>0</v>
      </c>
      <c r="AX1134" s="8">
        <f t="shared" si="271"/>
        <v>0</v>
      </c>
      <c r="AY1134" s="4">
        <v>0</v>
      </c>
      <c r="AZ1134" s="4">
        <v>0</v>
      </c>
      <c r="BA1134" s="4">
        <v>0</v>
      </c>
      <c r="BB1134" s="4">
        <v>2</v>
      </c>
      <c r="BC1134" s="4">
        <v>2</v>
      </c>
      <c r="BD1134" s="4">
        <v>2</v>
      </c>
      <c r="BE1134" s="4">
        <v>2</v>
      </c>
      <c r="BF1134" s="4">
        <v>0</v>
      </c>
      <c r="BG1134" s="8">
        <f t="shared" si="272"/>
        <v>0</v>
      </c>
      <c r="BH1134" s="4">
        <v>0</v>
      </c>
      <c r="BI1134" s="4">
        <v>0</v>
      </c>
      <c r="BJ1134" s="4">
        <v>0</v>
      </c>
      <c r="BK1134" s="4">
        <v>0</v>
      </c>
      <c r="BL1134" s="4">
        <f t="shared" si="273"/>
        <v>16</v>
      </c>
      <c r="BM1134" s="8">
        <f t="shared" si="274"/>
        <v>0</v>
      </c>
      <c r="BN1134" s="4">
        <v>0</v>
      </c>
      <c r="BO1134" s="4">
        <v>0</v>
      </c>
      <c r="BP1134" s="13">
        <v>0</v>
      </c>
      <c r="BQ1134" s="4">
        <v>0</v>
      </c>
      <c r="BR1134" s="4">
        <f t="shared" si="275"/>
        <v>16</v>
      </c>
      <c r="BS1134" s="4">
        <f t="shared" si="276"/>
        <v>16</v>
      </c>
      <c r="BT1134" s="4">
        <f t="shared" si="277"/>
        <v>0</v>
      </c>
      <c r="BU1134" s="4">
        <f t="shared" si="278"/>
        <v>26</v>
      </c>
      <c r="BW1134" s="4">
        <v>0</v>
      </c>
    </row>
    <row r="1135" spans="1:75">
      <c r="A1135" s="4" t="s">
        <v>129</v>
      </c>
      <c r="B1135" s="18">
        <v>43683</v>
      </c>
      <c r="C1135" s="4" t="s">
        <v>220</v>
      </c>
      <c r="D1135" s="5">
        <v>2019</v>
      </c>
      <c r="E1135" s="4" t="s">
        <v>1083</v>
      </c>
      <c r="F1135" s="4">
        <v>22313</v>
      </c>
      <c r="G1135" s="4">
        <v>1731</v>
      </c>
      <c r="H1135" s="4">
        <v>7751</v>
      </c>
      <c r="I1135" s="4">
        <v>2</v>
      </c>
      <c r="J1135" s="4">
        <v>0</v>
      </c>
      <c r="K1135" s="8">
        <f t="shared" si="267"/>
        <v>7753</v>
      </c>
      <c r="L1135" s="4">
        <f t="shared" si="268"/>
        <v>0</v>
      </c>
      <c r="M1135" s="4">
        <v>22529</v>
      </c>
      <c r="N1135" s="4">
        <v>7858</v>
      </c>
      <c r="O1135" s="4">
        <v>7753</v>
      </c>
      <c r="P1135" s="4">
        <v>0</v>
      </c>
      <c r="Q1135" s="4">
        <v>0</v>
      </c>
      <c r="R1135" s="4">
        <v>105</v>
      </c>
      <c r="S1135" s="4">
        <v>43</v>
      </c>
      <c r="T1135" s="4">
        <v>8</v>
      </c>
      <c r="U1135" s="4">
        <v>54</v>
      </c>
      <c r="V1135" s="4">
        <v>0</v>
      </c>
      <c r="W1135" s="4">
        <v>0</v>
      </c>
      <c r="X1135" s="4">
        <f t="shared" si="269"/>
        <v>0</v>
      </c>
      <c r="Z1135" s="4">
        <v>391</v>
      </c>
      <c r="AA1135" s="4">
        <v>13</v>
      </c>
      <c r="AB1135" s="4">
        <v>13</v>
      </c>
      <c r="AC1135" s="4">
        <v>0</v>
      </c>
      <c r="AD1135" s="4">
        <v>0</v>
      </c>
      <c r="AE1135" s="4">
        <v>0</v>
      </c>
      <c r="AF1135" s="4">
        <v>0</v>
      </c>
      <c r="AG1135" s="4">
        <v>0</v>
      </c>
      <c r="AH1135" s="4">
        <v>0</v>
      </c>
      <c r="AI1135" s="4">
        <v>0</v>
      </c>
      <c r="AJ1135" s="4">
        <v>0</v>
      </c>
      <c r="AK1135" s="4">
        <v>0</v>
      </c>
      <c r="AL1135" s="4">
        <v>0</v>
      </c>
      <c r="AM1135" s="4">
        <v>0</v>
      </c>
      <c r="AN1135" s="4">
        <v>0</v>
      </c>
      <c r="AO1135" s="4">
        <v>0</v>
      </c>
      <c r="AP1135" s="4">
        <v>0</v>
      </c>
      <c r="AQ1135" s="4">
        <v>0</v>
      </c>
      <c r="AR1135" s="4">
        <v>0</v>
      </c>
      <c r="AS1135" s="4">
        <v>0</v>
      </c>
      <c r="AT1135" s="4">
        <v>0</v>
      </c>
      <c r="AU1135" s="4">
        <v>0</v>
      </c>
      <c r="AV1135" s="4">
        <v>0</v>
      </c>
      <c r="AW1135" s="4">
        <f t="shared" si="270"/>
        <v>13</v>
      </c>
      <c r="AX1135" s="8">
        <f t="shared" si="271"/>
        <v>13</v>
      </c>
      <c r="AY1135" s="4">
        <v>0</v>
      </c>
      <c r="AZ1135" s="4">
        <v>0</v>
      </c>
      <c r="BA1135" s="4">
        <v>0</v>
      </c>
      <c r="BB1135" s="4">
        <v>138</v>
      </c>
      <c r="BC1135" s="4">
        <v>138</v>
      </c>
      <c r="BD1135" s="4">
        <v>45</v>
      </c>
      <c r="BE1135" s="4">
        <v>44</v>
      </c>
      <c r="BF1135" s="4">
        <v>1</v>
      </c>
      <c r="BG1135" s="8">
        <f t="shared" si="272"/>
        <v>8</v>
      </c>
      <c r="BH1135" s="4">
        <v>8</v>
      </c>
      <c r="BI1135" s="4">
        <v>0</v>
      </c>
      <c r="BJ1135" s="4">
        <v>0</v>
      </c>
      <c r="BK1135" s="4">
        <v>2612</v>
      </c>
      <c r="BL1135" s="4">
        <f t="shared" si="273"/>
        <v>5238</v>
      </c>
      <c r="BM1135" s="8">
        <f t="shared" si="274"/>
        <v>11</v>
      </c>
      <c r="BN1135" s="4">
        <v>11</v>
      </c>
      <c r="BO1135" s="4">
        <v>0</v>
      </c>
      <c r="BP1135" s="13">
        <v>0</v>
      </c>
      <c r="BQ1135" s="4">
        <v>33</v>
      </c>
      <c r="BR1135" s="4">
        <f t="shared" si="275"/>
        <v>7845</v>
      </c>
      <c r="BS1135" s="4">
        <f t="shared" si="276"/>
        <v>7740</v>
      </c>
      <c r="BT1135" s="4">
        <f t="shared" si="277"/>
        <v>105</v>
      </c>
      <c r="BU1135" s="4">
        <f t="shared" si="278"/>
        <v>22138</v>
      </c>
      <c r="BW1135" s="4">
        <v>0</v>
      </c>
    </row>
    <row r="1136" spans="1:75">
      <c r="A1136" s="4" t="s">
        <v>131</v>
      </c>
      <c r="B1136" s="18">
        <v>43683</v>
      </c>
      <c r="C1136" s="4" t="s">
        <v>220</v>
      </c>
      <c r="D1136" s="5">
        <v>2019</v>
      </c>
      <c r="E1136" s="4" t="s">
        <v>1084</v>
      </c>
      <c r="F1136" s="4">
        <v>1320580</v>
      </c>
      <c r="G1136" s="4">
        <v>99980</v>
      </c>
      <c r="H1136" s="4">
        <v>455087</v>
      </c>
      <c r="I1136" s="4">
        <v>96</v>
      </c>
      <c r="J1136" s="4">
        <v>41</v>
      </c>
      <c r="K1136" s="8">
        <f t="shared" si="267"/>
        <v>455142</v>
      </c>
      <c r="L1136" s="4">
        <f t="shared" si="268"/>
        <v>0</v>
      </c>
      <c r="M1136" s="4">
        <v>1352644</v>
      </c>
      <c r="N1136" s="4">
        <v>463237</v>
      </c>
      <c r="O1136" s="4">
        <v>455142</v>
      </c>
      <c r="P1136" s="4">
        <v>134</v>
      </c>
      <c r="Q1136" s="4">
        <v>0</v>
      </c>
      <c r="R1136" s="4">
        <v>7961</v>
      </c>
      <c r="S1136" s="4">
        <v>554</v>
      </c>
      <c r="T1136" s="4">
        <v>1616</v>
      </c>
      <c r="U1136" s="4">
        <v>5625</v>
      </c>
      <c r="V1136" s="4">
        <v>0</v>
      </c>
      <c r="W1136" s="4">
        <v>166</v>
      </c>
      <c r="X1136" s="4">
        <f t="shared" si="269"/>
        <v>0</v>
      </c>
      <c r="Z1136" s="4">
        <v>22391</v>
      </c>
      <c r="AA1136" s="4">
        <v>2982</v>
      </c>
      <c r="AB1136" s="4">
        <v>2931</v>
      </c>
      <c r="AC1136" s="4">
        <v>51</v>
      </c>
      <c r="AD1136" s="4">
        <v>22</v>
      </c>
      <c r="AE1136" s="4">
        <v>16</v>
      </c>
      <c r="AF1136" s="4">
        <v>13</v>
      </c>
      <c r="AG1136" s="4">
        <v>0</v>
      </c>
      <c r="AH1136" s="4">
        <v>0</v>
      </c>
      <c r="AI1136" s="4">
        <v>0</v>
      </c>
      <c r="AJ1136" s="4">
        <v>0</v>
      </c>
      <c r="AK1136" s="4">
        <v>0</v>
      </c>
      <c r="AL1136" s="4">
        <v>0</v>
      </c>
      <c r="AM1136" s="4">
        <v>0</v>
      </c>
      <c r="AN1136" s="4">
        <v>6</v>
      </c>
      <c r="AO1136" s="4">
        <v>6</v>
      </c>
      <c r="AP1136" s="4">
        <v>0</v>
      </c>
      <c r="AQ1136" s="4">
        <v>0</v>
      </c>
      <c r="AR1136" s="4">
        <v>6</v>
      </c>
      <c r="AS1136" s="4">
        <v>0</v>
      </c>
      <c r="AT1136" s="4">
        <v>0</v>
      </c>
      <c r="AU1136" s="4">
        <v>0</v>
      </c>
      <c r="AV1136" s="4">
        <v>6</v>
      </c>
      <c r="AW1136" s="4">
        <f t="shared" si="270"/>
        <v>2982</v>
      </c>
      <c r="AX1136" s="8">
        <f t="shared" si="271"/>
        <v>2931</v>
      </c>
      <c r="AY1136" s="4">
        <v>0</v>
      </c>
      <c r="AZ1136" s="4">
        <v>0</v>
      </c>
      <c r="BA1136" s="4">
        <v>0</v>
      </c>
      <c r="BB1136" s="4">
        <v>27438</v>
      </c>
      <c r="BC1136" s="4">
        <v>27438</v>
      </c>
      <c r="BD1136" s="4">
        <v>11248</v>
      </c>
      <c r="BE1136" s="4">
        <v>10805</v>
      </c>
      <c r="BF1136" s="4">
        <v>443</v>
      </c>
      <c r="BG1136" s="8">
        <f t="shared" si="272"/>
        <v>821</v>
      </c>
      <c r="BH1136" s="4">
        <v>799</v>
      </c>
      <c r="BI1136" s="4">
        <v>22</v>
      </c>
      <c r="BJ1136" s="4">
        <v>0</v>
      </c>
      <c r="BK1136" s="4">
        <v>173381</v>
      </c>
      <c r="BL1136" s="4">
        <f t="shared" si="273"/>
        <v>289035</v>
      </c>
      <c r="BM1136" s="8">
        <f t="shared" si="274"/>
        <v>2833</v>
      </c>
      <c r="BN1136" s="4">
        <v>6</v>
      </c>
      <c r="BO1136" s="4">
        <v>2827</v>
      </c>
      <c r="BP1136" s="13">
        <v>0</v>
      </c>
      <c r="BQ1136" s="4">
        <v>1399</v>
      </c>
      <c r="BR1136" s="4">
        <f t="shared" si="275"/>
        <v>460249</v>
      </c>
      <c r="BS1136" s="4">
        <f t="shared" si="276"/>
        <v>452211</v>
      </c>
      <c r="BT1136" s="4">
        <f t="shared" si="277"/>
        <v>7904</v>
      </c>
      <c r="BU1136" s="4">
        <f t="shared" si="278"/>
        <v>1330247</v>
      </c>
      <c r="BW1136" s="4">
        <v>845</v>
      </c>
    </row>
    <row r="1137" spans="1:75">
      <c r="A1137" s="4" t="s">
        <v>133</v>
      </c>
      <c r="B1137" s="18">
        <v>43683</v>
      </c>
      <c r="C1137" s="4" t="s">
        <v>220</v>
      </c>
      <c r="D1137" s="5">
        <v>2019</v>
      </c>
      <c r="E1137" s="4" t="s">
        <v>1085</v>
      </c>
      <c r="F1137" s="4">
        <v>93284</v>
      </c>
      <c r="G1137" s="4">
        <v>6090</v>
      </c>
      <c r="H1137" s="4">
        <v>20809</v>
      </c>
      <c r="I1137" s="4">
        <v>4</v>
      </c>
      <c r="J1137" s="4">
        <v>0</v>
      </c>
      <c r="K1137" s="8">
        <f t="shared" si="267"/>
        <v>20813</v>
      </c>
      <c r="L1137" s="4">
        <f t="shared" si="268"/>
        <v>0</v>
      </c>
      <c r="M1137" s="4">
        <v>93999</v>
      </c>
      <c r="N1137" s="4">
        <v>21189</v>
      </c>
      <c r="O1137" s="4">
        <v>20813</v>
      </c>
      <c r="P1137" s="4">
        <v>0</v>
      </c>
      <c r="Q1137" s="4">
        <v>0</v>
      </c>
      <c r="R1137" s="4">
        <v>376</v>
      </c>
      <c r="S1137" s="4">
        <v>46</v>
      </c>
      <c r="T1137" s="4">
        <v>71</v>
      </c>
      <c r="U1137" s="4">
        <v>202</v>
      </c>
      <c r="V1137" s="4">
        <v>0</v>
      </c>
      <c r="W1137" s="4">
        <v>57</v>
      </c>
      <c r="X1137" s="4">
        <f t="shared" si="269"/>
        <v>0</v>
      </c>
      <c r="Z1137" s="4">
        <v>3889</v>
      </c>
      <c r="AA1137" s="4">
        <v>202</v>
      </c>
      <c r="AB1137" s="4">
        <v>198</v>
      </c>
      <c r="AC1137" s="4">
        <v>4</v>
      </c>
      <c r="AD1137" s="4">
        <v>0</v>
      </c>
      <c r="AE1137" s="4">
        <v>1</v>
      </c>
      <c r="AF1137" s="4">
        <v>1</v>
      </c>
      <c r="AG1137" s="4">
        <v>2</v>
      </c>
      <c r="AH1137" s="4">
        <v>0</v>
      </c>
      <c r="AI1137" s="4">
        <v>0</v>
      </c>
      <c r="AJ1137" s="4">
        <v>0</v>
      </c>
      <c r="AK1137" s="4">
        <v>0</v>
      </c>
      <c r="AL1137" s="4">
        <v>0</v>
      </c>
      <c r="AM1137" s="4">
        <v>0</v>
      </c>
      <c r="AN1137" s="4">
        <v>0</v>
      </c>
      <c r="AO1137" s="4">
        <v>0</v>
      </c>
      <c r="AP1137" s="4">
        <v>0</v>
      </c>
      <c r="AQ1137" s="4">
        <v>0</v>
      </c>
      <c r="AR1137" s="4">
        <v>0</v>
      </c>
      <c r="AS1137" s="4">
        <v>0</v>
      </c>
      <c r="AT1137" s="4">
        <v>0</v>
      </c>
      <c r="AU1137" s="4">
        <v>0</v>
      </c>
      <c r="AV1137" s="4">
        <v>0</v>
      </c>
      <c r="AW1137" s="4">
        <f t="shared" si="270"/>
        <v>202</v>
      </c>
      <c r="AX1137" s="8">
        <f t="shared" si="271"/>
        <v>198</v>
      </c>
      <c r="AY1137" s="4">
        <v>0</v>
      </c>
      <c r="AZ1137" s="4">
        <v>0</v>
      </c>
      <c r="BA1137" s="4">
        <v>0</v>
      </c>
      <c r="BB1137" s="4">
        <v>647</v>
      </c>
      <c r="BC1137" s="4">
        <v>640</v>
      </c>
      <c r="BD1137" s="4">
        <v>140</v>
      </c>
      <c r="BE1137" s="4">
        <v>135</v>
      </c>
      <c r="BF1137" s="4">
        <v>5</v>
      </c>
      <c r="BG1137" s="8">
        <f t="shared" si="272"/>
        <v>19</v>
      </c>
      <c r="BH1137" s="4">
        <v>19</v>
      </c>
      <c r="BI1137" s="4">
        <v>0</v>
      </c>
      <c r="BJ1137" s="4">
        <v>0</v>
      </c>
      <c r="BK1137" s="4">
        <v>9228</v>
      </c>
      <c r="BL1137" s="4">
        <f t="shared" si="273"/>
        <v>11942</v>
      </c>
      <c r="BM1137" s="8">
        <f t="shared" si="274"/>
        <v>61</v>
      </c>
      <c r="BN1137" s="4">
        <v>61</v>
      </c>
      <c r="BO1137" s="4">
        <v>0</v>
      </c>
      <c r="BP1137" s="13">
        <v>0</v>
      </c>
      <c r="BQ1137" s="4">
        <v>0</v>
      </c>
      <c r="BR1137" s="4">
        <f t="shared" si="275"/>
        <v>20987</v>
      </c>
      <c r="BS1137" s="4">
        <f t="shared" si="276"/>
        <v>20615</v>
      </c>
      <c r="BT1137" s="4">
        <f t="shared" si="277"/>
        <v>372</v>
      </c>
      <c r="BU1137" s="4">
        <f t="shared" si="278"/>
        <v>90110</v>
      </c>
      <c r="BW1137" s="4">
        <v>0</v>
      </c>
    </row>
    <row r="1138" spans="1:75">
      <c r="A1138" s="4" t="s">
        <v>135</v>
      </c>
      <c r="B1138" s="18">
        <v>43683</v>
      </c>
      <c r="C1138" s="4" t="s">
        <v>220</v>
      </c>
      <c r="D1138" s="5">
        <v>2019</v>
      </c>
      <c r="E1138" s="4" t="s">
        <v>1086</v>
      </c>
      <c r="F1138" s="4">
        <v>26783</v>
      </c>
      <c r="G1138" s="4">
        <v>2333</v>
      </c>
      <c r="H1138" s="4">
        <v>9841</v>
      </c>
      <c r="I1138" s="4">
        <v>1</v>
      </c>
      <c r="J1138" s="4">
        <v>0</v>
      </c>
      <c r="K1138" s="8">
        <f t="shared" si="267"/>
        <v>9842</v>
      </c>
      <c r="L1138" s="4">
        <f t="shared" si="268"/>
        <v>0</v>
      </c>
      <c r="M1138" s="4">
        <v>27255</v>
      </c>
      <c r="N1138" s="4">
        <v>10035</v>
      </c>
      <c r="O1138" s="4">
        <v>9842</v>
      </c>
      <c r="P1138" s="4">
        <v>1</v>
      </c>
      <c r="Q1138" s="4">
        <v>0</v>
      </c>
      <c r="R1138" s="4">
        <v>192</v>
      </c>
      <c r="S1138" s="4">
        <v>53</v>
      </c>
      <c r="T1138" s="4">
        <v>64</v>
      </c>
      <c r="U1138" s="4">
        <v>68</v>
      </c>
      <c r="V1138" s="4">
        <v>0</v>
      </c>
      <c r="W1138" s="4">
        <v>7</v>
      </c>
      <c r="X1138" s="4">
        <f t="shared" si="269"/>
        <v>0</v>
      </c>
      <c r="Z1138" s="4">
        <v>255</v>
      </c>
      <c r="AA1138" s="4">
        <v>25</v>
      </c>
      <c r="AB1138" s="4">
        <v>25</v>
      </c>
      <c r="AC1138" s="4">
        <v>0</v>
      </c>
      <c r="AD1138" s="4">
        <v>0</v>
      </c>
      <c r="AE1138" s="4">
        <v>0</v>
      </c>
      <c r="AF1138" s="4">
        <v>0</v>
      </c>
      <c r="AG1138" s="4">
        <v>0</v>
      </c>
      <c r="AH1138" s="4">
        <v>0</v>
      </c>
      <c r="AI1138" s="4">
        <v>0</v>
      </c>
      <c r="AJ1138" s="4">
        <v>0</v>
      </c>
      <c r="AK1138" s="4">
        <v>0</v>
      </c>
      <c r="AL1138" s="4">
        <v>0</v>
      </c>
      <c r="AM1138" s="4">
        <v>0</v>
      </c>
      <c r="AN1138" s="4">
        <v>0</v>
      </c>
      <c r="AO1138" s="4">
        <v>0</v>
      </c>
      <c r="AP1138" s="4">
        <v>0</v>
      </c>
      <c r="AQ1138" s="4">
        <v>0</v>
      </c>
      <c r="AR1138" s="4">
        <v>0</v>
      </c>
      <c r="AS1138" s="4">
        <v>0</v>
      </c>
      <c r="AT1138" s="4">
        <v>0</v>
      </c>
      <c r="AU1138" s="4">
        <v>0</v>
      </c>
      <c r="AV1138" s="4">
        <v>0</v>
      </c>
      <c r="AW1138" s="4">
        <f t="shared" si="270"/>
        <v>25</v>
      </c>
      <c r="AX1138" s="8">
        <f t="shared" si="271"/>
        <v>25</v>
      </c>
      <c r="AY1138" s="4">
        <v>0</v>
      </c>
      <c r="AZ1138" s="4">
        <v>0</v>
      </c>
      <c r="BA1138" s="4">
        <v>0</v>
      </c>
      <c r="BB1138" s="4">
        <v>236</v>
      </c>
      <c r="BC1138" s="4">
        <v>236</v>
      </c>
      <c r="BD1138" s="4">
        <v>81</v>
      </c>
      <c r="BE1138" s="4">
        <v>80</v>
      </c>
      <c r="BF1138" s="4">
        <v>1</v>
      </c>
      <c r="BG1138" s="8">
        <f t="shared" si="272"/>
        <v>8</v>
      </c>
      <c r="BH1138" s="4">
        <v>8</v>
      </c>
      <c r="BI1138" s="4">
        <v>0</v>
      </c>
      <c r="BJ1138" s="4">
        <v>0</v>
      </c>
      <c r="BK1138" s="4">
        <v>5037</v>
      </c>
      <c r="BL1138" s="4">
        <f t="shared" si="273"/>
        <v>4990</v>
      </c>
      <c r="BM1138" s="8">
        <f t="shared" si="274"/>
        <v>30</v>
      </c>
      <c r="BN1138" s="4">
        <v>30</v>
      </c>
      <c r="BO1138" s="4">
        <v>0</v>
      </c>
      <c r="BP1138" s="13">
        <v>0</v>
      </c>
      <c r="BQ1138" s="4">
        <v>1</v>
      </c>
      <c r="BR1138" s="4">
        <f t="shared" si="275"/>
        <v>10010</v>
      </c>
      <c r="BS1138" s="4">
        <f t="shared" si="276"/>
        <v>9817</v>
      </c>
      <c r="BT1138" s="4">
        <f t="shared" si="277"/>
        <v>192</v>
      </c>
      <c r="BU1138" s="4">
        <f t="shared" si="278"/>
        <v>27000</v>
      </c>
      <c r="BW1138" s="4">
        <v>0</v>
      </c>
    </row>
    <row r="1139" spans="1:75">
      <c r="A1139" s="4" t="s">
        <v>137</v>
      </c>
      <c r="B1139" s="18">
        <v>43683</v>
      </c>
      <c r="C1139" s="4" t="s">
        <v>220</v>
      </c>
      <c r="D1139" s="5">
        <v>2019</v>
      </c>
      <c r="E1139" s="4" t="s">
        <v>1087</v>
      </c>
      <c r="F1139" s="4">
        <v>14259</v>
      </c>
      <c r="G1139" s="4">
        <v>852</v>
      </c>
      <c r="H1139" s="4">
        <v>4598</v>
      </c>
      <c r="I1139" s="4">
        <v>0</v>
      </c>
      <c r="J1139" s="4">
        <v>0</v>
      </c>
      <c r="K1139" s="8">
        <f t="shared" si="267"/>
        <v>4598</v>
      </c>
      <c r="L1139" s="4">
        <f t="shared" si="268"/>
        <v>2</v>
      </c>
      <c r="M1139" s="4">
        <v>14403</v>
      </c>
      <c r="N1139" s="4">
        <v>4662</v>
      </c>
      <c r="O1139" s="4">
        <v>4596</v>
      </c>
      <c r="P1139" s="4">
        <v>0</v>
      </c>
      <c r="Q1139" s="4">
        <v>0</v>
      </c>
      <c r="R1139" s="4">
        <v>66</v>
      </c>
      <c r="S1139" s="4">
        <v>8</v>
      </c>
      <c r="T1139" s="4">
        <v>6</v>
      </c>
      <c r="U1139" s="4">
        <v>52</v>
      </c>
      <c r="V1139" s="4">
        <v>0</v>
      </c>
      <c r="W1139" s="4">
        <v>0</v>
      </c>
      <c r="X1139" s="4">
        <f t="shared" si="269"/>
        <v>0</v>
      </c>
      <c r="Z1139" s="4">
        <v>139</v>
      </c>
      <c r="AA1139" s="4">
        <v>2</v>
      </c>
      <c r="AB1139" s="4">
        <v>1</v>
      </c>
      <c r="AC1139" s="4">
        <v>1</v>
      </c>
      <c r="AD1139" s="4">
        <v>0</v>
      </c>
      <c r="AE1139" s="4">
        <v>0</v>
      </c>
      <c r="AF1139" s="4">
        <v>1</v>
      </c>
      <c r="AG1139" s="4">
        <v>0</v>
      </c>
      <c r="AH1139" s="4">
        <v>0</v>
      </c>
      <c r="AI1139" s="4">
        <v>0</v>
      </c>
      <c r="AJ1139" s="4">
        <v>0</v>
      </c>
      <c r="AK1139" s="4">
        <v>0</v>
      </c>
      <c r="AL1139" s="4">
        <v>0</v>
      </c>
      <c r="AM1139" s="4">
        <v>0</v>
      </c>
      <c r="AN1139" s="4">
        <v>0</v>
      </c>
      <c r="AO1139" s="4">
        <v>0</v>
      </c>
      <c r="AP1139" s="4">
        <v>0</v>
      </c>
      <c r="AQ1139" s="4">
        <v>0</v>
      </c>
      <c r="AR1139" s="4">
        <v>0</v>
      </c>
      <c r="AS1139" s="4">
        <v>0</v>
      </c>
      <c r="AT1139" s="4">
        <v>0</v>
      </c>
      <c r="AU1139" s="4">
        <v>0</v>
      </c>
      <c r="AV1139" s="4">
        <v>0</v>
      </c>
      <c r="AW1139" s="4">
        <f t="shared" si="270"/>
        <v>2</v>
      </c>
      <c r="AX1139" s="8">
        <f t="shared" si="271"/>
        <v>1</v>
      </c>
      <c r="AY1139" s="4">
        <v>0</v>
      </c>
      <c r="AZ1139" s="4">
        <v>0</v>
      </c>
      <c r="BA1139" s="4">
        <v>0</v>
      </c>
      <c r="BB1139" s="4">
        <v>404</v>
      </c>
      <c r="BC1139" s="4">
        <v>402</v>
      </c>
      <c r="BD1139" s="4">
        <v>1</v>
      </c>
      <c r="BE1139" s="4">
        <v>106</v>
      </c>
      <c r="BF1139" s="4">
        <v>1</v>
      </c>
      <c r="BG1139" s="8">
        <f t="shared" si="272"/>
        <v>0</v>
      </c>
      <c r="BH1139" s="4">
        <v>0</v>
      </c>
      <c r="BI1139" s="4">
        <v>0</v>
      </c>
      <c r="BJ1139" s="4">
        <v>0</v>
      </c>
      <c r="BK1139" s="4">
        <v>7</v>
      </c>
      <c r="BL1139" s="4">
        <f t="shared" si="273"/>
        <v>4655</v>
      </c>
      <c r="BM1139" s="8">
        <f t="shared" si="274"/>
        <v>0</v>
      </c>
      <c r="BN1139" s="4">
        <v>0</v>
      </c>
      <c r="BO1139" s="4">
        <v>0</v>
      </c>
      <c r="BP1139" s="13">
        <v>0</v>
      </c>
      <c r="BQ1139" s="4">
        <v>19</v>
      </c>
      <c r="BR1139" s="4">
        <f t="shared" si="275"/>
        <v>4660</v>
      </c>
      <c r="BS1139" s="4">
        <f t="shared" si="276"/>
        <v>4595</v>
      </c>
      <c r="BT1139" s="4">
        <f t="shared" si="277"/>
        <v>65</v>
      </c>
      <c r="BU1139" s="4">
        <f t="shared" si="278"/>
        <v>14264</v>
      </c>
      <c r="BW1139" s="4">
        <v>0</v>
      </c>
    </row>
    <row r="1140" spans="1:75">
      <c r="A1140" s="4" t="s">
        <v>139</v>
      </c>
      <c r="B1140" s="18">
        <v>43683</v>
      </c>
      <c r="C1140" s="4" t="s">
        <v>220</v>
      </c>
      <c r="D1140" s="5">
        <v>2019</v>
      </c>
      <c r="E1140" s="4" t="s">
        <v>1088</v>
      </c>
      <c r="F1140" s="4">
        <v>20755</v>
      </c>
      <c r="G1140" s="4">
        <v>1553</v>
      </c>
      <c r="H1140" s="4">
        <v>4978</v>
      </c>
      <c r="I1140" s="4">
        <v>0</v>
      </c>
      <c r="J1140" s="4">
        <v>2</v>
      </c>
      <c r="K1140" s="8">
        <f t="shared" si="267"/>
        <v>4976</v>
      </c>
      <c r="L1140" s="4">
        <f t="shared" si="268"/>
        <v>0</v>
      </c>
      <c r="M1140" s="4">
        <v>20973</v>
      </c>
      <c r="N1140" s="4">
        <v>5116</v>
      </c>
      <c r="O1140" s="4">
        <v>4976</v>
      </c>
      <c r="P1140" s="4">
        <v>0</v>
      </c>
      <c r="Q1140" s="4">
        <v>0</v>
      </c>
      <c r="R1140" s="4">
        <v>100</v>
      </c>
      <c r="S1140" s="4">
        <v>19</v>
      </c>
      <c r="T1140" s="4">
        <v>11</v>
      </c>
      <c r="U1140" s="4">
        <v>70</v>
      </c>
      <c r="V1140" s="4">
        <v>0</v>
      </c>
      <c r="W1140" s="4">
        <v>0</v>
      </c>
      <c r="X1140" s="4">
        <f t="shared" si="269"/>
        <v>40</v>
      </c>
      <c r="Z1140" s="4">
        <v>120</v>
      </c>
      <c r="AA1140" s="4">
        <v>11</v>
      </c>
      <c r="AB1140" s="4">
        <v>10</v>
      </c>
      <c r="AC1140" s="4">
        <v>0</v>
      </c>
      <c r="AD1140" s="4">
        <v>0</v>
      </c>
      <c r="AE1140" s="4">
        <v>0</v>
      </c>
      <c r="AF1140" s="4">
        <v>0</v>
      </c>
      <c r="AG1140" s="4">
        <v>0</v>
      </c>
      <c r="AH1140" s="4">
        <v>0</v>
      </c>
      <c r="AI1140" s="4">
        <v>0</v>
      </c>
      <c r="AJ1140" s="4">
        <v>0</v>
      </c>
      <c r="AK1140" s="4">
        <v>0</v>
      </c>
      <c r="AL1140" s="4">
        <v>0</v>
      </c>
      <c r="AM1140" s="4">
        <v>0</v>
      </c>
      <c r="AN1140" s="4">
        <v>0</v>
      </c>
      <c r="AO1140" s="4">
        <v>0</v>
      </c>
      <c r="AP1140" s="4">
        <v>0</v>
      </c>
      <c r="AQ1140" s="4">
        <v>0</v>
      </c>
      <c r="AR1140" s="4">
        <v>0</v>
      </c>
      <c r="AS1140" s="4">
        <v>0</v>
      </c>
      <c r="AT1140" s="4">
        <v>0</v>
      </c>
      <c r="AU1140" s="4">
        <v>0</v>
      </c>
      <c r="AV1140" s="4">
        <v>0</v>
      </c>
      <c r="AW1140" s="4">
        <f t="shared" si="270"/>
        <v>11</v>
      </c>
      <c r="AX1140" s="8">
        <f t="shared" si="271"/>
        <v>10</v>
      </c>
      <c r="AY1140" s="4">
        <v>0</v>
      </c>
      <c r="AZ1140" s="4">
        <v>0</v>
      </c>
      <c r="BA1140" s="4">
        <v>0</v>
      </c>
      <c r="BB1140" s="4">
        <v>119</v>
      </c>
      <c r="BC1140" s="4">
        <v>119</v>
      </c>
      <c r="BD1140" s="4">
        <v>17</v>
      </c>
      <c r="BE1140" s="4">
        <v>17</v>
      </c>
      <c r="BF1140" s="4">
        <v>0</v>
      </c>
      <c r="BG1140" s="8">
        <f t="shared" si="272"/>
        <v>0</v>
      </c>
      <c r="BH1140" s="4">
        <v>0</v>
      </c>
      <c r="BI1140" s="4">
        <v>0</v>
      </c>
      <c r="BJ1140" s="4">
        <v>0</v>
      </c>
      <c r="BK1140" s="4">
        <v>7</v>
      </c>
      <c r="BL1140" s="4">
        <f t="shared" si="273"/>
        <v>5109</v>
      </c>
      <c r="BM1140" s="8">
        <f t="shared" si="274"/>
        <v>7</v>
      </c>
      <c r="BN1140" s="4">
        <v>7</v>
      </c>
      <c r="BO1140" s="4">
        <v>0</v>
      </c>
      <c r="BP1140" s="13">
        <v>0</v>
      </c>
      <c r="BQ1140" s="4">
        <v>23</v>
      </c>
      <c r="BR1140" s="4">
        <f t="shared" si="275"/>
        <v>5105</v>
      </c>
      <c r="BS1140" s="4">
        <f t="shared" si="276"/>
        <v>4966</v>
      </c>
      <c r="BT1140" s="4">
        <f t="shared" si="277"/>
        <v>100</v>
      </c>
      <c r="BU1140" s="4">
        <f t="shared" si="278"/>
        <v>20853</v>
      </c>
      <c r="BW1140" s="4">
        <v>0</v>
      </c>
    </row>
    <row r="1141" spans="1:75">
      <c r="A1141" s="4" t="s">
        <v>141</v>
      </c>
      <c r="B1141" s="18">
        <v>43683</v>
      </c>
      <c r="C1141" s="4" t="s">
        <v>220</v>
      </c>
      <c r="D1141" s="5">
        <v>2019</v>
      </c>
      <c r="E1141" s="4" t="s">
        <v>1089</v>
      </c>
      <c r="F1141" s="4">
        <v>7377</v>
      </c>
      <c r="G1141" s="4">
        <v>271</v>
      </c>
      <c r="H1141" s="4">
        <v>2777</v>
      </c>
      <c r="I1141" s="4">
        <v>0</v>
      </c>
      <c r="J1141" s="4">
        <v>0</v>
      </c>
      <c r="K1141" s="8">
        <f t="shared" si="267"/>
        <v>2777</v>
      </c>
      <c r="L1141" s="4">
        <f t="shared" si="268"/>
        <v>0</v>
      </c>
      <c r="M1141" s="4">
        <v>7431</v>
      </c>
      <c r="N1141" s="4">
        <v>2834</v>
      </c>
      <c r="O1141" s="4">
        <v>2777</v>
      </c>
      <c r="P1141" s="4">
        <v>0</v>
      </c>
      <c r="Q1141" s="4">
        <v>0</v>
      </c>
      <c r="R1141" s="4">
        <v>57</v>
      </c>
      <c r="S1141" s="4">
        <v>5</v>
      </c>
      <c r="T1141" s="4">
        <v>7</v>
      </c>
      <c r="U1141" s="4">
        <v>43</v>
      </c>
      <c r="V1141" s="4">
        <v>0</v>
      </c>
      <c r="W1141" s="4">
        <v>2</v>
      </c>
      <c r="X1141" s="4">
        <f t="shared" si="269"/>
        <v>0</v>
      </c>
      <c r="Z1141" s="4">
        <v>78</v>
      </c>
      <c r="AA1141" s="4">
        <v>16</v>
      </c>
      <c r="AB1141" s="4">
        <v>15</v>
      </c>
      <c r="AC1141" s="4">
        <v>1</v>
      </c>
      <c r="AD1141" s="4">
        <v>0</v>
      </c>
      <c r="AE1141" s="4">
        <v>0</v>
      </c>
      <c r="AF1141" s="4">
        <v>1</v>
      </c>
      <c r="AG1141" s="4">
        <v>0</v>
      </c>
      <c r="AH1141" s="4">
        <v>0</v>
      </c>
      <c r="AI1141" s="4">
        <v>0</v>
      </c>
      <c r="AJ1141" s="4">
        <v>0</v>
      </c>
      <c r="AK1141" s="4">
        <v>0</v>
      </c>
      <c r="AL1141" s="4">
        <v>0</v>
      </c>
      <c r="AM1141" s="4">
        <v>0</v>
      </c>
      <c r="AN1141" s="4">
        <v>0</v>
      </c>
      <c r="AO1141" s="4">
        <v>0</v>
      </c>
      <c r="AP1141" s="4">
        <v>0</v>
      </c>
      <c r="AQ1141" s="4">
        <v>0</v>
      </c>
      <c r="AR1141" s="4">
        <v>0</v>
      </c>
      <c r="AS1141" s="4">
        <v>0</v>
      </c>
      <c r="AT1141" s="4">
        <v>0</v>
      </c>
      <c r="AU1141" s="4">
        <v>0</v>
      </c>
      <c r="AV1141" s="4">
        <v>0</v>
      </c>
      <c r="AW1141" s="4">
        <f t="shared" si="270"/>
        <v>16</v>
      </c>
      <c r="AX1141" s="8">
        <f t="shared" si="271"/>
        <v>15</v>
      </c>
      <c r="AY1141" s="4">
        <v>0</v>
      </c>
      <c r="AZ1141" s="4">
        <v>0</v>
      </c>
      <c r="BA1141" s="4">
        <v>0</v>
      </c>
      <c r="BB1141" s="4">
        <v>18</v>
      </c>
      <c r="BC1141" s="4">
        <v>18</v>
      </c>
      <c r="BD1141" s="4">
        <v>5</v>
      </c>
      <c r="BE1141" s="4">
        <v>3</v>
      </c>
      <c r="BF1141" s="4">
        <v>2</v>
      </c>
      <c r="BG1141" s="8">
        <f t="shared" si="272"/>
        <v>1</v>
      </c>
      <c r="BH1141" s="4">
        <v>1</v>
      </c>
      <c r="BI1141" s="4">
        <v>0</v>
      </c>
      <c r="BJ1141" s="4">
        <v>0</v>
      </c>
      <c r="BK1141" s="4">
        <v>415</v>
      </c>
      <c r="BL1141" s="4">
        <f t="shared" si="273"/>
        <v>2418</v>
      </c>
      <c r="BM1141" s="8">
        <f t="shared" si="274"/>
        <v>0</v>
      </c>
      <c r="BN1141" s="4">
        <v>0</v>
      </c>
      <c r="BO1141" s="4">
        <v>0</v>
      </c>
      <c r="BP1141" s="13">
        <v>0</v>
      </c>
      <c r="BQ1141" s="4">
        <v>1</v>
      </c>
      <c r="BR1141" s="4">
        <f t="shared" si="275"/>
        <v>2818</v>
      </c>
      <c r="BS1141" s="4">
        <f t="shared" si="276"/>
        <v>2762</v>
      </c>
      <c r="BT1141" s="4">
        <f t="shared" si="277"/>
        <v>56</v>
      </c>
      <c r="BU1141" s="4">
        <f t="shared" si="278"/>
        <v>7353</v>
      </c>
      <c r="BW1141" s="4">
        <v>0</v>
      </c>
    </row>
    <row r="1142" spans="1:75" ht="116.1">
      <c r="A1142" s="4" t="s">
        <v>143</v>
      </c>
      <c r="B1142" s="18">
        <v>43683</v>
      </c>
      <c r="C1142" s="4" t="s">
        <v>220</v>
      </c>
      <c r="D1142" s="5">
        <v>2019</v>
      </c>
      <c r="E1142" s="4" t="s">
        <v>1090</v>
      </c>
      <c r="F1142" s="4">
        <v>40567</v>
      </c>
      <c r="G1142" s="4">
        <v>3127</v>
      </c>
      <c r="H1142" s="4">
        <v>14718</v>
      </c>
      <c r="I1142" s="4">
        <v>2</v>
      </c>
      <c r="J1142" s="4">
        <v>0</v>
      </c>
      <c r="K1142" s="8">
        <f t="shared" si="267"/>
        <v>14720</v>
      </c>
      <c r="L1142" s="4">
        <f t="shared" si="268"/>
        <v>-1</v>
      </c>
      <c r="M1142" s="4">
        <v>41130</v>
      </c>
      <c r="N1142" s="4">
        <v>14891</v>
      </c>
      <c r="O1142" s="4">
        <v>14721</v>
      </c>
      <c r="P1142" s="4">
        <v>2</v>
      </c>
      <c r="Q1142" s="4">
        <v>2</v>
      </c>
      <c r="R1142" s="4">
        <v>169</v>
      </c>
      <c r="S1142" s="4">
        <v>32</v>
      </c>
      <c r="T1142" s="4">
        <v>10</v>
      </c>
      <c r="U1142" s="4">
        <v>120</v>
      </c>
      <c r="V1142" s="4">
        <v>0</v>
      </c>
      <c r="W1142" s="4">
        <v>7</v>
      </c>
      <c r="X1142" s="4">
        <f t="shared" si="269"/>
        <v>-1</v>
      </c>
      <c r="Y1142" s="2" t="s">
        <v>1091</v>
      </c>
      <c r="Z1142" s="4">
        <v>611</v>
      </c>
      <c r="AA1142" s="4">
        <v>56</v>
      </c>
      <c r="AB1142" s="4">
        <v>56</v>
      </c>
      <c r="AC1142" s="4">
        <v>0</v>
      </c>
      <c r="AD1142" s="4">
        <v>0</v>
      </c>
      <c r="AE1142" s="4">
        <v>0</v>
      </c>
      <c r="AF1142" s="4">
        <v>0</v>
      </c>
      <c r="AG1142" s="4">
        <v>0</v>
      </c>
      <c r="AH1142" s="4">
        <v>0</v>
      </c>
      <c r="AI1142" s="4">
        <v>0</v>
      </c>
      <c r="AJ1142" s="4">
        <v>0</v>
      </c>
      <c r="AK1142" s="4">
        <v>0</v>
      </c>
      <c r="AL1142" s="4">
        <v>0</v>
      </c>
      <c r="AM1142" s="4">
        <v>0</v>
      </c>
      <c r="AN1142" s="4">
        <v>0</v>
      </c>
      <c r="AO1142" s="4">
        <v>0</v>
      </c>
      <c r="AP1142" s="4">
        <v>0</v>
      </c>
      <c r="AQ1142" s="4">
        <v>0</v>
      </c>
      <c r="AR1142" s="4">
        <v>0</v>
      </c>
      <c r="AS1142" s="4">
        <v>0</v>
      </c>
      <c r="AT1142" s="4">
        <v>0</v>
      </c>
      <c r="AU1142" s="4">
        <v>0</v>
      </c>
      <c r="AV1142" s="4">
        <v>0</v>
      </c>
      <c r="AW1142" s="4">
        <f t="shared" si="270"/>
        <v>56</v>
      </c>
      <c r="AX1142" s="8">
        <f t="shared" si="271"/>
        <v>56</v>
      </c>
      <c r="AY1142" s="4">
        <v>0</v>
      </c>
      <c r="AZ1142" s="4">
        <v>0</v>
      </c>
      <c r="BA1142" s="4">
        <v>0</v>
      </c>
      <c r="BB1142" s="4">
        <v>185</v>
      </c>
      <c r="BC1142" s="4">
        <v>185</v>
      </c>
      <c r="BD1142" s="4">
        <v>70</v>
      </c>
      <c r="BE1142" s="4">
        <v>68</v>
      </c>
      <c r="BF1142" s="4">
        <v>2</v>
      </c>
      <c r="BG1142" s="8">
        <f t="shared" si="272"/>
        <v>13</v>
      </c>
      <c r="BH1142" s="4">
        <v>13</v>
      </c>
      <c r="BI1142" s="4">
        <v>0</v>
      </c>
      <c r="BJ1142" s="4">
        <v>0</v>
      </c>
      <c r="BK1142" s="4">
        <v>5631</v>
      </c>
      <c r="BL1142" s="4">
        <f t="shared" si="273"/>
        <v>9247</v>
      </c>
      <c r="BM1142" s="8">
        <f t="shared" si="274"/>
        <v>233</v>
      </c>
      <c r="BN1142" s="4">
        <v>233</v>
      </c>
      <c r="BO1142" s="4">
        <v>0</v>
      </c>
      <c r="BP1142" s="13">
        <v>0</v>
      </c>
      <c r="BQ1142" s="4">
        <v>1</v>
      </c>
      <c r="BR1142" s="4">
        <f t="shared" si="275"/>
        <v>14835</v>
      </c>
      <c r="BS1142" s="4">
        <f t="shared" si="276"/>
        <v>14665</v>
      </c>
      <c r="BT1142" s="4">
        <f t="shared" si="277"/>
        <v>169</v>
      </c>
      <c r="BU1142" s="4">
        <f t="shared" si="278"/>
        <v>40519</v>
      </c>
      <c r="BW1142" s="4">
        <v>0</v>
      </c>
    </row>
    <row r="1143" spans="1:75">
      <c r="A1143" s="4" t="s">
        <v>145</v>
      </c>
      <c r="B1143" s="18">
        <v>43683</v>
      </c>
      <c r="C1143" s="4" t="s">
        <v>220</v>
      </c>
      <c r="D1143" s="5">
        <v>2019</v>
      </c>
      <c r="E1143" s="4" t="s">
        <v>1092</v>
      </c>
      <c r="F1143" s="4">
        <v>8802</v>
      </c>
      <c r="G1143" s="4">
        <v>689</v>
      </c>
      <c r="H1143" s="4">
        <v>3028</v>
      </c>
      <c r="I1143" s="4">
        <v>0</v>
      </c>
      <c r="J1143" s="4">
        <v>0</v>
      </c>
      <c r="K1143" s="8">
        <f t="shared" si="267"/>
        <v>3028</v>
      </c>
      <c r="L1143" s="4">
        <f t="shared" si="268"/>
        <v>0</v>
      </c>
      <c r="M1143" s="4">
        <v>9040</v>
      </c>
      <c r="N1143" s="4">
        <v>3104</v>
      </c>
      <c r="O1143" s="4">
        <v>3028</v>
      </c>
      <c r="P1143" s="4">
        <v>0</v>
      </c>
      <c r="Q1143" s="4">
        <v>0</v>
      </c>
      <c r="R1143" s="4">
        <v>76</v>
      </c>
      <c r="S1143" s="4">
        <v>8</v>
      </c>
      <c r="T1143" s="4">
        <v>47</v>
      </c>
      <c r="U1143" s="4">
        <v>19</v>
      </c>
      <c r="V1143" s="4">
        <v>0</v>
      </c>
      <c r="W1143" s="4">
        <v>2</v>
      </c>
      <c r="X1143" s="4">
        <f t="shared" si="269"/>
        <v>0</v>
      </c>
      <c r="Z1143" s="4">
        <v>90</v>
      </c>
      <c r="AA1143" s="4">
        <v>5</v>
      </c>
      <c r="AB1143" s="4">
        <v>4</v>
      </c>
      <c r="AC1143" s="4">
        <v>1</v>
      </c>
      <c r="AD1143" s="4">
        <v>0</v>
      </c>
      <c r="AE1143" s="4">
        <v>0</v>
      </c>
      <c r="AF1143" s="4">
        <v>0</v>
      </c>
      <c r="AG1143" s="4">
        <v>1</v>
      </c>
      <c r="AH1143" s="4">
        <v>0</v>
      </c>
      <c r="AI1143" s="4">
        <v>0</v>
      </c>
      <c r="AJ1143" s="4">
        <v>0</v>
      </c>
      <c r="AK1143" s="4">
        <v>0</v>
      </c>
      <c r="AL1143" s="4">
        <v>0</v>
      </c>
      <c r="AM1143" s="4">
        <v>0</v>
      </c>
      <c r="AN1143" s="4">
        <v>0</v>
      </c>
      <c r="AO1143" s="4">
        <v>0</v>
      </c>
      <c r="AP1143" s="4">
        <v>0</v>
      </c>
      <c r="AQ1143" s="4">
        <v>0</v>
      </c>
      <c r="AR1143" s="4">
        <v>0</v>
      </c>
      <c r="AS1143" s="4">
        <v>0</v>
      </c>
      <c r="AT1143" s="4">
        <v>0</v>
      </c>
      <c r="AU1143" s="4">
        <v>0</v>
      </c>
      <c r="AV1143" s="4">
        <v>0</v>
      </c>
      <c r="AW1143" s="4">
        <f t="shared" si="270"/>
        <v>5</v>
      </c>
      <c r="AX1143" s="8">
        <f t="shared" si="271"/>
        <v>4</v>
      </c>
      <c r="AY1143" s="4">
        <v>0</v>
      </c>
      <c r="AZ1143" s="4">
        <v>0</v>
      </c>
      <c r="BA1143" s="4">
        <v>0</v>
      </c>
      <c r="BB1143" s="4">
        <v>113</v>
      </c>
      <c r="BC1143" s="4">
        <v>113</v>
      </c>
      <c r="BD1143" s="4">
        <v>29</v>
      </c>
      <c r="BE1143" s="4">
        <v>28</v>
      </c>
      <c r="BF1143" s="4">
        <v>1</v>
      </c>
      <c r="BG1143" s="8">
        <f t="shared" si="272"/>
        <v>0</v>
      </c>
      <c r="BH1143" s="4">
        <v>0</v>
      </c>
      <c r="BI1143" s="4">
        <v>0</v>
      </c>
      <c r="BJ1143" s="4">
        <v>0</v>
      </c>
      <c r="BK1143" s="4">
        <v>439</v>
      </c>
      <c r="BL1143" s="4">
        <f t="shared" si="273"/>
        <v>2665</v>
      </c>
      <c r="BM1143" s="8">
        <f t="shared" si="274"/>
        <v>1</v>
      </c>
      <c r="BN1143" s="4">
        <v>1</v>
      </c>
      <c r="BO1143" s="4">
        <v>0</v>
      </c>
      <c r="BP1143" s="13">
        <v>0</v>
      </c>
      <c r="BQ1143" s="4">
        <v>4</v>
      </c>
      <c r="BR1143" s="4">
        <f t="shared" si="275"/>
        <v>3099</v>
      </c>
      <c r="BS1143" s="4">
        <f t="shared" si="276"/>
        <v>3024</v>
      </c>
      <c r="BT1143" s="4">
        <f t="shared" si="277"/>
        <v>75</v>
      </c>
      <c r="BU1143" s="4">
        <f t="shared" si="278"/>
        <v>8950</v>
      </c>
      <c r="BW1143" s="4">
        <v>0</v>
      </c>
    </row>
    <row r="1144" spans="1:75">
      <c r="A1144" s="4" t="s">
        <v>147</v>
      </c>
      <c r="B1144" s="18">
        <v>43683</v>
      </c>
      <c r="C1144" s="4" t="s">
        <v>220</v>
      </c>
      <c r="D1144" s="5">
        <v>2019</v>
      </c>
      <c r="E1144" s="4" t="s">
        <v>1093</v>
      </c>
      <c r="F1144" s="4">
        <v>636</v>
      </c>
      <c r="G1144" s="4">
        <v>35</v>
      </c>
      <c r="H1144" s="4">
        <v>237</v>
      </c>
      <c r="I1144" s="4">
        <v>0</v>
      </c>
      <c r="J1144" s="4">
        <v>0</v>
      </c>
      <c r="K1144" s="8">
        <f t="shared" si="267"/>
        <v>237</v>
      </c>
      <c r="L1144" s="4">
        <f t="shared" si="268"/>
        <v>0</v>
      </c>
      <c r="M1144" s="4">
        <v>636</v>
      </c>
      <c r="N1144" s="4">
        <v>249</v>
      </c>
      <c r="O1144" s="4">
        <v>237</v>
      </c>
      <c r="P1144" s="4">
        <v>0</v>
      </c>
      <c r="Q1144" s="4">
        <v>0</v>
      </c>
      <c r="R1144" s="4">
        <v>12</v>
      </c>
      <c r="S1144" s="4">
        <v>3</v>
      </c>
      <c r="T1144" s="4">
        <v>0</v>
      </c>
      <c r="U1144" s="4">
        <v>9</v>
      </c>
      <c r="V1144" s="4">
        <v>0</v>
      </c>
      <c r="W1144" s="4">
        <v>0</v>
      </c>
      <c r="X1144" s="4">
        <f t="shared" si="269"/>
        <v>0</v>
      </c>
      <c r="Z1144" s="4">
        <v>7</v>
      </c>
      <c r="AA1144" s="4">
        <v>2</v>
      </c>
      <c r="AB1144" s="4">
        <v>2</v>
      </c>
      <c r="AC1144" s="4">
        <v>0</v>
      </c>
      <c r="AD1144" s="4">
        <v>0</v>
      </c>
      <c r="AE1144" s="4">
        <v>0</v>
      </c>
      <c r="AF1144" s="4">
        <v>0</v>
      </c>
      <c r="AG1144" s="4">
        <v>0</v>
      </c>
      <c r="AH1144" s="4">
        <v>0</v>
      </c>
      <c r="AI1144" s="4">
        <v>0</v>
      </c>
      <c r="AJ1144" s="4">
        <v>0</v>
      </c>
      <c r="AK1144" s="4">
        <v>0</v>
      </c>
      <c r="AL1144" s="4">
        <v>0</v>
      </c>
      <c r="AM1144" s="4">
        <v>0</v>
      </c>
      <c r="AN1144" s="4">
        <v>0</v>
      </c>
      <c r="AO1144" s="4">
        <v>0</v>
      </c>
      <c r="AP1144" s="4">
        <v>0</v>
      </c>
      <c r="AQ1144" s="4">
        <v>0</v>
      </c>
      <c r="AR1144" s="4">
        <v>0</v>
      </c>
      <c r="AS1144" s="4">
        <v>0</v>
      </c>
      <c r="AT1144" s="4">
        <v>0</v>
      </c>
      <c r="AU1144" s="4">
        <v>0</v>
      </c>
      <c r="AV1144" s="4">
        <v>0</v>
      </c>
      <c r="AW1144" s="4">
        <f t="shared" si="270"/>
        <v>2</v>
      </c>
      <c r="AX1144" s="8">
        <f t="shared" si="271"/>
        <v>2</v>
      </c>
      <c r="AY1144" s="4">
        <v>0</v>
      </c>
      <c r="AZ1144" s="4">
        <v>0</v>
      </c>
      <c r="BA1144" s="4">
        <v>0</v>
      </c>
      <c r="BB1144" s="4">
        <v>6</v>
      </c>
      <c r="BC1144" s="4">
        <v>6</v>
      </c>
      <c r="BD1144" s="4">
        <v>3</v>
      </c>
      <c r="BE1144" s="4">
        <v>3</v>
      </c>
      <c r="BF1144" s="4">
        <v>0</v>
      </c>
      <c r="BG1144" s="8">
        <f t="shared" si="272"/>
        <v>0</v>
      </c>
      <c r="BH1144" s="4">
        <v>0</v>
      </c>
      <c r="BI1144" s="4">
        <v>0</v>
      </c>
      <c r="BJ1144" s="4">
        <v>0</v>
      </c>
      <c r="BK1144" s="4">
        <v>3</v>
      </c>
      <c r="BL1144" s="4">
        <f t="shared" si="273"/>
        <v>246</v>
      </c>
      <c r="BM1144" s="8">
        <f t="shared" si="274"/>
        <v>0</v>
      </c>
      <c r="BN1144" s="4">
        <v>0</v>
      </c>
      <c r="BO1144" s="4">
        <v>0</v>
      </c>
      <c r="BP1144" s="13">
        <v>0</v>
      </c>
      <c r="BQ1144" s="4">
        <v>0</v>
      </c>
      <c r="BR1144" s="4">
        <f t="shared" si="275"/>
        <v>247</v>
      </c>
      <c r="BS1144" s="4">
        <f t="shared" si="276"/>
        <v>235</v>
      </c>
      <c r="BT1144" s="4">
        <f t="shared" si="277"/>
        <v>12</v>
      </c>
      <c r="BU1144" s="4">
        <f t="shared" si="278"/>
        <v>629</v>
      </c>
      <c r="BW1144" s="4">
        <v>0</v>
      </c>
    </row>
    <row r="1145" spans="1:75">
      <c r="A1145" s="4" t="s">
        <v>149</v>
      </c>
      <c r="B1145" s="18">
        <v>43683</v>
      </c>
      <c r="C1145" s="4" t="s">
        <v>220</v>
      </c>
      <c r="D1145" s="5">
        <v>2019</v>
      </c>
      <c r="E1145" s="4" t="s">
        <v>1094</v>
      </c>
      <c r="F1145" s="4">
        <v>9381</v>
      </c>
      <c r="G1145" s="4">
        <v>1831</v>
      </c>
      <c r="H1145" s="4">
        <v>3596</v>
      </c>
      <c r="I1145" s="4">
        <v>0</v>
      </c>
      <c r="J1145" s="4">
        <v>0</v>
      </c>
      <c r="K1145" s="8">
        <f t="shared" si="267"/>
        <v>3596</v>
      </c>
      <c r="L1145" s="4">
        <f t="shared" si="268"/>
        <v>0</v>
      </c>
      <c r="M1145" s="4">
        <v>9536</v>
      </c>
      <c r="N1145" s="4">
        <v>3660</v>
      </c>
      <c r="O1145" s="4">
        <v>3596</v>
      </c>
      <c r="P1145" s="4">
        <v>0</v>
      </c>
      <c r="Q1145" s="4">
        <v>0</v>
      </c>
      <c r="R1145" s="4">
        <v>64</v>
      </c>
      <c r="S1145" s="4">
        <v>7</v>
      </c>
      <c r="T1145" s="4">
        <v>3</v>
      </c>
      <c r="U1145" s="4">
        <v>45</v>
      </c>
      <c r="V1145" s="4">
        <v>0</v>
      </c>
      <c r="W1145" s="4">
        <v>9</v>
      </c>
      <c r="X1145" s="4">
        <f t="shared" si="269"/>
        <v>0</v>
      </c>
      <c r="Z1145" s="4">
        <v>99</v>
      </c>
      <c r="AA1145" s="4">
        <v>24</v>
      </c>
      <c r="AB1145" s="4">
        <v>24</v>
      </c>
      <c r="AC1145" s="4">
        <v>0</v>
      </c>
      <c r="AD1145" s="4">
        <v>0</v>
      </c>
      <c r="AE1145" s="4">
        <v>0</v>
      </c>
      <c r="AF1145" s="4">
        <v>0</v>
      </c>
      <c r="AG1145" s="4">
        <v>0</v>
      </c>
      <c r="AH1145" s="4">
        <v>0</v>
      </c>
      <c r="AI1145" s="4">
        <v>0</v>
      </c>
      <c r="AJ1145" s="4">
        <v>0</v>
      </c>
      <c r="AK1145" s="4">
        <v>0</v>
      </c>
      <c r="AL1145" s="4">
        <v>0</v>
      </c>
      <c r="AM1145" s="4">
        <v>0</v>
      </c>
      <c r="AN1145" s="4">
        <v>0</v>
      </c>
      <c r="AO1145" s="4">
        <v>0</v>
      </c>
      <c r="AP1145" s="4">
        <v>0</v>
      </c>
      <c r="AQ1145" s="4">
        <v>0</v>
      </c>
      <c r="AR1145" s="4">
        <v>0</v>
      </c>
      <c r="AS1145" s="4">
        <v>0</v>
      </c>
      <c r="AT1145" s="4">
        <v>0</v>
      </c>
      <c r="AU1145" s="4">
        <v>0</v>
      </c>
      <c r="AV1145" s="4">
        <v>0</v>
      </c>
      <c r="AW1145" s="4">
        <f t="shared" si="270"/>
        <v>24</v>
      </c>
      <c r="AX1145" s="8">
        <f t="shared" si="271"/>
        <v>24</v>
      </c>
      <c r="AY1145" s="4">
        <v>0</v>
      </c>
      <c r="AZ1145" s="4">
        <v>0</v>
      </c>
      <c r="BA1145" s="4">
        <v>0</v>
      </c>
      <c r="BB1145" s="4">
        <v>40</v>
      </c>
      <c r="BC1145" s="4">
        <v>40</v>
      </c>
      <c r="BD1145" s="4">
        <v>8</v>
      </c>
      <c r="BE1145" s="4">
        <v>8</v>
      </c>
      <c r="BF1145" s="4">
        <v>0</v>
      </c>
      <c r="BG1145" s="8">
        <f t="shared" si="272"/>
        <v>0</v>
      </c>
      <c r="BH1145" s="4">
        <v>0</v>
      </c>
      <c r="BI1145" s="4">
        <v>0</v>
      </c>
      <c r="BJ1145" s="4">
        <v>0</v>
      </c>
      <c r="BK1145" s="4">
        <v>3812</v>
      </c>
      <c r="BL1145" s="4">
        <f t="shared" si="273"/>
        <v>-152</v>
      </c>
      <c r="BM1145" s="8">
        <f t="shared" si="274"/>
        <v>0</v>
      </c>
      <c r="BN1145" s="4">
        <v>0</v>
      </c>
      <c r="BO1145" s="4">
        <v>0</v>
      </c>
      <c r="BP1145" s="13">
        <v>0</v>
      </c>
      <c r="BQ1145" s="4">
        <v>99</v>
      </c>
      <c r="BR1145" s="4">
        <f t="shared" si="275"/>
        <v>3636</v>
      </c>
      <c r="BS1145" s="4">
        <f t="shared" si="276"/>
        <v>3572</v>
      </c>
      <c r="BT1145" s="4">
        <f t="shared" si="277"/>
        <v>64</v>
      </c>
      <c r="BU1145" s="4">
        <f t="shared" si="278"/>
        <v>9437</v>
      </c>
      <c r="BW1145" s="4">
        <v>0</v>
      </c>
    </row>
    <row r="1146" spans="1:75">
      <c r="A1146" s="4" t="s">
        <v>151</v>
      </c>
      <c r="B1146" s="18">
        <v>43683</v>
      </c>
      <c r="C1146" s="4" t="s">
        <v>220</v>
      </c>
      <c r="D1146" s="5">
        <v>2019</v>
      </c>
      <c r="E1146" s="4" t="s">
        <v>1095</v>
      </c>
      <c r="F1146" s="4">
        <v>517411</v>
      </c>
      <c r="G1146" s="4">
        <v>41980</v>
      </c>
      <c r="H1146" s="4">
        <v>106437</v>
      </c>
      <c r="I1146" s="4">
        <v>30</v>
      </c>
      <c r="J1146" s="4">
        <v>0</v>
      </c>
      <c r="K1146" s="8">
        <f t="shared" si="267"/>
        <v>106467</v>
      </c>
      <c r="L1146" s="4">
        <f t="shared" si="268"/>
        <v>0</v>
      </c>
      <c r="M1146" s="4">
        <v>528817</v>
      </c>
      <c r="N1146" s="4">
        <v>108312</v>
      </c>
      <c r="O1146" s="4">
        <v>106467</v>
      </c>
      <c r="P1146" s="4">
        <v>30</v>
      </c>
      <c r="Q1146" s="4">
        <v>30</v>
      </c>
      <c r="R1146" s="4">
        <v>1815</v>
      </c>
      <c r="S1146" s="4">
        <v>140</v>
      </c>
      <c r="T1146" s="4">
        <v>611</v>
      </c>
      <c r="U1146" s="4">
        <v>1047</v>
      </c>
      <c r="V1146" s="4">
        <v>0</v>
      </c>
      <c r="W1146" s="4">
        <v>17</v>
      </c>
      <c r="X1146" s="4">
        <f t="shared" si="269"/>
        <v>0</v>
      </c>
      <c r="Z1146" s="4">
        <v>20981</v>
      </c>
      <c r="AA1146" s="4">
        <v>1585</v>
      </c>
      <c r="AB1146" s="4">
        <v>1549</v>
      </c>
      <c r="AC1146" s="4">
        <v>36</v>
      </c>
      <c r="AD1146" s="4">
        <v>3</v>
      </c>
      <c r="AE1146" s="4">
        <v>30</v>
      </c>
      <c r="AF1146" s="4">
        <v>0</v>
      </c>
      <c r="AG1146" s="4">
        <v>3</v>
      </c>
      <c r="AH1146" s="4">
        <v>0</v>
      </c>
      <c r="AI1146" s="4">
        <v>0</v>
      </c>
      <c r="AJ1146" s="4">
        <v>0</v>
      </c>
      <c r="AK1146" s="4">
        <v>0</v>
      </c>
      <c r="AL1146" s="4">
        <v>0</v>
      </c>
      <c r="AM1146" s="4">
        <v>0</v>
      </c>
      <c r="AN1146" s="4">
        <v>0</v>
      </c>
      <c r="AO1146" s="4">
        <v>0</v>
      </c>
      <c r="AP1146" s="4">
        <v>0</v>
      </c>
      <c r="AQ1146" s="4">
        <v>0</v>
      </c>
      <c r="AR1146" s="4">
        <v>0</v>
      </c>
      <c r="AS1146" s="4">
        <v>0</v>
      </c>
      <c r="AT1146" s="4">
        <v>0</v>
      </c>
      <c r="AU1146" s="4">
        <v>0</v>
      </c>
      <c r="AV1146" s="4">
        <v>0</v>
      </c>
      <c r="AW1146" s="4">
        <f t="shared" si="270"/>
        <v>1585</v>
      </c>
      <c r="AX1146" s="8">
        <f t="shared" si="271"/>
        <v>1549</v>
      </c>
      <c r="AY1146" s="4">
        <v>0</v>
      </c>
      <c r="AZ1146" s="4">
        <v>0</v>
      </c>
      <c r="BA1146" s="4">
        <v>0</v>
      </c>
      <c r="BB1146" s="4">
        <v>8182</v>
      </c>
      <c r="BC1146" s="4">
        <v>8182</v>
      </c>
      <c r="BD1146" s="4">
        <v>1721</v>
      </c>
      <c r="BE1146" s="4">
        <v>1708</v>
      </c>
      <c r="BF1146" s="4">
        <v>13</v>
      </c>
      <c r="BG1146" s="8">
        <f t="shared" si="272"/>
        <v>67</v>
      </c>
      <c r="BH1146" s="4">
        <v>64</v>
      </c>
      <c r="BI1146" s="4">
        <v>3</v>
      </c>
      <c r="BJ1146" s="4">
        <v>0</v>
      </c>
      <c r="BK1146" s="4">
        <v>43719</v>
      </c>
      <c r="BL1146" s="4">
        <f t="shared" si="273"/>
        <v>64526</v>
      </c>
      <c r="BM1146" s="8">
        <f t="shared" si="274"/>
        <v>143</v>
      </c>
      <c r="BN1146" s="4">
        <v>143</v>
      </c>
      <c r="BO1146" s="4">
        <v>0</v>
      </c>
      <c r="BP1146" s="13">
        <v>0</v>
      </c>
      <c r="BQ1146" s="4">
        <v>323</v>
      </c>
      <c r="BR1146" s="4">
        <f t="shared" si="275"/>
        <v>106727</v>
      </c>
      <c r="BS1146" s="4">
        <f t="shared" si="276"/>
        <v>104918</v>
      </c>
      <c r="BT1146" s="4">
        <f t="shared" si="277"/>
        <v>1779</v>
      </c>
      <c r="BU1146" s="4">
        <f t="shared" si="278"/>
        <v>507836</v>
      </c>
      <c r="BW1146" s="4">
        <v>0</v>
      </c>
    </row>
    <row r="1147" spans="1:75" ht="43.5">
      <c r="A1147" s="4" t="s">
        <v>153</v>
      </c>
      <c r="B1147" s="18">
        <v>43683</v>
      </c>
      <c r="C1147" s="4" t="s">
        <v>220</v>
      </c>
      <c r="D1147" s="5">
        <v>2019</v>
      </c>
      <c r="E1147" s="4" t="s">
        <v>1096</v>
      </c>
      <c r="F1147" s="4">
        <v>13790</v>
      </c>
      <c r="G1147" s="4">
        <v>389</v>
      </c>
      <c r="H1147" s="4">
        <v>5514</v>
      </c>
      <c r="I1147" s="4">
        <v>0</v>
      </c>
      <c r="J1147" s="4">
        <v>3</v>
      </c>
      <c r="K1147" s="8">
        <f t="shared" si="267"/>
        <v>5511</v>
      </c>
      <c r="L1147" s="4">
        <f t="shared" si="268"/>
        <v>0</v>
      </c>
      <c r="M1147" s="4">
        <v>13900</v>
      </c>
      <c r="N1147" s="4">
        <v>5581</v>
      </c>
      <c r="O1147" s="4">
        <v>5511</v>
      </c>
      <c r="P1147" s="4">
        <v>0</v>
      </c>
      <c r="Q1147" s="4">
        <v>0</v>
      </c>
      <c r="R1147" s="4">
        <v>70</v>
      </c>
      <c r="S1147" s="4">
        <v>9</v>
      </c>
      <c r="T1147" s="4">
        <v>10</v>
      </c>
      <c r="U1147" s="4">
        <v>40</v>
      </c>
      <c r="V1147" s="4">
        <v>0</v>
      </c>
      <c r="W1147" s="4">
        <v>11</v>
      </c>
      <c r="X1147" s="4">
        <f t="shared" si="269"/>
        <v>0</v>
      </c>
      <c r="Y1147" s="2" t="s">
        <v>1097</v>
      </c>
      <c r="Z1147" s="4">
        <v>241</v>
      </c>
      <c r="AA1147" s="4">
        <v>14</v>
      </c>
      <c r="AB1147" s="4">
        <v>11</v>
      </c>
      <c r="AC1147" s="4">
        <v>1</v>
      </c>
      <c r="AD1147" s="4">
        <v>0</v>
      </c>
      <c r="AE1147" s="4">
        <v>0</v>
      </c>
      <c r="AF1147" s="4">
        <v>1</v>
      </c>
      <c r="AG1147" s="4">
        <v>0</v>
      </c>
      <c r="AH1147" s="4">
        <v>0</v>
      </c>
      <c r="AI1147" s="4">
        <v>0</v>
      </c>
      <c r="AJ1147" s="4">
        <v>0</v>
      </c>
      <c r="AK1147" s="4">
        <v>0</v>
      </c>
      <c r="AL1147" s="4">
        <v>0</v>
      </c>
      <c r="AM1147" s="4">
        <v>0</v>
      </c>
      <c r="AN1147" s="4">
        <v>0</v>
      </c>
      <c r="AO1147" s="4">
        <v>0</v>
      </c>
      <c r="AP1147" s="4">
        <v>0</v>
      </c>
      <c r="AQ1147" s="4">
        <v>0</v>
      </c>
      <c r="AR1147" s="4">
        <v>0</v>
      </c>
      <c r="AS1147" s="4">
        <v>0</v>
      </c>
      <c r="AT1147" s="4">
        <v>0</v>
      </c>
      <c r="AU1147" s="4">
        <v>0</v>
      </c>
      <c r="AV1147" s="4">
        <v>0</v>
      </c>
      <c r="AW1147" s="4">
        <f t="shared" si="270"/>
        <v>14</v>
      </c>
      <c r="AX1147" s="8">
        <f t="shared" si="271"/>
        <v>11</v>
      </c>
      <c r="AY1147" s="4">
        <v>0</v>
      </c>
      <c r="AZ1147" s="4">
        <v>0</v>
      </c>
      <c r="BA1147" s="4">
        <v>0</v>
      </c>
      <c r="BB1147" s="4">
        <v>89</v>
      </c>
      <c r="BC1147" s="4">
        <v>89</v>
      </c>
      <c r="BD1147" s="4">
        <v>0</v>
      </c>
      <c r="BE1147" s="4">
        <v>18</v>
      </c>
      <c r="BF1147" s="4">
        <v>0</v>
      </c>
      <c r="BG1147" s="8">
        <f t="shared" si="272"/>
        <v>1</v>
      </c>
      <c r="BH1147" s="4">
        <v>1</v>
      </c>
      <c r="BI1147" s="4">
        <v>0</v>
      </c>
      <c r="BJ1147" s="4">
        <v>0</v>
      </c>
      <c r="BK1147" s="4">
        <v>5</v>
      </c>
      <c r="BL1147" s="4">
        <f t="shared" si="273"/>
        <v>5575</v>
      </c>
      <c r="BM1147" s="8">
        <f t="shared" si="274"/>
        <v>4</v>
      </c>
      <c r="BN1147" s="4">
        <v>4</v>
      </c>
      <c r="BO1147" s="4">
        <v>0</v>
      </c>
      <c r="BP1147" s="13">
        <v>0</v>
      </c>
      <c r="BQ1147" s="4">
        <v>7</v>
      </c>
      <c r="BR1147" s="4">
        <f t="shared" si="275"/>
        <v>5567</v>
      </c>
      <c r="BS1147" s="4">
        <f t="shared" si="276"/>
        <v>5500</v>
      </c>
      <c r="BT1147" s="4">
        <f t="shared" si="277"/>
        <v>69</v>
      </c>
      <c r="BU1147" s="4">
        <f t="shared" si="278"/>
        <v>13659</v>
      </c>
      <c r="BW1147" s="4">
        <v>0</v>
      </c>
    </row>
    <row r="1148" spans="1:75">
      <c r="A1148" s="4" t="s">
        <v>155</v>
      </c>
      <c r="B1148" s="18">
        <v>43683</v>
      </c>
      <c r="C1148" s="4" t="s">
        <v>220</v>
      </c>
      <c r="D1148" s="5">
        <v>2019</v>
      </c>
      <c r="E1148" s="4" t="s">
        <v>1098</v>
      </c>
      <c r="F1148" s="4">
        <v>58540</v>
      </c>
      <c r="G1148" s="4">
        <v>2608</v>
      </c>
      <c r="H1148" s="4">
        <v>18343</v>
      </c>
      <c r="I1148" s="4">
        <v>1</v>
      </c>
      <c r="J1148" s="4">
        <v>2</v>
      </c>
      <c r="K1148" s="8">
        <f t="shared" si="267"/>
        <v>18342</v>
      </c>
      <c r="L1148" s="4">
        <f t="shared" si="268"/>
        <v>0</v>
      </c>
      <c r="M1148" s="4">
        <v>59372</v>
      </c>
      <c r="N1148" s="4">
        <v>18734</v>
      </c>
      <c r="O1148" s="4">
        <v>18342</v>
      </c>
      <c r="P1148" s="4">
        <v>0</v>
      </c>
      <c r="Q1148" s="4">
        <v>0</v>
      </c>
      <c r="R1148" s="4">
        <v>392</v>
      </c>
      <c r="S1148" s="4">
        <v>143</v>
      </c>
      <c r="T1148" s="4">
        <v>83</v>
      </c>
      <c r="U1148" s="4">
        <v>165</v>
      </c>
      <c r="V1148" s="4">
        <v>0</v>
      </c>
      <c r="W1148" s="4">
        <v>1</v>
      </c>
      <c r="X1148" s="4">
        <f t="shared" si="269"/>
        <v>0</v>
      </c>
      <c r="Z1148" s="4">
        <v>915</v>
      </c>
      <c r="AA1148" s="4">
        <v>78</v>
      </c>
      <c r="AB1148" s="4">
        <v>77</v>
      </c>
      <c r="AC1148" s="4">
        <v>1</v>
      </c>
      <c r="AD1148" s="4">
        <v>1</v>
      </c>
      <c r="AE1148" s="4">
        <v>0</v>
      </c>
      <c r="AF1148" s="4">
        <v>0</v>
      </c>
      <c r="AG1148" s="4">
        <v>0</v>
      </c>
      <c r="AH1148" s="4">
        <v>0</v>
      </c>
      <c r="AI1148" s="4">
        <v>0</v>
      </c>
      <c r="AJ1148" s="4">
        <v>0</v>
      </c>
      <c r="AK1148" s="4">
        <v>0</v>
      </c>
      <c r="AL1148" s="4">
        <v>0</v>
      </c>
      <c r="AM1148" s="4">
        <v>0</v>
      </c>
      <c r="AN1148" s="4">
        <v>0</v>
      </c>
      <c r="AO1148" s="4">
        <v>0</v>
      </c>
      <c r="AP1148" s="4">
        <v>0</v>
      </c>
      <c r="AQ1148" s="4">
        <v>0</v>
      </c>
      <c r="AR1148" s="4">
        <v>0</v>
      </c>
      <c r="AS1148" s="4">
        <v>0</v>
      </c>
      <c r="AT1148" s="4">
        <v>0</v>
      </c>
      <c r="AU1148" s="4">
        <v>0</v>
      </c>
      <c r="AV1148" s="4">
        <v>0</v>
      </c>
      <c r="AW1148" s="4">
        <f t="shared" si="270"/>
        <v>78</v>
      </c>
      <c r="AX1148" s="8">
        <f t="shared" si="271"/>
        <v>77</v>
      </c>
      <c r="AY1148" s="4">
        <v>0</v>
      </c>
      <c r="AZ1148" s="4">
        <v>0</v>
      </c>
      <c r="BA1148" s="4">
        <v>0</v>
      </c>
      <c r="BB1148" s="4">
        <v>437</v>
      </c>
      <c r="BC1148" s="4">
        <v>437</v>
      </c>
      <c r="BD1148" s="4">
        <v>4</v>
      </c>
      <c r="BE1148" s="4">
        <v>142</v>
      </c>
      <c r="BF1148" s="4">
        <v>4</v>
      </c>
      <c r="BG1148" s="8">
        <f t="shared" si="272"/>
        <v>9</v>
      </c>
      <c r="BH1148" s="4">
        <v>9</v>
      </c>
      <c r="BI1148" s="4">
        <v>0</v>
      </c>
      <c r="BJ1148" s="4">
        <v>0</v>
      </c>
      <c r="BK1148" s="4">
        <v>9014</v>
      </c>
      <c r="BL1148" s="4">
        <f t="shared" si="273"/>
        <v>9711</v>
      </c>
      <c r="BM1148" s="8">
        <f t="shared" si="274"/>
        <v>45</v>
      </c>
      <c r="BN1148" s="4">
        <v>45</v>
      </c>
      <c r="BO1148" s="4">
        <v>0</v>
      </c>
      <c r="BP1148" s="13">
        <v>0</v>
      </c>
      <c r="BQ1148" s="4">
        <v>0</v>
      </c>
      <c r="BR1148" s="4">
        <f t="shared" si="275"/>
        <v>18656</v>
      </c>
      <c r="BS1148" s="4">
        <f t="shared" si="276"/>
        <v>18265</v>
      </c>
      <c r="BT1148" s="4">
        <f t="shared" si="277"/>
        <v>391</v>
      </c>
      <c r="BU1148" s="4">
        <f t="shared" si="278"/>
        <v>58457</v>
      </c>
      <c r="BW1148" s="4">
        <v>0</v>
      </c>
    </row>
    <row r="1149" spans="1:75">
      <c r="A1149" s="4" t="s">
        <v>157</v>
      </c>
      <c r="B1149" s="18">
        <v>43683</v>
      </c>
      <c r="C1149" s="4" t="s">
        <v>220</v>
      </c>
      <c r="D1149" s="5">
        <v>2019</v>
      </c>
      <c r="E1149" s="4" t="s">
        <v>1099</v>
      </c>
      <c r="K1149" s="8">
        <f t="shared" si="267"/>
        <v>0</v>
      </c>
      <c r="L1149" s="4">
        <f t="shared" si="268"/>
        <v>0</v>
      </c>
      <c r="X1149" s="4">
        <f t="shared" si="269"/>
        <v>0</v>
      </c>
      <c r="AW1149" s="4">
        <f t="shared" si="270"/>
        <v>0</v>
      </c>
      <c r="AX1149" s="8">
        <f t="shared" si="271"/>
        <v>0</v>
      </c>
      <c r="BG1149" s="8">
        <f t="shared" si="272"/>
        <v>0</v>
      </c>
      <c r="BL1149" s="4">
        <f t="shared" si="273"/>
        <v>0</v>
      </c>
      <c r="BM1149" s="8">
        <f t="shared" si="274"/>
        <v>0</v>
      </c>
      <c r="BP1149" s="13"/>
      <c r="BR1149" s="4">
        <f t="shared" si="275"/>
        <v>0</v>
      </c>
      <c r="BS1149" s="4">
        <f t="shared" si="276"/>
        <v>0</v>
      </c>
      <c r="BT1149" s="4">
        <f t="shared" si="277"/>
        <v>0</v>
      </c>
      <c r="BU1149" s="4">
        <f t="shared" si="278"/>
        <v>0</v>
      </c>
    </row>
    <row r="1150" spans="1:75" ht="217.5">
      <c r="A1150" s="4" t="s">
        <v>159</v>
      </c>
      <c r="B1150" s="18">
        <v>43683</v>
      </c>
      <c r="C1150" s="4" t="s">
        <v>220</v>
      </c>
      <c r="D1150" s="5">
        <v>2019</v>
      </c>
      <c r="E1150" s="4" t="s">
        <v>1100</v>
      </c>
      <c r="F1150" s="4">
        <v>473398</v>
      </c>
      <c r="G1150" s="4">
        <v>35549</v>
      </c>
      <c r="H1150" s="4">
        <v>115115</v>
      </c>
      <c r="I1150" s="4">
        <v>30</v>
      </c>
      <c r="J1150" s="4">
        <v>0</v>
      </c>
      <c r="K1150" s="8">
        <f t="shared" si="267"/>
        <v>115145</v>
      </c>
      <c r="L1150" s="4">
        <f t="shared" si="268"/>
        <v>-20</v>
      </c>
      <c r="M1150" s="4">
        <v>483997</v>
      </c>
      <c r="N1150" s="4">
        <v>116970</v>
      </c>
      <c r="O1150" s="4">
        <v>115165</v>
      </c>
      <c r="P1150" s="4">
        <v>0</v>
      </c>
      <c r="Q1150" s="4">
        <v>0</v>
      </c>
      <c r="R1150" s="4">
        <v>1805</v>
      </c>
      <c r="S1150" s="4">
        <v>194</v>
      </c>
      <c r="T1150" s="4">
        <v>201</v>
      </c>
      <c r="U1150" s="4">
        <v>1271</v>
      </c>
      <c r="V1150" s="4">
        <v>0</v>
      </c>
      <c r="W1150" s="4">
        <v>139</v>
      </c>
      <c r="X1150" s="4">
        <f t="shared" si="269"/>
        <v>0</v>
      </c>
      <c r="Y1150" s="2" t="s">
        <v>1101</v>
      </c>
      <c r="Z1150" s="4">
        <v>6574</v>
      </c>
      <c r="AA1150" s="4">
        <v>442</v>
      </c>
      <c r="AB1150" s="4">
        <v>434</v>
      </c>
      <c r="AC1150" s="4">
        <v>8</v>
      </c>
      <c r="AD1150" s="4">
        <v>6</v>
      </c>
      <c r="AE1150" s="4">
        <v>2</v>
      </c>
      <c r="AF1150" s="4">
        <v>0</v>
      </c>
      <c r="AG1150" s="4">
        <v>0</v>
      </c>
      <c r="AH1150" s="4">
        <v>0</v>
      </c>
      <c r="AI1150" s="4">
        <v>0</v>
      </c>
      <c r="AJ1150" s="4">
        <v>0</v>
      </c>
      <c r="AK1150" s="4">
        <v>0</v>
      </c>
      <c r="AL1150" s="4">
        <v>0</v>
      </c>
      <c r="AM1150" s="4">
        <v>0</v>
      </c>
      <c r="AN1150" s="4">
        <v>0</v>
      </c>
      <c r="AO1150" s="4">
        <v>0</v>
      </c>
      <c r="AP1150" s="4">
        <v>0</v>
      </c>
      <c r="AQ1150" s="4">
        <v>0</v>
      </c>
      <c r="AR1150" s="4">
        <v>0</v>
      </c>
      <c r="AS1150" s="4">
        <v>0</v>
      </c>
      <c r="AT1150" s="4">
        <v>0</v>
      </c>
      <c r="AU1150" s="4">
        <v>0</v>
      </c>
      <c r="AV1150" s="4">
        <v>0</v>
      </c>
      <c r="AW1150" s="4">
        <f t="shared" si="270"/>
        <v>442</v>
      </c>
      <c r="AX1150" s="8">
        <f t="shared" si="271"/>
        <v>434</v>
      </c>
      <c r="AY1150" s="4">
        <v>0</v>
      </c>
      <c r="AZ1150" s="4">
        <v>0</v>
      </c>
      <c r="BA1150" s="4">
        <v>0</v>
      </c>
      <c r="BB1150" s="4">
        <v>7037</v>
      </c>
      <c r="BC1150" s="4">
        <v>7037</v>
      </c>
      <c r="BD1150" s="4">
        <v>1506</v>
      </c>
      <c r="BE1150" s="4">
        <v>1506</v>
      </c>
      <c r="BF1150" s="4">
        <v>30</v>
      </c>
      <c r="BG1150" s="8">
        <f t="shared" si="272"/>
        <v>66</v>
      </c>
      <c r="BH1150" s="4">
        <v>66</v>
      </c>
      <c r="BI1150" s="4">
        <v>0</v>
      </c>
      <c r="BJ1150" s="4">
        <v>0</v>
      </c>
      <c r="BK1150" s="4">
        <v>49565</v>
      </c>
      <c r="BL1150" s="4">
        <f t="shared" si="273"/>
        <v>67339</v>
      </c>
      <c r="BM1150" s="8">
        <f t="shared" si="274"/>
        <v>200</v>
      </c>
      <c r="BN1150" s="4">
        <v>200</v>
      </c>
      <c r="BO1150" s="4">
        <v>0</v>
      </c>
      <c r="BP1150" s="13">
        <v>0</v>
      </c>
      <c r="BQ1150" s="4">
        <v>0</v>
      </c>
      <c r="BR1150" s="4">
        <f t="shared" si="275"/>
        <v>116528</v>
      </c>
      <c r="BS1150" s="4">
        <f t="shared" si="276"/>
        <v>114731</v>
      </c>
      <c r="BT1150" s="4">
        <f t="shared" si="277"/>
        <v>1797</v>
      </c>
      <c r="BU1150" s="4">
        <f t="shared" si="278"/>
        <v>477423</v>
      </c>
      <c r="BW1150" s="4">
        <v>0</v>
      </c>
    </row>
    <row r="1151" spans="1:75">
      <c r="A1151" s="4" t="s">
        <v>161</v>
      </c>
      <c r="B1151" s="18">
        <v>43683</v>
      </c>
      <c r="C1151" s="4" t="s">
        <v>220</v>
      </c>
      <c r="D1151" s="5">
        <v>2019</v>
      </c>
      <c r="E1151" s="4" t="s">
        <v>1102</v>
      </c>
      <c r="F1151" s="4">
        <v>326213</v>
      </c>
      <c r="G1151" s="4">
        <v>25346</v>
      </c>
      <c r="H1151" s="4">
        <v>112087</v>
      </c>
      <c r="I1151" s="4">
        <v>21</v>
      </c>
      <c r="J1151" s="4">
        <v>1</v>
      </c>
      <c r="K1151" s="8">
        <f t="shared" si="267"/>
        <v>112107</v>
      </c>
      <c r="L1151" s="4">
        <f t="shared" si="268"/>
        <v>13</v>
      </c>
      <c r="M1151" s="4">
        <v>330454</v>
      </c>
      <c r="N1151" s="4">
        <v>113682</v>
      </c>
      <c r="O1151" s="4">
        <v>112094</v>
      </c>
      <c r="P1151" s="4">
        <v>0</v>
      </c>
      <c r="Q1151" s="4">
        <v>0</v>
      </c>
      <c r="R1151" s="4">
        <v>1598</v>
      </c>
      <c r="S1151" s="4">
        <v>218</v>
      </c>
      <c r="T1151" s="4">
        <v>366</v>
      </c>
      <c r="U1151" s="4">
        <v>981</v>
      </c>
      <c r="V1151" s="4">
        <v>0</v>
      </c>
      <c r="W1151" s="4">
        <v>33</v>
      </c>
      <c r="X1151" s="4">
        <f t="shared" si="269"/>
        <v>-10</v>
      </c>
      <c r="Y1151" s="2" t="s">
        <v>1103</v>
      </c>
      <c r="Z1151" s="4">
        <v>6305</v>
      </c>
      <c r="AA1151" s="4">
        <v>807</v>
      </c>
      <c r="AB1151" s="4">
        <v>798</v>
      </c>
      <c r="AC1151" s="4">
        <v>9</v>
      </c>
      <c r="AD1151" s="4">
        <v>4</v>
      </c>
      <c r="AE1151" s="4">
        <v>2</v>
      </c>
      <c r="AF1151" s="4">
        <v>0</v>
      </c>
      <c r="AG1151" s="4">
        <v>3</v>
      </c>
      <c r="AH1151" s="4">
        <v>0</v>
      </c>
      <c r="AI1151" s="4">
        <v>0</v>
      </c>
      <c r="AJ1151" s="4">
        <v>0</v>
      </c>
      <c r="AK1151" s="4">
        <v>0</v>
      </c>
      <c r="AL1151" s="4">
        <v>0</v>
      </c>
      <c r="AM1151" s="4">
        <v>0</v>
      </c>
      <c r="AN1151" s="4">
        <v>0</v>
      </c>
      <c r="AO1151" s="4">
        <v>0</v>
      </c>
      <c r="AP1151" s="4">
        <v>0</v>
      </c>
      <c r="AQ1151" s="4">
        <v>0</v>
      </c>
      <c r="AR1151" s="4">
        <v>0</v>
      </c>
      <c r="AS1151" s="4">
        <v>0</v>
      </c>
      <c r="AT1151" s="4">
        <v>0</v>
      </c>
      <c r="AU1151" s="4">
        <v>0</v>
      </c>
      <c r="AV1151" s="4">
        <v>0</v>
      </c>
      <c r="AW1151" s="4">
        <f t="shared" si="270"/>
        <v>807</v>
      </c>
      <c r="AX1151" s="8">
        <f t="shared" si="271"/>
        <v>798</v>
      </c>
      <c r="AY1151" s="4">
        <v>0</v>
      </c>
      <c r="AZ1151" s="4">
        <v>0</v>
      </c>
      <c r="BA1151" s="4">
        <v>0</v>
      </c>
      <c r="BB1151" s="4">
        <v>651</v>
      </c>
      <c r="BC1151" s="4">
        <v>651</v>
      </c>
      <c r="BD1151" s="4">
        <v>304</v>
      </c>
      <c r="BE1151" s="4">
        <v>268</v>
      </c>
      <c r="BF1151" s="4">
        <v>36</v>
      </c>
      <c r="BG1151" s="8">
        <f t="shared" si="272"/>
        <v>20</v>
      </c>
      <c r="BH1151" s="4">
        <v>20</v>
      </c>
      <c r="BI1151" s="4">
        <v>0</v>
      </c>
      <c r="BJ1151" s="4">
        <v>0</v>
      </c>
      <c r="BK1151" s="4">
        <v>39398</v>
      </c>
      <c r="BL1151" s="4">
        <f t="shared" si="273"/>
        <v>74264</v>
      </c>
      <c r="BM1151" s="8">
        <f t="shared" si="274"/>
        <v>153</v>
      </c>
      <c r="BN1151" s="4">
        <v>153</v>
      </c>
      <c r="BO1151" s="4">
        <v>0</v>
      </c>
      <c r="BP1151" s="13">
        <v>0</v>
      </c>
      <c r="BQ1151" s="4">
        <v>146</v>
      </c>
      <c r="BR1151" s="4">
        <f t="shared" si="275"/>
        <v>112875</v>
      </c>
      <c r="BS1151" s="4">
        <f t="shared" si="276"/>
        <v>111296</v>
      </c>
      <c r="BT1151" s="4">
        <f t="shared" si="277"/>
        <v>1589</v>
      </c>
      <c r="BU1151" s="4">
        <f t="shared" si="278"/>
        <v>324149</v>
      </c>
      <c r="BW1151" s="4">
        <v>13</v>
      </c>
    </row>
    <row r="1152" spans="1:75">
      <c r="A1152" s="4" t="s">
        <v>163</v>
      </c>
      <c r="B1152" s="18">
        <v>43683</v>
      </c>
      <c r="C1152" s="4" t="s">
        <v>220</v>
      </c>
      <c r="D1152" s="5">
        <v>2019</v>
      </c>
      <c r="E1152" s="4" t="s">
        <v>1104</v>
      </c>
      <c r="F1152" s="4">
        <v>8579</v>
      </c>
      <c r="G1152" s="4">
        <v>514</v>
      </c>
      <c r="H1152" s="4">
        <v>2292</v>
      </c>
      <c r="I1152" s="4">
        <v>1</v>
      </c>
      <c r="J1152" s="4">
        <v>0</v>
      </c>
      <c r="K1152" s="8">
        <f t="shared" si="267"/>
        <v>2293</v>
      </c>
      <c r="L1152" s="4">
        <f t="shared" si="268"/>
        <v>0</v>
      </c>
      <c r="M1152" s="4">
        <v>8612</v>
      </c>
      <c r="N1152" s="4">
        <v>2322</v>
      </c>
      <c r="O1152" s="4">
        <v>2293</v>
      </c>
      <c r="P1152" s="4">
        <v>0</v>
      </c>
      <c r="Q1152" s="4">
        <v>0</v>
      </c>
      <c r="R1152" s="4">
        <v>29</v>
      </c>
      <c r="S1152" s="4">
        <v>7</v>
      </c>
      <c r="T1152" s="4">
        <v>1</v>
      </c>
      <c r="U1152" s="4">
        <v>20</v>
      </c>
      <c r="V1152" s="4">
        <v>0</v>
      </c>
      <c r="W1152" s="4">
        <v>1</v>
      </c>
      <c r="X1152" s="4">
        <f t="shared" si="269"/>
        <v>0</v>
      </c>
      <c r="Z1152" s="4">
        <v>116</v>
      </c>
      <c r="AA1152" s="4">
        <v>13</v>
      </c>
      <c r="AB1152" s="4">
        <v>13</v>
      </c>
      <c r="AC1152" s="4">
        <v>0</v>
      </c>
      <c r="AD1152" s="4">
        <v>0</v>
      </c>
      <c r="AE1152" s="4">
        <v>0</v>
      </c>
      <c r="AF1152" s="4">
        <v>0</v>
      </c>
      <c r="AG1152" s="4">
        <v>0</v>
      </c>
      <c r="AH1152" s="4">
        <v>0</v>
      </c>
      <c r="AI1152" s="4">
        <v>0</v>
      </c>
      <c r="AJ1152" s="4">
        <v>0</v>
      </c>
      <c r="AK1152" s="4">
        <v>0</v>
      </c>
      <c r="AL1152" s="4">
        <v>0</v>
      </c>
      <c r="AM1152" s="4">
        <v>0</v>
      </c>
      <c r="AN1152" s="4">
        <v>1</v>
      </c>
      <c r="AO1152" s="4">
        <v>1</v>
      </c>
      <c r="AP1152" s="4">
        <v>0</v>
      </c>
      <c r="AQ1152" s="4">
        <v>1</v>
      </c>
      <c r="AR1152" s="4">
        <v>0</v>
      </c>
      <c r="AS1152" s="4">
        <v>0</v>
      </c>
      <c r="AT1152" s="4">
        <v>0</v>
      </c>
      <c r="AU1152" s="4">
        <v>0</v>
      </c>
      <c r="AV1152" s="4">
        <v>0</v>
      </c>
      <c r="AW1152" s="4">
        <f t="shared" si="270"/>
        <v>13</v>
      </c>
      <c r="AX1152" s="8">
        <f t="shared" si="271"/>
        <v>13</v>
      </c>
      <c r="AY1152" s="4">
        <v>0</v>
      </c>
      <c r="AZ1152" s="4">
        <v>0</v>
      </c>
      <c r="BA1152" s="4">
        <v>0</v>
      </c>
      <c r="BB1152" s="4">
        <v>82</v>
      </c>
      <c r="BC1152" s="4">
        <v>80</v>
      </c>
      <c r="BD1152" s="4">
        <v>21</v>
      </c>
      <c r="BE1152" s="4">
        <v>21</v>
      </c>
      <c r="BF1152" s="4">
        <v>0</v>
      </c>
      <c r="BG1152" s="8">
        <f t="shared" si="272"/>
        <v>0</v>
      </c>
      <c r="BH1152" s="4">
        <v>0</v>
      </c>
      <c r="BI1152" s="4">
        <v>0</v>
      </c>
      <c r="BJ1152" s="4">
        <v>0</v>
      </c>
      <c r="BK1152" s="4">
        <v>144</v>
      </c>
      <c r="BL1152" s="4">
        <f t="shared" si="273"/>
        <v>2178</v>
      </c>
      <c r="BM1152" s="8">
        <f t="shared" si="274"/>
        <v>1</v>
      </c>
      <c r="BN1152" s="4">
        <v>1</v>
      </c>
      <c r="BO1152" s="4">
        <v>0</v>
      </c>
      <c r="BP1152" s="13">
        <v>0</v>
      </c>
      <c r="BQ1152" s="4">
        <v>1</v>
      </c>
      <c r="BR1152" s="4">
        <f t="shared" si="275"/>
        <v>2308</v>
      </c>
      <c r="BS1152" s="4">
        <f t="shared" si="276"/>
        <v>2279</v>
      </c>
      <c r="BT1152" s="4">
        <f t="shared" si="277"/>
        <v>29</v>
      </c>
      <c r="BU1152" s="4">
        <f t="shared" si="278"/>
        <v>8495</v>
      </c>
      <c r="BW1152" s="4">
        <v>0</v>
      </c>
    </row>
    <row r="1153" spans="1:75" ht="87">
      <c r="A1153" s="4" t="s">
        <v>166</v>
      </c>
      <c r="B1153" s="18">
        <v>43683</v>
      </c>
      <c r="C1153" s="4" t="s">
        <v>220</v>
      </c>
      <c r="D1153" s="5">
        <v>2019</v>
      </c>
      <c r="E1153" s="4" t="s">
        <v>1105</v>
      </c>
      <c r="F1153" s="4">
        <v>158567</v>
      </c>
      <c r="G1153" s="4">
        <v>11548</v>
      </c>
      <c r="H1153" s="4">
        <v>41596</v>
      </c>
      <c r="I1153" s="4">
        <v>17</v>
      </c>
      <c r="J1153" s="4">
        <v>5</v>
      </c>
      <c r="K1153" s="8">
        <f t="shared" si="267"/>
        <v>41608</v>
      </c>
      <c r="L1153" s="4">
        <f t="shared" si="268"/>
        <v>-4</v>
      </c>
      <c r="M1153" s="4">
        <v>160478</v>
      </c>
      <c r="N1153" s="4">
        <v>42225</v>
      </c>
      <c r="O1153" s="4">
        <v>41612</v>
      </c>
      <c r="P1153" s="4">
        <v>2</v>
      </c>
      <c r="Q1153" s="4">
        <v>2</v>
      </c>
      <c r="R1153" s="4">
        <v>615</v>
      </c>
      <c r="S1153" s="4">
        <v>89</v>
      </c>
      <c r="T1153" s="4">
        <v>161</v>
      </c>
      <c r="U1153" s="4">
        <v>339</v>
      </c>
      <c r="V1153" s="4">
        <v>0</v>
      </c>
      <c r="W1153" s="4">
        <v>26</v>
      </c>
      <c r="X1153" s="4">
        <f t="shared" si="269"/>
        <v>-4</v>
      </c>
      <c r="Y1153" s="2" t="s">
        <v>1106</v>
      </c>
      <c r="Z1153" s="4">
        <v>6754</v>
      </c>
      <c r="AA1153" s="4">
        <v>654</v>
      </c>
      <c r="AB1153" s="4">
        <v>644</v>
      </c>
      <c r="AC1153" s="4">
        <v>10</v>
      </c>
      <c r="AD1153" s="4">
        <v>4</v>
      </c>
      <c r="AE1153" s="4">
        <v>5</v>
      </c>
      <c r="AF1153" s="4">
        <v>0</v>
      </c>
      <c r="AG1153" s="4">
        <v>1</v>
      </c>
      <c r="AH1153" s="4">
        <v>0</v>
      </c>
      <c r="AI1153" s="4">
        <v>0</v>
      </c>
      <c r="AJ1153" s="4">
        <v>0</v>
      </c>
      <c r="AK1153" s="4">
        <v>0</v>
      </c>
      <c r="AL1153" s="4">
        <v>0</v>
      </c>
      <c r="AM1153" s="4">
        <v>0</v>
      </c>
      <c r="AN1153" s="4">
        <v>0</v>
      </c>
      <c r="AO1153" s="4">
        <v>0</v>
      </c>
      <c r="AP1153" s="4">
        <v>0</v>
      </c>
      <c r="AQ1153" s="4">
        <v>0</v>
      </c>
      <c r="AR1153" s="4">
        <v>0</v>
      </c>
      <c r="AS1153" s="4">
        <v>0</v>
      </c>
      <c r="AT1153" s="4">
        <v>0</v>
      </c>
      <c r="AU1153" s="4">
        <v>0</v>
      </c>
      <c r="AV1153" s="4">
        <v>0</v>
      </c>
      <c r="AW1153" s="4">
        <f t="shared" si="270"/>
        <v>654</v>
      </c>
      <c r="AX1153" s="8">
        <f t="shared" si="271"/>
        <v>644</v>
      </c>
      <c r="AY1153" s="4">
        <v>0</v>
      </c>
      <c r="AZ1153" s="4">
        <v>0</v>
      </c>
      <c r="BA1153" s="4">
        <v>0</v>
      </c>
      <c r="BB1153" s="4">
        <v>1207</v>
      </c>
      <c r="BC1153" s="4">
        <v>1207</v>
      </c>
      <c r="BD1153" s="4">
        <v>366</v>
      </c>
      <c r="BE1153" s="4">
        <v>364</v>
      </c>
      <c r="BF1153" s="4">
        <v>2</v>
      </c>
      <c r="BG1153" s="8">
        <f t="shared" si="272"/>
        <v>14</v>
      </c>
      <c r="BH1153" s="4">
        <v>12</v>
      </c>
      <c r="BI1153" s="4">
        <v>2</v>
      </c>
      <c r="BJ1153" s="4">
        <v>0</v>
      </c>
      <c r="BK1153" s="4">
        <v>22131</v>
      </c>
      <c r="BL1153" s="4">
        <f t="shared" si="273"/>
        <v>20080</v>
      </c>
      <c r="BM1153" s="8">
        <f t="shared" si="274"/>
        <v>38</v>
      </c>
      <c r="BN1153" s="4">
        <v>38</v>
      </c>
      <c r="BO1153" s="4">
        <v>0</v>
      </c>
      <c r="BP1153" s="13">
        <v>5</v>
      </c>
      <c r="BQ1153" s="4">
        <v>205</v>
      </c>
      <c r="BR1153" s="4">
        <f t="shared" si="275"/>
        <v>41571</v>
      </c>
      <c r="BS1153" s="4">
        <f t="shared" si="276"/>
        <v>40968</v>
      </c>
      <c r="BT1153" s="4">
        <f t="shared" si="277"/>
        <v>605</v>
      </c>
      <c r="BU1153" s="4">
        <f t="shared" si="278"/>
        <v>153724</v>
      </c>
      <c r="BW1153" s="4">
        <v>11</v>
      </c>
    </row>
    <row r="1154" spans="1:75">
      <c r="A1154" s="4" t="s">
        <v>168</v>
      </c>
      <c r="B1154" s="18">
        <v>43683</v>
      </c>
      <c r="C1154" s="4" t="s">
        <v>220</v>
      </c>
      <c r="D1154" s="5">
        <v>2019</v>
      </c>
      <c r="E1154" s="4" t="s">
        <v>1107</v>
      </c>
      <c r="K1154" s="8">
        <f t="shared" si="267"/>
        <v>0</v>
      </c>
      <c r="L1154" s="4">
        <f t="shared" si="268"/>
        <v>0</v>
      </c>
      <c r="X1154" s="4">
        <f t="shared" si="269"/>
        <v>0</v>
      </c>
      <c r="AW1154" s="4">
        <f t="shared" si="270"/>
        <v>0</v>
      </c>
      <c r="AX1154" s="8">
        <f t="shared" si="271"/>
        <v>0</v>
      </c>
      <c r="BG1154" s="8">
        <f t="shared" si="272"/>
        <v>0</v>
      </c>
      <c r="BL1154" s="4">
        <f t="shared" si="273"/>
        <v>0</v>
      </c>
      <c r="BM1154" s="8">
        <f t="shared" si="274"/>
        <v>0</v>
      </c>
      <c r="BP1154" s="13"/>
      <c r="BR1154" s="4">
        <f t="shared" si="275"/>
        <v>0</v>
      </c>
      <c r="BS1154" s="4">
        <f t="shared" si="276"/>
        <v>0</v>
      </c>
      <c r="BT1154" s="4">
        <f t="shared" si="277"/>
        <v>0</v>
      </c>
      <c r="BU1154" s="4">
        <f t="shared" si="278"/>
        <v>0</v>
      </c>
    </row>
    <row r="1155" spans="1:75" ht="29.1">
      <c r="A1155" s="4" t="s">
        <v>170</v>
      </c>
      <c r="B1155" s="18">
        <v>43683</v>
      </c>
      <c r="C1155" s="4" t="s">
        <v>220</v>
      </c>
      <c r="D1155" s="5">
        <v>2019</v>
      </c>
      <c r="E1155" s="4" t="s">
        <v>1108</v>
      </c>
      <c r="F1155" s="4">
        <v>26722</v>
      </c>
      <c r="G1155" s="4">
        <v>1966</v>
      </c>
      <c r="H1155" s="4">
        <v>7824</v>
      </c>
      <c r="I1155" s="4">
        <v>0</v>
      </c>
      <c r="J1155" s="4">
        <v>0</v>
      </c>
      <c r="K1155" s="8">
        <f t="shared" si="267"/>
        <v>7824</v>
      </c>
      <c r="L1155" s="4">
        <f t="shared" si="268"/>
        <v>0</v>
      </c>
      <c r="M1155" s="4">
        <v>26986</v>
      </c>
      <c r="N1155" s="4">
        <v>8328</v>
      </c>
      <c r="O1155" s="4">
        <v>7824</v>
      </c>
      <c r="P1155" s="4">
        <v>2</v>
      </c>
      <c r="Q1155" s="4">
        <v>2</v>
      </c>
      <c r="R1155" s="4">
        <v>150</v>
      </c>
      <c r="S1155" s="4">
        <v>49</v>
      </c>
      <c r="T1155" s="4">
        <v>6</v>
      </c>
      <c r="U1155" s="4">
        <v>92</v>
      </c>
      <c r="V1155" s="4">
        <v>0</v>
      </c>
      <c r="W1155" s="4">
        <v>3</v>
      </c>
      <c r="X1155" s="4">
        <f t="shared" si="269"/>
        <v>352</v>
      </c>
      <c r="Y1155" s="2" t="s">
        <v>1109</v>
      </c>
      <c r="Z1155" s="4">
        <v>293</v>
      </c>
      <c r="AA1155" s="4">
        <v>32</v>
      </c>
      <c r="AB1155" s="4">
        <v>21</v>
      </c>
      <c r="AC1155" s="4">
        <v>0</v>
      </c>
      <c r="AD1155" s="4">
        <v>0</v>
      </c>
      <c r="AE1155" s="4">
        <v>0</v>
      </c>
      <c r="AF1155" s="4">
        <v>0</v>
      </c>
      <c r="AG1155" s="4">
        <v>0</v>
      </c>
      <c r="AH1155" s="4">
        <v>0</v>
      </c>
      <c r="AI1155" s="4">
        <v>0</v>
      </c>
      <c r="AJ1155" s="4">
        <v>0</v>
      </c>
      <c r="AK1155" s="4">
        <v>0</v>
      </c>
      <c r="AL1155" s="4">
        <v>0</v>
      </c>
      <c r="AM1155" s="4">
        <v>0</v>
      </c>
      <c r="AN1155" s="4">
        <v>0</v>
      </c>
      <c r="AO1155" s="4">
        <v>0</v>
      </c>
      <c r="AP1155" s="4">
        <v>0</v>
      </c>
      <c r="AQ1155" s="4">
        <v>0</v>
      </c>
      <c r="AR1155" s="4">
        <v>0</v>
      </c>
      <c r="AS1155" s="4">
        <v>0</v>
      </c>
      <c r="AT1155" s="4">
        <v>0</v>
      </c>
      <c r="AU1155" s="4">
        <v>0</v>
      </c>
      <c r="AV1155" s="4">
        <v>0</v>
      </c>
      <c r="AW1155" s="4">
        <f t="shared" si="270"/>
        <v>32</v>
      </c>
      <c r="AX1155" s="8">
        <f t="shared" si="271"/>
        <v>21</v>
      </c>
      <c r="AY1155" s="4">
        <v>0</v>
      </c>
      <c r="AZ1155" s="4">
        <v>0</v>
      </c>
      <c r="BA1155" s="4">
        <v>0</v>
      </c>
      <c r="BB1155" s="4">
        <v>142</v>
      </c>
      <c r="BC1155" s="4">
        <v>142</v>
      </c>
      <c r="BD1155" s="4">
        <v>40</v>
      </c>
      <c r="BE1155" s="4">
        <v>40</v>
      </c>
      <c r="BF1155" s="4">
        <v>0</v>
      </c>
      <c r="BG1155" s="8">
        <f t="shared" si="272"/>
        <v>1</v>
      </c>
      <c r="BH1155" s="4">
        <v>1</v>
      </c>
      <c r="BI1155" s="4">
        <v>0</v>
      </c>
      <c r="BJ1155" s="4">
        <v>0</v>
      </c>
      <c r="BK1155" s="4">
        <v>3371</v>
      </c>
      <c r="BL1155" s="4">
        <f t="shared" si="273"/>
        <v>4956</v>
      </c>
      <c r="BM1155" s="8">
        <f t="shared" si="274"/>
        <v>2</v>
      </c>
      <c r="BN1155" s="4">
        <v>2</v>
      </c>
      <c r="BO1155" s="4">
        <v>0</v>
      </c>
      <c r="BP1155" s="13">
        <v>0</v>
      </c>
      <c r="BQ1155" s="4">
        <v>0</v>
      </c>
      <c r="BR1155" s="4">
        <f t="shared" si="275"/>
        <v>8296</v>
      </c>
      <c r="BS1155" s="4">
        <f t="shared" si="276"/>
        <v>7803</v>
      </c>
      <c r="BT1155" s="4">
        <f t="shared" si="277"/>
        <v>150</v>
      </c>
      <c r="BU1155" s="4">
        <f t="shared" si="278"/>
        <v>26693</v>
      </c>
      <c r="BW1155" s="4">
        <v>1</v>
      </c>
    </row>
    <row r="1156" spans="1:75" ht="101.45">
      <c r="A1156" s="4" t="s">
        <v>172</v>
      </c>
      <c r="B1156" s="18">
        <v>43683</v>
      </c>
      <c r="C1156" s="4" t="s">
        <v>220</v>
      </c>
      <c r="D1156" s="5">
        <v>2019</v>
      </c>
      <c r="E1156" s="4" t="s">
        <v>1110</v>
      </c>
      <c r="F1156" s="4">
        <v>147264</v>
      </c>
      <c r="G1156" s="4">
        <v>9898</v>
      </c>
      <c r="H1156" s="4">
        <v>58172</v>
      </c>
      <c r="I1156" s="4">
        <v>11</v>
      </c>
      <c r="J1156" s="4">
        <v>0</v>
      </c>
      <c r="K1156" s="8">
        <f t="shared" si="267"/>
        <v>58183</v>
      </c>
      <c r="L1156" s="4">
        <f t="shared" si="268"/>
        <v>-1</v>
      </c>
      <c r="M1156" s="4">
        <v>153578</v>
      </c>
      <c r="N1156" s="4">
        <v>58775</v>
      </c>
      <c r="O1156" s="4">
        <v>58184</v>
      </c>
      <c r="P1156" s="4">
        <v>0</v>
      </c>
      <c r="Q1156" s="4">
        <v>0</v>
      </c>
      <c r="R1156" s="4">
        <v>592</v>
      </c>
      <c r="S1156" s="4">
        <v>41</v>
      </c>
      <c r="T1156" s="4">
        <v>182</v>
      </c>
      <c r="U1156" s="4">
        <v>356</v>
      </c>
      <c r="V1156" s="4">
        <v>0</v>
      </c>
      <c r="W1156" s="4">
        <v>13</v>
      </c>
      <c r="X1156" s="4">
        <f t="shared" si="269"/>
        <v>-1</v>
      </c>
      <c r="Y1156" s="2" t="s">
        <v>1111</v>
      </c>
      <c r="Z1156" s="4">
        <v>2396</v>
      </c>
      <c r="AA1156" s="4">
        <v>178</v>
      </c>
      <c r="AB1156" s="4">
        <v>177</v>
      </c>
      <c r="AC1156" s="4">
        <v>1</v>
      </c>
      <c r="AD1156" s="4">
        <v>0</v>
      </c>
      <c r="AE1156" s="4">
        <v>1</v>
      </c>
      <c r="AF1156" s="4">
        <v>0</v>
      </c>
      <c r="AG1156" s="4">
        <v>0</v>
      </c>
      <c r="AH1156" s="4">
        <v>0</v>
      </c>
      <c r="AI1156" s="4">
        <v>0</v>
      </c>
      <c r="AJ1156" s="4">
        <v>0</v>
      </c>
      <c r="AK1156" s="4">
        <v>0</v>
      </c>
      <c r="AL1156" s="4">
        <v>0</v>
      </c>
      <c r="AM1156" s="4">
        <v>0</v>
      </c>
      <c r="AN1156" s="4">
        <v>0</v>
      </c>
      <c r="AO1156" s="4">
        <v>0</v>
      </c>
      <c r="AP1156" s="4">
        <v>0</v>
      </c>
      <c r="AQ1156" s="4">
        <v>0</v>
      </c>
      <c r="AR1156" s="4">
        <v>0</v>
      </c>
      <c r="AS1156" s="4">
        <v>0</v>
      </c>
      <c r="AT1156" s="4">
        <v>0</v>
      </c>
      <c r="AU1156" s="4">
        <v>0</v>
      </c>
      <c r="AV1156" s="4">
        <v>0</v>
      </c>
      <c r="AW1156" s="4">
        <f t="shared" si="270"/>
        <v>178</v>
      </c>
      <c r="AX1156" s="8">
        <f t="shared" si="271"/>
        <v>177</v>
      </c>
      <c r="AY1156" s="4">
        <v>0</v>
      </c>
      <c r="AZ1156" s="4">
        <v>0</v>
      </c>
      <c r="BA1156" s="4">
        <v>0</v>
      </c>
      <c r="BB1156" s="4">
        <v>5390</v>
      </c>
      <c r="BC1156" s="4">
        <v>5390</v>
      </c>
      <c r="BD1156" s="4">
        <v>1473</v>
      </c>
      <c r="BE1156" s="4">
        <v>1446</v>
      </c>
      <c r="BF1156" s="4">
        <v>27</v>
      </c>
      <c r="BG1156" s="8">
        <f t="shared" si="272"/>
        <v>62</v>
      </c>
      <c r="BH1156" s="4">
        <v>62</v>
      </c>
      <c r="BI1156" s="4">
        <v>0</v>
      </c>
      <c r="BJ1156" s="4">
        <v>0</v>
      </c>
      <c r="BK1156" s="4">
        <v>32592</v>
      </c>
      <c r="BL1156" s="4">
        <f t="shared" si="273"/>
        <v>26121</v>
      </c>
      <c r="BM1156" s="8">
        <f t="shared" si="274"/>
        <v>372</v>
      </c>
      <c r="BN1156" s="4">
        <v>372</v>
      </c>
      <c r="BO1156" s="4">
        <v>0</v>
      </c>
      <c r="BP1156" s="13">
        <v>0</v>
      </c>
      <c r="BQ1156" s="4">
        <v>166</v>
      </c>
      <c r="BR1156" s="4">
        <f t="shared" si="275"/>
        <v>58597</v>
      </c>
      <c r="BS1156" s="4">
        <f t="shared" si="276"/>
        <v>58007</v>
      </c>
      <c r="BT1156" s="4">
        <f t="shared" si="277"/>
        <v>591</v>
      </c>
      <c r="BU1156" s="4">
        <f t="shared" si="278"/>
        <v>151182</v>
      </c>
      <c r="BW1156" s="4">
        <v>0</v>
      </c>
    </row>
    <row r="1157" spans="1:75">
      <c r="A1157" s="4" t="s">
        <v>174</v>
      </c>
      <c r="B1157" s="18">
        <v>43683</v>
      </c>
      <c r="C1157" s="4" t="s">
        <v>220</v>
      </c>
      <c r="D1157" s="5">
        <v>2019</v>
      </c>
      <c r="E1157" s="4" t="s">
        <v>1112</v>
      </c>
      <c r="F1157" s="4">
        <v>3567</v>
      </c>
      <c r="G1157" s="4">
        <v>110</v>
      </c>
      <c r="H1157" s="4">
        <v>1317</v>
      </c>
      <c r="I1157" s="4">
        <v>0</v>
      </c>
      <c r="J1157" s="4">
        <v>0</v>
      </c>
      <c r="K1157" s="8">
        <f t="shared" si="267"/>
        <v>1317</v>
      </c>
      <c r="L1157" s="4">
        <f t="shared" si="268"/>
        <v>0</v>
      </c>
      <c r="M1157" s="4">
        <v>3588</v>
      </c>
      <c r="N1157" s="4">
        <v>1341</v>
      </c>
      <c r="O1157" s="4">
        <v>1317</v>
      </c>
      <c r="P1157" s="4">
        <v>1</v>
      </c>
      <c r="Q1157" s="4">
        <v>0</v>
      </c>
      <c r="R1157" s="4">
        <v>23</v>
      </c>
      <c r="S1157" s="4">
        <v>1</v>
      </c>
      <c r="T1157" s="4">
        <v>8</v>
      </c>
      <c r="U1157" s="4">
        <v>14</v>
      </c>
      <c r="V1157" s="4">
        <v>0</v>
      </c>
      <c r="W1157" s="4">
        <v>0</v>
      </c>
      <c r="X1157" s="4">
        <f t="shared" si="269"/>
        <v>0</v>
      </c>
      <c r="Z1157" s="4">
        <v>41</v>
      </c>
      <c r="AA1157" s="4">
        <v>8</v>
      </c>
      <c r="AB1157" s="4">
        <v>8</v>
      </c>
      <c r="AC1157" s="4">
        <v>0</v>
      </c>
      <c r="AD1157" s="4">
        <v>0</v>
      </c>
      <c r="AE1157" s="4">
        <v>0</v>
      </c>
      <c r="AF1157" s="4">
        <v>0</v>
      </c>
      <c r="AG1157" s="4">
        <v>0</v>
      </c>
      <c r="AH1157" s="4">
        <v>0</v>
      </c>
      <c r="AI1157" s="4">
        <v>0</v>
      </c>
      <c r="AJ1157" s="4">
        <v>0</v>
      </c>
      <c r="AK1157" s="4">
        <v>0</v>
      </c>
      <c r="AL1157" s="4">
        <v>0</v>
      </c>
      <c r="AM1157" s="4">
        <v>0</v>
      </c>
      <c r="AN1157" s="4">
        <v>0</v>
      </c>
      <c r="AO1157" s="4">
        <v>0</v>
      </c>
      <c r="AP1157" s="4">
        <v>0</v>
      </c>
      <c r="AQ1157" s="4">
        <v>0</v>
      </c>
      <c r="AR1157" s="4">
        <v>0</v>
      </c>
      <c r="AS1157" s="4">
        <v>0</v>
      </c>
      <c r="AT1157" s="4">
        <v>0</v>
      </c>
      <c r="AU1157" s="4">
        <v>0</v>
      </c>
      <c r="AV1157" s="4">
        <v>0</v>
      </c>
      <c r="AW1157" s="4">
        <f t="shared" si="270"/>
        <v>8</v>
      </c>
      <c r="AX1157" s="8">
        <f t="shared" si="271"/>
        <v>8</v>
      </c>
      <c r="AY1157" s="4">
        <v>0</v>
      </c>
      <c r="AZ1157" s="4">
        <v>0</v>
      </c>
      <c r="BA1157" s="4">
        <v>0</v>
      </c>
      <c r="BB1157" s="4">
        <v>16</v>
      </c>
      <c r="BC1157" s="4">
        <v>16</v>
      </c>
      <c r="BD1157" s="4">
        <v>6</v>
      </c>
      <c r="BE1157" s="4">
        <v>6</v>
      </c>
      <c r="BF1157" s="4">
        <v>0</v>
      </c>
      <c r="BG1157" s="8">
        <f t="shared" si="272"/>
        <v>0</v>
      </c>
      <c r="BH1157" s="4">
        <v>0</v>
      </c>
      <c r="BI1157" s="4">
        <v>0</v>
      </c>
      <c r="BJ1157" s="4">
        <v>0</v>
      </c>
      <c r="BK1157" s="4">
        <v>350</v>
      </c>
      <c r="BL1157" s="4">
        <f t="shared" si="273"/>
        <v>991</v>
      </c>
      <c r="BM1157" s="8">
        <f t="shared" si="274"/>
        <v>1</v>
      </c>
      <c r="BN1157" s="4">
        <v>1</v>
      </c>
      <c r="BO1157" s="4">
        <v>0</v>
      </c>
      <c r="BP1157" s="13">
        <v>0</v>
      </c>
      <c r="BQ1157" s="4">
        <v>3547</v>
      </c>
      <c r="BR1157" s="4">
        <f t="shared" si="275"/>
        <v>1333</v>
      </c>
      <c r="BS1157" s="4">
        <f t="shared" si="276"/>
        <v>1309</v>
      </c>
      <c r="BT1157" s="4">
        <f t="shared" si="277"/>
        <v>23</v>
      </c>
      <c r="BU1157" s="4">
        <f t="shared" si="278"/>
        <v>3547</v>
      </c>
      <c r="BW1157" s="4">
        <v>0</v>
      </c>
    </row>
    <row r="1158" spans="1:75">
      <c r="A1158" s="4" t="s">
        <v>176</v>
      </c>
      <c r="B1158" s="18">
        <v>43683</v>
      </c>
      <c r="C1158" s="4" t="s">
        <v>220</v>
      </c>
      <c r="D1158" s="5">
        <v>2019</v>
      </c>
      <c r="E1158" s="4" t="s">
        <v>1113</v>
      </c>
      <c r="F1158" s="4">
        <v>47097</v>
      </c>
      <c r="G1158" s="4">
        <v>3054</v>
      </c>
      <c r="H1158" s="4">
        <v>13026</v>
      </c>
      <c r="I1158" s="4">
        <v>0</v>
      </c>
      <c r="J1158" s="4">
        <v>0</v>
      </c>
      <c r="K1158" s="8">
        <f t="shared" si="267"/>
        <v>13026</v>
      </c>
      <c r="L1158" s="4">
        <f t="shared" si="268"/>
        <v>0</v>
      </c>
      <c r="M1158" s="4">
        <v>47575</v>
      </c>
      <c r="N1158" s="4">
        <v>13243</v>
      </c>
      <c r="O1158" s="4">
        <v>13026</v>
      </c>
      <c r="P1158" s="4">
        <v>0</v>
      </c>
      <c r="Q1158" s="4">
        <v>0</v>
      </c>
      <c r="R1158" s="4">
        <v>217</v>
      </c>
      <c r="S1158" s="4">
        <v>43</v>
      </c>
      <c r="T1158" s="4">
        <v>32</v>
      </c>
      <c r="U1158" s="4">
        <v>131</v>
      </c>
      <c r="V1158" s="4">
        <v>0</v>
      </c>
      <c r="W1158" s="4">
        <v>11</v>
      </c>
      <c r="X1158" s="4">
        <f t="shared" si="269"/>
        <v>0</v>
      </c>
      <c r="Z1158" s="4">
        <v>407</v>
      </c>
      <c r="AA1158" s="4">
        <v>44</v>
      </c>
      <c r="AB1158" s="4">
        <v>42</v>
      </c>
      <c r="AC1158" s="4">
        <v>2</v>
      </c>
      <c r="AD1158" s="4">
        <v>2</v>
      </c>
      <c r="AE1158" s="4">
        <v>0</v>
      </c>
      <c r="AF1158" s="4">
        <v>0</v>
      </c>
      <c r="AG1158" s="4">
        <v>0</v>
      </c>
      <c r="AH1158" s="4">
        <v>0</v>
      </c>
      <c r="AI1158" s="4">
        <v>0</v>
      </c>
      <c r="AJ1158" s="4">
        <v>0</v>
      </c>
      <c r="AK1158" s="4">
        <v>0</v>
      </c>
      <c r="AL1158" s="4">
        <v>0</v>
      </c>
      <c r="AM1158" s="4">
        <v>0</v>
      </c>
      <c r="AN1158" s="4">
        <v>0</v>
      </c>
      <c r="AO1158" s="4">
        <v>0</v>
      </c>
      <c r="AP1158" s="4">
        <v>0</v>
      </c>
      <c r="AQ1158" s="4">
        <v>0</v>
      </c>
      <c r="AR1158" s="4">
        <v>0</v>
      </c>
      <c r="AS1158" s="4">
        <v>0</v>
      </c>
      <c r="AT1158" s="4">
        <v>0</v>
      </c>
      <c r="AU1158" s="4">
        <v>0</v>
      </c>
      <c r="AV1158" s="4">
        <v>0</v>
      </c>
      <c r="AW1158" s="4">
        <f t="shared" si="270"/>
        <v>44</v>
      </c>
      <c r="AX1158" s="8">
        <f t="shared" si="271"/>
        <v>42</v>
      </c>
      <c r="AY1158" s="4">
        <v>0</v>
      </c>
      <c r="AZ1158" s="4">
        <v>0</v>
      </c>
      <c r="BA1158" s="4">
        <v>0</v>
      </c>
      <c r="BB1158" s="4">
        <v>253</v>
      </c>
      <c r="BC1158" s="4">
        <v>253</v>
      </c>
      <c r="BD1158" s="4">
        <v>78</v>
      </c>
      <c r="BE1158" s="4">
        <v>77</v>
      </c>
      <c r="BF1158" s="4">
        <v>1</v>
      </c>
      <c r="BG1158" s="8">
        <f t="shared" si="272"/>
        <v>3</v>
      </c>
      <c r="BH1158" s="4">
        <v>3</v>
      </c>
      <c r="BI1158" s="4">
        <v>0</v>
      </c>
      <c r="BJ1158" s="4">
        <v>0</v>
      </c>
      <c r="BK1158" s="4">
        <v>2239</v>
      </c>
      <c r="BL1158" s="4">
        <f t="shared" si="273"/>
        <v>11001</v>
      </c>
      <c r="BM1158" s="8">
        <f t="shared" si="274"/>
        <v>2</v>
      </c>
      <c r="BN1158" s="4">
        <v>2</v>
      </c>
      <c r="BO1158" s="4">
        <v>0</v>
      </c>
      <c r="BP1158" s="13">
        <v>7</v>
      </c>
      <c r="BQ1158" s="4">
        <v>2</v>
      </c>
      <c r="BR1158" s="4">
        <f t="shared" si="275"/>
        <v>13199</v>
      </c>
      <c r="BS1158" s="4">
        <f t="shared" si="276"/>
        <v>12984</v>
      </c>
      <c r="BT1158" s="4">
        <f t="shared" si="277"/>
        <v>215</v>
      </c>
      <c r="BU1158" s="4">
        <f t="shared" si="278"/>
        <v>47168</v>
      </c>
      <c r="BW1158" s="4">
        <v>0</v>
      </c>
    </row>
    <row r="1159" spans="1:75" ht="130.5">
      <c r="A1159" s="21" t="s">
        <v>178</v>
      </c>
      <c r="B1159" s="22">
        <v>43683</v>
      </c>
      <c r="C1159" s="21" t="s">
        <v>220</v>
      </c>
      <c r="D1159" s="23">
        <v>2019</v>
      </c>
      <c r="E1159" s="21" t="s">
        <v>1114</v>
      </c>
      <c r="F1159" s="21">
        <v>3978692</v>
      </c>
      <c r="G1159" s="21">
        <v>304667</v>
      </c>
      <c r="H1159" s="21">
        <v>1176064</v>
      </c>
      <c r="I1159" s="21">
        <v>235</v>
      </c>
      <c r="J1159" s="21">
        <v>78</v>
      </c>
      <c r="K1159" s="21">
        <v>1176221</v>
      </c>
      <c r="L1159" s="21">
        <v>-19</v>
      </c>
      <c r="M1159" s="21">
        <v>4055733</v>
      </c>
      <c r="N1159" s="21">
        <v>1196162</v>
      </c>
      <c r="O1159" s="21">
        <v>1176240</v>
      </c>
      <c r="P1159" s="21">
        <v>194</v>
      </c>
      <c r="Q1159" s="21">
        <v>62</v>
      </c>
      <c r="R1159" s="21">
        <v>19351</v>
      </c>
      <c r="S1159" s="21">
        <v>2153</v>
      </c>
      <c r="T1159" s="21">
        <v>4015</v>
      </c>
      <c r="U1159" s="21">
        <v>12552</v>
      </c>
      <c r="V1159" s="21">
        <v>0</v>
      </c>
      <c r="W1159" s="21">
        <v>621</v>
      </c>
      <c r="X1159" s="21">
        <v>377</v>
      </c>
      <c r="Y1159" s="38" t="s">
        <v>1115</v>
      </c>
      <c r="Z1159" s="21">
        <v>78771</v>
      </c>
      <c r="AA1159" s="21">
        <v>7670</v>
      </c>
      <c r="AB1159" s="21">
        <v>7456</v>
      </c>
      <c r="AC1159" s="21">
        <v>143</v>
      </c>
      <c r="AD1159" s="21">
        <v>43</v>
      </c>
      <c r="AE1159" s="21">
        <v>65</v>
      </c>
      <c r="AF1159" s="21">
        <v>20</v>
      </c>
      <c r="AG1159" s="21">
        <v>17</v>
      </c>
      <c r="AH1159" s="21">
        <v>0</v>
      </c>
      <c r="AI1159" s="21">
        <v>0</v>
      </c>
      <c r="AJ1159" s="21">
        <v>0</v>
      </c>
      <c r="AK1159" s="21">
        <v>0</v>
      </c>
      <c r="AL1159" s="21">
        <v>0</v>
      </c>
      <c r="AM1159" s="21">
        <v>0</v>
      </c>
      <c r="AN1159" s="21">
        <v>7</v>
      </c>
      <c r="AO1159" s="21">
        <v>7</v>
      </c>
      <c r="AP1159" s="21">
        <v>0</v>
      </c>
      <c r="AQ1159" s="21">
        <v>1</v>
      </c>
      <c r="AR1159" s="21">
        <v>6</v>
      </c>
      <c r="AS1159" s="21">
        <v>0</v>
      </c>
      <c r="AT1159" s="21">
        <v>0</v>
      </c>
      <c r="AU1159" s="21">
        <v>0</v>
      </c>
      <c r="AV1159" s="21">
        <v>6</v>
      </c>
      <c r="AW1159" s="21">
        <v>7670</v>
      </c>
      <c r="AX1159" s="21">
        <v>7456</v>
      </c>
      <c r="AY1159" s="21">
        <v>0</v>
      </c>
      <c r="AZ1159" s="21">
        <v>0</v>
      </c>
      <c r="BA1159" s="21">
        <v>0</v>
      </c>
      <c r="BB1159" s="21">
        <v>58700</v>
      </c>
      <c r="BC1159" s="21">
        <v>58677</v>
      </c>
      <c r="BD1159" s="21">
        <v>18329</v>
      </c>
      <c r="BE1159" s="21">
        <v>18329</v>
      </c>
      <c r="BF1159" s="21">
        <v>602</v>
      </c>
      <c r="BG1159" s="21">
        <v>1169</v>
      </c>
      <c r="BH1159" s="21">
        <v>1142</v>
      </c>
      <c r="BI1159" s="21">
        <v>27</v>
      </c>
      <c r="BJ1159" s="21">
        <v>0</v>
      </c>
      <c r="BK1159" s="21">
        <v>463380</v>
      </c>
      <c r="BL1159" s="21">
        <v>731613</v>
      </c>
      <c r="BM1159" s="21">
        <v>4317</v>
      </c>
      <c r="BN1159" s="21">
        <v>1484</v>
      </c>
      <c r="BO1159" s="21">
        <v>2833</v>
      </c>
      <c r="BP1159" s="21">
        <v>12</v>
      </c>
      <c r="BQ1159" s="21">
        <v>6296</v>
      </c>
      <c r="BR1159" s="21">
        <v>1188485</v>
      </c>
      <c r="BS1159" s="21">
        <v>1168783</v>
      </c>
      <c r="BT1159" s="21">
        <v>19202</v>
      </c>
      <c r="BU1159" s="21">
        <v>3976955</v>
      </c>
      <c r="BV1159" s="21"/>
      <c r="BW1159" s="21">
        <v>870</v>
      </c>
    </row>
    <row r="1160" spans="1:75">
      <c r="A1160" s="4" t="s">
        <v>98</v>
      </c>
      <c r="B1160" s="18">
        <v>43508</v>
      </c>
      <c r="C1160" s="4" t="s">
        <v>99</v>
      </c>
      <c r="D1160" s="5">
        <v>2019</v>
      </c>
      <c r="E1160" s="4" t="s">
        <v>1116</v>
      </c>
      <c r="F1160" s="12">
        <v>4426</v>
      </c>
      <c r="G1160" s="12">
        <v>310</v>
      </c>
      <c r="H1160" s="12">
        <v>802</v>
      </c>
      <c r="I1160" s="4">
        <v>0</v>
      </c>
      <c r="J1160" s="4">
        <v>0</v>
      </c>
      <c r="K1160" s="4">
        <v>802</v>
      </c>
      <c r="L1160" s="4">
        <f t="shared" ref="L1160:L1198" si="279">(H1160+I1160-J1160)-(O1160)</f>
        <v>0</v>
      </c>
      <c r="M1160" s="4">
        <v>4426</v>
      </c>
      <c r="N1160" s="4">
        <v>839</v>
      </c>
      <c r="O1160" s="12">
        <v>802</v>
      </c>
      <c r="P1160" s="4">
        <v>0</v>
      </c>
      <c r="Q1160" s="4">
        <v>0</v>
      </c>
      <c r="R1160" s="4">
        <v>37</v>
      </c>
      <c r="S1160" s="4">
        <v>3</v>
      </c>
      <c r="T1160" s="4">
        <v>17</v>
      </c>
      <c r="U1160" s="4">
        <v>17</v>
      </c>
      <c r="V1160" s="4">
        <v>0</v>
      </c>
      <c r="W1160" s="12">
        <v>0</v>
      </c>
      <c r="X1160" s="4">
        <f t="shared" ref="X1160:X1198" si="280">(N1160)-(O1160+P1160+R1160)</f>
        <v>0</v>
      </c>
      <c r="Z1160" s="4">
        <v>30</v>
      </c>
      <c r="AA1160" s="4">
        <v>2</v>
      </c>
      <c r="AB1160" s="4">
        <v>2</v>
      </c>
      <c r="AC1160" s="4">
        <v>0</v>
      </c>
      <c r="AD1160" s="4">
        <v>0</v>
      </c>
      <c r="AE1160" s="4">
        <v>0</v>
      </c>
      <c r="AF1160" s="4">
        <v>0</v>
      </c>
      <c r="AG1160" s="4">
        <v>0</v>
      </c>
      <c r="AH1160" s="4">
        <v>0</v>
      </c>
      <c r="AI1160" s="4">
        <v>0</v>
      </c>
      <c r="AJ1160" s="4">
        <v>0</v>
      </c>
      <c r="AK1160" s="4">
        <v>0</v>
      </c>
      <c r="AL1160" s="4">
        <v>0</v>
      </c>
      <c r="AM1160" s="4">
        <v>0</v>
      </c>
      <c r="AN1160" s="4">
        <v>2</v>
      </c>
      <c r="AO1160" s="4">
        <v>2</v>
      </c>
      <c r="AP1160" s="4">
        <v>0</v>
      </c>
      <c r="AQ1160" s="4">
        <v>2</v>
      </c>
      <c r="AR1160" s="4">
        <v>0</v>
      </c>
      <c r="AS1160" s="4">
        <v>0</v>
      </c>
      <c r="AT1160" s="4">
        <v>0</v>
      </c>
      <c r="AU1160" s="4">
        <v>0</v>
      </c>
      <c r="AV1160" s="4">
        <v>0</v>
      </c>
      <c r="AW1160" s="4">
        <f t="shared" ref="AW1160:AW1198" si="281">AA1160+AH1160</f>
        <v>2</v>
      </c>
      <c r="AX1160" s="8">
        <f t="shared" ref="AX1160:AX1198" si="282">AB1160+AI1160</f>
        <v>2</v>
      </c>
      <c r="AY1160" s="4">
        <v>0</v>
      </c>
      <c r="AZ1160" s="4">
        <v>0</v>
      </c>
      <c r="BA1160" s="4">
        <v>0</v>
      </c>
      <c r="BB1160" s="4">
        <v>0</v>
      </c>
      <c r="BC1160" s="4">
        <v>0</v>
      </c>
      <c r="BD1160" s="4">
        <v>0</v>
      </c>
      <c r="BE1160" s="4">
        <v>0</v>
      </c>
      <c r="BF1160" s="4">
        <v>0</v>
      </c>
      <c r="BG1160" s="8">
        <f t="shared" ref="BG1160:BG1198" si="283">BH1160+BI1160</f>
        <v>0</v>
      </c>
      <c r="BH1160" s="4">
        <v>0</v>
      </c>
      <c r="BI1160" s="4">
        <v>0</v>
      </c>
      <c r="BJ1160" s="4">
        <v>0</v>
      </c>
      <c r="BK1160" s="4">
        <v>0</v>
      </c>
      <c r="BL1160" s="4">
        <f t="shared" ref="BL1160:BL1198" si="284">N1160-AY1160-BG1160-BK1160</f>
        <v>839</v>
      </c>
      <c r="BM1160" s="8">
        <f t="shared" ref="BM1160:BM1198" si="285">BN1160+BO1160</f>
        <v>0</v>
      </c>
      <c r="BN1160" s="4">
        <v>0</v>
      </c>
      <c r="BO1160" s="4">
        <v>0</v>
      </c>
      <c r="BP1160" s="4">
        <v>30</v>
      </c>
      <c r="BQ1160" s="4">
        <v>0</v>
      </c>
      <c r="BR1160" s="4">
        <f t="shared" ref="BR1160:BR1198" si="286">N1160-AA1160-AO1160-AH1160-AZ1160</f>
        <v>835</v>
      </c>
      <c r="BS1160" s="4">
        <f t="shared" ref="BS1160:BS1198" si="287">O1160-AB1160-AQ1160-AI1160-AZ1160</f>
        <v>798</v>
      </c>
      <c r="BT1160" s="4">
        <f t="shared" ref="BT1160:BT1198" si="288">R1160-AC1160-AR1160-AJ1160-AK1160-AL1160-AM1160-BA1160</f>
        <v>37</v>
      </c>
      <c r="BU1160" s="4">
        <f t="shared" ref="BU1160:BU1198" si="289">M1160-Z1160-AN1160-AY1160</f>
        <v>4394</v>
      </c>
      <c r="BW1160" s="12">
        <v>0</v>
      </c>
    </row>
    <row r="1161" spans="1:75">
      <c r="A1161" s="4" t="s">
        <v>101</v>
      </c>
      <c r="B1161" s="18">
        <v>43508</v>
      </c>
      <c r="C1161" s="4" t="s">
        <v>99</v>
      </c>
      <c r="D1161" s="5">
        <v>2019</v>
      </c>
      <c r="E1161" s="4" t="s">
        <v>1117</v>
      </c>
      <c r="F1161" s="12">
        <v>839</v>
      </c>
      <c r="G1161" s="12">
        <v>158</v>
      </c>
      <c r="H1161" s="12">
        <v>393</v>
      </c>
      <c r="I1161" s="4">
        <v>0</v>
      </c>
      <c r="J1161" s="4">
        <v>0</v>
      </c>
      <c r="K1161" s="4">
        <v>393</v>
      </c>
      <c r="L1161" s="4">
        <f t="shared" si="279"/>
        <v>0</v>
      </c>
      <c r="M1161" s="4">
        <v>839</v>
      </c>
      <c r="N1161" s="4">
        <v>395</v>
      </c>
      <c r="O1161" s="12">
        <v>393</v>
      </c>
      <c r="P1161" s="4">
        <v>0</v>
      </c>
      <c r="Q1161" s="4">
        <v>0</v>
      </c>
      <c r="R1161" s="4">
        <v>2</v>
      </c>
      <c r="S1161" s="4">
        <v>0</v>
      </c>
      <c r="T1161" s="4">
        <v>1</v>
      </c>
      <c r="U1161" s="4">
        <v>0</v>
      </c>
      <c r="V1161" s="4">
        <v>0</v>
      </c>
      <c r="W1161" s="12">
        <v>1</v>
      </c>
      <c r="X1161" s="4">
        <f t="shared" si="280"/>
        <v>0</v>
      </c>
      <c r="Z1161" s="4">
        <v>7</v>
      </c>
      <c r="AA1161" s="4">
        <v>3</v>
      </c>
      <c r="AB1161" s="4">
        <v>3</v>
      </c>
      <c r="AC1161" s="4">
        <v>0</v>
      </c>
      <c r="AD1161" s="4">
        <v>0</v>
      </c>
      <c r="AE1161" s="4">
        <v>0</v>
      </c>
      <c r="AF1161" s="4">
        <v>0</v>
      </c>
      <c r="AG1161" s="4">
        <v>0</v>
      </c>
      <c r="AH1161" s="4">
        <v>0</v>
      </c>
      <c r="AI1161" s="4">
        <v>0</v>
      </c>
      <c r="AJ1161" s="4">
        <v>0</v>
      </c>
      <c r="AK1161" s="4">
        <v>0</v>
      </c>
      <c r="AL1161" s="4">
        <v>0</v>
      </c>
      <c r="AM1161" s="4">
        <v>0</v>
      </c>
      <c r="AN1161" s="4">
        <v>0</v>
      </c>
      <c r="AO1161" s="4">
        <v>0</v>
      </c>
      <c r="AP1161" s="4">
        <v>0</v>
      </c>
      <c r="AQ1161" s="4">
        <v>0</v>
      </c>
      <c r="AR1161" s="4">
        <v>0</v>
      </c>
      <c r="AS1161" s="4">
        <v>0</v>
      </c>
      <c r="AT1161" s="4">
        <v>0</v>
      </c>
      <c r="AU1161" s="4">
        <v>0</v>
      </c>
      <c r="AV1161" s="4">
        <v>0</v>
      </c>
      <c r="AW1161" s="4">
        <f t="shared" si="281"/>
        <v>3</v>
      </c>
      <c r="AX1161" s="8">
        <f t="shared" si="282"/>
        <v>3</v>
      </c>
      <c r="AY1161" s="4">
        <v>0</v>
      </c>
      <c r="AZ1161" s="4">
        <v>0</v>
      </c>
      <c r="BA1161" s="4">
        <v>0</v>
      </c>
      <c r="BB1161" s="4">
        <v>2</v>
      </c>
      <c r="BC1161" s="4">
        <v>2</v>
      </c>
      <c r="BD1161" s="4">
        <v>2</v>
      </c>
      <c r="BE1161" s="4">
        <v>2</v>
      </c>
      <c r="BF1161" s="4">
        <v>0</v>
      </c>
      <c r="BG1161" s="8">
        <f t="shared" si="283"/>
        <v>2</v>
      </c>
      <c r="BH1161" s="4">
        <v>2</v>
      </c>
      <c r="BI1161" s="4">
        <v>0</v>
      </c>
      <c r="BJ1161" s="4">
        <v>0</v>
      </c>
      <c r="BK1161" s="4">
        <v>0</v>
      </c>
      <c r="BL1161" s="4">
        <f t="shared" si="284"/>
        <v>393</v>
      </c>
      <c r="BM1161" s="8">
        <f t="shared" si="285"/>
        <v>2</v>
      </c>
      <c r="BN1161" s="4">
        <v>2</v>
      </c>
      <c r="BO1161" s="4">
        <v>0</v>
      </c>
      <c r="BP1161" s="4">
        <v>0</v>
      </c>
      <c r="BQ1161" s="4">
        <v>0</v>
      </c>
      <c r="BR1161" s="4">
        <f t="shared" si="286"/>
        <v>392</v>
      </c>
      <c r="BS1161" s="4">
        <f t="shared" si="287"/>
        <v>390</v>
      </c>
      <c r="BT1161" s="4">
        <f t="shared" si="288"/>
        <v>2</v>
      </c>
      <c r="BU1161" s="4">
        <f t="shared" si="289"/>
        <v>832</v>
      </c>
      <c r="BW1161" s="12">
        <v>0</v>
      </c>
    </row>
    <row r="1162" spans="1:75">
      <c r="A1162" s="4" t="s">
        <v>103</v>
      </c>
      <c r="B1162" s="18">
        <v>43508</v>
      </c>
      <c r="C1162" s="4" t="s">
        <v>99</v>
      </c>
      <c r="D1162" s="5">
        <v>2019</v>
      </c>
      <c r="E1162" s="4" t="s">
        <v>1118</v>
      </c>
      <c r="F1162" s="12">
        <v>50301</v>
      </c>
      <c r="G1162" s="12">
        <v>3948</v>
      </c>
      <c r="H1162" s="12">
        <v>17097</v>
      </c>
      <c r="I1162" s="4">
        <v>0</v>
      </c>
      <c r="J1162" s="4">
        <v>0</v>
      </c>
      <c r="K1162" s="4">
        <v>17097</v>
      </c>
      <c r="L1162" s="4">
        <f t="shared" si="279"/>
        <v>0</v>
      </c>
      <c r="M1162" s="4">
        <v>50756</v>
      </c>
      <c r="N1162" s="4">
        <v>17739</v>
      </c>
      <c r="O1162" s="12">
        <v>17097</v>
      </c>
      <c r="P1162" s="4">
        <v>0</v>
      </c>
      <c r="Q1162" s="4">
        <v>0</v>
      </c>
      <c r="R1162" s="4">
        <v>0</v>
      </c>
      <c r="S1162" s="4">
        <v>51</v>
      </c>
      <c r="T1162" s="4">
        <v>87</v>
      </c>
      <c r="U1162" s="4">
        <v>476</v>
      </c>
      <c r="V1162" s="4">
        <v>0</v>
      </c>
      <c r="W1162" s="12">
        <v>3</v>
      </c>
      <c r="X1162" s="4">
        <f t="shared" si="280"/>
        <v>642</v>
      </c>
      <c r="Z1162" s="4">
        <v>329</v>
      </c>
      <c r="AA1162" s="4">
        <v>38</v>
      </c>
      <c r="AB1162" s="4">
        <v>37</v>
      </c>
      <c r="AC1162" s="4">
        <v>0</v>
      </c>
      <c r="AD1162" s="4">
        <v>1</v>
      </c>
      <c r="AE1162" s="4">
        <v>0</v>
      </c>
      <c r="AF1162" s="4">
        <v>0</v>
      </c>
      <c r="AG1162" s="4">
        <v>0</v>
      </c>
      <c r="AH1162" s="4">
        <v>0</v>
      </c>
      <c r="AI1162" s="4">
        <v>0</v>
      </c>
      <c r="AJ1162" s="4">
        <v>0</v>
      </c>
      <c r="AK1162" s="4">
        <v>0</v>
      </c>
      <c r="AL1162" s="4">
        <v>0</v>
      </c>
      <c r="AM1162" s="4">
        <v>0</v>
      </c>
      <c r="AN1162" s="4">
        <v>0</v>
      </c>
      <c r="AO1162" s="4">
        <v>0</v>
      </c>
      <c r="AP1162" s="4">
        <v>0</v>
      </c>
      <c r="AQ1162" s="4">
        <v>0</v>
      </c>
      <c r="AR1162" s="4">
        <v>0</v>
      </c>
      <c r="AS1162" s="4">
        <v>0</v>
      </c>
      <c r="AT1162" s="4">
        <v>0</v>
      </c>
      <c r="AU1162" s="4">
        <v>0</v>
      </c>
      <c r="AV1162" s="4">
        <v>0</v>
      </c>
      <c r="AW1162" s="4">
        <f t="shared" si="281"/>
        <v>38</v>
      </c>
      <c r="AX1162" s="8">
        <f t="shared" si="282"/>
        <v>37</v>
      </c>
      <c r="AY1162" s="4">
        <v>0</v>
      </c>
      <c r="AZ1162" s="4">
        <v>0</v>
      </c>
      <c r="BA1162" s="4">
        <v>0</v>
      </c>
      <c r="BB1162" s="4">
        <v>8</v>
      </c>
      <c r="BC1162" s="4">
        <v>78</v>
      </c>
      <c r="BD1162" s="4">
        <v>78</v>
      </c>
      <c r="BE1162" s="4">
        <v>76</v>
      </c>
      <c r="BF1162" s="4">
        <v>2</v>
      </c>
      <c r="BG1162" s="8">
        <f t="shared" si="283"/>
        <v>9</v>
      </c>
      <c r="BH1162" s="4">
        <v>9</v>
      </c>
      <c r="BI1162" s="4">
        <v>0</v>
      </c>
      <c r="BJ1162" s="4">
        <v>0</v>
      </c>
      <c r="BK1162" s="4">
        <v>0</v>
      </c>
      <c r="BL1162" s="4">
        <f t="shared" si="284"/>
        <v>17730</v>
      </c>
      <c r="BM1162" s="8">
        <f t="shared" si="285"/>
        <v>15</v>
      </c>
      <c r="BN1162" s="4">
        <v>0</v>
      </c>
      <c r="BO1162" s="4">
        <v>15</v>
      </c>
      <c r="BP1162" s="4">
        <v>0</v>
      </c>
      <c r="BQ1162" s="4">
        <v>0</v>
      </c>
      <c r="BR1162" s="4">
        <f t="shared" si="286"/>
        <v>17701</v>
      </c>
      <c r="BS1162" s="4">
        <f t="shared" si="287"/>
        <v>17060</v>
      </c>
      <c r="BT1162" s="4">
        <f t="shared" si="288"/>
        <v>0</v>
      </c>
      <c r="BU1162" s="4">
        <f t="shared" si="289"/>
        <v>50427</v>
      </c>
      <c r="BW1162" s="12">
        <v>0</v>
      </c>
    </row>
    <row r="1163" spans="1:75">
      <c r="A1163" s="4" t="s">
        <v>105</v>
      </c>
      <c r="B1163" s="18">
        <v>43508</v>
      </c>
      <c r="C1163" s="4" t="s">
        <v>99</v>
      </c>
      <c r="D1163" s="5">
        <v>2019</v>
      </c>
      <c r="E1163" s="4" t="s">
        <v>1119</v>
      </c>
      <c r="F1163" s="12">
        <v>9115</v>
      </c>
      <c r="G1163" s="12">
        <v>342</v>
      </c>
      <c r="H1163" s="12">
        <v>4101</v>
      </c>
      <c r="I1163" s="4">
        <v>0</v>
      </c>
      <c r="J1163" s="4">
        <v>0</v>
      </c>
      <c r="K1163" s="4">
        <v>4101</v>
      </c>
      <c r="L1163" s="4">
        <f t="shared" si="279"/>
        <v>54</v>
      </c>
      <c r="M1163" s="4">
        <v>9126</v>
      </c>
      <c r="N1163" s="4">
        <v>4101</v>
      </c>
      <c r="O1163" s="12">
        <v>4047</v>
      </c>
      <c r="P1163" s="4">
        <v>0</v>
      </c>
      <c r="Q1163" s="4">
        <v>0</v>
      </c>
      <c r="R1163" s="4">
        <v>54</v>
      </c>
      <c r="S1163" s="4">
        <v>4</v>
      </c>
      <c r="T1163" s="4">
        <v>12</v>
      </c>
      <c r="U1163" s="4">
        <v>38</v>
      </c>
      <c r="V1163" s="4">
        <v>0</v>
      </c>
      <c r="W1163" s="12">
        <v>0</v>
      </c>
      <c r="X1163" s="4">
        <f t="shared" si="280"/>
        <v>0</v>
      </c>
      <c r="Z1163" s="4">
        <v>76</v>
      </c>
      <c r="AA1163" s="4">
        <v>6</v>
      </c>
      <c r="AB1163" s="4">
        <v>6</v>
      </c>
      <c r="AC1163" s="4">
        <v>0</v>
      </c>
      <c r="AD1163" s="4">
        <v>0</v>
      </c>
      <c r="AE1163" s="4">
        <v>0</v>
      </c>
      <c r="AF1163" s="4">
        <v>0</v>
      </c>
      <c r="AG1163" s="4">
        <v>0</v>
      </c>
      <c r="AH1163" s="4">
        <v>0</v>
      </c>
      <c r="AI1163" s="4">
        <v>0</v>
      </c>
      <c r="AJ1163" s="4">
        <v>0</v>
      </c>
      <c r="AK1163" s="4">
        <v>0</v>
      </c>
      <c r="AL1163" s="4">
        <v>0</v>
      </c>
      <c r="AM1163" s="4">
        <v>0</v>
      </c>
      <c r="AN1163" s="4">
        <v>0</v>
      </c>
      <c r="AO1163" s="4">
        <v>0</v>
      </c>
      <c r="AP1163" s="4">
        <v>0</v>
      </c>
      <c r="AQ1163" s="4">
        <v>0</v>
      </c>
      <c r="AR1163" s="4">
        <v>0</v>
      </c>
      <c r="AS1163" s="4">
        <v>0</v>
      </c>
      <c r="AT1163" s="4">
        <v>0</v>
      </c>
      <c r="AU1163" s="4">
        <v>0</v>
      </c>
      <c r="AV1163" s="4">
        <v>0</v>
      </c>
      <c r="AW1163" s="4">
        <f t="shared" si="281"/>
        <v>6</v>
      </c>
      <c r="AX1163" s="8">
        <f t="shared" si="282"/>
        <v>6</v>
      </c>
      <c r="AY1163" s="4">
        <v>0</v>
      </c>
      <c r="AZ1163" s="4">
        <v>0</v>
      </c>
      <c r="BA1163" s="4">
        <v>0</v>
      </c>
      <c r="BB1163" s="4">
        <v>6</v>
      </c>
      <c r="BC1163" s="4">
        <v>6</v>
      </c>
      <c r="BD1163" s="4">
        <v>5</v>
      </c>
      <c r="BE1163" s="4">
        <v>5</v>
      </c>
      <c r="BF1163" s="4">
        <v>0</v>
      </c>
      <c r="BG1163" s="8">
        <f t="shared" si="283"/>
        <v>1</v>
      </c>
      <c r="BH1163" s="4">
        <v>1</v>
      </c>
      <c r="BI1163" s="4">
        <v>0</v>
      </c>
      <c r="BJ1163" s="4">
        <v>0</v>
      </c>
      <c r="BK1163" s="4">
        <v>2005</v>
      </c>
      <c r="BL1163" s="4">
        <f t="shared" si="284"/>
        <v>2095</v>
      </c>
      <c r="BM1163" s="8">
        <f t="shared" si="285"/>
        <v>1</v>
      </c>
      <c r="BN1163" s="4">
        <v>0</v>
      </c>
      <c r="BO1163" s="4">
        <v>1</v>
      </c>
      <c r="BP1163" s="4">
        <v>0</v>
      </c>
      <c r="BQ1163" s="4">
        <v>0</v>
      </c>
      <c r="BR1163" s="4">
        <f t="shared" si="286"/>
        <v>4095</v>
      </c>
      <c r="BS1163" s="4">
        <f t="shared" si="287"/>
        <v>4041</v>
      </c>
      <c r="BT1163" s="4">
        <f t="shared" si="288"/>
        <v>54</v>
      </c>
      <c r="BU1163" s="4">
        <f t="shared" si="289"/>
        <v>9050</v>
      </c>
      <c r="BW1163" s="12">
        <v>0</v>
      </c>
    </row>
    <row r="1164" spans="1:75">
      <c r="A1164" s="4" t="s">
        <v>107</v>
      </c>
      <c r="B1164" s="18">
        <v>43508</v>
      </c>
      <c r="C1164" s="4" t="s">
        <v>99</v>
      </c>
      <c r="D1164" s="5">
        <v>2019</v>
      </c>
      <c r="E1164" s="4" t="s">
        <v>1120</v>
      </c>
      <c r="F1164" s="12"/>
      <c r="G1164" s="12"/>
      <c r="H1164" s="12"/>
      <c r="K1164" s="4">
        <v>0</v>
      </c>
      <c r="L1164" s="4">
        <f t="shared" si="279"/>
        <v>0</v>
      </c>
      <c r="O1164" s="12"/>
      <c r="W1164" s="12"/>
      <c r="X1164" s="4">
        <f t="shared" si="280"/>
        <v>0</v>
      </c>
      <c r="AW1164" s="4">
        <f t="shared" si="281"/>
        <v>0</v>
      </c>
      <c r="AX1164" s="8">
        <f t="shared" si="282"/>
        <v>0</v>
      </c>
      <c r="BG1164" s="8">
        <f t="shared" si="283"/>
        <v>0</v>
      </c>
      <c r="BL1164" s="4">
        <f t="shared" si="284"/>
        <v>0</v>
      </c>
      <c r="BM1164" s="8">
        <f t="shared" si="285"/>
        <v>0</v>
      </c>
      <c r="BR1164" s="4">
        <f t="shared" si="286"/>
        <v>0</v>
      </c>
      <c r="BS1164" s="4">
        <f t="shared" si="287"/>
        <v>0</v>
      </c>
      <c r="BT1164" s="4">
        <f t="shared" si="288"/>
        <v>0</v>
      </c>
      <c r="BU1164" s="4">
        <f t="shared" si="289"/>
        <v>0</v>
      </c>
      <c r="BW1164" s="12"/>
    </row>
    <row r="1165" spans="1:75">
      <c r="A1165" s="4" t="s">
        <v>109</v>
      </c>
      <c r="B1165" s="18">
        <v>43508</v>
      </c>
      <c r="C1165" s="4" t="s">
        <v>99</v>
      </c>
      <c r="D1165" s="5">
        <v>2019</v>
      </c>
      <c r="E1165" s="4" t="s">
        <v>1121</v>
      </c>
      <c r="F1165" s="12">
        <v>201324</v>
      </c>
      <c r="G1165" s="12">
        <v>28207</v>
      </c>
      <c r="H1165" s="12">
        <v>64991</v>
      </c>
      <c r="I1165" s="4">
        <v>15</v>
      </c>
      <c r="J1165" s="4">
        <v>6</v>
      </c>
      <c r="K1165" s="4">
        <v>65000</v>
      </c>
      <c r="L1165" s="4">
        <f t="shared" si="279"/>
        <v>0</v>
      </c>
      <c r="M1165" s="4">
        <v>201665</v>
      </c>
      <c r="N1165" s="4">
        <v>66169</v>
      </c>
      <c r="O1165" s="12">
        <v>65000</v>
      </c>
      <c r="P1165" s="4">
        <v>0</v>
      </c>
      <c r="Q1165" s="4">
        <v>0</v>
      </c>
      <c r="R1165" s="4">
        <v>1169</v>
      </c>
      <c r="S1165" s="4">
        <v>171</v>
      </c>
      <c r="T1165" s="4">
        <v>343</v>
      </c>
      <c r="U1165" s="4">
        <v>643</v>
      </c>
      <c r="V1165" s="4">
        <v>0</v>
      </c>
      <c r="W1165" s="12">
        <v>0</v>
      </c>
      <c r="X1165" s="4">
        <f t="shared" si="280"/>
        <v>0</v>
      </c>
      <c r="Z1165" s="4">
        <v>2011</v>
      </c>
      <c r="AA1165" s="4">
        <v>282</v>
      </c>
      <c r="AB1165" s="4">
        <v>280</v>
      </c>
      <c r="AC1165" s="4">
        <v>2</v>
      </c>
      <c r="AD1165" s="4">
        <v>0</v>
      </c>
      <c r="AE1165" s="4">
        <v>1</v>
      </c>
      <c r="AF1165" s="4">
        <v>1</v>
      </c>
      <c r="AG1165" s="4">
        <v>0</v>
      </c>
      <c r="AH1165" s="4">
        <v>0</v>
      </c>
      <c r="AI1165" s="4">
        <v>0</v>
      </c>
      <c r="AJ1165" s="4">
        <v>0</v>
      </c>
      <c r="AK1165" s="4">
        <v>0</v>
      </c>
      <c r="AL1165" s="4">
        <v>0</v>
      </c>
      <c r="AM1165" s="4">
        <v>0</v>
      </c>
      <c r="AN1165" s="4">
        <v>0</v>
      </c>
      <c r="AO1165" s="4">
        <v>0</v>
      </c>
      <c r="AP1165" s="4">
        <v>0</v>
      </c>
      <c r="AQ1165" s="4">
        <v>0</v>
      </c>
      <c r="AR1165" s="4">
        <v>0</v>
      </c>
      <c r="AS1165" s="4">
        <v>0</v>
      </c>
      <c r="AT1165" s="4">
        <v>0</v>
      </c>
      <c r="AU1165" s="4">
        <v>0</v>
      </c>
      <c r="AV1165" s="4">
        <v>0</v>
      </c>
      <c r="AW1165" s="4">
        <f t="shared" si="281"/>
        <v>282</v>
      </c>
      <c r="AX1165" s="8">
        <f t="shared" si="282"/>
        <v>280</v>
      </c>
      <c r="AY1165" s="4">
        <v>0</v>
      </c>
      <c r="AZ1165" s="4">
        <v>0</v>
      </c>
      <c r="BA1165" s="4">
        <v>0</v>
      </c>
      <c r="BB1165" s="4">
        <v>967</v>
      </c>
      <c r="BC1165" s="4">
        <v>967</v>
      </c>
      <c r="BD1165" s="4">
        <v>280</v>
      </c>
      <c r="BE1165" s="4">
        <v>272</v>
      </c>
      <c r="BF1165" s="4">
        <v>8</v>
      </c>
      <c r="BG1165" s="8">
        <f t="shared" si="283"/>
        <v>43</v>
      </c>
      <c r="BH1165" s="4">
        <v>43</v>
      </c>
      <c r="BI1165" s="4">
        <v>0</v>
      </c>
      <c r="BJ1165" s="4">
        <v>0</v>
      </c>
      <c r="BK1165" s="4">
        <v>12625</v>
      </c>
      <c r="BL1165" s="4">
        <f t="shared" si="284"/>
        <v>53501</v>
      </c>
      <c r="BM1165" s="8">
        <f t="shared" si="285"/>
        <v>85</v>
      </c>
      <c r="BN1165" s="4">
        <v>85</v>
      </c>
      <c r="BO1165" s="4">
        <v>0</v>
      </c>
      <c r="BP1165" s="4">
        <v>0</v>
      </c>
      <c r="BQ1165" s="4">
        <v>0</v>
      </c>
      <c r="BR1165" s="4">
        <f t="shared" si="286"/>
        <v>65887</v>
      </c>
      <c r="BS1165" s="4">
        <f t="shared" si="287"/>
        <v>64720</v>
      </c>
      <c r="BT1165" s="4">
        <f t="shared" si="288"/>
        <v>1167</v>
      </c>
      <c r="BU1165" s="4">
        <f t="shared" si="289"/>
        <v>199654</v>
      </c>
      <c r="BW1165" s="12">
        <v>2</v>
      </c>
    </row>
    <row r="1166" spans="1:75">
      <c r="A1166" s="4" t="s">
        <v>111</v>
      </c>
      <c r="B1166" s="18">
        <v>43508</v>
      </c>
      <c r="C1166" s="4" t="s">
        <v>99</v>
      </c>
      <c r="D1166" s="5">
        <v>2019</v>
      </c>
      <c r="E1166" s="4" t="s">
        <v>1122</v>
      </c>
      <c r="F1166" s="12"/>
      <c r="G1166" s="12"/>
      <c r="H1166" s="12"/>
      <c r="K1166" s="4">
        <v>0</v>
      </c>
      <c r="L1166" s="4">
        <f t="shared" si="279"/>
        <v>0</v>
      </c>
      <c r="O1166" s="12"/>
      <c r="W1166" s="12"/>
      <c r="X1166" s="4">
        <f t="shared" si="280"/>
        <v>0</v>
      </c>
      <c r="AW1166" s="4">
        <f t="shared" si="281"/>
        <v>0</v>
      </c>
      <c r="AX1166" s="8">
        <f t="shared" si="282"/>
        <v>0</v>
      </c>
      <c r="BG1166" s="8">
        <f t="shared" si="283"/>
        <v>0</v>
      </c>
      <c r="BL1166" s="4">
        <f t="shared" si="284"/>
        <v>0</v>
      </c>
      <c r="BM1166" s="8">
        <f t="shared" si="285"/>
        <v>0</v>
      </c>
      <c r="BR1166" s="4">
        <f t="shared" si="286"/>
        <v>0</v>
      </c>
      <c r="BS1166" s="4">
        <f t="shared" si="287"/>
        <v>0</v>
      </c>
      <c r="BT1166" s="4">
        <f t="shared" si="288"/>
        <v>0</v>
      </c>
      <c r="BU1166" s="4">
        <f t="shared" si="289"/>
        <v>0</v>
      </c>
      <c r="BW1166" s="12"/>
    </row>
    <row r="1167" spans="1:75">
      <c r="A1167" s="4" t="s">
        <v>113</v>
      </c>
      <c r="B1167" s="18">
        <v>43508</v>
      </c>
      <c r="C1167" s="4" t="s">
        <v>99</v>
      </c>
      <c r="D1167" s="5">
        <v>2019</v>
      </c>
      <c r="E1167" s="4" t="s">
        <v>1123</v>
      </c>
      <c r="F1167" s="12"/>
      <c r="G1167" s="12"/>
      <c r="H1167" s="12"/>
      <c r="K1167" s="4">
        <v>0</v>
      </c>
      <c r="L1167" s="4">
        <f t="shared" si="279"/>
        <v>0</v>
      </c>
      <c r="O1167" s="12"/>
      <c r="W1167" s="12"/>
      <c r="X1167" s="4">
        <f t="shared" si="280"/>
        <v>0</v>
      </c>
      <c r="AW1167" s="4">
        <f t="shared" si="281"/>
        <v>0</v>
      </c>
      <c r="AX1167" s="8">
        <f t="shared" si="282"/>
        <v>0</v>
      </c>
      <c r="BG1167" s="8">
        <f t="shared" si="283"/>
        <v>0</v>
      </c>
      <c r="BL1167" s="4">
        <f t="shared" si="284"/>
        <v>0</v>
      </c>
      <c r="BM1167" s="8">
        <f t="shared" si="285"/>
        <v>0</v>
      </c>
      <c r="BR1167" s="4">
        <f t="shared" si="286"/>
        <v>0</v>
      </c>
      <c r="BS1167" s="4">
        <f t="shared" si="287"/>
        <v>0</v>
      </c>
      <c r="BT1167" s="4">
        <f t="shared" si="288"/>
        <v>0</v>
      </c>
      <c r="BU1167" s="4">
        <f t="shared" si="289"/>
        <v>0</v>
      </c>
      <c r="BW1167" s="12"/>
    </row>
    <row r="1168" spans="1:75">
      <c r="A1168" s="4" t="s">
        <v>115</v>
      </c>
      <c r="B1168" s="18">
        <v>43508</v>
      </c>
      <c r="C1168" s="4" t="s">
        <v>99</v>
      </c>
      <c r="D1168" s="5">
        <v>2019</v>
      </c>
      <c r="E1168" s="4" t="s">
        <v>1124</v>
      </c>
      <c r="F1168" s="12">
        <v>1380</v>
      </c>
      <c r="G1168" s="12">
        <v>0</v>
      </c>
      <c r="H1168" s="12">
        <v>696</v>
      </c>
      <c r="I1168" s="4">
        <v>0</v>
      </c>
      <c r="J1168" s="4">
        <v>0</v>
      </c>
      <c r="K1168" s="4">
        <v>696</v>
      </c>
      <c r="L1168" s="4">
        <f t="shared" si="279"/>
        <v>0</v>
      </c>
      <c r="M1168" s="4">
        <v>1380</v>
      </c>
      <c r="N1168" s="4">
        <v>704</v>
      </c>
      <c r="O1168" s="12">
        <v>696</v>
      </c>
      <c r="P1168" s="4">
        <v>0</v>
      </c>
      <c r="Q1168" s="4">
        <v>0</v>
      </c>
      <c r="R1168" s="4">
        <v>8</v>
      </c>
      <c r="S1168" s="4">
        <v>2</v>
      </c>
      <c r="T1168" s="4">
        <v>0</v>
      </c>
      <c r="U1168" s="4">
        <v>3</v>
      </c>
      <c r="V1168" s="4">
        <v>0</v>
      </c>
      <c r="W1168" s="12">
        <v>3</v>
      </c>
      <c r="X1168" s="4">
        <f t="shared" si="280"/>
        <v>0</v>
      </c>
      <c r="Z1168" s="4">
        <v>14</v>
      </c>
      <c r="AA1168" s="4">
        <v>0</v>
      </c>
      <c r="AB1168" s="4">
        <v>0</v>
      </c>
      <c r="AC1168" s="4">
        <v>0</v>
      </c>
      <c r="AD1168" s="4">
        <v>0</v>
      </c>
      <c r="AE1168" s="4">
        <v>0</v>
      </c>
      <c r="AF1168" s="4">
        <v>0</v>
      </c>
      <c r="AG1168" s="4">
        <v>0</v>
      </c>
      <c r="AH1168" s="4">
        <v>0</v>
      </c>
      <c r="AI1168" s="4">
        <v>0</v>
      </c>
      <c r="AJ1168" s="4">
        <v>0</v>
      </c>
      <c r="AK1168" s="4">
        <v>0</v>
      </c>
      <c r="AL1168" s="4">
        <v>0</v>
      </c>
      <c r="AM1168" s="4">
        <v>0</v>
      </c>
      <c r="AN1168" s="4">
        <v>0</v>
      </c>
      <c r="AO1168" s="4">
        <v>0</v>
      </c>
      <c r="AP1168" s="4">
        <v>0</v>
      </c>
      <c r="AQ1168" s="4">
        <v>0</v>
      </c>
      <c r="AR1168" s="4">
        <v>0</v>
      </c>
      <c r="AS1168" s="4">
        <v>0</v>
      </c>
      <c r="AT1168" s="4">
        <v>0</v>
      </c>
      <c r="AU1168" s="4">
        <v>0</v>
      </c>
      <c r="AV1168" s="4">
        <v>0</v>
      </c>
      <c r="AW1168" s="4">
        <f t="shared" si="281"/>
        <v>0</v>
      </c>
      <c r="AX1168" s="8">
        <f t="shared" si="282"/>
        <v>0</v>
      </c>
      <c r="AY1168" s="4">
        <v>0</v>
      </c>
      <c r="AZ1168" s="4">
        <v>0</v>
      </c>
      <c r="BA1168" s="4">
        <v>0</v>
      </c>
      <c r="BB1168" s="4">
        <v>0</v>
      </c>
      <c r="BC1168" s="4">
        <v>0</v>
      </c>
      <c r="BD1168" s="4">
        <v>0</v>
      </c>
      <c r="BE1168" s="4">
        <v>0</v>
      </c>
      <c r="BF1168" s="4">
        <v>0</v>
      </c>
      <c r="BG1168" s="8">
        <f t="shared" si="283"/>
        <v>0</v>
      </c>
      <c r="BH1168" s="4">
        <v>0</v>
      </c>
      <c r="BI1168" s="4">
        <v>0</v>
      </c>
      <c r="BJ1168" s="4">
        <v>0</v>
      </c>
      <c r="BK1168" s="4">
        <v>0</v>
      </c>
      <c r="BL1168" s="4">
        <f t="shared" si="284"/>
        <v>704</v>
      </c>
      <c r="BM1168" s="8">
        <f t="shared" si="285"/>
        <v>0</v>
      </c>
      <c r="BN1168" s="4">
        <v>0</v>
      </c>
      <c r="BO1168" s="4">
        <v>0</v>
      </c>
      <c r="BP1168" s="4">
        <v>0</v>
      </c>
      <c r="BQ1168" s="4">
        <v>0</v>
      </c>
      <c r="BR1168" s="4">
        <f t="shared" si="286"/>
        <v>704</v>
      </c>
      <c r="BS1168" s="4">
        <f t="shared" si="287"/>
        <v>696</v>
      </c>
      <c r="BT1168" s="4">
        <f t="shared" si="288"/>
        <v>8</v>
      </c>
      <c r="BU1168" s="4">
        <f t="shared" si="289"/>
        <v>1366</v>
      </c>
      <c r="BW1168" s="12">
        <v>0</v>
      </c>
    </row>
    <row r="1169" spans="1:75">
      <c r="A1169" s="4" t="s">
        <v>117</v>
      </c>
      <c r="B1169" s="18">
        <v>43508</v>
      </c>
      <c r="C1169" s="4" t="s">
        <v>99</v>
      </c>
      <c r="D1169" s="5">
        <v>2019</v>
      </c>
      <c r="E1169" s="4" t="s">
        <v>1125</v>
      </c>
      <c r="F1169" s="12">
        <v>2954</v>
      </c>
      <c r="G1169" s="12">
        <v>212</v>
      </c>
      <c r="H1169" s="12">
        <v>1535</v>
      </c>
      <c r="I1169" s="4">
        <v>0</v>
      </c>
      <c r="J1169" s="4">
        <v>0</v>
      </c>
      <c r="K1169" s="4">
        <v>1535</v>
      </c>
      <c r="L1169" s="4">
        <f t="shared" si="279"/>
        <v>0</v>
      </c>
      <c r="M1169" s="4">
        <v>2954</v>
      </c>
      <c r="N1169" s="4">
        <v>1557</v>
      </c>
      <c r="O1169" s="12">
        <v>1535</v>
      </c>
      <c r="P1169" s="4">
        <v>0</v>
      </c>
      <c r="Q1169" s="4">
        <v>0</v>
      </c>
      <c r="R1169" s="4">
        <v>22</v>
      </c>
      <c r="S1169" s="4">
        <v>6</v>
      </c>
      <c r="T1169" s="4">
        <v>1</v>
      </c>
      <c r="U1169" s="4">
        <v>15</v>
      </c>
      <c r="V1169" s="4">
        <v>0</v>
      </c>
      <c r="W1169" s="12">
        <v>0</v>
      </c>
      <c r="X1169" s="4">
        <f t="shared" si="280"/>
        <v>0</v>
      </c>
      <c r="Z1169" s="4">
        <v>35</v>
      </c>
      <c r="AA1169" s="4">
        <v>7</v>
      </c>
      <c r="AB1169" s="4">
        <v>7</v>
      </c>
      <c r="AC1169" s="4">
        <v>0</v>
      </c>
      <c r="AD1169" s="4">
        <v>0</v>
      </c>
      <c r="AE1169" s="4">
        <v>0</v>
      </c>
      <c r="AF1169" s="4">
        <v>0</v>
      </c>
      <c r="AG1169" s="4">
        <v>0</v>
      </c>
      <c r="AH1169" s="4">
        <v>0</v>
      </c>
      <c r="AI1169" s="4">
        <v>0</v>
      </c>
      <c r="AJ1169" s="4">
        <v>0</v>
      </c>
      <c r="AK1169" s="4">
        <v>0</v>
      </c>
      <c r="AL1169" s="4">
        <v>0</v>
      </c>
      <c r="AM1169" s="4">
        <v>0</v>
      </c>
      <c r="AN1169" s="4">
        <v>0</v>
      </c>
      <c r="AO1169" s="4">
        <v>0</v>
      </c>
      <c r="AP1169" s="4">
        <v>0</v>
      </c>
      <c r="AQ1169" s="4">
        <v>0</v>
      </c>
      <c r="AR1169" s="4">
        <v>0</v>
      </c>
      <c r="AS1169" s="4">
        <v>0</v>
      </c>
      <c r="AT1169" s="4">
        <v>0</v>
      </c>
      <c r="AU1169" s="4">
        <v>0</v>
      </c>
      <c r="AV1169" s="4">
        <v>0</v>
      </c>
      <c r="AW1169" s="4">
        <f t="shared" si="281"/>
        <v>7</v>
      </c>
      <c r="AX1169" s="8">
        <f t="shared" si="282"/>
        <v>7</v>
      </c>
      <c r="AY1169" s="4">
        <v>0</v>
      </c>
      <c r="AZ1169" s="4">
        <v>0</v>
      </c>
      <c r="BA1169" s="4">
        <v>0</v>
      </c>
      <c r="BB1169" s="4">
        <v>2</v>
      </c>
      <c r="BC1169" s="4">
        <v>2</v>
      </c>
      <c r="BD1169" s="4">
        <v>2</v>
      </c>
      <c r="BE1169" s="4">
        <v>2</v>
      </c>
      <c r="BF1169" s="4">
        <v>0</v>
      </c>
      <c r="BG1169" s="8">
        <f t="shared" si="283"/>
        <v>0</v>
      </c>
      <c r="BH1169" s="4">
        <v>0</v>
      </c>
      <c r="BI1169" s="4">
        <v>0</v>
      </c>
      <c r="BJ1169" s="4">
        <v>0</v>
      </c>
      <c r="BK1169" s="4">
        <v>562</v>
      </c>
      <c r="BL1169" s="4">
        <f t="shared" si="284"/>
        <v>995</v>
      </c>
      <c r="BM1169" s="8">
        <f t="shared" si="285"/>
        <v>2</v>
      </c>
      <c r="BN1169" s="4">
        <v>2</v>
      </c>
      <c r="BO1169" s="4">
        <v>0</v>
      </c>
      <c r="BP1169" s="4">
        <v>0</v>
      </c>
      <c r="BQ1169" s="4">
        <v>0</v>
      </c>
      <c r="BR1169" s="4">
        <f t="shared" si="286"/>
        <v>1550</v>
      </c>
      <c r="BS1169" s="4">
        <f t="shared" si="287"/>
        <v>1528</v>
      </c>
      <c r="BT1169" s="4">
        <f t="shared" si="288"/>
        <v>22</v>
      </c>
      <c r="BU1169" s="4">
        <f t="shared" si="289"/>
        <v>2919</v>
      </c>
      <c r="BW1169" s="12">
        <v>0</v>
      </c>
    </row>
    <row r="1170" spans="1:75">
      <c r="A1170" s="4" t="s">
        <v>119</v>
      </c>
      <c r="B1170" s="18">
        <v>43508</v>
      </c>
      <c r="C1170" s="4" t="s">
        <v>99</v>
      </c>
      <c r="D1170" s="5">
        <v>2019</v>
      </c>
      <c r="E1170" s="4" t="s">
        <v>1126</v>
      </c>
      <c r="F1170" s="12">
        <v>139</v>
      </c>
      <c r="G1170" s="12">
        <v>3</v>
      </c>
      <c r="H1170" s="12">
        <v>24</v>
      </c>
      <c r="I1170" s="4">
        <v>0</v>
      </c>
      <c r="J1170" s="4">
        <v>0</v>
      </c>
      <c r="K1170" s="4">
        <v>24</v>
      </c>
      <c r="L1170" s="4">
        <f t="shared" si="279"/>
        <v>0</v>
      </c>
      <c r="M1170" s="4">
        <v>139</v>
      </c>
      <c r="N1170" s="4">
        <v>26</v>
      </c>
      <c r="O1170" s="12">
        <v>24</v>
      </c>
      <c r="P1170" s="4">
        <v>0</v>
      </c>
      <c r="Q1170" s="4">
        <v>0</v>
      </c>
      <c r="R1170" s="4">
        <v>2</v>
      </c>
      <c r="S1170" s="4">
        <v>0</v>
      </c>
      <c r="T1170" s="4">
        <v>0</v>
      </c>
      <c r="U1170" s="4">
        <v>2</v>
      </c>
      <c r="V1170" s="4">
        <v>0</v>
      </c>
      <c r="W1170" s="12">
        <v>0</v>
      </c>
      <c r="X1170" s="4">
        <f t="shared" si="280"/>
        <v>0</v>
      </c>
      <c r="Z1170" s="4">
        <v>3</v>
      </c>
      <c r="AA1170" s="4">
        <v>1</v>
      </c>
      <c r="AB1170" s="4">
        <v>1</v>
      </c>
      <c r="AC1170" s="4">
        <v>0</v>
      </c>
      <c r="AD1170" s="4">
        <v>0</v>
      </c>
      <c r="AE1170" s="4">
        <v>0</v>
      </c>
      <c r="AF1170" s="4">
        <v>0</v>
      </c>
      <c r="AG1170" s="4">
        <v>0</v>
      </c>
      <c r="AH1170" s="4">
        <v>0</v>
      </c>
      <c r="AI1170" s="4">
        <v>0</v>
      </c>
      <c r="AJ1170" s="4">
        <v>0</v>
      </c>
      <c r="AK1170" s="4">
        <v>0</v>
      </c>
      <c r="AL1170" s="4">
        <v>0</v>
      </c>
      <c r="AM1170" s="4">
        <v>0</v>
      </c>
      <c r="AN1170" s="4">
        <v>0</v>
      </c>
      <c r="AO1170" s="4">
        <v>0</v>
      </c>
      <c r="AP1170" s="4">
        <v>0</v>
      </c>
      <c r="AQ1170" s="4">
        <v>0</v>
      </c>
      <c r="AR1170" s="4">
        <v>0</v>
      </c>
      <c r="AS1170" s="4">
        <v>0</v>
      </c>
      <c r="AT1170" s="4">
        <v>0</v>
      </c>
      <c r="AU1170" s="4">
        <v>0</v>
      </c>
      <c r="AV1170" s="4">
        <v>0</v>
      </c>
      <c r="AW1170" s="4">
        <f t="shared" si="281"/>
        <v>1</v>
      </c>
      <c r="AX1170" s="8">
        <f t="shared" si="282"/>
        <v>1</v>
      </c>
      <c r="AY1170" s="4">
        <v>0</v>
      </c>
      <c r="AZ1170" s="4">
        <v>0</v>
      </c>
      <c r="BA1170" s="4">
        <v>0</v>
      </c>
      <c r="BB1170" s="4">
        <v>0</v>
      </c>
      <c r="BC1170" s="4">
        <v>0</v>
      </c>
      <c r="BD1170" s="4">
        <v>0</v>
      </c>
      <c r="BE1170" s="4">
        <v>0</v>
      </c>
      <c r="BF1170" s="4">
        <v>0</v>
      </c>
      <c r="BG1170" s="8">
        <f t="shared" si="283"/>
        <v>0</v>
      </c>
      <c r="BH1170" s="4">
        <v>0</v>
      </c>
      <c r="BI1170" s="4">
        <v>0</v>
      </c>
      <c r="BJ1170" s="4">
        <v>0</v>
      </c>
      <c r="BK1170" s="4">
        <v>2</v>
      </c>
      <c r="BL1170" s="4">
        <f t="shared" si="284"/>
        <v>24</v>
      </c>
      <c r="BM1170" s="8">
        <f t="shared" si="285"/>
        <v>0</v>
      </c>
      <c r="BN1170" s="4">
        <v>0</v>
      </c>
      <c r="BO1170" s="4">
        <v>0</v>
      </c>
      <c r="BP1170" s="4">
        <v>139</v>
      </c>
      <c r="BQ1170" s="4">
        <v>0</v>
      </c>
      <c r="BR1170" s="4">
        <f t="shared" si="286"/>
        <v>25</v>
      </c>
      <c r="BS1170" s="4">
        <f t="shared" si="287"/>
        <v>23</v>
      </c>
      <c r="BT1170" s="4">
        <f t="shared" si="288"/>
        <v>2</v>
      </c>
      <c r="BU1170" s="4">
        <f t="shared" si="289"/>
        <v>136</v>
      </c>
      <c r="BW1170" s="12">
        <v>0</v>
      </c>
    </row>
    <row r="1171" spans="1:75">
      <c r="A1171" s="4" t="s">
        <v>121</v>
      </c>
      <c r="B1171" s="18">
        <v>43508</v>
      </c>
      <c r="C1171" s="4" t="s">
        <v>99</v>
      </c>
      <c r="D1171" s="5">
        <v>2019</v>
      </c>
      <c r="E1171" s="4" t="s">
        <v>1127</v>
      </c>
      <c r="F1171" s="12">
        <v>1633</v>
      </c>
      <c r="G1171" s="12">
        <v>229</v>
      </c>
      <c r="H1171" s="12">
        <v>778</v>
      </c>
      <c r="I1171" s="4">
        <v>0</v>
      </c>
      <c r="J1171" s="4">
        <v>0</v>
      </c>
      <c r="K1171" s="4">
        <v>778</v>
      </c>
      <c r="L1171" s="4">
        <f t="shared" si="279"/>
        <v>0</v>
      </c>
      <c r="M1171" s="4">
        <v>1633</v>
      </c>
      <c r="N1171" s="4">
        <v>789</v>
      </c>
      <c r="O1171" s="12">
        <v>778</v>
      </c>
      <c r="P1171" s="4">
        <v>0</v>
      </c>
      <c r="Q1171" s="4">
        <v>0</v>
      </c>
      <c r="R1171" s="4">
        <v>11</v>
      </c>
      <c r="S1171" s="4">
        <v>2</v>
      </c>
      <c r="T1171" s="4">
        <v>0</v>
      </c>
      <c r="U1171" s="4">
        <v>9</v>
      </c>
      <c r="V1171" s="4">
        <v>0</v>
      </c>
      <c r="W1171" s="12">
        <v>0</v>
      </c>
      <c r="X1171" s="4">
        <f t="shared" si="280"/>
        <v>0</v>
      </c>
      <c r="Z1171" s="4">
        <v>18</v>
      </c>
      <c r="AA1171" s="4">
        <v>5</v>
      </c>
      <c r="AB1171" s="4">
        <v>5</v>
      </c>
      <c r="AC1171" s="4">
        <v>0</v>
      </c>
      <c r="AD1171" s="4">
        <v>0</v>
      </c>
      <c r="AE1171" s="4">
        <v>0</v>
      </c>
      <c r="AF1171" s="4">
        <v>0</v>
      </c>
      <c r="AG1171" s="4">
        <v>0</v>
      </c>
      <c r="AH1171" s="4">
        <v>0</v>
      </c>
      <c r="AI1171" s="4">
        <v>0</v>
      </c>
      <c r="AJ1171" s="4">
        <v>0</v>
      </c>
      <c r="AK1171" s="4">
        <v>0</v>
      </c>
      <c r="AL1171" s="4">
        <v>0</v>
      </c>
      <c r="AM1171" s="4">
        <v>0</v>
      </c>
      <c r="AN1171" s="4">
        <v>0</v>
      </c>
      <c r="AO1171" s="4">
        <v>0</v>
      </c>
      <c r="AP1171" s="4">
        <v>0</v>
      </c>
      <c r="AQ1171" s="4">
        <v>0</v>
      </c>
      <c r="AR1171" s="4">
        <v>0</v>
      </c>
      <c r="AS1171" s="4">
        <v>0</v>
      </c>
      <c r="AT1171" s="4">
        <v>0</v>
      </c>
      <c r="AU1171" s="4">
        <v>0</v>
      </c>
      <c r="AV1171" s="4">
        <v>0</v>
      </c>
      <c r="AW1171" s="4">
        <f t="shared" si="281"/>
        <v>5</v>
      </c>
      <c r="AX1171" s="8">
        <f t="shared" si="282"/>
        <v>5</v>
      </c>
      <c r="AY1171" s="4">
        <v>0</v>
      </c>
      <c r="AZ1171" s="4">
        <v>0</v>
      </c>
      <c r="BA1171" s="4">
        <v>0</v>
      </c>
      <c r="BB1171" s="4">
        <v>0</v>
      </c>
      <c r="BC1171" s="4">
        <v>0</v>
      </c>
      <c r="BD1171" s="4">
        <v>0</v>
      </c>
      <c r="BE1171" s="4">
        <v>0</v>
      </c>
      <c r="BF1171" s="4">
        <v>0</v>
      </c>
      <c r="BG1171" s="8">
        <f t="shared" si="283"/>
        <v>0</v>
      </c>
      <c r="BH1171" s="4">
        <v>0</v>
      </c>
      <c r="BI1171" s="4">
        <v>0</v>
      </c>
      <c r="BJ1171" s="4">
        <v>0</v>
      </c>
      <c r="BK1171" s="4">
        <v>427</v>
      </c>
      <c r="BL1171" s="4">
        <f t="shared" si="284"/>
        <v>362</v>
      </c>
      <c r="BM1171" s="8">
        <f t="shared" si="285"/>
        <v>0</v>
      </c>
      <c r="BN1171" s="4">
        <v>0</v>
      </c>
      <c r="BO1171" s="4">
        <v>0</v>
      </c>
      <c r="BP1171" s="4">
        <v>0</v>
      </c>
      <c r="BQ1171" s="4">
        <v>0</v>
      </c>
      <c r="BR1171" s="4">
        <f t="shared" si="286"/>
        <v>784</v>
      </c>
      <c r="BS1171" s="4">
        <f t="shared" si="287"/>
        <v>773</v>
      </c>
      <c r="BT1171" s="4">
        <f t="shared" si="288"/>
        <v>11</v>
      </c>
      <c r="BU1171" s="4">
        <f t="shared" si="289"/>
        <v>1615</v>
      </c>
      <c r="BW1171" s="12">
        <v>0</v>
      </c>
    </row>
    <row r="1172" spans="1:75">
      <c r="A1172" s="8" t="s">
        <v>123</v>
      </c>
      <c r="B1172" s="18">
        <v>43508</v>
      </c>
      <c r="C1172" s="8" t="s">
        <v>99</v>
      </c>
      <c r="D1172" s="10">
        <v>2019</v>
      </c>
      <c r="E1172" s="8" t="s">
        <v>1128</v>
      </c>
      <c r="F1172" s="11">
        <v>14202</v>
      </c>
      <c r="G1172" s="11">
        <v>863</v>
      </c>
      <c r="H1172" s="11">
        <v>5574</v>
      </c>
      <c r="I1172" s="8">
        <v>0</v>
      </c>
      <c r="J1172" s="8">
        <v>0</v>
      </c>
      <c r="K1172" s="8">
        <v>5574</v>
      </c>
      <c r="L1172" s="8">
        <f t="shared" si="279"/>
        <v>0</v>
      </c>
      <c r="M1172" s="11">
        <v>14227</v>
      </c>
      <c r="N1172" s="8">
        <v>5659</v>
      </c>
      <c r="O1172" s="11">
        <v>5574</v>
      </c>
      <c r="P1172" s="8">
        <v>0</v>
      </c>
      <c r="Q1172" s="8">
        <v>0</v>
      </c>
      <c r="R1172" s="8">
        <v>85</v>
      </c>
      <c r="S1172" s="8">
        <v>8</v>
      </c>
      <c r="T1172" s="8">
        <v>14</v>
      </c>
      <c r="U1172" s="8">
        <v>63</v>
      </c>
      <c r="V1172" s="8">
        <v>0</v>
      </c>
      <c r="W1172" s="11">
        <v>0</v>
      </c>
      <c r="X1172" s="8">
        <f t="shared" si="280"/>
        <v>0</v>
      </c>
      <c r="Y1172" s="40"/>
      <c r="Z1172" s="8">
        <v>100</v>
      </c>
      <c r="AA1172" s="8">
        <v>14</v>
      </c>
      <c r="AB1172" s="11">
        <v>14</v>
      </c>
      <c r="AC1172" s="8">
        <v>0</v>
      </c>
      <c r="AD1172" s="8">
        <v>0</v>
      </c>
      <c r="AE1172" s="8">
        <v>0</v>
      </c>
      <c r="AF1172" s="8">
        <v>0</v>
      </c>
      <c r="AG1172" s="8">
        <v>0</v>
      </c>
      <c r="AH1172" s="8">
        <v>0</v>
      </c>
      <c r="AI1172" s="8">
        <v>0</v>
      </c>
      <c r="AJ1172" s="8">
        <v>0</v>
      </c>
      <c r="AK1172" s="8">
        <v>0</v>
      </c>
      <c r="AL1172" s="8">
        <v>0</v>
      </c>
      <c r="AM1172" s="8">
        <v>0</v>
      </c>
      <c r="AN1172" s="8">
        <v>0</v>
      </c>
      <c r="AO1172" s="8">
        <v>0</v>
      </c>
      <c r="AP1172" s="8">
        <v>0</v>
      </c>
      <c r="AQ1172" s="8">
        <v>0</v>
      </c>
      <c r="AR1172" s="8">
        <v>0</v>
      </c>
      <c r="AS1172" s="8">
        <v>0</v>
      </c>
      <c r="AT1172" s="8">
        <v>0</v>
      </c>
      <c r="AU1172" s="8">
        <v>0</v>
      </c>
      <c r="AV1172" s="8">
        <v>0</v>
      </c>
      <c r="AW1172" s="8">
        <f t="shared" si="281"/>
        <v>14</v>
      </c>
      <c r="AX1172" s="8">
        <f t="shared" si="282"/>
        <v>14</v>
      </c>
      <c r="AY1172" s="8">
        <v>0</v>
      </c>
      <c r="AZ1172" s="8">
        <v>0</v>
      </c>
      <c r="BA1172" s="8">
        <v>0</v>
      </c>
      <c r="BB1172" s="8">
        <v>0</v>
      </c>
      <c r="BC1172" s="8">
        <v>0</v>
      </c>
      <c r="BD1172" s="8">
        <v>0</v>
      </c>
      <c r="BE1172" s="8">
        <v>0</v>
      </c>
      <c r="BF1172" s="8">
        <v>0</v>
      </c>
      <c r="BG1172" s="8">
        <f t="shared" si="283"/>
        <v>1</v>
      </c>
      <c r="BH1172" s="8">
        <v>1</v>
      </c>
      <c r="BI1172" s="8">
        <v>0</v>
      </c>
      <c r="BJ1172" s="8">
        <v>0</v>
      </c>
      <c r="BK1172" s="8">
        <v>2502</v>
      </c>
      <c r="BL1172" s="8">
        <f t="shared" si="284"/>
        <v>3156</v>
      </c>
      <c r="BM1172" s="8">
        <f t="shared" si="285"/>
        <v>7</v>
      </c>
      <c r="BN1172" s="8">
        <v>7</v>
      </c>
      <c r="BO1172" s="8">
        <v>0</v>
      </c>
      <c r="BP1172" s="8">
        <v>28</v>
      </c>
      <c r="BQ1172" s="8">
        <v>0</v>
      </c>
      <c r="BR1172" s="8">
        <f t="shared" si="286"/>
        <v>5645</v>
      </c>
      <c r="BS1172" s="8">
        <f t="shared" si="287"/>
        <v>5560</v>
      </c>
      <c r="BT1172" s="8">
        <f t="shared" si="288"/>
        <v>85</v>
      </c>
      <c r="BU1172" s="8">
        <f t="shared" si="289"/>
        <v>14127</v>
      </c>
      <c r="BV1172" s="8"/>
      <c r="BW1172" s="11">
        <v>0</v>
      </c>
    </row>
    <row r="1173" spans="1:75">
      <c r="A1173" s="8" t="s">
        <v>125</v>
      </c>
      <c r="B1173" s="18">
        <v>43508</v>
      </c>
      <c r="C1173" s="8" t="s">
        <v>99</v>
      </c>
      <c r="D1173" s="10">
        <v>2019</v>
      </c>
      <c r="E1173" s="8" t="s">
        <v>1129</v>
      </c>
      <c r="F1173" s="11">
        <v>10037</v>
      </c>
      <c r="G1173" s="11">
        <v>1248</v>
      </c>
      <c r="H1173" s="11">
        <v>2738</v>
      </c>
      <c r="I1173" s="8">
        <v>0</v>
      </c>
      <c r="J1173" s="8">
        <v>0</v>
      </c>
      <c r="K1173" s="8">
        <f>H1173-J1173+I1173</f>
        <v>2738</v>
      </c>
      <c r="L1173" s="8">
        <f t="shared" si="279"/>
        <v>0</v>
      </c>
      <c r="M1173" s="11">
        <v>10041</v>
      </c>
      <c r="N1173" s="8">
        <v>2776</v>
      </c>
      <c r="O1173" s="11">
        <v>2738</v>
      </c>
      <c r="P1173" s="8">
        <v>0</v>
      </c>
      <c r="Q1173" s="8">
        <v>0</v>
      </c>
      <c r="R1173" s="8">
        <v>38</v>
      </c>
      <c r="S1173" s="8">
        <v>10</v>
      </c>
      <c r="T1173" s="8">
        <v>5</v>
      </c>
      <c r="U1173" s="8">
        <v>22</v>
      </c>
      <c r="V1173" s="8">
        <v>0</v>
      </c>
      <c r="W1173" s="11">
        <v>1</v>
      </c>
      <c r="X1173" s="8">
        <f t="shared" si="280"/>
        <v>0</v>
      </c>
      <c r="Y1173" s="40"/>
      <c r="Z1173" s="8">
        <v>11</v>
      </c>
      <c r="AA1173" s="8">
        <v>1</v>
      </c>
      <c r="AB1173" s="11">
        <v>1</v>
      </c>
      <c r="AC1173" s="8">
        <v>0</v>
      </c>
      <c r="AD1173" s="8">
        <v>0</v>
      </c>
      <c r="AE1173" s="8">
        <v>0</v>
      </c>
      <c r="AF1173" s="8">
        <v>0</v>
      </c>
      <c r="AG1173" s="8">
        <v>0</v>
      </c>
      <c r="AH1173" s="8">
        <v>0</v>
      </c>
      <c r="AI1173" s="8">
        <v>0</v>
      </c>
      <c r="AJ1173" s="8">
        <v>0</v>
      </c>
      <c r="AK1173" s="8">
        <v>0</v>
      </c>
      <c r="AL1173" s="8">
        <v>0</v>
      </c>
      <c r="AM1173" s="8">
        <v>0</v>
      </c>
      <c r="AN1173" s="8">
        <v>0</v>
      </c>
      <c r="AO1173" s="8">
        <v>0</v>
      </c>
      <c r="AP1173" s="8">
        <v>0</v>
      </c>
      <c r="AQ1173" s="8">
        <v>0</v>
      </c>
      <c r="AR1173" s="8">
        <v>0</v>
      </c>
      <c r="AS1173" s="8">
        <v>0</v>
      </c>
      <c r="AT1173" s="8">
        <v>0</v>
      </c>
      <c r="AU1173" s="8">
        <v>0</v>
      </c>
      <c r="AV1173" s="8">
        <v>0</v>
      </c>
      <c r="AW1173" s="8">
        <f t="shared" si="281"/>
        <v>1</v>
      </c>
      <c r="AX1173" s="8">
        <f t="shared" si="282"/>
        <v>1</v>
      </c>
      <c r="AY1173" s="8">
        <v>0</v>
      </c>
      <c r="AZ1173" s="8">
        <v>0</v>
      </c>
      <c r="BA1173" s="8">
        <v>0</v>
      </c>
      <c r="BB1173" s="8">
        <v>4</v>
      </c>
      <c r="BC1173" s="8">
        <v>4</v>
      </c>
      <c r="BD1173" s="8">
        <v>0</v>
      </c>
      <c r="BE1173" s="8">
        <v>0</v>
      </c>
      <c r="BF1173" s="8">
        <v>0</v>
      </c>
      <c r="BG1173" s="8">
        <f t="shared" si="283"/>
        <v>0</v>
      </c>
      <c r="BH1173" s="8">
        <v>0</v>
      </c>
      <c r="BI1173" s="8">
        <v>0</v>
      </c>
      <c r="BJ1173" s="8">
        <v>0</v>
      </c>
      <c r="BK1173" s="8">
        <v>686</v>
      </c>
      <c r="BL1173" s="8">
        <f t="shared" si="284"/>
        <v>2090</v>
      </c>
      <c r="BM1173" s="8">
        <f t="shared" si="285"/>
        <v>0</v>
      </c>
      <c r="BN1173" s="8">
        <v>0</v>
      </c>
      <c r="BO1173" s="8">
        <v>0</v>
      </c>
      <c r="BP1173" s="8">
        <v>0</v>
      </c>
      <c r="BQ1173" s="8">
        <v>0</v>
      </c>
      <c r="BR1173" s="8">
        <f t="shared" si="286"/>
        <v>2775</v>
      </c>
      <c r="BS1173" s="8">
        <f t="shared" si="287"/>
        <v>2737</v>
      </c>
      <c r="BT1173" s="8">
        <f t="shared" si="288"/>
        <v>38</v>
      </c>
      <c r="BU1173" s="8">
        <f t="shared" si="289"/>
        <v>10030</v>
      </c>
      <c r="BV1173" s="8"/>
      <c r="BW1173" s="11">
        <v>0</v>
      </c>
    </row>
    <row r="1174" spans="1:75">
      <c r="A1174" s="8" t="s">
        <v>127</v>
      </c>
      <c r="B1174" s="18">
        <v>43508</v>
      </c>
      <c r="C1174" s="8" t="s">
        <v>99</v>
      </c>
      <c r="D1174" s="10">
        <v>2019</v>
      </c>
      <c r="E1174" s="8" t="s">
        <v>1130</v>
      </c>
      <c r="F1174" s="11">
        <v>13311</v>
      </c>
      <c r="G1174" s="11">
        <v>853</v>
      </c>
      <c r="H1174" s="11">
        <v>6012</v>
      </c>
      <c r="I1174" s="8">
        <v>1</v>
      </c>
      <c r="J1174" s="8">
        <v>0</v>
      </c>
      <c r="K1174" s="8">
        <v>6013</v>
      </c>
      <c r="L1174" s="8">
        <f t="shared" si="279"/>
        <v>0</v>
      </c>
      <c r="M1174" s="8">
        <v>13388</v>
      </c>
      <c r="N1174" s="8">
        <v>6154</v>
      </c>
      <c r="O1174" s="11">
        <v>6013</v>
      </c>
      <c r="P1174" s="8">
        <v>0</v>
      </c>
      <c r="Q1174" s="8">
        <v>0</v>
      </c>
      <c r="R1174" s="8">
        <v>141</v>
      </c>
      <c r="S1174" s="8">
        <v>10</v>
      </c>
      <c r="T1174" s="8">
        <v>21</v>
      </c>
      <c r="U1174" s="8">
        <v>104</v>
      </c>
      <c r="V1174" s="8">
        <v>0</v>
      </c>
      <c r="W1174" s="11">
        <v>6</v>
      </c>
      <c r="X1174" s="8">
        <f t="shared" si="280"/>
        <v>0</v>
      </c>
      <c r="Y1174" s="40"/>
      <c r="Z1174" s="8">
        <v>272</v>
      </c>
      <c r="AA1174" s="8">
        <v>48</v>
      </c>
      <c r="AB1174" s="8">
        <v>48</v>
      </c>
      <c r="AC1174" s="8">
        <v>0</v>
      </c>
      <c r="AD1174" s="8">
        <v>0</v>
      </c>
      <c r="AE1174" s="8">
        <v>0</v>
      </c>
      <c r="AF1174" s="8">
        <v>0</v>
      </c>
      <c r="AG1174" s="8">
        <v>0</v>
      </c>
      <c r="AH1174" s="8">
        <v>0</v>
      </c>
      <c r="AI1174" s="8">
        <v>0</v>
      </c>
      <c r="AJ1174" s="8">
        <v>0</v>
      </c>
      <c r="AK1174" s="8">
        <v>0</v>
      </c>
      <c r="AL1174" s="8">
        <v>0</v>
      </c>
      <c r="AM1174" s="8">
        <v>0</v>
      </c>
      <c r="AN1174" s="8">
        <v>0</v>
      </c>
      <c r="AO1174" s="8">
        <v>0</v>
      </c>
      <c r="AP1174" s="8">
        <v>0</v>
      </c>
      <c r="AQ1174" s="8">
        <v>0</v>
      </c>
      <c r="AR1174" s="8">
        <v>0</v>
      </c>
      <c r="AS1174" s="8">
        <v>0</v>
      </c>
      <c r="AT1174" s="8">
        <v>0</v>
      </c>
      <c r="AU1174" s="8">
        <v>0</v>
      </c>
      <c r="AV1174" s="8">
        <v>0</v>
      </c>
      <c r="AW1174" s="8">
        <f t="shared" si="281"/>
        <v>48</v>
      </c>
      <c r="AX1174" s="8">
        <f t="shared" si="282"/>
        <v>48</v>
      </c>
      <c r="AY1174" s="8">
        <v>0</v>
      </c>
      <c r="AZ1174" s="8">
        <v>0</v>
      </c>
      <c r="BA1174" s="8">
        <v>0</v>
      </c>
      <c r="BB1174" s="8">
        <v>2</v>
      </c>
      <c r="BC1174" s="8">
        <v>2</v>
      </c>
      <c r="BD1174" s="8">
        <v>2</v>
      </c>
      <c r="BE1174" s="8">
        <v>2</v>
      </c>
      <c r="BF1174" s="8">
        <v>0</v>
      </c>
      <c r="BG1174" s="8">
        <f t="shared" si="283"/>
        <v>17</v>
      </c>
      <c r="BH1174" s="8">
        <v>13</v>
      </c>
      <c r="BI1174" s="8">
        <v>4</v>
      </c>
      <c r="BJ1174" s="8">
        <v>0</v>
      </c>
      <c r="BK1174" s="8">
        <v>2065</v>
      </c>
      <c r="BL1174" s="8">
        <f t="shared" si="284"/>
        <v>4072</v>
      </c>
      <c r="BM1174" s="8">
        <f t="shared" si="285"/>
        <v>26</v>
      </c>
      <c r="BN1174" s="8">
        <v>26</v>
      </c>
      <c r="BO1174" s="8">
        <v>0</v>
      </c>
      <c r="BP1174" s="8">
        <v>0</v>
      </c>
      <c r="BQ1174" s="8">
        <v>0</v>
      </c>
      <c r="BR1174" s="8">
        <f t="shared" si="286"/>
        <v>6106</v>
      </c>
      <c r="BS1174" s="8">
        <f t="shared" si="287"/>
        <v>5965</v>
      </c>
      <c r="BT1174" s="8">
        <f t="shared" si="288"/>
        <v>141</v>
      </c>
      <c r="BU1174" s="8">
        <f t="shared" si="289"/>
        <v>13116</v>
      </c>
      <c r="BV1174" s="8"/>
      <c r="BW1174" s="11">
        <v>0</v>
      </c>
    </row>
    <row r="1175" spans="1:75">
      <c r="A1175" s="4" t="s">
        <v>129</v>
      </c>
      <c r="B1175" s="18">
        <v>43508</v>
      </c>
      <c r="C1175" s="4" t="s">
        <v>99</v>
      </c>
      <c r="D1175" s="5">
        <v>2019</v>
      </c>
      <c r="E1175" s="4" t="s">
        <v>1131</v>
      </c>
      <c r="F1175" s="12">
        <v>17984</v>
      </c>
      <c r="G1175" s="12">
        <v>1606</v>
      </c>
      <c r="H1175" s="12">
        <v>7854</v>
      </c>
      <c r="I1175" s="4">
        <v>2</v>
      </c>
      <c r="J1175" s="4">
        <v>0</v>
      </c>
      <c r="K1175" s="4">
        <v>7856</v>
      </c>
      <c r="L1175" s="4">
        <f t="shared" si="279"/>
        <v>0</v>
      </c>
      <c r="M1175" s="4">
        <v>17995</v>
      </c>
      <c r="N1175" s="4">
        <v>7974</v>
      </c>
      <c r="O1175" s="12">
        <v>7856</v>
      </c>
      <c r="P1175" s="4">
        <v>0</v>
      </c>
      <c r="Q1175" s="4">
        <v>0</v>
      </c>
      <c r="R1175" s="4">
        <v>118</v>
      </c>
      <c r="S1175" s="4">
        <v>36</v>
      </c>
      <c r="T1175" s="4">
        <v>5</v>
      </c>
      <c r="U1175" s="4">
        <v>77</v>
      </c>
      <c r="V1175" s="4">
        <v>0</v>
      </c>
      <c r="W1175" s="12">
        <v>0</v>
      </c>
      <c r="X1175" s="4">
        <f t="shared" si="280"/>
        <v>0</v>
      </c>
      <c r="Z1175" s="4">
        <v>287</v>
      </c>
      <c r="AA1175" s="4">
        <v>25</v>
      </c>
      <c r="AB1175" s="4">
        <v>25</v>
      </c>
      <c r="AC1175" s="4">
        <v>0</v>
      </c>
      <c r="AD1175" s="4">
        <v>0</v>
      </c>
      <c r="AE1175" s="4">
        <v>0</v>
      </c>
      <c r="AF1175" s="4">
        <v>0</v>
      </c>
      <c r="AG1175" s="4">
        <v>0</v>
      </c>
      <c r="AH1175" s="4">
        <v>0</v>
      </c>
      <c r="AI1175" s="4">
        <v>0</v>
      </c>
      <c r="AJ1175" s="4">
        <v>0</v>
      </c>
      <c r="AK1175" s="4">
        <v>0</v>
      </c>
      <c r="AL1175" s="4">
        <v>0</v>
      </c>
      <c r="AM1175" s="4">
        <v>0</v>
      </c>
      <c r="AN1175" s="4">
        <v>0</v>
      </c>
      <c r="AO1175" s="4">
        <v>0</v>
      </c>
      <c r="AP1175" s="4">
        <v>0</v>
      </c>
      <c r="AQ1175" s="4">
        <v>0</v>
      </c>
      <c r="AR1175" s="4">
        <v>0</v>
      </c>
      <c r="AS1175" s="4">
        <v>0</v>
      </c>
      <c r="AT1175" s="4">
        <v>0</v>
      </c>
      <c r="AU1175" s="4">
        <v>0</v>
      </c>
      <c r="AV1175" s="4">
        <v>0</v>
      </c>
      <c r="AW1175" s="4">
        <f t="shared" si="281"/>
        <v>25</v>
      </c>
      <c r="AX1175" s="8">
        <f t="shared" si="282"/>
        <v>25</v>
      </c>
      <c r="AY1175" s="4">
        <v>0</v>
      </c>
      <c r="AZ1175" s="4">
        <v>0</v>
      </c>
      <c r="BA1175" s="4">
        <v>0</v>
      </c>
      <c r="BB1175" s="4">
        <v>52</v>
      </c>
      <c r="BC1175" s="4">
        <v>52</v>
      </c>
      <c r="BD1175" s="4">
        <v>40</v>
      </c>
      <c r="BE1175" s="4">
        <v>40</v>
      </c>
      <c r="BF1175" s="4">
        <v>0</v>
      </c>
      <c r="BG1175" s="8">
        <f t="shared" si="283"/>
        <v>12</v>
      </c>
      <c r="BH1175" s="4">
        <v>12</v>
      </c>
      <c r="BI1175" s="4">
        <v>0</v>
      </c>
      <c r="BJ1175" s="4">
        <v>0</v>
      </c>
      <c r="BK1175" s="4">
        <v>3825</v>
      </c>
      <c r="BL1175" s="4">
        <f t="shared" si="284"/>
        <v>4137</v>
      </c>
      <c r="BM1175" s="8">
        <f t="shared" si="285"/>
        <v>200</v>
      </c>
      <c r="BN1175" s="4">
        <v>200</v>
      </c>
      <c r="BO1175" s="4">
        <v>0</v>
      </c>
      <c r="BP1175" s="4">
        <v>0</v>
      </c>
      <c r="BQ1175" s="4">
        <v>0</v>
      </c>
      <c r="BR1175" s="4">
        <f t="shared" si="286"/>
        <v>7949</v>
      </c>
      <c r="BS1175" s="4">
        <f t="shared" si="287"/>
        <v>7831</v>
      </c>
      <c r="BT1175" s="4">
        <f t="shared" si="288"/>
        <v>118</v>
      </c>
      <c r="BU1175" s="4">
        <f t="shared" si="289"/>
        <v>17708</v>
      </c>
      <c r="BW1175" s="12">
        <v>0</v>
      </c>
    </row>
    <row r="1176" spans="1:75">
      <c r="A1176" s="4" t="s">
        <v>131</v>
      </c>
      <c r="B1176" s="18">
        <v>43508</v>
      </c>
      <c r="C1176" s="4" t="s">
        <v>99</v>
      </c>
      <c r="D1176" s="5">
        <v>2019</v>
      </c>
      <c r="E1176" s="4" t="s">
        <v>1132</v>
      </c>
      <c r="F1176" s="12">
        <v>560181</v>
      </c>
      <c r="G1176" s="12">
        <v>46971</v>
      </c>
      <c r="H1176" s="12">
        <v>172134</v>
      </c>
      <c r="I1176" s="4">
        <v>36</v>
      </c>
      <c r="J1176" s="4">
        <v>17</v>
      </c>
      <c r="K1176" s="4">
        <v>172153</v>
      </c>
      <c r="L1176" s="4">
        <f t="shared" si="279"/>
        <v>0</v>
      </c>
      <c r="M1176" s="4">
        <v>562182</v>
      </c>
      <c r="N1176" s="4">
        <v>178740</v>
      </c>
      <c r="O1176" s="12">
        <v>172153</v>
      </c>
      <c r="P1176" s="4">
        <v>7</v>
      </c>
      <c r="Q1176" s="4">
        <v>7</v>
      </c>
      <c r="R1176" s="4">
        <v>6580</v>
      </c>
      <c r="S1176" s="4">
        <v>348</v>
      </c>
      <c r="T1176" s="4">
        <v>644</v>
      </c>
      <c r="U1176" s="4">
        <v>5504</v>
      </c>
      <c r="V1176" s="4">
        <v>5</v>
      </c>
      <c r="W1176" s="12">
        <v>61</v>
      </c>
      <c r="X1176" s="4">
        <f t="shared" si="280"/>
        <v>0</v>
      </c>
      <c r="Z1176" s="4">
        <v>11116</v>
      </c>
      <c r="AA1176" s="4">
        <v>1487</v>
      </c>
      <c r="AB1176" s="4">
        <v>1463</v>
      </c>
      <c r="AC1176" s="4">
        <v>24</v>
      </c>
      <c r="AD1176" s="4">
        <v>6</v>
      </c>
      <c r="AE1176" s="4">
        <v>6</v>
      </c>
      <c r="AF1176" s="4">
        <v>3</v>
      </c>
      <c r="AG1176" s="4">
        <v>9</v>
      </c>
      <c r="AH1176" s="4">
        <v>0</v>
      </c>
      <c r="AI1176" s="4">
        <v>0</v>
      </c>
      <c r="AJ1176" s="4">
        <v>0</v>
      </c>
      <c r="AK1176" s="4">
        <v>0</v>
      </c>
      <c r="AL1176" s="4">
        <v>0</v>
      </c>
      <c r="AM1176" s="4">
        <v>0</v>
      </c>
      <c r="AN1176" s="4">
        <v>0</v>
      </c>
      <c r="AO1176" s="4">
        <v>1</v>
      </c>
      <c r="AP1176" s="4">
        <v>0</v>
      </c>
      <c r="AQ1176" s="4">
        <v>0</v>
      </c>
      <c r="AR1176" s="4">
        <v>1</v>
      </c>
      <c r="AS1176" s="4">
        <v>0</v>
      </c>
      <c r="AT1176" s="4">
        <v>0</v>
      </c>
      <c r="AU1176" s="4">
        <v>0</v>
      </c>
      <c r="AV1176" s="4">
        <v>1</v>
      </c>
      <c r="AW1176" s="4">
        <f t="shared" si="281"/>
        <v>1487</v>
      </c>
      <c r="AX1176" s="8">
        <f t="shared" si="282"/>
        <v>1463</v>
      </c>
      <c r="AY1176" s="4">
        <v>0</v>
      </c>
      <c r="AZ1176" s="4">
        <v>0</v>
      </c>
      <c r="BA1176" s="4">
        <v>0</v>
      </c>
      <c r="BB1176" s="4">
        <v>4469</v>
      </c>
      <c r="BC1176" s="4">
        <v>4469</v>
      </c>
      <c r="BD1176" s="4">
        <v>1532</v>
      </c>
      <c r="BE1176" s="4">
        <v>1398</v>
      </c>
      <c r="BF1176" s="4">
        <v>134</v>
      </c>
      <c r="BG1176" s="8">
        <f t="shared" si="283"/>
        <v>543</v>
      </c>
      <c r="BH1176" s="4">
        <v>530</v>
      </c>
      <c r="BI1176" s="4">
        <v>13</v>
      </c>
      <c r="BJ1176" s="4">
        <v>19</v>
      </c>
      <c r="BK1176" s="4">
        <v>36912</v>
      </c>
      <c r="BL1176" s="4">
        <f t="shared" si="284"/>
        <v>141285</v>
      </c>
      <c r="BM1176" s="8">
        <f t="shared" si="285"/>
        <v>1159</v>
      </c>
      <c r="BN1176" s="4">
        <v>0</v>
      </c>
      <c r="BO1176" s="4">
        <v>1159</v>
      </c>
      <c r="BP1176" s="4">
        <v>0</v>
      </c>
      <c r="BQ1176" s="4">
        <v>428</v>
      </c>
      <c r="BR1176" s="4">
        <f t="shared" si="286"/>
        <v>177252</v>
      </c>
      <c r="BS1176" s="4">
        <f t="shared" si="287"/>
        <v>170690</v>
      </c>
      <c r="BT1176" s="4">
        <f t="shared" si="288"/>
        <v>6555</v>
      </c>
      <c r="BU1176" s="4">
        <f t="shared" si="289"/>
        <v>551066</v>
      </c>
      <c r="BW1176" s="12">
        <v>0</v>
      </c>
    </row>
    <row r="1177" spans="1:75">
      <c r="A1177" s="4" t="s">
        <v>133</v>
      </c>
      <c r="B1177" s="18">
        <v>43508</v>
      </c>
      <c r="C1177" s="4" t="s">
        <v>99</v>
      </c>
      <c r="D1177" s="5">
        <v>2019</v>
      </c>
      <c r="E1177" s="4" t="s">
        <v>1133</v>
      </c>
      <c r="F1177" s="12">
        <v>87856</v>
      </c>
      <c r="G1177" s="12">
        <v>8378</v>
      </c>
      <c r="H1177" s="12">
        <v>29610</v>
      </c>
      <c r="I1177" s="4">
        <v>2</v>
      </c>
      <c r="J1177" s="4">
        <v>0</v>
      </c>
      <c r="K1177" s="4">
        <v>29612</v>
      </c>
      <c r="L1177" s="4">
        <f t="shared" si="279"/>
        <v>0</v>
      </c>
      <c r="M1177" s="4">
        <v>88026</v>
      </c>
      <c r="N1177" s="4">
        <v>30636</v>
      </c>
      <c r="O1177" s="12">
        <v>29612</v>
      </c>
      <c r="P1177" s="4">
        <v>0</v>
      </c>
      <c r="Q1177" s="4">
        <v>0</v>
      </c>
      <c r="R1177" s="4">
        <v>1024</v>
      </c>
      <c r="S1177" s="4">
        <v>85</v>
      </c>
      <c r="T1177" s="4">
        <v>73</v>
      </c>
      <c r="U1177" s="4">
        <v>840</v>
      </c>
      <c r="V1177" s="4">
        <v>0</v>
      </c>
      <c r="W1177" s="12">
        <v>26</v>
      </c>
      <c r="X1177" s="4">
        <f t="shared" si="280"/>
        <v>0</v>
      </c>
      <c r="Z1177" s="4">
        <v>6240</v>
      </c>
      <c r="AA1177" s="4">
        <v>885</v>
      </c>
      <c r="AB1177" s="4">
        <v>872</v>
      </c>
      <c r="AC1177" s="4">
        <v>13</v>
      </c>
      <c r="AD1177" s="4">
        <v>4</v>
      </c>
      <c r="AE1177" s="4">
        <v>7</v>
      </c>
      <c r="AF1177" s="4">
        <v>1</v>
      </c>
      <c r="AG1177" s="4">
        <v>1</v>
      </c>
      <c r="AH1177" s="4">
        <v>0</v>
      </c>
      <c r="AI1177" s="4">
        <v>0</v>
      </c>
      <c r="AJ1177" s="4">
        <v>0</v>
      </c>
      <c r="AK1177" s="4">
        <v>0</v>
      </c>
      <c r="AL1177" s="4">
        <v>0</v>
      </c>
      <c r="AM1177" s="4">
        <v>0</v>
      </c>
      <c r="AN1177" s="4">
        <v>0</v>
      </c>
      <c r="AO1177" s="4">
        <v>0</v>
      </c>
      <c r="AP1177" s="4">
        <v>0</v>
      </c>
      <c r="AQ1177" s="4">
        <v>0</v>
      </c>
      <c r="AR1177" s="4">
        <v>0</v>
      </c>
      <c r="AS1177" s="4">
        <v>0</v>
      </c>
      <c r="AT1177" s="4">
        <v>0</v>
      </c>
      <c r="AU1177" s="4">
        <v>0</v>
      </c>
      <c r="AV1177" s="4">
        <v>0</v>
      </c>
      <c r="AW1177" s="4">
        <f t="shared" si="281"/>
        <v>885</v>
      </c>
      <c r="AX1177" s="8">
        <f t="shared" si="282"/>
        <v>872</v>
      </c>
      <c r="AY1177" s="4">
        <v>0</v>
      </c>
      <c r="AZ1177" s="4">
        <v>0</v>
      </c>
      <c r="BA1177" s="4">
        <v>0</v>
      </c>
      <c r="BB1177" s="4">
        <v>113</v>
      </c>
      <c r="BC1177" s="4">
        <v>113</v>
      </c>
      <c r="BD1177" s="4">
        <v>48</v>
      </c>
      <c r="BE1177" s="4">
        <v>45</v>
      </c>
      <c r="BF1177" s="4">
        <v>3</v>
      </c>
      <c r="BG1177" s="8">
        <f t="shared" si="283"/>
        <v>54</v>
      </c>
      <c r="BH1177" s="4">
        <v>52</v>
      </c>
      <c r="BI1177" s="4">
        <v>2</v>
      </c>
      <c r="BJ1177" s="4">
        <v>0</v>
      </c>
      <c r="BK1177" s="4">
        <v>9809</v>
      </c>
      <c r="BL1177" s="4">
        <f t="shared" si="284"/>
        <v>20773</v>
      </c>
      <c r="BM1177" s="8">
        <f t="shared" si="285"/>
        <v>1331</v>
      </c>
      <c r="BN1177" s="4">
        <v>0</v>
      </c>
      <c r="BO1177" s="4">
        <v>1331</v>
      </c>
      <c r="BP1177" s="4">
        <v>0</v>
      </c>
      <c r="BQ1177" s="4">
        <v>0</v>
      </c>
      <c r="BR1177" s="4">
        <f t="shared" si="286"/>
        <v>29751</v>
      </c>
      <c r="BS1177" s="4">
        <f t="shared" si="287"/>
        <v>28740</v>
      </c>
      <c r="BT1177" s="4">
        <f t="shared" si="288"/>
        <v>1011</v>
      </c>
      <c r="BU1177" s="4">
        <f t="shared" si="289"/>
        <v>81786</v>
      </c>
      <c r="BW1177" s="12">
        <v>0</v>
      </c>
    </row>
    <row r="1178" spans="1:75">
      <c r="A1178" s="4" t="s">
        <v>135</v>
      </c>
      <c r="B1178" s="18">
        <v>43508</v>
      </c>
      <c r="C1178" s="4" t="s">
        <v>99</v>
      </c>
      <c r="D1178" s="5">
        <v>2019</v>
      </c>
      <c r="E1178" s="4" t="s">
        <v>1134</v>
      </c>
      <c r="F1178" s="12">
        <v>7127</v>
      </c>
      <c r="G1178" s="12">
        <v>463</v>
      </c>
      <c r="H1178" s="12">
        <v>2543</v>
      </c>
      <c r="I1178" s="4">
        <v>0</v>
      </c>
      <c r="J1178" s="4">
        <v>0</v>
      </c>
      <c r="K1178" s="4">
        <v>2543</v>
      </c>
      <c r="L1178" s="4">
        <f t="shared" si="279"/>
        <v>0</v>
      </c>
      <c r="M1178" s="4">
        <v>7142</v>
      </c>
      <c r="N1178" s="4">
        <v>2593</v>
      </c>
      <c r="O1178" s="12">
        <v>2543</v>
      </c>
      <c r="P1178" s="4">
        <v>0</v>
      </c>
      <c r="Q1178" s="4">
        <v>0</v>
      </c>
      <c r="R1178" s="4">
        <v>50</v>
      </c>
      <c r="S1178" s="4">
        <v>9</v>
      </c>
      <c r="T1178" s="4">
        <v>20</v>
      </c>
      <c r="U1178" s="4">
        <v>20</v>
      </c>
      <c r="V1178" s="4">
        <v>0</v>
      </c>
      <c r="W1178" s="12">
        <v>1</v>
      </c>
      <c r="X1178" s="4">
        <f t="shared" si="280"/>
        <v>0</v>
      </c>
      <c r="Z1178" s="4">
        <v>39</v>
      </c>
      <c r="AA1178" s="4">
        <v>4</v>
      </c>
      <c r="AB1178" s="4">
        <v>4</v>
      </c>
      <c r="AC1178" s="4">
        <v>0</v>
      </c>
      <c r="AD1178" s="4">
        <v>0</v>
      </c>
      <c r="AE1178" s="4">
        <v>0</v>
      </c>
      <c r="AF1178" s="4">
        <v>0</v>
      </c>
      <c r="AG1178" s="4">
        <v>0</v>
      </c>
      <c r="AH1178" s="4">
        <v>0</v>
      </c>
      <c r="AI1178" s="4">
        <v>0</v>
      </c>
      <c r="AJ1178" s="4">
        <v>0</v>
      </c>
      <c r="AK1178" s="4">
        <v>0</v>
      </c>
      <c r="AL1178" s="4">
        <v>0</v>
      </c>
      <c r="AM1178" s="4">
        <v>0</v>
      </c>
      <c r="AN1178" s="4">
        <v>0</v>
      </c>
      <c r="AO1178" s="4">
        <v>0</v>
      </c>
      <c r="AP1178" s="4">
        <v>0</v>
      </c>
      <c r="AQ1178" s="4">
        <v>0</v>
      </c>
      <c r="AR1178" s="4">
        <v>0</v>
      </c>
      <c r="AS1178" s="4">
        <v>0</v>
      </c>
      <c r="AT1178" s="4">
        <v>0</v>
      </c>
      <c r="AU1178" s="4">
        <v>0</v>
      </c>
      <c r="AV1178" s="4">
        <v>0</v>
      </c>
      <c r="AW1178" s="4">
        <f t="shared" si="281"/>
        <v>4</v>
      </c>
      <c r="AX1178" s="8">
        <f t="shared" si="282"/>
        <v>4</v>
      </c>
      <c r="AY1178" s="4">
        <v>0</v>
      </c>
      <c r="AZ1178" s="4">
        <v>0</v>
      </c>
      <c r="BA1178" s="4">
        <v>0</v>
      </c>
      <c r="BB1178" s="4">
        <v>2</v>
      </c>
      <c r="BC1178" s="4">
        <v>6</v>
      </c>
      <c r="BD1178" s="4">
        <v>3</v>
      </c>
      <c r="BE1178" s="4">
        <v>3</v>
      </c>
      <c r="BF1178" s="4">
        <v>0</v>
      </c>
      <c r="BG1178" s="8">
        <f t="shared" si="283"/>
        <v>1</v>
      </c>
      <c r="BH1178" s="4">
        <v>1</v>
      </c>
      <c r="BI1178" s="4">
        <v>0</v>
      </c>
      <c r="BJ1178" s="4">
        <v>0</v>
      </c>
      <c r="BK1178" s="4">
        <v>1439</v>
      </c>
      <c r="BL1178" s="4">
        <f t="shared" si="284"/>
        <v>1153</v>
      </c>
      <c r="BM1178" s="8">
        <f t="shared" si="285"/>
        <v>5</v>
      </c>
      <c r="BN1178" s="4">
        <v>5</v>
      </c>
      <c r="BO1178" s="4">
        <v>0</v>
      </c>
      <c r="BP1178" s="4">
        <v>0</v>
      </c>
      <c r="BQ1178" s="4">
        <v>4</v>
      </c>
      <c r="BR1178" s="4">
        <f t="shared" si="286"/>
        <v>2589</v>
      </c>
      <c r="BS1178" s="4">
        <f t="shared" si="287"/>
        <v>2539</v>
      </c>
      <c r="BT1178" s="4">
        <f t="shared" si="288"/>
        <v>50</v>
      </c>
      <c r="BU1178" s="4">
        <f t="shared" si="289"/>
        <v>7103</v>
      </c>
      <c r="BW1178" s="12">
        <v>0</v>
      </c>
    </row>
    <row r="1179" spans="1:75">
      <c r="A1179" s="4" t="s">
        <v>137</v>
      </c>
      <c r="B1179" s="18">
        <v>43508</v>
      </c>
      <c r="C1179" s="4" t="s">
        <v>99</v>
      </c>
      <c r="D1179" s="5">
        <v>2019</v>
      </c>
      <c r="E1179" s="4" t="s">
        <v>1135</v>
      </c>
      <c r="F1179" s="12">
        <v>3244</v>
      </c>
      <c r="G1179" s="12">
        <v>170</v>
      </c>
      <c r="H1179" s="12">
        <v>1487</v>
      </c>
      <c r="I1179" s="4">
        <v>0</v>
      </c>
      <c r="J1179" s="4">
        <v>0</v>
      </c>
      <c r="K1179" s="4">
        <v>1487</v>
      </c>
      <c r="L1179" s="4">
        <f t="shared" si="279"/>
        <v>0</v>
      </c>
      <c r="M1179" s="4">
        <v>3248</v>
      </c>
      <c r="N1179" s="4">
        <v>1526</v>
      </c>
      <c r="O1179" s="12">
        <v>1487</v>
      </c>
      <c r="P1179" s="4">
        <v>0</v>
      </c>
      <c r="Q1179" s="4">
        <v>0</v>
      </c>
      <c r="R1179" s="4">
        <v>39</v>
      </c>
      <c r="S1179" s="4">
        <v>4</v>
      </c>
      <c r="T1179" s="4">
        <v>0</v>
      </c>
      <c r="U1179" s="4">
        <v>34</v>
      </c>
      <c r="V1179" s="4">
        <v>0</v>
      </c>
      <c r="W1179" s="12">
        <v>1</v>
      </c>
      <c r="X1179" s="4">
        <f t="shared" si="280"/>
        <v>0</v>
      </c>
      <c r="Z1179" s="4">
        <v>31</v>
      </c>
      <c r="AA1179" s="4">
        <v>3</v>
      </c>
      <c r="AB1179" s="4">
        <v>3</v>
      </c>
      <c r="AC1179" s="4">
        <v>0</v>
      </c>
      <c r="AD1179" s="4">
        <v>0</v>
      </c>
      <c r="AE1179" s="4">
        <v>0</v>
      </c>
      <c r="AF1179" s="4">
        <v>0</v>
      </c>
      <c r="AG1179" s="4">
        <v>0</v>
      </c>
      <c r="AH1179" s="4">
        <v>0</v>
      </c>
      <c r="AI1179" s="4">
        <v>0</v>
      </c>
      <c r="AJ1179" s="4">
        <v>0</v>
      </c>
      <c r="AK1179" s="4">
        <v>0</v>
      </c>
      <c r="AL1179" s="4">
        <v>0</v>
      </c>
      <c r="AM1179" s="4">
        <v>0</v>
      </c>
      <c r="AN1179" s="4">
        <v>0</v>
      </c>
      <c r="AO1179" s="4">
        <v>0</v>
      </c>
      <c r="AP1179" s="4">
        <v>0</v>
      </c>
      <c r="AQ1179" s="4">
        <v>0</v>
      </c>
      <c r="AR1179" s="4">
        <v>0</v>
      </c>
      <c r="AS1179" s="4">
        <v>0</v>
      </c>
      <c r="AT1179" s="4">
        <v>0</v>
      </c>
      <c r="AU1179" s="4">
        <v>0</v>
      </c>
      <c r="AV1179" s="4">
        <v>0</v>
      </c>
      <c r="AW1179" s="4">
        <f t="shared" si="281"/>
        <v>3</v>
      </c>
      <c r="AX1179" s="8">
        <f t="shared" si="282"/>
        <v>3</v>
      </c>
      <c r="AY1179" s="4">
        <v>0</v>
      </c>
      <c r="AZ1179" s="4">
        <v>0</v>
      </c>
      <c r="BA1179" s="4">
        <v>0</v>
      </c>
      <c r="BB1179" s="4">
        <v>0</v>
      </c>
      <c r="BC1179" s="4">
        <v>0</v>
      </c>
      <c r="BD1179" s="4">
        <v>0</v>
      </c>
      <c r="BE1179" s="4">
        <v>0</v>
      </c>
      <c r="BF1179" s="4">
        <v>0</v>
      </c>
      <c r="BG1179" s="8">
        <f t="shared" si="283"/>
        <v>0</v>
      </c>
      <c r="BH1179" s="4">
        <v>0</v>
      </c>
      <c r="BI1179" s="4">
        <v>0</v>
      </c>
      <c r="BJ1179" s="4">
        <v>0</v>
      </c>
      <c r="BK1179" s="4">
        <v>931</v>
      </c>
      <c r="BL1179" s="4">
        <f t="shared" si="284"/>
        <v>595</v>
      </c>
      <c r="BM1179" s="8">
        <f t="shared" si="285"/>
        <v>15</v>
      </c>
      <c r="BN1179" s="4">
        <v>15</v>
      </c>
      <c r="BO1179" s="4">
        <v>0</v>
      </c>
      <c r="BP1179" s="4">
        <v>0</v>
      </c>
      <c r="BQ1179" s="4">
        <v>0</v>
      </c>
      <c r="BR1179" s="4">
        <f t="shared" si="286"/>
        <v>1523</v>
      </c>
      <c r="BS1179" s="4">
        <f t="shared" si="287"/>
        <v>1484</v>
      </c>
      <c r="BT1179" s="4">
        <f t="shared" si="288"/>
        <v>39</v>
      </c>
      <c r="BU1179" s="4">
        <f t="shared" si="289"/>
        <v>3217</v>
      </c>
      <c r="BW1179" s="12">
        <v>0</v>
      </c>
    </row>
    <row r="1180" spans="1:75">
      <c r="A1180" s="4" t="s">
        <v>139</v>
      </c>
      <c r="B1180" s="18">
        <v>43508</v>
      </c>
      <c r="C1180" s="4" t="s">
        <v>99</v>
      </c>
      <c r="D1180" s="5">
        <v>2019</v>
      </c>
      <c r="E1180" s="4" t="s">
        <v>1136</v>
      </c>
      <c r="F1180" s="12">
        <v>14705</v>
      </c>
      <c r="G1180" s="12">
        <v>821</v>
      </c>
      <c r="H1180" s="12">
        <v>6253</v>
      </c>
      <c r="I1180" s="4">
        <v>0</v>
      </c>
      <c r="J1180" s="4">
        <v>0</v>
      </c>
      <c r="K1180" s="4">
        <v>6253</v>
      </c>
      <c r="L1180" s="4">
        <f t="shared" si="279"/>
        <v>0</v>
      </c>
      <c r="M1180" s="4">
        <v>14728</v>
      </c>
      <c r="N1180" s="4">
        <v>6385</v>
      </c>
      <c r="O1180" s="12">
        <v>6253</v>
      </c>
      <c r="P1180" s="4">
        <v>0</v>
      </c>
      <c r="Q1180" s="4">
        <v>0</v>
      </c>
      <c r="R1180" s="4">
        <v>132</v>
      </c>
      <c r="S1180" s="4">
        <v>26</v>
      </c>
      <c r="T1180" s="4">
        <v>15</v>
      </c>
      <c r="U1180" s="4">
        <v>91</v>
      </c>
      <c r="V1180" s="4">
        <v>0</v>
      </c>
      <c r="W1180" s="12">
        <v>0</v>
      </c>
      <c r="X1180" s="4">
        <f t="shared" si="280"/>
        <v>0</v>
      </c>
      <c r="Z1180" s="4">
        <v>98</v>
      </c>
      <c r="AA1180" s="4">
        <v>23</v>
      </c>
      <c r="AB1180" s="4">
        <v>23</v>
      </c>
      <c r="AC1180" s="4">
        <v>0</v>
      </c>
      <c r="AD1180" s="4">
        <v>0</v>
      </c>
      <c r="AE1180" s="4">
        <v>0</v>
      </c>
      <c r="AF1180" s="4">
        <v>0</v>
      </c>
      <c r="AG1180" s="4">
        <v>0</v>
      </c>
      <c r="AH1180" s="4">
        <v>0</v>
      </c>
      <c r="AI1180" s="4">
        <v>0</v>
      </c>
      <c r="AJ1180" s="4">
        <v>0</v>
      </c>
      <c r="AK1180" s="4">
        <v>0</v>
      </c>
      <c r="AL1180" s="4">
        <v>0</v>
      </c>
      <c r="AM1180" s="4">
        <v>0</v>
      </c>
      <c r="AN1180" s="4">
        <v>0</v>
      </c>
      <c r="AO1180" s="4">
        <v>0</v>
      </c>
      <c r="AP1180" s="4">
        <v>0</v>
      </c>
      <c r="AQ1180" s="4">
        <v>0</v>
      </c>
      <c r="AR1180" s="4">
        <v>0</v>
      </c>
      <c r="AS1180" s="4">
        <v>0</v>
      </c>
      <c r="AT1180" s="4">
        <v>0</v>
      </c>
      <c r="AU1180" s="4">
        <v>0</v>
      </c>
      <c r="AV1180" s="4">
        <v>0</v>
      </c>
      <c r="AW1180" s="4">
        <f t="shared" si="281"/>
        <v>23</v>
      </c>
      <c r="AX1180" s="8">
        <f t="shared" si="282"/>
        <v>23</v>
      </c>
      <c r="AY1180" s="4">
        <v>0</v>
      </c>
      <c r="AZ1180" s="4">
        <v>0</v>
      </c>
      <c r="BA1180" s="4">
        <v>0</v>
      </c>
      <c r="BB1180" s="4">
        <v>5</v>
      </c>
      <c r="BC1180" s="4">
        <v>5</v>
      </c>
      <c r="BD1180" s="4">
        <v>4</v>
      </c>
      <c r="BE1180" s="4">
        <v>4</v>
      </c>
      <c r="BF1180" s="4">
        <v>0</v>
      </c>
      <c r="BG1180" s="8">
        <f t="shared" si="283"/>
        <v>3</v>
      </c>
      <c r="BH1180" s="4">
        <v>3</v>
      </c>
      <c r="BI1180" s="4">
        <v>0</v>
      </c>
      <c r="BJ1180" s="4">
        <v>0</v>
      </c>
      <c r="BK1180" s="4">
        <v>1620</v>
      </c>
      <c r="BL1180" s="4">
        <f t="shared" si="284"/>
        <v>4762</v>
      </c>
      <c r="BM1180" s="8">
        <f t="shared" si="285"/>
        <v>4</v>
      </c>
      <c r="BN1180" s="4">
        <v>4</v>
      </c>
      <c r="BO1180" s="4">
        <v>0</v>
      </c>
      <c r="BP1180" s="4">
        <v>0</v>
      </c>
      <c r="BQ1180" s="4">
        <v>0</v>
      </c>
      <c r="BR1180" s="4">
        <f t="shared" si="286"/>
        <v>6362</v>
      </c>
      <c r="BS1180" s="4">
        <f t="shared" si="287"/>
        <v>6230</v>
      </c>
      <c r="BT1180" s="4">
        <f t="shared" si="288"/>
        <v>132</v>
      </c>
      <c r="BU1180" s="4">
        <f t="shared" si="289"/>
        <v>14630</v>
      </c>
      <c r="BW1180" s="12">
        <v>0</v>
      </c>
    </row>
    <row r="1181" spans="1:75">
      <c r="A1181" s="4" t="s">
        <v>141</v>
      </c>
      <c r="B1181" s="18">
        <v>43508</v>
      </c>
      <c r="C1181" s="4" t="s">
        <v>99</v>
      </c>
      <c r="D1181" s="5">
        <v>2019</v>
      </c>
      <c r="E1181" s="4" t="s">
        <v>1137</v>
      </c>
      <c r="F1181" s="12">
        <v>1959</v>
      </c>
      <c r="G1181" s="12">
        <v>275</v>
      </c>
      <c r="H1181" s="12">
        <v>971</v>
      </c>
      <c r="I1181" s="4">
        <v>0</v>
      </c>
      <c r="J1181" s="4">
        <v>0</v>
      </c>
      <c r="K1181" s="4">
        <v>971</v>
      </c>
      <c r="L1181" s="4">
        <f t="shared" si="279"/>
        <v>0</v>
      </c>
      <c r="M1181" s="4">
        <v>1974</v>
      </c>
      <c r="N1181" s="4">
        <v>1004</v>
      </c>
      <c r="O1181" s="12">
        <v>971</v>
      </c>
      <c r="P1181" s="4">
        <v>0</v>
      </c>
      <c r="Q1181" s="4">
        <v>0</v>
      </c>
      <c r="R1181" s="4">
        <v>33</v>
      </c>
      <c r="S1181" s="4">
        <v>2</v>
      </c>
      <c r="T1181" s="4">
        <v>2</v>
      </c>
      <c r="U1181" s="4">
        <v>15</v>
      </c>
      <c r="V1181" s="4">
        <v>0</v>
      </c>
      <c r="W1181" s="12">
        <v>14</v>
      </c>
      <c r="X1181" s="4">
        <f t="shared" si="280"/>
        <v>0</v>
      </c>
      <c r="Z1181" s="4">
        <v>16</v>
      </c>
      <c r="AA1181" s="4">
        <v>7</v>
      </c>
      <c r="AB1181" s="4">
        <v>7</v>
      </c>
      <c r="AC1181" s="4">
        <v>0</v>
      </c>
      <c r="AD1181" s="4">
        <v>0</v>
      </c>
      <c r="AE1181" s="4">
        <v>0</v>
      </c>
      <c r="AF1181" s="4">
        <v>0</v>
      </c>
      <c r="AG1181" s="4">
        <v>0</v>
      </c>
      <c r="AH1181" s="4">
        <v>0</v>
      </c>
      <c r="AI1181" s="4">
        <v>0</v>
      </c>
      <c r="AJ1181" s="4">
        <v>0</v>
      </c>
      <c r="AK1181" s="4">
        <v>0</v>
      </c>
      <c r="AL1181" s="4">
        <v>0</v>
      </c>
      <c r="AM1181" s="4">
        <v>0</v>
      </c>
      <c r="AN1181" s="4">
        <v>0</v>
      </c>
      <c r="AO1181" s="4">
        <v>0</v>
      </c>
      <c r="AP1181" s="4">
        <v>0</v>
      </c>
      <c r="AQ1181" s="4">
        <v>0</v>
      </c>
      <c r="AR1181" s="4">
        <v>0</v>
      </c>
      <c r="AS1181" s="4">
        <v>0</v>
      </c>
      <c r="AT1181" s="4">
        <v>0</v>
      </c>
      <c r="AU1181" s="4">
        <v>0</v>
      </c>
      <c r="AV1181" s="4">
        <v>0</v>
      </c>
      <c r="AW1181" s="4">
        <f t="shared" si="281"/>
        <v>7</v>
      </c>
      <c r="AX1181" s="8">
        <f t="shared" si="282"/>
        <v>7</v>
      </c>
      <c r="AY1181" s="4">
        <v>0</v>
      </c>
      <c r="AZ1181" s="4">
        <v>0</v>
      </c>
      <c r="BA1181" s="4">
        <v>0</v>
      </c>
      <c r="BB1181" s="4">
        <v>0</v>
      </c>
      <c r="BC1181" s="4">
        <v>0</v>
      </c>
      <c r="BD1181" s="4">
        <v>0</v>
      </c>
      <c r="BE1181" s="4">
        <v>0</v>
      </c>
      <c r="BF1181" s="4">
        <v>0</v>
      </c>
      <c r="BG1181" s="8">
        <f t="shared" si="283"/>
        <v>0</v>
      </c>
      <c r="BH1181" s="4">
        <v>0</v>
      </c>
      <c r="BI1181" s="4">
        <v>0</v>
      </c>
      <c r="BJ1181" s="4">
        <v>0</v>
      </c>
      <c r="BK1181" s="4">
        <v>121</v>
      </c>
      <c r="BL1181" s="4">
        <f t="shared" si="284"/>
        <v>883</v>
      </c>
      <c r="BM1181" s="8">
        <f t="shared" si="285"/>
        <v>0</v>
      </c>
      <c r="BN1181" s="4">
        <v>0</v>
      </c>
      <c r="BO1181" s="4">
        <v>0</v>
      </c>
      <c r="BP1181" s="4">
        <v>4</v>
      </c>
      <c r="BQ1181" s="4">
        <v>0</v>
      </c>
      <c r="BR1181" s="4">
        <f t="shared" si="286"/>
        <v>997</v>
      </c>
      <c r="BS1181" s="4">
        <f t="shared" si="287"/>
        <v>964</v>
      </c>
      <c r="BT1181" s="4">
        <f t="shared" si="288"/>
        <v>33</v>
      </c>
      <c r="BU1181" s="4">
        <f t="shared" si="289"/>
        <v>1958</v>
      </c>
      <c r="BW1181" s="12">
        <v>0</v>
      </c>
    </row>
    <row r="1182" spans="1:75">
      <c r="A1182" s="4" t="s">
        <v>143</v>
      </c>
      <c r="B1182" s="18">
        <v>43508</v>
      </c>
      <c r="C1182" s="4" t="s">
        <v>99</v>
      </c>
      <c r="D1182" s="5">
        <v>2019</v>
      </c>
      <c r="E1182" s="4" t="s">
        <v>1138</v>
      </c>
      <c r="F1182" s="12">
        <v>13595</v>
      </c>
      <c r="G1182" s="12">
        <v>1253</v>
      </c>
      <c r="H1182" s="12">
        <v>5347</v>
      </c>
      <c r="I1182" s="4">
        <v>0</v>
      </c>
      <c r="J1182" s="4">
        <v>0</v>
      </c>
      <c r="K1182" s="4">
        <v>5347</v>
      </c>
      <c r="L1182" s="4">
        <f t="shared" si="279"/>
        <v>0</v>
      </c>
      <c r="M1182" s="4">
        <v>13692</v>
      </c>
      <c r="N1182" s="4">
        <v>5507</v>
      </c>
      <c r="O1182" s="12">
        <v>5347</v>
      </c>
      <c r="P1182" s="4">
        <v>0</v>
      </c>
      <c r="Q1182" s="4">
        <v>0</v>
      </c>
      <c r="R1182" s="4">
        <v>160</v>
      </c>
      <c r="S1182" s="4">
        <v>13</v>
      </c>
      <c r="T1182" s="4">
        <v>4</v>
      </c>
      <c r="U1182" s="4">
        <v>141</v>
      </c>
      <c r="V1182" s="4">
        <v>0</v>
      </c>
      <c r="W1182" s="12">
        <v>2</v>
      </c>
      <c r="X1182" s="4">
        <f t="shared" si="280"/>
        <v>0</v>
      </c>
      <c r="Z1182" s="4">
        <v>148</v>
      </c>
      <c r="AA1182" s="4">
        <v>22</v>
      </c>
      <c r="AB1182" s="4">
        <v>21</v>
      </c>
      <c r="AC1182" s="4">
        <v>1</v>
      </c>
      <c r="AD1182" s="4">
        <v>0</v>
      </c>
      <c r="AE1182" s="4">
        <v>0</v>
      </c>
      <c r="AF1182" s="4">
        <v>1</v>
      </c>
      <c r="AG1182" s="4">
        <v>0</v>
      </c>
      <c r="AH1182" s="4">
        <v>0</v>
      </c>
      <c r="AI1182" s="4">
        <v>0</v>
      </c>
      <c r="AJ1182" s="4">
        <v>0</v>
      </c>
      <c r="AK1182" s="4">
        <v>0</v>
      </c>
      <c r="AL1182" s="4">
        <v>0</v>
      </c>
      <c r="AM1182" s="4">
        <v>0</v>
      </c>
      <c r="AN1182" s="4">
        <v>0</v>
      </c>
      <c r="AO1182" s="4">
        <v>0</v>
      </c>
      <c r="AP1182" s="4">
        <v>0</v>
      </c>
      <c r="AQ1182" s="4">
        <v>0</v>
      </c>
      <c r="AR1182" s="4">
        <v>0</v>
      </c>
      <c r="AS1182" s="4">
        <v>0</v>
      </c>
      <c r="AT1182" s="4">
        <v>0</v>
      </c>
      <c r="AU1182" s="4">
        <v>0</v>
      </c>
      <c r="AV1182" s="4">
        <v>0</v>
      </c>
      <c r="AW1182" s="4">
        <f t="shared" si="281"/>
        <v>22</v>
      </c>
      <c r="AX1182" s="8">
        <f t="shared" si="282"/>
        <v>21</v>
      </c>
      <c r="AY1182" s="4">
        <v>0</v>
      </c>
      <c r="AZ1182" s="4">
        <v>0</v>
      </c>
      <c r="BA1182" s="4">
        <v>0</v>
      </c>
      <c r="BB1182" s="4">
        <v>69</v>
      </c>
      <c r="BC1182" s="4">
        <v>69</v>
      </c>
      <c r="BD1182" s="4">
        <v>20</v>
      </c>
      <c r="BE1182" s="4">
        <v>20</v>
      </c>
      <c r="BF1182" s="4">
        <v>0</v>
      </c>
      <c r="BG1182" s="8">
        <f t="shared" si="283"/>
        <v>2</v>
      </c>
      <c r="BH1182" s="4">
        <v>2</v>
      </c>
      <c r="BI1182" s="4">
        <v>0</v>
      </c>
      <c r="BJ1182" s="4">
        <v>0</v>
      </c>
      <c r="BK1182" s="4">
        <v>1539</v>
      </c>
      <c r="BL1182" s="4">
        <f t="shared" si="284"/>
        <v>3966</v>
      </c>
      <c r="BM1182" s="8">
        <f t="shared" si="285"/>
        <v>13</v>
      </c>
      <c r="BN1182" s="4">
        <v>13</v>
      </c>
      <c r="BO1182" s="4">
        <v>0</v>
      </c>
      <c r="BP1182" s="4">
        <v>0</v>
      </c>
      <c r="BQ1182" s="4">
        <v>0</v>
      </c>
      <c r="BR1182" s="4">
        <f t="shared" si="286"/>
        <v>5485</v>
      </c>
      <c r="BS1182" s="4">
        <f t="shared" si="287"/>
        <v>5326</v>
      </c>
      <c r="BT1182" s="4">
        <f t="shared" si="288"/>
        <v>159</v>
      </c>
      <c r="BU1182" s="4">
        <f t="shared" si="289"/>
        <v>13544</v>
      </c>
      <c r="BW1182" s="12">
        <v>0</v>
      </c>
    </row>
    <row r="1183" spans="1:75">
      <c r="A1183" s="4" t="s">
        <v>145</v>
      </c>
      <c r="B1183" s="18">
        <v>43508</v>
      </c>
      <c r="C1183" s="4" t="s">
        <v>99</v>
      </c>
      <c r="D1183" s="5">
        <v>2019</v>
      </c>
      <c r="E1183" s="4" t="s">
        <v>1139</v>
      </c>
      <c r="F1183" s="12">
        <v>3723</v>
      </c>
      <c r="G1183" s="12">
        <v>224</v>
      </c>
      <c r="H1183" s="12">
        <v>1454</v>
      </c>
      <c r="I1183" s="4">
        <v>0</v>
      </c>
      <c r="J1183" s="4">
        <v>0</v>
      </c>
      <c r="K1183" s="4">
        <v>1454</v>
      </c>
      <c r="L1183" s="4">
        <f t="shared" si="279"/>
        <v>36</v>
      </c>
      <c r="M1183" s="4">
        <v>3744</v>
      </c>
      <c r="N1183" s="4">
        <v>1454</v>
      </c>
      <c r="O1183" s="12">
        <v>1418</v>
      </c>
      <c r="P1183" s="4">
        <v>0</v>
      </c>
      <c r="Q1183" s="4">
        <v>0</v>
      </c>
      <c r="R1183" s="4">
        <v>35</v>
      </c>
      <c r="S1183" s="4">
        <v>2</v>
      </c>
      <c r="T1183" s="4">
        <v>9</v>
      </c>
      <c r="U1183" s="4">
        <v>23</v>
      </c>
      <c r="V1183" s="4">
        <v>0</v>
      </c>
      <c r="W1183" s="12">
        <v>1</v>
      </c>
      <c r="X1183" s="4">
        <f t="shared" si="280"/>
        <v>1</v>
      </c>
      <c r="Z1183" s="4">
        <v>35</v>
      </c>
      <c r="AA1183" s="4">
        <v>2</v>
      </c>
      <c r="AB1183" s="4">
        <v>2</v>
      </c>
      <c r="AC1183" s="4">
        <v>0</v>
      </c>
      <c r="AD1183" s="4">
        <v>0</v>
      </c>
      <c r="AE1183" s="4">
        <v>0</v>
      </c>
      <c r="AF1183" s="4">
        <v>0</v>
      </c>
      <c r="AG1183" s="4">
        <v>0</v>
      </c>
      <c r="AH1183" s="4">
        <v>0</v>
      </c>
      <c r="AI1183" s="4">
        <v>0</v>
      </c>
      <c r="AJ1183" s="4">
        <v>0</v>
      </c>
      <c r="AK1183" s="4">
        <v>0</v>
      </c>
      <c r="AL1183" s="4">
        <v>0</v>
      </c>
      <c r="AM1183" s="4">
        <v>0</v>
      </c>
      <c r="AN1183" s="4">
        <v>0</v>
      </c>
      <c r="AO1183" s="4">
        <v>0</v>
      </c>
      <c r="AP1183" s="4">
        <v>0</v>
      </c>
      <c r="AQ1183" s="4">
        <v>0</v>
      </c>
      <c r="AR1183" s="4">
        <v>0</v>
      </c>
      <c r="AS1183" s="4">
        <v>0</v>
      </c>
      <c r="AT1183" s="4">
        <v>0</v>
      </c>
      <c r="AU1183" s="4">
        <v>0</v>
      </c>
      <c r="AV1183" s="4">
        <v>0</v>
      </c>
      <c r="AW1183" s="4">
        <f t="shared" si="281"/>
        <v>2</v>
      </c>
      <c r="AX1183" s="8">
        <f t="shared" si="282"/>
        <v>2</v>
      </c>
      <c r="AY1183" s="4">
        <v>0</v>
      </c>
      <c r="AZ1183" s="4">
        <v>0</v>
      </c>
      <c r="BA1183" s="4">
        <v>0</v>
      </c>
      <c r="BB1183" s="4">
        <v>0</v>
      </c>
      <c r="BC1183" s="4">
        <v>0</v>
      </c>
      <c r="BD1183" s="4">
        <v>0</v>
      </c>
      <c r="BE1183" s="4">
        <v>0</v>
      </c>
      <c r="BF1183" s="4">
        <v>0</v>
      </c>
      <c r="BG1183" s="8">
        <f t="shared" si="283"/>
        <v>1</v>
      </c>
      <c r="BH1183" s="4">
        <v>1</v>
      </c>
      <c r="BI1183" s="4">
        <v>0</v>
      </c>
      <c r="BJ1183" s="4">
        <v>0</v>
      </c>
      <c r="BK1183" s="4">
        <v>1418</v>
      </c>
      <c r="BL1183" s="4">
        <f t="shared" si="284"/>
        <v>35</v>
      </c>
      <c r="BM1183" s="8">
        <f t="shared" si="285"/>
        <v>0</v>
      </c>
      <c r="BN1183" s="4">
        <v>0</v>
      </c>
      <c r="BO1183" s="4">
        <v>0</v>
      </c>
      <c r="BP1183" s="4">
        <v>0</v>
      </c>
      <c r="BQ1183" s="4">
        <v>0</v>
      </c>
      <c r="BR1183" s="4">
        <f t="shared" si="286"/>
        <v>1452</v>
      </c>
      <c r="BS1183" s="4">
        <f t="shared" si="287"/>
        <v>1416</v>
      </c>
      <c r="BT1183" s="4">
        <f t="shared" si="288"/>
        <v>35</v>
      </c>
      <c r="BU1183" s="4">
        <f t="shared" si="289"/>
        <v>3709</v>
      </c>
      <c r="BW1183" s="12">
        <v>0</v>
      </c>
    </row>
    <row r="1184" spans="1:75">
      <c r="A1184" s="4" t="s">
        <v>147</v>
      </c>
      <c r="B1184" s="18">
        <v>43508</v>
      </c>
      <c r="C1184" s="4" t="s">
        <v>99</v>
      </c>
      <c r="D1184" s="5">
        <v>2019</v>
      </c>
      <c r="E1184" s="4" t="s">
        <v>1140</v>
      </c>
      <c r="F1184" s="12">
        <v>61</v>
      </c>
      <c r="G1184" s="12">
        <v>7</v>
      </c>
      <c r="H1184" s="12">
        <v>26</v>
      </c>
      <c r="I1184" s="4">
        <v>0</v>
      </c>
      <c r="J1184" s="4">
        <v>0</v>
      </c>
      <c r="K1184" s="4">
        <v>26</v>
      </c>
      <c r="L1184" s="4">
        <f t="shared" si="279"/>
        <v>0</v>
      </c>
      <c r="M1184" s="4">
        <v>61</v>
      </c>
      <c r="N1184" s="4">
        <v>27</v>
      </c>
      <c r="O1184" s="12">
        <v>26</v>
      </c>
      <c r="P1184" s="4">
        <v>0</v>
      </c>
      <c r="Q1184" s="4">
        <v>0</v>
      </c>
      <c r="R1184" s="4">
        <v>1</v>
      </c>
      <c r="S1184" s="4">
        <v>0</v>
      </c>
      <c r="T1184" s="4">
        <v>0</v>
      </c>
      <c r="U1184" s="4">
        <v>1</v>
      </c>
      <c r="V1184" s="4">
        <v>0</v>
      </c>
      <c r="W1184" s="12">
        <v>0</v>
      </c>
      <c r="X1184" s="4">
        <f t="shared" si="280"/>
        <v>0</v>
      </c>
      <c r="Z1184" s="4">
        <v>0</v>
      </c>
      <c r="AA1184" s="4">
        <v>0</v>
      </c>
      <c r="AB1184" s="4">
        <v>0</v>
      </c>
      <c r="AC1184" s="4">
        <v>0</v>
      </c>
      <c r="AD1184" s="4">
        <v>0</v>
      </c>
      <c r="AE1184" s="4">
        <v>0</v>
      </c>
      <c r="AF1184" s="4">
        <v>0</v>
      </c>
      <c r="AG1184" s="4">
        <v>0</v>
      </c>
      <c r="AH1184" s="4">
        <v>0</v>
      </c>
      <c r="AI1184" s="4">
        <v>0</v>
      </c>
      <c r="AJ1184" s="4">
        <v>0</v>
      </c>
      <c r="AK1184" s="4">
        <v>0</v>
      </c>
      <c r="AL1184" s="4">
        <v>0</v>
      </c>
      <c r="AM1184" s="4">
        <v>0</v>
      </c>
      <c r="AN1184" s="4">
        <v>0</v>
      </c>
      <c r="AO1184" s="4">
        <v>0</v>
      </c>
      <c r="AP1184" s="4">
        <v>0</v>
      </c>
      <c r="AQ1184" s="4">
        <v>0</v>
      </c>
      <c r="AR1184" s="4">
        <v>0</v>
      </c>
      <c r="AS1184" s="4">
        <v>0</v>
      </c>
      <c r="AT1184" s="4">
        <v>0</v>
      </c>
      <c r="AU1184" s="4">
        <v>0</v>
      </c>
      <c r="AV1184" s="4">
        <v>0</v>
      </c>
      <c r="AW1184" s="4">
        <f t="shared" si="281"/>
        <v>0</v>
      </c>
      <c r="AX1184" s="8">
        <f t="shared" si="282"/>
        <v>0</v>
      </c>
      <c r="AY1184" s="4">
        <v>0</v>
      </c>
      <c r="AZ1184" s="4">
        <v>0</v>
      </c>
      <c r="BA1184" s="4">
        <v>0</v>
      </c>
      <c r="BB1184" s="4">
        <v>0</v>
      </c>
      <c r="BC1184" s="4">
        <v>0</v>
      </c>
      <c r="BD1184" s="4">
        <v>0</v>
      </c>
      <c r="BE1184" s="4">
        <v>0</v>
      </c>
      <c r="BF1184" s="4">
        <v>0</v>
      </c>
      <c r="BG1184" s="8">
        <f t="shared" si="283"/>
        <v>0</v>
      </c>
      <c r="BH1184" s="4">
        <v>0</v>
      </c>
      <c r="BI1184" s="4">
        <v>0</v>
      </c>
      <c r="BJ1184" s="4">
        <v>0</v>
      </c>
      <c r="BK1184" s="4">
        <v>0</v>
      </c>
      <c r="BL1184" s="4">
        <f t="shared" si="284"/>
        <v>27</v>
      </c>
      <c r="BM1184" s="8">
        <f t="shared" si="285"/>
        <v>0</v>
      </c>
      <c r="BN1184" s="4">
        <v>0</v>
      </c>
      <c r="BO1184" s="4">
        <v>0</v>
      </c>
      <c r="BP1184" s="4">
        <v>0</v>
      </c>
      <c r="BQ1184" s="4">
        <v>0</v>
      </c>
      <c r="BR1184" s="4">
        <f t="shared" si="286"/>
        <v>27</v>
      </c>
      <c r="BS1184" s="4">
        <f t="shared" si="287"/>
        <v>26</v>
      </c>
      <c r="BT1184" s="4">
        <f t="shared" si="288"/>
        <v>1</v>
      </c>
      <c r="BU1184" s="4">
        <f t="shared" si="289"/>
        <v>61</v>
      </c>
      <c r="BW1184" s="12">
        <v>0</v>
      </c>
    </row>
    <row r="1185" spans="1:75">
      <c r="A1185" s="4" t="s">
        <v>149</v>
      </c>
      <c r="B1185" s="18">
        <v>43508</v>
      </c>
      <c r="C1185" s="4" t="s">
        <v>99</v>
      </c>
      <c r="D1185" s="5">
        <v>2019</v>
      </c>
      <c r="E1185" s="4" t="s">
        <v>1141</v>
      </c>
      <c r="F1185" s="12"/>
      <c r="G1185" s="12"/>
      <c r="H1185" s="12"/>
      <c r="K1185" s="4">
        <v>0</v>
      </c>
      <c r="L1185" s="4">
        <f t="shared" si="279"/>
        <v>0</v>
      </c>
      <c r="O1185" s="12"/>
      <c r="W1185" s="12"/>
      <c r="X1185" s="4">
        <f t="shared" si="280"/>
        <v>0</v>
      </c>
      <c r="AW1185" s="4">
        <f t="shared" si="281"/>
        <v>0</v>
      </c>
      <c r="AX1185" s="8">
        <f t="shared" si="282"/>
        <v>0</v>
      </c>
      <c r="BG1185" s="8">
        <f t="shared" si="283"/>
        <v>0</v>
      </c>
      <c r="BL1185" s="4">
        <f t="shared" si="284"/>
        <v>0</v>
      </c>
      <c r="BM1185" s="8">
        <f t="shared" si="285"/>
        <v>0</v>
      </c>
      <c r="BR1185" s="4">
        <f t="shared" si="286"/>
        <v>0</v>
      </c>
      <c r="BS1185" s="4">
        <f t="shared" si="287"/>
        <v>0</v>
      </c>
      <c r="BT1185" s="4">
        <f t="shared" si="288"/>
        <v>0</v>
      </c>
      <c r="BU1185" s="4">
        <f t="shared" si="289"/>
        <v>0</v>
      </c>
      <c r="BW1185" s="12"/>
    </row>
    <row r="1186" spans="1:75">
      <c r="A1186" s="4" t="s">
        <v>151</v>
      </c>
      <c r="B1186" s="18">
        <v>43508</v>
      </c>
      <c r="C1186" s="4" t="s">
        <v>99</v>
      </c>
      <c r="D1186" s="5">
        <v>2019</v>
      </c>
      <c r="E1186" s="4" t="s">
        <v>1142</v>
      </c>
      <c r="F1186" s="12">
        <v>119809</v>
      </c>
      <c r="G1186" s="12">
        <v>7927</v>
      </c>
      <c r="H1186" s="12">
        <v>49656</v>
      </c>
      <c r="I1186" s="4">
        <v>2</v>
      </c>
      <c r="J1186" s="4">
        <v>0</v>
      </c>
      <c r="K1186" s="4">
        <v>49658</v>
      </c>
      <c r="L1186" s="4">
        <f t="shared" si="279"/>
        <v>0</v>
      </c>
      <c r="M1186" s="4">
        <v>120807</v>
      </c>
      <c r="N1186" s="4">
        <v>51229</v>
      </c>
      <c r="O1186" s="12">
        <v>49658</v>
      </c>
      <c r="P1186" s="4">
        <v>6</v>
      </c>
      <c r="Q1186" s="4">
        <v>0</v>
      </c>
      <c r="R1186" s="4">
        <v>1565</v>
      </c>
      <c r="S1186" s="4">
        <v>112</v>
      </c>
      <c r="T1186" s="4">
        <v>656</v>
      </c>
      <c r="U1186" s="4">
        <v>780</v>
      </c>
      <c r="V1186" s="4">
        <v>0</v>
      </c>
      <c r="W1186" s="12">
        <v>17</v>
      </c>
      <c r="X1186" s="4">
        <f t="shared" si="280"/>
        <v>0</v>
      </c>
      <c r="Z1186" s="4">
        <v>4093</v>
      </c>
      <c r="AA1186" s="4">
        <v>955</v>
      </c>
      <c r="AB1186" s="4">
        <v>937</v>
      </c>
      <c r="AC1186" s="4">
        <v>18</v>
      </c>
      <c r="AD1186" s="4">
        <v>1</v>
      </c>
      <c r="AE1186" s="4">
        <v>16</v>
      </c>
      <c r="AF1186" s="4">
        <v>0</v>
      </c>
      <c r="AG1186" s="4">
        <v>1</v>
      </c>
      <c r="AH1186" s="4">
        <v>0</v>
      </c>
      <c r="AI1186" s="4">
        <v>0</v>
      </c>
      <c r="AJ1186" s="4">
        <v>0</v>
      </c>
      <c r="AK1186" s="4">
        <v>0</v>
      </c>
      <c r="AL1186" s="4">
        <v>0</v>
      </c>
      <c r="AM1186" s="4">
        <v>0</v>
      </c>
      <c r="AN1186" s="4">
        <v>0</v>
      </c>
      <c r="AO1186" s="4">
        <v>0</v>
      </c>
      <c r="AP1186" s="4">
        <v>0</v>
      </c>
      <c r="AQ1186" s="4">
        <v>0</v>
      </c>
      <c r="AR1186" s="4">
        <v>0</v>
      </c>
      <c r="AS1186" s="4">
        <v>0</v>
      </c>
      <c r="AT1186" s="4">
        <v>0</v>
      </c>
      <c r="AU1186" s="4">
        <v>0</v>
      </c>
      <c r="AV1186" s="4">
        <v>0</v>
      </c>
      <c r="AW1186" s="4">
        <f t="shared" si="281"/>
        <v>955</v>
      </c>
      <c r="AX1186" s="8">
        <f t="shared" si="282"/>
        <v>937</v>
      </c>
      <c r="AY1186" s="4">
        <v>0</v>
      </c>
      <c r="AZ1186" s="4">
        <v>0</v>
      </c>
      <c r="BA1186" s="4">
        <v>0</v>
      </c>
      <c r="BB1186" s="4">
        <v>66</v>
      </c>
      <c r="BC1186" s="4">
        <v>66</v>
      </c>
      <c r="BD1186" s="4">
        <v>52</v>
      </c>
      <c r="BE1186" s="4">
        <v>50</v>
      </c>
      <c r="BF1186" s="4">
        <v>2</v>
      </c>
      <c r="BG1186" s="8">
        <f t="shared" si="283"/>
        <v>32</v>
      </c>
      <c r="BH1186" s="4">
        <v>31</v>
      </c>
      <c r="BI1186" s="4">
        <v>1</v>
      </c>
      <c r="BJ1186" s="4">
        <v>0</v>
      </c>
      <c r="BK1186" s="4">
        <v>17602</v>
      </c>
      <c r="BL1186" s="4">
        <f t="shared" si="284"/>
        <v>33595</v>
      </c>
      <c r="BM1186" s="8">
        <f t="shared" si="285"/>
        <v>102</v>
      </c>
      <c r="BN1186" s="4">
        <v>102</v>
      </c>
      <c r="BO1186" s="4">
        <v>0</v>
      </c>
      <c r="BP1186" s="4">
        <v>0</v>
      </c>
      <c r="BQ1186" s="4">
        <v>0</v>
      </c>
      <c r="BR1186" s="4">
        <f t="shared" si="286"/>
        <v>50274</v>
      </c>
      <c r="BS1186" s="4">
        <f t="shared" si="287"/>
        <v>48721</v>
      </c>
      <c r="BT1186" s="4">
        <f t="shared" si="288"/>
        <v>1547</v>
      </c>
      <c r="BU1186" s="4">
        <f t="shared" si="289"/>
        <v>116714</v>
      </c>
      <c r="BW1186" s="12">
        <v>1</v>
      </c>
    </row>
    <row r="1187" spans="1:75">
      <c r="A1187" s="4" t="s">
        <v>153</v>
      </c>
      <c r="B1187" s="18">
        <v>43508</v>
      </c>
      <c r="C1187" s="4" t="s">
        <v>99</v>
      </c>
      <c r="D1187" s="5">
        <v>2019</v>
      </c>
      <c r="E1187" s="4" t="s">
        <v>1143</v>
      </c>
      <c r="F1187" s="12"/>
      <c r="G1187" s="12"/>
      <c r="H1187" s="12"/>
      <c r="K1187" s="4">
        <v>0</v>
      </c>
      <c r="L1187" s="4">
        <f t="shared" si="279"/>
        <v>0</v>
      </c>
      <c r="O1187" s="12"/>
      <c r="W1187" s="12"/>
      <c r="X1187" s="4">
        <f t="shared" si="280"/>
        <v>0</v>
      </c>
      <c r="AW1187" s="4">
        <f t="shared" si="281"/>
        <v>0</v>
      </c>
      <c r="AX1187" s="8">
        <f t="shared" si="282"/>
        <v>0</v>
      </c>
      <c r="BG1187" s="8">
        <f t="shared" si="283"/>
        <v>0</v>
      </c>
      <c r="BL1187" s="4">
        <f t="shared" si="284"/>
        <v>0</v>
      </c>
      <c r="BM1187" s="8">
        <f t="shared" si="285"/>
        <v>0</v>
      </c>
      <c r="BR1187" s="4">
        <f t="shared" si="286"/>
        <v>0</v>
      </c>
      <c r="BS1187" s="4">
        <f t="shared" si="287"/>
        <v>0</v>
      </c>
      <c r="BT1187" s="4">
        <f t="shared" si="288"/>
        <v>0</v>
      </c>
      <c r="BU1187" s="4">
        <f t="shared" si="289"/>
        <v>0</v>
      </c>
      <c r="BW1187" s="12"/>
    </row>
    <row r="1188" spans="1:75">
      <c r="A1188" s="4" t="s">
        <v>155</v>
      </c>
      <c r="B1188" s="18">
        <v>43508</v>
      </c>
      <c r="C1188" s="4" t="s">
        <v>99</v>
      </c>
      <c r="D1188" s="5">
        <v>2019</v>
      </c>
      <c r="E1188" s="4" t="s">
        <v>1144</v>
      </c>
      <c r="F1188" s="12">
        <v>40480</v>
      </c>
      <c r="G1188" s="12">
        <v>1621</v>
      </c>
      <c r="H1188" s="12">
        <v>14867</v>
      </c>
      <c r="I1188" s="4">
        <v>0</v>
      </c>
      <c r="J1188" s="4">
        <v>0</v>
      </c>
      <c r="K1188" s="4">
        <v>14867</v>
      </c>
      <c r="L1188" s="4">
        <f t="shared" si="279"/>
        <v>0</v>
      </c>
      <c r="M1188" s="4">
        <v>40620</v>
      </c>
      <c r="N1188" s="4">
        <v>15123</v>
      </c>
      <c r="O1188" s="12">
        <v>14867</v>
      </c>
      <c r="P1188" s="4">
        <v>0</v>
      </c>
      <c r="Q1188" s="4">
        <v>0</v>
      </c>
      <c r="R1188" s="4">
        <v>256</v>
      </c>
      <c r="S1188" s="4">
        <v>115</v>
      </c>
      <c r="T1188" s="4">
        <v>53</v>
      </c>
      <c r="U1188" s="4">
        <v>88</v>
      </c>
      <c r="V1188" s="4">
        <v>0</v>
      </c>
      <c r="W1188" s="12">
        <v>0</v>
      </c>
      <c r="X1188" s="4">
        <f t="shared" si="280"/>
        <v>0</v>
      </c>
      <c r="Z1188" s="4">
        <v>0</v>
      </c>
      <c r="AA1188" s="4">
        <v>32</v>
      </c>
      <c r="AB1188" s="4">
        <v>32</v>
      </c>
      <c r="AC1188" s="4">
        <v>0</v>
      </c>
      <c r="AD1188" s="4">
        <v>0</v>
      </c>
      <c r="AE1188" s="4">
        <v>0</v>
      </c>
      <c r="AF1188" s="4">
        <v>0</v>
      </c>
      <c r="AG1188" s="4">
        <v>0</v>
      </c>
      <c r="AH1188" s="4">
        <v>0</v>
      </c>
      <c r="AI1188" s="4">
        <v>0</v>
      </c>
      <c r="AJ1188" s="4">
        <v>0</v>
      </c>
      <c r="AK1188" s="4">
        <v>0</v>
      </c>
      <c r="AL1188" s="4">
        <v>0</v>
      </c>
      <c r="AM1188" s="4">
        <v>0</v>
      </c>
      <c r="AN1188" s="4">
        <v>0</v>
      </c>
      <c r="AO1188" s="4">
        <v>0</v>
      </c>
      <c r="AP1188" s="4">
        <v>0</v>
      </c>
      <c r="AQ1188" s="4">
        <v>0</v>
      </c>
      <c r="AR1188" s="4">
        <v>0</v>
      </c>
      <c r="AS1188" s="4">
        <v>0</v>
      </c>
      <c r="AT1188" s="4">
        <v>0</v>
      </c>
      <c r="AU1188" s="4">
        <v>0</v>
      </c>
      <c r="AV1188" s="4">
        <v>0</v>
      </c>
      <c r="AW1188" s="4">
        <f t="shared" si="281"/>
        <v>32</v>
      </c>
      <c r="AX1188" s="8">
        <f t="shared" si="282"/>
        <v>32</v>
      </c>
      <c r="AY1188" s="4">
        <v>0</v>
      </c>
      <c r="AZ1188" s="4">
        <v>0</v>
      </c>
      <c r="BA1188" s="4">
        <v>0</v>
      </c>
      <c r="BB1188" s="4">
        <v>13</v>
      </c>
      <c r="BC1188" s="4">
        <v>13</v>
      </c>
      <c r="BD1188" s="4">
        <v>0</v>
      </c>
      <c r="BE1188" s="4">
        <v>0</v>
      </c>
      <c r="BF1188" s="4">
        <v>0</v>
      </c>
      <c r="BG1188" s="8">
        <f t="shared" si="283"/>
        <v>11</v>
      </c>
      <c r="BH1188" s="4">
        <v>11</v>
      </c>
      <c r="BI1188" s="4">
        <v>0</v>
      </c>
      <c r="BJ1188" s="4">
        <v>0</v>
      </c>
      <c r="BK1188" s="4">
        <v>5750</v>
      </c>
      <c r="BL1188" s="4">
        <f t="shared" si="284"/>
        <v>9362</v>
      </c>
      <c r="BM1188" s="8">
        <f t="shared" si="285"/>
        <v>11</v>
      </c>
      <c r="BN1188" s="4">
        <v>11</v>
      </c>
      <c r="BO1188" s="4">
        <v>0</v>
      </c>
      <c r="BP1188" s="4">
        <v>0</v>
      </c>
      <c r="BQ1188" s="4">
        <v>0</v>
      </c>
      <c r="BR1188" s="4">
        <f t="shared" si="286"/>
        <v>15091</v>
      </c>
      <c r="BS1188" s="4">
        <f t="shared" si="287"/>
        <v>14835</v>
      </c>
      <c r="BT1188" s="4">
        <f t="shared" si="288"/>
        <v>256</v>
      </c>
      <c r="BU1188" s="4">
        <f t="shared" si="289"/>
        <v>40620</v>
      </c>
      <c r="BW1188" s="12">
        <v>0</v>
      </c>
    </row>
    <row r="1189" spans="1:75">
      <c r="A1189" s="4" t="s">
        <v>157</v>
      </c>
      <c r="B1189" s="18">
        <v>43508</v>
      </c>
      <c r="C1189" s="4" t="s">
        <v>99</v>
      </c>
      <c r="D1189" s="5">
        <v>2019</v>
      </c>
      <c r="E1189" s="4" t="s">
        <v>1145</v>
      </c>
      <c r="F1189" s="12"/>
      <c r="G1189" s="12"/>
      <c r="H1189" s="12"/>
      <c r="K1189" s="4">
        <v>0</v>
      </c>
      <c r="L1189" s="4">
        <f t="shared" si="279"/>
        <v>0</v>
      </c>
      <c r="O1189" s="12"/>
      <c r="W1189" s="12"/>
      <c r="X1189" s="4">
        <f t="shared" si="280"/>
        <v>0</v>
      </c>
      <c r="AW1189" s="4">
        <f t="shared" si="281"/>
        <v>0</v>
      </c>
      <c r="AX1189" s="8">
        <f t="shared" si="282"/>
        <v>0</v>
      </c>
      <c r="BG1189" s="8">
        <f t="shared" si="283"/>
        <v>0</v>
      </c>
      <c r="BL1189" s="4">
        <f t="shared" si="284"/>
        <v>0</v>
      </c>
      <c r="BM1189" s="8">
        <f t="shared" si="285"/>
        <v>0</v>
      </c>
      <c r="BR1189" s="4">
        <f t="shared" si="286"/>
        <v>0</v>
      </c>
      <c r="BS1189" s="4">
        <f t="shared" si="287"/>
        <v>0</v>
      </c>
      <c r="BT1189" s="4">
        <f t="shared" si="288"/>
        <v>0</v>
      </c>
      <c r="BU1189" s="4">
        <f t="shared" si="289"/>
        <v>0</v>
      </c>
      <c r="BW1189" s="12"/>
    </row>
    <row r="1190" spans="1:75">
      <c r="A1190" s="4" t="s">
        <v>159</v>
      </c>
      <c r="B1190" s="18">
        <v>43508</v>
      </c>
      <c r="C1190" s="4" t="s">
        <v>99</v>
      </c>
      <c r="D1190" s="5">
        <v>2019</v>
      </c>
      <c r="E1190" s="4" t="s">
        <v>1146</v>
      </c>
      <c r="F1190" s="12">
        <v>103141</v>
      </c>
      <c r="G1190" s="12">
        <v>8667</v>
      </c>
      <c r="H1190" s="12">
        <v>23147</v>
      </c>
      <c r="I1190" s="4">
        <v>2</v>
      </c>
      <c r="J1190" s="4">
        <v>0</v>
      </c>
      <c r="K1190" s="4">
        <v>23149</v>
      </c>
      <c r="L1190" s="4">
        <f t="shared" si="279"/>
        <v>0</v>
      </c>
      <c r="M1190" s="4">
        <v>104962</v>
      </c>
      <c r="N1190" s="4">
        <v>24071</v>
      </c>
      <c r="O1190" s="12">
        <v>23149</v>
      </c>
      <c r="P1190" s="4">
        <v>0</v>
      </c>
      <c r="Q1190" s="4">
        <v>0</v>
      </c>
      <c r="R1190" s="4">
        <v>922</v>
      </c>
      <c r="S1190" s="4">
        <v>32</v>
      </c>
      <c r="T1190" s="4">
        <v>84</v>
      </c>
      <c r="U1190" s="4">
        <v>731</v>
      </c>
      <c r="V1190" s="4">
        <v>3</v>
      </c>
      <c r="W1190" s="12">
        <v>72</v>
      </c>
      <c r="X1190" s="4">
        <f t="shared" si="280"/>
        <v>0</v>
      </c>
      <c r="Z1190" s="4">
        <v>1365</v>
      </c>
      <c r="AA1190" s="4">
        <v>116</v>
      </c>
      <c r="AB1190" s="4">
        <v>114</v>
      </c>
      <c r="AC1190" s="4">
        <v>2</v>
      </c>
      <c r="AD1190" s="4">
        <v>0</v>
      </c>
      <c r="AE1190" s="4">
        <v>0</v>
      </c>
      <c r="AF1190" s="4">
        <v>0</v>
      </c>
      <c r="AG1190" s="4">
        <v>0</v>
      </c>
      <c r="AH1190" s="4">
        <v>0</v>
      </c>
      <c r="AI1190" s="4">
        <v>0</v>
      </c>
      <c r="AJ1190" s="4">
        <v>1</v>
      </c>
      <c r="AK1190" s="4">
        <v>0</v>
      </c>
      <c r="AL1190" s="4">
        <v>0</v>
      </c>
      <c r="AM1190" s="4">
        <v>1</v>
      </c>
      <c r="AN1190" s="4">
        <v>0</v>
      </c>
      <c r="AO1190" s="4">
        <v>0</v>
      </c>
      <c r="AP1190" s="4">
        <v>0</v>
      </c>
      <c r="AQ1190" s="4">
        <v>0</v>
      </c>
      <c r="AR1190" s="4">
        <v>0</v>
      </c>
      <c r="AS1190" s="4">
        <v>0</v>
      </c>
      <c r="AT1190" s="4">
        <v>0</v>
      </c>
      <c r="AU1190" s="4">
        <v>0</v>
      </c>
      <c r="AV1190" s="4">
        <v>0</v>
      </c>
      <c r="AW1190" s="4">
        <f t="shared" si="281"/>
        <v>116</v>
      </c>
      <c r="AX1190" s="8">
        <f t="shared" si="282"/>
        <v>114</v>
      </c>
      <c r="AY1190" s="4">
        <v>0</v>
      </c>
      <c r="AZ1190" s="4">
        <v>0</v>
      </c>
      <c r="BA1190" s="4">
        <v>0</v>
      </c>
      <c r="BB1190" s="4">
        <v>581</v>
      </c>
      <c r="BC1190" s="4">
        <v>581</v>
      </c>
      <c r="BD1190" s="4">
        <v>49</v>
      </c>
      <c r="BE1190" s="4">
        <v>47</v>
      </c>
      <c r="BF1190" s="4">
        <v>2</v>
      </c>
      <c r="BG1190" s="8">
        <f t="shared" si="283"/>
        <v>9</v>
      </c>
      <c r="BH1190" s="4">
        <v>9</v>
      </c>
      <c r="BI1190" s="4">
        <v>0</v>
      </c>
      <c r="BJ1190" s="4">
        <v>0</v>
      </c>
      <c r="BK1190" s="4">
        <v>5497</v>
      </c>
      <c r="BL1190" s="4">
        <f t="shared" si="284"/>
        <v>18565</v>
      </c>
      <c r="BM1190" s="8">
        <f t="shared" si="285"/>
        <v>519</v>
      </c>
      <c r="BN1190" s="4">
        <v>519</v>
      </c>
      <c r="BO1190" s="4">
        <v>0</v>
      </c>
      <c r="BP1190" s="4">
        <v>0</v>
      </c>
      <c r="BQ1190" s="4">
        <v>0</v>
      </c>
      <c r="BR1190" s="4">
        <f t="shared" si="286"/>
        <v>23955</v>
      </c>
      <c r="BS1190" s="4">
        <f t="shared" si="287"/>
        <v>23035</v>
      </c>
      <c r="BT1190" s="4">
        <f t="shared" si="288"/>
        <v>918</v>
      </c>
      <c r="BU1190" s="4">
        <f t="shared" si="289"/>
        <v>103597</v>
      </c>
      <c r="BW1190" s="12">
        <v>0</v>
      </c>
    </row>
    <row r="1191" spans="1:75">
      <c r="A1191" s="4" t="s">
        <v>161</v>
      </c>
      <c r="B1191" s="18">
        <v>43508</v>
      </c>
      <c r="C1191" s="4" t="s">
        <v>99</v>
      </c>
      <c r="D1191" s="5">
        <v>2019</v>
      </c>
      <c r="E1191" s="4" t="s">
        <v>1147</v>
      </c>
      <c r="F1191" s="12">
        <v>231838</v>
      </c>
      <c r="G1191" s="12">
        <v>27140</v>
      </c>
      <c r="H1191" s="12">
        <v>73458</v>
      </c>
      <c r="I1191" s="4">
        <v>7</v>
      </c>
      <c r="J1191" s="4">
        <v>2</v>
      </c>
      <c r="K1191" s="4">
        <v>73463</v>
      </c>
      <c r="L1191" s="4">
        <f t="shared" si="279"/>
        <v>1</v>
      </c>
      <c r="M1191" s="4">
        <v>232342</v>
      </c>
      <c r="N1191" s="4">
        <v>74666</v>
      </c>
      <c r="O1191" s="12">
        <v>73462</v>
      </c>
      <c r="P1191" s="4">
        <v>0</v>
      </c>
      <c r="Q1191" s="4">
        <v>0</v>
      </c>
      <c r="R1191" s="4">
        <v>1203</v>
      </c>
      <c r="S1191" s="4">
        <v>147</v>
      </c>
      <c r="T1191" s="4">
        <v>207</v>
      </c>
      <c r="U1191" s="4">
        <v>839</v>
      </c>
      <c r="V1191" s="4">
        <v>0</v>
      </c>
      <c r="W1191" s="12">
        <v>10</v>
      </c>
      <c r="X1191" s="4">
        <f t="shared" si="280"/>
        <v>1</v>
      </c>
      <c r="Z1191" s="4">
        <v>3432</v>
      </c>
      <c r="AA1191" s="4">
        <v>490</v>
      </c>
      <c r="AB1191" s="4">
        <v>490</v>
      </c>
      <c r="AC1191" s="4">
        <v>0</v>
      </c>
      <c r="AD1191" s="4">
        <v>0</v>
      </c>
      <c r="AE1191" s="4">
        <v>0</v>
      </c>
      <c r="AF1191" s="4">
        <v>0</v>
      </c>
      <c r="AG1191" s="4">
        <v>0</v>
      </c>
      <c r="AH1191" s="4">
        <v>0</v>
      </c>
      <c r="AI1191" s="4">
        <v>0</v>
      </c>
      <c r="AJ1191" s="4">
        <v>0</v>
      </c>
      <c r="AK1191" s="4">
        <v>0</v>
      </c>
      <c r="AL1191" s="4">
        <v>0</v>
      </c>
      <c r="AM1191" s="4">
        <v>0</v>
      </c>
      <c r="AN1191" s="4">
        <v>5</v>
      </c>
      <c r="AO1191" s="4">
        <v>5</v>
      </c>
      <c r="AP1191" s="4">
        <v>0</v>
      </c>
      <c r="AQ1191" s="4">
        <v>0</v>
      </c>
      <c r="AR1191" s="4">
        <v>5</v>
      </c>
      <c r="AS1191" s="4">
        <v>0</v>
      </c>
      <c r="AT1191" s="4">
        <v>0</v>
      </c>
      <c r="AU1191" s="4">
        <v>0</v>
      </c>
      <c r="AV1191" s="4">
        <v>5</v>
      </c>
      <c r="AW1191" s="4">
        <f t="shared" si="281"/>
        <v>490</v>
      </c>
      <c r="AX1191" s="8">
        <f t="shared" si="282"/>
        <v>490</v>
      </c>
      <c r="AY1191" s="4">
        <v>0</v>
      </c>
      <c r="AZ1191" s="4">
        <v>0</v>
      </c>
      <c r="BA1191" s="4">
        <v>0</v>
      </c>
      <c r="BB1191" s="4">
        <v>147</v>
      </c>
      <c r="BC1191" s="4">
        <v>147</v>
      </c>
      <c r="BD1191" s="4">
        <v>38</v>
      </c>
      <c r="BE1191" s="4">
        <v>37</v>
      </c>
      <c r="BF1191" s="4">
        <v>1</v>
      </c>
      <c r="BG1191" s="8">
        <f t="shared" si="283"/>
        <v>29</v>
      </c>
      <c r="BH1191" s="4">
        <v>29</v>
      </c>
      <c r="BI1191" s="4">
        <v>0</v>
      </c>
      <c r="BJ1191" s="4">
        <v>0</v>
      </c>
      <c r="BK1191" s="4">
        <v>21316</v>
      </c>
      <c r="BL1191" s="4">
        <f t="shared" si="284"/>
        <v>53321</v>
      </c>
      <c r="BM1191" s="8">
        <f t="shared" si="285"/>
        <v>9</v>
      </c>
      <c r="BN1191" s="4">
        <v>9</v>
      </c>
      <c r="BO1191" s="4">
        <v>0</v>
      </c>
      <c r="BP1191" s="4">
        <v>32</v>
      </c>
      <c r="BQ1191" s="4">
        <v>0</v>
      </c>
      <c r="BR1191" s="4">
        <f t="shared" si="286"/>
        <v>74171</v>
      </c>
      <c r="BS1191" s="4">
        <f t="shared" si="287"/>
        <v>72972</v>
      </c>
      <c r="BT1191" s="4">
        <f t="shared" si="288"/>
        <v>1198</v>
      </c>
      <c r="BU1191" s="4">
        <f t="shared" si="289"/>
        <v>228905</v>
      </c>
      <c r="BW1191" s="12">
        <v>8</v>
      </c>
    </row>
    <row r="1192" spans="1:75">
      <c r="A1192" s="4" t="s">
        <v>163</v>
      </c>
      <c r="B1192" s="18">
        <v>43508</v>
      </c>
      <c r="C1192" s="4" t="s">
        <v>99</v>
      </c>
      <c r="D1192" s="5">
        <v>2019</v>
      </c>
      <c r="E1192" s="4" t="s">
        <v>1148</v>
      </c>
      <c r="F1192" s="12">
        <v>6004</v>
      </c>
      <c r="G1192" s="12">
        <v>799</v>
      </c>
      <c r="H1192" s="12">
        <v>2332</v>
      </c>
      <c r="I1192" s="4">
        <v>0</v>
      </c>
      <c r="J1192" s="4">
        <v>0</v>
      </c>
      <c r="K1192" s="4">
        <v>2332</v>
      </c>
      <c r="L1192" s="4">
        <f t="shared" si="279"/>
        <v>0</v>
      </c>
      <c r="M1192" s="4">
        <v>6017</v>
      </c>
      <c r="N1192" s="4">
        <v>2365</v>
      </c>
      <c r="O1192" s="12">
        <v>2332</v>
      </c>
      <c r="P1192" s="4">
        <v>0</v>
      </c>
      <c r="Q1192" s="4">
        <v>0</v>
      </c>
      <c r="R1192" s="4">
        <v>33</v>
      </c>
      <c r="S1192" s="4">
        <v>3</v>
      </c>
      <c r="T1192" s="4">
        <v>3</v>
      </c>
      <c r="U1192" s="4">
        <v>27</v>
      </c>
      <c r="V1192" s="4">
        <v>0</v>
      </c>
      <c r="W1192" s="12">
        <v>0</v>
      </c>
      <c r="X1192" s="4">
        <f t="shared" si="280"/>
        <v>0</v>
      </c>
      <c r="Z1192" s="4">
        <v>50</v>
      </c>
      <c r="AA1192" s="4">
        <v>12</v>
      </c>
      <c r="AB1192" s="4">
        <v>12</v>
      </c>
      <c r="AC1192" s="4">
        <v>0</v>
      </c>
      <c r="AD1192" s="4">
        <v>0</v>
      </c>
      <c r="AE1192" s="4">
        <v>0</v>
      </c>
      <c r="AF1192" s="4">
        <v>0</v>
      </c>
      <c r="AG1192" s="4">
        <v>0</v>
      </c>
      <c r="AH1192" s="4">
        <v>0</v>
      </c>
      <c r="AI1192" s="4">
        <v>0</v>
      </c>
      <c r="AJ1192" s="4">
        <v>0</v>
      </c>
      <c r="AK1192" s="4">
        <v>0</v>
      </c>
      <c r="AL1192" s="4">
        <v>0</v>
      </c>
      <c r="AM1192" s="4">
        <v>0</v>
      </c>
      <c r="AN1192" s="4">
        <v>0</v>
      </c>
      <c r="AO1192" s="4">
        <v>0</v>
      </c>
      <c r="AP1192" s="4">
        <v>0</v>
      </c>
      <c r="AQ1192" s="4">
        <v>0</v>
      </c>
      <c r="AR1192" s="4">
        <v>0</v>
      </c>
      <c r="AS1192" s="4">
        <v>0</v>
      </c>
      <c r="AT1192" s="4">
        <v>0</v>
      </c>
      <c r="AU1192" s="4">
        <v>0</v>
      </c>
      <c r="AV1192" s="4">
        <v>0</v>
      </c>
      <c r="AW1192" s="4">
        <f t="shared" si="281"/>
        <v>12</v>
      </c>
      <c r="AX1192" s="8">
        <f t="shared" si="282"/>
        <v>12</v>
      </c>
      <c r="AY1192" s="4">
        <v>0</v>
      </c>
      <c r="AZ1192" s="4">
        <v>0</v>
      </c>
      <c r="BA1192" s="4">
        <v>0</v>
      </c>
      <c r="BB1192" s="4">
        <v>8</v>
      </c>
      <c r="BC1192" s="4">
        <v>8</v>
      </c>
      <c r="BD1192" s="4">
        <v>6</v>
      </c>
      <c r="BE1192" s="4">
        <v>6</v>
      </c>
      <c r="BF1192" s="4">
        <v>0</v>
      </c>
      <c r="BG1192" s="8">
        <f t="shared" si="283"/>
        <v>0</v>
      </c>
      <c r="BH1192" s="4">
        <v>0</v>
      </c>
      <c r="BI1192" s="4">
        <v>0</v>
      </c>
      <c r="BJ1192" s="4">
        <v>0</v>
      </c>
      <c r="BK1192" s="4">
        <v>0</v>
      </c>
      <c r="BL1192" s="4">
        <f t="shared" si="284"/>
        <v>2365</v>
      </c>
      <c r="BM1192" s="8">
        <f t="shared" si="285"/>
        <v>0</v>
      </c>
      <c r="BN1192" s="4">
        <v>0</v>
      </c>
      <c r="BO1192" s="4">
        <v>0</v>
      </c>
      <c r="BP1192" s="4">
        <v>0</v>
      </c>
      <c r="BQ1192" s="4">
        <v>0</v>
      </c>
      <c r="BR1192" s="4">
        <f t="shared" si="286"/>
        <v>2353</v>
      </c>
      <c r="BS1192" s="4">
        <f t="shared" si="287"/>
        <v>2320</v>
      </c>
      <c r="BT1192" s="4">
        <f t="shared" si="288"/>
        <v>33</v>
      </c>
      <c r="BU1192" s="4">
        <f t="shared" si="289"/>
        <v>5967</v>
      </c>
      <c r="BW1192" s="12">
        <v>0</v>
      </c>
    </row>
    <row r="1193" spans="1:75">
      <c r="A1193" s="4" t="s">
        <v>166</v>
      </c>
      <c r="B1193" s="18">
        <v>43508</v>
      </c>
      <c r="C1193" s="4" t="s">
        <v>99</v>
      </c>
      <c r="D1193" s="5">
        <v>2019</v>
      </c>
      <c r="E1193" s="4" t="s">
        <v>1149</v>
      </c>
      <c r="F1193" s="12">
        <v>17988</v>
      </c>
      <c r="G1193" s="12">
        <v>1665</v>
      </c>
      <c r="H1193" s="12">
        <v>6340</v>
      </c>
      <c r="I1193" s="4">
        <v>2</v>
      </c>
      <c r="J1193" s="4">
        <v>0</v>
      </c>
      <c r="K1193" s="4">
        <v>6342</v>
      </c>
      <c r="L1193" s="4">
        <f t="shared" si="279"/>
        <v>0</v>
      </c>
      <c r="M1193" s="4">
        <v>18138</v>
      </c>
      <c r="N1193" s="4">
        <v>6442</v>
      </c>
      <c r="O1193" s="12">
        <v>6342</v>
      </c>
      <c r="P1193" s="4">
        <v>1</v>
      </c>
      <c r="Q1193" s="4">
        <v>1</v>
      </c>
      <c r="R1193" s="4">
        <v>99</v>
      </c>
      <c r="S1193" s="4">
        <v>11</v>
      </c>
      <c r="T1193" s="4">
        <v>23</v>
      </c>
      <c r="U1193" s="4">
        <v>60</v>
      </c>
      <c r="V1193" s="4">
        <v>0</v>
      </c>
      <c r="W1193" s="12">
        <v>5</v>
      </c>
      <c r="X1193" s="4">
        <f t="shared" si="280"/>
        <v>0</v>
      </c>
      <c r="Z1193" s="4">
        <v>1238</v>
      </c>
      <c r="AA1193" s="4">
        <v>250</v>
      </c>
      <c r="AB1193" s="4">
        <v>248</v>
      </c>
      <c r="AC1193" s="4">
        <v>2</v>
      </c>
      <c r="AD1193" s="4">
        <v>0</v>
      </c>
      <c r="AE1193" s="4">
        <v>1</v>
      </c>
      <c r="AF1193" s="4">
        <v>0</v>
      </c>
      <c r="AG1193" s="4">
        <v>1</v>
      </c>
      <c r="AH1193" s="4">
        <v>0</v>
      </c>
      <c r="AI1193" s="4">
        <v>0</v>
      </c>
      <c r="AJ1193" s="4">
        <v>0</v>
      </c>
      <c r="AK1193" s="4">
        <v>0</v>
      </c>
      <c r="AL1193" s="4">
        <v>0</v>
      </c>
      <c r="AM1193" s="4">
        <v>0</v>
      </c>
      <c r="AN1193" s="4">
        <v>0</v>
      </c>
      <c r="AO1193" s="4">
        <v>0</v>
      </c>
      <c r="AP1193" s="4">
        <v>0</v>
      </c>
      <c r="AQ1193" s="4">
        <v>0</v>
      </c>
      <c r="AR1193" s="4">
        <v>0</v>
      </c>
      <c r="AS1193" s="4">
        <v>0</v>
      </c>
      <c r="AT1193" s="4">
        <v>0</v>
      </c>
      <c r="AU1193" s="4">
        <v>0</v>
      </c>
      <c r="AV1193" s="4">
        <v>0</v>
      </c>
      <c r="AW1193" s="4">
        <f t="shared" si="281"/>
        <v>250</v>
      </c>
      <c r="AX1193" s="8">
        <f t="shared" si="282"/>
        <v>248</v>
      </c>
      <c r="AY1193" s="4">
        <v>0</v>
      </c>
      <c r="AZ1193" s="4">
        <v>0</v>
      </c>
      <c r="BA1193" s="4">
        <v>0</v>
      </c>
      <c r="BB1193" s="4">
        <v>116</v>
      </c>
      <c r="BC1193" s="4">
        <v>116</v>
      </c>
      <c r="BD1193" s="4">
        <v>21</v>
      </c>
      <c r="BE1193" s="4">
        <v>20</v>
      </c>
      <c r="BF1193" s="4">
        <v>1</v>
      </c>
      <c r="BG1193" s="8">
        <f t="shared" si="283"/>
        <v>2</v>
      </c>
      <c r="BH1193" s="4">
        <v>2</v>
      </c>
      <c r="BI1193" s="4">
        <v>0</v>
      </c>
      <c r="BJ1193" s="4">
        <v>1</v>
      </c>
      <c r="BK1193" s="4">
        <v>3108</v>
      </c>
      <c r="BL1193" s="4">
        <f t="shared" si="284"/>
        <v>3332</v>
      </c>
      <c r="BM1193" s="8">
        <f t="shared" si="285"/>
        <v>6</v>
      </c>
      <c r="BN1193" s="4">
        <v>6</v>
      </c>
      <c r="BO1193" s="4">
        <v>0</v>
      </c>
      <c r="BP1193" s="4">
        <v>1</v>
      </c>
      <c r="BQ1193" s="4">
        <v>6</v>
      </c>
      <c r="BR1193" s="4">
        <f t="shared" si="286"/>
        <v>6192</v>
      </c>
      <c r="BS1193" s="4">
        <f t="shared" si="287"/>
        <v>6094</v>
      </c>
      <c r="BT1193" s="4">
        <f t="shared" si="288"/>
        <v>97</v>
      </c>
      <c r="BU1193" s="4">
        <f t="shared" si="289"/>
        <v>16900</v>
      </c>
      <c r="BW1193" s="12">
        <v>0</v>
      </c>
    </row>
    <row r="1194" spans="1:75">
      <c r="A1194" s="4" t="s">
        <v>168</v>
      </c>
      <c r="B1194" s="18">
        <v>43508</v>
      </c>
      <c r="C1194" s="4" t="s">
        <v>99</v>
      </c>
      <c r="D1194" s="5">
        <v>2019</v>
      </c>
      <c r="E1194" s="4" t="s">
        <v>1150</v>
      </c>
      <c r="F1194" s="12"/>
      <c r="G1194" s="12"/>
      <c r="H1194" s="12"/>
      <c r="K1194" s="4">
        <v>0</v>
      </c>
      <c r="L1194" s="4">
        <f t="shared" si="279"/>
        <v>0</v>
      </c>
      <c r="O1194" s="12"/>
      <c r="W1194" s="12"/>
      <c r="X1194" s="4">
        <f t="shared" si="280"/>
        <v>0</v>
      </c>
      <c r="AW1194" s="4">
        <f t="shared" si="281"/>
        <v>0</v>
      </c>
      <c r="AX1194" s="8">
        <f t="shared" si="282"/>
        <v>0</v>
      </c>
      <c r="BG1194" s="8">
        <f t="shared" si="283"/>
        <v>0</v>
      </c>
      <c r="BL1194" s="4">
        <f t="shared" si="284"/>
        <v>0</v>
      </c>
      <c r="BM1194" s="8">
        <f t="shared" si="285"/>
        <v>0</v>
      </c>
      <c r="BR1194" s="4">
        <f t="shared" si="286"/>
        <v>0</v>
      </c>
      <c r="BS1194" s="4">
        <f t="shared" si="287"/>
        <v>0</v>
      </c>
      <c r="BT1194" s="4">
        <f t="shared" si="288"/>
        <v>0</v>
      </c>
      <c r="BU1194" s="4">
        <f t="shared" si="289"/>
        <v>0</v>
      </c>
      <c r="BW1194" s="12"/>
    </row>
    <row r="1195" spans="1:75">
      <c r="A1195" s="4" t="s">
        <v>170</v>
      </c>
      <c r="B1195" s="18">
        <v>43508</v>
      </c>
      <c r="C1195" s="4" t="s">
        <v>99</v>
      </c>
      <c r="D1195" s="5">
        <v>2019</v>
      </c>
      <c r="E1195" s="4" t="s">
        <v>1151</v>
      </c>
      <c r="F1195" s="12">
        <v>733</v>
      </c>
      <c r="G1195" s="12">
        <v>40</v>
      </c>
      <c r="H1195" s="12">
        <v>278</v>
      </c>
      <c r="I1195" s="4">
        <v>0</v>
      </c>
      <c r="J1195" s="4">
        <v>0</v>
      </c>
      <c r="K1195" s="4">
        <v>278</v>
      </c>
      <c r="L1195" s="4">
        <f t="shared" si="279"/>
        <v>0</v>
      </c>
      <c r="M1195" s="4">
        <v>733</v>
      </c>
      <c r="N1195" s="4">
        <v>282</v>
      </c>
      <c r="O1195" s="12">
        <v>278</v>
      </c>
      <c r="P1195" s="4">
        <v>0</v>
      </c>
      <c r="Q1195" s="4">
        <v>0</v>
      </c>
      <c r="R1195" s="4">
        <v>4</v>
      </c>
      <c r="S1195" s="4">
        <v>1</v>
      </c>
      <c r="T1195" s="4">
        <v>1</v>
      </c>
      <c r="U1195" s="4">
        <v>2</v>
      </c>
      <c r="V1195" s="4">
        <v>0</v>
      </c>
      <c r="W1195" s="12">
        <v>0</v>
      </c>
      <c r="X1195" s="4">
        <f t="shared" si="280"/>
        <v>0</v>
      </c>
      <c r="Z1195" s="4">
        <v>7</v>
      </c>
      <c r="AA1195" s="4">
        <v>1</v>
      </c>
      <c r="AB1195" s="4">
        <v>1</v>
      </c>
      <c r="AC1195" s="4">
        <v>0</v>
      </c>
      <c r="AD1195" s="4">
        <v>0</v>
      </c>
      <c r="AE1195" s="4">
        <v>0</v>
      </c>
      <c r="AF1195" s="4">
        <v>0</v>
      </c>
      <c r="AG1195" s="4">
        <v>0</v>
      </c>
      <c r="AH1195" s="4">
        <v>0</v>
      </c>
      <c r="AI1195" s="4">
        <v>0</v>
      </c>
      <c r="AJ1195" s="4">
        <v>0</v>
      </c>
      <c r="AK1195" s="4">
        <v>0</v>
      </c>
      <c r="AL1195" s="4">
        <v>0</v>
      </c>
      <c r="AM1195" s="4">
        <v>0</v>
      </c>
      <c r="AN1195" s="4">
        <v>0</v>
      </c>
      <c r="AO1195" s="4">
        <v>0</v>
      </c>
      <c r="AP1195" s="4">
        <v>0</v>
      </c>
      <c r="AQ1195" s="4">
        <v>0</v>
      </c>
      <c r="AR1195" s="4">
        <v>0</v>
      </c>
      <c r="AS1195" s="4">
        <v>0</v>
      </c>
      <c r="AT1195" s="4">
        <v>0</v>
      </c>
      <c r="AU1195" s="4">
        <v>0</v>
      </c>
      <c r="AV1195" s="4">
        <v>0</v>
      </c>
      <c r="AW1195" s="4">
        <f t="shared" si="281"/>
        <v>1</v>
      </c>
      <c r="AX1195" s="8">
        <f t="shared" si="282"/>
        <v>1</v>
      </c>
      <c r="AY1195" s="4">
        <v>0</v>
      </c>
      <c r="AZ1195" s="4">
        <v>0</v>
      </c>
      <c r="BA1195" s="4">
        <v>0</v>
      </c>
      <c r="BB1195" s="4">
        <v>2</v>
      </c>
      <c r="BC1195" s="4">
        <v>2</v>
      </c>
      <c r="BD1195" s="4">
        <v>2</v>
      </c>
      <c r="BE1195" s="4">
        <v>2</v>
      </c>
      <c r="BF1195" s="4">
        <v>0</v>
      </c>
      <c r="BG1195" s="8">
        <f t="shared" si="283"/>
        <v>0</v>
      </c>
      <c r="BH1195" s="4">
        <v>0</v>
      </c>
      <c r="BI1195" s="4">
        <v>0</v>
      </c>
      <c r="BJ1195" s="4">
        <v>0</v>
      </c>
      <c r="BK1195" s="4">
        <v>115</v>
      </c>
      <c r="BL1195" s="4">
        <f t="shared" si="284"/>
        <v>167</v>
      </c>
      <c r="BM1195" s="8">
        <f t="shared" si="285"/>
        <v>1</v>
      </c>
      <c r="BN1195" s="4">
        <v>1</v>
      </c>
      <c r="BO1195" s="4">
        <v>0</v>
      </c>
      <c r="BP1195" s="4">
        <v>0</v>
      </c>
      <c r="BQ1195" s="4">
        <v>0</v>
      </c>
      <c r="BR1195" s="4">
        <f t="shared" si="286"/>
        <v>281</v>
      </c>
      <c r="BS1195" s="4">
        <f t="shared" si="287"/>
        <v>277</v>
      </c>
      <c r="BT1195" s="4">
        <f t="shared" si="288"/>
        <v>4</v>
      </c>
      <c r="BU1195" s="4">
        <f t="shared" si="289"/>
        <v>726</v>
      </c>
      <c r="BW1195" s="12">
        <v>0</v>
      </c>
    </row>
    <row r="1196" spans="1:75">
      <c r="A1196" s="4" t="s">
        <v>172</v>
      </c>
      <c r="B1196" s="18">
        <v>43508</v>
      </c>
      <c r="C1196" s="4" t="s">
        <v>99</v>
      </c>
      <c r="D1196" s="5">
        <v>2019</v>
      </c>
      <c r="E1196" s="4" t="s">
        <v>1152</v>
      </c>
      <c r="F1196" s="12">
        <v>28392</v>
      </c>
      <c r="G1196" s="12">
        <v>1509</v>
      </c>
      <c r="H1196" s="12">
        <v>12388</v>
      </c>
      <c r="I1196" s="4">
        <v>0</v>
      </c>
      <c r="J1196" s="4">
        <v>0</v>
      </c>
      <c r="K1196" s="4">
        <v>12388</v>
      </c>
      <c r="L1196" s="4">
        <f t="shared" si="279"/>
        <v>0</v>
      </c>
      <c r="M1196" s="4">
        <v>28515</v>
      </c>
      <c r="N1196" s="4">
        <v>12537</v>
      </c>
      <c r="O1196" s="12">
        <v>12388</v>
      </c>
      <c r="P1196" s="4">
        <v>0</v>
      </c>
      <c r="Q1196" s="4">
        <v>0</v>
      </c>
      <c r="R1196" s="4">
        <v>149</v>
      </c>
      <c r="S1196" s="4">
        <v>10</v>
      </c>
      <c r="T1196" s="4">
        <v>37</v>
      </c>
      <c r="U1196" s="4">
        <v>91</v>
      </c>
      <c r="V1196" s="4">
        <v>0</v>
      </c>
      <c r="W1196" s="12">
        <v>11</v>
      </c>
      <c r="X1196" s="4">
        <f t="shared" si="280"/>
        <v>0</v>
      </c>
      <c r="Z1196" s="4">
        <v>342</v>
      </c>
      <c r="AA1196" s="4">
        <v>49</v>
      </c>
      <c r="AB1196" s="4">
        <v>48</v>
      </c>
      <c r="AC1196" s="4">
        <v>1</v>
      </c>
      <c r="AD1196" s="4">
        <v>0</v>
      </c>
      <c r="AE1196" s="4">
        <v>0</v>
      </c>
      <c r="AF1196" s="4">
        <v>0</v>
      </c>
      <c r="AG1196" s="4">
        <v>0</v>
      </c>
      <c r="AH1196" s="4">
        <v>0</v>
      </c>
      <c r="AI1196" s="4">
        <v>0</v>
      </c>
      <c r="AJ1196" s="4">
        <v>0</v>
      </c>
      <c r="AK1196" s="4">
        <v>0</v>
      </c>
      <c r="AL1196" s="4">
        <v>0</v>
      </c>
      <c r="AM1196" s="4">
        <v>0</v>
      </c>
      <c r="AN1196" s="4">
        <v>0</v>
      </c>
      <c r="AO1196" s="4">
        <v>0</v>
      </c>
      <c r="AP1196" s="4">
        <v>0</v>
      </c>
      <c r="AQ1196" s="4">
        <v>0</v>
      </c>
      <c r="AR1196" s="4">
        <v>0</v>
      </c>
      <c r="AS1196" s="4">
        <v>0</v>
      </c>
      <c r="AT1196" s="4">
        <v>0</v>
      </c>
      <c r="AU1196" s="4">
        <v>0</v>
      </c>
      <c r="AV1196" s="4">
        <v>0</v>
      </c>
      <c r="AW1196" s="4">
        <f t="shared" si="281"/>
        <v>49</v>
      </c>
      <c r="AX1196" s="8">
        <f t="shared" si="282"/>
        <v>48</v>
      </c>
      <c r="AY1196" s="4">
        <v>0</v>
      </c>
      <c r="AZ1196" s="4">
        <v>0</v>
      </c>
      <c r="BA1196" s="4">
        <v>0</v>
      </c>
      <c r="BB1196" s="4">
        <v>26</v>
      </c>
      <c r="BC1196" s="4">
        <v>26</v>
      </c>
      <c r="BD1196" s="4">
        <v>19</v>
      </c>
      <c r="BE1196" s="4">
        <v>16</v>
      </c>
      <c r="BF1196" s="4">
        <v>3</v>
      </c>
      <c r="BG1196" s="8">
        <f t="shared" si="283"/>
        <v>10</v>
      </c>
      <c r="BH1196" s="4">
        <v>10</v>
      </c>
      <c r="BI1196" s="4">
        <v>0</v>
      </c>
      <c r="BJ1196" s="4">
        <v>0</v>
      </c>
      <c r="BK1196" s="4">
        <v>5311</v>
      </c>
      <c r="BL1196" s="4">
        <f t="shared" si="284"/>
        <v>7216</v>
      </c>
      <c r="BM1196" s="8">
        <f t="shared" si="285"/>
        <v>77</v>
      </c>
      <c r="BN1196" s="4">
        <v>77</v>
      </c>
      <c r="BO1196" s="4">
        <v>0</v>
      </c>
      <c r="BP1196" s="4">
        <v>0</v>
      </c>
      <c r="BQ1196" s="4">
        <v>0</v>
      </c>
      <c r="BR1196" s="4">
        <f t="shared" si="286"/>
        <v>12488</v>
      </c>
      <c r="BS1196" s="4">
        <f t="shared" si="287"/>
        <v>12340</v>
      </c>
      <c r="BT1196" s="4">
        <f t="shared" si="288"/>
        <v>148</v>
      </c>
      <c r="BU1196" s="4">
        <f t="shared" si="289"/>
        <v>28173</v>
      </c>
      <c r="BW1196" s="12">
        <v>0</v>
      </c>
    </row>
    <row r="1197" spans="1:75">
      <c r="A1197" s="4" t="s">
        <v>174</v>
      </c>
      <c r="B1197" s="18">
        <v>43508</v>
      </c>
      <c r="C1197" s="4" t="s">
        <v>99</v>
      </c>
      <c r="D1197" s="5">
        <v>2019</v>
      </c>
      <c r="E1197" s="4" t="s">
        <v>1153</v>
      </c>
      <c r="F1197" s="12">
        <v>2675</v>
      </c>
      <c r="G1197" s="12">
        <v>86</v>
      </c>
      <c r="H1197" s="12">
        <v>983</v>
      </c>
      <c r="I1197" s="4">
        <v>0</v>
      </c>
      <c r="J1197" s="4">
        <v>0</v>
      </c>
      <c r="K1197" s="4">
        <v>983</v>
      </c>
      <c r="L1197" s="4">
        <f t="shared" si="279"/>
        <v>17</v>
      </c>
      <c r="M1197" s="4">
        <v>2167</v>
      </c>
      <c r="N1197" s="4">
        <v>983</v>
      </c>
      <c r="O1197" s="12">
        <v>966</v>
      </c>
      <c r="P1197" s="4">
        <v>0</v>
      </c>
      <c r="Q1197" s="4">
        <v>0</v>
      </c>
      <c r="R1197" s="4">
        <v>17</v>
      </c>
      <c r="S1197" s="4">
        <v>1</v>
      </c>
      <c r="T1197" s="4">
        <v>2</v>
      </c>
      <c r="U1197" s="4">
        <v>14</v>
      </c>
      <c r="V1197" s="4">
        <v>0</v>
      </c>
      <c r="W1197" s="12">
        <v>0</v>
      </c>
      <c r="X1197" s="4">
        <f t="shared" si="280"/>
        <v>0</v>
      </c>
      <c r="Z1197" s="4">
        <v>21</v>
      </c>
      <c r="AA1197" s="4">
        <v>3</v>
      </c>
      <c r="AB1197" s="4">
        <v>3</v>
      </c>
      <c r="AC1197" s="4">
        <v>0</v>
      </c>
      <c r="AD1197" s="4">
        <v>0</v>
      </c>
      <c r="AE1197" s="4">
        <v>0</v>
      </c>
      <c r="AF1197" s="4">
        <v>0</v>
      </c>
      <c r="AG1197" s="4">
        <v>0</v>
      </c>
      <c r="AH1197" s="4">
        <v>0</v>
      </c>
      <c r="AI1197" s="4">
        <v>0</v>
      </c>
      <c r="AJ1197" s="4">
        <v>0</v>
      </c>
      <c r="AK1197" s="4">
        <v>0</v>
      </c>
      <c r="AL1197" s="4">
        <v>0</v>
      </c>
      <c r="AM1197" s="4">
        <v>0</v>
      </c>
      <c r="AN1197" s="4">
        <v>0</v>
      </c>
      <c r="AO1197" s="4">
        <v>0</v>
      </c>
      <c r="AP1197" s="4">
        <v>0</v>
      </c>
      <c r="AQ1197" s="4">
        <v>0</v>
      </c>
      <c r="AR1197" s="4">
        <v>0</v>
      </c>
      <c r="AS1197" s="4">
        <v>0</v>
      </c>
      <c r="AT1197" s="4">
        <v>0</v>
      </c>
      <c r="AU1197" s="4">
        <v>0</v>
      </c>
      <c r="AV1197" s="4">
        <v>0</v>
      </c>
      <c r="AW1197" s="4">
        <f t="shared" si="281"/>
        <v>3</v>
      </c>
      <c r="AX1197" s="8">
        <f t="shared" si="282"/>
        <v>3</v>
      </c>
      <c r="AY1197" s="4">
        <v>0</v>
      </c>
      <c r="AZ1197" s="4">
        <v>0</v>
      </c>
      <c r="BA1197" s="4">
        <v>0</v>
      </c>
      <c r="BB1197" s="4">
        <v>0</v>
      </c>
      <c r="BC1197" s="4">
        <v>0</v>
      </c>
      <c r="BD1197" s="4">
        <v>0</v>
      </c>
      <c r="BE1197" s="4">
        <v>0</v>
      </c>
      <c r="BF1197" s="4">
        <v>0</v>
      </c>
      <c r="BG1197" s="8">
        <f t="shared" si="283"/>
        <v>0</v>
      </c>
      <c r="BH1197" s="4">
        <v>0</v>
      </c>
      <c r="BI1197" s="4">
        <v>0</v>
      </c>
      <c r="BJ1197" s="4">
        <v>0</v>
      </c>
      <c r="BK1197" s="4">
        <v>64</v>
      </c>
      <c r="BL1197" s="4">
        <f t="shared" si="284"/>
        <v>919</v>
      </c>
      <c r="BM1197" s="8">
        <f t="shared" si="285"/>
        <v>0</v>
      </c>
      <c r="BN1197" s="4">
        <v>0</v>
      </c>
      <c r="BO1197" s="4">
        <v>0</v>
      </c>
      <c r="BP1197" s="4">
        <v>0</v>
      </c>
      <c r="BQ1197" s="4">
        <v>0</v>
      </c>
      <c r="BR1197" s="4">
        <f t="shared" si="286"/>
        <v>980</v>
      </c>
      <c r="BS1197" s="4">
        <f t="shared" si="287"/>
        <v>963</v>
      </c>
      <c r="BT1197" s="4">
        <f t="shared" si="288"/>
        <v>17</v>
      </c>
      <c r="BU1197" s="4">
        <f t="shared" si="289"/>
        <v>2146</v>
      </c>
      <c r="BW1197" s="12">
        <v>0</v>
      </c>
    </row>
    <row r="1198" spans="1:75">
      <c r="A1198" s="4" t="s">
        <v>176</v>
      </c>
      <c r="B1198" s="18">
        <v>43508</v>
      </c>
      <c r="C1198" s="4" t="s">
        <v>99</v>
      </c>
      <c r="D1198" s="5">
        <v>2019</v>
      </c>
      <c r="E1198" s="4" t="s">
        <v>1154</v>
      </c>
      <c r="F1198" s="12">
        <v>43052</v>
      </c>
      <c r="G1198" s="12">
        <v>2158</v>
      </c>
      <c r="H1198" s="12">
        <v>15964</v>
      </c>
      <c r="I1198" s="4">
        <v>0</v>
      </c>
      <c r="J1198" s="4">
        <v>1</v>
      </c>
      <c r="K1198" s="4">
        <v>15963</v>
      </c>
      <c r="L1198" s="4">
        <f t="shared" si="279"/>
        <v>0</v>
      </c>
      <c r="M1198" s="4">
        <v>43166</v>
      </c>
      <c r="N1198" s="4">
        <v>16185</v>
      </c>
      <c r="O1198" s="12">
        <v>15963</v>
      </c>
      <c r="P1198" s="4">
        <v>0</v>
      </c>
      <c r="Q1198" s="4">
        <v>0</v>
      </c>
      <c r="R1198" s="4">
        <v>222</v>
      </c>
      <c r="S1198" s="4">
        <v>50</v>
      </c>
      <c r="T1198" s="4">
        <v>20</v>
      </c>
      <c r="U1198" s="4">
        <v>140</v>
      </c>
      <c r="V1198" s="4">
        <v>0</v>
      </c>
      <c r="W1198" s="12">
        <v>12</v>
      </c>
      <c r="X1198" s="4">
        <f t="shared" si="280"/>
        <v>0</v>
      </c>
      <c r="Z1198" s="4">
        <v>539</v>
      </c>
      <c r="AA1198" s="4">
        <v>63</v>
      </c>
      <c r="AB1198" s="4">
        <v>63</v>
      </c>
      <c r="AC1198" s="4">
        <v>0</v>
      </c>
      <c r="AD1198" s="4">
        <v>0</v>
      </c>
      <c r="AE1198" s="4">
        <v>0</v>
      </c>
      <c r="AF1198" s="4">
        <v>0</v>
      </c>
      <c r="AG1198" s="4">
        <v>0</v>
      </c>
      <c r="AH1198" s="4">
        <v>0</v>
      </c>
      <c r="AI1198" s="4">
        <v>0</v>
      </c>
      <c r="AJ1198" s="4">
        <v>0</v>
      </c>
      <c r="AK1198" s="4">
        <v>0</v>
      </c>
      <c r="AL1198" s="4">
        <v>0</v>
      </c>
      <c r="AM1198" s="4">
        <v>0</v>
      </c>
      <c r="AN1198" s="4">
        <v>0</v>
      </c>
      <c r="AO1198" s="4">
        <v>0</v>
      </c>
      <c r="AP1198" s="4">
        <v>0</v>
      </c>
      <c r="AQ1198" s="4">
        <v>0</v>
      </c>
      <c r="AR1198" s="4">
        <v>0</v>
      </c>
      <c r="AS1198" s="4">
        <v>0</v>
      </c>
      <c r="AT1198" s="4">
        <v>0</v>
      </c>
      <c r="AU1198" s="4">
        <v>0</v>
      </c>
      <c r="AV1198" s="4">
        <v>0</v>
      </c>
      <c r="AW1198" s="4">
        <f t="shared" si="281"/>
        <v>63</v>
      </c>
      <c r="AX1198" s="8">
        <f t="shared" si="282"/>
        <v>63</v>
      </c>
      <c r="AY1198" s="4">
        <v>0</v>
      </c>
      <c r="AZ1198" s="4">
        <v>0</v>
      </c>
      <c r="BA1198" s="4">
        <v>0</v>
      </c>
      <c r="BB1198" s="4">
        <v>13</v>
      </c>
      <c r="BC1198" s="4">
        <v>13</v>
      </c>
      <c r="BD1198" s="4">
        <v>12</v>
      </c>
      <c r="BE1198" s="4">
        <v>12</v>
      </c>
      <c r="BF1198" s="4">
        <v>0</v>
      </c>
      <c r="BG1198" s="8">
        <f t="shared" si="283"/>
        <v>10</v>
      </c>
      <c r="BH1198" s="4">
        <v>10</v>
      </c>
      <c r="BI1198" s="4">
        <v>0</v>
      </c>
      <c r="BJ1198" s="4">
        <v>0</v>
      </c>
      <c r="BK1198" s="4">
        <v>2983</v>
      </c>
      <c r="BL1198" s="4">
        <f t="shared" si="284"/>
        <v>13192</v>
      </c>
      <c r="BM1198" s="8">
        <f t="shared" si="285"/>
        <v>38</v>
      </c>
      <c r="BN1198" s="4">
        <v>38</v>
      </c>
      <c r="BO1198" s="4">
        <v>0</v>
      </c>
      <c r="BP1198" s="4">
        <v>0</v>
      </c>
      <c r="BQ1198" s="4">
        <v>6</v>
      </c>
      <c r="BR1198" s="4">
        <f t="shared" si="286"/>
        <v>16122</v>
      </c>
      <c r="BS1198" s="4">
        <f t="shared" si="287"/>
        <v>15900</v>
      </c>
      <c r="BT1198" s="4">
        <f t="shared" si="288"/>
        <v>222</v>
      </c>
      <c r="BU1198" s="4">
        <f t="shared" si="289"/>
        <v>42627</v>
      </c>
      <c r="BW1198" s="12">
        <v>0</v>
      </c>
    </row>
    <row r="1199" spans="1:75">
      <c r="A1199" s="21" t="s">
        <v>178</v>
      </c>
      <c r="B1199" s="22">
        <v>43508</v>
      </c>
      <c r="C1199" s="21" t="s">
        <v>99</v>
      </c>
      <c r="D1199" s="23">
        <v>2019</v>
      </c>
      <c r="E1199" s="21" t="s">
        <v>1155</v>
      </c>
      <c r="F1199" s="21">
        <v>1614208</v>
      </c>
      <c r="G1199" s="21">
        <v>148153</v>
      </c>
      <c r="H1199" s="21">
        <v>531833</v>
      </c>
      <c r="I1199" s="21">
        <v>69</v>
      </c>
      <c r="J1199" s="21">
        <v>26</v>
      </c>
      <c r="K1199" s="21">
        <v>531876</v>
      </c>
      <c r="L1199" s="21">
        <v>108</v>
      </c>
      <c r="M1199" s="21">
        <v>1620833</v>
      </c>
      <c r="N1199" s="21">
        <v>546637</v>
      </c>
      <c r="O1199" s="21">
        <v>531768</v>
      </c>
      <c r="P1199" s="21">
        <v>14</v>
      </c>
      <c r="Q1199" s="21">
        <v>8</v>
      </c>
      <c r="R1199" s="21">
        <v>14211</v>
      </c>
      <c r="S1199" s="21">
        <v>1274</v>
      </c>
      <c r="T1199" s="21">
        <v>2359</v>
      </c>
      <c r="U1199" s="21">
        <v>10910</v>
      </c>
      <c r="V1199" s="21">
        <v>8</v>
      </c>
      <c r="W1199" s="21">
        <v>247</v>
      </c>
      <c r="X1199" s="21">
        <v>644</v>
      </c>
      <c r="Y1199" s="38">
        <v>0</v>
      </c>
      <c r="Z1199" s="21">
        <v>32003</v>
      </c>
      <c r="AA1199" s="21">
        <v>4836</v>
      </c>
      <c r="AB1199" s="21">
        <v>4772</v>
      </c>
      <c r="AC1199" s="21">
        <v>63</v>
      </c>
      <c r="AD1199" s="21">
        <v>12</v>
      </c>
      <c r="AE1199" s="21">
        <v>31</v>
      </c>
      <c r="AF1199" s="21">
        <v>6</v>
      </c>
      <c r="AG1199" s="21">
        <v>12</v>
      </c>
      <c r="AH1199" s="21">
        <v>0</v>
      </c>
      <c r="AI1199" s="21">
        <v>0</v>
      </c>
      <c r="AJ1199" s="21">
        <v>1</v>
      </c>
      <c r="AK1199" s="21">
        <v>0</v>
      </c>
      <c r="AL1199" s="21">
        <v>0</v>
      </c>
      <c r="AM1199" s="21">
        <v>1</v>
      </c>
      <c r="AN1199" s="21">
        <v>7</v>
      </c>
      <c r="AO1199" s="21">
        <v>8</v>
      </c>
      <c r="AP1199" s="21">
        <v>0</v>
      </c>
      <c r="AQ1199" s="21">
        <v>2</v>
      </c>
      <c r="AR1199" s="21">
        <v>6</v>
      </c>
      <c r="AS1199" s="21">
        <v>0</v>
      </c>
      <c r="AT1199" s="21">
        <v>0</v>
      </c>
      <c r="AU1199" s="21">
        <v>0</v>
      </c>
      <c r="AV1199" s="21">
        <v>6</v>
      </c>
      <c r="AW1199" s="21">
        <v>4836</v>
      </c>
      <c r="AX1199" s="21">
        <v>4772</v>
      </c>
      <c r="AY1199" s="21">
        <v>0</v>
      </c>
      <c r="AZ1199" s="21">
        <v>0</v>
      </c>
      <c r="BA1199" s="21">
        <v>0</v>
      </c>
      <c r="BB1199" s="21">
        <v>6673</v>
      </c>
      <c r="BC1199" s="21">
        <v>6747</v>
      </c>
      <c r="BD1199" s="21">
        <v>2215</v>
      </c>
      <c r="BE1199" s="21">
        <v>2059</v>
      </c>
      <c r="BF1199" s="21">
        <v>156</v>
      </c>
      <c r="BG1199" s="21">
        <v>792</v>
      </c>
      <c r="BH1199" s="21">
        <v>772</v>
      </c>
      <c r="BI1199" s="21">
        <v>20</v>
      </c>
      <c r="BJ1199" s="21">
        <v>20</v>
      </c>
      <c r="BK1199" s="21">
        <v>140234</v>
      </c>
      <c r="BL1199" s="21">
        <v>405611</v>
      </c>
      <c r="BM1199" s="21">
        <v>3628</v>
      </c>
      <c r="BN1199" s="21">
        <v>1122</v>
      </c>
      <c r="BO1199" s="21">
        <v>2506</v>
      </c>
      <c r="BP1199" s="21">
        <v>234</v>
      </c>
      <c r="BQ1199" s="21">
        <v>444</v>
      </c>
      <c r="BR1199" s="21">
        <v>541793</v>
      </c>
      <c r="BS1199" s="21">
        <v>526994</v>
      </c>
      <c r="BT1199" s="21">
        <v>14140</v>
      </c>
      <c r="BU1199" s="21">
        <v>1588823</v>
      </c>
      <c r="BV1199" s="21"/>
      <c r="BW1199" s="21">
        <v>11</v>
      </c>
    </row>
    <row r="1200" spans="1:75">
      <c r="A1200" s="4" t="s">
        <v>98</v>
      </c>
      <c r="B1200" s="18">
        <v>43411</v>
      </c>
      <c r="C1200" s="4" t="s">
        <v>179</v>
      </c>
      <c r="D1200" s="5">
        <v>2018</v>
      </c>
      <c r="E1200" s="4" t="str">
        <f t="shared" ref="E1200:E1231" si="290">CONCATENATE(A1200,C1200,D1200)</f>
        <v>AdamsGeneral2018</v>
      </c>
      <c r="F1200" s="4">
        <v>6770</v>
      </c>
      <c r="G1200" s="4">
        <v>634</v>
      </c>
      <c r="H1200" s="4">
        <v>4310</v>
      </c>
      <c r="I1200" s="4">
        <v>0</v>
      </c>
      <c r="J1200" s="4">
        <v>1</v>
      </c>
      <c r="K1200" s="4">
        <f t="shared" ref="K1200:K1231" si="291">H1200-J1200+I1200</f>
        <v>4309</v>
      </c>
      <c r="L1200" s="4">
        <f t="shared" ref="L1200:L1231" si="292">(H1200+I1200-J1200)-(O1200)</f>
        <v>0</v>
      </c>
      <c r="M1200" s="4">
        <v>6770</v>
      </c>
      <c r="N1200" s="12">
        <v>4449</v>
      </c>
      <c r="O1200" s="12">
        <v>4309</v>
      </c>
      <c r="P1200" s="4">
        <v>24</v>
      </c>
      <c r="Q1200" s="4">
        <v>0</v>
      </c>
      <c r="R1200" s="4">
        <v>115</v>
      </c>
      <c r="S1200" s="4">
        <v>14</v>
      </c>
      <c r="T1200" s="4">
        <v>86</v>
      </c>
      <c r="U1200" s="4">
        <v>15</v>
      </c>
      <c r="V1200" s="4">
        <v>0</v>
      </c>
      <c r="W1200" s="8">
        <v>0</v>
      </c>
      <c r="X1200" s="4">
        <f t="shared" ref="X1200:X1231" si="293">(N1200)-(O1200+P1200+R1200)</f>
        <v>1</v>
      </c>
      <c r="Z1200" s="12">
        <v>53</v>
      </c>
      <c r="AA1200" s="12">
        <v>16</v>
      </c>
      <c r="AB1200" s="12">
        <v>16</v>
      </c>
      <c r="AC1200" s="4">
        <v>0</v>
      </c>
      <c r="AD1200" s="4">
        <v>0</v>
      </c>
      <c r="AE1200" s="4">
        <v>0</v>
      </c>
      <c r="AF1200" s="4">
        <v>0</v>
      </c>
      <c r="AG1200" s="4">
        <v>0</v>
      </c>
      <c r="AH1200" s="4">
        <v>0</v>
      </c>
      <c r="AI1200" s="4">
        <v>0</v>
      </c>
      <c r="AJ1200" s="4">
        <v>0</v>
      </c>
      <c r="AK1200" s="4">
        <v>0</v>
      </c>
      <c r="AL1200" s="4">
        <v>0</v>
      </c>
      <c r="AM1200" s="4">
        <v>0</v>
      </c>
      <c r="AN1200" s="4">
        <v>1</v>
      </c>
      <c r="AO1200" s="4">
        <v>3</v>
      </c>
      <c r="AP1200" s="4">
        <v>0</v>
      </c>
      <c r="AQ1200" s="4">
        <v>3</v>
      </c>
      <c r="AR1200" s="4">
        <v>0</v>
      </c>
      <c r="AS1200" s="4">
        <v>0</v>
      </c>
      <c r="AT1200" s="4">
        <v>0</v>
      </c>
      <c r="AU1200" s="4">
        <v>0</v>
      </c>
      <c r="AV1200" s="4">
        <v>0</v>
      </c>
      <c r="AW1200" s="4">
        <f t="shared" ref="AW1200:AW1231" si="294">AA1200+AH1200</f>
        <v>16</v>
      </c>
      <c r="AX1200" s="8">
        <f t="shared" ref="AX1200:AX1231" si="295">AB1200+AI1200</f>
        <v>16</v>
      </c>
      <c r="AY1200" s="4">
        <v>0</v>
      </c>
      <c r="AZ1200" s="4">
        <v>0</v>
      </c>
      <c r="BA1200" s="4">
        <v>0</v>
      </c>
      <c r="BB1200" s="4">
        <v>0</v>
      </c>
      <c r="BC1200" s="4">
        <v>0</v>
      </c>
      <c r="BD1200" s="4">
        <v>0</v>
      </c>
      <c r="BE1200" s="4">
        <v>0</v>
      </c>
      <c r="BF1200" s="4">
        <v>0</v>
      </c>
      <c r="BG1200" s="8">
        <v>4</v>
      </c>
      <c r="BH1200" s="4">
        <v>4</v>
      </c>
      <c r="BI1200" s="4">
        <v>0</v>
      </c>
      <c r="BJ1200" s="4">
        <v>0</v>
      </c>
      <c r="BK1200" s="4">
        <v>2350</v>
      </c>
      <c r="BL1200" s="4">
        <f t="shared" ref="BL1200:BL1231" si="296">N1200-AY1200-BG1200-BK1200</f>
        <v>2095</v>
      </c>
      <c r="BM1200" s="8">
        <f t="shared" ref="BM1200:BM1231" si="297">BN1200+BO1200</f>
        <v>38</v>
      </c>
      <c r="BN1200" s="4">
        <v>38</v>
      </c>
      <c r="BO1200" s="4">
        <v>0</v>
      </c>
      <c r="BP1200" s="4">
        <v>0</v>
      </c>
      <c r="BQ1200" s="4">
        <v>0</v>
      </c>
      <c r="BR1200" s="4">
        <f t="shared" ref="BR1200:BR1231" si="298">N1200-AA1200-AO1200-AH1200-AZ1200</f>
        <v>4430</v>
      </c>
      <c r="BS1200" s="4">
        <f t="shared" ref="BS1200:BS1231" si="299">O1200-AB1200-AQ1200-AI1200-AZ1200</f>
        <v>4290</v>
      </c>
      <c r="BT1200" s="4">
        <f t="shared" ref="BT1200:BT1231" si="300">R1200-AC1200-AR1200-AJ1200-AK1200-AL1200-AM1200-BA1200</f>
        <v>115</v>
      </c>
      <c r="BU1200" s="4">
        <f t="shared" ref="BU1200:BU1231" si="301">M1200-Z1200-AN1200-AY1200</f>
        <v>6716</v>
      </c>
      <c r="BW1200" s="4">
        <v>0</v>
      </c>
    </row>
    <row r="1201" spans="1:75">
      <c r="A1201" s="4" t="s">
        <v>101</v>
      </c>
      <c r="B1201" s="18">
        <v>43411</v>
      </c>
      <c r="C1201" s="4" t="s">
        <v>179</v>
      </c>
      <c r="D1201" s="5">
        <v>2018</v>
      </c>
      <c r="E1201" s="4" t="str">
        <f t="shared" si="290"/>
        <v>AsotinGeneral2018</v>
      </c>
      <c r="F1201" s="4">
        <v>14554</v>
      </c>
      <c r="G1201" s="4">
        <v>3001</v>
      </c>
      <c r="H1201" s="4">
        <v>9254</v>
      </c>
      <c r="I1201" s="4">
        <v>0</v>
      </c>
      <c r="J1201" s="4">
        <v>0</v>
      </c>
      <c r="K1201" s="4">
        <f t="shared" si="291"/>
        <v>9254</v>
      </c>
      <c r="L1201" s="4">
        <f t="shared" si="292"/>
        <v>0</v>
      </c>
      <c r="M1201" s="4">
        <v>14556</v>
      </c>
      <c r="N1201" s="12">
        <v>9302</v>
      </c>
      <c r="O1201" s="12">
        <v>9254</v>
      </c>
      <c r="P1201" s="8">
        <v>7</v>
      </c>
      <c r="Q1201" s="8">
        <v>1</v>
      </c>
      <c r="R1201" s="8">
        <v>41</v>
      </c>
      <c r="S1201" s="8">
        <v>8</v>
      </c>
      <c r="T1201" s="8">
        <v>17</v>
      </c>
      <c r="U1201" s="8">
        <v>12</v>
      </c>
      <c r="V1201" s="8">
        <v>0</v>
      </c>
      <c r="W1201" s="4">
        <v>0</v>
      </c>
      <c r="X1201" s="4">
        <f t="shared" si="293"/>
        <v>0</v>
      </c>
      <c r="Z1201" s="12">
        <v>57</v>
      </c>
      <c r="AA1201" s="12">
        <v>27</v>
      </c>
      <c r="AB1201" s="12">
        <v>27</v>
      </c>
      <c r="AC1201" s="4">
        <v>0</v>
      </c>
      <c r="AD1201" s="4">
        <v>0</v>
      </c>
      <c r="AE1201" s="4">
        <v>0</v>
      </c>
      <c r="AF1201" s="4">
        <v>0</v>
      </c>
      <c r="AG1201" s="4">
        <v>0</v>
      </c>
      <c r="AH1201" s="4">
        <v>0</v>
      </c>
      <c r="AI1201" s="4">
        <v>0</v>
      </c>
      <c r="AJ1201" s="4">
        <v>0</v>
      </c>
      <c r="AK1201" s="4">
        <v>0</v>
      </c>
      <c r="AL1201" s="4">
        <v>0</v>
      </c>
      <c r="AM1201" s="4">
        <v>0</v>
      </c>
      <c r="AN1201" s="4">
        <v>5</v>
      </c>
      <c r="AO1201" s="4">
        <v>4</v>
      </c>
      <c r="AP1201" s="4">
        <v>0</v>
      </c>
      <c r="AQ1201" s="4">
        <v>0</v>
      </c>
      <c r="AR1201" s="4">
        <v>4</v>
      </c>
      <c r="AS1201" s="4">
        <v>0</v>
      </c>
      <c r="AT1201" s="4">
        <v>0</v>
      </c>
      <c r="AU1201" s="4">
        <v>0</v>
      </c>
      <c r="AV1201" s="4">
        <v>4</v>
      </c>
      <c r="AW1201" s="4">
        <f t="shared" si="294"/>
        <v>27</v>
      </c>
      <c r="AX1201" s="8">
        <f t="shared" si="295"/>
        <v>27</v>
      </c>
      <c r="AY1201" s="4">
        <v>0</v>
      </c>
      <c r="AZ1201" s="4">
        <v>0</v>
      </c>
      <c r="BA1201" s="4">
        <v>0</v>
      </c>
      <c r="BB1201" s="4">
        <v>258</v>
      </c>
      <c r="BC1201" s="4">
        <v>258</v>
      </c>
      <c r="BD1201" s="4">
        <v>251</v>
      </c>
      <c r="BE1201" s="4">
        <v>244</v>
      </c>
      <c r="BF1201" s="4">
        <v>5</v>
      </c>
      <c r="BG1201" s="8">
        <v>9</v>
      </c>
      <c r="BH1201" s="4">
        <v>9</v>
      </c>
      <c r="BI1201" s="4">
        <v>0</v>
      </c>
      <c r="BJ1201" s="4">
        <v>0</v>
      </c>
      <c r="BK1201" s="4">
        <v>5607</v>
      </c>
      <c r="BL1201" s="4">
        <f t="shared" si="296"/>
        <v>3686</v>
      </c>
      <c r="BM1201" s="8">
        <f t="shared" si="297"/>
        <v>74</v>
      </c>
      <c r="BN1201" s="4">
        <v>74</v>
      </c>
      <c r="BO1201" s="4">
        <v>0</v>
      </c>
      <c r="BP1201" s="4">
        <v>0</v>
      </c>
      <c r="BQ1201" s="4">
        <v>0</v>
      </c>
      <c r="BR1201" s="4">
        <f t="shared" si="298"/>
        <v>9271</v>
      </c>
      <c r="BS1201" s="4">
        <f t="shared" si="299"/>
        <v>9227</v>
      </c>
      <c r="BT1201" s="4">
        <f t="shared" si="300"/>
        <v>37</v>
      </c>
      <c r="BU1201" s="4">
        <f t="shared" si="301"/>
        <v>14494</v>
      </c>
      <c r="BW1201" s="4">
        <v>0</v>
      </c>
    </row>
    <row r="1202" spans="1:75">
      <c r="A1202" s="4" t="s">
        <v>103</v>
      </c>
      <c r="B1202" s="18">
        <v>43411</v>
      </c>
      <c r="C1202" s="4" t="s">
        <v>179</v>
      </c>
      <c r="D1202" s="5">
        <v>2018</v>
      </c>
      <c r="E1202" s="4" t="str">
        <f t="shared" si="290"/>
        <v>BentonGeneral2018</v>
      </c>
      <c r="F1202" s="4">
        <v>110281</v>
      </c>
      <c r="G1202" s="4">
        <v>12071</v>
      </c>
      <c r="H1202" s="4">
        <v>76067</v>
      </c>
      <c r="I1202" s="4">
        <v>15</v>
      </c>
      <c r="J1202" s="4">
        <v>0</v>
      </c>
      <c r="K1202" s="4">
        <f t="shared" si="291"/>
        <v>76082</v>
      </c>
      <c r="L1202" s="4">
        <f t="shared" si="292"/>
        <v>0</v>
      </c>
      <c r="M1202" s="4">
        <v>112829</v>
      </c>
      <c r="N1202" s="12">
        <v>77883</v>
      </c>
      <c r="O1202" s="12">
        <v>76082</v>
      </c>
      <c r="P1202" s="4">
        <v>975</v>
      </c>
      <c r="Q1202" s="4">
        <v>0</v>
      </c>
      <c r="R1202" s="4">
        <v>826</v>
      </c>
      <c r="S1202" s="4">
        <v>186</v>
      </c>
      <c r="T1202" s="4">
        <v>336</v>
      </c>
      <c r="U1202" s="4">
        <v>170</v>
      </c>
      <c r="V1202" s="4">
        <v>2</v>
      </c>
      <c r="W1202" s="4">
        <v>85</v>
      </c>
      <c r="X1202" s="4">
        <f t="shared" si="293"/>
        <v>0</v>
      </c>
      <c r="Z1202" s="12">
        <v>785</v>
      </c>
      <c r="AA1202" s="12">
        <v>417</v>
      </c>
      <c r="AB1202" s="12">
        <v>417</v>
      </c>
      <c r="AC1202" s="4">
        <v>0</v>
      </c>
      <c r="AD1202" s="4">
        <v>0</v>
      </c>
      <c r="AE1202" s="4">
        <v>0</v>
      </c>
      <c r="AF1202" s="4">
        <v>0</v>
      </c>
      <c r="AG1202" s="4">
        <v>0</v>
      </c>
      <c r="AH1202" s="4">
        <v>9</v>
      </c>
      <c r="AI1202" s="4">
        <v>9</v>
      </c>
      <c r="AJ1202" s="4">
        <v>0</v>
      </c>
      <c r="AK1202" s="4">
        <v>0</v>
      </c>
      <c r="AL1202" s="4">
        <v>0</v>
      </c>
      <c r="AM1202" s="4">
        <v>0</v>
      </c>
      <c r="AN1202" s="4">
        <v>53</v>
      </c>
      <c r="AO1202" s="4">
        <v>102</v>
      </c>
      <c r="AP1202" s="4">
        <v>0</v>
      </c>
      <c r="AQ1202" s="4">
        <v>55</v>
      </c>
      <c r="AR1202" s="4">
        <v>47</v>
      </c>
      <c r="AS1202" s="4">
        <v>0</v>
      </c>
      <c r="AT1202" s="4">
        <v>0</v>
      </c>
      <c r="AU1202" s="4">
        <v>0</v>
      </c>
      <c r="AV1202" s="4">
        <v>47</v>
      </c>
      <c r="AW1202" s="4">
        <f t="shared" si="294"/>
        <v>426</v>
      </c>
      <c r="AX1202" s="8">
        <f t="shared" si="295"/>
        <v>426</v>
      </c>
      <c r="AY1202" s="4">
        <v>0</v>
      </c>
      <c r="AZ1202" s="4">
        <v>0</v>
      </c>
      <c r="BA1202" s="4">
        <v>0</v>
      </c>
      <c r="BB1202" s="4">
        <v>1568</v>
      </c>
      <c r="BC1202" s="4">
        <v>1568</v>
      </c>
      <c r="BD1202" s="4">
        <v>1129</v>
      </c>
      <c r="BE1202" s="4">
        <v>1089</v>
      </c>
      <c r="BF1202" s="4">
        <v>40</v>
      </c>
      <c r="BG1202" s="8">
        <v>119</v>
      </c>
      <c r="BH1202" s="4">
        <v>119</v>
      </c>
      <c r="BI1202" s="4">
        <v>0</v>
      </c>
      <c r="BJ1202" s="4">
        <v>6</v>
      </c>
      <c r="BK1202" s="4">
        <v>30104</v>
      </c>
      <c r="BL1202" s="4">
        <f t="shared" si="296"/>
        <v>47660</v>
      </c>
      <c r="BM1202" s="8">
        <f t="shared" si="297"/>
        <v>1212</v>
      </c>
      <c r="BN1202" s="4">
        <v>721</v>
      </c>
      <c r="BO1202" s="4">
        <v>491</v>
      </c>
      <c r="BP1202" s="4">
        <v>63</v>
      </c>
      <c r="BQ1202" s="4">
        <v>0</v>
      </c>
      <c r="BR1202" s="4">
        <f t="shared" si="298"/>
        <v>77355</v>
      </c>
      <c r="BS1202" s="4">
        <f t="shared" si="299"/>
        <v>75601</v>
      </c>
      <c r="BT1202" s="4">
        <f t="shared" si="300"/>
        <v>779</v>
      </c>
      <c r="BU1202" s="4">
        <f t="shared" si="301"/>
        <v>111991</v>
      </c>
      <c r="BW1202" s="4">
        <v>0</v>
      </c>
    </row>
    <row r="1203" spans="1:75">
      <c r="A1203" s="4" t="s">
        <v>105</v>
      </c>
      <c r="B1203" s="18">
        <v>43411</v>
      </c>
      <c r="C1203" s="4" t="s">
        <v>179</v>
      </c>
      <c r="D1203" s="5">
        <v>2018</v>
      </c>
      <c r="E1203" s="4" t="str">
        <f t="shared" si="290"/>
        <v>ChelanGeneral2018</v>
      </c>
      <c r="F1203" s="4">
        <v>45039</v>
      </c>
      <c r="G1203" s="4">
        <v>3444</v>
      </c>
      <c r="H1203" s="4">
        <v>34098</v>
      </c>
      <c r="I1203" s="4">
        <v>0</v>
      </c>
      <c r="J1203" s="4">
        <v>0</v>
      </c>
      <c r="K1203" s="4">
        <f t="shared" si="291"/>
        <v>34098</v>
      </c>
      <c r="L1203" s="4">
        <f t="shared" si="292"/>
        <v>0</v>
      </c>
      <c r="M1203" s="4">
        <v>46183</v>
      </c>
      <c r="N1203" s="12">
        <v>34383</v>
      </c>
      <c r="O1203" s="12">
        <v>34098</v>
      </c>
      <c r="P1203" s="4">
        <v>0</v>
      </c>
      <c r="Q1203" s="4">
        <v>0</v>
      </c>
      <c r="R1203" s="4">
        <v>285</v>
      </c>
      <c r="S1203" s="4">
        <v>51</v>
      </c>
      <c r="T1203" s="4">
        <v>154</v>
      </c>
      <c r="U1203" s="4">
        <v>76</v>
      </c>
      <c r="V1203" s="4">
        <v>0</v>
      </c>
      <c r="W1203" s="4">
        <v>3</v>
      </c>
      <c r="X1203" s="4">
        <f t="shared" si="293"/>
        <v>0</v>
      </c>
      <c r="Z1203" s="12">
        <v>381</v>
      </c>
      <c r="AA1203" s="12">
        <v>171</v>
      </c>
      <c r="AB1203" s="12">
        <v>170</v>
      </c>
      <c r="AC1203" s="4">
        <v>1</v>
      </c>
      <c r="AD1203" s="4">
        <v>1</v>
      </c>
      <c r="AE1203" s="4">
        <v>0</v>
      </c>
      <c r="AF1203" s="4">
        <v>0</v>
      </c>
      <c r="AG1203" s="4">
        <v>0</v>
      </c>
      <c r="AH1203" s="4">
        <v>2</v>
      </c>
      <c r="AI1203" s="4">
        <v>2</v>
      </c>
      <c r="AJ1203" s="4">
        <v>0</v>
      </c>
      <c r="AK1203" s="4">
        <v>0</v>
      </c>
      <c r="AL1203" s="4">
        <v>0</v>
      </c>
      <c r="AM1203" s="4">
        <v>0</v>
      </c>
      <c r="AN1203" s="4">
        <v>0</v>
      </c>
      <c r="AO1203" s="4">
        <v>12</v>
      </c>
      <c r="AP1203" s="4">
        <v>0</v>
      </c>
      <c r="AQ1203" s="4">
        <v>12</v>
      </c>
      <c r="AR1203" s="4">
        <v>0</v>
      </c>
      <c r="AS1203" s="4">
        <v>0</v>
      </c>
      <c r="AT1203" s="4">
        <v>0</v>
      </c>
      <c r="AU1203" s="4">
        <v>0</v>
      </c>
      <c r="AV1203" s="4">
        <v>0</v>
      </c>
      <c r="AW1203" s="4">
        <f t="shared" si="294"/>
        <v>173</v>
      </c>
      <c r="AX1203" s="8">
        <f t="shared" si="295"/>
        <v>172</v>
      </c>
      <c r="AY1203" s="4">
        <v>0</v>
      </c>
      <c r="AZ1203" s="4">
        <v>0</v>
      </c>
      <c r="BA1203" s="4">
        <v>0</v>
      </c>
      <c r="BB1203" s="4">
        <v>945</v>
      </c>
      <c r="BC1203" s="4">
        <v>945</v>
      </c>
      <c r="BD1203" s="4">
        <v>826</v>
      </c>
      <c r="BE1203" s="4">
        <v>803</v>
      </c>
      <c r="BF1203" s="4">
        <v>20</v>
      </c>
      <c r="BG1203" s="8">
        <v>81</v>
      </c>
      <c r="BH1203" s="4">
        <v>79</v>
      </c>
      <c r="BI1203" s="4">
        <v>2</v>
      </c>
      <c r="BJ1203" s="4">
        <v>0</v>
      </c>
      <c r="BK1203" s="4">
        <v>20587</v>
      </c>
      <c r="BL1203" s="4">
        <f t="shared" si="296"/>
        <v>13715</v>
      </c>
      <c r="BM1203" s="8">
        <f t="shared" si="297"/>
        <v>169</v>
      </c>
      <c r="BN1203" s="4">
        <v>0</v>
      </c>
      <c r="BO1203" s="4">
        <v>169</v>
      </c>
      <c r="BP1203" s="4">
        <v>0</v>
      </c>
      <c r="BQ1203" s="4">
        <v>56</v>
      </c>
      <c r="BR1203" s="4">
        <f t="shared" si="298"/>
        <v>34198</v>
      </c>
      <c r="BS1203" s="4">
        <f t="shared" si="299"/>
        <v>33914</v>
      </c>
      <c r="BT1203" s="4">
        <f t="shared" si="300"/>
        <v>284</v>
      </c>
      <c r="BU1203" s="4">
        <f t="shared" si="301"/>
        <v>45802</v>
      </c>
      <c r="BW1203" s="4">
        <v>0</v>
      </c>
    </row>
    <row r="1204" spans="1:75">
      <c r="A1204" s="4" t="s">
        <v>107</v>
      </c>
      <c r="B1204" s="18">
        <v>43411</v>
      </c>
      <c r="C1204" s="4" t="s">
        <v>179</v>
      </c>
      <c r="D1204" s="5">
        <v>2018</v>
      </c>
      <c r="E1204" s="4" t="str">
        <f t="shared" si="290"/>
        <v>ClallamGeneral2018</v>
      </c>
      <c r="F1204" s="4">
        <v>52674</v>
      </c>
      <c r="G1204" s="4">
        <v>4661</v>
      </c>
      <c r="H1204" s="4">
        <v>40105</v>
      </c>
      <c r="I1204" s="4">
        <v>4</v>
      </c>
      <c r="J1204" s="4">
        <v>0</v>
      </c>
      <c r="K1204" s="4">
        <f t="shared" si="291"/>
        <v>40109</v>
      </c>
      <c r="L1204" s="4">
        <f t="shared" si="292"/>
        <v>-1</v>
      </c>
      <c r="M1204" s="4">
        <v>53466</v>
      </c>
      <c r="N1204" s="12">
        <v>40322</v>
      </c>
      <c r="O1204" s="12">
        <v>40110</v>
      </c>
      <c r="P1204" s="4">
        <v>4</v>
      </c>
      <c r="Q1204" s="4">
        <v>4</v>
      </c>
      <c r="R1204" s="4">
        <v>208</v>
      </c>
      <c r="S1204" s="4">
        <v>60</v>
      </c>
      <c r="T1204" s="4">
        <v>95</v>
      </c>
      <c r="U1204" s="4">
        <v>35</v>
      </c>
      <c r="V1204" s="4">
        <v>0</v>
      </c>
      <c r="W1204" s="4">
        <v>18</v>
      </c>
      <c r="X1204" s="4">
        <f t="shared" si="293"/>
        <v>0</v>
      </c>
      <c r="Z1204" s="12">
        <v>749</v>
      </c>
      <c r="AA1204" s="12">
        <v>326</v>
      </c>
      <c r="AB1204" s="12">
        <v>325</v>
      </c>
      <c r="AC1204" s="4">
        <v>1</v>
      </c>
      <c r="AD1204" s="4">
        <v>0</v>
      </c>
      <c r="AE1204" s="4">
        <v>0</v>
      </c>
      <c r="AF1204" s="4">
        <v>1</v>
      </c>
      <c r="AG1204" s="4">
        <v>0</v>
      </c>
      <c r="AH1204" s="4">
        <v>5</v>
      </c>
      <c r="AI1204" s="4">
        <v>5</v>
      </c>
      <c r="AJ1204" s="4">
        <v>0</v>
      </c>
      <c r="AK1204" s="4">
        <v>0</v>
      </c>
      <c r="AL1204" s="4">
        <v>0</v>
      </c>
      <c r="AM1204" s="4">
        <v>0</v>
      </c>
      <c r="AN1204" s="4">
        <v>0</v>
      </c>
      <c r="AO1204" s="4">
        <v>0</v>
      </c>
      <c r="AP1204" s="4">
        <v>0</v>
      </c>
      <c r="AQ1204" s="4">
        <v>0</v>
      </c>
      <c r="AR1204" s="4">
        <v>0</v>
      </c>
      <c r="AS1204" s="4">
        <v>0</v>
      </c>
      <c r="AT1204" s="4">
        <v>0</v>
      </c>
      <c r="AU1204" s="4">
        <v>0</v>
      </c>
      <c r="AV1204" s="4">
        <v>0</v>
      </c>
      <c r="AW1204" s="4">
        <f t="shared" si="294"/>
        <v>331</v>
      </c>
      <c r="AX1204" s="8">
        <f t="shared" si="295"/>
        <v>330</v>
      </c>
      <c r="AY1204" s="4">
        <v>0</v>
      </c>
      <c r="AZ1204" s="4">
        <v>0</v>
      </c>
      <c r="BA1204" s="4">
        <v>0</v>
      </c>
      <c r="BB1204" s="4">
        <v>553</v>
      </c>
      <c r="BC1204" s="4">
        <v>553</v>
      </c>
      <c r="BD1204" s="4">
        <v>0</v>
      </c>
      <c r="BE1204" s="4">
        <v>0</v>
      </c>
      <c r="BF1204" s="4">
        <v>0</v>
      </c>
      <c r="BG1204" s="8">
        <v>106</v>
      </c>
      <c r="BH1204" s="4">
        <v>103</v>
      </c>
      <c r="BI1204" s="4">
        <v>3</v>
      </c>
      <c r="BJ1204" s="4">
        <v>0</v>
      </c>
      <c r="BK1204" s="4">
        <v>24623</v>
      </c>
      <c r="BL1204" s="4">
        <f t="shared" si="296"/>
        <v>15593</v>
      </c>
      <c r="BM1204" s="8">
        <f t="shared" si="297"/>
        <v>319</v>
      </c>
      <c r="BN1204" s="4">
        <v>319</v>
      </c>
      <c r="BO1204" s="4">
        <v>0</v>
      </c>
      <c r="BP1204" s="4">
        <v>0</v>
      </c>
      <c r="BQ1204" s="4">
        <v>0</v>
      </c>
      <c r="BR1204" s="4">
        <f t="shared" si="298"/>
        <v>39991</v>
      </c>
      <c r="BS1204" s="4">
        <f t="shared" si="299"/>
        <v>39780</v>
      </c>
      <c r="BT1204" s="4">
        <f t="shared" si="300"/>
        <v>207</v>
      </c>
      <c r="BU1204" s="4">
        <f t="shared" si="301"/>
        <v>52717</v>
      </c>
      <c r="BW1204" s="4">
        <v>0</v>
      </c>
    </row>
    <row r="1205" spans="1:75">
      <c r="A1205" s="4" t="s">
        <v>109</v>
      </c>
      <c r="B1205" s="18">
        <v>43411</v>
      </c>
      <c r="C1205" s="4" t="s">
        <v>179</v>
      </c>
      <c r="D1205" s="5">
        <v>2018</v>
      </c>
      <c r="E1205" s="4" t="str">
        <f t="shared" si="290"/>
        <v>ClarkGeneral2018</v>
      </c>
      <c r="F1205" s="4">
        <v>282976</v>
      </c>
      <c r="G1205" s="4">
        <v>34498</v>
      </c>
      <c r="H1205" s="4">
        <v>196653</v>
      </c>
      <c r="I1205" s="4">
        <v>39</v>
      </c>
      <c r="J1205" s="4">
        <v>8</v>
      </c>
      <c r="K1205" s="4">
        <f t="shared" si="291"/>
        <v>196684</v>
      </c>
      <c r="L1205" s="4">
        <f t="shared" si="292"/>
        <v>-1</v>
      </c>
      <c r="M1205" s="4">
        <v>289146</v>
      </c>
      <c r="N1205" s="12">
        <v>198856</v>
      </c>
      <c r="O1205" s="12">
        <v>196685</v>
      </c>
      <c r="P1205" s="4">
        <v>0</v>
      </c>
      <c r="Q1205" s="4">
        <v>0</v>
      </c>
      <c r="R1205" s="4">
        <v>2171</v>
      </c>
      <c r="S1205" s="4">
        <v>299</v>
      </c>
      <c r="T1205" s="4">
        <v>1360</v>
      </c>
      <c r="U1205" s="4">
        <v>452</v>
      </c>
      <c r="V1205" s="4">
        <v>0</v>
      </c>
      <c r="W1205" s="4">
        <v>60</v>
      </c>
      <c r="X1205" s="4">
        <f t="shared" si="293"/>
        <v>0</v>
      </c>
      <c r="Z1205" s="12">
        <v>2914</v>
      </c>
      <c r="AA1205" s="12">
        <v>1481</v>
      </c>
      <c r="AB1205" s="12">
        <v>1442</v>
      </c>
      <c r="AC1205" s="4">
        <v>39</v>
      </c>
      <c r="AD1205" s="4">
        <v>16</v>
      </c>
      <c r="AE1205" s="4">
        <v>20</v>
      </c>
      <c r="AF1205" s="4">
        <v>1</v>
      </c>
      <c r="AG1205" s="4">
        <v>0</v>
      </c>
      <c r="AH1205" s="4">
        <v>9</v>
      </c>
      <c r="AI1205" s="4">
        <v>9</v>
      </c>
      <c r="AJ1205" s="4">
        <v>0</v>
      </c>
      <c r="AK1205" s="4">
        <v>0</v>
      </c>
      <c r="AL1205" s="4">
        <v>0</v>
      </c>
      <c r="AM1205" s="4">
        <v>0</v>
      </c>
      <c r="AN1205" s="4">
        <v>28</v>
      </c>
      <c r="AO1205" s="4">
        <v>35</v>
      </c>
      <c r="AP1205" s="4">
        <v>0</v>
      </c>
      <c r="AQ1205" s="4">
        <v>7</v>
      </c>
      <c r="AR1205" s="4">
        <v>28</v>
      </c>
      <c r="AS1205" s="4">
        <v>0</v>
      </c>
      <c r="AT1205" s="4">
        <v>0</v>
      </c>
      <c r="AU1205" s="4">
        <v>0</v>
      </c>
      <c r="AV1205" s="4">
        <v>28</v>
      </c>
      <c r="AW1205" s="4">
        <f t="shared" si="294"/>
        <v>1490</v>
      </c>
      <c r="AX1205" s="8">
        <f t="shared" si="295"/>
        <v>1451</v>
      </c>
      <c r="AY1205" s="4">
        <v>0</v>
      </c>
      <c r="AZ1205" s="4">
        <v>0</v>
      </c>
      <c r="BA1205" s="4">
        <v>0</v>
      </c>
      <c r="BB1205" s="4">
        <v>5496</v>
      </c>
      <c r="BC1205" s="4">
        <v>5496</v>
      </c>
      <c r="BD1205" s="4">
        <v>4703</v>
      </c>
      <c r="BE1205" s="4">
        <v>4574</v>
      </c>
      <c r="BF1205" s="4">
        <v>129</v>
      </c>
      <c r="BG1205" s="8">
        <v>442</v>
      </c>
      <c r="BH1205" s="4">
        <v>437</v>
      </c>
      <c r="BI1205" s="4">
        <v>5</v>
      </c>
      <c r="BJ1205" s="4">
        <v>0</v>
      </c>
      <c r="BK1205" s="4">
        <v>84586</v>
      </c>
      <c r="BL1205" s="4">
        <f t="shared" si="296"/>
        <v>113828</v>
      </c>
      <c r="BM1205" s="8">
        <f t="shared" si="297"/>
        <v>1735</v>
      </c>
      <c r="BN1205" s="4">
        <v>0</v>
      </c>
      <c r="BO1205" s="4">
        <v>1735</v>
      </c>
      <c r="BP1205" s="4">
        <v>0</v>
      </c>
      <c r="BQ1205" s="4">
        <v>1227</v>
      </c>
      <c r="BR1205" s="4">
        <f t="shared" si="298"/>
        <v>197331</v>
      </c>
      <c r="BS1205" s="4">
        <f t="shared" si="299"/>
        <v>195227</v>
      </c>
      <c r="BT1205" s="4">
        <f t="shared" si="300"/>
        <v>2104</v>
      </c>
      <c r="BU1205" s="4">
        <f t="shared" si="301"/>
        <v>286204</v>
      </c>
      <c r="BW1205" s="4">
        <v>0</v>
      </c>
    </row>
    <row r="1206" spans="1:75">
      <c r="A1206" s="4" t="s">
        <v>111</v>
      </c>
      <c r="B1206" s="18">
        <v>43411</v>
      </c>
      <c r="C1206" s="4" t="s">
        <v>179</v>
      </c>
      <c r="D1206" s="5">
        <v>2018</v>
      </c>
      <c r="E1206" s="4" t="str">
        <f t="shared" si="290"/>
        <v>ColumbiaGeneral2018</v>
      </c>
      <c r="F1206" s="4">
        <v>2728</v>
      </c>
      <c r="G1206" s="4">
        <v>201</v>
      </c>
      <c r="H1206" s="4">
        <v>2257</v>
      </c>
      <c r="I1206" s="4">
        <v>0</v>
      </c>
      <c r="J1206" s="4">
        <v>0</v>
      </c>
      <c r="K1206" s="4">
        <f t="shared" si="291"/>
        <v>2257</v>
      </c>
      <c r="L1206" s="4">
        <f t="shared" si="292"/>
        <v>0</v>
      </c>
      <c r="M1206" s="4">
        <v>2728</v>
      </c>
      <c r="N1206" s="12">
        <v>2265</v>
      </c>
      <c r="O1206" s="12">
        <v>2257</v>
      </c>
      <c r="P1206" s="4">
        <v>3</v>
      </c>
      <c r="Q1206" s="4">
        <v>0</v>
      </c>
      <c r="R1206" s="4">
        <v>5</v>
      </c>
      <c r="S1206" s="4">
        <v>0</v>
      </c>
      <c r="T1206" s="4">
        <v>0</v>
      </c>
      <c r="U1206" s="4">
        <v>2</v>
      </c>
      <c r="V1206" s="4">
        <v>0</v>
      </c>
      <c r="W1206" s="4">
        <v>3</v>
      </c>
      <c r="X1206" s="4">
        <f t="shared" si="293"/>
        <v>0</v>
      </c>
      <c r="Z1206" s="12">
        <v>22</v>
      </c>
      <c r="AA1206" s="12">
        <v>15</v>
      </c>
      <c r="AB1206" s="12">
        <v>15</v>
      </c>
      <c r="AC1206" s="4">
        <v>0</v>
      </c>
      <c r="AD1206" s="4">
        <v>0</v>
      </c>
      <c r="AE1206" s="4">
        <v>0</v>
      </c>
      <c r="AF1206" s="4">
        <v>0</v>
      </c>
      <c r="AG1206" s="4">
        <v>0</v>
      </c>
      <c r="AH1206" s="4">
        <v>0</v>
      </c>
      <c r="AI1206" s="4">
        <v>0</v>
      </c>
      <c r="AJ1206" s="4">
        <v>0</v>
      </c>
      <c r="AK1206" s="4">
        <v>0</v>
      </c>
      <c r="AL1206" s="4">
        <v>0</v>
      </c>
      <c r="AM1206" s="4">
        <v>0</v>
      </c>
      <c r="AN1206" s="4">
        <v>0</v>
      </c>
      <c r="AO1206" s="4">
        <v>0</v>
      </c>
      <c r="AP1206" s="4">
        <v>0</v>
      </c>
      <c r="AQ1206" s="4">
        <v>0</v>
      </c>
      <c r="AR1206" s="4">
        <v>0</v>
      </c>
      <c r="AS1206" s="4">
        <v>0</v>
      </c>
      <c r="AT1206" s="4">
        <v>0</v>
      </c>
      <c r="AU1206" s="4">
        <v>0</v>
      </c>
      <c r="AV1206" s="4">
        <v>0</v>
      </c>
      <c r="AW1206" s="4">
        <f t="shared" si="294"/>
        <v>15</v>
      </c>
      <c r="AX1206" s="8">
        <f t="shared" si="295"/>
        <v>15</v>
      </c>
      <c r="AY1206" s="4">
        <v>0</v>
      </c>
      <c r="AZ1206" s="4">
        <v>0</v>
      </c>
      <c r="BA1206" s="4">
        <v>0</v>
      </c>
      <c r="BB1206" s="4">
        <v>9</v>
      </c>
      <c r="BC1206" s="4">
        <v>9</v>
      </c>
      <c r="BD1206" s="4">
        <v>9</v>
      </c>
      <c r="BE1206" s="4">
        <v>9</v>
      </c>
      <c r="BF1206" s="4">
        <v>0</v>
      </c>
      <c r="BG1206" s="8">
        <v>0</v>
      </c>
      <c r="BH1206" s="4">
        <v>0</v>
      </c>
      <c r="BI1206" s="4">
        <v>0</v>
      </c>
      <c r="BJ1206" s="4">
        <v>0</v>
      </c>
      <c r="BK1206" s="4">
        <v>1101</v>
      </c>
      <c r="BL1206" s="4">
        <f t="shared" si="296"/>
        <v>1164</v>
      </c>
      <c r="BM1206" s="8">
        <f t="shared" si="297"/>
        <v>5</v>
      </c>
      <c r="BN1206" s="4">
        <v>5</v>
      </c>
      <c r="BO1206" s="4">
        <v>0</v>
      </c>
      <c r="BP1206" s="4">
        <v>0</v>
      </c>
      <c r="BQ1206" s="4">
        <v>5</v>
      </c>
      <c r="BR1206" s="4">
        <f t="shared" si="298"/>
        <v>2250</v>
      </c>
      <c r="BS1206" s="4">
        <f t="shared" si="299"/>
        <v>2242</v>
      </c>
      <c r="BT1206" s="4">
        <f t="shared" si="300"/>
        <v>5</v>
      </c>
      <c r="BU1206" s="4">
        <f t="shared" si="301"/>
        <v>2706</v>
      </c>
      <c r="BW1206" s="4">
        <v>0</v>
      </c>
    </row>
    <row r="1207" spans="1:75">
      <c r="A1207" s="4" t="s">
        <v>113</v>
      </c>
      <c r="B1207" s="18">
        <v>43411</v>
      </c>
      <c r="C1207" s="4" t="s">
        <v>179</v>
      </c>
      <c r="D1207" s="5">
        <v>2018</v>
      </c>
      <c r="E1207" s="4" t="str">
        <f t="shared" si="290"/>
        <v>CowlitzGeneral2018</v>
      </c>
      <c r="F1207" s="4">
        <v>64613</v>
      </c>
      <c r="G1207" s="4">
        <v>6919</v>
      </c>
      <c r="H1207" s="4">
        <v>45140</v>
      </c>
      <c r="I1207" s="4">
        <v>16</v>
      </c>
      <c r="J1207" s="4">
        <v>2</v>
      </c>
      <c r="K1207" s="4">
        <f t="shared" si="291"/>
        <v>45154</v>
      </c>
      <c r="L1207" s="4">
        <f t="shared" si="292"/>
        <v>2</v>
      </c>
      <c r="M1207" s="4">
        <v>65431</v>
      </c>
      <c r="N1207" s="12">
        <v>45491</v>
      </c>
      <c r="O1207" s="12">
        <v>45152</v>
      </c>
      <c r="P1207" s="4">
        <v>0</v>
      </c>
      <c r="Q1207" s="4">
        <v>0</v>
      </c>
      <c r="R1207" s="4">
        <v>339</v>
      </c>
      <c r="S1207" s="4">
        <v>64</v>
      </c>
      <c r="T1207" s="4">
        <v>211</v>
      </c>
      <c r="U1207" s="4">
        <v>62</v>
      </c>
      <c r="V1207" s="4">
        <v>1</v>
      </c>
      <c r="W1207" s="4">
        <v>2</v>
      </c>
      <c r="X1207" s="4">
        <f t="shared" si="293"/>
        <v>0</v>
      </c>
      <c r="Z1207" s="12">
        <v>683</v>
      </c>
      <c r="AA1207" s="12">
        <v>276</v>
      </c>
      <c r="AB1207" s="12">
        <v>271</v>
      </c>
      <c r="AC1207" s="4">
        <v>5</v>
      </c>
      <c r="AD1207" s="4">
        <v>0</v>
      </c>
      <c r="AE1207" s="4">
        <v>5</v>
      </c>
      <c r="AF1207" s="4">
        <v>0</v>
      </c>
      <c r="AG1207" s="4">
        <v>0</v>
      </c>
      <c r="AH1207" s="4">
        <v>0</v>
      </c>
      <c r="AI1207" s="4">
        <v>0</v>
      </c>
      <c r="AJ1207" s="4">
        <v>0</v>
      </c>
      <c r="AK1207" s="4">
        <v>0</v>
      </c>
      <c r="AL1207" s="4">
        <v>0</v>
      </c>
      <c r="AM1207" s="4">
        <v>0</v>
      </c>
      <c r="AN1207" s="4">
        <v>1</v>
      </c>
      <c r="AO1207" s="4">
        <v>2</v>
      </c>
      <c r="AP1207" s="4">
        <v>0</v>
      </c>
      <c r="AQ1207" s="4">
        <v>1</v>
      </c>
      <c r="AR1207" s="4">
        <v>1</v>
      </c>
      <c r="AS1207" s="4">
        <v>0</v>
      </c>
      <c r="AT1207" s="4">
        <v>0</v>
      </c>
      <c r="AU1207" s="4">
        <v>0</v>
      </c>
      <c r="AV1207" s="4">
        <v>1</v>
      </c>
      <c r="AW1207" s="4">
        <f t="shared" si="294"/>
        <v>276</v>
      </c>
      <c r="AX1207" s="8">
        <f t="shared" si="295"/>
        <v>271</v>
      </c>
      <c r="AY1207" s="4">
        <v>2</v>
      </c>
      <c r="AZ1207" s="4">
        <v>2</v>
      </c>
      <c r="BA1207" s="4">
        <v>0</v>
      </c>
      <c r="BB1207" s="4">
        <v>637</v>
      </c>
      <c r="BC1207" s="4">
        <v>637</v>
      </c>
      <c r="BD1207" s="4">
        <v>537</v>
      </c>
      <c r="BE1207" s="4">
        <v>530</v>
      </c>
      <c r="BF1207" s="4">
        <v>7</v>
      </c>
      <c r="BG1207" s="8">
        <v>56</v>
      </c>
      <c r="BH1207" s="4">
        <v>53</v>
      </c>
      <c r="BI1207" s="4">
        <v>3</v>
      </c>
      <c r="BJ1207" s="4">
        <v>1</v>
      </c>
      <c r="BK1207" s="4">
        <v>30731</v>
      </c>
      <c r="BL1207" s="4">
        <f t="shared" si="296"/>
        <v>14702</v>
      </c>
      <c r="BM1207" s="8">
        <f t="shared" si="297"/>
        <v>290</v>
      </c>
      <c r="BN1207" s="4">
        <v>290</v>
      </c>
      <c r="BO1207" s="4">
        <v>0</v>
      </c>
      <c r="BP1207" s="4">
        <v>0</v>
      </c>
      <c r="BQ1207" s="4">
        <v>0</v>
      </c>
      <c r="BR1207" s="4">
        <f t="shared" si="298"/>
        <v>45211</v>
      </c>
      <c r="BS1207" s="4">
        <f t="shared" si="299"/>
        <v>44878</v>
      </c>
      <c r="BT1207" s="4">
        <f t="shared" si="300"/>
        <v>333</v>
      </c>
      <c r="BU1207" s="4">
        <f t="shared" si="301"/>
        <v>64745</v>
      </c>
      <c r="BW1207" s="4">
        <v>0</v>
      </c>
    </row>
    <row r="1208" spans="1:75">
      <c r="A1208" s="4" t="s">
        <v>115</v>
      </c>
      <c r="B1208" s="18">
        <v>43411</v>
      </c>
      <c r="C1208" s="4" t="s">
        <v>179</v>
      </c>
      <c r="D1208" s="5">
        <v>2018</v>
      </c>
      <c r="E1208" s="4" t="str">
        <f t="shared" si="290"/>
        <v>DouglasGeneral2018</v>
      </c>
      <c r="F1208" s="4">
        <v>21969</v>
      </c>
      <c r="G1208" s="4">
        <v>1863</v>
      </c>
      <c r="H1208" s="4">
        <v>15200</v>
      </c>
      <c r="I1208" s="4">
        <v>0</v>
      </c>
      <c r="J1208" s="4">
        <v>1</v>
      </c>
      <c r="K1208" s="4">
        <f t="shared" si="291"/>
        <v>15199</v>
      </c>
      <c r="L1208" s="4">
        <f t="shared" si="292"/>
        <v>0</v>
      </c>
      <c r="M1208" s="4">
        <v>22476</v>
      </c>
      <c r="N1208" s="12">
        <v>15337</v>
      </c>
      <c r="O1208" s="12">
        <v>15199</v>
      </c>
      <c r="P1208" s="4">
        <v>0</v>
      </c>
      <c r="Q1208" s="4">
        <v>0</v>
      </c>
      <c r="R1208" s="4">
        <v>138</v>
      </c>
      <c r="S1208" s="4">
        <v>32</v>
      </c>
      <c r="T1208" s="4">
        <v>22</v>
      </c>
      <c r="U1208" s="4">
        <v>38</v>
      </c>
      <c r="V1208" s="4">
        <v>0</v>
      </c>
      <c r="W1208" s="4">
        <v>46</v>
      </c>
      <c r="X1208" s="4">
        <f t="shared" si="293"/>
        <v>0</v>
      </c>
      <c r="Z1208" s="12">
        <v>179</v>
      </c>
      <c r="AA1208" s="12">
        <v>71</v>
      </c>
      <c r="AB1208" s="12">
        <v>71</v>
      </c>
      <c r="AC1208" s="4">
        <v>0</v>
      </c>
      <c r="AD1208" s="4">
        <v>0</v>
      </c>
      <c r="AE1208" s="4">
        <v>0</v>
      </c>
      <c r="AF1208" s="4">
        <v>0</v>
      </c>
      <c r="AG1208" s="4">
        <v>0</v>
      </c>
      <c r="AH1208" s="4">
        <v>0</v>
      </c>
      <c r="AI1208" s="4">
        <v>0</v>
      </c>
      <c r="AJ1208" s="4">
        <v>0</v>
      </c>
      <c r="AK1208" s="4">
        <v>0</v>
      </c>
      <c r="AL1208" s="4">
        <v>0</v>
      </c>
      <c r="AM1208" s="4">
        <v>0</v>
      </c>
      <c r="AN1208" s="4">
        <v>2</v>
      </c>
      <c r="AO1208" s="4">
        <v>5</v>
      </c>
      <c r="AP1208" s="4">
        <v>0</v>
      </c>
      <c r="AQ1208" s="4">
        <v>3</v>
      </c>
      <c r="AR1208" s="4">
        <v>2</v>
      </c>
      <c r="AS1208" s="4">
        <v>0</v>
      </c>
      <c r="AT1208" s="4">
        <v>0</v>
      </c>
      <c r="AU1208" s="4">
        <v>0</v>
      </c>
      <c r="AV1208" s="4">
        <v>2</v>
      </c>
      <c r="AW1208" s="4">
        <f t="shared" si="294"/>
        <v>71</v>
      </c>
      <c r="AX1208" s="8">
        <f t="shared" si="295"/>
        <v>71</v>
      </c>
      <c r="AY1208" s="4">
        <v>0</v>
      </c>
      <c r="AZ1208" s="4">
        <v>0</v>
      </c>
      <c r="BA1208" s="4">
        <v>0</v>
      </c>
      <c r="BB1208" s="4">
        <v>238</v>
      </c>
      <c r="BC1208" s="4">
        <v>238</v>
      </c>
      <c r="BD1208" s="4">
        <v>0</v>
      </c>
      <c r="BE1208" s="4">
        <v>0</v>
      </c>
      <c r="BF1208" s="4">
        <v>0</v>
      </c>
      <c r="BG1208" s="8">
        <v>10</v>
      </c>
      <c r="BH1208" s="4">
        <v>10</v>
      </c>
      <c r="BI1208" s="4">
        <v>0</v>
      </c>
      <c r="BJ1208" s="4">
        <v>0</v>
      </c>
      <c r="BK1208" s="4">
        <v>7505</v>
      </c>
      <c r="BL1208" s="4">
        <f t="shared" si="296"/>
        <v>7822</v>
      </c>
      <c r="BM1208" s="8">
        <f t="shared" si="297"/>
        <v>143</v>
      </c>
      <c r="BN1208" s="4">
        <v>143</v>
      </c>
      <c r="BO1208" s="4">
        <v>0</v>
      </c>
      <c r="BP1208" s="4">
        <v>2</v>
      </c>
      <c r="BQ1208" s="4">
        <v>0</v>
      </c>
      <c r="BR1208" s="4">
        <f t="shared" si="298"/>
        <v>15261</v>
      </c>
      <c r="BS1208" s="4">
        <f t="shared" si="299"/>
        <v>15125</v>
      </c>
      <c r="BT1208" s="4">
        <f t="shared" si="300"/>
        <v>136</v>
      </c>
      <c r="BU1208" s="4">
        <f t="shared" si="301"/>
        <v>22295</v>
      </c>
      <c r="BW1208" s="4">
        <v>0</v>
      </c>
    </row>
    <row r="1209" spans="1:75">
      <c r="A1209" s="4" t="s">
        <v>117</v>
      </c>
      <c r="B1209" s="18">
        <v>43411</v>
      </c>
      <c r="C1209" s="4" t="s">
        <v>179</v>
      </c>
      <c r="D1209" s="5">
        <v>2018</v>
      </c>
      <c r="E1209" s="4" t="str">
        <f t="shared" si="290"/>
        <v>FerryGeneral2018</v>
      </c>
      <c r="F1209" s="4">
        <v>4671</v>
      </c>
      <c r="G1209" s="4">
        <v>302</v>
      </c>
      <c r="H1209" s="4">
        <v>3582</v>
      </c>
      <c r="I1209" s="4">
        <v>0</v>
      </c>
      <c r="J1209" s="4">
        <v>1</v>
      </c>
      <c r="K1209" s="4">
        <f t="shared" si="291"/>
        <v>3581</v>
      </c>
      <c r="L1209" s="4">
        <f t="shared" si="292"/>
        <v>0</v>
      </c>
      <c r="M1209" s="4">
        <v>4671</v>
      </c>
      <c r="N1209" s="12">
        <v>3619</v>
      </c>
      <c r="O1209" s="12">
        <v>3581</v>
      </c>
      <c r="P1209" s="4">
        <v>3</v>
      </c>
      <c r="Q1209" s="4">
        <v>0</v>
      </c>
      <c r="R1209" s="4">
        <v>35</v>
      </c>
      <c r="S1209" s="4">
        <v>9</v>
      </c>
      <c r="T1209" s="4">
        <v>8</v>
      </c>
      <c r="U1209" s="4">
        <v>10</v>
      </c>
      <c r="V1209" s="4">
        <v>1</v>
      </c>
      <c r="W1209" s="4">
        <v>7</v>
      </c>
      <c r="X1209" s="4">
        <f t="shared" si="293"/>
        <v>0</v>
      </c>
      <c r="Z1209" s="12">
        <v>42</v>
      </c>
      <c r="AA1209" s="12">
        <v>16</v>
      </c>
      <c r="AB1209" s="12">
        <v>16</v>
      </c>
      <c r="AC1209" s="4">
        <v>0</v>
      </c>
      <c r="AD1209" s="4">
        <v>0</v>
      </c>
      <c r="AE1209" s="4">
        <v>0</v>
      </c>
      <c r="AF1209" s="4">
        <v>0</v>
      </c>
      <c r="AG1209" s="4">
        <v>0</v>
      </c>
      <c r="AH1209" s="4">
        <v>1</v>
      </c>
      <c r="AI1209" s="4">
        <v>1</v>
      </c>
      <c r="AJ1209" s="4">
        <v>0</v>
      </c>
      <c r="AK1209" s="4">
        <v>0</v>
      </c>
      <c r="AL1209" s="4">
        <v>0</v>
      </c>
      <c r="AM1209" s="4">
        <v>0</v>
      </c>
      <c r="AN1209" s="4">
        <v>0</v>
      </c>
      <c r="AO1209" s="4">
        <v>0</v>
      </c>
      <c r="AP1209" s="4">
        <v>0</v>
      </c>
      <c r="AQ1209" s="4">
        <v>0</v>
      </c>
      <c r="AR1209" s="4">
        <v>0</v>
      </c>
      <c r="AS1209" s="4">
        <v>0</v>
      </c>
      <c r="AT1209" s="4">
        <v>0</v>
      </c>
      <c r="AU1209" s="4">
        <v>0</v>
      </c>
      <c r="AV1209" s="4">
        <v>0</v>
      </c>
      <c r="AW1209" s="4">
        <f t="shared" si="294"/>
        <v>17</v>
      </c>
      <c r="AX1209" s="8">
        <f t="shared" si="295"/>
        <v>17</v>
      </c>
      <c r="AY1209" s="4">
        <v>0</v>
      </c>
      <c r="AZ1209" s="4">
        <v>0</v>
      </c>
      <c r="BA1209" s="4">
        <v>0</v>
      </c>
      <c r="BB1209" s="4">
        <v>25</v>
      </c>
      <c r="BC1209" s="4">
        <v>25</v>
      </c>
      <c r="BD1209" s="4">
        <v>25</v>
      </c>
      <c r="BE1209" s="4">
        <v>25</v>
      </c>
      <c r="BF1209" s="4">
        <v>0</v>
      </c>
      <c r="BG1209" s="8">
        <v>1</v>
      </c>
      <c r="BH1209" s="4">
        <v>1</v>
      </c>
      <c r="BI1209" s="4">
        <v>0</v>
      </c>
      <c r="BJ1209" s="4">
        <v>1</v>
      </c>
      <c r="BK1209" s="4">
        <v>778</v>
      </c>
      <c r="BL1209" s="4">
        <f t="shared" si="296"/>
        <v>2840</v>
      </c>
      <c r="BM1209" s="8">
        <f t="shared" si="297"/>
        <v>12</v>
      </c>
      <c r="BN1209" s="4">
        <v>12</v>
      </c>
      <c r="BO1209" s="4">
        <v>0</v>
      </c>
      <c r="BP1209" s="4">
        <v>0</v>
      </c>
      <c r="BQ1209" s="4">
        <v>1</v>
      </c>
      <c r="BR1209" s="4">
        <f t="shared" si="298"/>
        <v>3602</v>
      </c>
      <c r="BS1209" s="4">
        <f t="shared" si="299"/>
        <v>3564</v>
      </c>
      <c r="BT1209" s="4">
        <f t="shared" si="300"/>
        <v>35</v>
      </c>
      <c r="BU1209" s="4">
        <f t="shared" si="301"/>
        <v>4629</v>
      </c>
      <c r="BW1209" s="4">
        <v>0</v>
      </c>
    </row>
    <row r="1210" spans="1:75">
      <c r="A1210" s="4" t="s">
        <v>119</v>
      </c>
      <c r="B1210" s="18">
        <v>43411</v>
      </c>
      <c r="C1210" s="4" t="s">
        <v>179</v>
      </c>
      <c r="D1210" s="5">
        <v>2018</v>
      </c>
      <c r="E1210" s="4" t="str">
        <f t="shared" si="290"/>
        <v>FranklinGeneral2018</v>
      </c>
      <c r="F1210" s="4">
        <v>35172</v>
      </c>
      <c r="G1210" s="4">
        <v>6457</v>
      </c>
      <c r="H1210" s="4">
        <v>22624</v>
      </c>
      <c r="I1210" s="4">
        <v>3</v>
      </c>
      <c r="J1210" s="4">
        <v>2</v>
      </c>
      <c r="K1210" s="4">
        <f t="shared" si="291"/>
        <v>22625</v>
      </c>
      <c r="L1210" s="4">
        <f t="shared" si="292"/>
        <v>0</v>
      </c>
      <c r="M1210" s="4">
        <v>35272</v>
      </c>
      <c r="N1210" s="12">
        <v>22892</v>
      </c>
      <c r="O1210" s="12">
        <v>22625</v>
      </c>
      <c r="P1210" s="4">
        <v>6</v>
      </c>
      <c r="Q1210" s="4">
        <v>0</v>
      </c>
      <c r="R1210" s="4">
        <v>261</v>
      </c>
      <c r="S1210" s="4">
        <v>40</v>
      </c>
      <c r="T1210" s="4">
        <v>130</v>
      </c>
      <c r="U1210" s="4">
        <v>64</v>
      </c>
      <c r="V1210" s="4">
        <v>4</v>
      </c>
      <c r="W1210" s="4">
        <v>21</v>
      </c>
      <c r="X1210" s="4">
        <f t="shared" si="293"/>
        <v>0</v>
      </c>
      <c r="Z1210" s="12">
        <v>283</v>
      </c>
      <c r="AA1210" s="12">
        <v>108</v>
      </c>
      <c r="AB1210" s="12">
        <v>107</v>
      </c>
      <c r="AC1210" s="4">
        <v>1</v>
      </c>
      <c r="AD1210" s="4">
        <v>0</v>
      </c>
      <c r="AE1210" s="4">
        <v>1</v>
      </c>
      <c r="AF1210" s="4">
        <v>0</v>
      </c>
      <c r="AG1210" s="4">
        <v>0</v>
      </c>
      <c r="AH1210" s="4">
        <v>0</v>
      </c>
      <c r="AI1210" s="4">
        <v>0</v>
      </c>
      <c r="AJ1210" s="4">
        <v>0</v>
      </c>
      <c r="AK1210" s="4">
        <v>0</v>
      </c>
      <c r="AL1210" s="4">
        <v>0</v>
      </c>
      <c r="AM1210" s="4">
        <v>0</v>
      </c>
      <c r="AN1210" s="4">
        <v>8</v>
      </c>
      <c r="AO1210" s="4">
        <v>12</v>
      </c>
      <c r="AP1210" s="4">
        <v>6</v>
      </c>
      <c r="AQ1210" s="4">
        <v>4</v>
      </c>
      <c r="AR1210" s="4">
        <v>2</v>
      </c>
      <c r="AS1210" s="4">
        <v>0</v>
      </c>
      <c r="AT1210" s="4">
        <v>0</v>
      </c>
      <c r="AU1210" s="4">
        <v>0</v>
      </c>
      <c r="AV1210" s="4">
        <v>2</v>
      </c>
      <c r="AW1210" s="4">
        <f t="shared" si="294"/>
        <v>108</v>
      </c>
      <c r="AX1210" s="8">
        <f t="shared" si="295"/>
        <v>107</v>
      </c>
      <c r="AY1210" s="4">
        <v>0</v>
      </c>
      <c r="AZ1210" s="4">
        <v>0</v>
      </c>
      <c r="BA1210" s="4">
        <v>0</v>
      </c>
      <c r="BB1210" s="4">
        <v>902</v>
      </c>
      <c r="BC1210" s="4">
        <v>902</v>
      </c>
      <c r="BD1210" s="4">
        <v>453</v>
      </c>
      <c r="BE1210" s="4">
        <v>441</v>
      </c>
      <c r="BF1210" s="4">
        <v>12</v>
      </c>
      <c r="BG1210" s="8">
        <v>40</v>
      </c>
      <c r="BH1210" s="4">
        <v>38</v>
      </c>
      <c r="BI1210" s="4">
        <v>2</v>
      </c>
      <c r="BJ1210" s="4">
        <v>4</v>
      </c>
      <c r="BK1210" s="4">
        <v>11529</v>
      </c>
      <c r="BL1210" s="4">
        <f t="shared" si="296"/>
        <v>11323</v>
      </c>
      <c r="BM1210" s="8">
        <f t="shared" si="297"/>
        <v>36</v>
      </c>
      <c r="BN1210" s="4">
        <v>0</v>
      </c>
      <c r="BO1210" s="4">
        <v>36</v>
      </c>
      <c r="BP1210" s="4">
        <v>2</v>
      </c>
      <c r="BQ1210" s="4">
        <v>13</v>
      </c>
      <c r="BR1210" s="4">
        <f t="shared" si="298"/>
        <v>22772</v>
      </c>
      <c r="BS1210" s="4">
        <f t="shared" si="299"/>
        <v>22514</v>
      </c>
      <c r="BT1210" s="4">
        <f t="shared" si="300"/>
        <v>258</v>
      </c>
      <c r="BU1210" s="4">
        <f t="shared" si="301"/>
        <v>34981</v>
      </c>
      <c r="BW1210" s="4">
        <v>0</v>
      </c>
    </row>
    <row r="1211" spans="1:75">
      <c r="A1211" s="4" t="s">
        <v>121</v>
      </c>
      <c r="B1211" s="18">
        <v>43411</v>
      </c>
      <c r="C1211" s="4" t="s">
        <v>179</v>
      </c>
      <c r="D1211" s="5">
        <v>2018</v>
      </c>
      <c r="E1211" s="4" t="str">
        <f t="shared" si="290"/>
        <v>GarfieldGeneral2018</v>
      </c>
      <c r="F1211" s="4">
        <v>1657</v>
      </c>
      <c r="G1211" s="4">
        <v>243</v>
      </c>
      <c r="H1211" s="4">
        <v>1380</v>
      </c>
      <c r="I1211" s="4">
        <v>0</v>
      </c>
      <c r="J1211" s="4">
        <v>0</v>
      </c>
      <c r="K1211" s="4">
        <f t="shared" si="291"/>
        <v>1380</v>
      </c>
      <c r="L1211" s="4">
        <f t="shared" si="292"/>
        <v>0</v>
      </c>
      <c r="M1211" s="4">
        <v>1657</v>
      </c>
      <c r="N1211" s="12">
        <v>1391</v>
      </c>
      <c r="O1211" s="12">
        <v>1380</v>
      </c>
      <c r="P1211" s="4">
        <v>4</v>
      </c>
      <c r="Q1211" s="4">
        <v>0</v>
      </c>
      <c r="R1211" s="4">
        <v>7</v>
      </c>
      <c r="S1211" s="4">
        <v>1</v>
      </c>
      <c r="T1211" s="4">
        <v>0</v>
      </c>
      <c r="U1211" s="4">
        <v>1</v>
      </c>
      <c r="V1211" s="4">
        <v>0</v>
      </c>
      <c r="W1211" s="4">
        <v>5</v>
      </c>
      <c r="X1211" s="4">
        <f t="shared" si="293"/>
        <v>0</v>
      </c>
      <c r="Z1211" s="12">
        <v>17</v>
      </c>
      <c r="AA1211" s="12">
        <v>8</v>
      </c>
      <c r="AB1211" s="12">
        <v>8</v>
      </c>
      <c r="AC1211" s="4">
        <v>0</v>
      </c>
      <c r="AD1211" s="4">
        <v>0</v>
      </c>
      <c r="AE1211" s="4">
        <v>0</v>
      </c>
      <c r="AF1211" s="4">
        <v>0</v>
      </c>
      <c r="AG1211" s="4">
        <v>0</v>
      </c>
      <c r="AH1211" s="4">
        <v>0</v>
      </c>
      <c r="AI1211" s="4">
        <v>0</v>
      </c>
      <c r="AJ1211" s="4">
        <v>0</v>
      </c>
      <c r="AK1211" s="4">
        <v>0</v>
      </c>
      <c r="AL1211" s="4">
        <v>0</v>
      </c>
      <c r="AM1211" s="4">
        <v>0</v>
      </c>
      <c r="AN1211" s="4">
        <v>1</v>
      </c>
      <c r="AO1211" s="4">
        <v>1</v>
      </c>
      <c r="AP1211" s="4">
        <v>0</v>
      </c>
      <c r="AQ1211" s="4">
        <v>0</v>
      </c>
      <c r="AR1211" s="4">
        <v>1</v>
      </c>
      <c r="AS1211" s="4">
        <v>0</v>
      </c>
      <c r="AT1211" s="4">
        <v>0</v>
      </c>
      <c r="AU1211" s="4">
        <v>0</v>
      </c>
      <c r="AV1211" s="4">
        <v>1</v>
      </c>
      <c r="AW1211" s="4">
        <f t="shared" si="294"/>
        <v>8</v>
      </c>
      <c r="AX1211" s="8">
        <f t="shared" si="295"/>
        <v>8</v>
      </c>
      <c r="AY1211" s="4">
        <v>0</v>
      </c>
      <c r="AZ1211" s="4">
        <v>0</v>
      </c>
      <c r="BA1211" s="4">
        <v>0</v>
      </c>
      <c r="BB1211" s="4">
        <v>7</v>
      </c>
      <c r="BC1211" s="4">
        <v>7</v>
      </c>
      <c r="BD1211" s="4">
        <v>7</v>
      </c>
      <c r="BE1211" s="4">
        <v>7</v>
      </c>
      <c r="BF1211" s="4">
        <v>0</v>
      </c>
      <c r="BG1211" s="8">
        <v>1</v>
      </c>
      <c r="BH1211" s="4">
        <v>1</v>
      </c>
      <c r="BI1211" s="4">
        <v>0</v>
      </c>
      <c r="BJ1211" s="4">
        <v>0</v>
      </c>
      <c r="BK1211" s="4">
        <v>883</v>
      </c>
      <c r="BL1211" s="4">
        <f t="shared" si="296"/>
        <v>507</v>
      </c>
      <c r="BM1211" s="8">
        <f t="shared" si="297"/>
        <v>2</v>
      </c>
      <c r="BN1211" s="4">
        <v>2</v>
      </c>
      <c r="BO1211" s="4">
        <v>0</v>
      </c>
      <c r="BP1211" s="4">
        <v>0</v>
      </c>
      <c r="BQ1211" s="4">
        <v>2</v>
      </c>
      <c r="BR1211" s="4">
        <f t="shared" si="298"/>
        <v>1382</v>
      </c>
      <c r="BS1211" s="4">
        <f t="shared" si="299"/>
        <v>1372</v>
      </c>
      <c r="BT1211" s="4">
        <f t="shared" si="300"/>
        <v>6</v>
      </c>
      <c r="BU1211" s="4">
        <f t="shared" si="301"/>
        <v>1639</v>
      </c>
      <c r="BW1211" s="4">
        <v>0</v>
      </c>
    </row>
    <row r="1212" spans="1:75">
      <c r="A1212" s="4" t="s">
        <v>123</v>
      </c>
      <c r="B1212" s="18">
        <v>43411</v>
      </c>
      <c r="C1212" s="4" t="s">
        <v>179</v>
      </c>
      <c r="D1212" s="5">
        <v>2018</v>
      </c>
      <c r="E1212" s="4" t="str">
        <f t="shared" si="290"/>
        <v>GrantGeneral2018</v>
      </c>
      <c r="F1212" s="4">
        <v>40637</v>
      </c>
      <c r="G1212" s="4">
        <v>2715</v>
      </c>
      <c r="H1212" s="4">
        <v>26877</v>
      </c>
      <c r="I1212" s="4">
        <v>0</v>
      </c>
      <c r="J1212" s="4">
        <v>8</v>
      </c>
      <c r="K1212" s="4">
        <f t="shared" si="291"/>
        <v>26869</v>
      </c>
      <c r="L1212" s="4">
        <f t="shared" si="292"/>
        <v>0</v>
      </c>
      <c r="M1212" s="4">
        <v>40681</v>
      </c>
      <c r="N1212" s="12">
        <v>27195</v>
      </c>
      <c r="O1212" s="12">
        <v>26869</v>
      </c>
      <c r="P1212" s="4">
        <v>0</v>
      </c>
      <c r="Q1212" s="4">
        <v>0</v>
      </c>
      <c r="R1212" s="4">
        <v>326</v>
      </c>
      <c r="S1212" s="4">
        <v>48</v>
      </c>
      <c r="T1212" s="4">
        <v>168</v>
      </c>
      <c r="U1212" s="4">
        <v>109</v>
      </c>
      <c r="V1212" s="4">
        <v>1</v>
      </c>
      <c r="W1212" s="4">
        <v>0</v>
      </c>
      <c r="X1212" s="4">
        <f t="shared" si="293"/>
        <v>0</v>
      </c>
      <c r="Z1212" s="12">
        <v>310</v>
      </c>
      <c r="AA1212" s="12">
        <v>112</v>
      </c>
      <c r="AB1212" s="12">
        <v>109</v>
      </c>
      <c r="AC1212" s="4">
        <v>3</v>
      </c>
      <c r="AD1212" s="4">
        <v>0</v>
      </c>
      <c r="AE1212" s="4">
        <v>1</v>
      </c>
      <c r="AF1212" s="4">
        <v>2</v>
      </c>
      <c r="AG1212" s="4">
        <v>0</v>
      </c>
      <c r="AH1212" s="4">
        <v>3</v>
      </c>
      <c r="AI1212" s="4">
        <v>3</v>
      </c>
      <c r="AJ1212" s="4">
        <v>0</v>
      </c>
      <c r="AK1212" s="4">
        <v>0</v>
      </c>
      <c r="AL1212" s="4">
        <v>0</v>
      </c>
      <c r="AM1212" s="4">
        <v>0</v>
      </c>
      <c r="AN1212" s="4">
        <v>2</v>
      </c>
      <c r="AO1212" s="4">
        <v>16</v>
      </c>
      <c r="AP1212" s="4">
        <v>0</v>
      </c>
      <c r="AQ1212" s="4">
        <v>16</v>
      </c>
      <c r="AR1212" s="4">
        <v>0</v>
      </c>
      <c r="AS1212" s="4">
        <v>0</v>
      </c>
      <c r="AT1212" s="4">
        <v>0</v>
      </c>
      <c r="AU1212" s="4">
        <v>0</v>
      </c>
      <c r="AV1212" s="4">
        <v>0</v>
      </c>
      <c r="AW1212" s="4">
        <f t="shared" si="294"/>
        <v>115</v>
      </c>
      <c r="AX1212" s="8">
        <f t="shared" si="295"/>
        <v>112</v>
      </c>
      <c r="AY1212" s="4">
        <v>0</v>
      </c>
      <c r="AZ1212" s="4">
        <v>0</v>
      </c>
      <c r="BA1212" s="4">
        <v>0</v>
      </c>
      <c r="BB1212" s="4">
        <v>0</v>
      </c>
      <c r="BC1212" s="4">
        <v>0</v>
      </c>
      <c r="BD1212" s="4">
        <v>0</v>
      </c>
      <c r="BE1212" s="4">
        <v>0</v>
      </c>
      <c r="BF1212" s="4">
        <v>0</v>
      </c>
      <c r="BG1212" s="8">
        <v>16</v>
      </c>
      <c r="BH1212" s="4">
        <v>16</v>
      </c>
      <c r="BI1212" s="4">
        <v>0</v>
      </c>
      <c r="BJ1212" s="4">
        <v>1</v>
      </c>
      <c r="BK1212" s="4">
        <v>11588</v>
      </c>
      <c r="BL1212" s="4">
        <f t="shared" si="296"/>
        <v>15591</v>
      </c>
      <c r="BM1212" s="8">
        <f t="shared" si="297"/>
        <v>87</v>
      </c>
      <c r="BN1212" s="4">
        <v>87</v>
      </c>
      <c r="BO1212" s="4">
        <v>0</v>
      </c>
      <c r="BP1212" s="4">
        <v>0</v>
      </c>
      <c r="BQ1212" s="4">
        <v>0</v>
      </c>
      <c r="BR1212" s="4">
        <f t="shared" si="298"/>
        <v>27064</v>
      </c>
      <c r="BS1212" s="4">
        <f t="shared" si="299"/>
        <v>26741</v>
      </c>
      <c r="BT1212" s="4">
        <f t="shared" si="300"/>
        <v>323</v>
      </c>
      <c r="BU1212" s="4">
        <f t="shared" si="301"/>
        <v>40369</v>
      </c>
      <c r="BW1212" s="4">
        <v>0</v>
      </c>
    </row>
    <row r="1213" spans="1:75">
      <c r="A1213" s="4" t="s">
        <v>125</v>
      </c>
      <c r="B1213" s="18">
        <v>43411</v>
      </c>
      <c r="C1213" s="4" t="s">
        <v>179</v>
      </c>
      <c r="D1213" s="5">
        <v>2018</v>
      </c>
      <c r="E1213" s="4" t="str">
        <f t="shared" si="290"/>
        <v>Grays HarborGeneral2018</v>
      </c>
      <c r="F1213" s="4">
        <v>42791</v>
      </c>
      <c r="G1213" s="4">
        <v>3848</v>
      </c>
      <c r="H1213" s="4">
        <v>28964</v>
      </c>
      <c r="I1213" s="4">
        <v>3</v>
      </c>
      <c r="J1213" s="4">
        <v>1</v>
      </c>
      <c r="K1213" s="4">
        <f t="shared" si="291"/>
        <v>28966</v>
      </c>
      <c r="L1213" s="4">
        <f t="shared" si="292"/>
        <v>0</v>
      </c>
      <c r="M1213" s="4">
        <v>43521</v>
      </c>
      <c r="N1213" s="12">
        <v>29224</v>
      </c>
      <c r="O1213" s="12">
        <v>28966</v>
      </c>
      <c r="P1213" s="4">
        <v>42</v>
      </c>
      <c r="Q1213" s="4">
        <v>0</v>
      </c>
      <c r="R1213" s="4">
        <v>216</v>
      </c>
      <c r="S1213" s="4">
        <v>38</v>
      </c>
      <c r="T1213" s="4">
        <v>114</v>
      </c>
      <c r="U1213" s="4">
        <v>64</v>
      </c>
      <c r="V1213" s="4">
        <v>0</v>
      </c>
      <c r="W1213" s="4">
        <v>0</v>
      </c>
      <c r="X1213" s="4">
        <f t="shared" si="293"/>
        <v>0</v>
      </c>
      <c r="Z1213" s="12">
        <v>72</v>
      </c>
      <c r="AA1213" s="12">
        <v>40</v>
      </c>
      <c r="AB1213" s="12">
        <v>40</v>
      </c>
      <c r="AC1213" s="4">
        <v>0</v>
      </c>
      <c r="AD1213" s="4">
        <v>0</v>
      </c>
      <c r="AE1213" s="4">
        <v>0</v>
      </c>
      <c r="AF1213" s="4">
        <v>0</v>
      </c>
      <c r="AG1213" s="4">
        <v>0</v>
      </c>
      <c r="AH1213" s="4">
        <v>0</v>
      </c>
      <c r="AI1213" s="4">
        <v>0</v>
      </c>
      <c r="AJ1213" s="4">
        <v>0</v>
      </c>
      <c r="AK1213" s="4">
        <v>0</v>
      </c>
      <c r="AL1213" s="4">
        <v>0</v>
      </c>
      <c r="AM1213" s="4">
        <v>0</v>
      </c>
      <c r="AN1213" s="4">
        <v>12</v>
      </c>
      <c r="AO1213" s="4">
        <v>12</v>
      </c>
      <c r="AP1213" s="4">
        <v>0</v>
      </c>
      <c r="AQ1213" s="4">
        <v>0</v>
      </c>
      <c r="AR1213" s="4">
        <v>12</v>
      </c>
      <c r="AS1213" s="4">
        <v>0</v>
      </c>
      <c r="AT1213" s="4">
        <v>0</v>
      </c>
      <c r="AU1213" s="4">
        <v>0</v>
      </c>
      <c r="AV1213" s="4">
        <v>12</v>
      </c>
      <c r="AW1213" s="4">
        <f t="shared" si="294"/>
        <v>40</v>
      </c>
      <c r="AX1213" s="8">
        <f t="shared" si="295"/>
        <v>40</v>
      </c>
      <c r="AY1213" s="4">
        <v>0</v>
      </c>
      <c r="AZ1213" s="4">
        <v>0</v>
      </c>
      <c r="BA1213" s="4">
        <v>0</v>
      </c>
      <c r="BB1213" s="4">
        <v>730</v>
      </c>
      <c r="BC1213" s="4">
        <v>730</v>
      </c>
      <c r="BD1213" s="4">
        <v>0</v>
      </c>
      <c r="BE1213" s="4">
        <v>0</v>
      </c>
      <c r="BF1213" s="4">
        <v>0</v>
      </c>
      <c r="BG1213" s="8">
        <v>20</v>
      </c>
      <c r="BH1213" s="4">
        <v>20</v>
      </c>
      <c r="BI1213" s="4">
        <v>0</v>
      </c>
      <c r="BJ1213" s="4">
        <v>0</v>
      </c>
      <c r="BK1213" s="4">
        <v>11574</v>
      </c>
      <c r="BL1213" s="4">
        <f t="shared" si="296"/>
        <v>17630</v>
      </c>
      <c r="BM1213" s="8">
        <f t="shared" si="297"/>
        <v>10</v>
      </c>
      <c r="BN1213" s="4">
        <v>10</v>
      </c>
      <c r="BO1213" s="4">
        <v>0</v>
      </c>
      <c r="BP1213" s="4">
        <v>0</v>
      </c>
      <c r="BQ1213" s="4">
        <v>0</v>
      </c>
      <c r="BR1213" s="4">
        <f t="shared" si="298"/>
        <v>29172</v>
      </c>
      <c r="BS1213" s="4">
        <f t="shared" si="299"/>
        <v>28926</v>
      </c>
      <c r="BT1213" s="4">
        <f t="shared" si="300"/>
        <v>204</v>
      </c>
      <c r="BU1213" s="4">
        <f t="shared" si="301"/>
        <v>43437</v>
      </c>
      <c r="BW1213" s="4">
        <v>0</v>
      </c>
    </row>
    <row r="1214" spans="1:75">
      <c r="A1214" s="4" t="s">
        <v>127</v>
      </c>
      <c r="B1214" s="18">
        <v>43411</v>
      </c>
      <c r="C1214" s="4" t="s">
        <v>179</v>
      </c>
      <c r="D1214" s="5">
        <v>2018</v>
      </c>
      <c r="E1214" s="4" t="str">
        <f t="shared" si="290"/>
        <v>IslandGeneral2018</v>
      </c>
      <c r="F1214" s="4">
        <v>56044</v>
      </c>
      <c r="G1214" s="4">
        <v>6594</v>
      </c>
      <c r="H1214" s="4">
        <v>42619</v>
      </c>
      <c r="I1214" s="4">
        <v>9</v>
      </c>
      <c r="J1214" s="4">
        <v>3</v>
      </c>
      <c r="K1214" s="4">
        <f t="shared" si="291"/>
        <v>42625</v>
      </c>
      <c r="L1214" s="4">
        <f t="shared" si="292"/>
        <v>0</v>
      </c>
      <c r="M1214" s="4">
        <v>56954</v>
      </c>
      <c r="N1214" s="12">
        <v>43047</v>
      </c>
      <c r="O1214" s="12">
        <v>42625</v>
      </c>
      <c r="P1214" s="4">
        <v>79</v>
      </c>
      <c r="Q1214" s="4">
        <v>14</v>
      </c>
      <c r="R1214" s="4">
        <v>343</v>
      </c>
      <c r="S1214" s="4">
        <v>33</v>
      </c>
      <c r="T1214" s="4">
        <v>153</v>
      </c>
      <c r="U1214" s="4">
        <v>115</v>
      </c>
      <c r="V1214" s="4">
        <v>0</v>
      </c>
      <c r="W1214" s="4">
        <v>42</v>
      </c>
      <c r="X1214" s="4">
        <f t="shared" si="293"/>
        <v>0</v>
      </c>
      <c r="Z1214" s="12">
        <v>4120</v>
      </c>
      <c r="AA1214" s="12">
        <v>1501</v>
      </c>
      <c r="AB1214" s="12">
        <v>1492</v>
      </c>
      <c r="AC1214" s="4">
        <v>9</v>
      </c>
      <c r="AD1214" s="4">
        <v>4</v>
      </c>
      <c r="AE1214" s="4">
        <v>3</v>
      </c>
      <c r="AF1214" s="4">
        <v>2</v>
      </c>
      <c r="AG1214" s="4">
        <v>0</v>
      </c>
      <c r="AH1214" s="4">
        <v>0</v>
      </c>
      <c r="AI1214" s="4">
        <v>0</v>
      </c>
      <c r="AJ1214" s="4">
        <v>0</v>
      </c>
      <c r="AK1214" s="4">
        <v>0</v>
      </c>
      <c r="AL1214" s="4">
        <v>0</v>
      </c>
      <c r="AM1214" s="4">
        <v>0</v>
      </c>
      <c r="AN1214" s="4">
        <v>0</v>
      </c>
      <c r="AO1214" s="4">
        <v>0</v>
      </c>
      <c r="AP1214" s="4">
        <v>0</v>
      </c>
      <c r="AQ1214" s="4">
        <v>0</v>
      </c>
      <c r="AR1214" s="4">
        <v>0</v>
      </c>
      <c r="AS1214" s="4">
        <v>0</v>
      </c>
      <c r="AT1214" s="4">
        <v>0</v>
      </c>
      <c r="AU1214" s="4">
        <v>0</v>
      </c>
      <c r="AV1214" s="4">
        <v>0</v>
      </c>
      <c r="AW1214" s="4">
        <f t="shared" si="294"/>
        <v>1501</v>
      </c>
      <c r="AX1214" s="8">
        <f t="shared" si="295"/>
        <v>1492</v>
      </c>
      <c r="AY1214" s="4">
        <v>0</v>
      </c>
      <c r="AZ1214" s="4">
        <v>0</v>
      </c>
      <c r="BA1214" s="4">
        <v>0</v>
      </c>
      <c r="BB1214" s="4">
        <v>407</v>
      </c>
      <c r="BC1214" s="4">
        <v>407</v>
      </c>
      <c r="BD1214" s="4">
        <v>0</v>
      </c>
      <c r="BE1214" s="4">
        <v>0</v>
      </c>
      <c r="BF1214" s="4">
        <v>0</v>
      </c>
      <c r="BG1214" s="8">
        <v>352</v>
      </c>
      <c r="BH1214" s="4">
        <v>337</v>
      </c>
      <c r="BI1214" s="4">
        <v>15</v>
      </c>
      <c r="BJ1214" s="4">
        <v>3</v>
      </c>
      <c r="BK1214" s="4">
        <v>19407</v>
      </c>
      <c r="BL1214" s="4">
        <f t="shared" si="296"/>
        <v>23288</v>
      </c>
      <c r="BM1214" s="8">
        <f t="shared" si="297"/>
        <v>850</v>
      </c>
      <c r="BN1214" s="4">
        <v>850</v>
      </c>
      <c r="BO1214" s="4">
        <v>0</v>
      </c>
      <c r="BP1214" s="4">
        <v>0</v>
      </c>
      <c r="BQ1214" s="4">
        <v>0</v>
      </c>
      <c r="BR1214" s="4">
        <f t="shared" si="298"/>
        <v>41546</v>
      </c>
      <c r="BS1214" s="4">
        <f t="shared" si="299"/>
        <v>41133</v>
      </c>
      <c r="BT1214" s="4">
        <f t="shared" si="300"/>
        <v>334</v>
      </c>
      <c r="BU1214" s="4">
        <f t="shared" si="301"/>
        <v>52834</v>
      </c>
      <c r="BW1214" s="8">
        <v>1</v>
      </c>
    </row>
    <row r="1215" spans="1:75">
      <c r="A1215" s="4" t="s">
        <v>129</v>
      </c>
      <c r="B1215" s="18">
        <v>43411</v>
      </c>
      <c r="C1215" s="4" t="s">
        <v>179</v>
      </c>
      <c r="D1215" s="5">
        <v>2018</v>
      </c>
      <c r="E1215" s="4" t="str">
        <f t="shared" si="290"/>
        <v>JeffersonGeneral2018</v>
      </c>
      <c r="F1215" s="4">
        <v>25411</v>
      </c>
      <c r="G1215" s="4">
        <v>2706</v>
      </c>
      <c r="H1215" s="4">
        <v>21116</v>
      </c>
      <c r="I1215" s="4">
        <v>6</v>
      </c>
      <c r="J1215" s="4">
        <v>1</v>
      </c>
      <c r="K1215" s="4">
        <f t="shared" si="291"/>
        <v>21121</v>
      </c>
      <c r="L1215" s="4">
        <f t="shared" si="292"/>
        <v>0</v>
      </c>
      <c r="M1215" s="4">
        <v>25463</v>
      </c>
      <c r="N1215" s="12">
        <v>21279</v>
      </c>
      <c r="O1215" s="12">
        <v>21121</v>
      </c>
      <c r="P1215" s="4">
        <v>2</v>
      </c>
      <c r="Q1215" s="4">
        <v>2</v>
      </c>
      <c r="R1215" s="4">
        <v>155</v>
      </c>
      <c r="S1215" s="4">
        <v>67</v>
      </c>
      <c r="T1215" s="4">
        <v>39</v>
      </c>
      <c r="U1215" s="4">
        <v>46</v>
      </c>
      <c r="V1215" s="4">
        <v>0</v>
      </c>
      <c r="W1215" s="4">
        <v>3</v>
      </c>
      <c r="X1215" s="4">
        <f t="shared" si="293"/>
        <v>1</v>
      </c>
      <c r="Z1215" s="12">
        <v>403</v>
      </c>
      <c r="AA1215" s="12">
        <v>211</v>
      </c>
      <c r="AB1215" s="12">
        <v>211</v>
      </c>
      <c r="AC1215" s="4">
        <v>0</v>
      </c>
      <c r="AD1215" s="4">
        <v>0</v>
      </c>
      <c r="AE1215" s="4">
        <v>0</v>
      </c>
      <c r="AF1215" s="4">
        <v>0</v>
      </c>
      <c r="AG1215" s="4">
        <v>0</v>
      </c>
      <c r="AH1215" s="4">
        <v>0</v>
      </c>
      <c r="AI1215" s="4">
        <v>0</v>
      </c>
      <c r="AJ1215" s="4">
        <v>0</v>
      </c>
      <c r="AK1215" s="4">
        <v>0</v>
      </c>
      <c r="AL1215" s="4">
        <v>0</v>
      </c>
      <c r="AM1215" s="4">
        <v>0</v>
      </c>
      <c r="AN1215" s="4">
        <v>3</v>
      </c>
      <c r="AO1215" s="4">
        <v>3</v>
      </c>
      <c r="AP1215" s="4">
        <v>0</v>
      </c>
      <c r="AQ1215" s="4">
        <v>0</v>
      </c>
      <c r="AR1215" s="4">
        <v>3</v>
      </c>
      <c r="AS1215" s="4">
        <v>0</v>
      </c>
      <c r="AT1215" s="4">
        <v>0</v>
      </c>
      <c r="AU1215" s="4">
        <v>0</v>
      </c>
      <c r="AV1215" s="4">
        <v>3</v>
      </c>
      <c r="AW1215" s="4">
        <f t="shared" si="294"/>
        <v>211</v>
      </c>
      <c r="AX1215" s="8">
        <f t="shared" si="295"/>
        <v>211</v>
      </c>
      <c r="AY1215" s="4">
        <v>0</v>
      </c>
      <c r="AZ1215" s="4">
        <v>0</v>
      </c>
      <c r="BA1215" s="4">
        <v>0</v>
      </c>
      <c r="BB1215" s="4">
        <v>353</v>
      </c>
      <c r="BC1215" s="4">
        <v>353</v>
      </c>
      <c r="BD1215" s="4">
        <v>315</v>
      </c>
      <c r="BE1215" s="4">
        <v>306</v>
      </c>
      <c r="BF1215" s="4">
        <v>9</v>
      </c>
      <c r="BG1215" s="8">
        <v>97</v>
      </c>
      <c r="BH1215" s="4">
        <v>96</v>
      </c>
      <c r="BI1215" s="4">
        <v>1</v>
      </c>
      <c r="BJ1215" s="4">
        <v>0</v>
      </c>
      <c r="BK1215" s="4">
        <v>8692</v>
      </c>
      <c r="BL1215" s="4">
        <f t="shared" si="296"/>
        <v>12490</v>
      </c>
      <c r="BM1215" s="8">
        <f t="shared" si="297"/>
        <v>344</v>
      </c>
      <c r="BN1215" s="4">
        <v>344</v>
      </c>
      <c r="BO1215" s="4">
        <v>0</v>
      </c>
      <c r="BP1215" s="4">
        <v>0</v>
      </c>
      <c r="BQ1215" s="4">
        <v>0</v>
      </c>
      <c r="BR1215" s="4">
        <f t="shared" si="298"/>
        <v>21065</v>
      </c>
      <c r="BS1215" s="4">
        <f t="shared" si="299"/>
        <v>20910</v>
      </c>
      <c r="BT1215" s="4">
        <f t="shared" si="300"/>
        <v>152</v>
      </c>
      <c r="BU1215" s="4">
        <f t="shared" si="301"/>
        <v>25057</v>
      </c>
      <c r="BW1215" s="8">
        <v>1</v>
      </c>
    </row>
    <row r="1216" spans="1:75">
      <c r="A1216" s="4" t="s">
        <v>131</v>
      </c>
      <c r="B1216" s="18">
        <v>43411</v>
      </c>
      <c r="C1216" s="4" t="s">
        <v>179</v>
      </c>
      <c r="D1216" s="5">
        <v>2018</v>
      </c>
      <c r="E1216" s="4" t="str">
        <f t="shared" si="290"/>
        <v>KingGeneral2018</v>
      </c>
      <c r="F1216" s="4">
        <v>1294184</v>
      </c>
      <c r="G1216" s="4">
        <v>143716</v>
      </c>
      <c r="H1216" s="4">
        <v>967991</v>
      </c>
      <c r="I1216" s="4">
        <v>215</v>
      </c>
      <c r="J1216" s="4">
        <v>100</v>
      </c>
      <c r="K1216" s="4">
        <f t="shared" si="291"/>
        <v>968106</v>
      </c>
      <c r="L1216" s="4">
        <f t="shared" si="292"/>
        <v>0</v>
      </c>
      <c r="M1216" s="4">
        <v>1302293</v>
      </c>
      <c r="N1216" s="12">
        <v>981339</v>
      </c>
      <c r="O1216" s="12">
        <v>968106</v>
      </c>
      <c r="P1216" s="4">
        <v>148</v>
      </c>
      <c r="Q1216" s="4">
        <v>83</v>
      </c>
      <c r="R1216" s="4">
        <v>13085</v>
      </c>
      <c r="S1216" s="4">
        <v>1240</v>
      </c>
      <c r="T1216" s="4">
        <v>7672</v>
      </c>
      <c r="U1216" s="4">
        <v>3231</v>
      </c>
      <c r="V1216" s="4">
        <v>0</v>
      </c>
      <c r="W1216" s="4">
        <v>942</v>
      </c>
      <c r="X1216" s="4">
        <f t="shared" si="293"/>
        <v>0</v>
      </c>
      <c r="Z1216" s="12">
        <v>25945</v>
      </c>
      <c r="AA1216" s="12">
        <v>15455</v>
      </c>
      <c r="AB1216" s="12">
        <v>14803</v>
      </c>
      <c r="AC1216" s="4">
        <v>652</v>
      </c>
      <c r="AD1216" s="4">
        <v>141</v>
      </c>
      <c r="AE1216" s="4">
        <v>289</v>
      </c>
      <c r="AF1216" s="4">
        <v>3</v>
      </c>
      <c r="AG1216" s="4">
        <v>219</v>
      </c>
      <c r="AH1216" s="4">
        <v>120</v>
      </c>
      <c r="AI1216" s="4">
        <v>100</v>
      </c>
      <c r="AJ1216" s="4">
        <v>1</v>
      </c>
      <c r="AK1216" s="4">
        <v>0</v>
      </c>
      <c r="AL1216" s="4">
        <v>0</v>
      </c>
      <c r="AM1216" s="4">
        <v>19</v>
      </c>
      <c r="AN1216" s="4">
        <v>66</v>
      </c>
      <c r="AO1216" s="4">
        <v>379</v>
      </c>
      <c r="AP1216" s="4">
        <v>65</v>
      </c>
      <c r="AQ1216" s="4">
        <v>155</v>
      </c>
      <c r="AR1216" s="4">
        <v>159</v>
      </c>
      <c r="AS1216" s="4">
        <v>7</v>
      </c>
      <c r="AT1216" s="4">
        <v>24</v>
      </c>
      <c r="AU1216" s="4">
        <v>0</v>
      </c>
      <c r="AV1216" s="4">
        <v>128</v>
      </c>
      <c r="AW1216" s="4">
        <f t="shared" si="294"/>
        <v>15575</v>
      </c>
      <c r="AX1216" s="8">
        <f t="shared" si="295"/>
        <v>14903</v>
      </c>
      <c r="AY1216" s="4">
        <v>0</v>
      </c>
      <c r="AZ1216" s="4">
        <v>0</v>
      </c>
      <c r="BA1216" s="4">
        <v>0</v>
      </c>
      <c r="BB1216" s="4">
        <v>61830</v>
      </c>
      <c r="BC1216" s="4">
        <v>61830</v>
      </c>
      <c r="BD1216" s="4">
        <v>48792</v>
      </c>
      <c r="BE1216" s="4">
        <v>46577</v>
      </c>
      <c r="BF1216" s="4">
        <v>2215</v>
      </c>
      <c r="BG1216" s="8">
        <v>5760</v>
      </c>
      <c r="BH1216" s="4">
        <v>5551</v>
      </c>
      <c r="BI1216" s="4">
        <v>209</v>
      </c>
      <c r="BJ1216" s="4">
        <v>0</v>
      </c>
      <c r="BK1216" s="4">
        <v>389744</v>
      </c>
      <c r="BL1216" s="4">
        <f t="shared" si="296"/>
        <v>585835</v>
      </c>
      <c r="BM1216" s="8">
        <f t="shared" si="297"/>
        <v>8374</v>
      </c>
      <c r="BN1216" s="4">
        <v>0</v>
      </c>
      <c r="BO1216" s="4">
        <v>8374</v>
      </c>
      <c r="BP1216" s="4">
        <v>0</v>
      </c>
      <c r="BQ1216" s="4">
        <v>3325</v>
      </c>
      <c r="BR1216" s="4">
        <f t="shared" si="298"/>
        <v>965385</v>
      </c>
      <c r="BS1216" s="4">
        <f t="shared" si="299"/>
        <v>953048</v>
      </c>
      <c r="BT1216" s="4">
        <f t="shared" si="300"/>
        <v>12254</v>
      </c>
      <c r="BU1216" s="4">
        <f t="shared" si="301"/>
        <v>1276282</v>
      </c>
      <c r="BW1216" s="8">
        <v>0</v>
      </c>
    </row>
    <row r="1217" spans="1:75">
      <c r="A1217" s="4" t="s">
        <v>133</v>
      </c>
      <c r="B1217" s="18">
        <v>43411</v>
      </c>
      <c r="C1217" s="4" t="s">
        <v>179</v>
      </c>
      <c r="D1217" s="5">
        <v>2018</v>
      </c>
      <c r="E1217" s="4" t="str">
        <f t="shared" si="290"/>
        <v>KitsapGeneral2018</v>
      </c>
      <c r="F1217" s="4">
        <v>168827</v>
      </c>
      <c r="G1217" s="4">
        <v>19416</v>
      </c>
      <c r="H1217" s="4">
        <v>122269</v>
      </c>
      <c r="I1217" s="4">
        <v>36</v>
      </c>
      <c r="J1217" s="4">
        <v>3</v>
      </c>
      <c r="K1217" s="4">
        <f t="shared" si="291"/>
        <v>122302</v>
      </c>
      <c r="L1217" s="4">
        <f t="shared" si="292"/>
        <v>18</v>
      </c>
      <c r="M1217" s="4">
        <v>172772</v>
      </c>
      <c r="N1217" s="12">
        <v>123685</v>
      </c>
      <c r="O1217" s="12">
        <v>122284</v>
      </c>
      <c r="P1217" s="4">
        <v>476</v>
      </c>
      <c r="Q1217" s="4">
        <v>20</v>
      </c>
      <c r="R1217" s="4">
        <v>925</v>
      </c>
      <c r="S1217" s="4">
        <v>156</v>
      </c>
      <c r="T1217" s="4">
        <v>418</v>
      </c>
      <c r="U1217" s="4">
        <v>262</v>
      </c>
      <c r="V1217" s="4">
        <v>0</v>
      </c>
      <c r="W1217" s="4">
        <v>107</v>
      </c>
      <c r="X1217" s="4">
        <f t="shared" si="293"/>
        <v>0</v>
      </c>
      <c r="Z1217" s="12">
        <v>10034</v>
      </c>
      <c r="AA1217" s="12">
        <v>4448</v>
      </c>
      <c r="AB1217" s="12">
        <v>4383</v>
      </c>
      <c r="AC1217" s="4">
        <v>65</v>
      </c>
      <c r="AD1217" s="4">
        <v>27</v>
      </c>
      <c r="AE1217" s="4">
        <v>24</v>
      </c>
      <c r="AF1217" s="4">
        <v>5</v>
      </c>
      <c r="AG1217" s="4">
        <v>9</v>
      </c>
      <c r="AH1217" s="4">
        <v>13</v>
      </c>
      <c r="AI1217" s="4">
        <v>13</v>
      </c>
      <c r="AJ1217" s="4">
        <v>0</v>
      </c>
      <c r="AK1217" s="4">
        <v>0</v>
      </c>
      <c r="AL1217" s="4">
        <v>0</v>
      </c>
      <c r="AM1217" s="4">
        <v>0</v>
      </c>
      <c r="AN1217" s="4">
        <v>85</v>
      </c>
      <c r="AO1217" s="4">
        <v>109</v>
      </c>
      <c r="AP1217" s="4">
        <v>24</v>
      </c>
      <c r="AQ1217" s="4">
        <v>31</v>
      </c>
      <c r="AR1217" s="4">
        <v>54</v>
      </c>
      <c r="AS1217" s="4">
        <v>0</v>
      </c>
      <c r="AT1217" s="4">
        <v>0</v>
      </c>
      <c r="AU1217" s="4">
        <v>0</v>
      </c>
      <c r="AV1217" s="4">
        <v>54</v>
      </c>
      <c r="AW1217" s="4">
        <f t="shared" si="294"/>
        <v>4461</v>
      </c>
      <c r="AX1217" s="8">
        <f t="shared" si="295"/>
        <v>4396</v>
      </c>
      <c r="AY1217" s="4">
        <v>13</v>
      </c>
      <c r="AZ1217" s="4">
        <v>13</v>
      </c>
      <c r="BA1217" s="4">
        <v>0</v>
      </c>
      <c r="BB1217" s="4">
        <v>3047</v>
      </c>
      <c r="BC1217" s="4">
        <v>3047</v>
      </c>
      <c r="BD1217" s="4">
        <v>2718</v>
      </c>
      <c r="BE1217" s="4">
        <v>2686</v>
      </c>
      <c r="BF1217" s="4">
        <v>32</v>
      </c>
      <c r="BG1217" s="8">
        <v>793</v>
      </c>
      <c r="BH1217" s="4">
        <v>785</v>
      </c>
      <c r="BI1217" s="4">
        <v>8</v>
      </c>
      <c r="BJ1217" s="4">
        <v>0</v>
      </c>
      <c r="BK1217" s="4">
        <v>62620</v>
      </c>
      <c r="BL1217" s="4">
        <f t="shared" si="296"/>
        <v>60259</v>
      </c>
      <c r="BM1217" s="8">
        <f t="shared" si="297"/>
        <v>3199</v>
      </c>
      <c r="BN1217" s="4">
        <v>0</v>
      </c>
      <c r="BO1217" s="4">
        <v>3199</v>
      </c>
      <c r="BP1217" s="4">
        <v>0</v>
      </c>
      <c r="BQ1217" s="4">
        <v>1471</v>
      </c>
      <c r="BR1217" s="4">
        <f t="shared" si="298"/>
        <v>119102</v>
      </c>
      <c r="BS1217" s="4">
        <f t="shared" si="299"/>
        <v>117844</v>
      </c>
      <c r="BT1217" s="4">
        <f t="shared" si="300"/>
        <v>806</v>
      </c>
      <c r="BU1217" s="4">
        <f t="shared" si="301"/>
        <v>162640</v>
      </c>
      <c r="BW1217" s="8">
        <v>0</v>
      </c>
    </row>
    <row r="1218" spans="1:75">
      <c r="A1218" s="4" t="s">
        <v>135</v>
      </c>
      <c r="B1218" s="18">
        <v>43411</v>
      </c>
      <c r="C1218" s="4" t="s">
        <v>179</v>
      </c>
      <c r="D1218" s="5">
        <v>2018</v>
      </c>
      <c r="E1218" s="4" t="str">
        <f t="shared" si="290"/>
        <v>KittitasGeneral2018</v>
      </c>
      <c r="F1218" s="4">
        <v>25836</v>
      </c>
      <c r="G1218" s="4">
        <v>2833</v>
      </c>
      <c r="H1218" s="4">
        <v>19680</v>
      </c>
      <c r="I1218" s="4">
        <v>6</v>
      </c>
      <c r="J1218" s="4">
        <v>0</v>
      </c>
      <c r="K1218" s="4">
        <f t="shared" si="291"/>
        <v>19686</v>
      </c>
      <c r="L1218" s="4">
        <f t="shared" si="292"/>
        <v>0</v>
      </c>
      <c r="M1218" s="4">
        <v>26336</v>
      </c>
      <c r="N1218" s="12">
        <v>20068</v>
      </c>
      <c r="O1218" s="12">
        <v>19686</v>
      </c>
      <c r="P1218" s="4">
        <v>3</v>
      </c>
      <c r="Q1218" s="4">
        <v>1</v>
      </c>
      <c r="R1218" s="4">
        <v>379</v>
      </c>
      <c r="S1218" s="4">
        <v>68</v>
      </c>
      <c r="T1218" s="4">
        <v>258</v>
      </c>
      <c r="U1218" s="4">
        <v>39</v>
      </c>
      <c r="V1218" s="4">
        <v>0</v>
      </c>
      <c r="W1218" s="4">
        <v>17</v>
      </c>
      <c r="X1218" s="4">
        <f t="shared" si="293"/>
        <v>0</v>
      </c>
      <c r="Z1218" s="12">
        <v>234</v>
      </c>
      <c r="AA1218" s="12">
        <v>99</v>
      </c>
      <c r="AB1218" s="12">
        <v>98</v>
      </c>
      <c r="AC1218" s="4">
        <v>1</v>
      </c>
      <c r="AD1218" s="4">
        <v>1</v>
      </c>
      <c r="AE1218" s="4">
        <v>0</v>
      </c>
      <c r="AF1218" s="4">
        <v>0</v>
      </c>
      <c r="AG1218" s="4">
        <v>0</v>
      </c>
      <c r="AH1218" s="4">
        <v>1</v>
      </c>
      <c r="AI1218" s="4">
        <v>1</v>
      </c>
      <c r="AJ1218" s="4">
        <v>0</v>
      </c>
      <c r="AK1218" s="4">
        <v>0</v>
      </c>
      <c r="AL1218" s="4">
        <v>0</v>
      </c>
      <c r="AM1218" s="4">
        <v>0</v>
      </c>
      <c r="AN1218" s="4">
        <v>9</v>
      </c>
      <c r="AO1218" s="4">
        <v>20</v>
      </c>
      <c r="AP1218" s="4">
        <v>2</v>
      </c>
      <c r="AQ1218" s="4">
        <v>11</v>
      </c>
      <c r="AR1218" s="4">
        <v>7</v>
      </c>
      <c r="AS1218" s="4">
        <v>7</v>
      </c>
      <c r="AT1218" s="4">
        <v>0</v>
      </c>
      <c r="AU1218" s="4">
        <v>0</v>
      </c>
      <c r="AV1218" s="4">
        <v>7</v>
      </c>
      <c r="AW1218" s="4">
        <f t="shared" si="294"/>
        <v>100</v>
      </c>
      <c r="AX1218" s="8">
        <f t="shared" si="295"/>
        <v>99</v>
      </c>
      <c r="AY1218" s="4">
        <v>3</v>
      </c>
      <c r="AZ1218" s="4">
        <v>3</v>
      </c>
      <c r="BA1218" s="4">
        <v>0</v>
      </c>
      <c r="BB1218" s="4">
        <v>320</v>
      </c>
      <c r="BC1218" s="4">
        <v>320</v>
      </c>
      <c r="BD1218" s="4">
        <v>279</v>
      </c>
      <c r="BE1218" s="4">
        <v>268</v>
      </c>
      <c r="BF1218" s="4">
        <v>11</v>
      </c>
      <c r="BG1218" s="8">
        <v>64</v>
      </c>
      <c r="BH1218" s="4">
        <v>59</v>
      </c>
      <c r="BI1218" s="4">
        <v>5</v>
      </c>
      <c r="BJ1218" s="4">
        <v>3</v>
      </c>
      <c r="BK1218" s="4">
        <v>11902</v>
      </c>
      <c r="BL1218" s="4">
        <f t="shared" si="296"/>
        <v>8099</v>
      </c>
      <c r="BM1218" s="8">
        <f t="shared" si="297"/>
        <v>324</v>
      </c>
      <c r="BN1218" s="4">
        <v>324</v>
      </c>
      <c r="BO1218" s="4">
        <v>0</v>
      </c>
      <c r="BP1218" s="4">
        <v>0</v>
      </c>
      <c r="BQ1218" s="4">
        <v>0</v>
      </c>
      <c r="BR1218" s="4">
        <f t="shared" si="298"/>
        <v>19945</v>
      </c>
      <c r="BS1218" s="4">
        <f t="shared" si="299"/>
        <v>19573</v>
      </c>
      <c r="BT1218" s="4">
        <f t="shared" si="300"/>
        <v>371</v>
      </c>
      <c r="BU1218" s="4">
        <f t="shared" si="301"/>
        <v>26090</v>
      </c>
      <c r="BW1218" s="8">
        <v>3</v>
      </c>
    </row>
    <row r="1219" spans="1:75">
      <c r="A1219" s="4" t="s">
        <v>137</v>
      </c>
      <c r="B1219" s="18">
        <v>43411</v>
      </c>
      <c r="C1219" s="4" t="s">
        <v>179</v>
      </c>
      <c r="D1219" s="5">
        <v>2018</v>
      </c>
      <c r="E1219" s="4" t="str">
        <f t="shared" si="290"/>
        <v>KlickitatGeneral2018</v>
      </c>
      <c r="F1219" s="4">
        <v>14341</v>
      </c>
      <c r="G1219" s="4">
        <v>1384</v>
      </c>
      <c r="H1219" s="4">
        <v>10939</v>
      </c>
      <c r="I1219" s="4">
        <v>1</v>
      </c>
      <c r="J1219" s="4">
        <v>0</v>
      </c>
      <c r="K1219" s="4">
        <f t="shared" si="291"/>
        <v>10940</v>
      </c>
      <c r="L1219" s="4">
        <f t="shared" si="292"/>
        <v>0</v>
      </c>
      <c r="M1219" s="4">
        <v>14597</v>
      </c>
      <c r="N1219" s="12">
        <v>11033</v>
      </c>
      <c r="O1219" s="12">
        <v>10940</v>
      </c>
      <c r="P1219" s="4">
        <v>22</v>
      </c>
      <c r="Q1219" s="4">
        <v>5</v>
      </c>
      <c r="R1219" s="4">
        <v>71</v>
      </c>
      <c r="S1219" s="4">
        <v>22</v>
      </c>
      <c r="T1219" s="4">
        <v>17</v>
      </c>
      <c r="U1219" s="4">
        <v>13</v>
      </c>
      <c r="V1219" s="4">
        <v>0</v>
      </c>
      <c r="W1219" s="4">
        <v>19</v>
      </c>
      <c r="X1219" s="4">
        <f t="shared" si="293"/>
        <v>0</v>
      </c>
      <c r="Z1219" s="12">
        <v>160</v>
      </c>
      <c r="AA1219" s="12">
        <v>69</v>
      </c>
      <c r="AB1219" s="12">
        <v>69</v>
      </c>
      <c r="AC1219" s="4">
        <v>0</v>
      </c>
      <c r="AD1219" s="4">
        <v>0</v>
      </c>
      <c r="AE1219" s="4">
        <v>0</v>
      </c>
      <c r="AF1219" s="4">
        <v>0</v>
      </c>
      <c r="AG1219" s="4">
        <v>0</v>
      </c>
      <c r="AH1219" s="4">
        <v>0</v>
      </c>
      <c r="AI1219" s="4">
        <v>0</v>
      </c>
      <c r="AJ1219" s="4">
        <v>0</v>
      </c>
      <c r="AK1219" s="4">
        <v>0</v>
      </c>
      <c r="AL1219" s="4">
        <v>0</v>
      </c>
      <c r="AM1219" s="4">
        <v>0</v>
      </c>
      <c r="AN1219" s="4">
        <v>0</v>
      </c>
      <c r="AO1219" s="4">
        <v>1</v>
      </c>
      <c r="AP1219" s="4">
        <v>0</v>
      </c>
      <c r="AQ1219" s="4">
        <v>1</v>
      </c>
      <c r="AR1219" s="4">
        <v>0</v>
      </c>
      <c r="AS1219" s="4">
        <v>0</v>
      </c>
      <c r="AT1219" s="4">
        <v>0</v>
      </c>
      <c r="AU1219" s="4">
        <v>0</v>
      </c>
      <c r="AV1219" s="4">
        <v>0</v>
      </c>
      <c r="AW1219" s="4">
        <f t="shared" si="294"/>
        <v>69</v>
      </c>
      <c r="AX1219" s="8">
        <f t="shared" si="295"/>
        <v>69</v>
      </c>
      <c r="AY1219" s="4">
        <v>0</v>
      </c>
      <c r="AZ1219" s="4">
        <v>0</v>
      </c>
      <c r="BA1219" s="4">
        <v>0</v>
      </c>
      <c r="BB1219" s="4">
        <v>155</v>
      </c>
      <c r="BC1219" s="4">
        <v>155</v>
      </c>
      <c r="BD1219" s="4">
        <v>141</v>
      </c>
      <c r="BE1219" s="4">
        <v>140</v>
      </c>
      <c r="BF1219" s="4">
        <v>1</v>
      </c>
      <c r="BG1219" s="8">
        <v>34</v>
      </c>
      <c r="BH1219" s="4">
        <v>34</v>
      </c>
      <c r="BI1219" s="4">
        <v>0</v>
      </c>
      <c r="BJ1219" s="4">
        <v>0</v>
      </c>
      <c r="BK1219" s="4">
        <v>8320</v>
      </c>
      <c r="BL1219" s="4">
        <f t="shared" si="296"/>
        <v>2679</v>
      </c>
      <c r="BM1219" s="8">
        <f t="shared" si="297"/>
        <v>88</v>
      </c>
      <c r="BN1219" s="4">
        <v>88</v>
      </c>
      <c r="BO1219" s="4">
        <v>0</v>
      </c>
      <c r="BP1219" s="4">
        <v>0</v>
      </c>
      <c r="BQ1219" s="4">
        <v>0</v>
      </c>
      <c r="BR1219" s="4">
        <f t="shared" si="298"/>
        <v>10963</v>
      </c>
      <c r="BS1219" s="4">
        <f t="shared" si="299"/>
        <v>10870</v>
      </c>
      <c r="BT1219" s="4">
        <f t="shared" si="300"/>
        <v>71</v>
      </c>
      <c r="BU1219" s="4">
        <f t="shared" si="301"/>
        <v>14437</v>
      </c>
      <c r="BW1219" s="8">
        <v>0</v>
      </c>
    </row>
    <row r="1220" spans="1:75">
      <c r="A1220" s="4" t="s">
        <v>139</v>
      </c>
      <c r="B1220" s="18">
        <v>43411</v>
      </c>
      <c r="C1220" s="4" t="s">
        <v>179</v>
      </c>
      <c r="D1220" s="5">
        <v>2018</v>
      </c>
      <c r="E1220" s="4" t="str">
        <f t="shared" si="290"/>
        <v>LewisGeneral2018</v>
      </c>
      <c r="F1220" s="4">
        <v>47568</v>
      </c>
      <c r="G1220" s="4">
        <v>4813</v>
      </c>
      <c r="H1220" s="4">
        <v>34471</v>
      </c>
      <c r="I1220" s="4">
        <v>7</v>
      </c>
      <c r="J1220" s="4">
        <v>0</v>
      </c>
      <c r="K1220" s="4">
        <f t="shared" si="291"/>
        <v>34478</v>
      </c>
      <c r="L1220" s="4">
        <f t="shared" si="292"/>
        <v>0</v>
      </c>
      <c r="M1220" s="4">
        <v>48036</v>
      </c>
      <c r="N1220" s="12">
        <v>34832</v>
      </c>
      <c r="O1220" s="12">
        <v>34478</v>
      </c>
      <c r="P1220" s="4">
        <v>3</v>
      </c>
      <c r="Q1220" s="4">
        <v>3</v>
      </c>
      <c r="R1220" s="4">
        <v>351</v>
      </c>
      <c r="S1220" s="4">
        <v>80</v>
      </c>
      <c r="T1220" s="4">
        <v>220</v>
      </c>
      <c r="U1220" s="4">
        <v>50</v>
      </c>
      <c r="V1220" s="4">
        <v>0</v>
      </c>
      <c r="W1220" s="4">
        <v>3</v>
      </c>
      <c r="X1220" s="4">
        <f t="shared" si="293"/>
        <v>0</v>
      </c>
      <c r="Z1220" s="12">
        <v>339</v>
      </c>
      <c r="AA1220" s="12">
        <v>150</v>
      </c>
      <c r="AB1220" s="12">
        <v>150</v>
      </c>
      <c r="AC1220" s="4">
        <v>0</v>
      </c>
      <c r="AD1220" s="4">
        <v>0</v>
      </c>
      <c r="AE1220" s="4">
        <v>0</v>
      </c>
      <c r="AF1220" s="4">
        <v>0</v>
      </c>
      <c r="AG1220" s="4">
        <v>0</v>
      </c>
      <c r="AH1220" s="4">
        <v>0</v>
      </c>
      <c r="AI1220" s="4">
        <v>0</v>
      </c>
      <c r="AJ1220" s="4">
        <v>0</v>
      </c>
      <c r="AK1220" s="4">
        <v>0</v>
      </c>
      <c r="AL1220" s="4">
        <v>0</v>
      </c>
      <c r="AM1220" s="4">
        <v>0</v>
      </c>
      <c r="AN1220" s="4">
        <v>0</v>
      </c>
      <c r="AO1220" s="4">
        <v>2</v>
      </c>
      <c r="AP1220" s="4">
        <v>0</v>
      </c>
      <c r="AQ1220" s="4">
        <v>2</v>
      </c>
      <c r="AR1220" s="4">
        <v>0</v>
      </c>
      <c r="AS1220" s="4">
        <v>0</v>
      </c>
      <c r="AT1220" s="4">
        <v>0</v>
      </c>
      <c r="AU1220" s="4">
        <v>0</v>
      </c>
      <c r="AV1220" s="4">
        <v>0</v>
      </c>
      <c r="AW1220" s="4">
        <f t="shared" si="294"/>
        <v>150</v>
      </c>
      <c r="AX1220" s="8">
        <f t="shared" si="295"/>
        <v>150</v>
      </c>
      <c r="AY1220" s="4">
        <v>0</v>
      </c>
      <c r="AZ1220" s="4">
        <v>0</v>
      </c>
      <c r="BA1220" s="4">
        <v>0</v>
      </c>
      <c r="BB1220" s="4">
        <v>178</v>
      </c>
      <c r="BC1220" s="4">
        <v>178</v>
      </c>
      <c r="BD1220" s="4">
        <v>172</v>
      </c>
      <c r="BE1220" s="4">
        <v>172</v>
      </c>
      <c r="BF1220" s="4">
        <v>6</v>
      </c>
      <c r="BG1220" s="8">
        <v>13</v>
      </c>
      <c r="BH1220" s="4">
        <v>13</v>
      </c>
      <c r="BI1220" s="4">
        <v>0</v>
      </c>
      <c r="BJ1220" s="4">
        <v>0</v>
      </c>
      <c r="BK1220" s="4">
        <v>15503</v>
      </c>
      <c r="BL1220" s="4">
        <f t="shared" si="296"/>
        <v>19316</v>
      </c>
      <c r="BM1220" s="8">
        <f t="shared" si="297"/>
        <v>146</v>
      </c>
      <c r="BN1220" s="4">
        <v>146</v>
      </c>
      <c r="BO1220" s="4">
        <v>0</v>
      </c>
      <c r="BP1220" s="4">
        <v>0</v>
      </c>
      <c r="BQ1220" s="4">
        <v>0</v>
      </c>
      <c r="BR1220" s="4">
        <f t="shared" si="298"/>
        <v>34680</v>
      </c>
      <c r="BS1220" s="4">
        <f t="shared" si="299"/>
        <v>34326</v>
      </c>
      <c r="BT1220" s="4">
        <f t="shared" si="300"/>
        <v>351</v>
      </c>
      <c r="BU1220" s="4">
        <f t="shared" si="301"/>
        <v>47697</v>
      </c>
      <c r="BW1220" s="8">
        <v>0</v>
      </c>
    </row>
    <row r="1221" spans="1:75">
      <c r="A1221" s="4" t="s">
        <v>141</v>
      </c>
      <c r="B1221" s="18">
        <v>43411</v>
      </c>
      <c r="C1221" s="4" t="s">
        <v>179</v>
      </c>
      <c r="D1221" s="5">
        <v>2018</v>
      </c>
      <c r="E1221" s="4" t="str">
        <f t="shared" si="290"/>
        <v>LincolnGeneral2018</v>
      </c>
      <c r="F1221" s="4">
        <v>7163</v>
      </c>
      <c r="G1221" s="4">
        <v>0</v>
      </c>
      <c r="H1221" s="4">
        <v>5657</v>
      </c>
      <c r="I1221" s="4">
        <v>2</v>
      </c>
      <c r="J1221" s="4">
        <v>0</v>
      </c>
      <c r="K1221" s="4">
        <f t="shared" si="291"/>
        <v>5659</v>
      </c>
      <c r="L1221" s="4">
        <f t="shared" si="292"/>
        <v>0</v>
      </c>
      <c r="M1221" s="4">
        <v>7232</v>
      </c>
      <c r="N1221" s="12">
        <v>5757</v>
      </c>
      <c r="O1221" s="12">
        <v>5659</v>
      </c>
      <c r="P1221" s="4">
        <v>3</v>
      </c>
      <c r="Q1221" s="4">
        <v>0</v>
      </c>
      <c r="R1221" s="4">
        <v>95</v>
      </c>
      <c r="S1221" s="4">
        <v>6</v>
      </c>
      <c r="T1221" s="4">
        <v>30</v>
      </c>
      <c r="U1221" s="4">
        <v>11</v>
      </c>
      <c r="V1221" s="4">
        <v>0</v>
      </c>
      <c r="W1221" s="4">
        <v>48</v>
      </c>
      <c r="X1221" s="4">
        <f t="shared" si="293"/>
        <v>0</v>
      </c>
      <c r="Z1221" s="12">
        <v>77</v>
      </c>
      <c r="AA1221" s="12">
        <v>40</v>
      </c>
      <c r="AB1221" s="12">
        <v>38</v>
      </c>
      <c r="AC1221" s="4">
        <v>2</v>
      </c>
      <c r="AD1221" s="4">
        <v>1</v>
      </c>
      <c r="AE1221" s="4">
        <v>1</v>
      </c>
      <c r="AF1221" s="4">
        <v>0</v>
      </c>
      <c r="AG1221" s="4">
        <v>0</v>
      </c>
      <c r="AH1221" s="4">
        <v>0</v>
      </c>
      <c r="AI1221" s="4">
        <v>0</v>
      </c>
      <c r="AJ1221" s="4">
        <v>0</v>
      </c>
      <c r="AK1221" s="4">
        <v>0</v>
      </c>
      <c r="AL1221" s="4">
        <v>0</v>
      </c>
      <c r="AM1221" s="4">
        <v>0</v>
      </c>
      <c r="AN1221" s="4">
        <v>0</v>
      </c>
      <c r="AO1221" s="4">
        <v>2</v>
      </c>
      <c r="AP1221" s="4">
        <v>0</v>
      </c>
      <c r="AQ1221" s="4">
        <v>2</v>
      </c>
      <c r="AR1221" s="4">
        <v>0</v>
      </c>
      <c r="AS1221" s="4">
        <v>0</v>
      </c>
      <c r="AT1221" s="4">
        <v>0</v>
      </c>
      <c r="AU1221" s="4">
        <v>0</v>
      </c>
      <c r="AV1221" s="4">
        <v>0</v>
      </c>
      <c r="AW1221" s="4">
        <f t="shared" si="294"/>
        <v>40</v>
      </c>
      <c r="AX1221" s="8">
        <f t="shared" si="295"/>
        <v>38</v>
      </c>
      <c r="AY1221" s="4">
        <v>0</v>
      </c>
      <c r="AZ1221" s="4">
        <v>0</v>
      </c>
      <c r="BA1221" s="4">
        <v>0</v>
      </c>
      <c r="BB1221" s="4">
        <v>56</v>
      </c>
      <c r="BC1221" s="4">
        <v>56</v>
      </c>
      <c r="BD1221" s="4">
        <v>53</v>
      </c>
      <c r="BE1221" s="4">
        <v>53</v>
      </c>
      <c r="BF1221" s="4">
        <v>0</v>
      </c>
      <c r="BG1221" s="8">
        <v>8</v>
      </c>
      <c r="BH1221" s="4">
        <v>8</v>
      </c>
      <c r="BI1221" s="4">
        <v>0</v>
      </c>
      <c r="BJ1221" s="4">
        <v>1</v>
      </c>
      <c r="BK1221" s="4">
        <v>889</v>
      </c>
      <c r="BL1221" s="4">
        <f t="shared" si="296"/>
        <v>4860</v>
      </c>
      <c r="BM1221" s="8">
        <f t="shared" si="297"/>
        <v>7</v>
      </c>
      <c r="BN1221" s="4">
        <v>7</v>
      </c>
      <c r="BO1221" s="4">
        <v>0</v>
      </c>
      <c r="BP1221" s="4">
        <v>17</v>
      </c>
      <c r="BQ1221" s="4">
        <v>0</v>
      </c>
      <c r="BR1221" s="4">
        <f t="shared" si="298"/>
        <v>5715</v>
      </c>
      <c r="BS1221" s="4">
        <f t="shared" si="299"/>
        <v>5619</v>
      </c>
      <c r="BT1221" s="4">
        <f t="shared" si="300"/>
        <v>93</v>
      </c>
      <c r="BU1221" s="4">
        <f t="shared" si="301"/>
        <v>7155</v>
      </c>
      <c r="BW1221" s="8">
        <v>0</v>
      </c>
    </row>
    <row r="1222" spans="1:75">
      <c r="A1222" s="4" t="s">
        <v>143</v>
      </c>
      <c r="B1222" s="18">
        <v>43411</v>
      </c>
      <c r="C1222" s="4" t="s">
        <v>179</v>
      </c>
      <c r="D1222" s="5">
        <v>2018</v>
      </c>
      <c r="E1222" s="4" t="str">
        <f t="shared" si="290"/>
        <v>MasonGeneral2018</v>
      </c>
      <c r="F1222" s="4">
        <v>39206</v>
      </c>
      <c r="G1222" s="4">
        <v>3645</v>
      </c>
      <c r="H1222" s="4">
        <v>28087</v>
      </c>
      <c r="I1222" s="4">
        <v>8</v>
      </c>
      <c r="J1222" s="4">
        <v>2</v>
      </c>
      <c r="K1222" s="4">
        <f t="shared" si="291"/>
        <v>28093</v>
      </c>
      <c r="L1222" s="4">
        <f t="shared" si="292"/>
        <v>0</v>
      </c>
      <c r="M1222" s="4">
        <v>40009</v>
      </c>
      <c r="N1222" s="12">
        <v>28288</v>
      </c>
      <c r="O1222" s="12">
        <v>28093</v>
      </c>
      <c r="P1222" s="4">
        <v>7</v>
      </c>
      <c r="Q1222" s="4">
        <v>7</v>
      </c>
      <c r="R1222" s="4">
        <v>188</v>
      </c>
      <c r="S1222" s="4">
        <v>50</v>
      </c>
      <c r="T1222" s="4">
        <v>73</v>
      </c>
      <c r="U1222" s="4">
        <v>43</v>
      </c>
      <c r="V1222" s="4">
        <v>0</v>
      </c>
      <c r="W1222" s="4">
        <v>17</v>
      </c>
      <c r="X1222" s="4">
        <f t="shared" si="293"/>
        <v>0</v>
      </c>
      <c r="Z1222" s="12">
        <v>611</v>
      </c>
      <c r="AA1222" s="12">
        <v>234</v>
      </c>
      <c r="AB1222" s="12">
        <v>232</v>
      </c>
      <c r="AC1222" s="4">
        <v>2</v>
      </c>
      <c r="AD1222" s="4">
        <v>1</v>
      </c>
      <c r="AE1222" s="4">
        <v>1</v>
      </c>
      <c r="AF1222" s="4">
        <v>0</v>
      </c>
      <c r="AG1222" s="4">
        <v>0</v>
      </c>
      <c r="AH1222" s="4">
        <v>3</v>
      </c>
      <c r="AI1222" s="4">
        <v>3</v>
      </c>
      <c r="AJ1222" s="4">
        <v>0</v>
      </c>
      <c r="AK1222" s="4">
        <v>0</v>
      </c>
      <c r="AL1222" s="4">
        <v>0</v>
      </c>
      <c r="AM1222" s="4">
        <v>0</v>
      </c>
      <c r="AN1222" s="4">
        <v>8</v>
      </c>
      <c r="AO1222" s="4">
        <v>16</v>
      </c>
      <c r="AP1222" s="4">
        <v>0</v>
      </c>
      <c r="AQ1222" s="4">
        <v>8</v>
      </c>
      <c r="AR1222" s="4">
        <v>8</v>
      </c>
      <c r="AS1222" s="4">
        <v>0</v>
      </c>
      <c r="AT1222" s="4">
        <v>0</v>
      </c>
      <c r="AU1222" s="4">
        <v>0</v>
      </c>
      <c r="AV1222" s="4">
        <v>0</v>
      </c>
      <c r="AW1222" s="4">
        <f t="shared" si="294"/>
        <v>237</v>
      </c>
      <c r="AX1222" s="8">
        <f t="shared" si="295"/>
        <v>235</v>
      </c>
      <c r="AY1222" s="4">
        <v>0</v>
      </c>
      <c r="AZ1222" s="4">
        <v>0</v>
      </c>
      <c r="BA1222" s="4">
        <v>0</v>
      </c>
      <c r="BB1222" s="4">
        <v>661</v>
      </c>
      <c r="BC1222" s="4">
        <v>661</v>
      </c>
      <c r="BD1222" s="4">
        <v>496</v>
      </c>
      <c r="BE1222" s="4">
        <v>482</v>
      </c>
      <c r="BF1222" s="4">
        <v>8</v>
      </c>
      <c r="BG1222" s="8">
        <v>49</v>
      </c>
      <c r="BH1222" s="4">
        <v>48</v>
      </c>
      <c r="BI1222" s="4">
        <v>1</v>
      </c>
      <c r="BJ1222" s="4">
        <v>0</v>
      </c>
      <c r="BK1222" s="4">
        <v>13144</v>
      </c>
      <c r="BL1222" s="4">
        <f t="shared" si="296"/>
        <v>15095</v>
      </c>
      <c r="BM1222" s="8">
        <f t="shared" si="297"/>
        <v>288</v>
      </c>
      <c r="BN1222" s="4">
        <v>288</v>
      </c>
      <c r="BO1222" s="4">
        <v>0</v>
      </c>
      <c r="BP1222" s="4">
        <v>0</v>
      </c>
      <c r="BQ1222" s="4">
        <v>29</v>
      </c>
      <c r="BR1222" s="4">
        <f t="shared" si="298"/>
        <v>28035</v>
      </c>
      <c r="BS1222" s="4">
        <f t="shared" si="299"/>
        <v>27850</v>
      </c>
      <c r="BT1222" s="4">
        <f t="shared" si="300"/>
        <v>178</v>
      </c>
      <c r="BU1222" s="4">
        <f t="shared" si="301"/>
        <v>39390</v>
      </c>
      <c r="BW1222" s="8">
        <v>0</v>
      </c>
    </row>
    <row r="1223" spans="1:75">
      <c r="A1223" s="4" t="s">
        <v>145</v>
      </c>
      <c r="B1223" s="18">
        <v>43411</v>
      </c>
      <c r="C1223" s="4" t="s">
        <v>179</v>
      </c>
      <c r="D1223" s="5">
        <v>2018</v>
      </c>
      <c r="E1223" s="4" t="str">
        <f t="shared" si="290"/>
        <v>OkanoganGeneral2018</v>
      </c>
      <c r="F1223" s="4">
        <v>23051</v>
      </c>
      <c r="G1223" s="4">
        <v>2063</v>
      </c>
      <c r="H1223" s="4">
        <v>16997</v>
      </c>
      <c r="I1223" s="4">
        <v>1</v>
      </c>
      <c r="J1223" s="4">
        <v>0</v>
      </c>
      <c r="K1223" s="4">
        <f t="shared" si="291"/>
        <v>16998</v>
      </c>
      <c r="L1223" s="4">
        <f t="shared" si="292"/>
        <v>2</v>
      </c>
      <c r="M1223" s="4">
        <v>23369</v>
      </c>
      <c r="N1223" s="12">
        <v>17207</v>
      </c>
      <c r="O1223" s="12">
        <v>16996</v>
      </c>
      <c r="P1223" s="4">
        <v>28</v>
      </c>
      <c r="Q1223" s="4">
        <v>0</v>
      </c>
      <c r="R1223" s="4">
        <v>181</v>
      </c>
      <c r="S1223" s="4">
        <v>28</v>
      </c>
      <c r="T1223" s="4">
        <v>97</v>
      </c>
      <c r="U1223" s="4">
        <v>50</v>
      </c>
      <c r="V1223" s="4">
        <v>0</v>
      </c>
      <c r="W1223" s="4">
        <v>6</v>
      </c>
      <c r="X1223" s="4">
        <f t="shared" si="293"/>
        <v>2</v>
      </c>
      <c r="Z1223" s="12">
        <v>229</v>
      </c>
      <c r="AA1223" s="12">
        <v>97</v>
      </c>
      <c r="AB1223" s="12">
        <v>93</v>
      </c>
      <c r="AC1223" s="4">
        <v>4</v>
      </c>
      <c r="AD1223" s="4">
        <v>0</v>
      </c>
      <c r="AE1223" s="4">
        <v>2</v>
      </c>
      <c r="AF1223" s="4">
        <v>2</v>
      </c>
      <c r="AG1223" s="4">
        <v>0</v>
      </c>
      <c r="AH1223" s="4">
        <v>0</v>
      </c>
      <c r="AI1223" s="4">
        <v>0</v>
      </c>
      <c r="AJ1223" s="4">
        <v>0</v>
      </c>
      <c r="AK1223" s="4">
        <v>0</v>
      </c>
      <c r="AL1223" s="4">
        <v>0</v>
      </c>
      <c r="AM1223" s="4">
        <v>0</v>
      </c>
      <c r="AN1223" s="4">
        <v>7</v>
      </c>
      <c r="AO1223" s="4">
        <v>13</v>
      </c>
      <c r="AP1223" s="4">
        <v>0</v>
      </c>
      <c r="AQ1223" s="4">
        <v>7</v>
      </c>
      <c r="AR1223" s="4">
        <v>6</v>
      </c>
      <c r="AS1223" s="4">
        <v>0</v>
      </c>
      <c r="AT1223" s="4">
        <v>0</v>
      </c>
      <c r="AU1223" s="4">
        <v>0</v>
      </c>
      <c r="AV1223" s="4">
        <v>6</v>
      </c>
      <c r="AW1223" s="4">
        <f t="shared" si="294"/>
        <v>97</v>
      </c>
      <c r="AX1223" s="8">
        <f t="shared" si="295"/>
        <v>93</v>
      </c>
      <c r="AY1223" s="4">
        <v>0</v>
      </c>
      <c r="AZ1223" s="4">
        <v>0</v>
      </c>
      <c r="BA1223" s="4">
        <v>0</v>
      </c>
      <c r="BB1223" s="4">
        <v>140</v>
      </c>
      <c r="BC1223" s="4">
        <v>140</v>
      </c>
      <c r="BD1223" s="4">
        <v>132</v>
      </c>
      <c r="BE1223" s="4">
        <v>129</v>
      </c>
      <c r="BF1223" s="4">
        <v>3</v>
      </c>
      <c r="BG1223" s="8">
        <v>49</v>
      </c>
      <c r="BH1223" s="4">
        <v>46</v>
      </c>
      <c r="BI1223" s="4">
        <v>3</v>
      </c>
      <c r="BJ1223" s="4">
        <v>0</v>
      </c>
      <c r="BK1223" s="4">
        <v>4841</v>
      </c>
      <c r="BL1223" s="4">
        <f t="shared" si="296"/>
        <v>12317</v>
      </c>
      <c r="BM1223" s="8">
        <f t="shared" si="297"/>
        <v>163</v>
      </c>
      <c r="BN1223" s="4">
        <v>163</v>
      </c>
      <c r="BO1223" s="4">
        <v>0</v>
      </c>
      <c r="BP1223" s="4">
        <v>0</v>
      </c>
      <c r="BQ1223" s="4">
        <v>0</v>
      </c>
      <c r="BR1223" s="4">
        <f t="shared" si="298"/>
        <v>17097</v>
      </c>
      <c r="BS1223" s="4">
        <f t="shared" si="299"/>
        <v>16896</v>
      </c>
      <c r="BT1223" s="4">
        <f t="shared" si="300"/>
        <v>171</v>
      </c>
      <c r="BU1223" s="4">
        <f t="shared" si="301"/>
        <v>23133</v>
      </c>
      <c r="BW1223" s="8">
        <v>3</v>
      </c>
    </row>
    <row r="1224" spans="1:75">
      <c r="A1224" s="4" t="s">
        <v>147</v>
      </c>
      <c r="B1224" s="18">
        <v>43411</v>
      </c>
      <c r="C1224" s="4" t="s">
        <v>179</v>
      </c>
      <c r="D1224" s="5">
        <v>2018</v>
      </c>
      <c r="E1224" s="4" t="str">
        <f t="shared" si="290"/>
        <v>PacificGeneral2018</v>
      </c>
      <c r="F1224" s="4">
        <v>14724</v>
      </c>
      <c r="G1224" s="4">
        <v>1899</v>
      </c>
      <c r="H1224" s="4">
        <v>11105</v>
      </c>
      <c r="I1224" s="4">
        <v>0</v>
      </c>
      <c r="J1224" s="4">
        <v>0</v>
      </c>
      <c r="K1224" s="4">
        <f t="shared" si="291"/>
        <v>11105</v>
      </c>
      <c r="L1224" s="4">
        <f t="shared" si="292"/>
        <v>0</v>
      </c>
      <c r="M1224" s="4">
        <v>14781</v>
      </c>
      <c r="N1224" s="12">
        <v>11220</v>
      </c>
      <c r="O1224" s="12">
        <v>11105</v>
      </c>
      <c r="P1224" s="4">
        <v>0</v>
      </c>
      <c r="Q1224" s="4">
        <v>0</v>
      </c>
      <c r="R1224" s="4">
        <v>115</v>
      </c>
      <c r="S1224" s="4">
        <v>54</v>
      </c>
      <c r="T1224" s="4">
        <v>50</v>
      </c>
      <c r="U1224" s="4">
        <v>11</v>
      </c>
      <c r="V1224" s="4">
        <v>0</v>
      </c>
      <c r="W1224" s="4">
        <v>0</v>
      </c>
      <c r="X1224" s="4">
        <f t="shared" si="293"/>
        <v>0</v>
      </c>
      <c r="Z1224" s="12">
        <v>137</v>
      </c>
      <c r="AA1224" s="12">
        <v>63</v>
      </c>
      <c r="AB1224" s="12">
        <v>63</v>
      </c>
      <c r="AC1224" s="4">
        <v>0</v>
      </c>
      <c r="AD1224" s="4">
        <v>0</v>
      </c>
      <c r="AE1224" s="4">
        <v>0</v>
      </c>
      <c r="AF1224" s="4">
        <v>0</v>
      </c>
      <c r="AG1224" s="4">
        <v>0</v>
      </c>
      <c r="AH1224" s="4">
        <v>0</v>
      </c>
      <c r="AI1224" s="4">
        <v>0</v>
      </c>
      <c r="AJ1224" s="4">
        <v>0</v>
      </c>
      <c r="AK1224" s="4">
        <v>0</v>
      </c>
      <c r="AL1224" s="4">
        <v>0</v>
      </c>
      <c r="AM1224" s="4">
        <v>0</v>
      </c>
      <c r="AN1224" s="4">
        <v>0</v>
      </c>
      <c r="AO1224" s="4">
        <v>0</v>
      </c>
      <c r="AP1224" s="4">
        <v>0</v>
      </c>
      <c r="AQ1224" s="4">
        <v>0</v>
      </c>
      <c r="AR1224" s="4">
        <v>0</v>
      </c>
      <c r="AS1224" s="4">
        <v>0</v>
      </c>
      <c r="AT1224" s="4">
        <v>0</v>
      </c>
      <c r="AU1224" s="4">
        <v>0</v>
      </c>
      <c r="AV1224" s="4">
        <v>0</v>
      </c>
      <c r="AW1224" s="4">
        <f t="shared" si="294"/>
        <v>63</v>
      </c>
      <c r="AX1224" s="8">
        <f t="shared" si="295"/>
        <v>63</v>
      </c>
      <c r="AY1224" s="4">
        <v>0</v>
      </c>
      <c r="AZ1224" s="4">
        <v>0</v>
      </c>
      <c r="BA1224" s="4">
        <v>0</v>
      </c>
      <c r="BB1224" s="4">
        <v>177</v>
      </c>
      <c r="BC1224" s="4">
        <v>177</v>
      </c>
      <c r="BD1224" s="4">
        <v>158</v>
      </c>
      <c r="BE1224" s="4">
        <v>156</v>
      </c>
      <c r="BF1224" s="4">
        <v>2</v>
      </c>
      <c r="BG1224" s="8">
        <v>10</v>
      </c>
      <c r="BH1224" s="4">
        <v>10</v>
      </c>
      <c r="BI1224" s="4">
        <v>0</v>
      </c>
      <c r="BJ1224" s="4">
        <v>0</v>
      </c>
      <c r="BK1224" s="4">
        <v>3941</v>
      </c>
      <c r="BL1224" s="4">
        <f t="shared" si="296"/>
        <v>7269</v>
      </c>
      <c r="BM1224" s="8">
        <f t="shared" si="297"/>
        <v>61</v>
      </c>
      <c r="BN1224" s="4">
        <v>61</v>
      </c>
      <c r="BO1224" s="4">
        <v>0</v>
      </c>
      <c r="BP1224" s="4">
        <v>0</v>
      </c>
      <c r="BQ1224" s="4">
        <v>0</v>
      </c>
      <c r="BR1224" s="4">
        <f t="shared" si="298"/>
        <v>11157</v>
      </c>
      <c r="BS1224" s="4">
        <f t="shared" si="299"/>
        <v>11042</v>
      </c>
      <c r="BT1224" s="4">
        <f t="shared" si="300"/>
        <v>115</v>
      </c>
      <c r="BU1224" s="4">
        <f t="shared" si="301"/>
        <v>14644</v>
      </c>
      <c r="BW1224" s="8">
        <v>0</v>
      </c>
    </row>
    <row r="1225" spans="1:75">
      <c r="A1225" s="4" t="s">
        <v>149</v>
      </c>
      <c r="B1225" s="18">
        <v>43411</v>
      </c>
      <c r="C1225" s="4" t="s">
        <v>179</v>
      </c>
      <c r="D1225" s="5">
        <v>2018</v>
      </c>
      <c r="E1225" s="4" t="str">
        <f t="shared" si="290"/>
        <v>Pend OreilleGeneral2018</v>
      </c>
      <c r="F1225" s="4">
        <v>9098</v>
      </c>
      <c r="G1225" s="4">
        <v>1787</v>
      </c>
      <c r="H1225" s="4">
        <v>7015</v>
      </c>
      <c r="I1225" s="4">
        <v>0</v>
      </c>
      <c r="J1225" s="4">
        <v>1</v>
      </c>
      <c r="K1225" s="4">
        <f t="shared" si="291"/>
        <v>7014</v>
      </c>
      <c r="L1225" s="4">
        <f t="shared" si="292"/>
        <v>0</v>
      </c>
      <c r="M1225" s="4">
        <v>9201</v>
      </c>
      <c r="N1225" s="12">
        <v>7059</v>
      </c>
      <c r="O1225" s="12">
        <v>7014</v>
      </c>
      <c r="P1225" s="4">
        <v>0</v>
      </c>
      <c r="Q1225" s="4">
        <v>0</v>
      </c>
      <c r="R1225" s="4">
        <v>45</v>
      </c>
      <c r="S1225" s="4">
        <v>9</v>
      </c>
      <c r="T1225" s="4">
        <v>18</v>
      </c>
      <c r="U1225" s="4">
        <v>18</v>
      </c>
      <c r="V1225" s="4">
        <v>0</v>
      </c>
      <c r="W1225" s="4">
        <v>0</v>
      </c>
      <c r="X1225" s="4">
        <f t="shared" si="293"/>
        <v>0</v>
      </c>
      <c r="Z1225" s="12">
        <v>88</v>
      </c>
      <c r="AA1225" s="12">
        <v>58</v>
      </c>
      <c r="AB1225" s="12">
        <v>58</v>
      </c>
      <c r="AC1225" s="4">
        <v>0</v>
      </c>
      <c r="AD1225" s="4">
        <v>0</v>
      </c>
      <c r="AE1225" s="4">
        <v>0</v>
      </c>
      <c r="AF1225" s="4">
        <v>0</v>
      </c>
      <c r="AG1225" s="4">
        <v>0</v>
      </c>
      <c r="AH1225" s="4">
        <v>0</v>
      </c>
      <c r="AI1225" s="4">
        <v>0</v>
      </c>
      <c r="AJ1225" s="4">
        <v>0</v>
      </c>
      <c r="AK1225" s="4">
        <v>0</v>
      </c>
      <c r="AL1225" s="4">
        <v>0</v>
      </c>
      <c r="AM1225" s="4">
        <v>0</v>
      </c>
      <c r="AN1225" s="4">
        <v>0</v>
      </c>
      <c r="AO1225" s="4">
        <v>0</v>
      </c>
      <c r="AP1225" s="4">
        <v>0</v>
      </c>
      <c r="AQ1225" s="4">
        <v>0</v>
      </c>
      <c r="AR1225" s="4">
        <v>0</v>
      </c>
      <c r="AS1225" s="4">
        <v>0</v>
      </c>
      <c r="AT1225" s="4">
        <v>0</v>
      </c>
      <c r="AU1225" s="4">
        <v>0</v>
      </c>
      <c r="AV1225" s="4">
        <v>0</v>
      </c>
      <c r="AW1225" s="4">
        <f t="shared" si="294"/>
        <v>58</v>
      </c>
      <c r="AX1225" s="8">
        <f t="shared" si="295"/>
        <v>58</v>
      </c>
      <c r="AY1225" s="4">
        <v>0</v>
      </c>
      <c r="AZ1225" s="4">
        <v>0</v>
      </c>
      <c r="BA1225" s="4">
        <v>0</v>
      </c>
      <c r="BB1225" s="4">
        <v>197</v>
      </c>
      <c r="BC1225" s="4">
        <v>197</v>
      </c>
      <c r="BD1225" s="4">
        <v>194</v>
      </c>
      <c r="BE1225" s="4">
        <v>194</v>
      </c>
      <c r="BF1225" s="4">
        <v>0</v>
      </c>
      <c r="BG1225" s="8">
        <v>3</v>
      </c>
      <c r="BH1225" s="4">
        <v>3</v>
      </c>
      <c r="BI1225" s="4">
        <v>0</v>
      </c>
      <c r="BJ1225" s="4">
        <v>0</v>
      </c>
      <c r="BK1225" s="4">
        <v>2639</v>
      </c>
      <c r="BL1225" s="4">
        <f t="shared" si="296"/>
        <v>4417</v>
      </c>
      <c r="BM1225" s="8">
        <f t="shared" si="297"/>
        <v>92</v>
      </c>
      <c r="BN1225" s="4">
        <v>22</v>
      </c>
      <c r="BO1225" s="4">
        <v>70</v>
      </c>
      <c r="BP1225" s="4">
        <v>0</v>
      </c>
      <c r="BQ1225" s="4">
        <v>0</v>
      </c>
      <c r="BR1225" s="4">
        <f t="shared" si="298"/>
        <v>7001</v>
      </c>
      <c r="BS1225" s="4">
        <f t="shared" si="299"/>
        <v>6956</v>
      </c>
      <c r="BT1225" s="4">
        <f t="shared" si="300"/>
        <v>45</v>
      </c>
      <c r="BU1225" s="4">
        <f t="shared" si="301"/>
        <v>9113</v>
      </c>
      <c r="BW1225" s="8">
        <v>0</v>
      </c>
    </row>
    <row r="1226" spans="1:75">
      <c r="A1226" s="4" t="s">
        <v>151</v>
      </c>
      <c r="B1226" s="18">
        <v>43411</v>
      </c>
      <c r="C1226" s="4" t="s">
        <v>179</v>
      </c>
      <c r="D1226" s="5">
        <v>2018</v>
      </c>
      <c r="E1226" s="4" t="str">
        <f t="shared" si="290"/>
        <v>PierceGeneral2018</v>
      </c>
      <c r="F1226" s="4">
        <v>499164</v>
      </c>
      <c r="G1226" s="4">
        <v>62264</v>
      </c>
      <c r="H1226" s="4">
        <v>331296</v>
      </c>
      <c r="I1226" s="4">
        <v>60</v>
      </c>
      <c r="J1226" s="4">
        <v>1</v>
      </c>
      <c r="K1226" s="4">
        <f t="shared" si="291"/>
        <v>331355</v>
      </c>
      <c r="L1226" s="4">
        <f t="shared" si="292"/>
        <v>0</v>
      </c>
      <c r="M1226" s="4">
        <v>508779</v>
      </c>
      <c r="N1226" s="12">
        <v>337864</v>
      </c>
      <c r="O1226" s="12">
        <v>331355</v>
      </c>
      <c r="P1226" s="4">
        <v>1767</v>
      </c>
      <c r="Q1226" s="4">
        <v>54</v>
      </c>
      <c r="R1226" s="4">
        <v>4742</v>
      </c>
      <c r="S1226" s="4">
        <v>624</v>
      </c>
      <c r="T1226" s="4">
        <v>2542</v>
      </c>
      <c r="U1226" s="4">
        <v>1484</v>
      </c>
      <c r="V1226" s="4">
        <v>4</v>
      </c>
      <c r="W1226" s="4">
        <v>88</v>
      </c>
      <c r="X1226" s="4">
        <f t="shared" si="293"/>
        <v>0</v>
      </c>
      <c r="Z1226" s="12">
        <v>19392</v>
      </c>
      <c r="AA1226" s="12">
        <v>6743</v>
      </c>
      <c r="AB1226" s="12">
        <v>6621</v>
      </c>
      <c r="AC1226" s="4">
        <v>122</v>
      </c>
      <c r="AD1226" s="4">
        <v>27</v>
      </c>
      <c r="AE1226" s="4">
        <v>88</v>
      </c>
      <c r="AF1226" s="4">
        <v>4</v>
      </c>
      <c r="AG1226" s="4">
        <v>3</v>
      </c>
      <c r="AH1226" s="4">
        <v>35</v>
      </c>
      <c r="AI1226" s="4">
        <v>31</v>
      </c>
      <c r="AJ1226" s="4">
        <v>0</v>
      </c>
      <c r="AK1226" s="4">
        <v>0</v>
      </c>
      <c r="AL1226" s="4">
        <v>0</v>
      </c>
      <c r="AM1226" s="4">
        <v>4</v>
      </c>
      <c r="AN1226" s="4">
        <v>216</v>
      </c>
      <c r="AO1226" s="4">
        <v>243</v>
      </c>
      <c r="AP1226" s="4">
        <v>102</v>
      </c>
      <c r="AQ1226" s="4">
        <v>31</v>
      </c>
      <c r="AR1226" s="4">
        <v>110</v>
      </c>
      <c r="AS1226" s="4">
        <v>0</v>
      </c>
      <c r="AT1226" s="4">
        <v>0</v>
      </c>
      <c r="AU1226" s="4">
        <v>0</v>
      </c>
      <c r="AV1226" s="4">
        <v>110</v>
      </c>
      <c r="AW1226" s="4">
        <f t="shared" si="294"/>
        <v>6778</v>
      </c>
      <c r="AX1226" s="8">
        <f t="shared" si="295"/>
        <v>6652</v>
      </c>
      <c r="AY1226" s="4">
        <v>0</v>
      </c>
      <c r="AZ1226" s="4">
        <v>0</v>
      </c>
      <c r="BA1226" s="4">
        <v>0</v>
      </c>
      <c r="BB1226" s="4">
        <v>1680</v>
      </c>
      <c r="BC1226" s="4">
        <v>1680</v>
      </c>
      <c r="BD1226" s="4">
        <v>1355</v>
      </c>
      <c r="BE1226" s="4">
        <v>1341</v>
      </c>
      <c r="BF1226" s="4">
        <v>14</v>
      </c>
      <c r="BG1226" s="8">
        <v>841</v>
      </c>
      <c r="BH1226" s="4">
        <v>790</v>
      </c>
      <c r="BI1226" s="4">
        <v>51</v>
      </c>
      <c r="BJ1226" s="4">
        <v>4</v>
      </c>
      <c r="BK1226" s="4">
        <v>145845</v>
      </c>
      <c r="BL1226" s="4">
        <f t="shared" si="296"/>
        <v>191178</v>
      </c>
      <c r="BM1226" s="8">
        <f t="shared" si="297"/>
        <v>5224</v>
      </c>
      <c r="BN1226" s="4">
        <v>0</v>
      </c>
      <c r="BO1226" s="4">
        <v>5224</v>
      </c>
      <c r="BP1226" s="4">
        <v>0</v>
      </c>
      <c r="BQ1226" s="4">
        <v>3176</v>
      </c>
      <c r="BR1226" s="4">
        <f t="shared" si="298"/>
        <v>330843</v>
      </c>
      <c r="BS1226" s="4">
        <f t="shared" si="299"/>
        <v>324672</v>
      </c>
      <c r="BT1226" s="4">
        <f t="shared" si="300"/>
        <v>4506</v>
      </c>
      <c r="BU1226" s="4">
        <f t="shared" si="301"/>
        <v>489171</v>
      </c>
      <c r="BW1226" s="8">
        <v>19</v>
      </c>
    </row>
    <row r="1227" spans="1:75">
      <c r="A1227" s="4" t="s">
        <v>153</v>
      </c>
      <c r="B1227" s="18">
        <v>43411</v>
      </c>
      <c r="C1227" s="4" t="s">
        <v>179</v>
      </c>
      <c r="D1227" s="5">
        <v>2018</v>
      </c>
      <c r="E1227" s="4" t="str">
        <f t="shared" si="290"/>
        <v>San JuanGeneral2018</v>
      </c>
      <c r="F1227" s="4">
        <v>13392</v>
      </c>
      <c r="G1227" s="4">
        <v>702</v>
      </c>
      <c r="H1227" s="4">
        <v>11227</v>
      </c>
      <c r="I1227" s="4">
        <v>0</v>
      </c>
      <c r="J1227" s="4">
        <v>1</v>
      </c>
      <c r="K1227" s="4">
        <f t="shared" si="291"/>
        <v>11226</v>
      </c>
      <c r="L1227" s="4">
        <f t="shared" si="292"/>
        <v>0</v>
      </c>
      <c r="M1227" s="4">
        <v>13471</v>
      </c>
      <c r="N1227" s="12">
        <v>11272</v>
      </c>
      <c r="O1227" s="12">
        <v>11226</v>
      </c>
      <c r="P1227" s="4">
        <v>0</v>
      </c>
      <c r="Q1227" s="4">
        <v>0</v>
      </c>
      <c r="R1227" s="4">
        <v>46</v>
      </c>
      <c r="S1227" s="4">
        <v>9</v>
      </c>
      <c r="T1227" s="4">
        <v>12</v>
      </c>
      <c r="U1227" s="4">
        <v>21</v>
      </c>
      <c r="V1227" s="4">
        <v>0</v>
      </c>
      <c r="W1227" s="4">
        <v>4</v>
      </c>
      <c r="X1227" s="4">
        <f t="shared" si="293"/>
        <v>0</v>
      </c>
      <c r="Z1227" s="12">
        <v>221</v>
      </c>
      <c r="AA1227" s="12">
        <v>128</v>
      </c>
      <c r="AB1227" s="12">
        <v>128</v>
      </c>
      <c r="AC1227" s="4">
        <v>0</v>
      </c>
      <c r="AD1227" s="4">
        <v>0</v>
      </c>
      <c r="AE1227" s="4">
        <v>0</v>
      </c>
      <c r="AF1227" s="4">
        <v>1</v>
      </c>
      <c r="AG1227" s="4">
        <v>0</v>
      </c>
      <c r="AH1227" s="4">
        <v>0</v>
      </c>
      <c r="AI1227" s="4">
        <v>0</v>
      </c>
      <c r="AJ1227" s="4">
        <v>0</v>
      </c>
      <c r="AK1227" s="4">
        <v>0</v>
      </c>
      <c r="AL1227" s="4">
        <v>0</v>
      </c>
      <c r="AM1227" s="4">
        <v>0</v>
      </c>
      <c r="AN1227" s="4">
        <v>0</v>
      </c>
      <c r="AO1227" s="4">
        <v>0</v>
      </c>
      <c r="AP1227" s="4">
        <v>0</v>
      </c>
      <c r="AQ1227" s="4">
        <v>0</v>
      </c>
      <c r="AR1227" s="4">
        <v>0</v>
      </c>
      <c r="AS1227" s="4">
        <v>0</v>
      </c>
      <c r="AT1227" s="4">
        <v>0</v>
      </c>
      <c r="AU1227" s="4">
        <v>0</v>
      </c>
      <c r="AV1227" s="4">
        <v>0</v>
      </c>
      <c r="AW1227" s="4">
        <f t="shared" si="294"/>
        <v>128</v>
      </c>
      <c r="AX1227" s="8">
        <f t="shared" si="295"/>
        <v>128</v>
      </c>
      <c r="AY1227" s="4">
        <v>0</v>
      </c>
      <c r="AZ1227" s="4">
        <v>2</v>
      </c>
      <c r="BA1227" s="4">
        <v>0</v>
      </c>
      <c r="BB1227" s="4">
        <v>343</v>
      </c>
      <c r="BC1227" s="4">
        <v>343</v>
      </c>
      <c r="BD1227" s="4">
        <v>334</v>
      </c>
      <c r="BE1227" s="4">
        <v>334</v>
      </c>
      <c r="BF1227" s="4">
        <v>1</v>
      </c>
      <c r="BG1227" s="8">
        <v>60</v>
      </c>
      <c r="BH1227" s="4">
        <v>60</v>
      </c>
      <c r="BI1227" s="4">
        <v>0</v>
      </c>
      <c r="BJ1227" s="4">
        <v>0</v>
      </c>
      <c r="BK1227" s="4">
        <v>6022</v>
      </c>
      <c r="BL1227" s="4">
        <f t="shared" si="296"/>
        <v>5190</v>
      </c>
      <c r="BM1227" s="8">
        <f t="shared" si="297"/>
        <v>212</v>
      </c>
      <c r="BN1227" s="4">
        <v>212</v>
      </c>
      <c r="BO1227" s="4">
        <v>0</v>
      </c>
      <c r="BP1227" s="4">
        <v>0</v>
      </c>
      <c r="BQ1227" s="4">
        <v>0</v>
      </c>
      <c r="BR1227" s="4">
        <f t="shared" si="298"/>
        <v>11142</v>
      </c>
      <c r="BS1227" s="4">
        <f t="shared" si="299"/>
        <v>11096</v>
      </c>
      <c r="BT1227" s="4">
        <f t="shared" si="300"/>
        <v>46</v>
      </c>
      <c r="BU1227" s="4">
        <f t="shared" si="301"/>
        <v>13250</v>
      </c>
      <c r="BW1227" s="8">
        <v>0</v>
      </c>
    </row>
    <row r="1228" spans="1:75">
      <c r="A1228" s="4" t="s">
        <v>155</v>
      </c>
      <c r="B1228" s="18">
        <v>43411</v>
      </c>
      <c r="C1228" s="4" t="s">
        <v>179</v>
      </c>
      <c r="D1228" s="5">
        <v>2018</v>
      </c>
      <c r="E1228" s="4" t="str">
        <f t="shared" si="290"/>
        <v>SkagitGeneral2018</v>
      </c>
      <c r="F1228" s="4">
        <v>75699</v>
      </c>
      <c r="G1228" s="4">
        <v>6939</v>
      </c>
      <c r="H1228" s="4">
        <v>55577</v>
      </c>
      <c r="I1228" s="4">
        <v>10</v>
      </c>
      <c r="J1228" s="4">
        <v>6</v>
      </c>
      <c r="K1228" s="4">
        <f t="shared" si="291"/>
        <v>55581</v>
      </c>
      <c r="L1228" s="4">
        <f t="shared" si="292"/>
        <v>-2</v>
      </c>
      <c r="M1228" s="4">
        <v>76910</v>
      </c>
      <c r="N1228" s="12">
        <v>56226</v>
      </c>
      <c r="O1228" s="12">
        <v>55583</v>
      </c>
      <c r="P1228" s="4">
        <v>3</v>
      </c>
      <c r="Q1228" s="4">
        <v>3</v>
      </c>
      <c r="R1228" s="4">
        <v>641</v>
      </c>
      <c r="S1228" s="4">
        <v>264</v>
      </c>
      <c r="T1228" s="4">
        <v>272</v>
      </c>
      <c r="U1228" s="4">
        <v>101</v>
      </c>
      <c r="V1228" s="4">
        <v>0</v>
      </c>
      <c r="W1228" s="4">
        <v>2</v>
      </c>
      <c r="X1228" s="4">
        <f t="shared" si="293"/>
        <v>-1</v>
      </c>
      <c r="Z1228" s="12">
        <v>892</v>
      </c>
      <c r="AA1228" s="12">
        <v>357</v>
      </c>
      <c r="AB1228" s="12">
        <v>355</v>
      </c>
      <c r="AC1228" s="4">
        <v>2</v>
      </c>
      <c r="AD1228" s="4">
        <v>2</v>
      </c>
      <c r="AE1228" s="4">
        <v>0</v>
      </c>
      <c r="AF1228" s="4">
        <v>0</v>
      </c>
      <c r="AG1228" s="4">
        <v>0</v>
      </c>
      <c r="AH1228" s="4">
        <v>0</v>
      </c>
      <c r="AI1228" s="4">
        <v>0</v>
      </c>
      <c r="AJ1228" s="4">
        <v>0</v>
      </c>
      <c r="AK1228" s="4">
        <v>0</v>
      </c>
      <c r="AL1228" s="4">
        <v>0</v>
      </c>
      <c r="AM1228" s="4">
        <v>0</v>
      </c>
      <c r="AN1228" s="4">
        <v>2</v>
      </c>
      <c r="AO1228" s="4">
        <v>2</v>
      </c>
      <c r="AP1228" s="4">
        <v>0</v>
      </c>
      <c r="AQ1228" s="4">
        <v>0</v>
      </c>
      <c r="AR1228" s="4">
        <v>2</v>
      </c>
      <c r="AS1228" s="4">
        <v>0</v>
      </c>
      <c r="AT1228" s="4">
        <v>0</v>
      </c>
      <c r="AU1228" s="4">
        <v>0</v>
      </c>
      <c r="AV1228" s="4">
        <v>2</v>
      </c>
      <c r="AW1228" s="4">
        <f t="shared" si="294"/>
        <v>357</v>
      </c>
      <c r="AX1228" s="8">
        <f t="shared" si="295"/>
        <v>355</v>
      </c>
      <c r="AY1228" s="4">
        <v>0</v>
      </c>
      <c r="AZ1228" s="4">
        <v>0</v>
      </c>
      <c r="BA1228" s="4">
        <v>0</v>
      </c>
      <c r="BB1228" s="4">
        <v>638</v>
      </c>
      <c r="BC1228" s="4">
        <v>638</v>
      </c>
      <c r="BD1228" s="4">
        <v>0</v>
      </c>
      <c r="BE1228" s="4">
        <v>0</v>
      </c>
      <c r="BF1228" s="4">
        <v>0</v>
      </c>
      <c r="BG1228" s="8">
        <v>141</v>
      </c>
      <c r="BH1228" s="4">
        <v>136</v>
      </c>
      <c r="BI1228" s="4">
        <v>5</v>
      </c>
      <c r="BJ1228" s="4">
        <v>248</v>
      </c>
      <c r="BK1228" s="4">
        <v>35433</v>
      </c>
      <c r="BL1228" s="4">
        <f t="shared" si="296"/>
        <v>20652</v>
      </c>
      <c r="BM1228" s="8">
        <f t="shared" si="297"/>
        <v>266</v>
      </c>
      <c r="BN1228" s="4">
        <v>0</v>
      </c>
      <c r="BO1228" s="4">
        <v>266</v>
      </c>
      <c r="BP1228" s="4">
        <v>0</v>
      </c>
      <c r="BQ1228" s="4">
        <v>175</v>
      </c>
      <c r="BR1228" s="4">
        <f t="shared" si="298"/>
        <v>55867</v>
      </c>
      <c r="BS1228" s="4">
        <f t="shared" si="299"/>
        <v>55228</v>
      </c>
      <c r="BT1228" s="4">
        <f t="shared" si="300"/>
        <v>637</v>
      </c>
      <c r="BU1228" s="4">
        <f t="shared" si="301"/>
        <v>76016</v>
      </c>
      <c r="BW1228" s="8">
        <v>3</v>
      </c>
    </row>
    <row r="1229" spans="1:75">
      <c r="A1229" s="4" t="s">
        <v>157</v>
      </c>
      <c r="B1229" s="18">
        <v>43411</v>
      </c>
      <c r="C1229" s="4" t="s">
        <v>179</v>
      </c>
      <c r="D1229" s="5">
        <v>2018</v>
      </c>
      <c r="E1229" s="4" t="str">
        <f t="shared" si="290"/>
        <v>SkamaniaGeneral2018</v>
      </c>
      <c r="F1229" s="4">
        <v>7873</v>
      </c>
      <c r="G1229" s="4">
        <v>938</v>
      </c>
      <c r="H1229" s="4">
        <v>5703</v>
      </c>
      <c r="I1229" s="4">
        <v>1</v>
      </c>
      <c r="J1229" s="4">
        <v>0</v>
      </c>
      <c r="K1229" s="4">
        <f t="shared" si="291"/>
        <v>5704</v>
      </c>
      <c r="L1229" s="4">
        <f t="shared" si="292"/>
        <v>0</v>
      </c>
      <c r="M1229" s="4">
        <v>7951</v>
      </c>
      <c r="N1229" s="12">
        <v>5771</v>
      </c>
      <c r="O1229" s="12">
        <v>5704</v>
      </c>
      <c r="P1229" s="4">
        <v>34</v>
      </c>
      <c r="Q1229" s="4">
        <v>0</v>
      </c>
      <c r="R1229" s="4">
        <v>33</v>
      </c>
      <c r="S1229" s="4">
        <v>9</v>
      </c>
      <c r="T1229" s="4">
        <v>17</v>
      </c>
      <c r="U1229" s="4">
        <v>5</v>
      </c>
      <c r="V1229" s="4">
        <v>0</v>
      </c>
      <c r="W1229" s="4">
        <v>1</v>
      </c>
      <c r="X1229" s="4">
        <f t="shared" si="293"/>
        <v>0</v>
      </c>
      <c r="Z1229" s="12">
        <v>104</v>
      </c>
      <c r="AA1229" s="12">
        <v>45</v>
      </c>
      <c r="AB1229" s="12">
        <v>45</v>
      </c>
      <c r="AC1229" s="4">
        <v>0</v>
      </c>
      <c r="AD1229" s="4">
        <v>0</v>
      </c>
      <c r="AE1229" s="4">
        <v>0</v>
      </c>
      <c r="AF1229" s="4">
        <v>0</v>
      </c>
      <c r="AG1229" s="4">
        <v>0</v>
      </c>
      <c r="AH1229" s="4">
        <v>0</v>
      </c>
      <c r="AI1229" s="4">
        <v>0</v>
      </c>
      <c r="AJ1229" s="4">
        <v>0</v>
      </c>
      <c r="AK1229" s="4">
        <v>0</v>
      </c>
      <c r="AL1229" s="4">
        <v>0</v>
      </c>
      <c r="AM1229" s="4">
        <v>0</v>
      </c>
      <c r="AN1229" s="4">
        <v>1</v>
      </c>
      <c r="AO1229" s="4">
        <v>1</v>
      </c>
      <c r="AP1229" s="4">
        <v>0</v>
      </c>
      <c r="AQ1229" s="4">
        <v>0</v>
      </c>
      <c r="AR1229" s="4">
        <v>1</v>
      </c>
      <c r="AS1229" s="4">
        <v>0</v>
      </c>
      <c r="AT1229" s="4">
        <v>0</v>
      </c>
      <c r="AU1229" s="4">
        <v>0</v>
      </c>
      <c r="AV1229" s="4">
        <v>1</v>
      </c>
      <c r="AW1229" s="4">
        <f t="shared" si="294"/>
        <v>45</v>
      </c>
      <c r="AX1229" s="8">
        <f t="shared" si="295"/>
        <v>45</v>
      </c>
      <c r="AY1229" s="4">
        <v>0</v>
      </c>
      <c r="AZ1229" s="4">
        <v>0</v>
      </c>
      <c r="BA1229" s="4">
        <v>0</v>
      </c>
      <c r="BB1229" s="4">
        <v>42</v>
      </c>
      <c r="BC1229" s="4">
        <v>42</v>
      </c>
      <c r="BD1229" s="4">
        <v>40</v>
      </c>
      <c r="BE1229" s="4">
        <v>0</v>
      </c>
      <c r="BF1229" s="4">
        <v>0</v>
      </c>
      <c r="BG1229" s="8">
        <v>16</v>
      </c>
      <c r="BH1229" s="4">
        <v>16</v>
      </c>
      <c r="BI1229" s="4">
        <v>0</v>
      </c>
      <c r="BJ1229" s="4">
        <v>0</v>
      </c>
      <c r="BK1229" s="4">
        <v>3626</v>
      </c>
      <c r="BL1229" s="4">
        <f t="shared" si="296"/>
        <v>2129</v>
      </c>
      <c r="BM1229" s="8">
        <f t="shared" si="297"/>
        <v>80</v>
      </c>
      <c r="BN1229" s="4">
        <v>80</v>
      </c>
      <c r="BO1229" s="4">
        <v>0</v>
      </c>
      <c r="BP1229" s="4">
        <v>0</v>
      </c>
      <c r="BQ1229" s="4">
        <v>0</v>
      </c>
      <c r="BR1229" s="4">
        <f t="shared" si="298"/>
        <v>5725</v>
      </c>
      <c r="BS1229" s="4">
        <f t="shared" si="299"/>
        <v>5659</v>
      </c>
      <c r="BT1229" s="4">
        <f t="shared" si="300"/>
        <v>32</v>
      </c>
      <c r="BU1229" s="4">
        <f t="shared" si="301"/>
        <v>7846</v>
      </c>
      <c r="BW1229" s="8">
        <v>0</v>
      </c>
    </row>
    <row r="1230" spans="1:75">
      <c r="A1230" s="4" t="s">
        <v>159</v>
      </c>
      <c r="B1230" s="18">
        <v>43411</v>
      </c>
      <c r="C1230" s="4" t="s">
        <v>179</v>
      </c>
      <c r="D1230" s="5">
        <v>2018</v>
      </c>
      <c r="E1230" s="4" t="str">
        <f t="shared" si="290"/>
        <v>SnohomishGeneral2018</v>
      </c>
      <c r="F1230" s="4">
        <v>461728</v>
      </c>
      <c r="G1230" s="4">
        <v>48233</v>
      </c>
      <c r="H1230" s="4">
        <v>325806</v>
      </c>
      <c r="I1230" s="4">
        <v>68</v>
      </c>
      <c r="J1230" s="4">
        <v>5</v>
      </c>
      <c r="K1230" s="4">
        <f t="shared" si="291"/>
        <v>325869</v>
      </c>
      <c r="L1230" s="4">
        <f t="shared" si="292"/>
        <v>0</v>
      </c>
      <c r="M1230" s="4">
        <v>471168</v>
      </c>
      <c r="N1230" s="12">
        <v>328767</v>
      </c>
      <c r="O1230" s="12">
        <v>325869</v>
      </c>
      <c r="P1230" s="4">
        <v>79</v>
      </c>
      <c r="Q1230" s="4">
        <v>0</v>
      </c>
      <c r="R1230" s="4">
        <v>2819</v>
      </c>
      <c r="S1230" s="4">
        <v>394</v>
      </c>
      <c r="T1230" s="4">
        <v>845</v>
      </c>
      <c r="U1230" s="4">
        <v>1129</v>
      </c>
      <c r="V1230" s="4">
        <v>0</v>
      </c>
      <c r="W1230" s="4">
        <v>451</v>
      </c>
      <c r="X1230" s="4">
        <f t="shared" si="293"/>
        <v>0</v>
      </c>
      <c r="Z1230" s="12">
        <v>6411</v>
      </c>
      <c r="AA1230" s="12">
        <v>2395</v>
      </c>
      <c r="AB1230" s="12">
        <v>2357</v>
      </c>
      <c r="AC1230" s="4">
        <v>38</v>
      </c>
      <c r="AD1230" s="4">
        <v>19</v>
      </c>
      <c r="AE1230" s="4">
        <v>14</v>
      </c>
      <c r="AF1230" s="4">
        <v>0</v>
      </c>
      <c r="AG1230" s="4">
        <v>5</v>
      </c>
      <c r="AH1230" s="4">
        <v>13</v>
      </c>
      <c r="AI1230" s="4">
        <v>12</v>
      </c>
      <c r="AJ1230" s="4">
        <v>1</v>
      </c>
      <c r="AK1230" s="4">
        <v>0</v>
      </c>
      <c r="AL1230" s="4">
        <v>0</v>
      </c>
      <c r="AM1230" s="4">
        <v>0</v>
      </c>
      <c r="AN1230" s="4">
        <v>200</v>
      </c>
      <c r="AO1230" s="4">
        <v>298</v>
      </c>
      <c r="AP1230" s="4">
        <v>79</v>
      </c>
      <c r="AQ1230" s="4">
        <v>93</v>
      </c>
      <c r="AR1230" s="4">
        <v>126</v>
      </c>
      <c r="AS1230" s="4">
        <v>4</v>
      </c>
      <c r="AT1230" s="4">
        <v>0</v>
      </c>
      <c r="AU1230" s="4">
        <v>0</v>
      </c>
      <c r="AV1230" s="4">
        <v>122</v>
      </c>
      <c r="AW1230" s="4">
        <f t="shared" si="294"/>
        <v>2408</v>
      </c>
      <c r="AX1230" s="8">
        <f t="shared" si="295"/>
        <v>2369</v>
      </c>
      <c r="AY1230" s="4">
        <v>0</v>
      </c>
      <c r="AZ1230" s="4">
        <v>0</v>
      </c>
      <c r="BA1230" s="4">
        <v>0</v>
      </c>
      <c r="BB1230" s="4">
        <v>6399</v>
      </c>
      <c r="BC1230" s="4">
        <v>6399</v>
      </c>
      <c r="BD1230" s="4">
        <v>4997</v>
      </c>
      <c r="BE1230" s="4">
        <v>4941</v>
      </c>
      <c r="BF1230" s="4">
        <v>56</v>
      </c>
      <c r="BG1230" s="8">
        <v>623</v>
      </c>
      <c r="BH1230" s="4">
        <v>610</v>
      </c>
      <c r="BI1230" s="4">
        <v>13</v>
      </c>
      <c r="BJ1230" s="4">
        <v>48</v>
      </c>
      <c r="BK1230" s="4">
        <v>168370</v>
      </c>
      <c r="BL1230" s="4">
        <f t="shared" si="296"/>
        <v>159774</v>
      </c>
      <c r="BM1230" s="8">
        <f t="shared" si="297"/>
        <v>3454</v>
      </c>
      <c r="BN1230" s="4">
        <v>3454</v>
      </c>
      <c r="BO1230" s="4">
        <v>0</v>
      </c>
      <c r="BP1230" s="4">
        <v>0</v>
      </c>
      <c r="BQ1230" s="4">
        <v>2</v>
      </c>
      <c r="BR1230" s="4">
        <f t="shared" si="298"/>
        <v>326061</v>
      </c>
      <c r="BS1230" s="4">
        <f t="shared" si="299"/>
        <v>323407</v>
      </c>
      <c r="BT1230" s="4">
        <f t="shared" si="300"/>
        <v>2654</v>
      </c>
      <c r="BU1230" s="4">
        <f t="shared" si="301"/>
        <v>464557</v>
      </c>
      <c r="BW1230" s="8">
        <v>0</v>
      </c>
    </row>
    <row r="1231" spans="1:75">
      <c r="A1231" s="4" t="s">
        <v>161</v>
      </c>
      <c r="B1231" s="18">
        <v>43411</v>
      </c>
      <c r="C1231" s="4" t="s">
        <v>179</v>
      </c>
      <c r="D1231" s="5">
        <v>2018</v>
      </c>
      <c r="E1231" s="4" t="str">
        <f t="shared" si="290"/>
        <v>SpokaneGeneral2018</v>
      </c>
      <c r="F1231" s="4">
        <v>318159</v>
      </c>
      <c r="G1231" s="4">
        <v>33621</v>
      </c>
      <c r="H1231" s="4">
        <v>231834</v>
      </c>
      <c r="I1231" s="4">
        <v>41</v>
      </c>
      <c r="J1231" s="4">
        <v>11</v>
      </c>
      <c r="K1231" s="4">
        <f t="shared" si="291"/>
        <v>231864</v>
      </c>
      <c r="L1231" s="4">
        <f t="shared" si="292"/>
        <v>3</v>
      </c>
      <c r="M1231" s="4">
        <v>323145</v>
      </c>
      <c r="N1231" s="12">
        <v>234318</v>
      </c>
      <c r="O1231" s="12">
        <v>231861</v>
      </c>
      <c r="P1231" s="4">
        <v>146</v>
      </c>
      <c r="Q1231" s="4">
        <v>0</v>
      </c>
      <c r="R1231" s="4">
        <v>2308</v>
      </c>
      <c r="S1231" s="4">
        <v>276</v>
      </c>
      <c r="T1231" s="4">
        <v>1160</v>
      </c>
      <c r="U1231" s="4">
        <v>582</v>
      </c>
      <c r="V1231" s="4">
        <v>0</v>
      </c>
      <c r="W1231" s="4">
        <v>95</v>
      </c>
      <c r="X1231" s="4">
        <f t="shared" si="293"/>
        <v>3</v>
      </c>
      <c r="Z1231" s="12">
        <v>5646</v>
      </c>
      <c r="AA1231" s="12">
        <v>2650</v>
      </c>
      <c r="AB1231" s="12">
        <v>2636</v>
      </c>
      <c r="AC1231" s="4">
        <v>14</v>
      </c>
      <c r="AD1231" s="4">
        <v>3</v>
      </c>
      <c r="AE1231" s="4">
        <v>11</v>
      </c>
      <c r="AF1231" s="4">
        <v>0</v>
      </c>
      <c r="AG1231" s="4">
        <v>0</v>
      </c>
      <c r="AH1231" s="4">
        <v>5</v>
      </c>
      <c r="AI1231" s="4">
        <v>5</v>
      </c>
      <c r="AJ1231" s="4">
        <v>0</v>
      </c>
      <c r="AK1231" s="4">
        <v>0</v>
      </c>
      <c r="AL1231" s="4">
        <v>0</v>
      </c>
      <c r="AM1231" s="4">
        <v>0</v>
      </c>
      <c r="AN1231" s="4">
        <v>327</v>
      </c>
      <c r="AO1231" s="4">
        <v>327</v>
      </c>
      <c r="AP1231" s="4">
        <v>146</v>
      </c>
      <c r="AQ1231" s="4">
        <v>0</v>
      </c>
      <c r="AR1231" s="4">
        <v>181</v>
      </c>
      <c r="AS1231" s="4">
        <v>0</v>
      </c>
      <c r="AT1231" s="4">
        <v>0</v>
      </c>
      <c r="AU1231" s="4">
        <v>0</v>
      </c>
      <c r="AV1231" s="4">
        <v>181</v>
      </c>
      <c r="AW1231" s="4">
        <f t="shared" si="294"/>
        <v>2655</v>
      </c>
      <c r="AX1231" s="8">
        <f t="shared" si="295"/>
        <v>2641</v>
      </c>
      <c r="AY1231" s="4">
        <v>0</v>
      </c>
      <c r="AZ1231" s="4">
        <v>0</v>
      </c>
      <c r="BA1231" s="4">
        <v>0</v>
      </c>
      <c r="BB1231" s="4">
        <v>1886</v>
      </c>
      <c r="BC1231" s="4">
        <v>1886</v>
      </c>
      <c r="BD1231" s="4">
        <v>1647</v>
      </c>
      <c r="BE1231" s="4">
        <v>1617</v>
      </c>
      <c r="BF1231" s="4">
        <v>30</v>
      </c>
      <c r="BG1231" s="8">
        <v>366</v>
      </c>
      <c r="BH1231" s="4">
        <v>362</v>
      </c>
      <c r="BI1231" s="4">
        <v>4</v>
      </c>
      <c r="BJ1231" s="4">
        <v>0</v>
      </c>
      <c r="BK1231" s="4">
        <v>88582</v>
      </c>
      <c r="BL1231" s="4">
        <f t="shared" si="296"/>
        <v>145370</v>
      </c>
      <c r="BM1231" s="8">
        <f t="shared" si="297"/>
        <v>1270</v>
      </c>
      <c r="BN1231" s="4">
        <v>1270</v>
      </c>
      <c r="BO1231" s="4">
        <v>0</v>
      </c>
      <c r="BP1231" s="4">
        <v>1848</v>
      </c>
      <c r="BQ1231" s="4">
        <v>0</v>
      </c>
      <c r="BR1231" s="4">
        <f t="shared" si="298"/>
        <v>231336</v>
      </c>
      <c r="BS1231" s="4">
        <f t="shared" si="299"/>
        <v>229220</v>
      </c>
      <c r="BT1231" s="4">
        <f t="shared" si="300"/>
        <v>2113</v>
      </c>
      <c r="BU1231" s="4">
        <f t="shared" si="301"/>
        <v>317172</v>
      </c>
      <c r="BW1231" s="8">
        <v>12</v>
      </c>
    </row>
    <row r="1232" spans="1:75">
      <c r="A1232" s="4" t="s">
        <v>163</v>
      </c>
      <c r="B1232" s="18">
        <v>43411</v>
      </c>
      <c r="C1232" s="4" t="s">
        <v>179</v>
      </c>
      <c r="D1232" s="5">
        <v>2018</v>
      </c>
      <c r="E1232" s="4" t="str">
        <f t="shared" ref="E1232:E1263" si="302">CONCATENATE(A1232,C1232,D1232)</f>
        <v>StevensGeneral2018</v>
      </c>
      <c r="F1232" s="4">
        <v>30967</v>
      </c>
      <c r="G1232" s="4">
        <v>3656</v>
      </c>
      <c r="H1232" s="4">
        <v>22987</v>
      </c>
      <c r="I1232" s="4">
        <v>3</v>
      </c>
      <c r="J1232" s="4">
        <v>3</v>
      </c>
      <c r="K1232" s="4">
        <f t="shared" ref="K1232:K1263" si="303">H1232-J1232+I1232</f>
        <v>22987</v>
      </c>
      <c r="L1232" s="4">
        <f t="shared" ref="L1232:L1263" si="304">(H1232+I1232-J1232)-(O1232)</f>
        <v>-1</v>
      </c>
      <c r="M1232" s="4">
        <v>31158</v>
      </c>
      <c r="N1232" s="12">
        <v>23201</v>
      </c>
      <c r="O1232" s="12">
        <v>22988</v>
      </c>
      <c r="P1232" s="4">
        <v>6</v>
      </c>
      <c r="Q1232" s="4">
        <v>5</v>
      </c>
      <c r="R1232" s="4">
        <v>209</v>
      </c>
      <c r="S1232" s="4">
        <v>41</v>
      </c>
      <c r="T1232" s="4">
        <v>95</v>
      </c>
      <c r="U1232" s="4">
        <v>62</v>
      </c>
      <c r="V1232" s="4">
        <v>0</v>
      </c>
      <c r="W1232" s="4">
        <v>7</v>
      </c>
      <c r="X1232" s="4">
        <f t="shared" ref="X1232:X1263" si="305">(N1232)-(O1232+P1232+R1232)</f>
        <v>-2</v>
      </c>
      <c r="Z1232" s="12">
        <v>326</v>
      </c>
      <c r="AA1232" s="12">
        <v>163</v>
      </c>
      <c r="AB1232" s="12">
        <v>161</v>
      </c>
      <c r="AC1232" s="4">
        <v>2</v>
      </c>
      <c r="AD1232" s="4">
        <v>0</v>
      </c>
      <c r="AE1232" s="4">
        <v>0</v>
      </c>
      <c r="AF1232" s="4">
        <v>0</v>
      </c>
      <c r="AG1232" s="4">
        <v>2</v>
      </c>
      <c r="AH1232" s="4">
        <v>0</v>
      </c>
      <c r="AI1232" s="4">
        <v>0</v>
      </c>
      <c r="AJ1232" s="4">
        <v>0</v>
      </c>
      <c r="AK1232" s="4">
        <v>0</v>
      </c>
      <c r="AL1232" s="4">
        <v>0</v>
      </c>
      <c r="AM1232" s="4">
        <v>0</v>
      </c>
      <c r="AN1232" s="4">
        <v>6</v>
      </c>
      <c r="AO1232" s="4">
        <v>23</v>
      </c>
      <c r="AP1232" s="4">
        <v>1</v>
      </c>
      <c r="AQ1232" s="4">
        <v>18</v>
      </c>
      <c r="AR1232" s="4">
        <v>4</v>
      </c>
      <c r="AS1232" s="4">
        <v>0</v>
      </c>
      <c r="AT1232" s="4">
        <v>0</v>
      </c>
      <c r="AU1232" s="4">
        <v>0</v>
      </c>
      <c r="AV1232" s="4">
        <v>4</v>
      </c>
      <c r="AW1232" s="4">
        <f t="shared" ref="AW1232:AW1263" si="306">AA1232+AH1232</f>
        <v>163</v>
      </c>
      <c r="AX1232" s="8">
        <f t="shared" ref="AX1232:AX1263" si="307">AB1232+AI1232</f>
        <v>161</v>
      </c>
      <c r="AY1232" s="4">
        <v>0</v>
      </c>
      <c r="AZ1232" s="4">
        <v>0</v>
      </c>
      <c r="BA1232" s="4">
        <v>0</v>
      </c>
      <c r="BB1232" s="4">
        <v>218</v>
      </c>
      <c r="BC1232" s="4">
        <v>218</v>
      </c>
      <c r="BD1232" s="4">
        <v>203</v>
      </c>
      <c r="BE1232" s="4">
        <v>203</v>
      </c>
      <c r="BF1232" s="4">
        <v>0</v>
      </c>
      <c r="BG1232" s="8">
        <v>31</v>
      </c>
      <c r="BH1232" s="4">
        <v>30</v>
      </c>
      <c r="BI1232" s="4">
        <v>1</v>
      </c>
      <c r="BJ1232" s="4">
        <v>0</v>
      </c>
      <c r="BK1232" s="4">
        <v>4651</v>
      </c>
      <c r="BL1232" s="4">
        <f t="shared" ref="BL1232:BL1263" si="308">N1232-AY1232-BG1232-BK1232</f>
        <v>18519</v>
      </c>
      <c r="BM1232" s="8">
        <f t="shared" ref="BM1232:BM1263" si="309">BN1232+BO1232</f>
        <v>121</v>
      </c>
      <c r="BN1232" s="4">
        <v>121</v>
      </c>
      <c r="BO1232" s="4">
        <v>0</v>
      </c>
      <c r="BP1232" s="4">
        <v>2</v>
      </c>
      <c r="BQ1232" s="4">
        <v>0</v>
      </c>
      <c r="BR1232" s="4">
        <f t="shared" ref="BR1232:BR1263" si="310">N1232-AA1232-AO1232-AH1232-AZ1232</f>
        <v>23015</v>
      </c>
      <c r="BS1232" s="4">
        <f t="shared" ref="BS1232:BS1263" si="311">O1232-AB1232-AQ1232-AI1232-AZ1232</f>
        <v>22809</v>
      </c>
      <c r="BT1232" s="4">
        <f t="shared" ref="BT1232:BT1263" si="312">R1232-AC1232-AR1232-AJ1232-AK1232-AL1232-AM1232-BA1232</f>
        <v>203</v>
      </c>
      <c r="BU1232" s="4">
        <f t="shared" ref="BU1232:BU1263" si="313">M1232-Z1232-AN1232-AY1232</f>
        <v>30826</v>
      </c>
      <c r="BW1232" s="8">
        <v>0</v>
      </c>
    </row>
    <row r="1233" spans="1:75">
      <c r="A1233" s="4" t="s">
        <v>166</v>
      </c>
      <c r="B1233" s="18">
        <v>43411</v>
      </c>
      <c r="C1233" s="4" t="s">
        <v>179</v>
      </c>
      <c r="D1233" s="5">
        <v>2018</v>
      </c>
      <c r="E1233" s="4" t="str">
        <f t="shared" si="302"/>
        <v>ThurstonGeneral2018</v>
      </c>
      <c r="F1233" s="4">
        <v>181316</v>
      </c>
      <c r="G1233" s="4">
        <v>20095</v>
      </c>
      <c r="H1233" s="4">
        <v>125968</v>
      </c>
      <c r="I1233" s="4">
        <v>86</v>
      </c>
      <c r="J1233" s="4">
        <v>23</v>
      </c>
      <c r="K1233" s="4">
        <f t="shared" si="303"/>
        <v>126031</v>
      </c>
      <c r="L1233" s="4">
        <f t="shared" si="304"/>
        <v>0</v>
      </c>
      <c r="M1233" s="4">
        <v>186056</v>
      </c>
      <c r="N1233" s="12">
        <v>127071</v>
      </c>
      <c r="O1233" s="12">
        <v>126031</v>
      </c>
      <c r="P1233" s="4">
        <v>30</v>
      </c>
      <c r="Q1233" s="4">
        <v>21</v>
      </c>
      <c r="R1233" s="4">
        <v>1010</v>
      </c>
      <c r="S1233" s="4">
        <v>161</v>
      </c>
      <c r="T1233" s="4">
        <v>386</v>
      </c>
      <c r="U1233" s="4">
        <v>311</v>
      </c>
      <c r="V1233" s="4">
        <v>7</v>
      </c>
      <c r="W1233" s="4">
        <v>145</v>
      </c>
      <c r="X1233" s="4">
        <f t="shared" si="305"/>
        <v>0</v>
      </c>
      <c r="Z1233" s="12">
        <v>8257</v>
      </c>
      <c r="AA1233" s="12">
        <v>3008</v>
      </c>
      <c r="AB1233" s="12">
        <v>2962</v>
      </c>
      <c r="AC1233" s="4">
        <v>46</v>
      </c>
      <c r="AD1233" s="4">
        <v>19</v>
      </c>
      <c r="AE1233" s="4">
        <v>16</v>
      </c>
      <c r="AF1233" s="4">
        <v>2</v>
      </c>
      <c r="AG1233" s="4">
        <v>0</v>
      </c>
      <c r="AH1233" s="4">
        <v>9</v>
      </c>
      <c r="AI1233" s="4">
        <v>9</v>
      </c>
      <c r="AJ1233" s="4">
        <v>0</v>
      </c>
      <c r="AK1233" s="4">
        <v>0</v>
      </c>
      <c r="AL1233" s="4">
        <v>0</v>
      </c>
      <c r="AM1233" s="4">
        <v>0</v>
      </c>
      <c r="AN1233" s="4">
        <v>74</v>
      </c>
      <c r="AO1233" s="4">
        <v>115</v>
      </c>
      <c r="AP1233" s="4">
        <v>9</v>
      </c>
      <c r="AQ1233" s="4">
        <v>42</v>
      </c>
      <c r="AR1233" s="4">
        <v>64</v>
      </c>
      <c r="AS1233" s="4">
        <v>0</v>
      </c>
      <c r="AT1233" s="4">
        <v>0</v>
      </c>
      <c r="AU1233" s="4">
        <v>0</v>
      </c>
      <c r="AV1233" s="4">
        <v>64</v>
      </c>
      <c r="AW1233" s="4">
        <f t="shared" si="306"/>
        <v>3017</v>
      </c>
      <c r="AX1233" s="8">
        <f t="shared" si="307"/>
        <v>2971</v>
      </c>
      <c r="AY1233" s="4">
        <v>0</v>
      </c>
      <c r="AZ1233" s="4">
        <v>0</v>
      </c>
      <c r="BA1233" s="4">
        <v>0</v>
      </c>
      <c r="BB1233" s="4">
        <v>2856</v>
      </c>
      <c r="BC1233" s="4">
        <v>2856</v>
      </c>
      <c r="BD1233" s="4">
        <v>2167</v>
      </c>
      <c r="BE1233" s="4">
        <v>2145</v>
      </c>
      <c r="BF1233" s="4">
        <v>22</v>
      </c>
      <c r="BG1233" s="8">
        <v>281</v>
      </c>
      <c r="BH1233" s="4">
        <v>275</v>
      </c>
      <c r="BI1233" s="4">
        <v>6</v>
      </c>
      <c r="BJ1233" s="4">
        <v>7</v>
      </c>
      <c r="BK1233" s="4">
        <v>72729</v>
      </c>
      <c r="BL1233" s="4">
        <f t="shared" si="308"/>
        <v>54061</v>
      </c>
      <c r="BM1233" s="8">
        <f t="shared" si="309"/>
        <v>1044</v>
      </c>
      <c r="BN1233" s="4">
        <v>0</v>
      </c>
      <c r="BO1233" s="4">
        <v>1044</v>
      </c>
      <c r="BP1233" s="4">
        <v>41</v>
      </c>
      <c r="BQ1233" s="4">
        <v>88</v>
      </c>
      <c r="BR1233" s="4">
        <f t="shared" si="310"/>
        <v>123939</v>
      </c>
      <c r="BS1233" s="4">
        <f t="shared" si="311"/>
        <v>123018</v>
      </c>
      <c r="BT1233" s="4">
        <f t="shared" si="312"/>
        <v>900</v>
      </c>
      <c r="BU1233" s="4">
        <f t="shared" si="313"/>
        <v>177725</v>
      </c>
      <c r="BW1233" s="8">
        <v>16</v>
      </c>
    </row>
    <row r="1234" spans="1:75">
      <c r="A1234" s="4" t="s">
        <v>168</v>
      </c>
      <c r="B1234" s="18">
        <v>43411</v>
      </c>
      <c r="C1234" s="4" t="s">
        <v>179</v>
      </c>
      <c r="D1234" s="5">
        <v>2018</v>
      </c>
      <c r="E1234" s="4" t="str">
        <f t="shared" si="302"/>
        <v>WahkiakumGeneral2018</v>
      </c>
      <c r="F1234" s="4">
        <v>3098</v>
      </c>
      <c r="G1234" s="4">
        <v>313</v>
      </c>
      <c r="H1234" s="4">
        <v>2496</v>
      </c>
      <c r="I1234" s="4">
        <v>0</v>
      </c>
      <c r="J1234" s="4">
        <v>0</v>
      </c>
      <c r="K1234" s="4">
        <f t="shared" si="303"/>
        <v>2496</v>
      </c>
      <c r="L1234" s="4">
        <f t="shared" si="304"/>
        <v>0</v>
      </c>
      <c r="M1234" s="4">
        <v>3105</v>
      </c>
      <c r="N1234" s="12">
        <v>2508</v>
      </c>
      <c r="O1234" s="12">
        <v>2496</v>
      </c>
      <c r="P1234" s="4">
        <v>0</v>
      </c>
      <c r="Q1234" s="4">
        <v>0</v>
      </c>
      <c r="R1234" s="4">
        <v>12</v>
      </c>
      <c r="S1234" s="4">
        <v>3</v>
      </c>
      <c r="T1234" s="4">
        <v>0</v>
      </c>
      <c r="U1234" s="4">
        <v>9</v>
      </c>
      <c r="V1234" s="4">
        <v>0</v>
      </c>
      <c r="W1234" s="4">
        <v>0</v>
      </c>
      <c r="X1234" s="4">
        <f t="shared" si="305"/>
        <v>0</v>
      </c>
      <c r="Z1234" s="12">
        <v>20</v>
      </c>
      <c r="AA1234" s="12">
        <v>7</v>
      </c>
      <c r="AB1234" s="12">
        <v>7</v>
      </c>
      <c r="AC1234" s="4">
        <v>0</v>
      </c>
      <c r="AD1234" s="4">
        <v>0</v>
      </c>
      <c r="AE1234" s="4">
        <v>0</v>
      </c>
      <c r="AF1234" s="4">
        <v>0</v>
      </c>
      <c r="AG1234" s="4">
        <v>0</v>
      </c>
      <c r="AH1234" s="4">
        <v>0</v>
      </c>
      <c r="AI1234" s="4">
        <v>0</v>
      </c>
      <c r="AJ1234" s="4">
        <v>0</v>
      </c>
      <c r="AK1234" s="4">
        <v>0</v>
      </c>
      <c r="AL1234" s="4">
        <v>0</v>
      </c>
      <c r="AM1234" s="4">
        <v>0</v>
      </c>
      <c r="AN1234" s="4">
        <v>0</v>
      </c>
      <c r="AO1234" s="4">
        <v>0</v>
      </c>
      <c r="AP1234" s="4">
        <v>0</v>
      </c>
      <c r="AQ1234" s="4">
        <v>0</v>
      </c>
      <c r="AR1234" s="4">
        <v>0</v>
      </c>
      <c r="AS1234" s="4">
        <v>0</v>
      </c>
      <c r="AT1234" s="4">
        <v>0</v>
      </c>
      <c r="AU1234" s="4">
        <v>0</v>
      </c>
      <c r="AV1234" s="4">
        <v>0</v>
      </c>
      <c r="AW1234" s="4">
        <f t="shared" si="306"/>
        <v>7</v>
      </c>
      <c r="AX1234" s="8">
        <f t="shared" si="307"/>
        <v>7</v>
      </c>
      <c r="AY1234" s="4">
        <v>0</v>
      </c>
      <c r="AZ1234" s="4">
        <v>0</v>
      </c>
      <c r="BA1234" s="4">
        <v>0</v>
      </c>
      <c r="BB1234" s="4">
        <v>32</v>
      </c>
      <c r="BC1234" s="4">
        <v>32</v>
      </c>
      <c r="BD1234" s="4">
        <v>31</v>
      </c>
      <c r="BE1234" s="4">
        <v>31</v>
      </c>
      <c r="BF1234" s="4">
        <v>0</v>
      </c>
      <c r="BG1234" s="8">
        <v>0</v>
      </c>
      <c r="BH1234" s="4">
        <v>0</v>
      </c>
      <c r="BI1234" s="4">
        <v>0</v>
      </c>
      <c r="BJ1234" s="4">
        <v>0</v>
      </c>
      <c r="BK1234" s="4">
        <v>913</v>
      </c>
      <c r="BL1234" s="4">
        <f t="shared" si="308"/>
        <v>1595</v>
      </c>
      <c r="BM1234" s="8">
        <f t="shared" si="309"/>
        <v>6</v>
      </c>
      <c r="BN1234" s="4">
        <v>6</v>
      </c>
      <c r="BO1234" s="4">
        <v>0</v>
      </c>
      <c r="BP1234" s="4">
        <v>0</v>
      </c>
      <c r="BQ1234" s="4">
        <v>0</v>
      </c>
      <c r="BR1234" s="4">
        <f t="shared" si="310"/>
        <v>2501</v>
      </c>
      <c r="BS1234" s="4">
        <f t="shared" si="311"/>
        <v>2489</v>
      </c>
      <c r="BT1234" s="4">
        <f t="shared" si="312"/>
        <v>12</v>
      </c>
      <c r="BU1234" s="4">
        <f t="shared" si="313"/>
        <v>3085</v>
      </c>
      <c r="BW1234" s="8">
        <v>0</v>
      </c>
    </row>
    <row r="1235" spans="1:75">
      <c r="A1235" s="4" t="s">
        <v>170</v>
      </c>
      <c r="B1235" s="18">
        <v>43411</v>
      </c>
      <c r="C1235" s="4" t="s">
        <v>179</v>
      </c>
      <c r="D1235" s="5">
        <v>2018</v>
      </c>
      <c r="E1235" s="4" t="str">
        <f t="shared" si="302"/>
        <v>Walla WallaGeneral2018</v>
      </c>
      <c r="F1235" s="4">
        <v>34831</v>
      </c>
      <c r="G1235" s="4">
        <v>3523</v>
      </c>
      <c r="H1235" s="4">
        <v>26022</v>
      </c>
      <c r="I1235" s="4">
        <v>1</v>
      </c>
      <c r="J1235" s="4">
        <v>2</v>
      </c>
      <c r="K1235" s="4">
        <f t="shared" si="303"/>
        <v>26021</v>
      </c>
      <c r="L1235" s="4">
        <f t="shared" si="304"/>
        <v>0</v>
      </c>
      <c r="M1235" s="4">
        <v>35337</v>
      </c>
      <c r="N1235" s="12">
        <v>26272</v>
      </c>
      <c r="O1235" s="12">
        <v>26021</v>
      </c>
      <c r="P1235" s="4">
        <v>79</v>
      </c>
      <c r="Q1235" s="4">
        <v>3</v>
      </c>
      <c r="R1235" s="4">
        <v>172</v>
      </c>
      <c r="S1235" s="4">
        <v>61</v>
      </c>
      <c r="T1235" s="4">
        <v>41</v>
      </c>
      <c r="U1235" s="4">
        <v>45</v>
      </c>
      <c r="V1235" s="4">
        <v>0</v>
      </c>
      <c r="W1235" s="4">
        <v>25</v>
      </c>
      <c r="X1235" s="4">
        <f t="shared" si="305"/>
        <v>0</v>
      </c>
      <c r="Z1235" s="12">
        <v>374</v>
      </c>
      <c r="AA1235" s="12">
        <v>204</v>
      </c>
      <c r="AB1235" s="12">
        <v>204</v>
      </c>
      <c r="AC1235" s="4">
        <v>0</v>
      </c>
      <c r="AD1235" s="4">
        <v>0</v>
      </c>
      <c r="AE1235" s="4">
        <v>0</v>
      </c>
      <c r="AF1235" s="4">
        <v>0</v>
      </c>
      <c r="AG1235" s="4">
        <v>0</v>
      </c>
      <c r="AH1235" s="4">
        <v>0</v>
      </c>
      <c r="AI1235" s="4">
        <v>0</v>
      </c>
      <c r="AJ1235" s="4">
        <v>0</v>
      </c>
      <c r="AK1235" s="4">
        <v>0</v>
      </c>
      <c r="AL1235" s="4">
        <v>0</v>
      </c>
      <c r="AM1235" s="4">
        <v>0</v>
      </c>
      <c r="AN1235" s="4">
        <v>2</v>
      </c>
      <c r="AO1235" s="4">
        <v>2</v>
      </c>
      <c r="AP1235" s="4">
        <v>0</v>
      </c>
      <c r="AQ1235" s="4">
        <v>0</v>
      </c>
      <c r="AR1235" s="4">
        <v>2</v>
      </c>
      <c r="AS1235" s="4">
        <v>0</v>
      </c>
      <c r="AT1235" s="4">
        <v>0</v>
      </c>
      <c r="AU1235" s="4">
        <v>0</v>
      </c>
      <c r="AV1235" s="4">
        <v>2</v>
      </c>
      <c r="AW1235" s="4">
        <f t="shared" si="306"/>
        <v>204</v>
      </c>
      <c r="AX1235" s="8">
        <f t="shared" si="307"/>
        <v>204</v>
      </c>
      <c r="AY1235" s="4">
        <v>0</v>
      </c>
      <c r="AZ1235" s="4">
        <v>0</v>
      </c>
      <c r="BA1235" s="4">
        <v>0</v>
      </c>
      <c r="BB1235" s="4">
        <v>795</v>
      </c>
      <c r="BC1235" s="4">
        <v>795</v>
      </c>
      <c r="BD1235" s="4">
        <v>777</v>
      </c>
      <c r="BE1235" s="4">
        <v>770</v>
      </c>
      <c r="BF1235" s="4">
        <v>7</v>
      </c>
      <c r="BG1235" s="8">
        <v>49</v>
      </c>
      <c r="BH1235" s="4">
        <v>49</v>
      </c>
      <c r="BI1235" s="4">
        <v>0</v>
      </c>
      <c r="BJ1235" s="4">
        <v>0</v>
      </c>
      <c r="BK1235" s="4">
        <v>14833</v>
      </c>
      <c r="BL1235" s="4">
        <f t="shared" si="308"/>
        <v>11390</v>
      </c>
      <c r="BM1235" s="8">
        <f t="shared" si="309"/>
        <v>112</v>
      </c>
      <c r="BN1235" s="4">
        <v>112</v>
      </c>
      <c r="BO1235" s="4">
        <v>0</v>
      </c>
      <c r="BP1235" s="4">
        <v>0</v>
      </c>
      <c r="BQ1235" s="4">
        <v>0</v>
      </c>
      <c r="BR1235" s="4">
        <f t="shared" si="310"/>
        <v>26066</v>
      </c>
      <c r="BS1235" s="4">
        <f t="shared" si="311"/>
        <v>25817</v>
      </c>
      <c r="BT1235" s="4">
        <f t="shared" si="312"/>
        <v>170</v>
      </c>
      <c r="BU1235" s="4">
        <f t="shared" si="313"/>
        <v>34961</v>
      </c>
      <c r="BW1235" s="8">
        <v>3</v>
      </c>
    </row>
    <row r="1236" spans="1:75">
      <c r="A1236" s="4" t="s">
        <v>172</v>
      </c>
      <c r="B1236" s="18">
        <v>43411</v>
      </c>
      <c r="C1236" s="4" t="s">
        <v>179</v>
      </c>
      <c r="D1236" s="5">
        <v>2018</v>
      </c>
      <c r="E1236" s="4" t="str">
        <f t="shared" si="302"/>
        <v>WhatcomGeneral2018</v>
      </c>
      <c r="F1236" s="4">
        <v>143265</v>
      </c>
      <c r="G1236" s="4">
        <v>13803</v>
      </c>
      <c r="H1236" s="4">
        <v>110484</v>
      </c>
      <c r="I1236" s="4">
        <v>20</v>
      </c>
      <c r="J1236" s="4">
        <v>0</v>
      </c>
      <c r="K1236" s="4">
        <f t="shared" si="303"/>
        <v>110504</v>
      </c>
      <c r="L1236" s="4">
        <f t="shared" si="304"/>
        <v>0</v>
      </c>
      <c r="M1236" s="4">
        <v>147594</v>
      </c>
      <c r="N1236" s="12">
        <v>111082</v>
      </c>
      <c r="O1236" s="12">
        <v>110504</v>
      </c>
      <c r="P1236" s="4">
        <v>34</v>
      </c>
      <c r="Q1236" s="4">
        <v>33</v>
      </c>
      <c r="R1236" s="4">
        <v>544</v>
      </c>
      <c r="S1236" s="4">
        <v>27</v>
      </c>
      <c r="T1236" s="4">
        <v>218</v>
      </c>
      <c r="U1236" s="4">
        <v>192</v>
      </c>
      <c r="V1236" s="4">
        <v>0</v>
      </c>
      <c r="W1236" s="4">
        <v>107</v>
      </c>
      <c r="X1236" s="4">
        <f t="shared" si="305"/>
        <v>0</v>
      </c>
      <c r="Z1236" s="12">
        <v>3058</v>
      </c>
      <c r="AA1236" s="12">
        <v>1281</v>
      </c>
      <c r="AB1236" s="12">
        <v>1260</v>
      </c>
      <c r="AC1236" s="4">
        <v>21</v>
      </c>
      <c r="AD1236" s="4">
        <v>2</v>
      </c>
      <c r="AE1236" s="4">
        <v>2</v>
      </c>
      <c r="AF1236" s="4">
        <v>0</v>
      </c>
      <c r="AG1236" s="4">
        <v>17</v>
      </c>
      <c r="AH1236" s="4">
        <v>7</v>
      </c>
      <c r="AI1236" s="4">
        <v>7</v>
      </c>
      <c r="AJ1236" s="4">
        <v>0</v>
      </c>
      <c r="AK1236" s="4">
        <v>0</v>
      </c>
      <c r="AL1236" s="4">
        <v>0</v>
      </c>
      <c r="AM1236" s="4">
        <v>0</v>
      </c>
      <c r="AN1236" s="4">
        <v>6</v>
      </c>
      <c r="AO1236" s="4">
        <v>41</v>
      </c>
      <c r="AP1236" s="4">
        <v>1</v>
      </c>
      <c r="AQ1236" s="4">
        <v>27</v>
      </c>
      <c r="AR1236" s="4">
        <v>13</v>
      </c>
      <c r="AS1236" s="4">
        <v>1</v>
      </c>
      <c r="AT1236" s="4">
        <v>0</v>
      </c>
      <c r="AU1236" s="4">
        <v>0</v>
      </c>
      <c r="AV1236" s="4">
        <v>12</v>
      </c>
      <c r="AW1236" s="4">
        <f t="shared" si="306"/>
        <v>1288</v>
      </c>
      <c r="AX1236" s="8">
        <f t="shared" si="307"/>
        <v>1267</v>
      </c>
      <c r="AY1236" s="4">
        <v>0</v>
      </c>
      <c r="AZ1236" s="4">
        <v>0</v>
      </c>
      <c r="BA1236" s="4">
        <v>0</v>
      </c>
      <c r="BB1236" s="4">
        <v>3177</v>
      </c>
      <c r="BC1236" s="4">
        <v>3177</v>
      </c>
      <c r="BD1236" s="4">
        <v>2940</v>
      </c>
      <c r="BE1236" s="4">
        <v>2880</v>
      </c>
      <c r="BF1236" s="4">
        <v>60</v>
      </c>
      <c r="BG1236" s="8">
        <v>519</v>
      </c>
      <c r="BH1236" s="4">
        <v>506</v>
      </c>
      <c r="BI1236" s="4">
        <v>13</v>
      </c>
      <c r="BJ1236" s="4">
        <v>4</v>
      </c>
      <c r="BK1236" s="4">
        <v>65838</v>
      </c>
      <c r="BL1236" s="4">
        <f t="shared" si="308"/>
        <v>44725</v>
      </c>
      <c r="BM1236" s="8">
        <f t="shared" si="309"/>
        <v>2339</v>
      </c>
      <c r="BN1236" s="4">
        <v>2339</v>
      </c>
      <c r="BO1236" s="4">
        <v>0</v>
      </c>
      <c r="BP1236" s="4">
        <v>0</v>
      </c>
      <c r="BQ1236" s="4">
        <v>0</v>
      </c>
      <c r="BR1236" s="4">
        <f t="shared" si="310"/>
        <v>109753</v>
      </c>
      <c r="BS1236" s="4">
        <f t="shared" si="311"/>
        <v>109210</v>
      </c>
      <c r="BT1236" s="4">
        <f t="shared" si="312"/>
        <v>510</v>
      </c>
      <c r="BU1236" s="4">
        <f t="shared" si="313"/>
        <v>144530</v>
      </c>
      <c r="BW1236" s="8">
        <v>0</v>
      </c>
    </row>
    <row r="1237" spans="1:75">
      <c r="A1237" s="4" t="s">
        <v>174</v>
      </c>
      <c r="B1237" s="18">
        <v>43411</v>
      </c>
      <c r="C1237" s="4" t="s">
        <v>179</v>
      </c>
      <c r="D1237" s="5">
        <v>2018</v>
      </c>
      <c r="E1237" s="4" t="str">
        <f t="shared" si="302"/>
        <v>WhitmanGeneral2018</v>
      </c>
      <c r="F1237" s="4">
        <v>25130</v>
      </c>
      <c r="G1237" s="4">
        <v>3020</v>
      </c>
      <c r="H1237" s="4">
        <v>17560</v>
      </c>
      <c r="I1237" s="4">
        <v>5</v>
      </c>
      <c r="J1237" s="4">
        <v>0</v>
      </c>
      <c r="K1237" s="4">
        <f t="shared" si="303"/>
        <v>17565</v>
      </c>
      <c r="L1237" s="4">
        <f t="shared" si="304"/>
        <v>0</v>
      </c>
      <c r="M1237" s="4">
        <v>25687</v>
      </c>
      <c r="N1237" s="12">
        <v>17854</v>
      </c>
      <c r="O1237" s="12">
        <v>17565</v>
      </c>
      <c r="P1237" s="4">
        <v>6</v>
      </c>
      <c r="Q1237" s="4">
        <v>6</v>
      </c>
      <c r="R1237" s="4">
        <v>283</v>
      </c>
      <c r="S1237" s="4">
        <v>23</v>
      </c>
      <c r="T1237" s="4">
        <v>169</v>
      </c>
      <c r="U1237" s="4">
        <v>61</v>
      </c>
      <c r="V1237" s="4">
        <v>0</v>
      </c>
      <c r="W1237" s="4">
        <v>30</v>
      </c>
      <c r="X1237" s="4">
        <f t="shared" si="305"/>
        <v>0</v>
      </c>
      <c r="Z1237" s="12">
        <v>353</v>
      </c>
      <c r="AA1237" s="12">
        <v>157</v>
      </c>
      <c r="AB1237" s="12">
        <v>152</v>
      </c>
      <c r="AC1237" s="4">
        <v>5</v>
      </c>
      <c r="AD1237" s="4">
        <v>1</v>
      </c>
      <c r="AE1237" s="4">
        <v>4</v>
      </c>
      <c r="AF1237" s="4">
        <v>0</v>
      </c>
      <c r="AG1237" s="4">
        <v>0</v>
      </c>
      <c r="AH1237" s="4">
        <v>0</v>
      </c>
      <c r="AI1237" s="4">
        <v>0</v>
      </c>
      <c r="AJ1237" s="4">
        <v>0</v>
      </c>
      <c r="AK1237" s="4">
        <v>0</v>
      </c>
      <c r="AL1237" s="4">
        <v>0</v>
      </c>
      <c r="AM1237" s="4">
        <v>0</v>
      </c>
      <c r="AN1237" s="4">
        <v>0</v>
      </c>
      <c r="AO1237" s="4">
        <v>0</v>
      </c>
      <c r="AP1237" s="4">
        <v>0</v>
      </c>
      <c r="AQ1237" s="4">
        <v>0</v>
      </c>
      <c r="AR1237" s="4">
        <v>0</v>
      </c>
      <c r="AS1237" s="4">
        <v>0</v>
      </c>
      <c r="AT1237" s="4">
        <v>0</v>
      </c>
      <c r="AU1237" s="4">
        <v>0</v>
      </c>
      <c r="AV1237" s="4">
        <v>0</v>
      </c>
      <c r="AW1237" s="4">
        <f t="shared" si="306"/>
        <v>157</v>
      </c>
      <c r="AX1237" s="8">
        <f t="shared" si="307"/>
        <v>152</v>
      </c>
      <c r="AY1237" s="4">
        <v>0</v>
      </c>
      <c r="AZ1237" s="4">
        <v>0</v>
      </c>
      <c r="BA1237" s="4">
        <v>0</v>
      </c>
      <c r="BB1237" s="4">
        <v>331</v>
      </c>
      <c r="BC1237" s="4">
        <v>331</v>
      </c>
      <c r="BD1237" s="4">
        <v>300</v>
      </c>
      <c r="BE1237" s="4">
        <v>280</v>
      </c>
      <c r="BF1237" s="4">
        <v>20</v>
      </c>
      <c r="BG1237" s="8">
        <v>28</v>
      </c>
      <c r="BH1237" s="4">
        <v>28</v>
      </c>
      <c r="BI1237" s="4">
        <v>0</v>
      </c>
      <c r="BJ1237" s="4">
        <v>3</v>
      </c>
      <c r="BK1237" s="4">
        <v>5563</v>
      </c>
      <c r="BL1237" s="4">
        <f t="shared" si="308"/>
        <v>12263</v>
      </c>
      <c r="BM1237" s="8">
        <f t="shared" si="309"/>
        <v>655</v>
      </c>
      <c r="BN1237" s="4">
        <v>655</v>
      </c>
      <c r="BO1237" s="4">
        <v>0</v>
      </c>
      <c r="BP1237" s="4">
        <v>0</v>
      </c>
      <c r="BQ1237" s="4">
        <v>24</v>
      </c>
      <c r="BR1237" s="4">
        <f t="shared" si="310"/>
        <v>17697</v>
      </c>
      <c r="BS1237" s="4">
        <f t="shared" si="311"/>
        <v>17413</v>
      </c>
      <c r="BT1237" s="4">
        <f t="shared" si="312"/>
        <v>278</v>
      </c>
      <c r="BU1237" s="4">
        <f t="shared" si="313"/>
        <v>25334</v>
      </c>
      <c r="BW1237" s="8">
        <v>0</v>
      </c>
    </row>
    <row r="1238" spans="1:75">
      <c r="A1238" s="4" t="s">
        <v>176</v>
      </c>
      <c r="B1238" s="18">
        <v>43411</v>
      </c>
      <c r="C1238" s="4" t="s">
        <v>179</v>
      </c>
      <c r="D1238" s="5">
        <v>2018</v>
      </c>
      <c r="E1238" s="4" t="str">
        <f t="shared" si="302"/>
        <v>YakimaGeneral2018</v>
      </c>
      <c r="F1238" s="4">
        <v>115873</v>
      </c>
      <c r="G1238" s="4">
        <v>10131</v>
      </c>
      <c r="H1238" s="4">
        <v>71584</v>
      </c>
      <c r="I1238" s="4">
        <v>1</v>
      </c>
      <c r="J1238" s="4">
        <v>0</v>
      </c>
      <c r="K1238" s="4">
        <f t="shared" si="303"/>
        <v>71585</v>
      </c>
      <c r="L1238" s="4">
        <f t="shared" si="304"/>
        <v>0</v>
      </c>
      <c r="M1238" s="4">
        <v>116396</v>
      </c>
      <c r="N1238" s="12">
        <v>72304</v>
      </c>
      <c r="O1238" s="12">
        <v>71585</v>
      </c>
      <c r="P1238" s="4">
        <v>16</v>
      </c>
      <c r="Q1238" s="4">
        <v>15</v>
      </c>
      <c r="R1238" s="4">
        <v>703</v>
      </c>
      <c r="S1238" s="4">
        <v>141</v>
      </c>
      <c r="T1238" s="4">
        <v>170</v>
      </c>
      <c r="U1238" s="4">
        <v>378</v>
      </c>
      <c r="V1238" s="4">
        <v>0</v>
      </c>
      <c r="W1238" s="4">
        <v>5</v>
      </c>
      <c r="X1238" s="4">
        <f t="shared" si="305"/>
        <v>0</v>
      </c>
      <c r="Z1238" s="12">
        <v>1271</v>
      </c>
      <c r="AA1238" s="12">
        <v>465</v>
      </c>
      <c r="AB1238" s="12">
        <v>464</v>
      </c>
      <c r="AC1238" s="4">
        <v>1</v>
      </c>
      <c r="AD1238" s="4">
        <v>1</v>
      </c>
      <c r="AE1238" s="4">
        <v>0</v>
      </c>
      <c r="AF1238" s="4">
        <v>0</v>
      </c>
      <c r="AG1238" s="4">
        <v>0</v>
      </c>
      <c r="AH1238" s="4">
        <v>2</v>
      </c>
      <c r="AI1238" s="4">
        <v>1</v>
      </c>
      <c r="AJ1238" s="4">
        <v>0</v>
      </c>
      <c r="AK1238" s="4">
        <v>0</v>
      </c>
      <c r="AL1238" s="4">
        <v>0</v>
      </c>
      <c r="AM1238" s="4">
        <v>1</v>
      </c>
      <c r="AN1238" s="4">
        <v>8</v>
      </c>
      <c r="AO1238" s="4">
        <v>15</v>
      </c>
      <c r="AP1238" s="4">
        <v>1</v>
      </c>
      <c r="AQ1238" s="4">
        <v>7</v>
      </c>
      <c r="AR1238" s="4">
        <v>7</v>
      </c>
      <c r="AS1238" s="4">
        <v>0</v>
      </c>
      <c r="AT1238" s="4">
        <v>0</v>
      </c>
      <c r="AU1238" s="4">
        <v>0</v>
      </c>
      <c r="AV1238" s="4">
        <v>7</v>
      </c>
      <c r="AW1238" s="4">
        <f t="shared" si="306"/>
        <v>467</v>
      </c>
      <c r="AX1238" s="8">
        <f t="shared" si="307"/>
        <v>465</v>
      </c>
      <c r="AY1238" s="4">
        <v>0</v>
      </c>
      <c r="AZ1238" s="4">
        <v>0</v>
      </c>
      <c r="BA1238" s="4">
        <v>0</v>
      </c>
      <c r="BB1238" s="4">
        <v>686</v>
      </c>
      <c r="BC1238" s="4">
        <v>686</v>
      </c>
      <c r="BD1238" s="4">
        <v>629</v>
      </c>
      <c r="BE1238" s="4">
        <v>623</v>
      </c>
      <c r="BF1238" s="4">
        <v>6</v>
      </c>
      <c r="BG1238" s="8">
        <v>133</v>
      </c>
      <c r="BH1238" s="4">
        <v>131</v>
      </c>
      <c r="BI1238" s="4">
        <v>2</v>
      </c>
      <c r="BJ1238" s="4">
        <v>0</v>
      </c>
      <c r="BK1238" s="4">
        <v>16624</v>
      </c>
      <c r="BL1238" s="4">
        <f t="shared" si="308"/>
        <v>55547</v>
      </c>
      <c r="BM1238" s="8">
        <f t="shared" si="309"/>
        <v>540</v>
      </c>
      <c r="BN1238" s="4">
        <v>0</v>
      </c>
      <c r="BO1238" s="4">
        <v>540</v>
      </c>
      <c r="BP1238" s="4">
        <v>0</v>
      </c>
      <c r="BQ1238" s="4">
        <v>15</v>
      </c>
      <c r="BR1238" s="4">
        <f t="shared" si="310"/>
        <v>71822</v>
      </c>
      <c r="BS1238" s="4">
        <f t="shared" si="311"/>
        <v>71113</v>
      </c>
      <c r="BT1238" s="4">
        <f t="shared" si="312"/>
        <v>694</v>
      </c>
      <c r="BU1238" s="4">
        <f t="shared" si="313"/>
        <v>115117</v>
      </c>
      <c r="BW1238" s="4">
        <v>0</v>
      </c>
    </row>
    <row r="1239" spans="1:75">
      <c r="A1239" s="21" t="s">
        <v>178</v>
      </c>
      <c r="B1239" s="22">
        <v>43411</v>
      </c>
      <c r="C1239" s="21" t="s">
        <v>179</v>
      </c>
      <c r="D1239" s="23">
        <v>2018</v>
      </c>
      <c r="E1239" s="21" t="str">
        <f t="shared" si="302"/>
        <v>z-TotalsGeneral2018</v>
      </c>
      <c r="F1239" s="21">
        <v>4362480</v>
      </c>
      <c r="G1239" s="21">
        <v>478951</v>
      </c>
      <c r="H1239" s="21">
        <v>3133001</v>
      </c>
      <c r="I1239" s="21">
        <v>667</v>
      </c>
      <c r="J1239" s="21">
        <v>186</v>
      </c>
      <c r="K1239" s="21">
        <f t="shared" si="303"/>
        <v>3133482</v>
      </c>
      <c r="L1239" s="21">
        <f t="shared" si="304"/>
        <v>20</v>
      </c>
      <c r="M1239" s="21">
        <v>4427187</v>
      </c>
      <c r="N1239" s="26">
        <v>3171933</v>
      </c>
      <c r="O1239" s="26">
        <v>3133462</v>
      </c>
      <c r="P1239" s="21">
        <v>4039</v>
      </c>
      <c r="Q1239" s="21">
        <v>280</v>
      </c>
      <c r="R1239" s="21">
        <v>34428</v>
      </c>
      <c r="S1239" s="21">
        <v>4696</v>
      </c>
      <c r="T1239" s="21">
        <v>17673</v>
      </c>
      <c r="U1239" s="21">
        <v>9379</v>
      </c>
      <c r="V1239" s="21">
        <v>20</v>
      </c>
      <c r="W1239" s="21">
        <v>2414</v>
      </c>
      <c r="X1239" s="21">
        <f t="shared" si="305"/>
        <v>4</v>
      </c>
      <c r="Y1239" s="38"/>
      <c r="Z1239" s="26">
        <v>95249</v>
      </c>
      <c r="AA1239" s="26">
        <v>43112</v>
      </c>
      <c r="AB1239" s="26">
        <v>42076</v>
      </c>
      <c r="AC1239" s="21">
        <v>1036</v>
      </c>
      <c r="AD1239" s="21">
        <v>266</v>
      </c>
      <c r="AE1239" s="21">
        <v>482</v>
      </c>
      <c r="AF1239" s="21">
        <v>23</v>
      </c>
      <c r="AG1239" s="21">
        <v>255</v>
      </c>
      <c r="AH1239" s="21">
        <v>237</v>
      </c>
      <c r="AI1239" s="21">
        <v>211</v>
      </c>
      <c r="AJ1239" s="21">
        <v>2</v>
      </c>
      <c r="AK1239" s="21">
        <v>0</v>
      </c>
      <c r="AL1239" s="21">
        <v>0</v>
      </c>
      <c r="AM1239" s="21">
        <v>24</v>
      </c>
      <c r="AN1239" s="21">
        <v>1133</v>
      </c>
      <c r="AO1239" s="21">
        <v>1816</v>
      </c>
      <c r="AP1239" s="21">
        <v>436</v>
      </c>
      <c r="AQ1239" s="21">
        <v>536</v>
      </c>
      <c r="AR1239" s="21">
        <v>844</v>
      </c>
      <c r="AS1239" s="21">
        <v>19</v>
      </c>
      <c r="AT1239" s="21">
        <v>24</v>
      </c>
      <c r="AU1239" s="21">
        <v>0</v>
      </c>
      <c r="AV1239" s="21">
        <v>800</v>
      </c>
      <c r="AW1239" s="21">
        <f t="shared" si="306"/>
        <v>43349</v>
      </c>
      <c r="AX1239" s="21">
        <f t="shared" si="307"/>
        <v>42287</v>
      </c>
      <c r="AY1239" s="21">
        <v>18</v>
      </c>
      <c r="AZ1239" s="21">
        <v>20</v>
      </c>
      <c r="BA1239" s="21">
        <v>0</v>
      </c>
      <c r="BB1239" s="21">
        <v>97972</v>
      </c>
      <c r="BC1239" s="21">
        <v>97972</v>
      </c>
      <c r="BD1239" s="21">
        <v>76810</v>
      </c>
      <c r="BE1239" s="21">
        <v>74050</v>
      </c>
      <c r="BF1239" s="21">
        <v>2716</v>
      </c>
      <c r="BG1239" s="21">
        <v>11225</v>
      </c>
      <c r="BH1239" s="21">
        <v>10873</v>
      </c>
      <c r="BI1239" s="21">
        <v>352</v>
      </c>
      <c r="BJ1239" s="21">
        <v>334</v>
      </c>
      <c r="BK1239" s="21">
        <v>1426485</v>
      </c>
      <c r="BL1239" s="21">
        <f t="shared" si="308"/>
        <v>1734205</v>
      </c>
      <c r="BM1239" s="21">
        <f t="shared" si="309"/>
        <v>33391</v>
      </c>
      <c r="BN1239" s="21">
        <v>12243</v>
      </c>
      <c r="BO1239" s="21">
        <v>21148</v>
      </c>
      <c r="BP1239" s="21">
        <v>1975</v>
      </c>
      <c r="BQ1239" s="21">
        <v>9609</v>
      </c>
      <c r="BR1239" s="21">
        <f t="shared" si="310"/>
        <v>3126748</v>
      </c>
      <c r="BS1239" s="21">
        <f t="shared" si="311"/>
        <v>3090619</v>
      </c>
      <c r="BT1239" s="21">
        <f t="shared" si="312"/>
        <v>32522</v>
      </c>
      <c r="BU1239" s="21">
        <f t="shared" si="313"/>
        <v>4330787</v>
      </c>
      <c r="BV1239" s="21"/>
      <c r="BW1239" s="21">
        <v>61</v>
      </c>
    </row>
    <row r="1240" spans="1:75">
      <c r="A1240" s="8" t="s">
        <v>98</v>
      </c>
      <c r="B1240" s="19">
        <v>43319</v>
      </c>
      <c r="C1240" s="8" t="s">
        <v>220</v>
      </c>
      <c r="D1240" s="10">
        <v>2018</v>
      </c>
      <c r="E1240" s="4" t="str">
        <f t="shared" si="302"/>
        <v>AdamsPrimary2018</v>
      </c>
      <c r="F1240" s="8">
        <v>6706</v>
      </c>
      <c r="G1240" s="8">
        <v>575</v>
      </c>
      <c r="H1240" s="8">
        <v>2431</v>
      </c>
      <c r="I1240" s="8">
        <v>0</v>
      </c>
      <c r="J1240" s="8">
        <v>0</v>
      </c>
      <c r="K1240" s="8">
        <f t="shared" si="303"/>
        <v>2431</v>
      </c>
      <c r="L1240" s="4">
        <f t="shared" si="304"/>
        <v>0</v>
      </c>
      <c r="M1240" s="8">
        <v>6706</v>
      </c>
      <c r="N1240" s="8">
        <v>2498</v>
      </c>
      <c r="O1240" s="8">
        <v>2431</v>
      </c>
      <c r="P1240" s="8">
        <v>2</v>
      </c>
      <c r="Q1240" s="8">
        <v>0</v>
      </c>
      <c r="R1240" s="8">
        <v>65</v>
      </c>
      <c r="S1240" s="8">
        <v>8</v>
      </c>
      <c r="T1240" s="8">
        <v>21</v>
      </c>
      <c r="U1240" s="8">
        <v>36</v>
      </c>
      <c r="V1240" s="8">
        <v>0</v>
      </c>
      <c r="W1240" s="8">
        <v>0</v>
      </c>
      <c r="X1240" s="8">
        <f t="shared" si="305"/>
        <v>0</v>
      </c>
      <c r="Y1240" s="40"/>
      <c r="Z1240" s="8">
        <v>52</v>
      </c>
      <c r="AA1240" s="8">
        <v>8</v>
      </c>
      <c r="AB1240" s="8">
        <v>8</v>
      </c>
      <c r="AC1240" s="8">
        <v>0</v>
      </c>
      <c r="AD1240" s="8">
        <v>0</v>
      </c>
      <c r="AE1240" s="8">
        <v>0</v>
      </c>
      <c r="AF1240" s="8">
        <v>0</v>
      </c>
      <c r="AG1240" s="8">
        <v>0</v>
      </c>
      <c r="AH1240" s="8">
        <v>0</v>
      </c>
      <c r="AI1240" s="8">
        <v>0</v>
      </c>
      <c r="AJ1240" s="8">
        <v>0</v>
      </c>
      <c r="AK1240" s="8">
        <v>0</v>
      </c>
      <c r="AL1240" s="8">
        <v>0</v>
      </c>
      <c r="AM1240" s="8">
        <v>0</v>
      </c>
      <c r="AN1240" s="8">
        <v>0</v>
      </c>
      <c r="AO1240" s="8">
        <v>0</v>
      </c>
      <c r="AP1240" s="8">
        <v>0</v>
      </c>
      <c r="AQ1240" s="8">
        <v>0</v>
      </c>
      <c r="AR1240" s="8">
        <v>0</v>
      </c>
      <c r="AS1240" s="8">
        <v>0</v>
      </c>
      <c r="AT1240" s="8">
        <v>0</v>
      </c>
      <c r="AU1240" s="8">
        <v>0</v>
      </c>
      <c r="AV1240" s="8">
        <v>0</v>
      </c>
      <c r="AW1240" s="8">
        <f t="shared" si="306"/>
        <v>8</v>
      </c>
      <c r="AX1240" s="8">
        <f t="shared" si="307"/>
        <v>8</v>
      </c>
      <c r="AY1240" s="8">
        <v>0</v>
      </c>
      <c r="AZ1240" s="11">
        <v>0</v>
      </c>
      <c r="BA1240" s="8">
        <v>0</v>
      </c>
      <c r="BB1240" s="8">
        <v>0</v>
      </c>
      <c r="BC1240" s="8">
        <v>0</v>
      </c>
      <c r="BD1240" s="8">
        <v>0</v>
      </c>
      <c r="BE1240" s="8">
        <v>0</v>
      </c>
      <c r="BF1240" s="8">
        <v>0</v>
      </c>
      <c r="BG1240" s="11">
        <f t="shared" ref="BG1240:BG1278" si="314">BH1240+BI1240</f>
        <v>0</v>
      </c>
      <c r="BH1240" s="11">
        <v>0</v>
      </c>
      <c r="BI1240" s="11">
        <v>0</v>
      </c>
      <c r="BJ1240" s="11">
        <v>0</v>
      </c>
      <c r="BK1240" s="11">
        <v>1235</v>
      </c>
      <c r="BL1240" s="8">
        <f t="shared" si="308"/>
        <v>1263</v>
      </c>
      <c r="BM1240" s="8">
        <f t="shared" si="309"/>
        <v>3</v>
      </c>
      <c r="BN1240" s="11">
        <v>3</v>
      </c>
      <c r="BO1240" s="11">
        <v>0</v>
      </c>
      <c r="BP1240" s="11">
        <v>37</v>
      </c>
      <c r="BQ1240" s="11">
        <v>0</v>
      </c>
      <c r="BR1240" s="8">
        <f t="shared" si="310"/>
        <v>2490</v>
      </c>
      <c r="BS1240" s="8">
        <f t="shared" si="311"/>
        <v>2423</v>
      </c>
      <c r="BT1240" s="8">
        <f t="shared" si="312"/>
        <v>65</v>
      </c>
      <c r="BU1240" s="8">
        <f t="shared" si="313"/>
        <v>6654</v>
      </c>
      <c r="BV1240" s="8"/>
      <c r="BW1240" s="11">
        <v>0</v>
      </c>
    </row>
    <row r="1241" spans="1:75">
      <c r="A1241" s="4" t="s">
        <v>101</v>
      </c>
      <c r="B1241" s="19">
        <v>43319</v>
      </c>
      <c r="C1241" s="4" t="s">
        <v>220</v>
      </c>
      <c r="D1241" s="5">
        <v>2018</v>
      </c>
      <c r="E1241" s="4" t="str">
        <f t="shared" si="302"/>
        <v>AsotinPrimary2018</v>
      </c>
      <c r="F1241" s="4">
        <v>14604</v>
      </c>
      <c r="G1241" s="4">
        <v>2795</v>
      </c>
      <c r="H1241" s="4">
        <v>5895</v>
      </c>
      <c r="I1241" s="4">
        <v>0</v>
      </c>
      <c r="J1241" s="4">
        <v>1</v>
      </c>
      <c r="K1241" s="4">
        <f t="shared" si="303"/>
        <v>5894</v>
      </c>
      <c r="L1241" s="4">
        <f t="shared" si="304"/>
        <v>0</v>
      </c>
      <c r="M1241" s="4">
        <v>14615</v>
      </c>
      <c r="N1241" s="4">
        <v>5934</v>
      </c>
      <c r="O1241" s="4">
        <v>5894</v>
      </c>
      <c r="P1241" s="4">
        <v>0</v>
      </c>
      <c r="Q1241" s="4">
        <v>0</v>
      </c>
      <c r="R1241" s="4">
        <v>39</v>
      </c>
      <c r="S1241" s="4">
        <v>4</v>
      </c>
      <c r="T1241" s="4">
        <v>7</v>
      </c>
      <c r="U1241" s="4">
        <v>27</v>
      </c>
      <c r="V1241" s="4">
        <v>0</v>
      </c>
      <c r="W1241" s="4">
        <v>1</v>
      </c>
      <c r="X1241" s="4">
        <f t="shared" si="305"/>
        <v>1</v>
      </c>
      <c r="Z1241" s="4">
        <v>60</v>
      </c>
      <c r="AA1241" s="4">
        <v>8</v>
      </c>
      <c r="AB1241" s="4">
        <v>7</v>
      </c>
      <c r="AC1241" s="4">
        <v>0</v>
      </c>
      <c r="AD1241" s="4">
        <v>0</v>
      </c>
      <c r="AE1241" s="4">
        <v>0</v>
      </c>
      <c r="AF1241" s="4">
        <v>1</v>
      </c>
      <c r="AG1241" s="4">
        <v>0</v>
      </c>
      <c r="AH1241" s="4">
        <v>0</v>
      </c>
      <c r="AI1241" s="4">
        <v>0</v>
      </c>
      <c r="AN1241" s="4">
        <v>0</v>
      </c>
      <c r="AO1241" s="4">
        <v>0</v>
      </c>
      <c r="AP1241" s="4">
        <v>0</v>
      </c>
      <c r="AQ1241" s="4">
        <v>0</v>
      </c>
      <c r="AR1241" s="4">
        <v>0</v>
      </c>
      <c r="AS1241" s="4">
        <v>0</v>
      </c>
      <c r="AT1241" s="4">
        <v>0</v>
      </c>
      <c r="AU1241" s="4">
        <v>0</v>
      </c>
      <c r="AV1241" s="4">
        <v>0</v>
      </c>
      <c r="AW1241" s="4">
        <f t="shared" si="306"/>
        <v>8</v>
      </c>
      <c r="AX1241" s="8">
        <f t="shared" si="307"/>
        <v>7</v>
      </c>
      <c r="AY1241" s="4">
        <v>0</v>
      </c>
      <c r="AZ1241" s="12">
        <v>0</v>
      </c>
      <c r="BA1241" s="4">
        <v>0</v>
      </c>
      <c r="BB1241" s="4">
        <v>60</v>
      </c>
      <c r="BC1241" s="4">
        <v>55</v>
      </c>
      <c r="BD1241" s="4">
        <v>53</v>
      </c>
      <c r="BE1241" s="4">
        <v>52</v>
      </c>
      <c r="BF1241" s="4">
        <v>1</v>
      </c>
      <c r="BG1241" s="11">
        <f t="shared" si="314"/>
        <v>2</v>
      </c>
      <c r="BH1241" s="12">
        <v>2</v>
      </c>
      <c r="BI1241" s="12">
        <v>0</v>
      </c>
      <c r="BJ1241" s="12">
        <v>0</v>
      </c>
      <c r="BK1241" s="12">
        <v>2825</v>
      </c>
      <c r="BL1241" s="4">
        <f t="shared" si="308"/>
        <v>3107</v>
      </c>
      <c r="BM1241" s="8">
        <f t="shared" si="309"/>
        <v>5</v>
      </c>
      <c r="BN1241" s="12">
        <v>5</v>
      </c>
      <c r="BO1241" s="12">
        <v>0</v>
      </c>
      <c r="BP1241" s="12">
        <v>0</v>
      </c>
      <c r="BQ1241" s="12">
        <v>0</v>
      </c>
      <c r="BR1241" s="4">
        <f t="shared" si="310"/>
        <v>5926</v>
      </c>
      <c r="BS1241" s="4">
        <f t="shared" si="311"/>
        <v>5887</v>
      </c>
      <c r="BT1241" s="4">
        <f t="shared" si="312"/>
        <v>39</v>
      </c>
      <c r="BU1241" s="4">
        <f t="shared" si="313"/>
        <v>14555</v>
      </c>
      <c r="BW1241" s="12">
        <v>0</v>
      </c>
    </row>
    <row r="1242" spans="1:75">
      <c r="A1242" s="4" t="s">
        <v>103</v>
      </c>
      <c r="B1242" s="19">
        <v>43319</v>
      </c>
      <c r="C1242" s="4" t="s">
        <v>220</v>
      </c>
      <c r="D1242" s="5">
        <v>2018</v>
      </c>
      <c r="E1242" s="4" t="str">
        <f t="shared" si="302"/>
        <v>BentonPrimary2018</v>
      </c>
      <c r="F1242" s="4">
        <v>108592</v>
      </c>
      <c r="G1242" s="4">
        <v>11065</v>
      </c>
      <c r="H1242" s="4">
        <v>40391</v>
      </c>
      <c r="I1242" s="4">
        <v>3</v>
      </c>
      <c r="J1242" s="4">
        <v>0</v>
      </c>
      <c r="K1242" s="4">
        <f t="shared" si="303"/>
        <v>40394</v>
      </c>
      <c r="L1242" s="4">
        <f t="shared" si="304"/>
        <v>0</v>
      </c>
      <c r="M1242" s="4">
        <v>108609</v>
      </c>
      <c r="N1242" s="4">
        <v>41147</v>
      </c>
      <c r="O1242" s="4">
        <v>40394</v>
      </c>
      <c r="P1242" s="4">
        <v>17</v>
      </c>
      <c r="Q1242" s="4">
        <v>0</v>
      </c>
      <c r="R1242" s="4">
        <v>736</v>
      </c>
      <c r="S1242" s="4">
        <v>100</v>
      </c>
      <c r="T1242" s="4">
        <v>133</v>
      </c>
      <c r="U1242" s="4">
        <v>468</v>
      </c>
      <c r="V1242" s="4">
        <v>0</v>
      </c>
      <c r="W1242" s="4">
        <v>29</v>
      </c>
      <c r="X1242" s="4">
        <f t="shared" si="305"/>
        <v>0</v>
      </c>
      <c r="Z1242" s="4">
        <v>534</v>
      </c>
      <c r="AA1242" s="4">
        <v>76</v>
      </c>
      <c r="AB1242" s="4">
        <v>75</v>
      </c>
      <c r="AC1242" s="4">
        <v>1</v>
      </c>
      <c r="AD1242" s="4">
        <v>0</v>
      </c>
      <c r="AE1242" s="4">
        <v>1</v>
      </c>
      <c r="AF1242" s="4">
        <v>0</v>
      </c>
      <c r="AG1242" s="4">
        <v>0</v>
      </c>
      <c r="AH1242" s="4">
        <v>0</v>
      </c>
      <c r="AI1242" s="4">
        <v>0</v>
      </c>
      <c r="AJ1242" s="4">
        <v>0</v>
      </c>
      <c r="AK1242" s="4">
        <v>0</v>
      </c>
      <c r="AL1242" s="4">
        <v>0</v>
      </c>
      <c r="AM1242" s="4">
        <v>0</v>
      </c>
      <c r="AN1242" s="4">
        <v>0</v>
      </c>
      <c r="AO1242" s="4">
        <v>6</v>
      </c>
      <c r="AP1242" s="4">
        <v>0</v>
      </c>
      <c r="AQ1242" s="4">
        <v>4</v>
      </c>
      <c r="AR1242" s="4">
        <v>2</v>
      </c>
      <c r="AS1242" s="4">
        <v>0</v>
      </c>
      <c r="AT1242" s="4">
        <v>0</v>
      </c>
      <c r="AU1242" s="4">
        <v>0</v>
      </c>
      <c r="AV1242" s="4">
        <v>2</v>
      </c>
      <c r="AW1242" s="4">
        <f t="shared" si="306"/>
        <v>76</v>
      </c>
      <c r="AX1242" s="8">
        <f t="shared" si="307"/>
        <v>75</v>
      </c>
      <c r="AY1242" s="4">
        <v>0</v>
      </c>
      <c r="AZ1242" s="12">
        <v>0</v>
      </c>
      <c r="BA1242" s="4">
        <v>0</v>
      </c>
      <c r="BB1242" s="4">
        <v>918</v>
      </c>
      <c r="BC1242" s="4">
        <v>0</v>
      </c>
      <c r="BD1242" s="4">
        <v>395</v>
      </c>
      <c r="BE1242" s="4">
        <v>359</v>
      </c>
      <c r="BF1242" s="4">
        <v>36</v>
      </c>
      <c r="BG1242" s="11">
        <f t="shared" si="314"/>
        <v>19</v>
      </c>
      <c r="BH1242" s="12">
        <v>19</v>
      </c>
      <c r="BI1242" s="12">
        <v>0</v>
      </c>
      <c r="BJ1242" s="12">
        <v>0</v>
      </c>
      <c r="BK1242" s="12">
        <v>19418</v>
      </c>
      <c r="BL1242" s="4">
        <f t="shared" si="308"/>
        <v>21710</v>
      </c>
      <c r="BM1242" s="8">
        <f t="shared" si="309"/>
        <v>49</v>
      </c>
      <c r="BN1242" s="12">
        <v>18</v>
      </c>
      <c r="BO1242" s="12">
        <v>31</v>
      </c>
      <c r="BP1242" s="12">
        <v>0</v>
      </c>
      <c r="BQ1242" s="12">
        <v>18</v>
      </c>
      <c r="BR1242" s="4">
        <f t="shared" si="310"/>
        <v>41065</v>
      </c>
      <c r="BS1242" s="4">
        <f t="shared" si="311"/>
        <v>40315</v>
      </c>
      <c r="BT1242" s="4">
        <f t="shared" si="312"/>
        <v>733</v>
      </c>
      <c r="BU1242" s="4">
        <f t="shared" si="313"/>
        <v>108075</v>
      </c>
      <c r="BW1242" s="12">
        <v>2</v>
      </c>
    </row>
    <row r="1243" spans="1:75">
      <c r="A1243" s="4" t="s">
        <v>105</v>
      </c>
      <c r="B1243" s="19">
        <v>43319</v>
      </c>
      <c r="C1243" s="4" t="s">
        <v>220</v>
      </c>
      <c r="D1243" s="5">
        <v>2018</v>
      </c>
      <c r="E1243" s="4" t="str">
        <f t="shared" si="302"/>
        <v>ChelanPrimary2018</v>
      </c>
      <c r="F1243" s="4">
        <v>43849</v>
      </c>
      <c r="G1243" s="4">
        <v>3562</v>
      </c>
      <c r="H1243" s="4">
        <v>20044</v>
      </c>
      <c r="I1243" s="4">
        <v>0</v>
      </c>
      <c r="J1243" s="4">
        <v>0</v>
      </c>
      <c r="K1243" s="4">
        <f t="shared" si="303"/>
        <v>20044</v>
      </c>
      <c r="L1243" s="4">
        <f t="shared" si="304"/>
        <v>0</v>
      </c>
      <c r="M1243" s="4">
        <v>43928</v>
      </c>
      <c r="N1243" s="4">
        <v>20248</v>
      </c>
      <c r="O1243" s="4">
        <v>20044</v>
      </c>
      <c r="P1243" s="4">
        <v>1</v>
      </c>
      <c r="Q1243" s="4">
        <v>1</v>
      </c>
      <c r="R1243" s="4">
        <v>203</v>
      </c>
      <c r="S1243" s="4">
        <v>22</v>
      </c>
      <c r="T1243" s="4">
        <v>51</v>
      </c>
      <c r="U1243" s="4">
        <v>125</v>
      </c>
      <c r="V1243" s="4">
        <v>0</v>
      </c>
      <c r="W1243" s="4">
        <v>5</v>
      </c>
      <c r="X1243" s="4">
        <f t="shared" si="305"/>
        <v>0</v>
      </c>
      <c r="Z1243" s="4">
        <v>358</v>
      </c>
      <c r="AA1243" s="4">
        <v>68</v>
      </c>
      <c r="AB1243" s="4">
        <v>68</v>
      </c>
      <c r="AC1243" s="4">
        <v>0</v>
      </c>
      <c r="AD1243" s="4">
        <v>0</v>
      </c>
      <c r="AE1243" s="4">
        <v>0</v>
      </c>
      <c r="AF1243" s="4">
        <v>0</v>
      </c>
      <c r="AG1243" s="4">
        <v>0</v>
      </c>
      <c r="AH1243" s="4">
        <v>0</v>
      </c>
      <c r="AI1243" s="4">
        <v>0</v>
      </c>
      <c r="AJ1243" s="4">
        <v>0</v>
      </c>
      <c r="AK1243" s="4">
        <v>0</v>
      </c>
      <c r="AL1243" s="4">
        <v>0</v>
      </c>
      <c r="AM1243" s="4">
        <v>0</v>
      </c>
      <c r="AN1243" s="4">
        <v>0</v>
      </c>
      <c r="AO1243" s="4">
        <v>0</v>
      </c>
      <c r="AP1243" s="4">
        <v>0</v>
      </c>
      <c r="AQ1243" s="4">
        <v>0</v>
      </c>
      <c r="AR1243" s="4">
        <v>0</v>
      </c>
      <c r="AS1243" s="4">
        <v>0</v>
      </c>
      <c r="AT1243" s="4">
        <v>0</v>
      </c>
      <c r="AU1243" s="4">
        <v>0</v>
      </c>
      <c r="AV1243" s="4">
        <v>0</v>
      </c>
      <c r="AW1243" s="4">
        <f t="shared" si="306"/>
        <v>68</v>
      </c>
      <c r="AX1243" s="8">
        <f t="shared" si="307"/>
        <v>68</v>
      </c>
      <c r="AY1243" s="4">
        <v>0</v>
      </c>
      <c r="AZ1243" s="12">
        <v>0</v>
      </c>
      <c r="BA1243" s="4">
        <v>0</v>
      </c>
      <c r="BB1243" s="4">
        <v>420</v>
      </c>
      <c r="BC1243" s="4">
        <v>420</v>
      </c>
      <c r="BD1243" s="4">
        <v>387</v>
      </c>
      <c r="BE1243" s="4">
        <v>385</v>
      </c>
      <c r="BF1243" s="4">
        <v>2</v>
      </c>
      <c r="BG1243" s="11">
        <f t="shared" si="314"/>
        <v>23</v>
      </c>
      <c r="BH1243" s="12">
        <v>23</v>
      </c>
      <c r="BI1243" s="12">
        <v>0</v>
      </c>
      <c r="BJ1243" s="12">
        <v>1</v>
      </c>
      <c r="BK1243" s="12">
        <v>11639</v>
      </c>
      <c r="BL1243" s="4">
        <f t="shared" si="308"/>
        <v>8586</v>
      </c>
      <c r="BM1243" s="8">
        <f t="shared" si="309"/>
        <v>61</v>
      </c>
      <c r="BN1243" s="12">
        <v>0</v>
      </c>
      <c r="BO1243" s="12">
        <v>61</v>
      </c>
      <c r="BP1243" s="12">
        <v>0</v>
      </c>
      <c r="BQ1243" s="12">
        <v>20</v>
      </c>
      <c r="BR1243" s="4">
        <f t="shared" si="310"/>
        <v>20180</v>
      </c>
      <c r="BS1243" s="4">
        <f t="shared" si="311"/>
        <v>19976</v>
      </c>
      <c r="BT1243" s="4">
        <f t="shared" si="312"/>
        <v>203</v>
      </c>
      <c r="BU1243" s="4">
        <f t="shared" si="313"/>
        <v>43570</v>
      </c>
      <c r="BW1243" s="12">
        <v>0</v>
      </c>
    </row>
    <row r="1244" spans="1:75">
      <c r="A1244" s="4" t="s">
        <v>107</v>
      </c>
      <c r="B1244" s="19">
        <v>43319</v>
      </c>
      <c r="C1244" s="4" t="s">
        <v>220</v>
      </c>
      <c r="D1244" s="5">
        <v>2018</v>
      </c>
      <c r="E1244" s="4" t="str">
        <f t="shared" si="302"/>
        <v>ClallamPrimary2018</v>
      </c>
      <c r="F1244" s="4">
        <v>51833</v>
      </c>
      <c r="G1244" s="4">
        <v>4264</v>
      </c>
      <c r="H1244" s="4">
        <v>25391</v>
      </c>
      <c r="I1244" s="4">
        <v>3</v>
      </c>
      <c r="J1244" s="4">
        <v>0</v>
      </c>
      <c r="K1244" s="4">
        <f t="shared" si="303"/>
        <v>25394</v>
      </c>
      <c r="L1244" s="4">
        <f t="shared" si="304"/>
        <v>0</v>
      </c>
      <c r="M1244" s="4">
        <v>52104</v>
      </c>
      <c r="N1244" s="4">
        <v>25622</v>
      </c>
      <c r="O1244" s="4">
        <v>25394</v>
      </c>
      <c r="P1244" s="4">
        <v>0</v>
      </c>
      <c r="Q1244" s="4">
        <v>0</v>
      </c>
      <c r="R1244" s="4">
        <v>228</v>
      </c>
      <c r="S1244" s="4">
        <v>55</v>
      </c>
      <c r="T1244" s="4">
        <v>47</v>
      </c>
      <c r="U1244" s="4">
        <v>122</v>
      </c>
      <c r="V1244" s="4">
        <v>1</v>
      </c>
      <c r="W1244" s="4">
        <v>3</v>
      </c>
      <c r="X1244" s="4">
        <f t="shared" si="305"/>
        <v>0</v>
      </c>
      <c r="Z1244" s="4">
        <v>645</v>
      </c>
      <c r="AA1244" s="4">
        <v>100</v>
      </c>
      <c r="AB1244" s="4">
        <v>97</v>
      </c>
      <c r="AC1244" s="4">
        <v>3</v>
      </c>
      <c r="AD1244" s="4">
        <v>2</v>
      </c>
      <c r="AE1244" s="4">
        <v>0</v>
      </c>
      <c r="AF1244" s="4">
        <v>1</v>
      </c>
      <c r="AG1244" s="4">
        <v>0</v>
      </c>
      <c r="AH1244" s="4">
        <v>0</v>
      </c>
      <c r="AI1244" s="4">
        <v>0</v>
      </c>
      <c r="AJ1244" s="4">
        <v>0</v>
      </c>
      <c r="AK1244" s="4">
        <v>0</v>
      </c>
      <c r="AL1244" s="4">
        <v>0</v>
      </c>
      <c r="AM1244" s="4">
        <v>0</v>
      </c>
      <c r="AN1244" s="4">
        <v>0</v>
      </c>
      <c r="AO1244" s="4">
        <v>2</v>
      </c>
      <c r="AP1244" s="4">
        <v>0</v>
      </c>
      <c r="AQ1244" s="4">
        <v>2</v>
      </c>
      <c r="AR1244" s="4">
        <v>0</v>
      </c>
      <c r="AS1244" s="4">
        <v>0</v>
      </c>
      <c r="AT1244" s="4">
        <v>0</v>
      </c>
      <c r="AU1244" s="4">
        <v>0</v>
      </c>
      <c r="AV1244" s="4">
        <v>0</v>
      </c>
      <c r="AW1244" s="4">
        <f t="shared" si="306"/>
        <v>100</v>
      </c>
      <c r="AX1244" s="8">
        <f t="shared" si="307"/>
        <v>97</v>
      </c>
      <c r="AY1244" s="4">
        <v>0</v>
      </c>
      <c r="AZ1244" s="12">
        <v>0</v>
      </c>
      <c r="BA1244" s="4">
        <v>0</v>
      </c>
      <c r="BB1244" s="4">
        <v>256</v>
      </c>
      <c r="BC1244" s="4">
        <v>257</v>
      </c>
      <c r="BD1244" s="4">
        <v>0</v>
      </c>
      <c r="BE1244" s="4">
        <v>0</v>
      </c>
      <c r="BF1244" s="4">
        <v>0</v>
      </c>
      <c r="BG1244" s="11">
        <f t="shared" si="314"/>
        <v>25</v>
      </c>
      <c r="BH1244" s="12">
        <v>25</v>
      </c>
      <c r="BI1244" s="12">
        <v>0</v>
      </c>
      <c r="BJ1244" s="12">
        <v>2</v>
      </c>
      <c r="BK1244" s="12">
        <v>14944</v>
      </c>
      <c r="BL1244" s="4">
        <f t="shared" si="308"/>
        <v>10653</v>
      </c>
      <c r="BM1244" s="8">
        <f t="shared" si="309"/>
        <v>45</v>
      </c>
      <c r="BN1244" s="12">
        <v>45</v>
      </c>
      <c r="BO1244" s="12">
        <v>0</v>
      </c>
      <c r="BP1244" s="12">
        <v>0</v>
      </c>
      <c r="BQ1244" s="12">
        <v>0</v>
      </c>
      <c r="BR1244" s="4">
        <f t="shared" si="310"/>
        <v>25520</v>
      </c>
      <c r="BS1244" s="4">
        <f t="shared" si="311"/>
        <v>25295</v>
      </c>
      <c r="BT1244" s="4">
        <f t="shared" si="312"/>
        <v>225</v>
      </c>
      <c r="BU1244" s="4">
        <f t="shared" si="313"/>
        <v>51459</v>
      </c>
      <c r="BW1244" s="12">
        <v>0</v>
      </c>
    </row>
    <row r="1245" spans="1:75">
      <c r="A1245" s="4" t="s">
        <v>109</v>
      </c>
      <c r="B1245" s="19">
        <v>43319</v>
      </c>
      <c r="C1245" s="4" t="s">
        <v>220</v>
      </c>
      <c r="D1245" s="5">
        <v>2018</v>
      </c>
      <c r="E1245" s="4" t="str">
        <f t="shared" si="302"/>
        <v>ClarkPrimary2018</v>
      </c>
      <c r="F1245" s="4">
        <v>279221</v>
      </c>
      <c r="G1245" s="4">
        <v>31314</v>
      </c>
      <c r="H1245" s="4">
        <v>100884</v>
      </c>
      <c r="I1245" s="4">
        <v>22</v>
      </c>
      <c r="J1245" s="4">
        <v>3</v>
      </c>
      <c r="K1245" s="4">
        <f t="shared" si="303"/>
        <v>100903</v>
      </c>
      <c r="L1245" s="4">
        <f t="shared" si="304"/>
        <v>0</v>
      </c>
      <c r="M1245" s="4">
        <v>281963</v>
      </c>
      <c r="N1245" s="4">
        <v>102510</v>
      </c>
      <c r="O1245" s="4">
        <v>100903</v>
      </c>
      <c r="P1245" s="4">
        <v>0</v>
      </c>
      <c r="Q1245" s="4">
        <v>0</v>
      </c>
      <c r="R1245" s="4">
        <v>1607</v>
      </c>
      <c r="S1245" s="4">
        <v>165</v>
      </c>
      <c r="T1245" s="4">
        <v>642</v>
      </c>
      <c r="U1245" s="4">
        <v>780</v>
      </c>
      <c r="V1245" s="4">
        <v>1</v>
      </c>
      <c r="W1245" s="4">
        <v>19</v>
      </c>
      <c r="X1245" s="4">
        <f t="shared" si="305"/>
        <v>0</v>
      </c>
      <c r="Z1245" s="4">
        <v>2650</v>
      </c>
      <c r="AA1245" s="4">
        <v>559</v>
      </c>
      <c r="AB1245" s="4">
        <v>549</v>
      </c>
      <c r="AC1245" s="4">
        <v>10</v>
      </c>
      <c r="AD1245" s="4">
        <v>3</v>
      </c>
      <c r="AE1245" s="4">
        <v>5</v>
      </c>
      <c r="AF1245" s="4">
        <v>2</v>
      </c>
      <c r="AG1245" s="4">
        <v>0</v>
      </c>
      <c r="AH1245" s="4">
        <v>0</v>
      </c>
      <c r="AI1245" s="4">
        <v>0</v>
      </c>
      <c r="AJ1245" s="4">
        <v>0</v>
      </c>
      <c r="AK1245" s="4">
        <v>0</v>
      </c>
      <c r="AL1245" s="4">
        <v>0</v>
      </c>
      <c r="AM1245" s="4">
        <v>0</v>
      </c>
      <c r="AN1245" s="4">
        <v>3</v>
      </c>
      <c r="AO1245" s="4">
        <v>3</v>
      </c>
      <c r="AP1245" s="4">
        <v>0</v>
      </c>
      <c r="AQ1245" s="4">
        <v>3</v>
      </c>
      <c r="AR1245" s="4">
        <v>0</v>
      </c>
      <c r="AS1245" s="4">
        <v>0</v>
      </c>
      <c r="AT1245" s="4">
        <v>0</v>
      </c>
      <c r="AU1245" s="4">
        <v>0</v>
      </c>
      <c r="AV1245" s="4">
        <v>0</v>
      </c>
      <c r="AW1245" s="4">
        <f t="shared" si="306"/>
        <v>559</v>
      </c>
      <c r="AX1245" s="8">
        <f t="shared" si="307"/>
        <v>549</v>
      </c>
      <c r="AY1245" s="4">
        <v>2</v>
      </c>
      <c r="AZ1245" s="12">
        <v>2</v>
      </c>
      <c r="BA1245" s="4">
        <v>0</v>
      </c>
      <c r="BB1245" s="4">
        <v>761</v>
      </c>
      <c r="BC1245" s="4">
        <v>761</v>
      </c>
      <c r="BD1245" s="4">
        <v>719</v>
      </c>
      <c r="BE1245" s="4">
        <v>698</v>
      </c>
      <c r="BF1245" s="4">
        <v>21</v>
      </c>
      <c r="BG1245" s="11">
        <f t="shared" si="314"/>
        <v>161</v>
      </c>
      <c r="BH1245" s="12">
        <v>154</v>
      </c>
      <c r="BI1245" s="12">
        <v>7</v>
      </c>
      <c r="BJ1245" s="12">
        <v>10</v>
      </c>
      <c r="BK1245" s="12">
        <v>37159</v>
      </c>
      <c r="BL1245" s="4">
        <f t="shared" si="308"/>
        <v>65188</v>
      </c>
      <c r="BM1245" s="8">
        <f t="shared" si="309"/>
        <v>260</v>
      </c>
      <c r="BN1245" s="12">
        <v>0</v>
      </c>
      <c r="BO1245" s="12">
        <v>260</v>
      </c>
      <c r="BP1245" s="12">
        <v>0</v>
      </c>
      <c r="BQ1245" s="12">
        <v>126</v>
      </c>
      <c r="BR1245" s="4">
        <f t="shared" si="310"/>
        <v>101946</v>
      </c>
      <c r="BS1245" s="4">
        <f t="shared" si="311"/>
        <v>100349</v>
      </c>
      <c r="BT1245" s="4">
        <f t="shared" si="312"/>
        <v>1597</v>
      </c>
      <c r="BU1245" s="4">
        <f t="shared" si="313"/>
        <v>279308</v>
      </c>
      <c r="BW1245" s="12">
        <v>0</v>
      </c>
    </row>
    <row r="1246" spans="1:75">
      <c r="A1246" s="4" t="s">
        <v>111</v>
      </c>
      <c r="B1246" s="19">
        <v>43319</v>
      </c>
      <c r="C1246" s="4" t="s">
        <v>220</v>
      </c>
      <c r="D1246" s="5">
        <v>2018</v>
      </c>
      <c r="E1246" s="4" t="str">
        <f t="shared" si="302"/>
        <v>ColumbiaPrimary2018</v>
      </c>
      <c r="F1246" s="4">
        <v>2710</v>
      </c>
      <c r="G1246" s="4">
        <v>176</v>
      </c>
      <c r="H1246" s="4">
        <v>1782</v>
      </c>
      <c r="I1246" s="4">
        <v>0</v>
      </c>
      <c r="J1246" s="4">
        <v>0</v>
      </c>
      <c r="K1246" s="4">
        <f t="shared" si="303"/>
        <v>1782</v>
      </c>
      <c r="L1246" s="4">
        <f t="shared" si="304"/>
        <v>0</v>
      </c>
      <c r="M1246" s="4">
        <v>2713</v>
      </c>
      <c r="N1246" s="4">
        <v>1791</v>
      </c>
      <c r="O1246" s="4">
        <v>1782</v>
      </c>
      <c r="P1246" s="4">
        <v>1</v>
      </c>
      <c r="Q1246" s="4">
        <v>0</v>
      </c>
      <c r="R1246" s="4">
        <v>8</v>
      </c>
      <c r="S1246" s="4">
        <v>3</v>
      </c>
      <c r="T1246" s="4">
        <v>1</v>
      </c>
      <c r="U1246" s="4">
        <v>4</v>
      </c>
      <c r="V1246" s="4">
        <v>0</v>
      </c>
      <c r="W1246" s="4">
        <v>0</v>
      </c>
      <c r="X1246" s="4">
        <f t="shared" si="305"/>
        <v>0</v>
      </c>
      <c r="Z1246" s="4">
        <v>22</v>
      </c>
      <c r="AA1246" s="4">
        <v>3</v>
      </c>
      <c r="AB1246" s="4">
        <v>3</v>
      </c>
      <c r="AC1246" s="4">
        <v>0</v>
      </c>
      <c r="AD1246" s="4">
        <v>0</v>
      </c>
      <c r="AE1246" s="4">
        <v>0</v>
      </c>
      <c r="AF1246" s="4">
        <v>0</v>
      </c>
      <c r="AG1246" s="4">
        <v>0</v>
      </c>
      <c r="AH1246" s="4">
        <v>0</v>
      </c>
      <c r="AI1246" s="4">
        <v>0</v>
      </c>
      <c r="AN1246" s="4">
        <v>0</v>
      </c>
      <c r="AO1246" s="4">
        <v>0</v>
      </c>
      <c r="AP1246" s="4">
        <v>0</v>
      </c>
      <c r="AQ1246" s="4">
        <v>0</v>
      </c>
      <c r="AR1246" s="4">
        <v>0</v>
      </c>
      <c r="AS1246" s="4">
        <v>0</v>
      </c>
      <c r="AT1246" s="4">
        <v>0</v>
      </c>
      <c r="AU1246" s="4">
        <v>0</v>
      </c>
      <c r="AV1246" s="4">
        <v>0</v>
      </c>
      <c r="AW1246" s="4">
        <f t="shared" si="306"/>
        <v>3</v>
      </c>
      <c r="AX1246" s="8">
        <f t="shared" si="307"/>
        <v>3</v>
      </c>
      <c r="AY1246" s="4">
        <v>0</v>
      </c>
      <c r="AZ1246" s="12">
        <v>0</v>
      </c>
      <c r="BA1246" s="4">
        <v>0</v>
      </c>
      <c r="BB1246" s="4">
        <v>3</v>
      </c>
      <c r="BC1246" s="4">
        <v>3</v>
      </c>
      <c r="BD1246" s="4">
        <v>3</v>
      </c>
      <c r="BE1246" s="4">
        <v>3</v>
      </c>
      <c r="BF1246" s="4">
        <v>0</v>
      </c>
      <c r="BG1246" s="11">
        <f t="shared" si="314"/>
        <v>0</v>
      </c>
      <c r="BH1246" s="12">
        <v>0</v>
      </c>
      <c r="BI1246" s="12">
        <v>0</v>
      </c>
      <c r="BJ1246" s="12">
        <v>0</v>
      </c>
      <c r="BK1246" s="12">
        <v>805</v>
      </c>
      <c r="BL1246" s="4">
        <f t="shared" si="308"/>
        <v>986</v>
      </c>
      <c r="BM1246" s="8">
        <f t="shared" si="309"/>
        <v>0</v>
      </c>
      <c r="BN1246" s="12">
        <v>0</v>
      </c>
      <c r="BO1246" s="12">
        <v>0</v>
      </c>
      <c r="BP1246" s="12">
        <v>0</v>
      </c>
      <c r="BQ1246" s="12">
        <v>0</v>
      </c>
      <c r="BR1246" s="4">
        <f t="shared" si="310"/>
        <v>1788</v>
      </c>
      <c r="BS1246" s="4">
        <f t="shared" si="311"/>
        <v>1779</v>
      </c>
      <c r="BT1246" s="4">
        <f t="shared" si="312"/>
        <v>8</v>
      </c>
      <c r="BU1246" s="4">
        <f t="shared" si="313"/>
        <v>2691</v>
      </c>
      <c r="BW1246" s="12">
        <v>0</v>
      </c>
    </row>
    <row r="1247" spans="1:75">
      <c r="A1247" s="4" t="s">
        <v>113</v>
      </c>
      <c r="B1247" s="19">
        <v>43319</v>
      </c>
      <c r="C1247" s="4" t="s">
        <v>220</v>
      </c>
      <c r="D1247" s="5">
        <v>2018</v>
      </c>
      <c r="E1247" s="4" t="str">
        <f t="shared" si="302"/>
        <v>CowlitzPrimary2018</v>
      </c>
      <c r="F1247" s="4">
        <v>63688</v>
      </c>
      <c r="G1247" s="4">
        <v>6444</v>
      </c>
      <c r="H1247" s="4">
        <v>25770</v>
      </c>
      <c r="I1247" s="4">
        <v>9</v>
      </c>
      <c r="J1247" s="4">
        <v>0</v>
      </c>
      <c r="K1247" s="4">
        <f t="shared" si="303"/>
        <v>25779</v>
      </c>
      <c r="L1247" s="4">
        <f t="shared" si="304"/>
        <v>0</v>
      </c>
      <c r="M1247" s="4">
        <v>63997</v>
      </c>
      <c r="N1247" s="4">
        <v>26020</v>
      </c>
      <c r="O1247" s="4">
        <v>25779</v>
      </c>
      <c r="P1247" s="4">
        <v>0</v>
      </c>
      <c r="Q1247" s="4">
        <v>0</v>
      </c>
      <c r="R1247" s="4">
        <v>241</v>
      </c>
      <c r="S1247" s="4">
        <v>31</v>
      </c>
      <c r="T1247" s="4">
        <v>52</v>
      </c>
      <c r="U1247" s="4">
        <v>154</v>
      </c>
      <c r="V1247" s="4">
        <v>0</v>
      </c>
      <c r="W1247" s="4">
        <v>4</v>
      </c>
      <c r="X1247" s="4">
        <f t="shared" si="305"/>
        <v>0</v>
      </c>
      <c r="Z1247" s="4">
        <v>621</v>
      </c>
      <c r="AA1247" s="4">
        <v>90</v>
      </c>
      <c r="AB1247" s="4">
        <v>90</v>
      </c>
      <c r="AC1247" s="4">
        <v>0</v>
      </c>
      <c r="AD1247" s="4">
        <v>0</v>
      </c>
      <c r="AE1247" s="4">
        <v>0</v>
      </c>
      <c r="AF1247" s="4">
        <v>0</v>
      </c>
      <c r="AG1247" s="4">
        <v>0</v>
      </c>
      <c r="AH1247" s="4">
        <v>0</v>
      </c>
      <c r="AI1247" s="4">
        <v>0</v>
      </c>
      <c r="AJ1247" s="4">
        <v>0</v>
      </c>
      <c r="AK1247" s="4">
        <v>0</v>
      </c>
      <c r="AL1247" s="4">
        <v>0</v>
      </c>
      <c r="AM1247" s="4">
        <v>0</v>
      </c>
      <c r="AN1247" s="4">
        <v>0</v>
      </c>
      <c r="AO1247" s="4">
        <v>0</v>
      </c>
      <c r="AP1247" s="4">
        <v>0</v>
      </c>
      <c r="AQ1247" s="4">
        <v>0</v>
      </c>
      <c r="AR1247" s="4">
        <v>0</v>
      </c>
      <c r="AS1247" s="4">
        <v>0</v>
      </c>
      <c r="AT1247" s="4">
        <v>0</v>
      </c>
      <c r="AU1247" s="4">
        <v>0</v>
      </c>
      <c r="AV1247" s="4">
        <v>0</v>
      </c>
      <c r="AW1247" s="4">
        <f t="shared" si="306"/>
        <v>90</v>
      </c>
      <c r="AX1247" s="8">
        <f t="shared" si="307"/>
        <v>90</v>
      </c>
      <c r="AY1247" s="4">
        <v>0</v>
      </c>
      <c r="AZ1247" s="12">
        <v>0</v>
      </c>
      <c r="BA1247" s="4">
        <v>0</v>
      </c>
      <c r="BB1247" s="4">
        <v>257</v>
      </c>
      <c r="BC1247" s="4">
        <v>257</v>
      </c>
      <c r="BD1247" s="4">
        <v>221</v>
      </c>
      <c r="BE1247" s="4">
        <v>219</v>
      </c>
      <c r="BF1247" s="4">
        <v>2</v>
      </c>
      <c r="BG1247" s="11">
        <f t="shared" si="314"/>
        <v>20</v>
      </c>
      <c r="BH1247" s="12">
        <v>16</v>
      </c>
      <c r="BI1247" s="12">
        <v>4</v>
      </c>
      <c r="BJ1247" s="12">
        <v>0</v>
      </c>
      <c r="BK1247" s="12">
        <v>16233</v>
      </c>
      <c r="BL1247" s="4">
        <f t="shared" si="308"/>
        <v>9767</v>
      </c>
      <c r="BM1247" s="8">
        <f t="shared" si="309"/>
        <v>58</v>
      </c>
      <c r="BN1247" s="12">
        <v>58</v>
      </c>
      <c r="BO1247" s="12">
        <v>0</v>
      </c>
      <c r="BP1247" s="12">
        <v>0</v>
      </c>
      <c r="BQ1247" s="12">
        <v>0</v>
      </c>
      <c r="BR1247" s="4">
        <f t="shared" si="310"/>
        <v>25930</v>
      </c>
      <c r="BS1247" s="4">
        <f t="shared" si="311"/>
        <v>25689</v>
      </c>
      <c r="BT1247" s="4">
        <f t="shared" si="312"/>
        <v>241</v>
      </c>
      <c r="BU1247" s="4">
        <f t="shared" si="313"/>
        <v>63376</v>
      </c>
      <c r="BW1247" s="12">
        <v>0</v>
      </c>
    </row>
    <row r="1248" spans="1:75">
      <c r="A1248" s="4" t="s">
        <v>115</v>
      </c>
      <c r="B1248" s="19">
        <v>43319</v>
      </c>
      <c r="C1248" s="4" t="s">
        <v>220</v>
      </c>
      <c r="D1248" s="5">
        <v>2018</v>
      </c>
      <c r="E1248" s="4" t="str">
        <f t="shared" si="302"/>
        <v>DouglasPrimary2018</v>
      </c>
      <c r="F1248" s="4">
        <v>21110</v>
      </c>
      <c r="G1248" s="4">
        <v>2114</v>
      </c>
      <c r="H1248" s="4">
        <v>8462</v>
      </c>
      <c r="I1248" s="4">
        <v>0</v>
      </c>
      <c r="J1248" s="4">
        <v>0</v>
      </c>
      <c r="K1248" s="4">
        <f t="shared" si="303"/>
        <v>8462</v>
      </c>
      <c r="L1248" s="4">
        <f t="shared" si="304"/>
        <v>0</v>
      </c>
      <c r="M1248" s="4">
        <v>21361</v>
      </c>
      <c r="N1248" s="4">
        <v>8594</v>
      </c>
      <c r="O1248" s="4">
        <v>8462</v>
      </c>
      <c r="P1248" s="4">
        <v>0</v>
      </c>
      <c r="Q1248" s="4">
        <v>0</v>
      </c>
      <c r="R1248" s="4">
        <v>132</v>
      </c>
      <c r="S1248" s="4">
        <v>14</v>
      </c>
      <c r="T1248" s="4">
        <v>41</v>
      </c>
      <c r="U1248" s="4">
        <v>75</v>
      </c>
      <c r="V1248" s="4">
        <v>0</v>
      </c>
      <c r="W1248" s="4">
        <v>2</v>
      </c>
      <c r="X1248" s="4">
        <f t="shared" si="305"/>
        <v>0</v>
      </c>
      <c r="Z1248" s="4">
        <v>160</v>
      </c>
      <c r="AA1248" s="4">
        <v>21</v>
      </c>
      <c r="AB1248" s="4">
        <v>21</v>
      </c>
      <c r="AC1248" s="4">
        <v>0</v>
      </c>
      <c r="AD1248" s="4">
        <v>0</v>
      </c>
      <c r="AE1248" s="4">
        <v>0</v>
      </c>
      <c r="AF1248" s="4">
        <v>0</v>
      </c>
      <c r="AG1248" s="4">
        <v>0</v>
      </c>
      <c r="AH1248" s="4">
        <v>0</v>
      </c>
      <c r="AI1248" s="4">
        <v>0</v>
      </c>
      <c r="AJ1248" s="4">
        <v>0</v>
      </c>
      <c r="AK1248" s="4">
        <v>0</v>
      </c>
      <c r="AL1248" s="4">
        <v>0</v>
      </c>
      <c r="AM1248" s="4">
        <v>0</v>
      </c>
      <c r="AN1248" s="4">
        <v>0</v>
      </c>
      <c r="AO1248" s="4">
        <v>0</v>
      </c>
      <c r="AP1248" s="4">
        <v>0</v>
      </c>
      <c r="AQ1248" s="4">
        <v>0</v>
      </c>
      <c r="AR1248" s="4">
        <v>0</v>
      </c>
      <c r="AS1248" s="4">
        <v>0</v>
      </c>
      <c r="AT1248" s="4">
        <v>0</v>
      </c>
      <c r="AU1248" s="4">
        <v>0</v>
      </c>
      <c r="AV1248" s="4">
        <v>0</v>
      </c>
      <c r="AW1248" s="4">
        <f t="shared" si="306"/>
        <v>21</v>
      </c>
      <c r="AX1248" s="8">
        <f t="shared" si="307"/>
        <v>21</v>
      </c>
      <c r="AY1248" s="4">
        <v>0</v>
      </c>
      <c r="AZ1248" s="12">
        <v>0</v>
      </c>
      <c r="BA1248" s="4">
        <v>0</v>
      </c>
      <c r="BB1248" s="4">
        <v>53</v>
      </c>
      <c r="BC1248" s="4">
        <v>53</v>
      </c>
      <c r="BD1248" s="4">
        <v>49</v>
      </c>
      <c r="BE1248" s="4">
        <v>47</v>
      </c>
      <c r="BF1248" s="4">
        <v>2</v>
      </c>
      <c r="BG1248" s="11">
        <f t="shared" si="314"/>
        <v>1</v>
      </c>
      <c r="BH1248" s="12">
        <v>1</v>
      </c>
      <c r="BI1248" s="12">
        <v>0</v>
      </c>
      <c r="BJ1248" s="12">
        <v>1</v>
      </c>
      <c r="BK1248" s="12">
        <v>3926</v>
      </c>
      <c r="BL1248" s="4">
        <f t="shared" si="308"/>
        <v>4667</v>
      </c>
      <c r="BM1248" s="8">
        <f t="shared" si="309"/>
        <v>17</v>
      </c>
      <c r="BN1248" s="12">
        <v>17</v>
      </c>
      <c r="BO1248" s="12">
        <v>0</v>
      </c>
      <c r="BP1248" s="12">
        <v>0</v>
      </c>
      <c r="BQ1248" s="12">
        <v>9</v>
      </c>
      <c r="BR1248" s="4">
        <f t="shared" si="310"/>
        <v>8573</v>
      </c>
      <c r="BS1248" s="4">
        <f t="shared" si="311"/>
        <v>8441</v>
      </c>
      <c r="BT1248" s="4">
        <f t="shared" si="312"/>
        <v>132</v>
      </c>
      <c r="BU1248" s="4">
        <f t="shared" si="313"/>
        <v>21201</v>
      </c>
      <c r="BW1248" s="12">
        <v>0</v>
      </c>
    </row>
    <row r="1249" spans="1:75">
      <c r="A1249" s="4" t="s">
        <v>117</v>
      </c>
      <c r="B1249" s="19">
        <v>43319</v>
      </c>
      <c r="C1249" s="4" t="s">
        <v>220</v>
      </c>
      <c r="D1249" s="5">
        <v>2018</v>
      </c>
      <c r="E1249" s="4" t="str">
        <f t="shared" si="302"/>
        <v>FerryPrimary2018</v>
      </c>
      <c r="F1249" s="4">
        <v>4596</v>
      </c>
      <c r="G1249" s="4">
        <v>279</v>
      </c>
      <c r="H1249" s="4">
        <v>2637</v>
      </c>
      <c r="I1249" s="4">
        <v>0</v>
      </c>
      <c r="J1249" s="4">
        <v>2</v>
      </c>
      <c r="K1249" s="4">
        <f t="shared" si="303"/>
        <v>2635</v>
      </c>
      <c r="L1249" s="4">
        <f t="shared" si="304"/>
        <v>0</v>
      </c>
      <c r="M1249" s="4">
        <v>4602</v>
      </c>
      <c r="N1249" s="4">
        <v>2669</v>
      </c>
      <c r="O1249" s="4">
        <v>2635</v>
      </c>
      <c r="P1249" s="4">
        <v>3</v>
      </c>
      <c r="Q1249" s="4">
        <v>0</v>
      </c>
      <c r="R1249" s="4">
        <v>31</v>
      </c>
      <c r="S1249" s="4">
        <v>7</v>
      </c>
      <c r="T1249" s="4">
        <v>7</v>
      </c>
      <c r="U1249" s="4">
        <v>17</v>
      </c>
      <c r="V1249" s="4">
        <v>0</v>
      </c>
      <c r="W1249" s="4">
        <v>0</v>
      </c>
      <c r="X1249" s="4">
        <f t="shared" si="305"/>
        <v>0</v>
      </c>
      <c r="Z1249" s="4">
        <v>40</v>
      </c>
      <c r="AA1249" s="4">
        <v>9</v>
      </c>
      <c r="AB1249" s="4">
        <v>9</v>
      </c>
      <c r="AC1249" s="4">
        <v>0</v>
      </c>
      <c r="AD1249" s="4">
        <v>0</v>
      </c>
      <c r="AE1249" s="4">
        <v>0</v>
      </c>
      <c r="AF1249" s="4">
        <v>0</v>
      </c>
      <c r="AG1249" s="4">
        <v>0</v>
      </c>
      <c r="AH1249" s="4">
        <v>0</v>
      </c>
      <c r="AI1249" s="4">
        <v>0</v>
      </c>
      <c r="AJ1249" s="4">
        <v>0</v>
      </c>
      <c r="AK1249" s="4">
        <v>0</v>
      </c>
      <c r="AL1249" s="4">
        <v>0</v>
      </c>
      <c r="AM1249" s="4">
        <v>0</v>
      </c>
      <c r="AN1249" s="4">
        <v>0</v>
      </c>
      <c r="AO1249" s="4">
        <v>0</v>
      </c>
      <c r="AP1249" s="4">
        <v>0</v>
      </c>
      <c r="AQ1249" s="4">
        <v>0</v>
      </c>
      <c r="AR1249" s="4">
        <v>0</v>
      </c>
      <c r="AS1249" s="4">
        <v>0</v>
      </c>
      <c r="AT1249" s="4">
        <v>0</v>
      </c>
      <c r="AU1249" s="4">
        <v>0</v>
      </c>
      <c r="AV1249" s="4">
        <v>0</v>
      </c>
      <c r="AW1249" s="4">
        <f t="shared" si="306"/>
        <v>9</v>
      </c>
      <c r="AX1249" s="8">
        <f t="shared" si="307"/>
        <v>9</v>
      </c>
      <c r="AY1249" s="4">
        <v>0</v>
      </c>
      <c r="AZ1249" s="12">
        <v>0</v>
      </c>
      <c r="BA1249" s="4">
        <v>0</v>
      </c>
      <c r="BB1249" s="4">
        <v>6</v>
      </c>
      <c r="BC1249" s="4">
        <v>0</v>
      </c>
      <c r="BD1249" s="4">
        <v>6</v>
      </c>
      <c r="BE1249" s="4">
        <v>6</v>
      </c>
      <c r="BF1249" s="4">
        <v>0</v>
      </c>
      <c r="BG1249" s="11">
        <f t="shared" si="314"/>
        <v>1</v>
      </c>
      <c r="BH1249" s="12">
        <v>1</v>
      </c>
      <c r="BI1249" s="12">
        <v>0</v>
      </c>
      <c r="BJ1249" s="12">
        <v>0</v>
      </c>
      <c r="BK1249" s="12">
        <v>504</v>
      </c>
      <c r="BL1249" s="4">
        <f t="shared" si="308"/>
        <v>2164</v>
      </c>
      <c r="BM1249" s="8">
        <f t="shared" si="309"/>
        <v>1</v>
      </c>
      <c r="BN1249" s="12">
        <v>1</v>
      </c>
      <c r="BO1249" s="12">
        <v>0</v>
      </c>
      <c r="BP1249" s="12">
        <v>0</v>
      </c>
      <c r="BQ1249" s="12">
        <v>0</v>
      </c>
      <c r="BR1249" s="4">
        <f t="shared" si="310"/>
        <v>2660</v>
      </c>
      <c r="BS1249" s="4">
        <f t="shared" si="311"/>
        <v>2626</v>
      </c>
      <c r="BT1249" s="4">
        <f t="shared" si="312"/>
        <v>31</v>
      </c>
      <c r="BU1249" s="4">
        <f t="shared" si="313"/>
        <v>4562</v>
      </c>
      <c r="BW1249" s="12">
        <v>0</v>
      </c>
    </row>
    <row r="1250" spans="1:75">
      <c r="A1250" s="4" t="s">
        <v>119</v>
      </c>
      <c r="B1250" s="19">
        <v>43319</v>
      </c>
      <c r="C1250" s="4" t="s">
        <v>220</v>
      </c>
      <c r="D1250" s="5">
        <v>2018</v>
      </c>
      <c r="E1250" s="4" t="str">
        <f t="shared" si="302"/>
        <v>FranklinPrimary2018</v>
      </c>
      <c r="F1250" s="4">
        <v>34538</v>
      </c>
      <c r="G1250" s="4">
        <v>6418</v>
      </c>
      <c r="H1250" s="4">
        <v>11602</v>
      </c>
      <c r="I1250" s="4">
        <v>2</v>
      </c>
      <c r="J1250" s="4">
        <v>1</v>
      </c>
      <c r="K1250" s="4">
        <f t="shared" si="303"/>
        <v>11603</v>
      </c>
      <c r="L1250" s="4">
        <f t="shared" si="304"/>
        <v>0</v>
      </c>
      <c r="M1250" s="4">
        <v>34612</v>
      </c>
      <c r="N1250" s="4">
        <v>11810</v>
      </c>
      <c r="O1250" s="4">
        <v>11603</v>
      </c>
      <c r="P1250" s="4">
        <v>0</v>
      </c>
      <c r="Q1250" s="4">
        <v>0</v>
      </c>
      <c r="R1250" s="4">
        <v>207</v>
      </c>
      <c r="S1250" s="4">
        <v>13</v>
      </c>
      <c r="T1250" s="4">
        <v>36</v>
      </c>
      <c r="U1250" s="4">
        <v>151</v>
      </c>
      <c r="V1250" s="4">
        <v>0</v>
      </c>
      <c r="W1250" s="4">
        <v>7</v>
      </c>
      <c r="X1250" s="4">
        <f t="shared" si="305"/>
        <v>0</v>
      </c>
      <c r="Z1250" s="4">
        <v>280</v>
      </c>
      <c r="AA1250" s="4">
        <v>33</v>
      </c>
      <c r="AB1250" s="4">
        <v>32</v>
      </c>
      <c r="AC1250" s="4">
        <v>1</v>
      </c>
      <c r="AD1250" s="4">
        <v>1</v>
      </c>
      <c r="AE1250" s="4">
        <v>0</v>
      </c>
      <c r="AF1250" s="4">
        <v>0</v>
      </c>
      <c r="AG1250" s="4">
        <v>0</v>
      </c>
      <c r="AH1250" s="4">
        <v>0</v>
      </c>
      <c r="AI1250" s="4">
        <v>0</v>
      </c>
      <c r="AJ1250" s="4">
        <v>0</v>
      </c>
      <c r="AK1250" s="4">
        <v>0</v>
      </c>
      <c r="AL1250" s="4">
        <v>0</v>
      </c>
      <c r="AM1250" s="4">
        <v>0</v>
      </c>
      <c r="AN1250" s="4">
        <v>0</v>
      </c>
      <c r="AO1250" s="4">
        <v>0</v>
      </c>
      <c r="AP1250" s="4">
        <v>0</v>
      </c>
      <c r="AQ1250" s="4">
        <v>0</v>
      </c>
      <c r="AR1250" s="4">
        <v>0</v>
      </c>
      <c r="AS1250" s="4">
        <v>0</v>
      </c>
      <c r="AT1250" s="4">
        <v>0</v>
      </c>
      <c r="AU1250" s="4">
        <v>0</v>
      </c>
      <c r="AV1250" s="4">
        <v>0</v>
      </c>
      <c r="AW1250" s="4">
        <f t="shared" si="306"/>
        <v>33</v>
      </c>
      <c r="AX1250" s="8">
        <f t="shared" si="307"/>
        <v>32</v>
      </c>
      <c r="AY1250" s="4">
        <v>0</v>
      </c>
      <c r="AZ1250" s="12">
        <v>0</v>
      </c>
      <c r="BA1250" s="4">
        <v>0</v>
      </c>
      <c r="BB1250" s="4">
        <v>123</v>
      </c>
      <c r="BC1250" s="4">
        <v>123</v>
      </c>
      <c r="BD1250" s="4">
        <v>43</v>
      </c>
      <c r="BE1250" s="4">
        <v>43</v>
      </c>
      <c r="BF1250" s="4">
        <v>0</v>
      </c>
      <c r="BG1250" s="11">
        <f t="shared" si="314"/>
        <v>4</v>
      </c>
      <c r="BH1250" s="12">
        <v>4</v>
      </c>
      <c r="BI1250" s="12">
        <v>0</v>
      </c>
      <c r="BJ1250" s="12">
        <v>0</v>
      </c>
      <c r="BK1250" s="12">
        <v>5096</v>
      </c>
      <c r="BL1250" s="4">
        <f t="shared" si="308"/>
        <v>6710</v>
      </c>
      <c r="BM1250" s="8">
        <f t="shared" si="309"/>
        <v>27</v>
      </c>
      <c r="BN1250" s="12">
        <v>0</v>
      </c>
      <c r="BO1250" s="12">
        <v>27</v>
      </c>
      <c r="BP1250" s="12">
        <v>1</v>
      </c>
      <c r="BQ1250" s="12">
        <v>0</v>
      </c>
      <c r="BR1250" s="4">
        <f t="shared" si="310"/>
        <v>11777</v>
      </c>
      <c r="BS1250" s="4">
        <f t="shared" si="311"/>
        <v>11571</v>
      </c>
      <c r="BT1250" s="4">
        <f t="shared" si="312"/>
        <v>206</v>
      </c>
      <c r="BU1250" s="4">
        <f t="shared" si="313"/>
        <v>34332</v>
      </c>
      <c r="BW1250" s="12">
        <v>0</v>
      </c>
    </row>
    <row r="1251" spans="1:75">
      <c r="A1251" s="4" t="s">
        <v>121</v>
      </c>
      <c r="B1251" s="19">
        <v>43319</v>
      </c>
      <c r="C1251" s="4" t="s">
        <v>220</v>
      </c>
      <c r="D1251" s="5">
        <v>2018</v>
      </c>
      <c r="E1251" s="4" t="str">
        <f t="shared" si="302"/>
        <v>GarfieldPrimary2018</v>
      </c>
      <c r="F1251" s="4">
        <v>1591</v>
      </c>
      <c r="G1251" s="4">
        <v>280</v>
      </c>
      <c r="H1251" s="4">
        <v>1098</v>
      </c>
      <c r="I1251" s="4">
        <v>0</v>
      </c>
      <c r="J1251" s="4">
        <v>0</v>
      </c>
      <c r="K1251" s="4">
        <f t="shared" si="303"/>
        <v>1098</v>
      </c>
      <c r="L1251" s="4">
        <f t="shared" si="304"/>
        <v>0</v>
      </c>
      <c r="M1251" s="4">
        <v>1591</v>
      </c>
      <c r="N1251" s="4">
        <v>1112</v>
      </c>
      <c r="O1251" s="4">
        <v>1098</v>
      </c>
      <c r="P1251" s="4">
        <v>0</v>
      </c>
      <c r="Q1251" s="4">
        <v>0</v>
      </c>
      <c r="R1251" s="4">
        <v>14</v>
      </c>
      <c r="S1251" s="4">
        <v>2</v>
      </c>
      <c r="T1251" s="4">
        <v>0</v>
      </c>
      <c r="U1251" s="4">
        <v>9</v>
      </c>
      <c r="V1251" s="4">
        <v>0</v>
      </c>
      <c r="W1251" s="4">
        <v>3</v>
      </c>
      <c r="X1251" s="4">
        <f t="shared" si="305"/>
        <v>0</v>
      </c>
      <c r="Z1251" s="4">
        <v>15</v>
      </c>
      <c r="AA1251" s="4">
        <v>1</v>
      </c>
      <c r="AB1251" s="4">
        <v>1</v>
      </c>
      <c r="AC1251" s="4">
        <v>0</v>
      </c>
      <c r="AD1251" s="4">
        <v>0</v>
      </c>
      <c r="AE1251" s="4">
        <v>0</v>
      </c>
      <c r="AF1251" s="4">
        <v>0</v>
      </c>
      <c r="AG1251" s="4">
        <v>0</v>
      </c>
      <c r="AH1251" s="4">
        <v>0</v>
      </c>
      <c r="AI1251" s="4">
        <v>0</v>
      </c>
      <c r="AJ1251" s="4">
        <v>0</v>
      </c>
      <c r="AK1251" s="4">
        <v>0</v>
      </c>
      <c r="AL1251" s="4">
        <v>0</v>
      </c>
      <c r="AM1251" s="4">
        <v>0</v>
      </c>
      <c r="AN1251" s="4">
        <v>0</v>
      </c>
      <c r="AO1251" s="4">
        <v>0</v>
      </c>
      <c r="AP1251" s="4">
        <v>0</v>
      </c>
      <c r="AQ1251" s="4">
        <v>0</v>
      </c>
      <c r="AR1251" s="4">
        <v>0</v>
      </c>
      <c r="AS1251" s="4">
        <v>0</v>
      </c>
      <c r="AT1251" s="4">
        <v>0</v>
      </c>
      <c r="AU1251" s="4">
        <v>0</v>
      </c>
      <c r="AV1251" s="4">
        <v>0</v>
      </c>
      <c r="AW1251" s="4">
        <f t="shared" si="306"/>
        <v>1</v>
      </c>
      <c r="AX1251" s="8">
        <f t="shared" si="307"/>
        <v>1</v>
      </c>
      <c r="AY1251" s="4">
        <v>0</v>
      </c>
      <c r="AZ1251" s="12">
        <v>0</v>
      </c>
      <c r="BA1251" s="4">
        <v>0</v>
      </c>
      <c r="BB1251" s="4">
        <v>4</v>
      </c>
      <c r="BC1251" s="4">
        <v>4</v>
      </c>
      <c r="BD1251" s="4">
        <v>4</v>
      </c>
      <c r="BE1251" s="4">
        <v>4</v>
      </c>
      <c r="BF1251" s="4">
        <v>0</v>
      </c>
      <c r="BG1251" s="11">
        <f t="shared" si="314"/>
        <v>0</v>
      </c>
      <c r="BH1251" s="12">
        <v>0</v>
      </c>
      <c r="BI1251" s="12">
        <v>0</v>
      </c>
      <c r="BJ1251" s="12">
        <v>0</v>
      </c>
      <c r="BK1251" s="12">
        <v>596</v>
      </c>
      <c r="BL1251" s="4">
        <f t="shared" si="308"/>
        <v>516</v>
      </c>
      <c r="BM1251" s="8">
        <f t="shared" si="309"/>
        <v>2</v>
      </c>
      <c r="BN1251" s="12">
        <v>2</v>
      </c>
      <c r="BO1251" s="12">
        <v>0</v>
      </c>
      <c r="BP1251" s="12">
        <v>0</v>
      </c>
      <c r="BQ1251" s="12">
        <v>0</v>
      </c>
      <c r="BR1251" s="4">
        <f t="shared" si="310"/>
        <v>1111</v>
      </c>
      <c r="BS1251" s="4">
        <f t="shared" si="311"/>
        <v>1097</v>
      </c>
      <c r="BT1251" s="4">
        <f t="shared" si="312"/>
        <v>14</v>
      </c>
      <c r="BU1251" s="4">
        <f t="shared" si="313"/>
        <v>1576</v>
      </c>
      <c r="BW1251" s="12">
        <v>0</v>
      </c>
    </row>
    <row r="1252" spans="1:75">
      <c r="A1252" s="4" t="s">
        <v>123</v>
      </c>
      <c r="B1252" s="19">
        <v>43319</v>
      </c>
      <c r="C1252" s="4" t="s">
        <v>220</v>
      </c>
      <c r="D1252" s="5">
        <v>2018</v>
      </c>
      <c r="E1252" s="4" t="str">
        <f t="shared" si="302"/>
        <v>GrantPrimary2018</v>
      </c>
      <c r="F1252" s="4">
        <v>40064</v>
      </c>
      <c r="G1252" s="4">
        <v>2351</v>
      </c>
      <c r="H1252" s="4">
        <v>15193</v>
      </c>
      <c r="I1252" s="4">
        <v>0</v>
      </c>
      <c r="J1252" s="4">
        <v>0</v>
      </c>
      <c r="K1252" s="4">
        <f t="shared" si="303"/>
        <v>15193</v>
      </c>
      <c r="L1252" s="4">
        <f t="shared" si="304"/>
        <v>-1</v>
      </c>
      <c r="M1252" s="4">
        <v>40164</v>
      </c>
      <c r="N1252" s="4">
        <v>15442</v>
      </c>
      <c r="O1252" s="4">
        <v>15194</v>
      </c>
      <c r="P1252" s="4">
        <v>2</v>
      </c>
      <c r="Q1252" s="4">
        <v>0</v>
      </c>
      <c r="R1252" s="4">
        <v>246</v>
      </c>
      <c r="S1252" s="4">
        <v>30</v>
      </c>
      <c r="T1252" s="4">
        <v>75</v>
      </c>
      <c r="U1252" s="4">
        <v>141</v>
      </c>
      <c r="V1252" s="4">
        <v>0</v>
      </c>
      <c r="W1252" s="4">
        <v>0</v>
      </c>
      <c r="X1252" s="4">
        <f t="shared" si="305"/>
        <v>0</v>
      </c>
      <c r="Z1252" s="4">
        <v>306</v>
      </c>
      <c r="AA1252" s="4">
        <v>48</v>
      </c>
      <c r="AB1252" s="4">
        <v>48</v>
      </c>
      <c r="AC1252" s="4">
        <v>0</v>
      </c>
      <c r="AD1252" s="4">
        <v>0</v>
      </c>
      <c r="AE1252" s="4">
        <v>0</v>
      </c>
      <c r="AF1252" s="4">
        <v>0</v>
      </c>
      <c r="AG1252" s="4">
        <v>0</v>
      </c>
      <c r="AH1252" s="4">
        <v>0</v>
      </c>
      <c r="AI1252" s="4">
        <v>0</v>
      </c>
      <c r="AJ1252" s="4">
        <v>0</v>
      </c>
      <c r="AK1252" s="4">
        <v>0</v>
      </c>
      <c r="AL1252" s="4">
        <v>0</v>
      </c>
      <c r="AM1252" s="4">
        <v>0</v>
      </c>
      <c r="AN1252" s="4">
        <v>2</v>
      </c>
      <c r="AO1252" s="4">
        <v>2</v>
      </c>
      <c r="AP1252" s="4">
        <v>2</v>
      </c>
      <c r="AQ1252" s="4">
        <v>0</v>
      </c>
      <c r="AR1252" s="4">
        <v>0</v>
      </c>
      <c r="AS1252" s="4">
        <v>0</v>
      </c>
      <c r="AT1252" s="4">
        <v>0</v>
      </c>
      <c r="AU1252" s="4">
        <v>0</v>
      </c>
      <c r="AV1252" s="4">
        <v>0</v>
      </c>
      <c r="AW1252" s="4">
        <f t="shared" si="306"/>
        <v>48</v>
      </c>
      <c r="AX1252" s="8">
        <f t="shared" si="307"/>
        <v>48</v>
      </c>
      <c r="AY1252" s="4">
        <v>0</v>
      </c>
      <c r="AZ1252" s="12">
        <v>0</v>
      </c>
      <c r="BA1252" s="4">
        <v>0</v>
      </c>
      <c r="BB1252" s="4">
        <v>0</v>
      </c>
      <c r="BC1252" s="4">
        <v>0</v>
      </c>
      <c r="BD1252" s="4">
        <v>0</v>
      </c>
      <c r="BE1252" s="4">
        <v>0</v>
      </c>
      <c r="BF1252" s="4">
        <v>0</v>
      </c>
      <c r="BG1252" s="11">
        <f t="shared" si="314"/>
        <v>2</v>
      </c>
      <c r="BH1252" s="12">
        <v>2</v>
      </c>
      <c r="BI1252" s="12">
        <v>0</v>
      </c>
      <c r="BJ1252" s="12">
        <v>0</v>
      </c>
      <c r="BK1252" s="12">
        <v>3624</v>
      </c>
      <c r="BL1252" s="4">
        <f t="shared" si="308"/>
        <v>11816</v>
      </c>
      <c r="BM1252" s="8">
        <f t="shared" si="309"/>
        <v>11</v>
      </c>
      <c r="BN1252" s="12">
        <v>11</v>
      </c>
      <c r="BO1252" s="12">
        <v>0</v>
      </c>
      <c r="BP1252" s="12">
        <v>0</v>
      </c>
      <c r="BQ1252" s="12">
        <v>0</v>
      </c>
      <c r="BR1252" s="4">
        <f t="shared" si="310"/>
        <v>15392</v>
      </c>
      <c r="BS1252" s="4">
        <f t="shared" si="311"/>
        <v>15146</v>
      </c>
      <c r="BT1252" s="4">
        <f t="shared" si="312"/>
        <v>246</v>
      </c>
      <c r="BU1252" s="4">
        <f t="shared" si="313"/>
        <v>39856</v>
      </c>
      <c r="BW1252" s="12">
        <v>0</v>
      </c>
    </row>
    <row r="1253" spans="1:75">
      <c r="A1253" s="4" t="s">
        <v>125</v>
      </c>
      <c r="B1253" s="19">
        <v>43319</v>
      </c>
      <c r="C1253" s="4" t="s">
        <v>220</v>
      </c>
      <c r="D1253" s="5">
        <v>2018</v>
      </c>
      <c r="E1253" s="4" t="str">
        <f t="shared" si="302"/>
        <v>Grays HarborPrimary2018</v>
      </c>
      <c r="F1253" s="4">
        <v>42317</v>
      </c>
      <c r="G1253" s="4">
        <v>3</v>
      </c>
      <c r="H1253" s="4">
        <v>17026</v>
      </c>
      <c r="I1253" s="4">
        <v>1</v>
      </c>
      <c r="J1253" s="4">
        <v>0</v>
      </c>
      <c r="K1253" s="4">
        <f t="shared" si="303"/>
        <v>17027</v>
      </c>
      <c r="L1253" s="4">
        <f t="shared" si="304"/>
        <v>1</v>
      </c>
      <c r="M1253" s="4">
        <v>42317</v>
      </c>
      <c r="N1253" s="4">
        <v>17273</v>
      </c>
      <c r="O1253" s="4">
        <v>17026</v>
      </c>
      <c r="P1253" s="4">
        <v>10</v>
      </c>
      <c r="Q1253" s="4">
        <v>0</v>
      </c>
      <c r="R1253" s="4">
        <v>237</v>
      </c>
      <c r="S1253" s="4">
        <v>28</v>
      </c>
      <c r="T1253" s="4">
        <v>30</v>
      </c>
      <c r="U1253" s="4">
        <v>171</v>
      </c>
      <c r="V1253" s="4">
        <v>0</v>
      </c>
      <c r="W1253" s="4">
        <v>0</v>
      </c>
      <c r="X1253" s="4">
        <f t="shared" si="305"/>
        <v>0</v>
      </c>
      <c r="Z1253" s="4">
        <v>149</v>
      </c>
      <c r="AA1253" s="4">
        <v>32</v>
      </c>
      <c r="AB1253" s="4">
        <v>31</v>
      </c>
      <c r="AC1253" s="4">
        <v>1</v>
      </c>
      <c r="AD1253" s="4">
        <v>0</v>
      </c>
      <c r="AE1253" s="4">
        <v>1</v>
      </c>
      <c r="AF1253" s="4">
        <v>0</v>
      </c>
      <c r="AG1253" s="4">
        <v>0</v>
      </c>
      <c r="AH1253" s="4">
        <v>0</v>
      </c>
      <c r="AI1253" s="4">
        <v>0</v>
      </c>
      <c r="AJ1253" s="4">
        <v>0</v>
      </c>
      <c r="AK1253" s="4">
        <v>0</v>
      </c>
      <c r="AL1253" s="4">
        <v>0</v>
      </c>
      <c r="AM1253" s="4">
        <v>0</v>
      </c>
      <c r="AN1253" s="4">
        <v>3</v>
      </c>
      <c r="AO1253" s="4">
        <v>3</v>
      </c>
      <c r="AP1253" s="4">
        <v>0</v>
      </c>
      <c r="AQ1253" s="4">
        <v>0</v>
      </c>
      <c r="AR1253" s="4">
        <v>3</v>
      </c>
      <c r="AS1253" s="4">
        <v>0</v>
      </c>
      <c r="AT1253" s="4">
        <v>0</v>
      </c>
      <c r="AU1253" s="4">
        <v>0</v>
      </c>
      <c r="AV1253" s="4">
        <v>3</v>
      </c>
      <c r="AW1253" s="4">
        <f t="shared" si="306"/>
        <v>32</v>
      </c>
      <c r="AX1253" s="8">
        <f t="shared" si="307"/>
        <v>31</v>
      </c>
      <c r="AY1253" s="4">
        <v>0</v>
      </c>
      <c r="AZ1253" s="12">
        <v>0</v>
      </c>
      <c r="BA1253" s="4">
        <v>0</v>
      </c>
      <c r="BB1253" s="4">
        <v>55</v>
      </c>
      <c r="BC1253" s="4">
        <v>0</v>
      </c>
      <c r="BD1253" s="4">
        <v>55</v>
      </c>
      <c r="BE1253" s="4">
        <v>55</v>
      </c>
      <c r="BF1253" s="4">
        <v>0</v>
      </c>
      <c r="BG1253" s="11">
        <f t="shared" si="314"/>
        <v>1</v>
      </c>
      <c r="BH1253" s="12">
        <v>1</v>
      </c>
      <c r="BI1253" s="12">
        <v>0</v>
      </c>
      <c r="BJ1253" s="12">
        <v>0</v>
      </c>
      <c r="BK1253" s="12">
        <v>2912</v>
      </c>
      <c r="BL1253" s="4">
        <f t="shared" si="308"/>
        <v>14360</v>
      </c>
      <c r="BM1253" s="8">
        <f t="shared" si="309"/>
        <v>2</v>
      </c>
      <c r="BN1253" s="12">
        <v>2</v>
      </c>
      <c r="BO1253" s="12">
        <v>0</v>
      </c>
      <c r="BP1253" s="12">
        <v>1</v>
      </c>
      <c r="BQ1253" s="12">
        <v>8</v>
      </c>
      <c r="BR1253" s="4">
        <f t="shared" si="310"/>
        <v>17238</v>
      </c>
      <c r="BS1253" s="4">
        <f t="shared" si="311"/>
        <v>16995</v>
      </c>
      <c r="BT1253" s="4">
        <f t="shared" si="312"/>
        <v>233</v>
      </c>
      <c r="BU1253" s="4">
        <f t="shared" si="313"/>
        <v>42165</v>
      </c>
      <c r="BW1253" s="12">
        <v>0</v>
      </c>
    </row>
    <row r="1254" spans="1:75">
      <c r="A1254" s="4" t="s">
        <v>127</v>
      </c>
      <c r="B1254" s="19">
        <v>43319</v>
      </c>
      <c r="C1254" s="4" t="s">
        <v>220</v>
      </c>
      <c r="D1254" s="5">
        <v>2018</v>
      </c>
      <c r="E1254" s="4" t="str">
        <f t="shared" si="302"/>
        <v>IslandPrimary2018</v>
      </c>
      <c r="F1254" s="4">
        <v>54429</v>
      </c>
      <c r="G1254" s="4">
        <v>6832</v>
      </c>
      <c r="H1254" s="4">
        <v>26781</v>
      </c>
      <c r="I1254" s="4">
        <v>2</v>
      </c>
      <c r="J1254" s="4">
        <v>3</v>
      </c>
      <c r="K1254" s="4">
        <f t="shared" si="303"/>
        <v>26780</v>
      </c>
      <c r="L1254" s="4">
        <f t="shared" si="304"/>
        <v>-1</v>
      </c>
      <c r="M1254" s="4">
        <v>55117</v>
      </c>
      <c r="N1254" s="4">
        <v>27191</v>
      </c>
      <c r="O1254" s="4">
        <v>26781</v>
      </c>
      <c r="P1254" s="4">
        <v>28</v>
      </c>
      <c r="Q1254" s="4">
        <v>2</v>
      </c>
      <c r="R1254" s="4">
        <v>382</v>
      </c>
      <c r="S1254" s="4">
        <v>36</v>
      </c>
      <c r="T1254" s="4">
        <v>104</v>
      </c>
      <c r="U1254" s="4">
        <v>218</v>
      </c>
      <c r="V1254" s="4">
        <v>0</v>
      </c>
      <c r="W1254" s="4">
        <v>19</v>
      </c>
      <c r="X1254" s="4">
        <f t="shared" si="305"/>
        <v>0</v>
      </c>
      <c r="Z1254" s="4">
        <v>3929</v>
      </c>
      <c r="AA1254" s="4">
        <v>548</v>
      </c>
      <c r="AB1254" s="4">
        <v>543</v>
      </c>
      <c r="AC1254" s="4">
        <v>5</v>
      </c>
      <c r="AD1254" s="4">
        <v>1</v>
      </c>
      <c r="AE1254" s="4">
        <v>3</v>
      </c>
      <c r="AF1254" s="4">
        <v>1</v>
      </c>
      <c r="AG1254" s="4">
        <v>0</v>
      </c>
      <c r="AH1254" s="4">
        <v>1</v>
      </c>
      <c r="AI1254" s="4">
        <v>1</v>
      </c>
      <c r="AJ1254" s="4">
        <v>0</v>
      </c>
      <c r="AK1254" s="4">
        <v>0</v>
      </c>
      <c r="AL1254" s="4">
        <v>0</v>
      </c>
      <c r="AM1254" s="4">
        <v>0</v>
      </c>
      <c r="AN1254" s="4">
        <v>0</v>
      </c>
      <c r="AO1254" s="4">
        <v>0</v>
      </c>
      <c r="AP1254" s="4">
        <v>0</v>
      </c>
      <c r="AQ1254" s="4">
        <v>0</v>
      </c>
      <c r="AR1254" s="4">
        <v>0</v>
      </c>
      <c r="AS1254" s="4">
        <v>0</v>
      </c>
      <c r="AT1254" s="4">
        <v>0</v>
      </c>
      <c r="AU1254" s="4">
        <v>0</v>
      </c>
      <c r="AV1254" s="4">
        <v>0</v>
      </c>
      <c r="AW1254" s="4">
        <f t="shared" si="306"/>
        <v>549</v>
      </c>
      <c r="AX1254" s="8">
        <f t="shared" si="307"/>
        <v>544</v>
      </c>
      <c r="AY1254" s="4">
        <v>0</v>
      </c>
      <c r="AZ1254" s="12">
        <v>0</v>
      </c>
      <c r="BA1254" s="4">
        <v>0</v>
      </c>
      <c r="BB1254" s="4">
        <v>153</v>
      </c>
      <c r="BC1254" s="4">
        <v>153</v>
      </c>
      <c r="BD1254" s="4">
        <v>42</v>
      </c>
      <c r="BE1254" s="4">
        <v>42</v>
      </c>
      <c r="BF1254" s="4">
        <v>0</v>
      </c>
      <c r="BG1254" s="11">
        <f t="shared" si="314"/>
        <v>54</v>
      </c>
      <c r="BH1254" s="12">
        <v>53</v>
      </c>
      <c r="BI1254" s="12">
        <v>1</v>
      </c>
      <c r="BJ1254" s="12">
        <v>0</v>
      </c>
      <c r="BK1254" s="12">
        <v>9436</v>
      </c>
      <c r="BL1254" s="4">
        <f t="shared" si="308"/>
        <v>17701</v>
      </c>
      <c r="BM1254" s="8">
        <f t="shared" si="309"/>
        <v>187</v>
      </c>
      <c r="BN1254" s="12">
        <v>187</v>
      </c>
      <c r="BO1254" s="12">
        <v>0</v>
      </c>
      <c r="BP1254" s="12">
        <v>1</v>
      </c>
      <c r="BQ1254" s="12">
        <v>0</v>
      </c>
      <c r="BR1254" s="4">
        <f t="shared" si="310"/>
        <v>26642</v>
      </c>
      <c r="BS1254" s="4">
        <f t="shared" si="311"/>
        <v>26237</v>
      </c>
      <c r="BT1254" s="4">
        <f t="shared" si="312"/>
        <v>377</v>
      </c>
      <c r="BU1254" s="4">
        <f t="shared" si="313"/>
        <v>51188</v>
      </c>
      <c r="BW1254" s="12">
        <v>1</v>
      </c>
    </row>
    <row r="1255" spans="1:75">
      <c r="A1255" s="4" t="s">
        <v>129</v>
      </c>
      <c r="B1255" s="19">
        <v>43319</v>
      </c>
      <c r="C1255" s="4" t="s">
        <v>220</v>
      </c>
      <c r="D1255" s="5">
        <v>2018</v>
      </c>
      <c r="E1255" s="4" t="str">
        <f t="shared" si="302"/>
        <v>JeffersonPrimary2018</v>
      </c>
      <c r="F1255" s="4">
        <v>25109</v>
      </c>
      <c r="G1255" s="4">
        <v>2498</v>
      </c>
      <c r="H1255" s="4">
        <v>15132</v>
      </c>
      <c r="I1255" s="4">
        <v>3</v>
      </c>
      <c r="J1255" s="4">
        <v>0</v>
      </c>
      <c r="K1255" s="4">
        <f t="shared" si="303"/>
        <v>15135</v>
      </c>
      <c r="L1255" s="4">
        <f t="shared" si="304"/>
        <v>0</v>
      </c>
      <c r="M1255" s="4">
        <v>25160</v>
      </c>
      <c r="N1255" s="4">
        <v>15313</v>
      </c>
      <c r="O1255" s="4">
        <v>15135</v>
      </c>
      <c r="P1255" s="4">
        <v>0</v>
      </c>
      <c r="Q1255" s="4">
        <v>0</v>
      </c>
      <c r="R1255" s="4">
        <v>178</v>
      </c>
      <c r="S1255" s="4">
        <v>54</v>
      </c>
      <c r="T1255" s="4">
        <v>31</v>
      </c>
      <c r="U1255" s="4">
        <v>92</v>
      </c>
      <c r="V1255" s="4">
        <v>0</v>
      </c>
      <c r="W1255" s="4">
        <v>0</v>
      </c>
      <c r="X1255" s="4">
        <f t="shared" si="305"/>
        <v>0</v>
      </c>
      <c r="Z1255" s="4">
        <v>392</v>
      </c>
      <c r="AA1255" s="4">
        <v>96</v>
      </c>
      <c r="AB1255" s="4">
        <v>96</v>
      </c>
      <c r="AC1255" s="4">
        <v>0</v>
      </c>
      <c r="AD1255" s="4">
        <v>0</v>
      </c>
      <c r="AE1255" s="4">
        <v>0</v>
      </c>
      <c r="AF1255" s="4">
        <v>0</v>
      </c>
      <c r="AG1255" s="4">
        <v>0</v>
      </c>
      <c r="AH1255" s="4">
        <v>0</v>
      </c>
      <c r="AI1255" s="4">
        <v>0</v>
      </c>
      <c r="AJ1255" s="4">
        <v>0</v>
      </c>
      <c r="AK1255" s="4">
        <v>0</v>
      </c>
      <c r="AL1255" s="4">
        <v>0</v>
      </c>
      <c r="AM1255" s="4">
        <v>0</v>
      </c>
      <c r="AN1255" s="4">
        <v>0</v>
      </c>
      <c r="AO1255" s="4">
        <v>0</v>
      </c>
      <c r="AP1255" s="4">
        <v>0</v>
      </c>
      <c r="AQ1255" s="4">
        <v>0</v>
      </c>
      <c r="AR1255" s="4">
        <v>0</v>
      </c>
      <c r="AS1255" s="4">
        <v>0</v>
      </c>
      <c r="AT1255" s="4">
        <v>0</v>
      </c>
      <c r="AU1255" s="4">
        <v>0</v>
      </c>
      <c r="AV1255" s="4">
        <v>0</v>
      </c>
      <c r="AW1255" s="4">
        <f t="shared" si="306"/>
        <v>96</v>
      </c>
      <c r="AX1255" s="8">
        <f t="shared" si="307"/>
        <v>96</v>
      </c>
      <c r="AY1255" s="4">
        <v>0</v>
      </c>
      <c r="AZ1255" s="12">
        <v>0</v>
      </c>
      <c r="BA1255" s="4">
        <v>0</v>
      </c>
      <c r="BB1255" s="4">
        <v>105</v>
      </c>
      <c r="BC1255" s="4">
        <v>105</v>
      </c>
      <c r="BD1255" s="4">
        <v>87</v>
      </c>
      <c r="BE1255" s="4">
        <v>86</v>
      </c>
      <c r="BF1255" s="4">
        <v>1</v>
      </c>
      <c r="BG1255" s="11">
        <f t="shared" si="314"/>
        <v>43</v>
      </c>
      <c r="BH1255" s="12">
        <v>38</v>
      </c>
      <c r="BI1255" s="12">
        <v>5</v>
      </c>
      <c r="BJ1255" s="12">
        <v>0</v>
      </c>
      <c r="BK1255" s="12">
        <v>5386</v>
      </c>
      <c r="BL1255" s="4">
        <f t="shared" si="308"/>
        <v>9884</v>
      </c>
      <c r="BM1255" s="8">
        <f t="shared" si="309"/>
        <v>249</v>
      </c>
      <c r="BN1255" s="12">
        <v>249</v>
      </c>
      <c r="BO1255" s="12">
        <v>0</v>
      </c>
      <c r="BP1255" s="12">
        <v>0</v>
      </c>
      <c r="BQ1255" s="12">
        <v>11</v>
      </c>
      <c r="BR1255" s="4">
        <f t="shared" si="310"/>
        <v>15217</v>
      </c>
      <c r="BS1255" s="4">
        <f t="shared" si="311"/>
        <v>15039</v>
      </c>
      <c r="BT1255" s="4">
        <f t="shared" si="312"/>
        <v>178</v>
      </c>
      <c r="BU1255" s="4">
        <f t="shared" si="313"/>
        <v>24768</v>
      </c>
      <c r="BW1255" s="12">
        <v>0</v>
      </c>
    </row>
    <row r="1256" spans="1:75">
      <c r="A1256" s="4" t="s">
        <v>131</v>
      </c>
      <c r="B1256" s="19">
        <v>43319</v>
      </c>
      <c r="C1256" s="4" t="s">
        <v>220</v>
      </c>
      <c r="D1256" s="5">
        <v>2018</v>
      </c>
      <c r="E1256" s="4" t="str">
        <f t="shared" si="302"/>
        <v>KingPrimary2018</v>
      </c>
      <c r="F1256" s="4">
        <v>1283855</v>
      </c>
      <c r="G1256" s="4">
        <v>146766</v>
      </c>
      <c r="H1256" s="4">
        <v>546492</v>
      </c>
      <c r="I1256" s="4">
        <v>116</v>
      </c>
      <c r="J1256" s="4">
        <v>58</v>
      </c>
      <c r="K1256" s="4">
        <f t="shared" si="303"/>
        <v>546550</v>
      </c>
      <c r="L1256" s="4">
        <f t="shared" si="304"/>
        <v>0</v>
      </c>
      <c r="M1256" s="4">
        <v>1287058</v>
      </c>
      <c r="N1256" s="4">
        <v>557604</v>
      </c>
      <c r="O1256" s="4">
        <v>546550</v>
      </c>
      <c r="P1256" s="4">
        <v>45</v>
      </c>
      <c r="Q1256" s="4">
        <v>37</v>
      </c>
      <c r="R1256" s="4">
        <v>11009</v>
      </c>
      <c r="S1256" s="4">
        <v>639</v>
      </c>
      <c r="T1256" s="4">
        <v>3742</v>
      </c>
      <c r="U1256" s="4">
        <v>6325</v>
      </c>
      <c r="V1256" s="4">
        <v>50</v>
      </c>
      <c r="W1256" s="4">
        <v>195</v>
      </c>
      <c r="X1256" s="4">
        <f t="shared" si="305"/>
        <v>0</v>
      </c>
      <c r="Z1256" s="4">
        <v>21397</v>
      </c>
      <c r="AA1256" s="4">
        <v>4698</v>
      </c>
      <c r="AB1256" s="4">
        <v>4588</v>
      </c>
      <c r="AC1256" s="4">
        <v>110</v>
      </c>
      <c r="AD1256" s="4">
        <v>29</v>
      </c>
      <c r="AE1256" s="4">
        <v>26</v>
      </c>
      <c r="AF1256" s="4">
        <v>4</v>
      </c>
      <c r="AG1256" s="4">
        <v>51</v>
      </c>
      <c r="AH1256" s="4">
        <v>8</v>
      </c>
      <c r="AI1256" s="4">
        <v>8</v>
      </c>
      <c r="AJ1256" s="4">
        <v>0</v>
      </c>
      <c r="AK1256" s="4">
        <v>0</v>
      </c>
      <c r="AL1256" s="4">
        <v>0</v>
      </c>
      <c r="AM1256" s="4">
        <v>0</v>
      </c>
      <c r="AN1256" s="4">
        <v>1</v>
      </c>
      <c r="AO1256" s="4">
        <v>42</v>
      </c>
      <c r="AP1256" s="4">
        <v>8</v>
      </c>
      <c r="AQ1256" s="4">
        <v>23</v>
      </c>
      <c r="AR1256" s="4">
        <v>11</v>
      </c>
      <c r="AS1256" s="4">
        <v>1</v>
      </c>
      <c r="AT1256" s="4">
        <v>4</v>
      </c>
      <c r="AU1256" s="4">
        <v>0</v>
      </c>
      <c r="AV1256" s="4">
        <v>6</v>
      </c>
      <c r="AW1256" s="4">
        <f t="shared" si="306"/>
        <v>4706</v>
      </c>
      <c r="AX1256" s="8">
        <f t="shared" si="307"/>
        <v>4596</v>
      </c>
      <c r="AY1256" s="4">
        <v>0</v>
      </c>
      <c r="AZ1256" s="12">
        <v>0</v>
      </c>
      <c r="BA1256" s="4">
        <v>0</v>
      </c>
      <c r="BB1256" s="4">
        <v>17184</v>
      </c>
      <c r="BC1256" s="4">
        <v>17184</v>
      </c>
      <c r="BD1256" s="4">
        <v>9376</v>
      </c>
      <c r="BE1256" s="4">
        <v>8828</v>
      </c>
      <c r="BF1256" s="4">
        <v>548</v>
      </c>
      <c r="BG1256" s="11">
        <f t="shared" si="314"/>
        <v>1546</v>
      </c>
      <c r="BH1256" s="12">
        <v>1486</v>
      </c>
      <c r="BI1256" s="12">
        <v>60</v>
      </c>
      <c r="BJ1256" s="12">
        <v>182</v>
      </c>
      <c r="BK1256" s="12">
        <v>180384</v>
      </c>
      <c r="BL1256" s="4">
        <f t="shared" si="308"/>
        <v>375674</v>
      </c>
      <c r="BM1256" s="8">
        <f t="shared" si="309"/>
        <v>5555</v>
      </c>
      <c r="BN1256" s="12">
        <v>0</v>
      </c>
      <c r="BO1256" s="12">
        <v>5555</v>
      </c>
      <c r="BP1256" s="12">
        <v>0</v>
      </c>
      <c r="BQ1256" s="12">
        <v>2795</v>
      </c>
      <c r="BR1256" s="4">
        <f t="shared" si="310"/>
        <v>552856</v>
      </c>
      <c r="BS1256" s="4">
        <f t="shared" si="311"/>
        <v>541931</v>
      </c>
      <c r="BT1256" s="4">
        <f t="shared" si="312"/>
        <v>10888</v>
      </c>
      <c r="BU1256" s="4">
        <f t="shared" si="313"/>
        <v>1265660</v>
      </c>
      <c r="BW1256" s="12">
        <v>0</v>
      </c>
    </row>
    <row r="1257" spans="1:75">
      <c r="A1257" s="4" t="s">
        <v>133</v>
      </c>
      <c r="B1257" s="19">
        <v>43319</v>
      </c>
      <c r="C1257" s="4" t="s">
        <v>220</v>
      </c>
      <c r="D1257" s="5">
        <v>2018</v>
      </c>
      <c r="E1257" s="4" t="str">
        <f t="shared" si="302"/>
        <v>KitsapPrimary2018</v>
      </c>
      <c r="F1257" s="4">
        <v>167088</v>
      </c>
      <c r="G1257" s="4">
        <v>17848</v>
      </c>
      <c r="H1257" s="4">
        <v>65962</v>
      </c>
      <c r="I1257" s="4">
        <v>5</v>
      </c>
      <c r="J1257" s="4">
        <v>0</v>
      </c>
      <c r="K1257" s="4">
        <f t="shared" si="303"/>
        <v>65967</v>
      </c>
      <c r="L1257" s="4">
        <f t="shared" si="304"/>
        <v>0</v>
      </c>
      <c r="M1257" s="4">
        <v>167584</v>
      </c>
      <c r="N1257" s="4">
        <v>67092</v>
      </c>
      <c r="O1257" s="4">
        <v>65967</v>
      </c>
      <c r="P1257" s="4">
        <v>5</v>
      </c>
      <c r="Q1257" s="4">
        <v>5</v>
      </c>
      <c r="R1257" s="4">
        <v>1120</v>
      </c>
      <c r="S1257" s="4">
        <v>109</v>
      </c>
      <c r="T1257" s="4">
        <v>352</v>
      </c>
      <c r="U1257" s="4">
        <v>555</v>
      </c>
      <c r="V1257" s="4">
        <v>6</v>
      </c>
      <c r="W1257" s="4">
        <v>98</v>
      </c>
      <c r="X1257" s="4">
        <f t="shared" si="305"/>
        <v>0</v>
      </c>
      <c r="Z1257" s="4">
        <v>9631</v>
      </c>
      <c r="AA1257" s="4">
        <v>1590</v>
      </c>
      <c r="AB1257" s="4">
        <v>1553</v>
      </c>
      <c r="AC1257" s="4">
        <v>37</v>
      </c>
      <c r="AD1257" s="4">
        <v>7</v>
      </c>
      <c r="AE1257" s="4">
        <v>15</v>
      </c>
      <c r="AF1257" s="4">
        <v>4</v>
      </c>
      <c r="AG1257" s="4">
        <v>11</v>
      </c>
      <c r="AH1257" s="4">
        <v>1</v>
      </c>
      <c r="AI1257" s="4">
        <v>1</v>
      </c>
      <c r="AJ1257" s="4">
        <v>0</v>
      </c>
      <c r="AK1257" s="4">
        <v>0</v>
      </c>
      <c r="AL1257" s="4">
        <v>0</v>
      </c>
      <c r="AM1257" s="4">
        <v>0</v>
      </c>
      <c r="AN1257" s="4">
        <v>8</v>
      </c>
      <c r="AO1257" s="4">
        <v>10</v>
      </c>
      <c r="AP1257" s="4">
        <v>0</v>
      </c>
      <c r="AQ1257" s="4">
        <v>8</v>
      </c>
      <c r="AR1257" s="4">
        <v>2</v>
      </c>
      <c r="AS1257" s="4">
        <v>0</v>
      </c>
      <c r="AT1257" s="4">
        <v>0</v>
      </c>
      <c r="AU1257" s="4">
        <v>0</v>
      </c>
      <c r="AV1257" s="4">
        <v>2</v>
      </c>
      <c r="AW1257" s="4">
        <f t="shared" si="306"/>
        <v>1591</v>
      </c>
      <c r="AX1257" s="8">
        <f t="shared" si="307"/>
        <v>1554</v>
      </c>
      <c r="AY1257" s="4">
        <v>18</v>
      </c>
      <c r="AZ1257" s="12">
        <v>18</v>
      </c>
      <c r="BA1257" s="4">
        <v>0</v>
      </c>
      <c r="BB1257" s="4">
        <v>1003</v>
      </c>
      <c r="BC1257" s="4">
        <v>0</v>
      </c>
      <c r="BD1257" s="4">
        <v>597</v>
      </c>
      <c r="BE1257" s="4">
        <v>587</v>
      </c>
      <c r="BF1257" s="4">
        <v>10</v>
      </c>
      <c r="BG1257" s="11">
        <f t="shared" si="314"/>
        <v>177</v>
      </c>
      <c r="BH1257" s="12">
        <v>176</v>
      </c>
      <c r="BI1257" s="12">
        <v>1</v>
      </c>
      <c r="BJ1257" s="12">
        <v>4</v>
      </c>
      <c r="BK1257" s="12">
        <v>29979</v>
      </c>
      <c r="BL1257" s="4">
        <f t="shared" si="308"/>
        <v>36918</v>
      </c>
      <c r="BM1257" s="8">
        <f t="shared" si="309"/>
        <v>346</v>
      </c>
      <c r="BN1257" s="12">
        <v>0</v>
      </c>
      <c r="BO1257" s="12">
        <v>346</v>
      </c>
      <c r="BP1257" s="12">
        <v>0</v>
      </c>
      <c r="BQ1257" s="12">
        <v>110</v>
      </c>
      <c r="BR1257" s="4">
        <f t="shared" si="310"/>
        <v>65473</v>
      </c>
      <c r="BS1257" s="4">
        <f t="shared" si="311"/>
        <v>64387</v>
      </c>
      <c r="BT1257" s="4">
        <f t="shared" si="312"/>
        <v>1081</v>
      </c>
      <c r="BU1257" s="4">
        <f t="shared" si="313"/>
        <v>157927</v>
      </c>
      <c r="BW1257" s="12">
        <v>0</v>
      </c>
    </row>
    <row r="1258" spans="1:75">
      <c r="A1258" s="4" t="s">
        <v>135</v>
      </c>
      <c r="B1258" s="19">
        <v>43319</v>
      </c>
      <c r="C1258" s="4" t="s">
        <v>220</v>
      </c>
      <c r="D1258" s="5">
        <v>2018</v>
      </c>
      <c r="E1258" s="4" t="str">
        <f t="shared" si="302"/>
        <v>KittitasPrimary2018</v>
      </c>
      <c r="F1258" s="4">
        <v>24732</v>
      </c>
      <c r="G1258" s="4">
        <v>2873</v>
      </c>
      <c r="H1258" s="4">
        <v>10980</v>
      </c>
      <c r="I1258" s="4">
        <v>3</v>
      </c>
      <c r="J1258" s="4">
        <v>0</v>
      </c>
      <c r="K1258" s="4">
        <f t="shared" si="303"/>
        <v>10983</v>
      </c>
      <c r="L1258" s="4">
        <f t="shared" si="304"/>
        <v>0</v>
      </c>
      <c r="M1258" s="4">
        <v>24899</v>
      </c>
      <c r="N1258" s="4">
        <v>11216</v>
      </c>
      <c r="O1258" s="4">
        <v>10983</v>
      </c>
      <c r="P1258" s="4">
        <v>2</v>
      </c>
      <c r="Q1258" s="4">
        <v>1</v>
      </c>
      <c r="R1258" s="4">
        <v>231</v>
      </c>
      <c r="S1258" s="4">
        <v>60</v>
      </c>
      <c r="T1258" s="4">
        <v>119</v>
      </c>
      <c r="U1258" s="4">
        <v>43</v>
      </c>
      <c r="V1258" s="4">
        <v>1</v>
      </c>
      <c r="W1258" s="4">
        <v>8</v>
      </c>
      <c r="X1258" s="4">
        <f t="shared" si="305"/>
        <v>0</v>
      </c>
      <c r="Z1258" s="4">
        <v>224</v>
      </c>
      <c r="AA1258" s="4">
        <v>35</v>
      </c>
      <c r="AB1258" s="4">
        <v>35</v>
      </c>
      <c r="AC1258" s="4">
        <v>0</v>
      </c>
      <c r="AD1258" s="4">
        <v>0</v>
      </c>
      <c r="AE1258" s="4">
        <v>0</v>
      </c>
      <c r="AF1258" s="4">
        <v>0</v>
      </c>
      <c r="AG1258" s="4">
        <v>0</v>
      </c>
      <c r="AH1258" s="4">
        <v>0</v>
      </c>
      <c r="AI1258" s="4">
        <v>0</v>
      </c>
      <c r="AJ1258" s="4">
        <v>0</v>
      </c>
      <c r="AK1258" s="4">
        <v>0</v>
      </c>
      <c r="AL1258" s="4">
        <v>0</v>
      </c>
      <c r="AM1258" s="4">
        <v>0</v>
      </c>
      <c r="AN1258" s="4">
        <v>2</v>
      </c>
      <c r="AO1258" s="4">
        <v>2</v>
      </c>
      <c r="AP1258" s="4">
        <v>1</v>
      </c>
      <c r="AQ1258" s="4">
        <v>0</v>
      </c>
      <c r="AR1258" s="4">
        <v>1</v>
      </c>
      <c r="AS1258" s="4">
        <v>0</v>
      </c>
      <c r="AT1258" s="4">
        <v>0</v>
      </c>
      <c r="AU1258" s="4">
        <v>0</v>
      </c>
      <c r="AV1258" s="4">
        <v>1</v>
      </c>
      <c r="AW1258" s="4">
        <f t="shared" si="306"/>
        <v>35</v>
      </c>
      <c r="AX1258" s="8">
        <f t="shared" si="307"/>
        <v>35</v>
      </c>
      <c r="AY1258" s="4">
        <v>0</v>
      </c>
      <c r="AZ1258" s="12">
        <v>0</v>
      </c>
      <c r="BA1258" s="4">
        <v>0</v>
      </c>
      <c r="BB1258" s="4">
        <v>42</v>
      </c>
      <c r="BC1258" s="4">
        <v>84</v>
      </c>
      <c r="BD1258" s="4">
        <v>55</v>
      </c>
      <c r="BE1258" s="4">
        <v>51</v>
      </c>
      <c r="BF1258" s="4">
        <v>4</v>
      </c>
      <c r="BG1258" s="11">
        <f t="shared" si="314"/>
        <v>19</v>
      </c>
      <c r="BH1258" s="12">
        <v>16</v>
      </c>
      <c r="BI1258" s="12">
        <v>3</v>
      </c>
      <c r="BJ1258" s="12">
        <v>5</v>
      </c>
      <c r="BK1258" s="12">
        <v>6305</v>
      </c>
      <c r="BL1258" s="4">
        <f t="shared" si="308"/>
        <v>4892</v>
      </c>
      <c r="BM1258" s="8">
        <f t="shared" si="309"/>
        <v>48</v>
      </c>
      <c r="BN1258" s="12">
        <v>48</v>
      </c>
      <c r="BO1258" s="12">
        <v>0</v>
      </c>
      <c r="BP1258" s="12">
        <v>0</v>
      </c>
      <c r="BQ1258" s="12">
        <v>27</v>
      </c>
      <c r="BR1258" s="4">
        <f t="shared" si="310"/>
        <v>11179</v>
      </c>
      <c r="BS1258" s="4">
        <f t="shared" si="311"/>
        <v>10948</v>
      </c>
      <c r="BT1258" s="4">
        <f t="shared" si="312"/>
        <v>230</v>
      </c>
      <c r="BU1258" s="4">
        <f t="shared" si="313"/>
        <v>24673</v>
      </c>
      <c r="BW1258" s="12">
        <v>0</v>
      </c>
    </row>
    <row r="1259" spans="1:75">
      <c r="A1259" s="4" t="s">
        <v>137</v>
      </c>
      <c r="B1259" s="19">
        <v>43319</v>
      </c>
      <c r="C1259" s="4" t="s">
        <v>220</v>
      </c>
      <c r="D1259" s="5">
        <v>2018</v>
      </c>
      <c r="E1259" s="4" t="str">
        <f t="shared" si="302"/>
        <v>KlickitatPrimary2018</v>
      </c>
      <c r="F1259" s="4">
        <v>14136</v>
      </c>
      <c r="G1259" s="4">
        <v>1259</v>
      </c>
      <c r="H1259" s="4">
        <v>6581</v>
      </c>
      <c r="I1259" s="4">
        <v>1</v>
      </c>
      <c r="J1259" s="4">
        <v>0</v>
      </c>
      <c r="K1259" s="4">
        <f t="shared" si="303"/>
        <v>6582</v>
      </c>
      <c r="L1259" s="4">
        <f t="shared" si="304"/>
        <v>0</v>
      </c>
      <c r="M1259" s="4">
        <v>14249</v>
      </c>
      <c r="N1259" s="4">
        <v>6648</v>
      </c>
      <c r="O1259" s="4">
        <v>6582</v>
      </c>
      <c r="P1259" s="4">
        <v>8</v>
      </c>
      <c r="Q1259" s="4">
        <v>0</v>
      </c>
      <c r="R1259" s="4">
        <v>58</v>
      </c>
      <c r="S1259" s="4">
        <v>19</v>
      </c>
      <c r="T1259" s="4">
        <v>5</v>
      </c>
      <c r="U1259" s="4">
        <v>30</v>
      </c>
      <c r="V1259" s="4">
        <v>0</v>
      </c>
      <c r="W1259" s="4">
        <v>4</v>
      </c>
      <c r="X1259" s="4">
        <f t="shared" si="305"/>
        <v>0</v>
      </c>
      <c r="Z1259" s="4">
        <v>152</v>
      </c>
      <c r="AA1259" s="4">
        <v>18</v>
      </c>
      <c r="AB1259" s="4">
        <v>18</v>
      </c>
      <c r="AC1259" s="4">
        <v>0</v>
      </c>
      <c r="AD1259" s="4">
        <v>0</v>
      </c>
      <c r="AE1259" s="4">
        <v>0</v>
      </c>
      <c r="AF1259" s="4">
        <v>0</v>
      </c>
      <c r="AG1259" s="4">
        <v>0</v>
      </c>
      <c r="AH1259" s="4">
        <v>0</v>
      </c>
      <c r="AI1259" s="4">
        <v>0</v>
      </c>
      <c r="AJ1259" s="4">
        <v>0</v>
      </c>
      <c r="AK1259" s="4">
        <v>0</v>
      </c>
      <c r="AL1259" s="4">
        <v>0</v>
      </c>
      <c r="AM1259" s="4">
        <v>0</v>
      </c>
      <c r="AN1259" s="4">
        <v>0</v>
      </c>
      <c r="AO1259" s="4">
        <v>1</v>
      </c>
      <c r="AP1259" s="4">
        <v>0</v>
      </c>
      <c r="AQ1259" s="4">
        <v>1</v>
      </c>
      <c r="AR1259" s="4">
        <v>0</v>
      </c>
      <c r="AS1259" s="4">
        <v>0</v>
      </c>
      <c r="AT1259" s="4">
        <v>0</v>
      </c>
      <c r="AU1259" s="4">
        <v>0</v>
      </c>
      <c r="AV1259" s="4">
        <v>0</v>
      </c>
      <c r="AW1259" s="4">
        <f t="shared" si="306"/>
        <v>18</v>
      </c>
      <c r="AX1259" s="8">
        <f t="shared" si="307"/>
        <v>18</v>
      </c>
      <c r="AY1259" s="4">
        <v>0</v>
      </c>
      <c r="AZ1259" s="12">
        <v>0</v>
      </c>
      <c r="BA1259" s="4">
        <v>0</v>
      </c>
      <c r="BB1259" s="4">
        <v>59</v>
      </c>
      <c r="BC1259" s="4">
        <v>59</v>
      </c>
      <c r="BD1259" s="4">
        <v>34</v>
      </c>
      <c r="BE1259" s="4">
        <v>33</v>
      </c>
      <c r="BF1259" s="4">
        <v>1</v>
      </c>
      <c r="BG1259" s="11">
        <f t="shared" si="314"/>
        <v>2</v>
      </c>
      <c r="BH1259" s="12">
        <v>2</v>
      </c>
      <c r="BI1259" s="12">
        <v>0</v>
      </c>
      <c r="BJ1259" s="12">
        <v>0</v>
      </c>
      <c r="BK1259" s="12">
        <v>4455</v>
      </c>
      <c r="BL1259" s="4">
        <f t="shared" si="308"/>
        <v>2191</v>
      </c>
      <c r="BM1259" s="8">
        <f t="shared" si="309"/>
        <v>71</v>
      </c>
      <c r="BN1259" s="12">
        <v>71</v>
      </c>
      <c r="BO1259" s="12">
        <v>0</v>
      </c>
      <c r="BP1259" s="12">
        <v>0</v>
      </c>
      <c r="BQ1259" s="12">
        <v>0</v>
      </c>
      <c r="BR1259" s="4">
        <f t="shared" si="310"/>
        <v>6629</v>
      </c>
      <c r="BS1259" s="4">
        <f t="shared" si="311"/>
        <v>6563</v>
      </c>
      <c r="BT1259" s="4">
        <f t="shared" si="312"/>
        <v>58</v>
      </c>
      <c r="BU1259" s="4">
        <f t="shared" si="313"/>
        <v>14097</v>
      </c>
      <c r="BW1259" s="12">
        <v>0</v>
      </c>
    </row>
    <row r="1260" spans="1:75">
      <c r="A1260" s="4" t="s">
        <v>139</v>
      </c>
      <c r="B1260" s="19">
        <v>43319</v>
      </c>
      <c r="C1260" s="4" t="s">
        <v>220</v>
      </c>
      <c r="D1260" s="5">
        <v>2018</v>
      </c>
      <c r="E1260" s="4" t="str">
        <f t="shared" si="302"/>
        <v>LewisPrimary2018</v>
      </c>
      <c r="F1260" s="4">
        <v>46902</v>
      </c>
      <c r="G1260" s="4">
        <v>4337</v>
      </c>
      <c r="H1260" s="4">
        <v>19111</v>
      </c>
      <c r="I1260" s="4">
        <v>2</v>
      </c>
      <c r="J1260" s="4">
        <v>0</v>
      </c>
      <c r="K1260" s="4">
        <f t="shared" si="303"/>
        <v>19113</v>
      </c>
      <c r="L1260" s="4">
        <f t="shared" si="304"/>
        <v>0</v>
      </c>
      <c r="M1260" s="4">
        <v>47075</v>
      </c>
      <c r="N1260" s="4">
        <v>19409</v>
      </c>
      <c r="O1260" s="4">
        <v>19113</v>
      </c>
      <c r="P1260" s="4">
        <v>0</v>
      </c>
      <c r="Q1260" s="4">
        <v>0</v>
      </c>
      <c r="R1260" s="4">
        <v>296</v>
      </c>
      <c r="S1260" s="4">
        <v>60</v>
      </c>
      <c r="T1260" s="4">
        <v>45</v>
      </c>
      <c r="U1260" s="4">
        <v>190</v>
      </c>
      <c r="V1260" s="4">
        <v>0</v>
      </c>
      <c r="W1260" s="4">
        <v>1</v>
      </c>
      <c r="X1260" s="4">
        <f t="shared" si="305"/>
        <v>0</v>
      </c>
      <c r="Z1260" s="4">
        <v>326</v>
      </c>
      <c r="AA1260" s="4">
        <v>63</v>
      </c>
      <c r="AB1260" s="4">
        <v>63</v>
      </c>
      <c r="AC1260" s="4">
        <v>0</v>
      </c>
      <c r="AD1260" s="4">
        <v>0</v>
      </c>
      <c r="AE1260" s="4">
        <v>0</v>
      </c>
      <c r="AF1260" s="4">
        <v>0</v>
      </c>
      <c r="AG1260" s="4">
        <v>0</v>
      </c>
      <c r="AH1260" s="4">
        <v>0</v>
      </c>
      <c r="AI1260" s="4">
        <v>0</v>
      </c>
      <c r="AJ1260" s="4">
        <v>0</v>
      </c>
      <c r="AK1260" s="4">
        <v>0</v>
      </c>
      <c r="AL1260" s="4">
        <v>0</v>
      </c>
      <c r="AM1260" s="4">
        <v>0</v>
      </c>
      <c r="AN1260" s="4">
        <v>0</v>
      </c>
      <c r="AO1260" s="4">
        <v>0</v>
      </c>
      <c r="AP1260" s="4">
        <v>0</v>
      </c>
      <c r="AQ1260" s="4">
        <v>0</v>
      </c>
      <c r="AR1260" s="4">
        <v>0</v>
      </c>
      <c r="AS1260" s="4">
        <v>0</v>
      </c>
      <c r="AT1260" s="4">
        <v>0</v>
      </c>
      <c r="AU1260" s="4">
        <v>0</v>
      </c>
      <c r="AV1260" s="4">
        <v>0</v>
      </c>
      <c r="AW1260" s="4">
        <f t="shared" si="306"/>
        <v>63</v>
      </c>
      <c r="AX1260" s="8">
        <f t="shared" si="307"/>
        <v>63</v>
      </c>
      <c r="AY1260" s="4">
        <v>0</v>
      </c>
      <c r="AZ1260" s="12">
        <v>0</v>
      </c>
      <c r="BA1260" s="4">
        <v>0</v>
      </c>
      <c r="BB1260" s="4">
        <v>26</v>
      </c>
      <c r="BC1260" s="4">
        <v>26</v>
      </c>
      <c r="BD1260" s="4">
        <v>26</v>
      </c>
      <c r="BE1260" s="4">
        <v>26</v>
      </c>
      <c r="BF1260" s="4">
        <v>0</v>
      </c>
      <c r="BG1260" s="11">
        <f t="shared" si="314"/>
        <v>6</v>
      </c>
      <c r="BH1260" s="12">
        <v>6</v>
      </c>
      <c r="BI1260" s="12">
        <v>0</v>
      </c>
      <c r="BJ1260" s="12">
        <v>0</v>
      </c>
      <c r="BK1260" s="12">
        <v>7476</v>
      </c>
      <c r="BL1260" s="4">
        <f t="shared" si="308"/>
        <v>11927</v>
      </c>
      <c r="BM1260" s="8">
        <f t="shared" si="309"/>
        <v>27</v>
      </c>
      <c r="BN1260" s="12">
        <v>27</v>
      </c>
      <c r="BO1260" s="12">
        <v>0</v>
      </c>
      <c r="BP1260" s="12">
        <v>0</v>
      </c>
      <c r="BQ1260" s="12">
        <v>0</v>
      </c>
      <c r="BR1260" s="4">
        <f t="shared" si="310"/>
        <v>19346</v>
      </c>
      <c r="BS1260" s="4">
        <f t="shared" si="311"/>
        <v>19050</v>
      </c>
      <c r="BT1260" s="4">
        <f t="shared" si="312"/>
        <v>296</v>
      </c>
      <c r="BU1260" s="4">
        <f t="shared" si="313"/>
        <v>46749</v>
      </c>
      <c r="BW1260" s="12">
        <v>0</v>
      </c>
    </row>
    <row r="1261" spans="1:75">
      <c r="A1261" s="4" t="s">
        <v>141</v>
      </c>
      <c r="B1261" s="19">
        <v>43319</v>
      </c>
      <c r="C1261" s="4" t="s">
        <v>220</v>
      </c>
      <c r="D1261" s="5">
        <v>2018</v>
      </c>
      <c r="E1261" s="4" t="str">
        <f t="shared" si="302"/>
        <v>LincolnPrimary2018</v>
      </c>
      <c r="F1261" s="4">
        <v>7076</v>
      </c>
      <c r="G1261" s="4">
        <v>425</v>
      </c>
      <c r="H1261" s="4">
        <v>3838</v>
      </c>
      <c r="I1261" s="4">
        <v>0</v>
      </c>
      <c r="J1261" s="4">
        <v>0</v>
      </c>
      <c r="K1261" s="4">
        <f t="shared" si="303"/>
        <v>3838</v>
      </c>
      <c r="L1261" s="4">
        <f t="shared" si="304"/>
        <v>0</v>
      </c>
      <c r="M1261" s="4">
        <v>7080</v>
      </c>
      <c r="N1261" s="4">
        <v>3867</v>
      </c>
      <c r="O1261" s="4">
        <v>3838</v>
      </c>
      <c r="P1261" s="4">
        <v>0</v>
      </c>
      <c r="Q1261" s="4">
        <v>0</v>
      </c>
      <c r="R1261" s="4">
        <v>29</v>
      </c>
      <c r="S1261" s="4">
        <v>4</v>
      </c>
      <c r="T1261" s="4">
        <v>8</v>
      </c>
      <c r="U1261" s="4">
        <v>13</v>
      </c>
      <c r="V1261" s="4">
        <v>0</v>
      </c>
      <c r="W1261" s="4">
        <v>4</v>
      </c>
      <c r="X1261" s="4">
        <f t="shared" si="305"/>
        <v>0</v>
      </c>
      <c r="Z1261" s="4">
        <v>77</v>
      </c>
      <c r="AA1261" s="4">
        <v>21</v>
      </c>
      <c r="AB1261" s="4">
        <v>20</v>
      </c>
      <c r="AC1261" s="4">
        <v>1</v>
      </c>
      <c r="AD1261" s="4">
        <v>0</v>
      </c>
      <c r="AE1261" s="4">
        <v>1</v>
      </c>
      <c r="AF1261" s="4">
        <v>0</v>
      </c>
      <c r="AG1261" s="4">
        <v>0</v>
      </c>
      <c r="AH1261" s="4">
        <v>0</v>
      </c>
      <c r="AI1261" s="4">
        <v>0</v>
      </c>
      <c r="AJ1261" s="4">
        <v>0</v>
      </c>
      <c r="AK1261" s="4">
        <v>0</v>
      </c>
      <c r="AL1261" s="4">
        <v>0</v>
      </c>
      <c r="AM1261" s="4">
        <v>0</v>
      </c>
      <c r="AN1261" s="4">
        <v>0</v>
      </c>
      <c r="AO1261" s="4">
        <v>0</v>
      </c>
      <c r="AP1261" s="4">
        <v>0</v>
      </c>
      <c r="AQ1261" s="4">
        <v>0</v>
      </c>
      <c r="AR1261" s="4">
        <v>0</v>
      </c>
      <c r="AS1261" s="4">
        <v>0</v>
      </c>
      <c r="AT1261" s="4">
        <v>0</v>
      </c>
      <c r="AU1261" s="4">
        <v>0</v>
      </c>
      <c r="AV1261" s="4">
        <v>0</v>
      </c>
      <c r="AW1261" s="4">
        <f t="shared" si="306"/>
        <v>21</v>
      </c>
      <c r="AX1261" s="8">
        <f t="shared" si="307"/>
        <v>20</v>
      </c>
      <c r="AY1261" s="4">
        <v>0</v>
      </c>
      <c r="AZ1261" s="12">
        <v>0</v>
      </c>
      <c r="BA1261" s="4">
        <v>0</v>
      </c>
      <c r="BB1261" s="4">
        <v>33</v>
      </c>
      <c r="BC1261" s="4">
        <v>33</v>
      </c>
      <c r="BD1261" s="4">
        <v>13</v>
      </c>
      <c r="BE1261" s="4">
        <v>13</v>
      </c>
      <c r="BF1261" s="4">
        <v>0</v>
      </c>
      <c r="BG1261" s="11">
        <f t="shared" si="314"/>
        <v>4</v>
      </c>
      <c r="BH1261" s="12">
        <v>4</v>
      </c>
      <c r="BI1261" s="12">
        <v>0</v>
      </c>
      <c r="BJ1261" s="12">
        <v>0</v>
      </c>
      <c r="BK1261" s="12">
        <v>763</v>
      </c>
      <c r="BL1261" s="4">
        <f t="shared" si="308"/>
        <v>3100</v>
      </c>
      <c r="BM1261" s="8">
        <f t="shared" si="309"/>
        <v>1</v>
      </c>
      <c r="BN1261" s="12">
        <v>1</v>
      </c>
      <c r="BO1261" s="12">
        <v>0</v>
      </c>
      <c r="BP1261" s="12">
        <v>4</v>
      </c>
      <c r="BQ1261" s="12">
        <v>0</v>
      </c>
      <c r="BR1261" s="4">
        <f t="shared" si="310"/>
        <v>3846</v>
      </c>
      <c r="BS1261" s="4">
        <f t="shared" si="311"/>
        <v>3818</v>
      </c>
      <c r="BT1261" s="4">
        <f t="shared" si="312"/>
        <v>28</v>
      </c>
      <c r="BU1261" s="4">
        <f t="shared" si="313"/>
        <v>7003</v>
      </c>
      <c r="BW1261" s="12">
        <v>0</v>
      </c>
    </row>
    <row r="1262" spans="1:75">
      <c r="A1262" s="4" t="s">
        <v>143</v>
      </c>
      <c r="B1262" s="19">
        <v>43319</v>
      </c>
      <c r="C1262" s="4" t="s">
        <v>220</v>
      </c>
      <c r="D1262" s="5">
        <v>2018</v>
      </c>
      <c r="E1262" s="4" t="str">
        <f t="shared" si="302"/>
        <v>MasonPrimary2018</v>
      </c>
      <c r="F1262" s="4">
        <v>38661</v>
      </c>
      <c r="G1262" s="4">
        <v>3352</v>
      </c>
      <c r="H1262" s="4">
        <v>17233</v>
      </c>
      <c r="I1262" s="4">
        <v>6</v>
      </c>
      <c r="J1262" s="4">
        <v>0</v>
      </c>
      <c r="K1262" s="4">
        <f t="shared" si="303"/>
        <v>17239</v>
      </c>
      <c r="L1262" s="4">
        <f t="shared" si="304"/>
        <v>0</v>
      </c>
      <c r="M1262" s="4">
        <v>39927</v>
      </c>
      <c r="N1262" s="4">
        <v>17416</v>
      </c>
      <c r="O1262" s="4">
        <v>17239</v>
      </c>
      <c r="P1262" s="4">
        <v>0</v>
      </c>
      <c r="Q1262" s="4">
        <v>0</v>
      </c>
      <c r="R1262" s="4">
        <v>177</v>
      </c>
      <c r="S1262" s="4">
        <v>31</v>
      </c>
      <c r="T1262" s="4">
        <v>22</v>
      </c>
      <c r="U1262" s="4">
        <v>96</v>
      </c>
      <c r="V1262" s="4">
        <v>1</v>
      </c>
      <c r="W1262" s="4">
        <v>27</v>
      </c>
      <c r="X1262" s="4">
        <f t="shared" si="305"/>
        <v>0</v>
      </c>
      <c r="Z1262" s="4">
        <v>548</v>
      </c>
      <c r="AA1262" s="4">
        <v>99</v>
      </c>
      <c r="AB1262" s="4">
        <v>96</v>
      </c>
      <c r="AC1262" s="4">
        <v>3</v>
      </c>
      <c r="AD1262" s="4">
        <v>0</v>
      </c>
      <c r="AE1262" s="4">
        <v>0</v>
      </c>
      <c r="AF1262" s="4">
        <v>0</v>
      </c>
      <c r="AG1262" s="4">
        <v>3</v>
      </c>
      <c r="AH1262" s="4">
        <v>0</v>
      </c>
      <c r="AI1262" s="4">
        <v>0</v>
      </c>
      <c r="AJ1262" s="4">
        <v>0</v>
      </c>
      <c r="AK1262" s="4">
        <v>0</v>
      </c>
      <c r="AL1262" s="4">
        <v>0</v>
      </c>
      <c r="AM1262" s="4">
        <v>0</v>
      </c>
      <c r="AN1262" s="4">
        <v>0</v>
      </c>
      <c r="AO1262" s="4">
        <v>0</v>
      </c>
      <c r="AP1262" s="4">
        <v>0</v>
      </c>
      <c r="AQ1262" s="4">
        <v>0</v>
      </c>
      <c r="AR1262" s="4">
        <v>0</v>
      </c>
      <c r="AS1262" s="4">
        <v>0</v>
      </c>
      <c r="AT1262" s="4">
        <v>0</v>
      </c>
      <c r="AU1262" s="4">
        <v>0</v>
      </c>
      <c r="AV1262" s="4">
        <v>0</v>
      </c>
      <c r="AW1262" s="4">
        <f t="shared" si="306"/>
        <v>99</v>
      </c>
      <c r="AX1262" s="8">
        <f t="shared" si="307"/>
        <v>96</v>
      </c>
      <c r="AY1262" s="4">
        <v>0</v>
      </c>
      <c r="AZ1262" s="12">
        <v>0</v>
      </c>
      <c r="BA1262" s="4">
        <v>0</v>
      </c>
      <c r="BB1262" s="4">
        <v>158</v>
      </c>
      <c r="BC1262" s="4">
        <v>0</v>
      </c>
      <c r="BD1262" s="4">
        <v>131</v>
      </c>
      <c r="BE1262" s="4">
        <v>129</v>
      </c>
      <c r="BF1262" s="4">
        <v>2</v>
      </c>
      <c r="BG1262" s="11">
        <f t="shared" si="314"/>
        <v>19</v>
      </c>
      <c r="BH1262" s="12">
        <v>18</v>
      </c>
      <c r="BI1262" s="12">
        <v>1</v>
      </c>
      <c r="BJ1262" s="12">
        <v>3</v>
      </c>
      <c r="BK1262" s="12">
        <v>7683</v>
      </c>
      <c r="BL1262" s="4">
        <f t="shared" si="308"/>
        <v>9714</v>
      </c>
      <c r="BM1262" s="8">
        <f t="shared" si="309"/>
        <v>69</v>
      </c>
      <c r="BN1262" s="12">
        <v>69</v>
      </c>
      <c r="BO1262" s="12">
        <v>0</v>
      </c>
      <c r="BP1262" s="12">
        <v>0</v>
      </c>
      <c r="BQ1262" s="12">
        <v>30</v>
      </c>
      <c r="BR1262" s="4">
        <f t="shared" si="310"/>
        <v>17317</v>
      </c>
      <c r="BS1262" s="4">
        <f t="shared" si="311"/>
        <v>17143</v>
      </c>
      <c r="BT1262" s="4">
        <f t="shared" si="312"/>
        <v>174</v>
      </c>
      <c r="BU1262" s="4">
        <f t="shared" si="313"/>
        <v>39379</v>
      </c>
      <c r="BW1262" s="12">
        <v>0</v>
      </c>
    </row>
    <row r="1263" spans="1:75">
      <c r="A1263" s="4" t="s">
        <v>145</v>
      </c>
      <c r="B1263" s="19">
        <v>43319</v>
      </c>
      <c r="C1263" s="4" t="s">
        <v>220</v>
      </c>
      <c r="D1263" s="5">
        <v>2018</v>
      </c>
      <c r="E1263" s="4" t="str">
        <f t="shared" si="302"/>
        <v>OkanoganPrimary2018</v>
      </c>
      <c r="F1263" s="4">
        <v>22537</v>
      </c>
      <c r="G1263" s="4">
        <v>2137</v>
      </c>
      <c r="H1263" s="4">
        <v>11475</v>
      </c>
      <c r="I1263" s="4">
        <v>1</v>
      </c>
      <c r="J1263" s="4">
        <v>0</v>
      </c>
      <c r="K1263" s="4">
        <f t="shared" si="303"/>
        <v>11476</v>
      </c>
      <c r="L1263" s="4">
        <f t="shared" si="304"/>
        <v>0</v>
      </c>
      <c r="M1263" s="4">
        <v>22815</v>
      </c>
      <c r="N1263" s="4">
        <v>11691</v>
      </c>
      <c r="O1263" s="4">
        <v>11476</v>
      </c>
      <c r="P1263" s="4">
        <v>0</v>
      </c>
      <c r="Q1263" s="4">
        <v>0</v>
      </c>
      <c r="R1263" s="4">
        <v>215</v>
      </c>
      <c r="S1263" s="4">
        <v>22</v>
      </c>
      <c r="T1263" s="4">
        <v>87</v>
      </c>
      <c r="U1263" s="4">
        <v>100</v>
      </c>
      <c r="V1263" s="4">
        <v>0</v>
      </c>
      <c r="W1263" s="4">
        <v>5</v>
      </c>
      <c r="X1263" s="4">
        <f t="shared" si="305"/>
        <v>0</v>
      </c>
      <c r="Z1263" s="4">
        <v>235</v>
      </c>
      <c r="AA1263" s="4">
        <v>33</v>
      </c>
      <c r="AB1263" s="4">
        <v>32</v>
      </c>
      <c r="AC1263" s="4">
        <v>1</v>
      </c>
      <c r="AD1263" s="4">
        <v>0</v>
      </c>
      <c r="AE1263" s="4">
        <v>0</v>
      </c>
      <c r="AF1263" s="4">
        <v>1</v>
      </c>
      <c r="AG1263" s="4">
        <v>0</v>
      </c>
      <c r="AH1263" s="4">
        <v>0</v>
      </c>
      <c r="AI1263" s="4">
        <v>0</v>
      </c>
      <c r="AJ1263" s="4">
        <v>0</v>
      </c>
      <c r="AK1263" s="4">
        <v>0</v>
      </c>
      <c r="AL1263" s="4">
        <v>0</v>
      </c>
      <c r="AM1263" s="4">
        <v>0</v>
      </c>
      <c r="AN1263" s="4">
        <v>0</v>
      </c>
      <c r="AO1263" s="4">
        <v>0</v>
      </c>
      <c r="AP1263" s="4">
        <v>0</v>
      </c>
      <c r="AQ1263" s="4">
        <v>0</v>
      </c>
      <c r="AR1263" s="4">
        <v>0</v>
      </c>
      <c r="AS1263" s="4">
        <v>0</v>
      </c>
      <c r="AT1263" s="4">
        <v>0</v>
      </c>
      <c r="AU1263" s="4">
        <v>0</v>
      </c>
      <c r="AV1263" s="4">
        <v>0</v>
      </c>
      <c r="AW1263" s="4">
        <f t="shared" si="306"/>
        <v>33</v>
      </c>
      <c r="AX1263" s="8">
        <f t="shared" si="307"/>
        <v>32</v>
      </c>
      <c r="AY1263" s="4">
        <v>0</v>
      </c>
      <c r="AZ1263" s="12">
        <v>0</v>
      </c>
      <c r="BA1263" s="4">
        <v>0</v>
      </c>
      <c r="BB1263" s="4">
        <v>24</v>
      </c>
      <c r="BC1263" s="4">
        <v>24</v>
      </c>
      <c r="BD1263" s="4">
        <v>21</v>
      </c>
      <c r="BE1263" s="4">
        <v>21</v>
      </c>
      <c r="BF1263" s="4">
        <v>0</v>
      </c>
      <c r="BG1263" s="11">
        <f t="shared" si="314"/>
        <v>17</v>
      </c>
      <c r="BH1263" s="12">
        <v>17</v>
      </c>
      <c r="BI1263" s="12">
        <v>0</v>
      </c>
      <c r="BJ1263" s="12">
        <v>3</v>
      </c>
      <c r="BK1263" s="12">
        <v>3541</v>
      </c>
      <c r="BL1263" s="4">
        <f t="shared" si="308"/>
        <v>8133</v>
      </c>
      <c r="BM1263" s="8">
        <f t="shared" si="309"/>
        <v>37</v>
      </c>
      <c r="BN1263" s="12">
        <v>37</v>
      </c>
      <c r="BO1263" s="12">
        <v>0</v>
      </c>
      <c r="BP1263" s="12">
        <v>0</v>
      </c>
      <c r="BQ1263" s="12">
        <v>12</v>
      </c>
      <c r="BR1263" s="4">
        <f t="shared" si="310"/>
        <v>11658</v>
      </c>
      <c r="BS1263" s="4">
        <f t="shared" si="311"/>
        <v>11444</v>
      </c>
      <c r="BT1263" s="4">
        <f t="shared" si="312"/>
        <v>214</v>
      </c>
      <c r="BU1263" s="4">
        <f t="shared" si="313"/>
        <v>22580</v>
      </c>
      <c r="BW1263" s="12">
        <v>0</v>
      </c>
    </row>
    <row r="1264" spans="1:75">
      <c r="A1264" s="4" t="s">
        <v>147</v>
      </c>
      <c r="B1264" s="19">
        <v>43319</v>
      </c>
      <c r="C1264" s="4" t="s">
        <v>220</v>
      </c>
      <c r="D1264" s="5">
        <v>2018</v>
      </c>
      <c r="E1264" s="4" t="str">
        <f t="shared" ref="E1264:E1278" si="315">CONCATENATE(A1264,C1264,D1264)</f>
        <v>PacificPrimary2018</v>
      </c>
      <c r="F1264" s="4">
        <v>14504</v>
      </c>
      <c r="G1264" s="4">
        <v>1792</v>
      </c>
      <c r="H1264" s="4">
        <v>8154</v>
      </c>
      <c r="I1264" s="4">
        <v>0</v>
      </c>
      <c r="J1264" s="4">
        <v>1</v>
      </c>
      <c r="K1264" s="4">
        <f t="shared" ref="K1264:K1278" si="316">H1264-J1264+I1264</f>
        <v>8153</v>
      </c>
      <c r="L1264" s="4">
        <f t="shared" ref="L1264:L1278" si="317">(H1264+I1264-J1264)-(O1264)</f>
        <v>0</v>
      </c>
      <c r="M1264" s="4">
        <v>14670</v>
      </c>
      <c r="N1264" s="4">
        <v>8265</v>
      </c>
      <c r="O1264" s="4">
        <v>8153</v>
      </c>
      <c r="P1264" s="4">
        <v>3</v>
      </c>
      <c r="Q1264" s="4">
        <v>0</v>
      </c>
      <c r="R1264" s="4">
        <v>109</v>
      </c>
      <c r="S1264" s="4">
        <v>37</v>
      </c>
      <c r="T1264" s="4">
        <v>29</v>
      </c>
      <c r="U1264" s="4">
        <v>43</v>
      </c>
      <c r="V1264" s="4">
        <v>0</v>
      </c>
      <c r="W1264" s="4">
        <v>0</v>
      </c>
      <c r="X1264" s="4">
        <f t="shared" ref="X1264:X1278" si="318">(N1264)-(O1264+P1264+R1264)</f>
        <v>0</v>
      </c>
      <c r="Z1264" s="4">
        <v>134</v>
      </c>
      <c r="AA1264" s="4">
        <v>28</v>
      </c>
      <c r="AB1264" s="4">
        <v>28</v>
      </c>
      <c r="AC1264" s="4">
        <v>0</v>
      </c>
      <c r="AD1264" s="4">
        <v>0</v>
      </c>
      <c r="AE1264" s="4">
        <v>0</v>
      </c>
      <c r="AF1264" s="4">
        <v>0</v>
      </c>
      <c r="AG1264" s="4">
        <v>0</v>
      </c>
      <c r="AH1264" s="4">
        <v>0</v>
      </c>
      <c r="AI1264" s="4">
        <v>0</v>
      </c>
      <c r="AJ1264" s="4">
        <v>0</v>
      </c>
      <c r="AK1264" s="4">
        <v>0</v>
      </c>
      <c r="AL1264" s="4">
        <v>0</v>
      </c>
      <c r="AM1264" s="4">
        <v>0</v>
      </c>
      <c r="AN1264" s="4">
        <v>0</v>
      </c>
      <c r="AO1264" s="4">
        <v>0</v>
      </c>
      <c r="AP1264" s="4">
        <v>0</v>
      </c>
      <c r="AQ1264" s="4">
        <v>0</v>
      </c>
      <c r="AR1264" s="4">
        <v>0</v>
      </c>
      <c r="AS1264" s="4">
        <v>0</v>
      </c>
      <c r="AT1264" s="4">
        <v>0</v>
      </c>
      <c r="AU1264" s="4">
        <v>0</v>
      </c>
      <c r="AV1264" s="4">
        <v>0</v>
      </c>
      <c r="AW1264" s="4">
        <f t="shared" ref="AW1264:AW1278" si="319">AA1264+AH1264</f>
        <v>28</v>
      </c>
      <c r="AX1264" s="8">
        <f t="shared" ref="AX1264:AX1278" si="320">AB1264+AI1264</f>
        <v>28</v>
      </c>
      <c r="AY1264" s="4">
        <v>0</v>
      </c>
      <c r="AZ1264" s="12">
        <v>0</v>
      </c>
      <c r="BA1264" s="4">
        <v>0</v>
      </c>
      <c r="BB1264" s="4">
        <v>31</v>
      </c>
      <c r="BC1264" s="4">
        <v>31</v>
      </c>
      <c r="BD1264" s="4">
        <v>29</v>
      </c>
      <c r="BE1264" s="4">
        <v>28</v>
      </c>
      <c r="BF1264" s="4">
        <v>1</v>
      </c>
      <c r="BG1264" s="11">
        <f t="shared" si="314"/>
        <v>4</v>
      </c>
      <c r="BH1264" s="12">
        <v>4</v>
      </c>
      <c r="BI1264" s="12">
        <v>0</v>
      </c>
      <c r="BJ1264" s="12">
        <v>0</v>
      </c>
      <c r="BK1264" s="12">
        <v>2743</v>
      </c>
      <c r="BL1264" s="4">
        <f t="shared" ref="BL1264:BL1278" si="321">N1264-AY1264-BG1264-BK1264</f>
        <v>5518</v>
      </c>
      <c r="BM1264" s="8">
        <f t="shared" ref="BM1264:BM1278" si="322">BN1264+BO1264</f>
        <v>4</v>
      </c>
      <c r="BN1264" s="12">
        <v>0</v>
      </c>
      <c r="BO1264" s="12">
        <v>4</v>
      </c>
      <c r="BP1264" s="12">
        <v>0</v>
      </c>
      <c r="BQ1264" s="12">
        <v>0</v>
      </c>
      <c r="BR1264" s="4">
        <f t="shared" ref="BR1264:BR1278" si="323">N1264-AA1264-AO1264-AH1264-AZ1264</f>
        <v>8237</v>
      </c>
      <c r="BS1264" s="4">
        <f t="shared" ref="BS1264:BS1278" si="324">O1264-AB1264-AQ1264-AI1264-AZ1264</f>
        <v>8125</v>
      </c>
      <c r="BT1264" s="4">
        <f t="shared" ref="BT1264:BT1278" si="325">R1264-AC1264-AR1264-AJ1264-AK1264-AL1264-AM1264-BA1264</f>
        <v>109</v>
      </c>
      <c r="BU1264" s="4">
        <f t="shared" ref="BU1264:BU1278" si="326">M1264-Z1264-AN1264-AY1264</f>
        <v>14536</v>
      </c>
      <c r="BW1264" s="12">
        <v>0</v>
      </c>
    </row>
    <row r="1265" spans="1:75">
      <c r="A1265" s="4" t="s">
        <v>149</v>
      </c>
      <c r="B1265" s="19">
        <v>43319</v>
      </c>
      <c r="C1265" s="4" t="s">
        <v>220</v>
      </c>
      <c r="D1265" s="5">
        <v>2018</v>
      </c>
      <c r="E1265" s="4" t="str">
        <f t="shared" si="315"/>
        <v>Pend OreillePrimary2018</v>
      </c>
      <c r="F1265" s="4">
        <v>9063</v>
      </c>
      <c r="G1265" s="4">
        <v>1534</v>
      </c>
      <c r="H1265" s="4">
        <v>4945</v>
      </c>
      <c r="I1265" s="4">
        <v>0</v>
      </c>
      <c r="J1265" s="4">
        <v>1</v>
      </c>
      <c r="K1265" s="4">
        <f t="shared" si="316"/>
        <v>4944</v>
      </c>
      <c r="L1265" s="4">
        <f t="shared" si="317"/>
        <v>0</v>
      </c>
      <c r="M1265" s="4">
        <v>9126</v>
      </c>
      <c r="N1265" s="4">
        <v>5001</v>
      </c>
      <c r="O1265" s="4">
        <v>4944</v>
      </c>
      <c r="P1265" s="4">
        <v>0</v>
      </c>
      <c r="Q1265" s="4">
        <v>0</v>
      </c>
      <c r="R1265" s="4">
        <v>57</v>
      </c>
      <c r="S1265" s="4">
        <v>5</v>
      </c>
      <c r="T1265" s="4">
        <v>18</v>
      </c>
      <c r="U1265" s="4">
        <v>34</v>
      </c>
      <c r="V1265" s="4">
        <v>0</v>
      </c>
      <c r="W1265" s="4">
        <v>0</v>
      </c>
      <c r="X1265" s="4">
        <f t="shared" si="318"/>
        <v>0</v>
      </c>
      <c r="Z1265" s="4">
        <v>82</v>
      </c>
      <c r="AA1265" s="4">
        <v>26</v>
      </c>
      <c r="AB1265" s="4">
        <v>25</v>
      </c>
      <c r="AC1265" s="4">
        <v>0</v>
      </c>
      <c r="AD1265" s="4">
        <v>0</v>
      </c>
      <c r="AE1265" s="4">
        <v>1</v>
      </c>
      <c r="AF1265" s="4">
        <v>0</v>
      </c>
      <c r="AG1265" s="4">
        <v>0</v>
      </c>
      <c r="AH1265" s="4">
        <v>0</v>
      </c>
      <c r="AI1265" s="4">
        <v>0</v>
      </c>
      <c r="AJ1265" s="4">
        <v>0</v>
      </c>
      <c r="AK1265" s="4">
        <v>0</v>
      </c>
      <c r="AL1265" s="4">
        <v>0</v>
      </c>
      <c r="AM1265" s="4">
        <v>0</v>
      </c>
      <c r="AN1265" s="4">
        <v>0</v>
      </c>
      <c r="AO1265" s="4">
        <v>2</v>
      </c>
      <c r="AP1265" s="4">
        <v>0</v>
      </c>
      <c r="AQ1265" s="4">
        <v>2</v>
      </c>
      <c r="AR1265" s="4">
        <v>0</v>
      </c>
      <c r="AS1265" s="4">
        <v>0</v>
      </c>
      <c r="AT1265" s="4">
        <v>0</v>
      </c>
      <c r="AU1265" s="4">
        <v>0</v>
      </c>
      <c r="AV1265" s="4">
        <v>0</v>
      </c>
      <c r="AW1265" s="4">
        <f t="shared" si="319"/>
        <v>26</v>
      </c>
      <c r="AX1265" s="8">
        <f t="shared" si="320"/>
        <v>25</v>
      </c>
      <c r="AY1265" s="4">
        <v>0</v>
      </c>
      <c r="AZ1265" s="12">
        <v>0</v>
      </c>
      <c r="BA1265" s="4">
        <v>0</v>
      </c>
      <c r="BB1265" s="4">
        <v>41</v>
      </c>
      <c r="BC1265" s="4">
        <v>41</v>
      </c>
      <c r="BD1265" s="4">
        <v>36</v>
      </c>
      <c r="BE1265" s="4">
        <v>36</v>
      </c>
      <c r="BF1265" s="4">
        <v>0</v>
      </c>
      <c r="BG1265" s="11">
        <f t="shared" si="314"/>
        <v>1</v>
      </c>
      <c r="BH1265" s="12">
        <v>1</v>
      </c>
      <c r="BI1265" s="12">
        <v>0</v>
      </c>
      <c r="BJ1265" s="12">
        <v>0</v>
      </c>
      <c r="BK1265" s="12">
        <v>1527</v>
      </c>
      <c r="BL1265" s="4">
        <f t="shared" si="321"/>
        <v>3473</v>
      </c>
      <c r="BM1265" s="8">
        <f t="shared" si="322"/>
        <v>3</v>
      </c>
      <c r="BN1265" s="12">
        <v>3</v>
      </c>
      <c r="BO1265" s="12">
        <v>0</v>
      </c>
      <c r="BP1265" s="12">
        <v>0</v>
      </c>
      <c r="BQ1265" s="12">
        <v>0</v>
      </c>
      <c r="BR1265" s="4">
        <f t="shared" si="323"/>
        <v>4973</v>
      </c>
      <c r="BS1265" s="4">
        <f t="shared" si="324"/>
        <v>4917</v>
      </c>
      <c r="BT1265" s="4">
        <f t="shared" si="325"/>
        <v>57</v>
      </c>
      <c r="BU1265" s="4">
        <f t="shared" si="326"/>
        <v>9044</v>
      </c>
      <c r="BW1265" s="12">
        <v>0</v>
      </c>
    </row>
    <row r="1266" spans="1:75">
      <c r="A1266" s="4" t="s">
        <v>151</v>
      </c>
      <c r="B1266" s="19">
        <v>43319</v>
      </c>
      <c r="C1266" s="4" t="s">
        <v>220</v>
      </c>
      <c r="D1266" s="5">
        <v>2018</v>
      </c>
      <c r="E1266" s="4" t="str">
        <f t="shared" si="315"/>
        <v>PiercePrimary2018</v>
      </c>
      <c r="F1266" s="4">
        <v>492036</v>
      </c>
      <c r="G1266" s="4">
        <v>57580</v>
      </c>
      <c r="H1266" s="4">
        <v>169155</v>
      </c>
      <c r="I1266" s="4">
        <v>27</v>
      </c>
      <c r="J1266" s="4">
        <v>3</v>
      </c>
      <c r="K1266" s="4">
        <f t="shared" si="316"/>
        <v>169179</v>
      </c>
      <c r="L1266" s="4">
        <f t="shared" si="317"/>
        <v>1</v>
      </c>
      <c r="M1266" s="4">
        <v>498772</v>
      </c>
      <c r="N1266" s="4">
        <v>172409</v>
      </c>
      <c r="O1266" s="4">
        <v>169178</v>
      </c>
      <c r="P1266" s="4">
        <v>28</v>
      </c>
      <c r="Q1266" s="4">
        <v>8</v>
      </c>
      <c r="R1266" s="4">
        <v>3203</v>
      </c>
      <c r="S1266" s="4">
        <v>432</v>
      </c>
      <c r="T1266" s="4">
        <v>872</v>
      </c>
      <c r="U1266" s="4">
        <v>1866</v>
      </c>
      <c r="V1266" s="4">
        <v>2</v>
      </c>
      <c r="W1266" s="4">
        <v>29</v>
      </c>
      <c r="X1266" s="4">
        <f t="shared" si="318"/>
        <v>0</v>
      </c>
      <c r="Z1266" s="4">
        <v>18036</v>
      </c>
      <c r="AA1266" s="4">
        <v>2603</v>
      </c>
      <c r="AB1266" s="4">
        <v>2563</v>
      </c>
      <c r="AC1266" s="4">
        <v>40</v>
      </c>
      <c r="AD1266" s="4">
        <v>7</v>
      </c>
      <c r="AE1266" s="4">
        <v>26</v>
      </c>
      <c r="AF1266" s="4">
        <v>3</v>
      </c>
      <c r="AG1266" s="4">
        <v>4</v>
      </c>
      <c r="AH1266" s="4">
        <v>1</v>
      </c>
      <c r="AI1266" s="4">
        <v>1</v>
      </c>
      <c r="AJ1266" s="4">
        <v>0</v>
      </c>
      <c r="AK1266" s="4">
        <v>0</v>
      </c>
      <c r="AL1266" s="4">
        <v>0</v>
      </c>
      <c r="AM1266" s="4">
        <v>0</v>
      </c>
      <c r="AN1266" s="4">
        <v>26</v>
      </c>
      <c r="AO1266" s="4">
        <v>40</v>
      </c>
      <c r="AP1266" s="4">
        <v>20</v>
      </c>
      <c r="AQ1266" s="4">
        <v>16</v>
      </c>
      <c r="AR1266" s="4">
        <v>4</v>
      </c>
      <c r="AS1266" s="4">
        <v>0</v>
      </c>
      <c r="AT1266" s="4">
        <v>0</v>
      </c>
      <c r="AU1266" s="4">
        <v>0</v>
      </c>
      <c r="AV1266" s="4">
        <v>4</v>
      </c>
      <c r="AW1266" s="4">
        <f t="shared" si="319"/>
        <v>2604</v>
      </c>
      <c r="AX1266" s="8">
        <f t="shared" si="320"/>
        <v>2564</v>
      </c>
      <c r="AY1266" s="4">
        <v>0</v>
      </c>
      <c r="AZ1266" s="12">
        <v>0</v>
      </c>
      <c r="BA1266" s="4">
        <v>0</v>
      </c>
      <c r="BB1266" s="4">
        <v>927</v>
      </c>
      <c r="BC1266" s="4">
        <v>927</v>
      </c>
      <c r="BD1266" s="4">
        <v>706</v>
      </c>
      <c r="BE1266" s="4">
        <v>702</v>
      </c>
      <c r="BF1266" s="4">
        <v>4</v>
      </c>
      <c r="BG1266" s="11">
        <f t="shared" si="314"/>
        <v>157</v>
      </c>
      <c r="BH1266" s="12">
        <v>154</v>
      </c>
      <c r="BI1266" s="12">
        <v>3</v>
      </c>
      <c r="BJ1266" s="12">
        <v>2</v>
      </c>
      <c r="BK1266" s="12">
        <v>70762</v>
      </c>
      <c r="BL1266" s="4">
        <f t="shared" si="321"/>
        <v>101490</v>
      </c>
      <c r="BM1266" s="8">
        <f t="shared" si="322"/>
        <v>542</v>
      </c>
      <c r="BN1266" s="12">
        <v>0</v>
      </c>
      <c r="BO1266" s="12">
        <v>542</v>
      </c>
      <c r="BP1266" s="12">
        <v>0</v>
      </c>
      <c r="BQ1266" s="12">
        <v>243</v>
      </c>
      <c r="BR1266" s="4">
        <f t="shared" si="323"/>
        <v>169765</v>
      </c>
      <c r="BS1266" s="4">
        <f t="shared" si="324"/>
        <v>166598</v>
      </c>
      <c r="BT1266" s="4">
        <f t="shared" si="325"/>
        <v>3159</v>
      </c>
      <c r="BU1266" s="4">
        <f t="shared" si="326"/>
        <v>480710</v>
      </c>
      <c r="BW1266" s="12">
        <v>3</v>
      </c>
    </row>
    <row r="1267" spans="1:75">
      <c r="A1267" s="4" t="s">
        <v>153</v>
      </c>
      <c r="B1267" s="19">
        <v>43319</v>
      </c>
      <c r="C1267" s="4" t="s">
        <v>220</v>
      </c>
      <c r="D1267" s="5">
        <v>2018</v>
      </c>
      <c r="E1267" s="4" t="str">
        <f t="shared" si="315"/>
        <v>San JuanPrimary2018</v>
      </c>
      <c r="F1267" s="4">
        <v>13074</v>
      </c>
      <c r="G1267" s="4">
        <v>728</v>
      </c>
      <c r="H1267" s="4">
        <v>7117</v>
      </c>
      <c r="I1267" s="4">
        <v>0</v>
      </c>
      <c r="J1267" s="4">
        <v>1</v>
      </c>
      <c r="K1267" s="4">
        <f t="shared" si="316"/>
        <v>7116</v>
      </c>
      <c r="L1267" s="4">
        <f t="shared" si="317"/>
        <v>0</v>
      </c>
      <c r="M1267" s="4">
        <v>13132</v>
      </c>
      <c r="N1267" s="4">
        <v>7267</v>
      </c>
      <c r="O1267" s="4">
        <v>7116</v>
      </c>
      <c r="P1267" s="4">
        <v>33</v>
      </c>
      <c r="Q1267" s="4">
        <v>0</v>
      </c>
      <c r="R1267" s="4">
        <v>118</v>
      </c>
      <c r="S1267" s="4">
        <v>10</v>
      </c>
      <c r="T1267" s="4">
        <v>10</v>
      </c>
      <c r="U1267" s="4">
        <v>98</v>
      </c>
      <c r="V1267" s="4">
        <v>0</v>
      </c>
      <c r="W1267" s="4">
        <v>0</v>
      </c>
      <c r="X1267" s="4">
        <f t="shared" si="318"/>
        <v>0</v>
      </c>
      <c r="Z1267" s="4">
        <v>222</v>
      </c>
      <c r="AA1267" s="4">
        <v>44</v>
      </c>
      <c r="AB1267" s="4">
        <v>44</v>
      </c>
      <c r="AC1267" s="4">
        <v>0</v>
      </c>
      <c r="AD1267" s="4">
        <v>0</v>
      </c>
      <c r="AE1267" s="4">
        <v>0</v>
      </c>
      <c r="AF1267" s="4">
        <v>0</v>
      </c>
      <c r="AG1267" s="4">
        <v>0</v>
      </c>
      <c r="AH1267" s="4">
        <v>0</v>
      </c>
      <c r="AI1267" s="4">
        <v>0</v>
      </c>
      <c r="AJ1267" s="4">
        <v>0</v>
      </c>
      <c r="AK1267" s="4">
        <v>0</v>
      </c>
      <c r="AL1267" s="4">
        <v>0</v>
      </c>
      <c r="AM1267" s="4">
        <v>0</v>
      </c>
      <c r="AN1267" s="4">
        <v>0</v>
      </c>
      <c r="AO1267" s="4">
        <v>0</v>
      </c>
      <c r="AP1267" s="4">
        <v>0</v>
      </c>
      <c r="AQ1267" s="4">
        <v>0</v>
      </c>
      <c r="AR1267" s="4">
        <v>0</v>
      </c>
      <c r="AS1267" s="4">
        <v>0</v>
      </c>
      <c r="AT1267" s="4">
        <v>0</v>
      </c>
      <c r="AU1267" s="4">
        <v>0</v>
      </c>
      <c r="AV1267" s="4">
        <v>0</v>
      </c>
      <c r="AW1267" s="4">
        <f t="shared" si="319"/>
        <v>44</v>
      </c>
      <c r="AX1267" s="8">
        <f t="shared" si="320"/>
        <v>44</v>
      </c>
      <c r="AY1267" s="4">
        <v>0</v>
      </c>
      <c r="AZ1267" s="12">
        <v>0</v>
      </c>
      <c r="BA1267" s="4">
        <v>0</v>
      </c>
      <c r="BB1267" s="4">
        <v>63</v>
      </c>
      <c r="BC1267" s="4">
        <v>63</v>
      </c>
      <c r="BD1267" s="4">
        <v>51</v>
      </c>
      <c r="BE1267" s="4">
        <v>51</v>
      </c>
      <c r="BF1267" s="4">
        <v>0</v>
      </c>
      <c r="BG1267" s="11">
        <f t="shared" si="314"/>
        <v>41</v>
      </c>
      <c r="BH1267" s="12">
        <v>41</v>
      </c>
      <c r="BI1267" s="12">
        <v>0</v>
      </c>
      <c r="BJ1267" s="12">
        <v>17</v>
      </c>
      <c r="BK1267" s="12">
        <v>3852</v>
      </c>
      <c r="BL1267" s="4">
        <f t="shared" si="321"/>
        <v>3374</v>
      </c>
      <c r="BM1267" s="8">
        <f t="shared" si="322"/>
        <v>41</v>
      </c>
      <c r="BN1267" s="12">
        <v>41</v>
      </c>
      <c r="BO1267" s="12">
        <v>0</v>
      </c>
      <c r="BP1267" s="12">
        <v>0</v>
      </c>
      <c r="BQ1267" s="12">
        <v>0</v>
      </c>
      <c r="BR1267" s="4">
        <f t="shared" si="323"/>
        <v>7223</v>
      </c>
      <c r="BS1267" s="4">
        <f t="shared" si="324"/>
        <v>7072</v>
      </c>
      <c r="BT1267" s="4">
        <f t="shared" si="325"/>
        <v>118</v>
      </c>
      <c r="BU1267" s="4">
        <f t="shared" si="326"/>
        <v>12910</v>
      </c>
      <c r="BW1267" s="12">
        <v>0</v>
      </c>
    </row>
    <row r="1268" spans="1:75">
      <c r="A1268" s="4" t="s">
        <v>155</v>
      </c>
      <c r="B1268" s="19">
        <v>43319</v>
      </c>
      <c r="C1268" s="4" t="s">
        <v>220</v>
      </c>
      <c r="D1268" s="5">
        <v>2018</v>
      </c>
      <c r="E1268" s="4" t="str">
        <f t="shared" si="315"/>
        <v>SkagitPrimary2018</v>
      </c>
      <c r="F1268" s="4">
        <v>74936</v>
      </c>
      <c r="G1268" s="4">
        <v>5871</v>
      </c>
      <c r="H1268" s="4">
        <v>31693</v>
      </c>
      <c r="I1268" s="4">
        <v>6</v>
      </c>
      <c r="J1268" s="4">
        <v>2</v>
      </c>
      <c r="K1268" s="4">
        <f t="shared" si="316"/>
        <v>31697</v>
      </c>
      <c r="L1268" s="4">
        <f t="shared" si="317"/>
        <v>0</v>
      </c>
      <c r="M1268" s="4">
        <v>75515</v>
      </c>
      <c r="N1268" s="4">
        <v>32176</v>
      </c>
      <c r="O1268" s="4">
        <v>31697</v>
      </c>
      <c r="P1268" s="4">
        <v>3</v>
      </c>
      <c r="Q1268" s="4">
        <v>3</v>
      </c>
      <c r="R1268" s="4">
        <v>476</v>
      </c>
      <c r="S1268" s="4">
        <v>150</v>
      </c>
      <c r="T1268" s="4">
        <v>120</v>
      </c>
      <c r="U1268" s="4">
        <v>204</v>
      </c>
      <c r="V1268" s="4">
        <v>2</v>
      </c>
      <c r="W1268" s="4">
        <v>0</v>
      </c>
      <c r="X1268" s="4">
        <f t="shared" si="318"/>
        <v>0</v>
      </c>
      <c r="Z1268" s="4">
        <v>869</v>
      </c>
      <c r="AA1268" s="4">
        <v>118</v>
      </c>
      <c r="AB1268" s="4">
        <v>118</v>
      </c>
      <c r="AC1268" s="4">
        <v>0</v>
      </c>
      <c r="AD1268" s="4">
        <v>0</v>
      </c>
      <c r="AE1268" s="4">
        <v>0</v>
      </c>
      <c r="AF1268" s="4">
        <v>0</v>
      </c>
      <c r="AG1268" s="4">
        <v>0</v>
      </c>
      <c r="AH1268" s="4">
        <v>0</v>
      </c>
      <c r="AI1268" s="4">
        <v>0</v>
      </c>
      <c r="AJ1268" s="4">
        <v>0</v>
      </c>
      <c r="AK1268" s="4">
        <v>0</v>
      </c>
      <c r="AL1268" s="4">
        <v>0</v>
      </c>
      <c r="AM1268" s="4">
        <v>0</v>
      </c>
      <c r="AN1268" s="4">
        <v>0</v>
      </c>
      <c r="AO1268" s="4">
        <v>0</v>
      </c>
      <c r="AP1268" s="4">
        <v>0</v>
      </c>
      <c r="AQ1268" s="4">
        <v>0</v>
      </c>
      <c r="AR1268" s="4">
        <v>0</v>
      </c>
      <c r="AS1268" s="4">
        <v>0</v>
      </c>
      <c r="AT1268" s="4">
        <v>0</v>
      </c>
      <c r="AU1268" s="4">
        <v>0</v>
      </c>
      <c r="AV1268" s="4">
        <v>0</v>
      </c>
      <c r="AW1268" s="4">
        <f t="shared" si="319"/>
        <v>118</v>
      </c>
      <c r="AX1268" s="8">
        <f t="shared" si="320"/>
        <v>118</v>
      </c>
      <c r="AY1268" s="4">
        <v>0</v>
      </c>
      <c r="AZ1268" s="12">
        <v>0</v>
      </c>
      <c r="BA1268" s="4">
        <v>0</v>
      </c>
      <c r="BB1268" s="4">
        <v>189</v>
      </c>
      <c r="BC1268" s="4">
        <v>189</v>
      </c>
      <c r="BD1268" s="4">
        <v>133</v>
      </c>
      <c r="BE1268" s="4">
        <v>133</v>
      </c>
      <c r="BF1268" s="4">
        <v>0</v>
      </c>
      <c r="BG1268" s="11">
        <f t="shared" si="314"/>
        <v>28</v>
      </c>
      <c r="BH1268" s="12">
        <v>28</v>
      </c>
      <c r="BI1268" s="12">
        <v>0</v>
      </c>
      <c r="BJ1268" s="12">
        <v>5</v>
      </c>
      <c r="BK1268" s="12">
        <v>18547</v>
      </c>
      <c r="BL1268" s="4">
        <f t="shared" si="321"/>
        <v>13601</v>
      </c>
      <c r="BM1268" s="8">
        <f t="shared" si="322"/>
        <v>69</v>
      </c>
      <c r="BN1268" s="12">
        <v>0</v>
      </c>
      <c r="BO1268" s="12">
        <v>69</v>
      </c>
      <c r="BP1268" s="12">
        <v>0</v>
      </c>
      <c r="BQ1268" s="12">
        <v>23</v>
      </c>
      <c r="BR1268" s="4">
        <f t="shared" si="323"/>
        <v>32058</v>
      </c>
      <c r="BS1268" s="4">
        <f t="shared" si="324"/>
        <v>31579</v>
      </c>
      <c r="BT1268" s="4">
        <f t="shared" si="325"/>
        <v>476</v>
      </c>
      <c r="BU1268" s="4">
        <f t="shared" si="326"/>
        <v>74646</v>
      </c>
      <c r="BW1268" s="12">
        <v>4</v>
      </c>
    </row>
    <row r="1269" spans="1:75">
      <c r="A1269" s="4" t="s">
        <v>157</v>
      </c>
      <c r="B1269" s="19">
        <v>43319</v>
      </c>
      <c r="C1269" s="4" t="s">
        <v>220</v>
      </c>
      <c r="D1269" s="5">
        <v>2018</v>
      </c>
      <c r="E1269" s="4" t="str">
        <f t="shared" si="315"/>
        <v>SkamaniaPrimary2018</v>
      </c>
      <c r="F1269" s="4">
        <v>7613</v>
      </c>
      <c r="G1269" s="4">
        <v>1033</v>
      </c>
      <c r="H1269" s="4">
        <v>3060</v>
      </c>
      <c r="I1269" s="4">
        <v>0</v>
      </c>
      <c r="J1269" s="4">
        <v>0</v>
      </c>
      <c r="K1269" s="4">
        <f t="shared" si="316"/>
        <v>3060</v>
      </c>
      <c r="L1269" s="4">
        <f t="shared" si="317"/>
        <v>0</v>
      </c>
      <c r="M1269" s="4">
        <v>7629</v>
      </c>
      <c r="N1269" s="4">
        <v>3103</v>
      </c>
      <c r="O1269" s="4">
        <v>3060</v>
      </c>
      <c r="P1269" s="4">
        <v>7</v>
      </c>
      <c r="Q1269" s="4">
        <v>0</v>
      </c>
      <c r="R1269" s="4">
        <v>36</v>
      </c>
      <c r="S1269" s="4">
        <v>7</v>
      </c>
      <c r="T1269" s="4">
        <v>7</v>
      </c>
      <c r="U1269" s="4">
        <v>21</v>
      </c>
      <c r="V1269" s="4">
        <v>0</v>
      </c>
      <c r="W1269" s="4">
        <v>1</v>
      </c>
      <c r="X1269" s="4">
        <f t="shared" si="318"/>
        <v>0</v>
      </c>
      <c r="Z1269" s="4">
        <v>102</v>
      </c>
      <c r="AA1269" s="4">
        <v>19</v>
      </c>
      <c r="AB1269" s="4">
        <v>19</v>
      </c>
      <c r="AC1269" s="4">
        <v>0</v>
      </c>
      <c r="AD1269" s="4">
        <v>0</v>
      </c>
      <c r="AE1269" s="4">
        <v>0</v>
      </c>
      <c r="AF1269" s="4">
        <v>0</v>
      </c>
      <c r="AG1269" s="4">
        <v>0</v>
      </c>
      <c r="AH1269" s="4">
        <v>0</v>
      </c>
      <c r="AI1269" s="4">
        <v>0</v>
      </c>
      <c r="AJ1269" s="4">
        <v>0</v>
      </c>
      <c r="AK1269" s="4">
        <v>0</v>
      </c>
      <c r="AL1269" s="4">
        <v>0</v>
      </c>
      <c r="AM1269" s="4">
        <v>0</v>
      </c>
      <c r="AN1269" s="4">
        <v>0</v>
      </c>
      <c r="AO1269" s="4">
        <v>0</v>
      </c>
      <c r="AP1269" s="4">
        <v>0</v>
      </c>
      <c r="AQ1269" s="4">
        <v>0</v>
      </c>
      <c r="AR1269" s="4">
        <v>0</v>
      </c>
      <c r="AS1269" s="4">
        <v>0</v>
      </c>
      <c r="AT1269" s="4">
        <v>0</v>
      </c>
      <c r="AU1269" s="4">
        <v>0</v>
      </c>
      <c r="AV1269" s="4">
        <v>0</v>
      </c>
      <c r="AW1269" s="4">
        <f t="shared" si="319"/>
        <v>19</v>
      </c>
      <c r="AX1269" s="8">
        <f t="shared" si="320"/>
        <v>19</v>
      </c>
      <c r="AY1269" s="4">
        <v>0</v>
      </c>
      <c r="AZ1269" s="12">
        <v>0</v>
      </c>
      <c r="BA1269" s="4">
        <v>0</v>
      </c>
      <c r="BB1269" s="4">
        <v>12</v>
      </c>
      <c r="BC1269" s="4">
        <v>0</v>
      </c>
      <c r="BD1269" s="4">
        <v>10</v>
      </c>
      <c r="BE1269" s="4">
        <v>10</v>
      </c>
      <c r="BF1269" s="4">
        <v>0</v>
      </c>
      <c r="BG1269" s="11">
        <f t="shared" si="314"/>
        <v>5</v>
      </c>
      <c r="BH1269" s="12">
        <v>5</v>
      </c>
      <c r="BI1269" s="12">
        <v>0</v>
      </c>
      <c r="BJ1269" s="12">
        <v>0</v>
      </c>
      <c r="BK1269" s="12">
        <v>1827</v>
      </c>
      <c r="BL1269" s="4">
        <f t="shared" si="321"/>
        <v>1271</v>
      </c>
      <c r="BM1269" s="8">
        <f t="shared" si="322"/>
        <v>19</v>
      </c>
      <c r="BN1269" s="12">
        <v>19</v>
      </c>
      <c r="BO1269" s="12">
        <v>0</v>
      </c>
      <c r="BP1269" s="12">
        <v>0</v>
      </c>
      <c r="BQ1269" s="12">
        <v>0</v>
      </c>
      <c r="BR1269" s="4">
        <f t="shared" si="323"/>
        <v>3084</v>
      </c>
      <c r="BS1269" s="4">
        <f t="shared" si="324"/>
        <v>3041</v>
      </c>
      <c r="BT1269" s="4">
        <f t="shared" si="325"/>
        <v>36</v>
      </c>
      <c r="BU1269" s="4">
        <f t="shared" si="326"/>
        <v>7527</v>
      </c>
      <c r="BW1269" s="12">
        <v>0</v>
      </c>
    </row>
    <row r="1270" spans="1:75">
      <c r="A1270" s="4" t="s">
        <v>159</v>
      </c>
      <c r="B1270" s="19">
        <v>43319</v>
      </c>
      <c r="C1270" s="4" t="s">
        <v>220</v>
      </c>
      <c r="D1270" s="5">
        <v>2018</v>
      </c>
      <c r="E1270" s="4" t="str">
        <f t="shared" si="315"/>
        <v>SnohomishPrimary2018</v>
      </c>
      <c r="F1270" s="4">
        <v>454267</v>
      </c>
      <c r="G1270" s="4">
        <v>48050</v>
      </c>
      <c r="H1270" s="4">
        <v>168185</v>
      </c>
      <c r="I1270" s="4">
        <v>39</v>
      </c>
      <c r="J1270" s="4">
        <v>0</v>
      </c>
      <c r="K1270" s="4">
        <f t="shared" si="316"/>
        <v>168224</v>
      </c>
      <c r="L1270" s="4">
        <f t="shared" si="317"/>
        <v>-2</v>
      </c>
      <c r="M1270" s="4">
        <v>458006</v>
      </c>
      <c r="N1270" s="4">
        <v>170904</v>
      </c>
      <c r="O1270" s="4">
        <v>168226</v>
      </c>
      <c r="P1270" s="4">
        <v>4</v>
      </c>
      <c r="Q1270" s="4">
        <v>2</v>
      </c>
      <c r="R1270" s="4">
        <v>2675</v>
      </c>
      <c r="S1270" s="4">
        <v>246</v>
      </c>
      <c r="T1270" s="4">
        <v>178</v>
      </c>
      <c r="U1270" s="4">
        <v>2155</v>
      </c>
      <c r="V1270" s="4">
        <v>13</v>
      </c>
      <c r="W1270" s="4">
        <v>83</v>
      </c>
      <c r="X1270" s="4">
        <f t="shared" si="318"/>
        <v>-1</v>
      </c>
      <c r="Z1270" s="4">
        <v>5835</v>
      </c>
      <c r="AA1270" s="4">
        <v>836</v>
      </c>
      <c r="AB1270" s="4">
        <v>832</v>
      </c>
      <c r="AC1270" s="4">
        <v>4</v>
      </c>
      <c r="AD1270" s="4">
        <v>2</v>
      </c>
      <c r="AE1270" s="4">
        <v>0</v>
      </c>
      <c r="AF1270" s="4">
        <v>0</v>
      </c>
      <c r="AG1270" s="4">
        <v>2</v>
      </c>
      <c r="AH1270" s="4">
        <v>0</v>
      </c>
      <c r="AI1270" s="4">
        <v>0</v>
      </c>
      <c r="AJ1270" s="4">
        <v>0</v>
      </c>
      <c r="AK1270" s="4">
        <v>0</v>
      </c>
      <c r="AL1270" s="4">
        <v>0</v>
      </c>
      <c r="AM1270" s="4">
        <v>0</v>
      </c>
      <c r="AN1270" s="4">
        <v>4</v>
      </c>
      <c r="AO1270" s="4">
        <v>20</v>
      </c>
      <c r="AP1270" s="4">
        <v>2</v>
      </c>
      <c r="AQ1270" s="4">
        <v>13</v>
      </c>
      <c r="AR1270" s="4">
        <v>5</v>
      </c>
      <c r="AS1270" s="4">
        <v>0</v>
      </c>
      <c r="AT1270" s="4">
        <v>0</v>
      </c>
      <c r="AU1270" s="4">
        <v>0</v>
      </c>
      <c r="AV1270" s="4">
        <v>5</v>
      </c>
      <c r="AW1270" s="4">
        <f t="shared" si="319"/>
        <v>836</v>
      </c>
      <c r="AX1270" s="8">
        <f t="shared" si="320"/>
        <v>832</v>
      </c>
      <c r="AY1270" s="4">
        <v>0</v>
      </c>
      <c r="AZ1270" s="12">
        <v>0</v>
      </c>
      <c r="BA1270" s="4">
        <v>0</v>
      </c>
      <c r="BB1270" s="4">
        <v>240</v>
      </c>
      <c r="BC1270" s="4">
        <v>240</v>
      </c>
      <c r="BD1270" s="4">
        <v>211</v>
      </c>
      <c r="BE1270" s="4">
        <v>206</v>
      </c>
      <c r="BF1270" s="4">
        <v>5</v>
      </c>
      <c r="BG1270" s="11">
        <f t="shared" si="314"/>
        <v>521</v>
      </c>
      <c r="BH1270" s="12">
        <v>516</v>
      </c>
      <c r="BI1270" s="12">
        <v>5</v>
      </c>
      <c r="BJ1270" s="12">
        <v>17</v>
      </c>
      <c r="BK1270" s="12">
        <v>78006</v>
      </c>
      <c r="BL1270" s="4">
        <f t="shared" si="321"/>
        <v>92377</v>
      </c>
      <c r="BM1270" s="8">
        <f t="shared" si="322"/>
        <v>2044</v>
      </c>
      <c r="BN1270" s="12">
        <v>2044</v>
      </c>
      <c r="BO1270" s="12">
        <v>0</v>
      </c>
      <c r="BP1270" s="12">
        <v>0</v>
      </c>
      <c r="BQ1270" s="12">
        <v>6</v>
      </c>
      <c r="BR1270" s="4">
        <f t="shared" si="323"/>
        <v>170048</v>
      </c>
      <c r="BS1270" s="4">
        <f t="shared" si="324"/>
        <v>167381</v>
      </c>
      <c r="BT1270" s="4">
        <f t="shared" si="325"/>
        <v>2666</v>
      </c>
      <c r="BU1270" s="4">
        <f t="shared" si="326"/>
        <v>452167</v>
      </c>
      <c r="BW1270" s="12">
        <v>0</v>
      </c>
    </row>
    <row r="1271" spans="1:75">
      <c r="A1271" s="4" t="s">
        <v>161</v>
      </c>
      <c r="B1271" s="19">
        <v>43319</v>
      </c>
      <c r="C1271" s="4" t="s">
        <v>220</v>
      </c>
      <c r="D1271" s="5">
        <v>2018</v>
      </c>
      <c r="E1271" s="4" t="str">
        <f t="shared" si="315"/>
        <v>SpokanePrimary2018</v>
      </c>
      <c r="F1271" s="4">
        <v>311209</v>
      </c>
      <c r="G1271" s="4">
        <v>31503</v>
      </c>
      <c r="H1271" s="4">
        <v>143549</v>
      </c>
      <c r="I1271" s="4">
        <v>24</v>
      </c>
      <c r="J1271" s="4">
        <v>2</v>
      </c>
      <c r="K1271" s="4">
        <f t="shared" si="316"/>
        <v>143571</v>
      </c>
      <c r="L1271" s="4">
        <f t="shared" si="317"/>
        <v>2</v>
      </c>
      <c r="M1271" s="4">
        <v>313800</v>
      </c>
      <c r="N1271" s="4">
        <v>145680</v>
      </c>
      <c r="O1271" s="4">
        <v>143569</v>
      </c>
      <c r="P1271" s="4">
        <v>10</v>
      </c>
      <c r="Q1271" s="4">
        <v>0</v>
      </c>
      <c r="R1271" s="4">
        <v>2097</v>
      </c>
      <c r="S1271" s="4">
        <v>214</v>
      </c>
      <c r="T1271" s="4">
        <v>504</v>
      </c>
      <c r="U1271" s="4">
        <v>1105</v>
      </c>
      <c r="V1271" s="4">
        <v>7</v>
      </c>
      <c r="W1271" s="4">
        <v>267</v>
      </c>
      <c r="X1271" s="4">
        <f t="shared" si="318"/>
        <v>4</v>
      </c>
      <c r="Z1271" s="4">
        <v>6027</v>
      </c>
      <c r="AA1271" s="4">
        <v>1370</v>
      </c>
      <c r="AB1271" s="4">
        <v>1355</v>
      </c>
      <c r="AC1271" s="4">
        <v>15</v>
      </c>
      <c r="AD1271" s="4">
        <v>1</v>
      </c>
      <c r="AE1271" s="4">
        <v>9</v>
      </c>
      <c r="AF1271" s="4">
        <v>5</v>
      </c>
      <c r="AG1271" s="4">
        <v>0</v>
      </c>
      <c r="AH1271" s="4">
        <v>0</v>
      </c>
      <c r="AI1271" s="4">
        <v>0</v>
      </c>
      <c r="AJ1271" s="4">
        <v>0</v>
      </c>
      <c r="AK1271" s="4">
        <v>0</v>
      </c>
      <c r="AL1271" s="4">
        <v>0</v>
      </c>
      <c r="AM1271" s="4">
        <v>0</v>
      </c>
      <c r="AN1271" s="4">
        <v>25</v>
      </c>
      <c r="AO1271" s="4">
        <v>25</v>
      </c>
      <c r="AP1271" s="4">
        <v>10</v>
      </c>
      <c r="AQ1271" s="4">
        <v>3</v>
      </c>
      <c r="AR1271" s="4">
        <v>12</v>
      </c>
      <c r="AS1271" s="4">
        <v>0</v>
      </c>
      <c r="AT1271" s="4">
        <v>0</v>
      </c>
      <c r="AU1271" s="4">
        <v>0</v>
      </c>
      <c r="AV1271" s="4">
        <v>12</v>
      </c>
      <c r="AW1271" s="4">
        <f t="shared" si="319"/>
        <v>1370</v>
      </c>
      <c r="AX1271" s="8">
        <f t="shared" si="320"/>
        <v>1355</v>
      </c>
      <c r="AY1271" s="4">
        <v>0</v>
      </c>
      <c r="AZ1271" s="12">
        <v>0</v>
      </c>
      <c r="BA1271" s="4">
        <v>0</v>
      </c>
      <c r="BB1271" s="4">
        <v>488</v>
      </c>
      <c r="BC1271" s="4">
        <v>488</v>
      </c>
      <c r="BD1271" s="4">
        <v>344</v>
      </c>
      <c r="BE1271" s="4">
        <v>342</v>
      </c>
      <c r="BF1271" s="4">
        <v>2</v>
      </c>
      <c r="BG1271" s="11">
        <f t="shared" si="314"/>
        <v>93</v>
      </c>
      <c r="BH1271" s="12">
        <v>91</v>
      </c>
      <c r="BI1271" s="12">
        <v>2</v>
      </c>
      <c r="BJ1271" s="12">
        <v>12</v>
      </c>
      <c r="BK1271" s="12">
        <v>51519</v>
      </c>
      <c r="BL1271" s="4">
        <f t="shared" si="321"/>
        <v>94068</v>
      </c>
      <c r="BM1271" s="8">
        <f t="shared" si="322"/>
        <v>165</v>
      </c>
      <c r="BN1271" s="12">
        <v>165</v>
      </c>
      <c r="BO1271" s="12">
        <v>0</v>
      </c>
      <c r="BP1271" s="12">
        <v>84</v>
      </c>
      <c r="BQ1271" s="12">
        <v>0</v>
      </c>
      <c r="BR1271" s="4">
        <f t="shared" si="323"/>
        <v>144285</v>
      </c>
      <c r="BS1271" s="4">
        <f t="shared" si="324"/>
        <v>142211</v>
      </c>
      <c r="BT1271" s="4">
        <f t="shared" si="325"/>
        <v>2070</v>
      </c>
      <c r="BU1271" s="4">
        <f t="shared" si="326"/>
        <v>307748</v>
      </c>
      <c r="BW1271" s="12">
        <v>14</v>
      </c>
    </row>
    <row r="1272" spans="1:75">
      <c r="A1272" s="4" t="s">
        <v>163</v>
      </c>
      <c r="B1272" s="19">
        <v>43319</v>
      </c>
      <c r="C1272" s="4" t="s">
        <v>220</v>
      </c>
      <c r="D1272" s="5">
        <v>2018</v>
      </c>
      <c r="E1272" s="4" t="str">
        <f t="shared" si="315"/>
        <v>StevensPrimary2018</v>
      </c>
      <c r="F1272" s="4">
        <v>30320</v>
      </c>
      <c r="G1272" s="4">
        <v>3725</v>
      </c>
      <c r="H1272" s="4">
        <v>15620</v>
      </c>
      <c r="I1272" s="4">
        <v>3</v>
      </c>
      <c r="J1272" s="4">
        <v>0</v>
      </c>
      <c r="K1272" s="4">
        <f t="shared" si="316"/>
        <v>15623</v>
      </c>
      <c r="L1272" s="4">
        <f t="shared" si="317"/>
        <v>-3</v>
      </c>
      <c r="M1272" s="4">
        <v>30320</v>
      </c>
      <c r="N1272" s="4">
        <v>15811</v>
      </c>
      <c r="O1272" s="4">
        <v>15626</v>
      </c>
      <c r="P1272" s="4">
        <v>5</v>
      </c>
      <c r="Q1272" s="4">
        <v>5</v>
      </c>
      <c r="R1272" s="4">
        <v>180</v>
      </c>
      <c r="S1272" s="4">
        <v>34</v>
      </c>
      <c r="T1272" s="4">
        <v>34</v>
      </c>
      <c r="U1272" s="4">
        <v>102</v>
      </c>
      <c r="V1272" s="4">
        <v>0</v>
      </c>
      <c r="W1272" s="4">
        <v>10</v>
      </c>
      <c r="X1272" s="4">
        <f t="shared" si="318"/>
        <v>0</v>
      </c>
      <c r="Z1272" s="4">
        <v>297</v>
      </c>
      <c r="AA1272" s="4">
        <v>81</v>
      </c>
      <c r="AB1272" s="4">
        <v>80</v>
      </c>
      <c r="AC1272" s="4">
        <v>1</v>
      </c>
      <c r="AD1272" s="4">
        <v>0</v>
      </c>
      <c r="AE1272" s="4">
        <v>1</v>
      </c>
      <c r="AF1272" s="4">
        <v>0</v>
      </c>
      <c r="AG1272" s="4">
        <v>0</v>
      </c>
      <c r="AH1272" s="4">
        <v>0</v>
      </c>
      <c r="AI1272" s="4">
        <v>0</v>
      </c>
      <c r="AJ1272" s="4">
        <v>0</v>
      </c>
      <c r="AK1272" s="4">
        <v>0</v>
      </c>
      <c r="AL1272" s="4">
        <v>0</v>
      </c>
      <c r="AM1272" s="4">
        <v>0</v>
      </c>
      <c r="AN1272" s="4">
        <v>0</v>
      </c>
      <c r="AO1272" s="4">
        <v>1</v>
      </c>
      <c r="AP1272" s="4">
        <v>0</v>
      </c>
      <c r="AQ1272" s="4">
        <v>1</v>
      </c>
      <c r="AR1272" s="4">
        <v>0</v>
      </c>
      <c r="AS1272" s="4">
        <v>0</v>
      </c>
      <c r="AT1272" s="4">
        <v>0</v>
      </c>
      <c r="AU1272" s="4">
        <v>0</v>
      </c>
      <c r="AV1272" s="4">
        <v>0</v>
      </c>
      <c r="AW1272" s="4">
        <f t="shared" si="319"/>
        <v>81</v>
      </c>
      <c r="AX1272" s="8">
        <f t="shared" si="320"/>
        <v>80</v>
      </c>
      <c r="AY1272" s="4">
        <v>0</v>
      </c>
      <c r="AZ1272" s="12">
        <v>0</v>
      </c>
      <c r="BA1272" s="4">
        <v>0</v>
      </c>
      <c r="BB1272" s="4">
        <v>71</v>
      </c>
      <c r="BC1272" s="4">
        <v>0</v>
      </c>
      <c r="BD1272" s="4">
        <v>53</v>
      </c>
      <c r="BE1272" s="4">
        <v>53</v>
      </c>
      <c r="BF1272" s="4">
        <v>0</v>
      </c>
      <c r="BG1272" s="11">
        <f t="shared" si="314"/>
        <v>7</v>
      </c>
      <c r="BH1272" s="12">
        <v>6</v>
      </c>
      <c r="BI1272" s="12">
        <v>1</v>
      </c>
      <c r="BJ1272" s="12">
        <v>0</v>
      </c>
      <c r="BK1272" s="12">
        <v>2883</v>
      </c>
      <c r="BL1272" s="4">
        <f t="shared" si="321"/>
        <v>12921</v>
      </c>
      <c r="BM1272" s="8">
        <f t="shared" si="322"/>
        <v>13</v>
      </c>
      <c r="BN1272" s="12">
        <v>13</v>
      </c>
      <c r="BO1272" s="12">
        <v>0</v>
      </c>
      <c r="BP1272" s="12">
        <v>0</v>
      </c>
      <c r="BQ1272" s="12">
        <v>0</v>
      </c>
      <c r="BR1272" s="4">
        <f t="shared" si="323"/>
        <v>15729</v>
      </c>
      <c r="BS1272" s="4">
        <f t="shared" si="324"/>
        <v>15545</v>
      </c>
      <c r="BT1272" s="4">
        <f t="shared" si="325"/>
        <v>179</v>
      </c>
      <c r="BU1272" s="4">
        <f t="shared" si="326"/>
        <v>30023</v>
      </c>
      <c r="BW1272" s="12">
        <v>0</v>
      </c>
    </row>
    <row r="1273" spans="1:75">
      <c r="A1273" s="4" t="s">
        <v>166</v>
      </c>
      <c r="B1273" s="19">
        <v>43319</v>
      </c>
      <c r="C1273" s="4" t="s">
        <v>220</v>
      </c>
      <c r="D1273" s="5">
        <v>2018</v>
      </c>
      <c r="E1273" s="4" t="str">
        <f t="shared" si="315"/>
        <v>ThurstonPrimary2018</v>
      </c>
      <c r="F1273" s="4">
        <v>178188</v>
      </c>
      <c r="G1273" s="4">
        <v>19596</v>
      </c>
      <c r="H1273" s="4">
        <v>68721</v>
      </c>
      <c r="I1273" s="4">
        <v>27</v>
      </c>
      <c r="J1273" s="4">
        <v>8</v>
      </c>
      <c r="K1273" s="4">
        <f t="shared" si="316"/>
        <v>68740</v>
      </c>
      <c r="L1273" s="4">
        <f t="shared" si="317"/>
        <v>0</v>
      </c>
      <c r="M1273" s="4">
        <v>180297</v>
      </c>
      <c r="N1273" s="4">
        <v>69530</v>
      </c>
      <c r="O1273" s="4">
        <v>68740</v>
      </c>
      <c r="P1273" s="4">
        <v>4</v>
      </c>
      <c r="Q1273" s="4">
        <v>4</v>
      </c>
      <c r="R1273" s="4">
        <v>786</v>
      </c>
      <c r="S1273" s="4">
        <v>73</v>
      </c>
      <c r="T1273" s="4">
        <v>187</v>
      </c>
      <c r="U1273" s="4">
        <v>471</v>
      </c>
      <c r="V1273" s="4">
        <v>6</v>
      </c>
      <c r="W1273" s="4">
        <v>49</v>
      </c>
      <c r="X1273" s="4">
        <f t="shared" si="318"/>
        <v>0</v>
      </c>
      <c r="Z1273" s="4">
        <v>7627</v>
      </c>
      <c r="AA1273" s="4">
        <v>1191</v>
      </c>
      <c r="AB1273" s="4">
        <v>1174</v>
      </c>
      <c r="AC1273" s="4">
        <v>17</v>
      </c>
      <c r="AD1273" s="4">
        <v>1</v>
      </c>
      <c r="AE1273" s="4">
        <v>12</v>
      </c>
      <c r="AF1273" s="4">
        <v>1</v>
      </c>
      <c r="AG1273" s="4">
        <v>3</v>
      </c>
      <c r="AH1273" s="4">
        <v>0</v>
      </c>
      <c r="AI1273" s="4">
        <v>0</v>
      </c>
      <c r="AJ1273" s="4">
        <v>0</v>
      </c>
      <c r="AK1273" s="4">
        <v>0</v>
      </c>
      <c r="AL1273" s="4">
        <v>0</v>
      </c>
      <c r="AM1273" s="4">
        <v>0</v>
      </c>
      <c r="AN1273" s="4">
        <v>0</v>
      </c>
      <c r="AO1273" s="4">
        <v>11</v>
      </c>
      <c r="AP1273" s="4">
        <v>0</v>
      </c>
      <c r="AQ1273" s="4">
        <v>9</v>
      </c>
      <c r="AR1273" s="4">
        <v>2</v>
      </c>
      <c r="AS1273" s="4">
        <v>0</v>
      </c>
      <c r="AT1273" s="4">
        <v>1</v>
      </c>
      <c r="AU1273" s="4">
        <v>0</v>
      </c>
      <c r="AV1273" s="4">
        <v>1</v>
      </c>
      <c r="AW1273" s="4">
        <f t="shared" si="319"/>
        <v>1191</v>
      </c>
      <c r="AX1273" s="8">
        <f t="shared" si="320"/>
        <v>1174</v>
      </c>
      <c r="AY1273" s="4">
        <v>0</v>
      </c>
      <c r="AZ1273" s="12">
        <v>0</v>
      </c>
      <c r="BA1273" s="4">
        <v>0</v>
      </c>
      <c r="BB1273" s="4">
        <v>1585</v>
      </c>
      <c r="BC1273" s="4">
        <v>0</v>
      </c>
      <c r="BD1273" s="4">
        <v>575</v>
      </c>
      <c r="BE1273" s="4">
        <v>569</v>
      </c>
      <c r="BF1273" s="4">
        <v>6</v>
      </c>
      <c r="BG1273" s="11">
        <f t="shared" si="314"/>
        <v>89</v>
      </c>
      <c r="BH1273" s="12">
        <v>83</v>
      </c>
      <c r="BI1273" s="12">
        <v>6</v>
      </c>
      <c r="BJ1273" s="12">
        <v>15</v>
      </c>
      <c r="BK1273" s="12">
        <v>40206</v>
      </c>
      <c r="BL1273" s="4">
        <f t="shared" si="321"/>
        <v>29235</v>
      </c>
      <c r="BM1273" s="8">
        <f t="shared" si="322"/>
        <v>156</v>
      </c>
      <c r="BN1273" s="12">
        <v>0</v>
      </c>
      <c r="BO1273" s="12">
        <v>156</v>
      </c>
      <c r="BP1273" s="12">
        <v>22</v>
      </c>
      <c r="BQ1273" s="12">
        <v>76</v>
      </c>
      <c r="BR1273" s="4">
        <f t="shared" si="323"/>
        <v>68328</v>
      </c>
      <c r="BS1273" s="4">
        <f t="shared" si="324"/>
        <v>67557</v>
      </c>
      <c r="BT1273" s="4">
        <f t="shared" si="325"/>
        <v>767</v>
      </c>
      <c r="BU1273" s="4">
        <f t="shared" si="326"/>
        <v>172670</v>
      </c>
      <c r="BW1273" s="12">
        <v>15</v>
      </c>
    </row>
    <row r="1274" spans="1:75">
      <c r="A1274" s="4" t="s">
        <v>168</v>
      </c>
      <c r="B1274" s="19">
        <v>43319</v>
      </c>
      <c r="C1274" s="4" t="s">
        <v>220</v>
      </c>
      <c r="D1274" s="5">
        <v>2018</v>
      </c>
      <c r="E1274" s="4" t="str">
        <f t="shared" si="315"/>
        <v>WahkiakumPrimary2018</v>
      </c>
      <c r="F1274" s="4">
        <v>3065</v>
      </c>
      <c r="G1274" s="4">
        <v>274</v>
      </c>
      <c r="H1274" s="4">
        <v>1933</v>
      </c>
      <c r="I1274" s="4">
        <v>0</v>
      </c>
      <c r="J1274" s="4">
        <v>0</v>
      </c>
      <c r="K1274" s="4">
        <f t="shared" si="316"/>
        <v>1933</v>
      </c>
      <c r="L1274" s="4">
        <f t="shared" si="317"/>
        <v>-3</v>
      </c>
      <c r="M1274" s="4">
        <v>3065</v>
      </c>
      <c r="N1274" s="4">
        <v>1944</v>
      </c>
      <c r="O1274" s="4">
        <v>1936</v>
      </c>
      <c r="P1274" s="4">
        <v>1</v>
      </c>
      <c r="Q1274" s="4">
        <v>0</v>
      </c>
      <c r="R1274" s="4">
        <v>7</v>
      </c>
      <c r="S1274" s="4">
        <v>0</v>
      </c>
      <c r="T1274" s="4">
        <v>0</v>
      </c>
      <c r="U1274" s="4">
        <v>7</v>
      </c>
      <c r="V1274" s="4">
        <v>0</v>
      </c>
      <c r="W1274" s="4">
        <v>0</v>
      </c>
      <c r="X1274" s="4">
        <f t="shared" si="318"/>
        <v>0</v>
      </c>
      <c r="Z1274" s="4">
        <v>22</v>
      </c>
      <c r="AA1274" s="4">
        <v>2</v>
      </c>
      <c r="AB1274" s="4">
        <v>2</v>
      </c>
      <c r="AC1274" s="4">
        <v>0</v>
      </c>
      <c r="AD1274" s="4">
        <v>0</v>
      </c>
      <c r="AE1274" s="4">
        <v>0</v>
      </c>
      <c r="AF1274" s="4">
        <v>0</v>
      </c>
      <c r="AG1274" s="4">
        <v>0</v>
      </c>
      <c r="AH1274" s="4">
        <v>0</v>
      </c>
      <c r="AI1274" s="4">
        <v>0</v>
      </c>
      <c r="AN1274" s="4">
        <v>0</v>
      </c>
      <c r="AO1274" s="4">
        <v>0</v>
      </c>
      <c r="AP1274" s="4">
        <v>0</v>
      </c>
      <c r="AQ1274" s="4">
        <v>0</v>
      </c>
      <c r="AR1274" s="4">
        <v>0</v>
      </c>
      <c r="AS1274" s="4">
        <v>0</v>
      </c>
      <c r="AT1274" s="4">
        <v>0</v>
      </c>
      <c r="AU1274" s="4">
        <v>0</v>
      </c>
      <c r="AV1274" s="4">
        <v>0</v>
      </c>
      <c r="AW1274" s="4">
        <f t="shared" si="319"/>
        <v>2</v>
      </c>
      <c r="AX1274" s="8">
        <f t="shared" si="320"/>
        <v>2</v>
      </c>
      <c r="AY1274" s="4">
        <v>0</v>
      </c>
      <c r="AZ1274" s="12">
        <v>0</v>
      </c>
      <c r="BA1274" s="4">
        <v>0</v>
      </c>
      <c r="BB1274" s="4">
        <v>7</v>
      </c>
      <c r="BC1274" s="4">
        <v>0</v>
      </c>
      <c r="BD1274" s="4">
        <v>7</v>
      </c>
      <c r="BE1274" s="4">
        <v>7</v>
      </c>
      <c r="BF1274" s="4">
        <v>0</v>
      </c>
      <c r="BG1274" s="11">
        <f t="shared" si="314"/>
        <v>0</v>
      </c>
      <c r="BH1274" s="12">
        <v>0</v>
      </c>
      <c r="BI1274" s="12">
        <v>0</v>
      </c>
      <c r="BJ1274" s="12">
        <v>0</v>
      </c>
      <c r="BK1274" s="12">
        <v>45</v>
      </c>
      <c r="BL1274" s="4">
        <f t="shared" si="321"/>
        <v>1899</v>
      </c>
      <c r="BM1274" s="8">
        <f t="shared" si="322"/>
        <v>0</v>
      </c>
      <c r="BN1274" s="12">
        <v>0</v>
      </c>
      <c r="BO1274" s="12">
        <v>0</v>
      </c>
      <c r="BP1274" s="12">
        <v>0</v>
      </c>
      <c r="BQ1274" s="12">
        <v>0</v>
      </c>
      <c r="BR1274" s="4">
        <f t="shared" si="323"/>
        <v>1942</v>
      </c>
      <c r="BS1274" s="4">
        <f t="shared" si="324"/>
        <v>1934</v>
      </c>
      <c r="BT1274" s="4">
        <f t="shared" si="325"/>
        <v>7</v>
      </c>
      <c r="BU1274" s="4">
        <f t="shared" si="326"/>
        <v>3043</v>
      </c>
      <c r="BW1274" s="12">
        <v>0</v>
      </c>
    </row>
    <row r="1275" spans="1:75">
      <c r="A1275" s="4" t="s">
        <v>170</v>
      </c>
      <c r="B1275" s="19">
        <v>43319</v>
      </c>
      <c r="C1275" s="4" t="s">
        <v>220</v>
      </c>
      <c r="D1275" s="5">
        <v>2018</v>
      </c>
      <c r="E1275" s="4" t="str">
        <f t="shared" si="315"/>
        <v>Walla WallaPrimary2018</v>
      </c>
      <c r="F1275" s="4">
        <v>33949</v>
      </c>
      <c r="G1275" s="4">
        <v>3202</v>
      </c>
      <c r="H1275" s="4">
        <v>16015</v>
      </c>
      <c r="I1275" s="4">
        <v>1</v>
      </c>
      <c r="J1275" s="4">
        <v>0</v>
      </c>
      <c r="K1275" s="4">
        <f t="shared" si="316"/>
        <v>16016</v>
      </c>
      <c r="L1275" s="4">
        <f t="shared" si="317"/>
        <v>0</v>
      </c>
      <c r="M1275" s="4">
        <v>34102</v>
      </c>
      <c r="N1275" s="4">
        <v>16209</v>
      </c>
      <c r="O1275" s="4">
        <v>16016</v>
      </c>
      <c r="P1275" s="4">
        <v>16</v>
      </c>
      <c r="Q1275" s="4">
        <v>0</v>
      </c>
      <c r="R1275" s="4">
        <v>177</v>
      </c>
      <c r="S1275" s="4">
        <v>37</v>
      </c>
      <c r="T1275" s="4">
        <v>27</v>
      </c>
      <c r="U1275" s="4">
        <v>108</v>
      </c>
      <c r="V1275" s="4">
        <v>0</v>
      </c>
      <c r="W1275" s="4">
        <v>5</v>
      </c>
      <c r="X1275" s="4">
        <f t="shared" si="318"/>
        <v>0</v>
      </c>
      <c r="Z1275" s="4">
        <v>340</v>
      </c>
      <c r="AA1275" s="4">
        <v>88</v>
      </c>
      <c r="AB1275" s="4">
        <v>88</v>
      </c>
      <c r="AC1275" s="4">
        <v>0</v>
      </c>
      <c r="AD1275" s="4">
        <v>0</v>
      </c>
      <c r="AE1275" s="4">
        <v>0</v>
      </c>
      <c r="AF1275" s="4">
        <v>0</v>
      </c>
      <c r="AG1275" s="4">
        <v>0</v>
      </c>
      <c r="AH1275" s="4">
        <v>0</v>
      </c>
      <c r="AI1275" s="4">
        <v>0</v>
      </c>
      <c r="AJ1275" s="4">
        <v>0</v>
      </c>
      <c r="AK1275" s="4">
        <v>0</v>
      </c>
      <c r="AL1275" s="4">
        <v>0</v>
      </c>
      <c r="AM1275" s="4">
        <v>0</v>
      </c>
      <c r="AN1275" s="4">
        <v>0</v>
      </c>
      <c r="AO1275" s="4">
        <v>0</v>
      </c>
      <c r="AP1275" s="4">
        <v>0</v>
      </c>
      <c r="AQ1275" s="4">
        <v>0</v>
      </c>
      <c r="AR1275" s="4">
        <v>0</v>
      </c>
      <c r="AS1275" s="4">
        <v>0</v>
      </c>
      <c r="AT1275" s="4">
        <v>0</v>
      </c>
      <c r="AU1275" s="4">
        <v>0</v>
      </c>
      <c r="AV1275" s="4">
        <v>0</v>
      </c>
      <c r="AW1275" s="4">
        <f t="shared" si="319"/>
        <v>88</v>
      </c>
      <c r="AX1275" s="8">
        <f t="shared" si="320"/>
        <v>88</v>
      </c>
      <c r="AY1275" s="4">
        <v>0</v>
      </c>
      <c r="AZ1275" s="12">
        <v>0</v>
      </c>
      <c r="BA1275" s="4">
        <v>0</v>
      </c>
      <c r="BB1275" s="4">
        <v>104</v>
      </c>
      <c r="BC1275" s="4">
        <v>104</v>
      </c>
      <c r="BD1275" s="4">
        <v>80</v>
      </c>
      <c r="BE1275" s="4">
        <v>79</v>
      </c>
      <c r="BF1275" s="4">
        <v>1</v>
      </c>
      <c r="BG1275" s="11">
        <f t="shared" si="314"/>
        <v>12</v>
      </c>
      <c r="BH1275" s="12">
        <v>12</v>
      </c>
      <c r="BI1275" s="12">
        <v>0</v>
      </c>
      <c r="BJ1275" s="12">
        <v>2</v>
      </c>
      <c r="BK1275" s="12">
        <v>8028</v>
      </c>
      <c r="BL1275" s="4">
        <f t="shared" si="321"/>
        <v>8169</v>
      </c>
      <c r="BM1275" s="8">
        <f t="shared" si="322"/>
        <v>20</v>
      </c>
      <c r="BN1275" s="12">
        <v>20</v>
      </c>
      <c r="BO1275" s="12">
        <v>0</v>
      </c>
      <c r="BP1275" s="12">
        <v>1</v>
      </c>
      <c r="BQ1275" s="12">
        <v>1</v>
      </c>
      <c r="BR1275" s="4">
        <f t="shared" si="323"/>
        <v>16121</v>
      </c>
      <c r="BS1275" s="4">
        <f t="shared" si="324"/>
        <v>15928</v>
      </c>
      <c r="BT1275" s="4">
        <f t="shared" si="325"/>
        <v>177</v>
      </c>
      <c r="BU1275" s="4">
        <f t="shared" si="326"/>
        <v>33762</v>
      </c>
      <c r="BW1275" s="12">
        <v>2</v>
      </c>
    </row>
    <row r="1276" spans="1:75">
      <c r="A1276" s="4" t="s">
        <v>172</v>
      </c>
      <c r="B1276" s="19">
        <v>43319</v>
      </c>
      <c r="C1276" s="4" t="s">
        <v>220</v>
      </c>
      <c r="D1276" s="5">
        <v>2018</v>
      </c>
      <c r="E1276" s="4" t="str">
        <f t="shared" si="315"/>
        <v>WhatcomPrimary2018</v>
      </c>
      <c r="F1276" s="4">
        <v>139813</v>
      </c>
      <c r="G1276" s="4">
        <v>13158</v>
      </c>
      <c r="H1276" s="4">
        <v>62709</v>
      </c>
      <c r="I1276" s="4">
        <v>8</v>
      </c>
      <c r="J1276" s="4">
        <v>0</v>
      </c>
      <c r="K1276" s="4">
        <f t="shared" si="316"/>
        <v>62717</v>
      </c>
      <c r="L1276" s="4">
        <f t="shared" si="317"/>
        <v>0</v>
      </c>
      <c r="M1276" s="4">
        <v>141152</v>
      </c>
      <c r="N1276" s="4">
        <v>63426</v>
      </c>
      <c r="O1276" s="4">
        <v>62717</v>
      </c>
      <c r="P1276" s="4">
        <v>7</v>
      </c>
      <c r="Q1276" s="4">
        <v>7</v>
      </c>
      <c r="R1276" s="4">
        <v>702</v>
      </c>
      <c r="S1276" s="4">
        <v>32</v>
      </c>
      <c r="T1276" s="4">
        <v>180</v>
      </c>
      <c r="U1276" s="4">
        <v>438</v>
      </c>
      <c r="V1276" s="4">
        <v>7</v>
      </c>
      <c r="W1276" s="4">
        <v>45</v>
      </c>
      <c r="X1276" s="4">
        <f t="shared" si="318"/>
        <v>0</v>
      </c>
      <c r="Z1276" s="4">
        <v>2176</v>
      </c>
      <c r="AA1276" s="4">
        <v>450</v>
      </c>
      <c r="AB1276" s="4">
        <v>444</v>
      </c>
      <c r="AC1276" s="4">
        <v>6</v>
      </c>
      <c r="AD1276" s="4">
        <v>0</v>
      </c>
      <c r="AE1276" s="4">
        <v>1</v>
      </c>
      <c r="AF1276" s="4">
        <v>2</v>
      </c>
      <c r="AG1276" s="4">
        <v>3</v>
      </c>
      <c r="AH1276" s="4">
        <v>0</v>
      </c>
      <c r="AI1276" s="4">
        <v>0</v>
      </c>
      <c r="AJ1276" s="4">
        <v>0</v>
      </c>
      <c r="AK1276" s="4">
        <v>0</v>
      </c>
      <c r="AL1276" s="4">
        <v>0</v>
      </c>
      <c r="AM1276" s="4">
        <v>0</v>
      </c>
      <c r="AN1276" s="4">
        <v>0</v>
      </c>
      <c r="AO1276" s="4">
        <v>2</v>
      </c>
      <c r="AP1276" s="4">
        <v>0</v>
      </c>
      <c r="AQ1276" s="4">
        <v>2</v>
      </c>
      <c r="AR1276" s="4">
        <v>0</v>
      </c>
      <c r="AS1276" s="4">
        <v>0</v>
      </c>
      <c r="AT1276" s="4">
        <v>0</v>
      </c>
      <c r="AU1276" s="4">
        <v>0</v>
      </c>
      <c r="AV1276" s="4">
        <v>0</v>
      </c>
      <c r="AW1276" s="4">
        <f t="shared" si="319"/>
        <v>450</v>
      </c>
      <c r="AX1276" s="8">
        <f t="shared" si="320"/>
        <v>444</v>
      </c>
      <c r="AY1276" s="4">
        <v>0</v>
      </c>
      <c r="AZ1276" s="12">
        <v>0</v>
      </c>
      <c r="BA1276" s="4">
        <v>0</v>
      </c>
      <c r="BB1276" s="4">
        <v>1023</v>
      </c>
      <c r="BC1276" s="4">
        <v>1023</v>
      </c>
      <c r="BD1276" s="4">
        <v>767</v>
      </c>
      <c r="BE1276" s="4">
        <v>733</v>
      </c>
      <c r="BF1276" s="4">
        <v>34</v>
      </c>
      <c r="BG1276" s="11">
        <f t="shared" si="314"/>
        <v>104</v>
      </c>
      <c r="BH1276" s="12">
        <v>102</v>
      </c>
      <c r="BI1276" s="12">
        <v>2</v>
      </c>
      <c r="BJ1276" s="12">
        <v>7</v>
      </c>
      <c r="BK1276" s="12">
        <v>35116</v>
      </c>
      <c r="BL1276" s="4">
        <f t="shared" si="321"/>
        <v>28206</v>
      </c>
      <c r="BM1276" s="8">
        <f t="shared" si="322"/>
        <v>428</v>
      </c>
      <c r="BN1276" s="12">
        <v>428</v>
      </c>
      <c r="BO1276" s="12">
        <v>0</v>
      </c>
      <c r="BP1276" s="12">
        <v>0</v>
      </c>
      <c r="BQ1276" s="12">
        <v>0</v>
      </c>
      <c r="BR1276" s="4">
        <f t="shared" si="323"/>
        <v>62974</v>
      </c>
      <c r="BS1276" s="4">
        <f t="shared" si="324"/>
        <v>62271</v>
      </c>
      <c r="BT1276" s="4">
        <f t="shared" si="325"/>
        <v>696</v>
      </c>
      <c r="BU1276" s="4">
        <f t="shared" si="326"/>
        <v>138976</v>
      </c>
      <c r="BW1276" s="12">
        <v>0</v>
      </c>
    </row>
    <row r="1277" spans="1:75">
      <c r="A1277" s="4" t="s">
        <v>174</v>
      </c>
      <c r="B1277" s="19">
        <v>43319</v>
      </c>
      <c r="C1277" s="4" t="s">
        <v>220</v>
      </c>
      <c r="D1277" s="5">
        <v>2018</v>
      </c>
      <c r="E1277" s="4" t="str">
        <f t="shared" si="315"/>
        <v>WhitmanPrimary2018</v>
      </c>
      <c r="F1277" s="4">
        <v>22472</v>
      </c>
      <c r="G1277" s="4">
        <v>3257</v>
      </c>
      <c r="H1277" s="4">
        <v>10421</v>
      </c>
      <c r="I1277" s="4">
        <v>1</v>
      </c>
      <c r="J1277" s="4">
        <v>1</v>
      </c>
      <c r="K1277" s="4">
        <f t="shared" si="316"/>
        <v>10421</v>
      </c>
      <c r="L1277" s="4">
        <f t="shared" si="317"/>
        <v>0</v>
      </c>
      <c r="M1277" s="4">
        <v>22684</v>
      </c>
      <c r="N1277" s="4">
        <v>10571</v>
      </c>
      <c r="O1277" s="4">
        <v>10421</v>
      </c>
      <c r="P1277" s="4">
        <v>0</v>
      </c>
      <c r="Q1277" s="4">
        <v>0</v>
      </c>
      <c r="R1277" s="4">
        <v>150</v>
      </c>
      <c r="S1277" s="4">
        <v>7</v>
      </c>
      <c r="T1277" s="4">
        <v>51</v>
      </c>
      <c r="U1277" s="4">
        <v>87</v>
      </c>
      <c r="V1277" s="4">
        <v>0</v>
      </c>
      <c r="W1277" s="4">
        <v>5</v>
      </c>
      <c r="X1277" s="4">
        <f t="shared" si="318"/>
        <v>0</v>
      </c>
      <c r="Z1277" s="4">
        <v>339</v>
      </c>
      <c r="AA1277" s="4">
        <v>75</v>
      </c>
      <c r="AB1277" s="4">
        <v>75</v>
      </c>
      <c r="AC1277" s="4">
        <v>0</v>
      </c>
      <c r="AD1277" s="4">
        <v>0</v>
      </c>
      <c r="AE1277" s="4">
        <v>0</v>
      </c>
      <c r="AF1277" s="4">
        <v>0</v>
      </c>
      <c r="AG1277" s="4">
        <v>0</v>
      </c>
      <c r="AH1277" s="4">
        <v>0</v>
      </c>
      <c r="AI1277" s="4">
        <v>0</v>
      </c>
      <c r="AJ1277" s="4">
        <v>0</v>
      </c>
      <c r="AK1277" s="4">
        <v>0</v>
      </c>
      <c r="AL1277" s="4">
        <v>0</v>
      </c>
      <c r="AM1277" s="4">
        <v>0</v>
      </c>
      <c r="AN1277" s="4">
        <v>0</v>
      </c>
      <c r="AO1277" s="4">
        <v>2</v>
      </c>
      <c r="AP1277" s="4">
        <v>0</v>
      </c>
      <c r="AQ1277" s="4">
        <v>2</v>
      </c>
      <c r="AR1277" s="4">
        <v>0</v>
      </c>
      <c r="AS1277" s="4">
        <v>0</v>
      </c>
      <c r="AT1277" s="4">
        <v>0</v>
      </c>
      <c r="AU1277" s="4">
        <v>0</v>
      </c>
      <c r="AV1277" s="4">
        <v>0</v>
      </c>
      <c r="AW1277" s="4">
        <f t="shared" si="319"/>
        <v>75</v>
      </c>
      <c r="AX1277" s="8">
        <f t="shared" si="320"/>
        <v>75</v>
      </c>
      <c r="AY1277" s="4">
        <v>0</v>
      </c>
      <c r="AZ1277" s="12">
        <v>0</v>
      </c>
      <c r="BA1277" s="4">
        <v>0</v>
      </c>
      <c r="BB1277" s="4">
        <v>144</v>
      </c>
      <c r="BC1277" s="4">
        <v>0</v>
      </c>
      <c r="BD1277" s="4">
        <v>130</v>
      </c>
      <c r="BE1277" s="4">
        <v>127</v>
      </c>
      <c r="BF1277" s="4">
        <v>3</v>
      </c>
      <c r="BG1277" s="11">
        <f t="shared" si="314"/>
        <v>8</v>
      </c>
      <c r="BH1277" s="12">
        <v>8</v>
      </c>
      <c r="BI1277" s="12">
        <v>0</v>
      </c>
      <c r="BJ1277" s="12">
        <v>0</v>
      </c>
      <c r="BK1277" s="12">
        <v>2580</v>
      </c>
      <c r="BL1277" s="4">
        <f t="shared" si="321"/>
        <v>7983</v>
      </c>
      <c r="BM1277" s="8">
        <f t="shared" si="322"/>
        <v>48</v>
      </c>
      <c r="BN1277" s="12">
        <v>48</v>
      </c>
      <c r="BO1277" s="12">
        <v>0</v>
      </c>
      <c r="BP1277" s="12">
        <v>0</v>
      </c>
      <c r="BQ1277" s="12">
        <v>0</v>
      </c>
      <c r="BR1277" s="4">
        <f t="shared" si="323"/>
        <v>10494</v>
      </c>
      <c r="BS1277" s="4">
        <f t="shared" si="324"/>
        <v>10344</v>
      </c>
      <c r="BT1277" s="4">
        <f t="shared" si="325"/>
        <v>150</v>
      </c>
      <c r="BU1277" s="4">
        <f t="shared" si="326"/>
        <v>22345</v>
      </c>
      <c r="BW1277" s="12">
        <v>0</v>
      </c>
    </row>
    <row r="1278" spans="1:75">
      <c r="A1278" s="4" t="s">
        <v>176</v>
      </c>
      <c r="B1278" s="19">
        <v>43319</v>
      </c>
      <c r="C1278" s="4" t="s">
        <v>220</v>
      </c>
      <c r="D1278" s="5">
        <v>2018</v>
      </c>
      <c r="E1278" s="4" t="str">
        <f t="shared" si="315"/>
        <v>YakimaPrimary2018</v>
      </c>
      <c r="F1278" s="4">
        <v>114826</v>
      </c>
      <c r="G1278" s="4">
        <v>9214</v>
      </c>
      <c r="H1278" s="4">
        <v>39844</v>
      </c>
      <c r="I1278" s="4">
        <v>0</v>
      </c>
      <c r="J1278" s="4">
        <v>0</v>
      </c>
      <c r="K1278" s="4">
        <f t="shared" si="316"/>
        <v>39844</v>
      </c>
      <c r="L1278" s="4">
        <f t="shared" si="317"/>
        <v>0</v>
      </c>
      <c r="M1278" s="4">
        <v>115056</v>
      </c>
      <c r="N1278" s="4">
        <v>40498</v>
      </c>
      <c r="O1278" s="4">
        <v>39844</v>
      </c>
      <c r="P1278" s="4">
        <v>4</v>
      </c>
      <c r="Q1278" s="4">
        <v>4</v>
      </c>
      <c r="R1278" s="4">
        <v>650</v>
      </c>
      <c r="S1278" s="4">
        <v>90</v>
      </c>
      <c r="T1278" s="4">
        <v>57</v>
      </c>
      <c r="U1278" s="4">
        <v>486</v>
      </c>
      <c r="V1278" s="4">
        <v>5</v>
      </c>
      <c r="W1278" s="4">
        <v>12</v>
      </c>
      <c r="X1278" s="4">
        <f t="shared" si="318"/>
        <v>0</v>
      </c>
      <c r="Z1278" s="4">
        <v>1217</v>
      </c>
      <c r="AA1278" s="4">
        <v>159</v>
      </c>
      <c r="AB1278" s="4">
        <v>159</v>
      </c>
      <c r="AC1278" s="4">
        <v>0</v>
      </c>
      <c r="AD1278" s="4">
        <v>0</v>
      </c>
      <c r="AE1278" s="4">
        <v>0</v>
      </c>
      <c r="AF1278" s="4">
        <v>0</v>
      </c>
      <c r="AG1278" s="4">
        <v>0</v>
      </c>
      <c r="AH1278" s="4">
        <v>0</v>
      </c>
      <c r="AI1278" s="4">
        <v>0</v>
      </c>
      <c r="AJ1278" s="4">
        <v>0</v>
      </c>
      <c r="AK1278" s="4">
        <v>0</v>
      </c>
      <c r="AL1278" s="4">
        <v>0</v>
      </c>
      <c r="AM1278" s="4">
        <v>0</v>
      </c>
      <c r="AN1278" s="4">
        <v>0</v>
      </c>
      <c r="AO1278" s="4">
        <v>0</v>
      </c>
      <c r="AP1278" s="4">
        <v>0</v>
      </c>
      <c r="AQ1278" s="4">
        <v>0</v>
      </c>
      <c r="AR1278" s="4">
        <v>0</v>
      </c>
      <c r="AS1278" s="4">
        <v>0</v>
      </c>
      <c r="AT1278" s="4">
        <v>0</v>
      </c>
      <c r="AU1278" s="4">
        <v>0</v>
      </c>
      <c r="AV1278" s="4">
        <v>0</v>
      </c>
      <c r="AW1278" s="4">
        <f t="shared" si="319"/>
        <v>159</v>
      </c>
      <c r="AX1278" s="8">
        <f t="shared" si="320"/>
        <v>159</v>
      </c>
      <c r="AY1278" s="4">
        <v>0</v>
      </c>
      <c r="AZ1278" s="12">
        <v>0</v>
      </c>
      <c r="BA1278" s="4">
        <v>0</v>
      </c>
      <c r="BB1278" s="4">
        <v>132</v>
      </c>
      <c r="BC1278" s="4">
        <v>0</v>
      </c>
      <c r="BD1278" s="4">
        <v>106</v>
      </c>
      <c r="BE1278" s="4">
        <v>106</v>
      </c>
      <c r="BF1278" s="4">
        <v>0</v>
      </c>
      <c r="BG1278" s="11">
        <f t="shared" si="314"/>
        <v>48</v>
      </c>
      <c r="BH1278" s="12">
        <v>47</v>
      </c>
      <c r="BI1278" s="12">
        <v>1</v>
      </c>
      <c r="BJ1278" s="12">
        <v>9</v>
      </c>
      <c r="BK1278" s="12">
        <v>6838</v>
      </c>
      <c r="BL1278" s="4">
        <f t="shared" si="321"/>
        <v>33612</v>
      </c>
      <c r="BM1278" s="8">
        <f t="shared" si="322"/>
        <v>84</v>
      </c>
      <c r="BN1278" s="12">
        <v>0</v>
      </c>
      <c r="BO1278" s="12">
        <v>84</v>
      </c>
      <c r="BP1278" s="12">
        <v>0</v>
      </c>
      <c r="BQ1278" s="12">
        <v>10</v>
      </c>
      <c r="BR1278" s="4">
        <f t="shared" si="323"/>
        <v>40339</v>
      </c>
      <c r="BS1278" s="4">
        <f t="shared" si="324"/>
        <v>39685</v>
      </c>
      <c r="BT1278" s="4">
        <f t="shared" si="325"/>
        <v>650</v>
      </c>
      <c r="BU1278" s="4">
        <f t="shared" si="326"/>
        <v>113839</v>
      </c>
      <c r="BW1278" s="12">
        <v>0</v>
      </c>
    </row>
    <row r="1279" spans="1:75">
      <c r="A1279" s="21" t="s">
        <v>178</v>
      </c>
      <c r="B1279" s="22">
        <v>43319</v>
      </c>
      <c r="C1279" s="21" t="s">
        <v>220</v>
      </c>
      <c r="D1279" s="23">
        <v>2018</v>
      </c>
      <c r="E1279" s="21" t="s">
        <v>1156</v>
      </c>
      <c r="F1279" s="21">
        <v>4299279</v>
      </c>
      <c r="G1279" s="21">
        <v>460484</v>
      </c>
      <c r="H1279" s="21">
        <v>1753312</v>
      </c>
      <c r="I1279" s="21">
        <v>315</v>
      </c>
      <c r="J1279" s="21">
        <v>87</v>
      </c>
      <c r="K1279" s="21">
        <v>1753540</v>
      </c>
      <c r="L1279" s="21">
        <v>-6</v>
      </c>
      <c r="M1279" s="21">
        <v>4327572</v>
      </c>
      <c r="N1279" s="21">
        <v>1782911</v>
      </c>
      <c r="O1279" s="21">
        <v>1753546</v>
      </c>
      <c r="P1279" s="21">
        <v>249</v>
      </c>
      <c r="Q1279" s="21">
        <v>79</v>
      </c>
      <c r="R1279" s="21">
        <v>29112</v>
      </c>
      <c r="S1279" s="21">
        <v>2890</v>
      </c>
      <c r="T1279" s="21">
        <v>7932</v>
      </c>
      <c r="U1279" s="21">
        <v>17167</v>
      </c>
      <c r="V1279" s="21">
        <v>102</v>
      </c>
      <c r="W1279" s="21">
        <v>940</v>
      </c>
      <c r="X1279" s="21">
        <v>4</v>
      </c>
      <c r="Y1279" s="38"/>
      <c r="Z1279" s="21">
        <v>86128</v>
      </c>
      <c r="AA1279" s="21">
        <v>15347</v>
      </c>
      <c r="AB1279" s="21">
        <v>15089</v>
      </c>
      <c r="AC1279" s="21">
        <v>256</v>
      </c>
      <c r="AD1279" s="21">
        <v>54</v>
      </c>
      <c r="AE1279" s="21">
        <v>102</v>
      </c>
      <c r="AF1279" s="21">
        <v>25</v>
      </c>
      <c r="AG1279" s="21">
        <v>77</v>
      </c>
      <c r="AH1279" s="21">
        <v>11</v>
      </c>
      <c r="AI1279" s="21">
        <v>11</v>
      </c>
      <c r="AJ1279" s="21">
        <v>0</v>
      </c>
      <c r="AK1279" s="21">
        <v>0</v>
      </c>
      <c r="AL1279" s="21">
        <v>0</v>
      </c>
      <c r="AM1279" s="21">
        <v>0</v>
      </c>
      <c r="AN1279" s="21">
        <v>74</v>
      </c>
      <c r="AO1279" s="21">
        <v>174</v>
      </c>
      <c r="AP1279" s="21">
        <v>43</v>
      </c>
      <c r="AQ1279" s="21">
        <v>89</v>
      </c>
      <c r="AR1279" s="21">
        <v>42</v>
      </c>
      <c r="AS1279" s="21">
        <v>1</v>
      </c>
      <c r="AT1279" s="21">
        <v>5</v>
      </c>
      <c r="AU1279" s="21">
        <v>0</v>
      </c>
      <c r="AV1279" s="21">
        <v>36</v>
      </c>
      <c r="AW1279" s="21">
        <v>15358</v>
      </c>
      <c r="AX1279" s="21">
        <v>15100</v>
      </c>
      <c r="AY1279" s="21">
        <v>20</v>
      </c>
      <c r="AZ1279" s="21">
        <v>20</v>
      </c>
      <c r="BA1279" s="21">
        <v>0</v>
      </c>
      <c r="BB1279" s="21">
        <v>26760</v>
      </c>
      <c r="BC1279" s="21">
        <v>22707</v>
      </c>
      <c r="BD1279" s="21">
        <v>15555</v>
      </c>
      <c r="BE1279" s="21">
        <v>14869</v>
      </c>
      <c r="BF1279" s="21">
        <v>686</v>
      </c>
      <c r="BG1279" s="21">
        <v>3264</v>
      </c>
      <c r="BH1279" s="21">
        <v>3162</v>
      </c>
      <c r="BI1279" s="21">
        <v>102</v>
      </c>
      <c r="BJ1279" s="21">
        <v>297</v>
      </c>
      <c r="BK1279" s="21">
        <v>700803</v>
      </c>
      <c r="BL1279" s="21">
        <v>1081986</v>
      </c>
      <c r="BM1279" s="21">
        <v>10767</v>
      </c>
      <c r="BN1279" s="21">
        <v>3632</v>
      </c>
      <c r="BO1279" s="21">
        <v>7135</v>
      </c>
      <c r="BP1279" s="21">
        <v>151</v>
      </c>
      <c r="BQ1279" s="21">
        <v>3525</v>
      </c>
      <c r="BR1279" s="21">
        <v>1767359</v>
      </c>
      <c r="BS1279" s="21">
        <v>1738337</v>
      </c>
      <c r="BT1279" s="21">
        <v>28814</v>
      </c>
      <c r="BU1279" s="21">
        <v>4241350</v>
      </c>
      <c r="BV1279" s="21"/>
      <c r="BW1279" s="21">
        <v>41</v>
      </c>
    </row>
    <row r="1280" spans="1:75" s="8" customFormat="1">
      <c r="A1280" s="4" t="s">
        <v>98</v>
      </c>
      <c r="B1280" s="18">
        <v>43134</v>
      </c>
      <c r="C1280" s="4" t="s">
        <v>99</v>
      </c>
      <c r="D1280" s="5">
        <v>2018</v>
      </c>
      <c r="E1280" s="4" t="str">
        <f t="shared" ref="E1280:E1318" si="327">CONCATENATE(A1280,C1280,D1280)</f>
        <v>AdamsFebruary2018</v>
      </c>
      <c r="F1280" s="4">
        <v>6596</v>
      </c>
      <c r="G1280" s="4">
        <v>588</v>
      </c>
      <c r="H1280" s="4">
        <v>2477</v>
      </c>
      <c r="I1280" s="4">
        <v>0</v>
      </c>
      <c r="J1280" s="4">
        <v>0</v>
      </c>
      <c r="K1280" s="4">
        <f t="shared" ref="K1280:K1318" si="328">H1280-J1280+I1280</f>
        <v>2477</v>
      </c>
      <c r="L1280" s="4">
        <f t="shared" ref="L1280:L1318" si="329">(H1280+I1280-J1280)-(O1280)</f>
        <v>0</v>
      </c>
      <c r="M1280" s="4">
        <v>6596</v>
      </c>
      <c r="N1280" s="4">
        <v>2514</v>
      </c>
      <c r="O1280" s="4">
        <v>2477</v>
      </c>
      <c r="P1280" s="4">
        <v>5</v>
      </c>
      <c r="Q1280" s="4">
        <v>0</v>
      </c>
      <c r="R1280" s="4">
        <v>32</v>
      </c>
      <c r="S1280" s="4">
        <v>12</v>
      </c>
      <c r="T1280" s="4">
        <v>9</v>
      </c>
      <c r="U1280" s="4">
        <v>11</v>
      </c>
      <c r="V1280" s="4">
        <v>0</v>
      </c>
      <c r="W1280" s="4">
        <v>0</v>
      </c>
      <c r="X1280" s="4">
        <f t="shared" ref="X1280:X1318" si="330">(N1280)-(O1280+P1280+R1280)</f>
        <v>0</v>
      </c>
      <c r="Y1280" s="2"/>
      <c r="Z1280" s="4">
        <v>53</v>
      </c>
      <c r="AA1280" s="4">
        <v>1</v>
      </c>
      <c r="AB1280" s="4">
        <v>1</v>
      </c>
      <c r="AC1280" s="4">
        <v>0</v>
      </c>
      <c r="AD1280" s="4">
        <v>0</v>
      </c>
      <c r="AE1280" s="4">
        <v>0</v>
      </c>
      <c r="AF1280" s="4">
        <v>0</v>
      </c>
      <c r="AG1280" s="4">
        <v>0</v>
      </c>
      <c r="AH1280" s="4">
        <v>0</v>
      </c>
      <c r="AI1280" s="4">
        <v>0</v>
      </c>
      <c r="AJ1280" s="4">
        <v>0</v>
      </c>
      <c r="AK1280" s="4">
        <v>0</v>
      </c>
      <c r="AL1280" s="4">
        <v>0</v>
      </c>
      <c r="AM1280" s="4">
        <v>0</v>
      </c>
      <c r="AN1280" s="4">
        <v>0</v>
      </c>
      <c r="AO1280" s="4">
        <v>0</v>
      </c>
      <c r="AP1280" s="4">
        <v>0</v>
      </c>
      <c r="AQ1280" s="4">
        <v>0</v>
      </c>
      <c r="AR1280" s="4">
        <v>0</v>
      </c>
      <c r="AS1280" s="4">
        <v>0</v>
      </c>
      <c r="AT1280" s="4">
        <v>0</v>
      </c>
      <c r="AU1280" s="4">
        <v>0</v>
      </c>
      <c r="AV1280" s="4">
        <v>0</v>
      </c>
      <c r="AW1280" s="4">
        <f t="shared" ref="AW1280:AW1318" si="331">AA1280+AH1280</f>
        <v>1</v>
      </c>
      <c r="AX1280" s="4">
        <f t="shared" ref="AX1280:AX1318" si="332">AB1280+AI1280</f>
        <v>1</v>
      </c>
      <c r="AY1280" s="4">
        <v>0</v>
      </c>
      <c r="AZ1280" s="4">
        <v>0</v>
      </c>
      <c r="BA1280" s="4">
        <v>0</v>
      </c>
      <c r="BB1280" s="4"/>
      <c r="BC1280" s="4"/>
      <c r="BD1280" s="4"/>
      <c r="BE1280" s="4"/>
      <c r="BF1280" s="4"/>
      <c r="BG1280" s="8">
        <f t="shared" ref="BG1280:BG1318" si="333">BH1280+BI1280</f>
        <v>0</v>
      </c>
      <c r="BH1280" s="4">
        <v>0</v>
      </c>
      <c r="BI1280" s="4">
        <v>0</v>
      </c>
      <c r="BJ1280" s="4">
        <v>0</v>
      </c>
      <c r="BK1280" s="4">
        <v>1548</v>
      </c>
      <c r="BL1280" s="4">
        <f t="shared" ref="BL1280:BL1318" si="334">N1280-AY1280-BG1280-BK1280</f>
        <v>966</v>
      </c>
      <c r="BM1280" s="6">
        <f t="shared" ref="BM1280:BM1318" si="335">BN1280+BO1280</f>
        <v>0</v>
      </c>
      <c r="BN1280" s="4">
        <v>0</v>
      </c>
      <c r="BO1280" s="4">
        <v>0</v>
      </c>
      <c r="BP1280" s="4">
        <v>53</v>
      </c>
      <c r="BQ1280" s="4">
        <v>0</v>
      </c>
      <c r="BR1280" s="4">
        <f t="shared" ref="BR1280:BR1318" si="336">N1280-AA1280-AO1280-AH1280-AZ1280</f>
        <v>2513</v>
      </c>
      <c r="BS1280" s="4">
        <f t="shared" ref="BS1280:BS1318" si="337">O1280-AB1280-AQ1280-AI1280-AZ1280</f>
        <v>2476</v>
      </c>
      <c r="BT1280" s="4">
        <f t="shared" ref="BT1280:BT1318" si="338">R1280-AC1280-AR1280-AJ1280-AK1280-AL1280-AM1280-BA1280</f>
        <v>32</v>
      </c>
      <c r="BU1280" s="4">
        <f t="shared" ref="BU1280:BU1318" si="339">M1280-Z1280-AN1280-AY1280</f>
        <v>6543</v>
      </c>
      <c r="BV1280" s="4"/>
      <c r="BW1280" s="4">
        <v>0</v>
      </c>
    </row>
    <row r="1281" spans="1:75">
      <c r="A1281" s="4" t="s">
        <v>101</v>
      </c>
      <c r="B1281" s="18">
        <v>43134</v>
      </c>
      <c r="C1281" s="4" t="s">
        <v>99</v>
      </c>
      <c r="D1281" s="5">
        <v>2018</v>
      </c>
      <c r="E1281" s="4" t="str">
        <f t="shared" si="327"/>
        <v>AsotinFebruary2018</v>
      </c>
      <c r="F1281" s="4">
        <v>14448</v>
      </c>
      <c r="G1281" s="4">
        <v>2590</v>
      </c>
      <c r="H1281" s="4">
        <v>5161</v>
      </c>
      <c r="I1281" s="4">
        <v>11</v>
      </c>
      <c r="J1281" s="4">
        <v>0</v>
      </c>
      <c r="K1281" s="4">
        <f t="shared" si="328"/>
        <v>5172</v>
      </c>
      <c r="L1281" s="4">
        <f t="shared" si="329"/>
        <v>0</v>
      </c>
      <c r="M1281" s="4">
        <v>14466</v>
      </c>
      <c r="N1281" s="4">
        <v>5211</v>
      </c>
      <c r="O1281" s="4">
        <v>5172</v>
      </c>
      <c r="P1281" s="4">
        <v>2</v>
      </c>
      <c r="Q1281" s="4">
        <v>0</v>
      </c>
      <c r="R1281" s="4">
        <v>37</v>
      </c>
      <c r="S1281" s="4">
        <v>8</v>
      </c>
      <c r="T1281" s="4">
        <v>6</v>
      </c>
      <c r="U1281" s="4">
        <v>20</v>
      </c>
      <c r="V1281" s="4">
        <v>0</v>
      </c>
      <c r="W1281" s="4">
        <v>2</v>
      </c>
      <c r="X1281" s="4">
        <f t="shared" si="330"/>
        <v>0</v>
      </c>
      <c r="Z1281" s="4">
        <v>68</v>
      </c>
      <c r="AA1281" s="4">
        <v>3</v>
      </c>
      <c r="AB1281" s="4">
        <v>2</v>
      </c>
      <c r="AC1281" s="4">
        <v>1</v>
      </c>
      <c r="AD1281" s="4">
        <v>0</v>
      </c>
      <c r="AE1281" s="4">
        <v>0</v>
      </c>
      <c r="AF1281" s="4">
        <v>1</v>
      </c>
      <c r="AG1281" s="4">
        <v>0</v>
      </c>
      <c r="AH1281" s="4">
        <v>0</v>
      </c>
      <c r="AI1281" s="4">
        <v>0</v>
      </c>
      <c r="AJ1281" s="4">
        <v>0</v>
      </c>
      <c r="AK1281" s="4">
        <v>0</v>
      </c>
      <c r="AL1281" s="4">
        <v>0</v>
      </c>
      <c r="AM1281" s="4">
        <v>0</v>
      </c>
      <c r="AN1281" s="4">
        <v>0</v>
      </c>
      <c r="AO1281" s="4">
        <v>0</v>
      </c>
      <c r="AP1281" s="4">
        <v>0</v>
      </c>
      <c r="AQ1281" s="4">
        <v>0</v>
      </c>
      <c r="AR1281" s="4">
        <v>0</v>
      </c>
      <c r="AS1281" s="4">
        <v>0</v>
      </c>
      <c r="AT1281" s="4">
        <v>0</v>
      </c>
      <c r="AU1281" s="4">
        <v>0</v>
      </c>
      <c r="AV1281" s="4">
        <v>0</v>
      </c>
      <c r="AW1281" s="4">
        <f t="shared" si="331"/>
        <v>3</v>
      </c>
      <c r="AX1281" s="4">
        <f t="shared" si="332"/>
        <v>2</v>
      </c>
      <c r="AY1281" s="4">
        <v>0</v>
      </c>
      <c r="AZ1281" s="4">
        <v>0</v>
      </c>
      <c r="BA1281" s="4">
        <v>0</v>
      </c>
      <c r="BG1281" s="8">
        <f t="shared" si="333"/>
        <v>0</v>
      </c>
      <c r="BH1281" s="4">
        <v>0</v>
      </c>
      <c r="BI1281" s="4">
        <v>0</v>
      </c>
      <c r="BJ1281" s="4">
        <v>0</v>
      </c>
      <c r="BK1281" s="4">
        <v>2979</v>
      </c>
      <c r="BL1281" s="4">
        <f t="shared" si="334"/>
        <v>2232</v>
      </c>
      <c r="BM1281" s="6">
        <f t="shared" si="335"/>
        <v>0</v>
      </c>
      <c r="BN1281" s="4">
        <v>0</v>
      </c>
      <c r="BO1281" s="4">
        <v>0</v>
      </c>
      <c r="BP1281" s="4">
        <v>0</v>
      </c>
      <c r="BQ1281" s="4">
        <v>0</v>
      </c>
      <c r="BR1281" s="4">
        <f t="shared" si="336"/>
        <v>5208</v>
      </c>
      <c r="BS1281" s="4">
        <f t="shared" si="337"/>
        <v>5170</v>
      </c>
      <c r="BT1281" s="4">
        <f t="shared" si="338"/>
        <v>36</v>
      </c>
      <c r="BU1281" s="4">
        <f t="shared" si="339"/>
        <v>14398</v>
      </c>
      <c r="BW1281" s="4">
        <v>0</v>
      </c>
    </row>
    <row r="1282" spans="1:75">
      <c r="A1282" s="4" t="s">
        <v>103</v>
      </c>
      <c r="B1282" s="18">
        <v>43134</v>
      </c>
      <c r="C1282" s="4" t="s">
        <v>99</v>
      </c>
      <c r="D1282" s="5">
        <v>2018</v>
      </c>
      <c r="E1282" s="4" t="str">
        <f t="shared" si="327"/>
        <v>BentonFebruary2018</v>
      </c>
      <c r="F1282" s="4">
        <v>105779</v>
      </c>
      <c r="G1282" s="4">
        <v>11386</v>
      </c>
      <c r="H1282" s="4">
        <v>33809</v>
      </c>
      <c r="I1282" s="4">
        <v>4</v>
      </c>
      <c r="J1282" s="4">
        <v>0</v>
      </c>
      <c r="K1282" s="4">
        <f t="shared" si="328"/>
        <v>33813</v>
      </c>
      <c r="L1282" s="4">
        <f t="shared" si="329"/>
        <v>0</v>
      </c>
      <c r="M1282" s="4">
        <v>105739</v>
      </c>
      <c r="N1282" s="4">
        <v>34824</v>
      </c>
      <c r="O1282" s="4">
        <v>33813</v>
      </c>
      <c r="P1282" s="4">
        <v>6</v>
      </c>
      <c r="Q1282" s="4">
        <v>0</v>
      </c>
      <c r="R1282" s="4">
        <v>394</v>
      </c>
      <c r="S1282" s="4">
        <v>122</v>
      </c>
      <c r="T1282" s="4">
        <v>85</v>
      </c>
      <c r="U1282" s="4">
        <v>169</v>
      </c>
      <c r="V1282" s="4">
        <v>1</v>
      </c>
      <c r="W1282" s="4">
        <v>21</v>
      </c>
      <c r="X1282" s="4">
        <f t="shared" si="330"/>
        <v>611</v>
      </c>
      <c r="Z1282" s="4">
        <v>815</v>
      </c>
      <c r="AA1282" s="4">
        <v>113</v>
      </c>
      <c r="AB1282" s="4">
        <v>110</v>
      </c>
      <c r="AC1282" s="4">
        <v>3</v>
      </c>
      <c r="AD1282" s="4">
        <v>1</v>
      </c>
      <c r="AE1282" s="4">
        <v>1</v>
      </c>
      <c r="AF1282" s="4">
        <v>1</v>
      </c>
      <c r="AG1282" s="4">
        <v>0</v>
      </c>
      <c r="AH1282" s="4">
        <v>2</v>
      </c>
      <c r="AI1282" s="4">
        <v>2</v>
      </c>
      <c r="AJ1282" s="4">
        <v>0</v>
      </c>
      <c r="AK1282" s="4">
        <v>0</v>
      </c>
      <c r="AL1282" s="4">
        <v>0</v>
      </c>
      <c r="AM1282" s="4">
        <v>0</v>
      </c>
      <c r="AN1282" s="4">
        <v>0</v>
      </c>
      <c r="AO1282" s="4">
        <v>0</v>
      </c>
      <c r="AP1282" s="4">
        <v>0</v>
      </c>
      <c r="AQ1282" s="4">
        <v>0</v>
      </c>
      <c r="AR1282" s="4">
        <v>0</v>
      </c>
      <c r="AS1282" s="4">
        <v>0</v>
      </c>
      <c r="AT1282" s="4">
        <v>0</v>
      </c>
      <c r="AU1282" s="4">
        <v>0</v>
      </c>
      <c r="AV1282" s="4">
        <v>0</v>
      </c>
      <c r="AW1282" s="4">
        <f t="shared" si="331"/>
        <v>115</v>
      </c>
      <c r="AX1282" s="4">
        <f t="shared" si="332"/>
        <v>112</v>
      </c>
      <c r="AY1282" s="4">
        <v>0</v>
      </c>
      <c r="AZ1282" s="4">
        <v>0</v>
      </c>
      <c r="BA1282" s="4">
        <v>0</v>
      </c>
      <c r="BG1282" s="8">
        <f t="shared" si="333"/>
        <v>12</v>
      </c>
      <c r="BH1282" s="4">
        <v>12</v>
      </c>
      <c r="BI1282" s="4">
        <v>0</v>
      </c>
      <c r="BJ1282" s="4">
        <v>1</v>
      </c>
      <c r="BK1282" s="4">
        <v>18600</v>
      </c>
      <c r="BL1282" s="4">
        <f t="shared" si="334"/>
        <v>16212</v>
      </c>
      <c r="BM1282" s="6">
        <f t="shared" si="335"/>
        <v>12</v>
      </c>
      <c r="BN1282" s="4">
        <v>0</v>
      </c>
      <c r="BO1282" s="4">
        <v>12</v>
      </c>
      <c r="BP1282" s="4">
        <v>30</v>
      </c>
      <c r="BQ1282" s="4">
        <v>5</v>
      </c>
      <c r="BR1282" s="4">
        <f t="shared" si="336"/>
        <v>34709</v>
      </c>
      <c r="BS1282" s="4">
        <f t="shared" si="337"/>
        <v>33701</v>
      </c>
      <c r="BT1282" s="4">
        <f t="shared" si="338"/>
        <v>391</v>
      </c>
      <c r="BU1282" s="4">
        <f t="shared" si="339"/>
        <v>104924</v>
      </c>
      <c r="BW1282" s="4">
        <v>0</v>
      </c>
    </row>
    <row r="1283" spans="1:75">
      <c r="A1283" s="4" t="s">
        <v>105</v>
      </c>
      <c r="B1283" s="18">
        <v>43134</v>
      </c>
      <c r="C1283" s="4" t="s">
        <v>99</v>
      </c>
      <c r="D1283" s="5">
        <v>2018</v>
      </c>
      <c r="E1283" s="4" t="str">
        <f t="shared" si="327"/>
        <v>ChelanFebruary2018</v>
      </c>
      <c r="F1283" s="4">
        <v>5810</v>
      </c>
      <c r="G1283" s="4">
        <v>370</v>
      </c>
      <c r="H1283" s="4">
        <v>2334</v>
      </c>
      <c r="I1283" s="4">
        <v>0</v>
      </c>
      <c r="J1283" s="4">
        <v>0</v>
      </c>
      <c r="K1283" s="4">
        <f t="shared" si="328"/>
        <v>2334</v>
      </c>
      <c r="L1283" s="4">
        <f t="shared" si="329"/>
        <v>0</v>
      </c>
      <c r="M1283" s="4">
        <v>5833</v>
      </c>
      <c r="N1283" s="4">
        <v>2359</v>
      </c>
      <c r="O1283" s="4">
        <v>2334</v>
      </c>
      <c r="P1283" s="4">
        <v>0</v>
      </c>
      <c r="Q1283" s="4">
        <v>0</v>
      </c>
      <c r="R1283" s="4">
        <v>25</v>
      </c>
      <c r="S1283" s="4">
        <v>3</v>
      </c>
      <c r="T1283" s="4">
        <v>12</v>
      </c>
      <c r="U1283" s="4">
        <v>10</v>
      </c>
      <c r="V1283" s="4">
        <v>0</v>
      </c>
      <c r="W1283" s="4">
        <v>0</v>
      </c>
      <c r="X1283" s="4">
        <f t="shared" si="330"/>
        <v>0</v>
      </c>
      <c r="Z1283" s="4">
        <v>54</v>
      </c>
      <c r="AA1283" s="4">
        <v>7</v>
      </c>
      <c r="AB1283" s="4">
        <v>7</v>
      </c>
      <c r="AC1283" s="4">
        <v>0</v>
      </c>
      <c r="AD1283" s="4">
        <v>0</v>
      </c>
      <c r="AE1283" s="4">
        <v>0</v>
      </c>
      <c r="AF1283" s="4">
        <v>0</v>
      </c>
      <c r="AG1283" s="4">
        <v>0</v>
      </c>
      <c r="AH1283" s="4">
        <v>0</v>
      </c>
      <c r="AI1283" s="4">
        <v>0</v>
      </c>
      <c r="AJ1283" s="4">
        <v>0</v>
      </c>
      <c r="AK1283" s="4">
        <v>0</v>
      </c>
      <c r="AL1283" s="4">
        <v>0</v>
      </c>
      <c r="AM1283" s="4">
        <v>0</v>
      </c>
      <c r="AN1283" s="4">
        <v>0</v>
      </c>
      <c r="AO1283" s="4">
        <v>0</v>
      </c>
      <c r="AP1283" s="4">
        <v>0</v>
      </c>
      <c r="AQ1283" s="4">
        <v>0</v>
      </c>
      <c r="AR1283" s="4">
        <v>0</v>
      </c>
      <c r="AS1283" s="4">
        <v>0</v>
      </c>
      <c r="AT1283" s="4">
        <v>0</v>
      </c>
      <c r="AU1283" s="4">
        <v>0</v>
      </c>
      <c r="AV1283" s="4">
        <v>0</v>
      </c>
      <c r="AW1283" s="4">
        <f t="shared" si="331"/>
        <v>7</v>
      </c>
      <c r="AX1283" s="4">
        <f t="shared" si="332"/>
        <v>7</v>
      </c>
      <c r="AY1283" s="4">
        <v>0</v>
      </c>
      <c r="AZ1283" s="4">
        <v>0</v>
      </c>
      <c r="BA1283" s="4">
        <v>0</v>
      </c>
      <c r="BG1283" s="8">
        <f t="shared" si="333"/>
        <v>2</v>
      </c>
      <c r="BH1283" s="4">
        <v>2</v>
      </c>
      <c r="BI1283" s="4">
        <v>0</v>
      </c>
      <c r="BJ1283" s="4">
        <v>0</v>
      </c>
      <c r="BK1283" s="4">
        <v>0</v>
      </c>
      <c r="BL1283" s="4">
        <f t="shared" si="334"/>
        <v>2357</v>
      </c>
      <c r="BM1283" s="6">
        <f t="shared" si="335"/>
        <v>4</v>
      </c>
      <c r="BN1283" s="4">
        <v>0</v>
      </c>
      <c r="BO1283" s="4">
        <v>4</v>
      </c>
      <c r="BP1283" s="4">
        <v>0</v>
      </c>
      <c r="BQ1283" s="4">
        <v>0</v>
      </c>
      <c r="BR1283" s="4">
        <f t="shared" si="336"/>
        <v>2352</v>
      </c>
      <c r="BS1283" s="4">
        <f t="shared" si="337"/>
        <v>2327</v>
      </c>
      <c r="BT1283" s="4">
        <f t="shared" si="338"/>
        <v>25</v>
      </c>
      <c r="BU1283" s="4">
        <f t="shared" si="339"/>
        <v>5779</v>
      </c>
      <c r="BW1283" s="4">
        <v>0</v>
      </c>
    </row>
    <row r="1284" spans="1:75">
      <c r="A1284" s="4" t="s">
        <v>107</v>
      </c>
      <c r="B1284" s="18">
        <v>43134</v>
      </c>
      <c r="C1284" s="4" t="s">
        <v>99</v>
      </c>
      <c r="D1284" s="5">
        <v>2018</v>
      </c>
      <c r="E1284" s="4" t="str">
        <f t="shared" si="327"/>
        <v>ClallamFebruary2018</v>
      </c>
      <c r="F1284" s="4">
        <v>21853</v>
      </c>
      <c r="G1284" s="4">
        <v>2146</v>
      </c>
      <c r="H1284" s="4">
        <v>9558</v>
      </c>
      <c r="I1284" s="4">
        <v>2</v>
      </c>
      <c r="J1284" s="4">
        <v>2</v>
      </c>
      <c r="K1284" s="4">
        <f t="shared" si="328"/>
        <v>9558</v>
      </c>
      <c r="L1284" s="4">
        <f t="shared" si="329"/>
        <v>2</v>
      </c>
      <c r="M1284" s="4">
        <v>21875</v>
      </c>
      <c r="N1284" s="4">
        <v>9636</v>
      </c>
      <c r="O1284" s="4">
        <v>9556</v>
      </c>
      <c r="P1284" s="4">
        <v>0</v>
      </c>
      <c r="Q1284" s="4">
        <v>0</v>
      </c>
      <c r="R1284" s="4">
        <v>80</v>
      </c>
      <c r="S1284" s="4">
        <v>21</v>
      </c>
      <c r="T1284" s="4">
        <v>29</v>
      </c>
      <c r="U1284" s="4">
        <v>29</v>
      </c>
      <c r="V1284" s="4">
        <v>0</v>
      </c>
      <c r="W1284" s="4">
        <v>1</v>
      </c>
      <c r="X1284" s="4">
        <f t="shared" si="330"/>
        <v>0</v>
      </c>
      <c r="Z1284" s="4">
        <v>428</v>
      </c>
      <c r="AA1284" s="4">
        <v>59</v>
      </c>
      <c r="AB1284" s="4">
        <v>58</v>
      </c>
      <c r="AC1284" s="4">
        <v>1</v>
      </c>
      <c r="AD1284" s="4">
        <v>0</v>
      </c>
      <c r="AE1284" s="4">
        <v>0</v>
      </c>
      <c r="AF1284" s="4">
        <v>1</v>
      </c>
      <c r="AG1284" s="4">
        <v>0</v>
      </c>
      <c r="AH1284" s="4">
        <v>0</v>
      </c>
      <c r="AI1284" s="4">
        <v>0</v>
      </c>
      <c r="AJ1284" s="4">
        <v>0</v>
      </c>
      <c r="AK1284" s="4">
        <v>0</v>
      </c>
      <c r="AL1284" s="4">
        <v>0</v>
      </c>
      <c r="AM1284" s="4">
        <v>0</v>
      </c>
      <c r="AN1284" s="4">
        <v>0</v>
      </c>
      <c r="AO1284" s="4">
        <v>0</v>
      </c>
      <c r="AP1284" s="4">
        <v>0</v>
      </c>
      <c r="AQ1284" s="4">
        <v>0</v>
      </c>
      <c r="AR1284" s="4">
        <v>0</v>
      </c>
      <c r="AS1284" s="4">
        <v>0</v>
      </c>
      <c r="AT1284" s="4">
        <v>0</v>
      </c>
      <c r="AU1284" s="4">
        <v>0</v>
      </c>
      <c r="AV1284" s="4">
        <v>0</v>
      </c>
      <c r="AW1284" s="4">
        <f t="shared" si="331"/>
        <v>59</v>
      </c>
      <c r="AX1284" s="4">
        <f t="shared" si="332"/>
        <v>58</v>
      </c>
      <c r="AY1284" s="4">
        <v>0</v>
      </c>
      <c r="AZ1284" s="4">
        <v>0</v>
      </c>
      <c r="BA1284" s="4">
        <v>0</v>
      </c>
      <c r="BG1284" s="8">
        <f t="shared" si="333"/>
        <v>5</v>
      </c>
      <c r="BH1284" s="4">
        <v>5</v>
      </c>
      <c r="BI1284" s="4">
        <v>0</v>
      </c>
      <c r="BJ1284" s="4">
        <v>0</v>
      </c>
      <c r="BK1284" s="4">
        <v>7253</v>
      </c>
      <c r="BL1284" s="4">
        <f t="shared" si="334"/>
        <v>2378</v>
      </c>
      <c r="BM1284" s="6">
        <f t="shared" si="335"/>
        <v>1</v>
      </c>
      <c r="BN1284" s="4">
        <v>1</v>
      </c>
      <c r="BO1284" s="4">
        <v>0</v>
      </c>
      <c r="BP1284" s="4">
        <v>5</v>
      </c>
      <c r="BQ1284" s="4">
        <v>0</v>
      </c>
      <c r="BR1284" s="4">
        <f t="shared" si="336"/>
        <v>9577</v>
      </c>
      <c r="BS1284" s="4">
        <f t="shared" si="337"/>
        <v>9498</v>
      </c>
      <c r="BT1284" s="4">
        <f t="shared" si="338"/>
        <v>79</v>
      </c>
      <c r="BU1284" s="4">
        <f t="shared" si="339"/>
        <v>21447</v>
      </c>
      <c r="BW1284" s="4">
        <v>0</v>
      </c>
    </row>
    <row r="1285" spans="1:75">
      <c r="A1285" s="4" t="s">
        <v>109</v>
      </c>
      <c r="B1285" s="18">
        <v>43134</v>
      </c>
      <c r="C1285" s="4" t="s">
        <v>99</v>
      </c>
      <c r="D1285" s="5">
        <v>2018</v>
      </c>
      <c r="E1285" s="4" t="str">
        <f t="shared" si="327"/>
        <v>ClarkFebruary2018</v>
      </c>
      <c r="F1285" s="4">
        <v>147287</v>
      </c>
      <c r="G1285" s="4">
        <v>16329</v>
      </c>
      <c r="H1285" s="4">
        <v>46004</v>
      </c>
      <c r="I1285" s="4">
        <v>6</v>
      </c>
      <c r="J1285" s="4">
        <v>2</v>
      </c>
      <c r="K1285" s="4">
        <f t="shared" si="328"/>
        <v>46008</v>
      </c>
      <c r="L1285" s="4">
        <f t="shared" si="329"/>
        <v>0</v>
      </c>
      <c r="M1285" s="4">
        <v>147866</v>
      </c>
      <c r="N1285" s="4">
        <v>46632</v>
      </c>
      <c r="O1285" s="4">
        <v>46008</v>
      </c>
      <c r="P1285" s="4">
        <v>0</v>
      </c>
      <c r="Q1285" s="4">
        <v>0</v>
      </c>
      <c r="R1285" s="4">
        <v>624</v>
      </c>
      <c r="S1285" s="4">
        <v>107</v>
      </c>
      <c r="T1285" s="4">
        <v>245</v>
      </c>
      <c r="U1285" s="4">
        <v>255</v>
      </c>
      <c r="V1285" s="4">
        <v>0</v>
      </c>
      <c r="W1285" s="4">
        <v>11</v>
      </c>
      <c r="X1285" s="4">
        <f t="shared" si="330"/>
        <v>0</v>
      </c>
      <c r="Z1285" s="4">
        <v>1364</v>
      </c>
      <c r="AA1285" s="4">
        <v>189</v>
      </c>
      <c r="AB1285" s="4">
        <v>183</v>
      </c>
      <c r="AC1285" s="4">
        <v>6</v>
      </c>
      <c r="AD1285" s="4">
        <v>2</v>
      </c>
      <c r="AE1285" s="4">
        <v>3</v>
      </c>
      <c r="AF1285" s="4">
        <v>0</v>
      </c>
      <c r="AG1285" s="4">
        <v>0</v>
      </c>
      <c r="AH1285" s="4">
        <v>0</v>
      </c>
      <c r="AI1285" s="4">
        <v>0</v>
      </c>
      <c r="AJ1285" s="4">
        <v>0</v>
      </c>
      <c r="AK1285" s="4">
        <v>0</v>
      </c>
      <c r="AL1285" s="4">
        <v>0</v>
      </c>
      <c r="AM1285" s="4">
        <v>0</v>
      </c>
      <c r="AN1285" s="4">
        <v>0</v>
      </c>
      <c r="AO1285" s="4">
        <v>0</v>
      </c>
      <c r="AP1285" s="4">
        <v>0</v>
      </c>
      <c r="AQ1285" s="4">
        <v>0</v>
      </c>
      <c r="AR1285" s="4">
        <v>0</v>
      </c>
      <c r="AS1285" s="4">
        <v>0</v>
      </c>
      <c r="AT1285" s="4">
        <v>0</v>
      </c>
      <c r="AU1285" s="4">
        <v>0</v>
      </c>
      <c r="AV1285" s="4">
        <v>0</v>
      </c>
      <c r="AW1285" s="4">
        <f t="shared" si="331"/>
        <v>189</v>
      </c>
      <c r="AX1285" s="4">
        <f t="shared" si="332"/>
        <v>183</v>
      </c>
      <c r="AY1285" s="4">
        <v>0</v>
      </c>
      <c r="AZ1285" s="4">
        <v>0</v>
      </c>
      <c r="BA1285" s="4">
        <v>0</v>
      </c>
      <c r="BG1285" s="8">
        <f t="shared" si="333"/>
        <v>18</v>
      </c>
      <c r="BH1285" s="4">
        <v>18</v>
      </c>
      <c r="BI1285" s="4">
        <v>0</v>
      </c>
      <c r="BJ1285" s="4">
        <v>10</v>
      </c>
      <c r="BK1285" s="4">
        <v>14365</v>
      </c>
      <c r="BL1285" s="4">
        <f t="shared" si="334"/>
        <v>32249</v>
      </c>
      <c r="BM1285" s="6">
        <f t="shared" si="335"/>
        <v>30</v>
      </c>
      <c r="BN1285" s="4">
        <v>0</v>
      </c>
      <c r="BO1285" s="4">
        <v>30</v>
      </c>
      <c r="BP1285" s="4">
        <v>0</v>
      </c>
      <c r="BQ1285" s="4">
        <v>10</v>
      </c>
      <c r="BR1285" s="4">
        <f t="shared" si="336"/>
        <v>46443</v>
      </c>
      <c r="BS1285" s="4">
        <f t="shared" si="337"/>
        <v>45825</v>
      </c>
      <c r="BT1285" s="4">
        <f t="shared" si="338"/>
        <v>618</v>
      </c>
      <c r="BU1285" s="4">
        <f t="shared" si="339"/>
        <v>146502</v>
      </c>
      <c r="BW1285" s="4">
        <v>0</v>
      </c>
    </row>
    <row r="1286" spans="1:75">
      <c r="A1286" s="4" t="s">
        <v>111</v>
      </c>
      <c r="B1286" s="18">
        <v>43134</v>
      </c>
      <c r="C1286" s="4" t="s">
        <v>99</v>
      </c>
      <c r="D1286" s="5">
        <v>2018</v>
      </c>
      <c r="E1286" s="4" t="str">
        <f t="shared" si="327"/>
        <v>ColumbiaFebruary2018</v>
      </c>
      <c r="F1286" s="4">
        <v>2584</v>
      </c>
      <c r="G1286" s="4">
        <v>178</v>
      </c>
      <c r="H1286" s="4">
        <v>1290</v>
      </c>
      <c r="I1286" s="4">
        <v>0</v>
      </c>
      <c r="J1286" s="4">
        <v>0</v>
      </c>
      <c r="K1286" s="4">
        <f t="shared" si="328"/>
        <v>1290</v>
      </c>
      <c r="L1286" s="4">
        <f t="shared" si="329"/>
        <v>0</v>
      </c>
      <c r="M1286" s="4">
        <v>2584</v>
      </c>
      <c r="N1286" s="4">
        <v>1298</v>
      </c>
      <c r="O1286" s="4">
        <v>1290</v>
      </c>
      <c r="P1286" s="4">
        <v>0</v>
      </c>
      <c r="Q1286" s="4">
        <v>0</v>
      </c>
      <c r="R1286" s="4">
        <v>8</v>
      </c>
      <c r="S1286" s="4">
        <v>1</v>
      </c>
      <c r="T1286" s="4">
        <v>0</v>
      </c>
      <c r="U1286" s="4">
        <v>7</v>
      </c>
      <c r="V1286" s="4">
        <v>0</v>
      </c>
      <c r="W1286" s="4">
        <v>0</v>
      </c>
      <c r="X1286" s="4">
        <f t="shared" si="330"/>
        <v>0</v>
      </c>
      <c r="Z1286" s="4">
        <v>22</v>
      </c>
      <c r="AA1286" s="4">
        <v>2</v>
      </c>
      <c r="AB1286" s="4">
        <v>2</v>
      </c>
      <c r="AC1286" s="4">
        <v>0</v>
      </c>
      <c r="AD1286" s="4">
        <v>0</v>
      </c>
      <c r="AE1286" s="4">
        <v>0</v>
      </c>
      <c r="AF1286" s="4">
        <v>0</v>
      </c>
      <c r="AG1286" s="4">
        <v>0</v>
      </c>
      <c r="AH1286" s="4">
        <v>0</v>
      </c>
      <c r="AI1286" s="4">
        <v>0</v>
      </c>
      <c r="AJ1286" s="4">
        <v>0</v>
      </c>
      <c r="AK1286" s="4">
        <v>0</v>
      </c>
      <c r="AL1286" s="4">
        <v>0</v>
      </c>
      <c r="AM1286" s="4">
        <v>0</v>
      </c>
      <c r="AN1286" s="4">
        <v>0</v>
      </c>
      <c r="AO1286" s="4">
        <v>0</v>
      </c>
      <c r="AP1286" s="4">
        <v>0</v>
      </c>
      <c r="AQ1286" s="4">
        <v>0</v>
      </c>
      <c r="AR1286" s="4">
        <v>0</v>
      </c>
      <c r="AS1286" s="4">
        <v>0</v>
      </c>
      <c r="AT1286" s="4">
        <v>0</v>
      </c>
      <c r="AU1286" s="4">
        <v>0</v>
      </c>
      <c r="AV1286" s="4">
        <v>0</v>
      </c>
      <c r="AW1286" s="4">
        <f t="shared" si="331"/>
        <v>2</v>
      </c>
      <c r="AX1286" s="4">
        <f t="shared" si="332"/>
        <v>2</v>
      </c>
      <c r="AY1286" s="4">
        <v>0</v>
      </c>
      <c r="AZ1286" s="4">
        <v>0</v>
      </c>
      <c r="BA1286" s="4">
        <v>0</v>
      </c>
      <c r="BG1286" s="8">
        <f t="shared" si="333"/>
        <v>0</v>
      </c>
      <c r="BH1286" s="4">
        <v>0</v>
      </c>
      <c r="BI1286" s="4">
        <v>0</v>
      </c>
      <c r="BJ1286" s="4">
        <v>0</v>
      </c>
      <c r="BK1286" s="4">
        <v>781</v>
      </c>
      <c r="BL1286" s="4">
        <f t="shared" si="334"/>
        <v>517</v>
      </c>
      <c r="BM1286" s="6">
        <f t="shared" si="335"/>
        <v>0</v>
      </c>
      <c r="BN1286" s="4">
        <v>0</v>
      </c>
      <c r="BO1286" s="4">
        <v>0</v>
      </c>
      <c r="BP1286" s="4">
        <v>0</v>
      </c>
      <c r="BQ1286" s="4">
        <v>0</v>
      </c>
      <c r="BR1286" s="4">
        <f t="shared" si="336"/>
        <v>1296</v>
      </c>
      <c r="BS1286" s="4">
        <f t="shared" si="337"/>
        <v>1288</v>
      </c>
      <c r="BT1286" s="4">
        <f t="shared" si="338"/>
        <v>8</v>
      </c>
      <c r="BU1286" s="4">
        <f t="shared" si="339"/>
        <v>2562</v>
      </c>
      <c r="BW1286" s="4">
        <v>0</v>
      </c>
    </row>
    <row r="1287" spans="1:75">
      <c r="A1287" s="4" t="s">
        <v>113</v>
      </c>
      <c r="B1287" s="18">
        <v>43134</v>
      </c>
      <c r="C1287" s="4" t="s">
        <v>99</v>
      </c>
      <c r="D1287" s="5">
        <v>2018</v>
      </c>
      <c r="E1287" s="4" t="str">
        <f t="shared" si="327"/>
        <v>CowlitzFebruary2018</v>
      </c>
      <c r="F1287" s="4">
        <v>53387</v>
      </c>
      <c r="G1287" s="4">
        <v>5389</v>
      </c>
      <c r="H1287" s="4">
        <v>18875</v>
      </c>
      <c r="I1287" s="4">
        <v>8</v>
      </c>
      <c r="J1287" s="4">
        <v>0</v>
      </c>
      <c r="K1287" s="4">
        <f t="shared" si="328"/>
        <v>18883</v>
      </c>
      <c r="L1287" s="4">
        <f t="shared" si="329"/>
        <v>0</v>
      </c>
      <c r="M1287" s="4">
        <v>53553</v>
      </c>
      <c r="N1287" s="4">
        <v>19047</v>
      </c>
      <c r="O1287" s="4">
        <v>18883</v>
      </c>
      <c r="P1287" s="4">
        <v>0</v>
      </c>
      <c r="Q1287" s="4">
        <v>0</v>
      </c>
      <c r="R1287" s="4">
        <v>164</v>
      </c>
      <c r="S1287" s="4">
        <v>32</v>
      </c>
      <c r="T1287" s="4">
        <v>79</v>
      </c>
      <c r="U1287" s="4">
        <v>52</v>
      </c>
      <c r="V1287" s="4">
        <v>0</v>
      </c>
      <c r="W1287" s="4">
        <v>1</v>
      </c>
      <c r="X1287" s="4">
        <f t="shared" si="330"/>
        <v>0</v>
      </c>
      <c r="Z1287" s="4">
        <v>517</v>
      </c>
      <c r="AA1287" s="4">
        <v>52</v>
      </c>
      <c r="AB1287" s="4">
        <v>51</v>
      </c>
      <c r="AC1287" s="4">
        <v>1</v>
      </c>
      <c r="AD1287" s="4">
        <v>0</v>
      </c>
      <c r="AE1287" s="4">
        <v>0</v>
      </c>
      <c r="AF1287" s="4">
        <v>1</v>
      </c>
      <c r="AG1287" s="4">
        <v>0</v>
      </c>
      <c r="AH1287" s="4">
        <v>0</v>
      </c>
      <c r="AI1287" s="4">
        <v>0</v>
      </c>
      <c r="AJ1287" s="4">
        <v>0</v>
      </c>
      <c r="AK1287" s="4">
        <v>0</v>
      </c>
      <c r="AL1287" s="4">
        <v>0</v>
      </c>
      <c r="AM1287" s="4">
        <v>0</v>
      </c>
      <c r="AN1287" s="4">
        <v>0</v>
      </c>
      <c r="AO1287" s="4">
        <v>0</v>
      </c>
      <c r="AP1287" s="4">
        <v>0</v>
      </c>
      <c r="AQ1287" s="4">
        <v>0</v>
      </c>
      <c r="AR1287" s="4">
        <v>0</v>
      </c>
      <c r="AS1287" s="4">
        <v>0</v>
      </c>
      <c r="AT1287" s="4">
        <v>0</v>
      </c>
      <c r="AU1287" s="4">
        <v>0</v>
      </c>
      <c r="AV1287" s="4">
        <v>0</v>
      </c>
      <c r="AW1287" s="4">
        <f t="shared" si="331"/>
        <v>52</v>
      </c>
      <c r="AX1287" s="4">
        <f t="shared" si="332"/>
        <v>51</v>
      </c>
      <c r="AY1287" s="4">
        <v>0</v>
      </c>
      <c r="AZ1287" s="4">
        <v>0</v>
      </c>
      <c r="BA1287" s="4">
        <v>0</v>
      </c>
      <c r="BG1287" s="8">
        <f t="shared" si="333"/>
        <v>6</v>
      </c>
      <c r="BH1287" s="4">
        <v>6</v>
      </c>
      <c r="BI1287" s="4">
        <v>0</v>
      </c>
      <c r="BJ1287" s="4">
        <v>1</v>
      </c>
      <c r="BK1287" s="4">
        <v>14181</v>
      </c>
      <c r="BL1287" s="4">
        <f t="shared" si="334"/>
        <v>4860</v>
      </c>
      <c r="BM1287" s="6">
        <f t="shared" si="335"/>
        <v>26</v>
      </c>
      <c r="BN1287" s="4">
        <v>26</v>
      </c>
      <c r="BO1287" s="4">
        <v>0</v>
      </c>
      <c r="BP1287" s="4">
        <v>0</v>
      </c>
      <c r="BQ1287" s="4">
        <v>85</v>
      </c>
      <c r="BR1287" s="4">
        <f t="shared" si="336"/>
        <v>18995</v>
      </c>
      <c r="BS1287" s="4">
        <f t="shared" si="337"/>
        <v>18832</v>
      </c>
      <c r="BT1287" s="4">
        <f t="shared" si="338"/>
        <v>163</v>
      </c>
      <c r="BU1287" s="4">
        <f t="shared" si="339"/>
        <v>53036</v>
      </c>
      <c r="BW1287" s="4">
        <v>0</v>
      </c>
    </row>
    <row r="1288" spans="1:75">
      <c r="A1288" s="4" t="s">
        <v>115</v>
      </c>
      <c r="B1288" s="18">
        <v>43134</v>
      </c>
      <c r="C1288" s="4" t="s">
        <v>99</v>
      </c>
      <c r="D1288" s="5">
        <v>2018</v>
      </c>
      <c r="E1288" s="4" t="str">
        <f t="shared" si="327"/>
        <v>DouglasFebruary2018</v>
      </c>
      <c r="F1288" s="4">
        <v>1994</v>
      </c>
      <c r="G1288" s="4">
        <v>204</v>
      </c>
      <c r="H1288" s="4">
        <v>927</v>
      </c>
      <c r="I1288" s="4">
        <v>0</v>
      </c>
      <c r="J1288" s="4">
        <v>0</v>
      </c>
      <c r="K1288" s="4">
        <f t="shared" si="328"/>
        <v>927</v>
      </c>
      <c r="L1288" s="4">
        <f t="shared" si="329"/>
        <v>0</v>
      </c>
      <c r="M1288" s="4">
        <v>2029</v>
      </c>
      <c r="N1288" s="4">
        <v>940</v>
      </c>
      <c r="O1288" s="4">
        <v>927</v>
      </c>
      <c r="P1288" s="4">
        <v>0</v>
      </c>
      <c r="Q1288" s="4">
        <v>0</v>
      </c>
      <c r="R1288" s="4">
        <v>13</v>
      </c>
      <c r="S1288" s="4">
        <v>0</v>
      </c>
      <c r="T1288" s="4">
        <v>0</v>
      </c>
      <c r="U1288" s="4">
        <v>0</v>
      </c>
      <c r="V1288" s="4">
        <v>0</v>
      </c>
      <c r="W1288" s="4">
        <v>0</v>
      </c>
      <c r="X1288" s="4">
        <f t="shared" si="330"/>
        <v>0</v>
      </c>
      <c r="Z1288" s="4">
        <v>20</v>
      </c>
      <c r="AA1288" s="4">
        <v>4</v>
      </c>
      <c r="AB1288" s="4">
        <v>4</v>
      </c>
      <c r="AC1288" s="4">
        <v>0</v>
      </c>
      <c r="AD1288" s="4">
        <v>0</v>
      </c>
      <c r="AE1288" s="4">
        <v>0</v>
      </c>
      <c r="AF1288" s="4">
        <v>0</v>
      </c>
      <c r="AG1288" s="4">
        <v>0</v>
      </c>
      <c r="AH1288" s="4">
        <v>0</v>
      </c>
      <c r="AI1288" s="4">
        <v>0</v>
      </c>
      <c r="AJ1288" s="4">
        <v>0</v>
      </c>
      <c r="AK1288" s="4">
        <v>0</v>
      </c>
      <c r="AL1288" s="4">
        <v>0</v>
      </c>
      <c r="AM1288" s="4">
        <v>0</v>
      </c>
      <c r="AN1288" s="4">
        <v>0</v>
      </c>
      <c r="AO1288" s="4">
        <v>0</v>
      </c>
      <c r="AP1288" s="4">
        <v>0</v>
      </c>
      <c r="AQ1288" s="4">
        <v>0</v>
      </c>
      <c r="AR1288" s="4">
        <v>0</v>
      </c>
      <c r="AS1288" s="4">
        <v>0</v>
      </c>
      <c r="AT1288" s="4">
        <v>0</v>
      </c>
      <c r="AU1288" s="4">
        <v>0</v>
      </c>
      <c r="AV1288" s="4">
        <v>0</v>
      </c>
      <c r="AW1288" s="4">
        <f t="shared" si="331"/>
        <v>4</v>
      </c>
      <c r="AX1288" s="4">
        <f t="shared" si="332"/>
        <v>4</v>
      </c>
      <c r="AY1288" s="4">
        <v>0</v>
      </c>
      <c r="AZ1288" s="4">
        <v>0</v>
      </c>
      <c r="BA1288" s="4">
        <v>0</v>
      </c>
      <c r="BG1288" s="8">
        <f t="shared" si="333"/>
        <v>0</v>
      </c>
      <c r="BH1288" s="4">
        <v>0</v>
      </c>
      <c r="BI1288" s="4">
        <v>0</v>
      </c>
      <c r="BJ1288" s="4">
        <v>0</v>
      </c>
      <c r="BK1288" s="4">
        <v>484</v>
      </c>
      <c r="BL1288" s="4">
        <f t="shared" si="334"/>
        <v>456</v>
      </c>
      <c r="BM1288" s="6">
        <f t="shared" si="335"/>
        <v>0</v>
      </c>
      <c r="BN1288" s="4">
        <v>0</v>
      </c>
      <c r="BO1288" s="4">
        <v>0</v>
      </c>
      <c r="BP1288" s="4">
        <v>0</v>
      </c>
      <c r="BQ1288" s="4">
        <v>0</v>
      </c>
      <c r="BR1288" s="4">
        <f t="shared" si="336"/>
        <v>936</v>
      </c>
      <c r="BS1288" s="4">
        <f t="shared" si="337"/>
        <v>923</v>
      </c>
      <c r="BT1288" s="4">
        <f t="shared" si="338"/>
        <v>13</v>
      </c>
      <c r="BU1288" s="4">
        <f t="shared" si="339"/>
        <v>2009</v>
      </c>
      <c r="BW1288" s="4">
        <v>1</v>
      </c>
    </row>
    <row r="1289" spans="1:75">
      <c r="A1289" s="4" t="s">
        <v>117</v>
      </c>
      <c r="B1289" s="18">
        <v>43134</v>
      </c>
      <c r="C1289" s="4" t="s">
        <v>99</v>
      </c>
      <c r="D1289" s="5">
        <v>2018</v>
      </c>
      <c r="E1289" s="4" t="str">
        <f t="shared" si="327"/>
        <v>FerryFebruary2018</v>
      </c>
      <c r="F1289" s="4">
        <v>2908</v>
      </c>
      <c r="G1289" s="4">
        <v>164</v>
      </c>
      <c r="H1289" s="4">
        <v>1381</v>
      </c>
      <c r="I1289" s="4">
        <v>0</v>
      </c>
      <c r="J1289" s="4">
        <v>0</v>
      </c>
      <c r="K1289" s="4">
        <f t="shared" si="328"/>
        <v>1381</v>
      </c>
      <c r="L1289" s="4">
        <f t="shared" si="329"/>
        <v>0</v>
      </c>
      <c r="M1289" s="4">
        <v>2908</v>
      </c>
      <c r="N1289" s="4">
        <v>1399</v>
      </c>
      <c r="O1289" s="4">
        <v>1381</v>
      </c>
      <c r="P1289" s="4">
        <v>0</v>
      </c>
      <c r="Q1289" s="4">
        <v>0</v>
      </c>
      <c r="R1289" s="4">
        <v>18</v>
      </c>
      <c r="S1289" s="4">
        <v>2</v>
      </c>
      <c r="T1289" s="4">
        <v>3</v>
      </c>
      <c r="U1289" s="4">
        <v>13</v>
      </c>
      <c r="V1289" s="4">
        <v>0</v>
      </c>
      <c r="W1289" s="4">
        <v>0</v>
      </c>
      <c r="X1289" s="4">
        <f t="shared" si="330"/>
        <v>0</v>
      </c>
      <c r="Z1289" s="4">
        <v>30</v>
      </c>
      <c r="AA1289" s="4">
        <v>7</v>
      </c>
      <c r="AB1289" s="4">
        <v>7</v>
      </c>
      <c r="AC1289" s="4">
        <v>0</v>
      </c>
      <c r="AD1289" s="4">
        <v>0</v>
      </c>
      <c r="AE1289" s="4">
        <v>0</v>
      </c>
      <c r="AF1289" s="4">
        <v>0</v>
      </c>
      <c r="AG1289" s="4">
        <v>0</v>
      </c>
      <c r="AH1289" s="4">
        <v>0</v>
      </c>
      <c r="AI1289" s="4">
        <v>0</v>
      </c>
      <c r="AJ1289" s="4">
        <v>0</v>
      </c>
      <c r="AK1289" s="4">
        <v>0</v>
      </c>
      <c r="AL1289" s="4">
        <v>0</v>
      </c>
      <c r="AM1289" s="4">
        <v>0</v>
      </c>
      <c r="AN1289" s="4">
        <v>0</v>
      </c>
      <c r="AO1289" s="4">
        <v>0</v>
      </c>
      <c r="AP1289" s="4">
        <v>0</v>
      </c>
      <c r="AQ1289" s="4">
        <v>0</v>
      </c>
      <c r="AR1289" s="4">
        <v>0</v>
      </c>
      <c r="AS1289" s="4">
        <v>0</v>
      </c>
      <c r="AT1289" s="4">
        <v>0</v>
      </c>
      <c r="AU1289" s="4">
        <v>0</v>
      </c>
      <c r="AV1289" s="4">
        <v>0</v>
      </c>
      <c r="AW1289" s="4">
        <f t="shared" si="331"/>
        <v>7</v>
      </c>
      <c r="AX1289" s="4">
        <f t="shared" si="332"/>
        <v>7</v>
      </c>
      <c r="AY1289" s="4">
        <v>0</v>
      </c>
      <c r="AZ1289" s="4">
        <v>0</v>
      </c>
      <c r="BA1289" s="4">
        <v>0</v>
      </c>
      <c r="BG1289" s="8">
        <f t="shared" si="333"/>
        <v>0</v>
      </c>
      <c r="BH1289" s="4">
        <v>0</v>
      </c>
      <c r="BI1289" s="4">
        <v>0</v>
      </c>
      <c r="BJ1289" s="4">
        <v>0</v>
      </c>
      <c r="BK1289" s="4">
        <v>588</v>
      </c>
      <c r="BL1289" s="4">
        <f t="shared" si="334"/>
        <v>811</v>
      </c>
      <c r="BM1289" s="6">
        <f t="shared" si="335"/>
        <v>0</v>
      </c>
      <c r="BN1289" s="4">
        <v>0</v>
      </c>
      <c r="BO1289" s="4">
        <v>0</v>
      </c>
      <c r="BP1289" s="4">
        <v>0</v>
      </c>
      <c r="BQ1289" s="4">
        <v>0</v>
      </c>
      <c r="BR1289" s="4">
        <f t="shared" si="336"/>
        <v>1392</v>
      </c>
      <c r="BS1289" s="4">
        <f t="shared" si="337"/>
        <v>1374</v>
      </c>
      <c r="BT1289" s="4">
        <f t="shared" si="338"/>
        <v>18</v>
      </c>
      <c r="BU1289" s="4">
        <f t="shared" si="339"/>
        <v>2878</v>
      </c>
      <c r="BW1289" s="4">
        <v>0</v>
      </c>
    </row>
    <row r="1290" spans="1:75">
      <c r="A1290" s="4" t="s">
        <v>119</v>
      </c>
      <c r="B1290" s="18">
        <v>43134</v>
      </c>
      <c r="C1290" s="4" t="s">
        <v>99</v>
      </c>
      <c r="D1290" s="5">
        <v>2018</v>
      </c>
      <c r="E1290" s="4" t="str">
        <f t="shared" si="327"/>
        <v>FranklinFebruary2018</v>
      </c>
      <c r="F1290" s="4">
        <v>33643</v>
      </c>
      <c r="G1290" s="4">
        <v>6482</v>
      </c>
      <c r="H1290" s="4">
        <v>10059</v>
      </c>
      <c r="I1290" s="4">
        <v>3</v>
      </c>
      <c r="J1290" s="4">
        <v>0</v>
      </c>
      <c r="K1290" s="4">
        <f t="shared" si="328"/>
        <v>10062</v>
      </c>
      <c r="L1290" s="4">
        <f t="shared" si="329"/>
        <v>0</v>
      </c>
      <c r="M1290" s="4">
        <v>33674</v>
      </c>
      <c r="N1290" s="4">
        <v>10138</v>
      </c>
      <c r="O1290" s="4">
        <v>10062</v>
      </c>
      <c r="P1290" s="4">
        <v>1</v>
      </c>
      <c r="Q1290" s="4">
        <v>0</v>
      </c>
      <c r="R1290" s="4">
        <v>75</v>
      </c>
      <c r="S1290" s="4">
        <v>18</v>
      </c>
      <c r="T1290" s="4">
        <v>14</v>
      </c>
      <c r="U1290" s="4">
        <v>40</v>
      </c>
      <c r="V1290" s="4">
        <v>0</v>
      </c>
      <c r="W1290" s="4">
        <v>3</v>
      </c>
      <c r="X1290" s="4">
        <f t="shared" si="330"/>
        <v>0</v>
      </c>
      <c r="Z1290" s="4">
        <v>282</v>
      </c>
      <c r="AA1290" s="4">
        <v>26</v>
      </c>
      <c r="AB1290" s="4">
        <v>26</v>
      </c>
      <c r="AC1290" s="4">
        <v>0</v>
      </c>
      <c r="AD1290" s="4">
        <v>0</v>
      </c>
      <c r="AE1290" s="4">
        <v>0</v>
      </c>
      <c r="AF1290" s="4">
        <v>0</v>
      </c>
      <c r="AG1290" s="4">
        <v>0</v>
      </c>
      <c r="AH1290" s="4">
        <v>0</v>
      </c>
      <c r="AI1290" s="4">
        <v>0</v>
      </c>
      <c r="AJ1290" s="4">
        <v>0</v>
      </c>
      <c r="AK1290" s="4">
        <v>0</v>
      </c>
      <c r="AL1290" s="4">
        <v>0</v>
      </c>
      <c r="AM1290" s="4">
        <v>0</v>
      </c>
      <c r="AN1290" s="4">
        <v>1</v>
      </c>
      <c r="AO1290" s="4">
        <v>1</v>
      </c>
      <c r="AP1290" s="4">
        <v>1</v>
      </c>
      <c r="AQ1290" s="4">
        <v>0</v>
      </c>
      <c r="AR1290" s="4">
        <v>0</v>
      </c>
      <c r="AS1290" s="4">
        <v>0</v>
      </c>
      <c r="AT1290" s="4">
        <v>0</v>
      </c>
      <c r="AU1290" s="4">
        <v>0</v>
      </c>
      <c r="AV1290" s="4">
        <v>0</v>
      </c>
      <c r="AW1290" s="4">
        <f t="shared" si="331"/>
        <v>26</v>
      </c>
      <c r="AX1290" s="4">
        <f t="shared" si="332"/>
        <v>26</v>
      </c>
      <c r="AY1290" s="4">
        <v>0</v>
      </c>
      <c r="AZ1290" s="4">
        <v>0</v>
      </c>
      <c r="BA1290" s="4">
        <v>0</v>
      </c>
      <c r="BG1290" s="8">
        <f t="shared" si="333"/>
        <v>0</v>
      </c>
      <c r="BH1290" s="4">
        <v>0</v>
      </c>
      <c r="BI1290" s="4">
        <v>0</v>
      </c>
      <c r="BJ1290" s="4">
        <v>0</v>
      </c>
      <c r="BK1290" s="4">
        <v>5685</v>
      </c>
      <c r="BL1290" s="4">
        <f t="shared" si="334"/>
        <v>4453</v>
      </c>
      <c r="BM1290" s="6">
        <f t="shared" si="335"/>
        <v>1</v>
      </c>
      <c r="BN1290" s="4">
        <v>0</v>
      </c>
      <c r="BO1290" s="4">
        <v>1</v>
      </c>
      <c r="BP1290" s="4">
        <v>0</v>
      </c>
      <c r="BQ1290" s="4">
        <v>0</v>
      </c>
      <c r="BR1290" s="4">
        <f t="shared" si="336"/>
        <v>10111</v>
      </c>
      <c r="BS1290" s="4">
        <f t="shared" si="337"/>
        <v>10036</v>
      </c>
      <c r="BT1290" s="4">
        <f t="shared" si="338"/>
        <v>75</v>
      </c>
      <c r="BU1290" s="4">
        <f t="shared" si="339"/>
        <v>33391</v>
      </c>
      <c r="BW1290" s="4">
        <v>0</v>
      </c>
    </row>
    <row r="1291" spans="1:75">
      <c r="A1291" s="4" t="s">
        <v>121</v>
      </c>
      <c r="B1291" s="18">
        <v>43134</v>
      </c>
      <c r="C1291" s="4" t="s">
        <v>99</v>
      </c>
      <c r="D1291" s="5">
        <v>2018</v>
      </c>
      <c r="E1291" s="4" t="str">
        <f t="shared" si="327"/>
        <v>GarfieldFebruary2018</v>
      </c>
      <c r="K1291" s="4">
        <f t="shared" si="328"/>
        <v>0</v>
      </c>
      <c r="L1291" s="4">
        <f t="shared" si="329"/>
        <v>0</v>
      </c>
      <c r="X1291" s="4">
        <f t="shared" si="330"/>
        <v>0</v>
      </c>
      <c r="AW1291" s="4">
        <f t="shared" si="331"/>
        <v>0</v>
      </c>
      <c r="AX1291" s="4">
        <f t="shared" si="332"/>
        <v>0</v>
      </c>
      <c r="BG1291" s="8">
        <f t="shared" si="333"/>
        <v>0</v>
      </c>
      <c r="BL1291" s="4">
        <f t="shared" si="334"/>
        <v>0</v>
      </c>
      <c r="BM1291" s="6">
        <f t="shared" si="335"/>
        <v>0</v>
      </c>
      <c r="BR1291" s="4">
        <f t="shared" si="336"/>
        <v>0</v>
      </c>
      <c r="BS1291" s="4">
        <f t="shared" si="337"/>
        <v>0</v>
      </c>
      <c r="BT1291" s="4">
        <f t="shared" si="338"/>
        <v>0</v>
      </c>
      <c r="BU1291" s="4">
        <f t="shared" si="339"/>
        <v>0</v>
      </c>
    </row>
    <row r="1292" spans="1:75">
      <c r="A1292" s="4" t="s">
        <v>123</v>
      </c>
      <c r="B1292" s="18">
        <v>43134</v>
      </c>
      <c r="C1292" s="4" t="s">
        <v>99</v>
      </c>
      <c r="D1292" s="5">
        <v>2018</v>
      </c>
      <c r="E1292" s="4" t="str">
        <f t="shared" si="327"/>
        <v>GrantFebruary2018</v>
      </c>
      <c r="F1292" s="4">
        <v>10536</v>
      </c>
      <c r="G1292" s="4">
        <v>1628</v>
      </c>
      <c r="H1292" s="4">
        <v>3672</v>
      </c>
      <c r="I1292" s="4">
        <v>0</v>
      </c>
      <c r="J1292" s="4">
        <v>1</v>
      </c>
      <c r="K1292" s="4">
        <f t="shared" si="328"/>
        <v>3671</v>
      </c>
      <c r="L1292" s="4">
        <f t="shared" si="329"/>
        <v>12</v>
      </c>
      <c r="M1292" s="4">
        <v>10551</v>
      </c>
      <c r="N1292" s="4">
        <v>3765</v>
      </c>
      <c r="O1292" s="4">
        <v>3659</v>
      </c>
      <c r="P1292" s="4">
        <v>0</v>
      </c>
      <c r="Q1292" s="4">
        <v>0</v>
      </c>
      <c r="R1292" s="4">
        <v>93</v>
      </c>
      <c r="S1292" s="4">
        <v>0</v>
      </c>
      <c r="T1292" s="4">
        <v>0</v>
      </c>
      <c r="U1292" s="4">
        <v>0</v>
      </c>
      <c r="V1292" s="4">
        <v>0</v>
      </c>
      <c r="W1292" s="4">
        <v>0</v>
      </c>
      <c r="X1292" s="4">
        <f t="shared" si="330"/>
        <v>13</v>
      </c>
      <c r="Z1292" s="4">
        <v>73</v>
      </c>
      <c r="AA1292" s="4">
        <v>13</v>
      </c>
      <c r="AB1292" s="4">
        <v>13</v>
      </c>
      <c r="AC1292" s="4">
        <v>0</v>
      </c>
      <c r="AD1292" s="4">
        <v>0</v>
      </c>
      <c r="AE1292" s="4">
        <v>0</v>
      </c>
      <c r="AF1292" s="4">
        <v>0</v>
      </c>
      <c r="AG1292" s="4">
        <v>0</v>
      </c>
      <c r="AH1292" s="4">
        <v>0</v>
      </c>
      <c r="AI1292" s="4">
        <v>0</v>
      </c>
      <c r="AJ1292" s="4">
        <v>0</v>
      </c>
      <c r="AK1292" s="4">
        <v>0</v>
      </c>
      <c r="AL1292" s="4">
        <v>0</v>
      </c>
      <c r="AM1292" s="4">
        <v>0</v>
      </c>
      <c r="AN1292" s="4">
        <v>0</v>
      </c>
      <c r="AO1292" s="4">
        <v>0</v>
      </c>
      <c r="AP1292" s="4">
        <v>0</v>
      </c>
      <c r="AQ1292" s="4">
        <v>0</v>
      </c>
      <c r="AR1292" s="4">
        <v>0</v>
      </c>
      <c r="AS1292" s="4">
        <v>0</v>
      </c>
      <c r="AT1292" s="4">
        <v>0</v>
      </c>
      <c r="AU1292" s="4">
        <v>0</v>
      </c>
      <c r="AV1292" s="4">
        <v>0</v>
      </c>
      <c r="AW1292" s="4">
        <f t="shared" si="331"/>
        <v>13</v>
      </c>
      <c r="AX1292" s="4">
        <f t="shared" si="332"/>
        <v>13</v>
      </c>
      <c r="AY1292" s="4">
        <v>0</v>
      </c>
      <c r="AZ1292" s="4">
        <v>0</v>
      </c>
      <c r="BA1292" s="4">
        <v>0</v>
      </c>
      <c r="BG1292" s="8">
        <f t="shared" si="333"/>
        <v>1</v>
      </c>
      <c r="BH1292" s="4">
        <v>1</v>
      </c>
      <c r="BI1292" s="4">
        <v>0</v>
      </c>
      <c r="BJ1292" s="4">
        <v>1</v>
      </c>
      <c r="BK1292" s="4">
        <v>357</v>
      </c>
      <c r="BL1292" s="4">
        <f t="shared" si="334"/>
        <v>3407</v>
      </c>
      <c r="BM1292" s="6">
        <f t="shared" si="335"/>
        <v>0</v>
      </c>
      <c r="BN1292" s="4">
        <v>0</v>
      </c>
      <c r="BO1292" s="4">
        <v>0</v>
      </c>
      <c r="BP1292" s="4">
        <v>0</v>
      </c>
      <c r="BQ1292" s="4">
        <v>0</v>
      </c>
      <c r="BR1292" s="4">
        <f t="shared" si="336"/>
        <v>3752</v>
      </c>
      <c r="BS1292" s="4">
        <f t="shared" si="337"/>
        <v>3646</v>
      </c>
      <c r="BT1292" s="4">
        <f t="shared" si="338"/>
        <v>93</v>
      </c>
      <c r="BU1292" s="4">
        <f t="shared" si="339"/>
        <v>10478</v>
      </c>
      <c r="BW1292" s="4">
        <v>0</v>
      </c>
    </row>
    <row r="1293" spans="1:75">
      <c r="A1293" s="4" t="s">
        <v>125</v>
      </c>
      <c r="B1293" s="18">
        <v>43134</v>
      </c>
      <c r="C1293" s="4" t="s">
        <v>99</v>
      </c>
      <c r="D1293" s="5">
        <v>2018</v>
      </c>
      <c r="E1293" s="4" t="str">
        <f t="shared" si="327"/>
        <v>Grays HarborFebruary2018</v>
      </c>
      <c r="F1293" s="4">
        <v>33256</v>
      </c>
      <c r="G1293" s="4">
        <v>4667</v>
      </c>
      <c r="H1293" s="4">
        <v>10436</v>
      </c>
      <c r="I1293" s="4">
        <v>4</v>
      </c>
      <c r="J1293" s="4">
        <v>1</v>
      </c>
      <c r="K1293" s="4">
        <f t="shared" si="328"/>
        <v>10439</v>
      </c>
      <c r="L1293" s="4">
        <f t="shared" si="329"/>
        <v>0</v>
      </c>
      <c r="M1293" s="4">
        <v>33294</v>
      </c>
      <c r="N1293" s="4">
        <v>10436</v>
      </c>
      <c r="O1293" s="4">
        <v>10439</v>
      </c>
      <c r="P1293" s="4">
        <v>3</v>
      </c>
      <c r="Q1293" s="4">
        <v>0</v>
      </c>
      <c r="R1293" s="4">
        <v>0</v>
      </c>
      <c r="S1293" s="4">
        <v>32</v>
      </c>
      <c r="T1293" s="4">
        <v>26</v>
      </c>
      <c r="U1293" s="4">
        <v>57</v>
      </c>
      <c r="V1293" s="4">
        <v>0</v>
      </c>
      <c r="W1293" s="4">
        <v>4</v>
      </c>
      <c r="X1293" s="4">
        <f t="shared" si="330"/>
        <v>-6</v>
      </c>
      <c r="Z1293" s="4">
        <v>114</v>
      </c>
      <c r="AA1293" s="4">
        <v>13</v>
      </c>
      <c r="AB1293" s="4">
        <v>13</v>
      </c>
      <c r="AC1293" s="4">
        <v>0</v>
      </c>
      <c r="AD1293" s="4">
        <v>0</v>
      </c>
      <c r="AE1293" s="4">
        <v>0</v>
      </c>
      <c r="AF1293" s="4">
        <v>0</v>
      </c>
      <c r="AG1293" s="4">
        <v>0</v>
      </c>
      <c r="AH1293" s="4">
        <v>0</v>
      </c>
      <c r="AI1293" s="4">
        <v>0</v>
      </c>
      <c r="AJ1293" s="4">
        <v>0</v>
      </c>
      <c r="AK1293" s="4">
        <v>0</v>
      </c>
      <c r="AL1293" s="4">
        <v>0</v>
      </c>
      <c r="AM1293" s="4">
        <v>0</v>
      </c>
      <c r="AN1293" s="4">
        <v>0</v>
      </c>
      <c r="AO1293" s="4">
        <v>0</v>
      </c>
      <c r="AP1293" s="4">
        <v>0</v>
      </c>
      <c r="AQ1293" s="4">
        <v>0</v>
      </c>
      <c r="AR1293" s="4">
        <v>0</v>
      </c>
      <c r="AS1293" s="4">
        <v>0</v>
      </c>
      <c r="AT1293" s="4">
        <v>0</v>
      </c>
      <c r="AU1293" s="4">
        <v>0</v>
      </c>
      <c r="AV1293" s="4">
        <v>0</v>
      </c>
      <c r="AW1293" s="4">
        <f t="shared" si="331"/>
        <v>13</v>
      </c>
      <c r="AX1293" s="4">
        <f t="shared" si="332"/>
        <v>13</v>
      </c>
      <c r="AY1293" s="4">
        <v>0</v>
      </c>
      <c r="AZ1293" s="4">
        <v>0</v>
      </c>
      <c r="BA1293" s="4">
        <v>0</v>
      </c>
      <c r="BG1293" s="8">
        <f t="shared" si="333"/>
        <v>2</v>
      </c>
      <c r="BH1293" s="4">
        <v>2</v>
      </c>
      <c r="BI1293" s="4">
        <v>0</v>
      </c>
      <c r="BJ1293" s="4">
        <v>0</v>
      </c>
      <c r="BK1293" s="4">
        <v>3126</v>
      </c>
      <c r="BL1293" s="4">
        <f t="shared" si="334"/>
        <v>7308</v>
      </c>
      <c r="BM1293" s="6">
        <f t="shared" si="335"/>
        <v>2</v>
      </c>
      <c r="BN1293" s="4">
        <v>2</v>
      </c>
      <c r="BO1293" s="4">
        <v>0</v>
      </c>
      <c r="BP1293" s="4">
        <v>37</v>
      </c>
      <c r="BQ1293" s="4">
        <v>0</v>
      </c>
      <c r="BR1293" s="4">
        <f t="shared" si="336"/>
        <v>10423</v>
      </c>
      <c r="BS1293" s="4">
        <f t="shared" si="337"/>
        <v>10426</v>
      </c>
      <c r="BT1293" s="4">
        <f t="shared" si="338"/>
        <v>0</v>
      </c>
      <c r="BU1293" s="4">
        <f t="shared" si="339"/>
        <v>33180</v>
      </c>
      <c r="BW1293" s="4">
        <v>0</v>
      </c>
    </row>
    <row r="1294" spans="1:75">
      <c r="A1294" s="4" t="s">
        <v>127</v>
      </c>
      <c r="B1294" s="18">
        <v>43134</v>
      </c>
      <c r="C1294" s="4" t="s">
        <v>99</v>
      </c>
      <c r="D1294" s="5">
        <v>2018</v>
      </c>
      <c r="E1294" s="4" t="str">
        <f t="shared" si="327"/>
        <v>IslandFebruary2018</v>
      </c>
      <c r="F1294" s="4">
        <v>20077</v>
      </c>
      <c r="G1294" s="4">
        <v>1852</v>
      </c>
      <c r="H1294" s="4">
        <v>8834</v>
      </c>
      <c r="I1294" s="4">
        <v>0</v>
      </c>
      <c r="J1294" s="4">
        <v>0</v>
      </c>
      <c r="K1294" s="4">
        <f t="shared" si="328"/>
        <v>8834</v>
      </c>
      <c r="L1294" s="4">
        <f t="shared" si="329"/>
        <v>0</v>
      </c>
      <c r="M1294" s="4">
        <v>20219</v>
      </c>
      <c r="N1294" s="4">
        <v>8923</v>
      </c>
      <c r="O1294" s="4">
        <v>8834</v>
      </c>
      <c r="P1294" s="4">
        <v>1</v>
      </c>
      <c r="Q1294" s="4">
        <v>0</v>
      </c>
      <c r="R1294" s="4">
        <v>88</v>
      </c>
      <c r="S1294" s="4">
        <v>23</v>
      </c>
      <c r="T1294" s="4">
        <v>32</v>
      </c>
      <c r="U1294" s="4">
        <v>30</v>
      </c>
      <c r="V1294" s="4">
        <v>0</v>
      </c>
      <c r="W1294" s="4">
        <v>3</v>
      </c>
      <c r="X1294" s="4">
        <f t="shared" si="330"/>
        <v>0</v>
      </c>
      <c r="Z1294" s="4">
        <v>443</v>
      </c>
      <c r="AA1294" s="4">
        <v>54</v>
      </c>
      <c r="AB1294" s="4">
        <v>54</v>
      </c>
      <c r="AC1294" s="4">
        <v>0</v>
      </c>
      <c r="AD1294" s="4">
        <v>0</v>
      </c>
      <c r="AE1294" s="4">
        <v>0</v>
      </c>
      <c r="AF1294" s="4">
        <v>0</v>
      </c>
      <c r="AG1294" s="4">
        <v>0</v>
      </c>
      <c r="AH1294" s="4">
        <v>0</v>
      </c>
      <c r="AI1294" s="4">
        <v>0</v>
      </c>
      <c r="AJ1294" s="4">
        <v>0</v>
      </c>
      <c r="AK1294" s="4">
        <v>0</v>
      </c>
      <c r="AL1294" s="4">
        <v>0</v>
      </c>
      <c r="AM1294" s="4">
        <v>0</v>
      </c>
      <c r="AN1294" s="4">
        <v>0</v>
      </c>
      <c r="AO1294" s="4">
        <v>0</v>
      </c>
      <c r="AP1294" s="4">
        <v>0</v>
      </c>
      <c r="AQ1294" s="4">
        <v>0</v>
      </c>
      <c r="AR1294" s="4">
        <v>0</v>
      </c>
      <c r="AS1294" s="4">
        <v>0</v>
      </c>
      <c r="AT1294" s="4">
        <v>0</v>
      </c>
      <c r="AU1294" s="4">
        <v>0</v>
      </c>
      <c r="AV1294" s="4">
        <v>0</v>
      </c>
      <c r="AW1294" s="4">
        <f t="shared" si="331"/>
        <v>54</v>
      </c>
      <c r="AX1294" s="4">
        <f t="shared" si="332"/>
        <v>54</v>
      </c>
      <c r="AY1294" s="4">
        <v>0</v>
      </c>
      <c r="AZ1294" s="4">
        <v>0</v>
      </c>
      <c r="BA1294" s="4">
        <v>0</v>
      </c>
      <c r="BG1294" s="8">
        <f t="shared" si="333"/>
        <v>6</v>
      </c>
      <c r="BH1294" s="4">
        <v>5</v>
      </c>
      <c r="BI1294" s="4">
        <v>1</v>
      </c>
      <c r="BJ1294" s="4">
        <v>0</v>
      </c>
      <c r="BK1294" s="4">
        <v>4780</v>
      </c>
      <c r="BL1294" s="4">
        <f t="shared" si="334"/>
        <v>4137</v>
      </c>
      <c r="BM1294" s="6">
        <f t="shared" si="335"/>
        <v>14</v>
      </c>
      <c r="BN1294" s="4">
        <v>14</v>
      </c>
      <c r="BO1294" s="4">
        <v>0</v>
      </c>
      <c r="BP1294" s="4">
        <v>0</v>
      </c>
      <c r="BQ1294" s="4">
        <v>0</v>
      </c>
      <c r="BR1294" s="4">
        <f t="shared" si="336"/>
        <v>8869</v>
      </c>
      <c r="BS1294" s="4">
        <f t="shared" si="337"/>
        <v>8780</v>
      </c>
      <c r="BT1294" s="4">
        <f t="shared" si="338"/>
        <v>88</v>
      </c>
      <c r="BU1294" s="4">
        <f t="shared" si="339"/>
        <v>19776</v>
      </c>
      <c r="BW1294" s="4">
        <v>0</v>
      </c>
    </row>
    <row r="1295" spans="1:75">
      <c r="A1295" s="4" t="s">
        <v>129</v>
      </c>
      <c r="B1295" s="18">
        <v>43134</v>
      </c>
      <c r="C1295" s="4" t="s">
        <v>99</v>
      </c>
      <c r="D1295" s="5">
        <v>2018</v>
      </c>
      <c r="E1295" s="4" t="str">
        <f t="shared" si="327"/>
        <v>JeffersonFebruary2018</v>
      </c>
      <c r="F1295" s="4">
        <v>1118</v>
      </c>
      <c r="G1295" s="4">
        <v>130</v>
      </c>
      <c r="H1295" s="4">
        <v>571</v>
      </c>
      <c r="I1295" s="4">
        <v>0</v>
      </c>
      <c r="J1295" s="4">
        <v>0</v>
      </c>
      <c r="K1295" s="4">
        <f t="shared" si="328"/>
        <v>571</v>
      </c>
      <c r="L1295" s="4">
        <f t="shared" si="329"/>
        <v>0</v>
      </c>
      <c r="M1295" s="4">
        <v>1118</v>
      </c>
      <c r="N1295" s="4">
        <v>578</v>
      </c>
      <c r="O1295" s="4">
        <v>571</v>
      </c>
      <c r="P1295" s="4">
        <v>0</v>
      </c>
      <c r="Q1295" s="4">
        <v>0</v>
      </c>
      <c r="R1295" s="4">
        <v>7</v>
      </c>
      <c r="S1295" s="4">
        <v>2</v>
      </c>
      <c r="T1295" s="4">
        <v>1</v>
      </c>
      <c r="U1295" s="4">
        <v>4</v>
      </c>
      <c r="V1295" s="4">
        <v>0</v>
      </c>
      <c r="W1295" s="4">
        <v>0</v>
      </c>
      <c r="X1295" s="4">
        <f t="shared" si="330"/>
        <v>0</v>
      </c>
      <c r="Z1295" s="4">
        <v>17</v>
      </c>
      <c r="AA1295" s="4">
        <v>3</v>
      </c>
      <c r="AB1295" s="4">
        <v>3</v>
      </c>
      <c r="AC1295" s="4">
        <v>0</v>
      </c>
      <c r="AD1295" s="4">
        <v>0</v>
      </c>
      <c r="AE1295" s="4">
        <v>0</v>
      </c>
      <c r="AF1295" s="4">
        <v>0</v>
      </c>
      <c r="AG1295" s="4">
        <v>0</v>
      </c>
      <c r="AH1295" s="4">
        <v>0</v>
      </c>
      <c r="AI1295" s="4">
        <v>0</v>
      </c>
      <c r="AJ1295" s="4">
        <v>0</v>
      </c>
      <c r="AK1295" s="4">
        <v>0</v>
      </c>
      <c r="AL1295" s="4">
        <v>0</v>
      </c>
      <c r="AM1295" s="4">
        <v>0</v>
      </c>
      <c r="AN1295" s="4">
        <v>0</v>
      </c>
      <c r="AO1295" s="4">
        <v>0</v>
      </c>
      <c r="AP1295" s="4">
        <v>0</v>
      </c>
      <c r="AQ1295" s="4">
        <v>0</v>
      </c>
      <c r="AR1295" s="4">
        <v>0</v>
      </c>
      <c r="AS1295" s="4">
        <v>0</v>
      </c>
      <c r="AT1295" s="4">
        <v>0</v>
      </c>
      <c r="AU1295" s="4">
        <v>0</v>
      </c>
      <c r="AV1295" s="4">
        <v>0</v>
      </c>
      <c r="AW1295" s="4">
        <f t="shared" si="331"/>
        <v>3</v>
      </c>
      <c r="AX1295" s="4">
        <f t="shared" si="332"/>
        <v>3</v>
      </c>
      <c r="AY1295" s="4">
        <v>0</v>
      </c>
      <c r="AZ1295" s="4">
        <v>0</v>
      </c>
      <c r="BA1295" s="4">
        <v>0</v>
      </c>
      <c r="BG1295" s="8">
        <f t="shared" si="333"/>
        <v>1</v>
      </c>
      <c r="BH1295" s="4">
        <v>1</v>
      </c>
      <c r="BI1295" s="4">
        <v>0</v>
      </c>
      <c r="BJ1295" s="4">
        <v>0</v>
      </c>
      <c r="BK1295" s="4">
        <v>153</v>
      </c>
      <c r="BL1295" s="4">
        <f t="shared" si="334"/>
        <v>424</v>
      </c>
      <c r="BM1295" s="6">
        <f t="shared" si="335"/>
        <v>7</v>
      </c>
      <c r="BN1295" s="4">
        <v>7</v>
      </c>
      <c r="BO1295" s="4">
        <v>0</v>
      </c>
      <c r="BP1295" s="4">
        <v>0</v>
      </c>
      <c r="BQ1295" s="4">
        <v>0</v>
      </c>
      <c r="BR1295" s="4">
        <f t="shared" si="336"/>
        <v>575</v>
      </c>
      <c r="BS1295" s="4">
        <f t="shared" si="337"/>
        <v>568</v>
      </c>
      <c r="BT1295" s="4">
        <f t="shared" si="338"/>
        <v>7</v>
      </c>
      <c r="BU1295" s="4">
        <f t="shared" si="339"/>
        <v>1101</v>
      </c>
      <c r="BW1295" s="4">
        <v>0</v>
      </c>
    </row>
    <row r="1296" spans="1:75">
      <c r="A1296" s="4" t="s">
        <v>131</v>
      </c>
      <c r="B1296" s="18">
        <v>43134</v>
      </c>
      <c r="C1296" s="4" t="s">
        <v>99</v>
      </c>
      <c r="D1296" s="5">
        <v>2018</v>
      </c>
      <c r="E1296" s="4" t="str">
        <f t="shared" si="327"/>
        <v>KingFebruary2018</v>
      </c>
      <c r="F1296" s="4">
        <v>732461</v>
      </c>
      <c r="G1296" s="4">
        <v>66367</v>
      </c>
      <c r="H1296" s="4">
        <v>233081</v>
      </c>
      <c r="I1296" s="4">
        <v>25</v>
      </c>
      <c r="J1296" s="4">
        <v>24</v>
      </c>
      <c r="K1296" s="4">
        <f t="shared" si="328"/>
        <v>233082</v>
      </c>
      <c r="L1296" s="4">
        <f t="shared" si="329"/>
        <v>0</v>
      </c>
      <c r="M1296" s="4">
        <v>733882</v>
      </c>
      <c r="N1296" s="4">
        <v>236335</v>
      </c>
      <c r="O1296" s="4">
        <v>233082</v>
      </c>
      <c r="P1296" s="4">
        <v>1</v>
      </c>
      <c r="Q1296" s="4">
        <v>0</v>
      </c>
      <c r="R1296" s="4">
        <v>3252</v>
      </c>
      <c r="S1296" s="4">
        <v>398</v>
      </c>
      <c r="T1296" s="4">
        <v>1120</v>
      </c>
      <c r="U1296" s="4">
        <v>1630</v>
      </c>
      <c r="V1296" s="4">
        <v>20</v>
      </c>
      <c r="W1296" s="4">
        <v>84</v>
      </c>
      <c r="X1296" s="4">
        <f t="shared" si="330"/>
        <v>0</v>
      </c>
      <c r="Z1296" s="4">
        <v>10622</v>
      </c>
      <c r="AA1296" s="4">
        <v>1182</v>
      </c>
      <c r="AB1296" s="4">
        <v>1154</v>
      </c>
      <c r="AC1296" s="4">
        <v>28</v>
      </c>
      <c r="AD1296" s="4">
        <v>8</v>
      </c>
      <c r="AE1296" s="4">
        <v>11</v>
      </c>
      <c r="AF1296" s="4">
        <v>1</v>
      </c>
      <c r="AG1296" s="4">
        <v>8</v>
      </c>
      <c r="AH1296" s="4">
        <v>0</v>
      </c>
      <c r="AI1296" s="4">
        <v>0</v>
      </c>
      <c r="AJ1296" s="4">
        <v>0</v>
      </c>
      <c r="AK1296" s="4">
        <v>0</v>
      </c>
      <c r="AL1296" s="4">
        <v>0</v>
      </c>
      <c r="AM1296" s="4">
        <v>0</v>
      </c>
      <c r="AN1296" s="4">
        <v>0</v>
      </c>
      <c r="AO1296" s="4">
        <v>3</v>
      </c>
      <c r="AP1296" s="4">
        <v>1</v>
      </c>
      <c r="AQ1296" s="4">
        <v>0</v>
      </c>
      <c r="AR1296" s="4">
        <v>2</v>
      </c>
      <c r="AS1296" s="4">
        <v>0</v>
      </c>
      <c r="AT1296" s="4">
        <v>0</v>
      </c>
      <c r="AU1296" s="4">
        <v>0</v>
      </c>
      <c r="AV1296" s="4">
        <v>2</v>
      </c>
      <c r="AW1296" s="4">
        <f t="shared" si="331"/>
        <v>1182</v>
      </c>
      <c r="AX1296" s="4">
        <f t="shared" si="332"/>
        <v>1154</v>
      </c>
      <c r="AY1296" s="4">
        <v>0</v>
      </c>
      <c r="AZ1296" s="4">
        <v>0</v>
      </c>
      <c r="BA1296" s="4">
        <v>0</v>
      </c>
      <c r="BG1296" s="8">
        <f t="shared" si="333"/>
        <v>265</v>
      </c>
      <c r="BH1296" s="4">
        <v>250</v>
      </c>
      <c r="BI1296" s="4">
        <v>15</v>
      </c>
      <c r="BJ1296" s="4">
        <v>35</v>
      </c>
      <c r="BK1296" s="4">
        <v>105389</v>
      </c>
      <c r="BL1296" s="4">
        <f t="shared" si="334"/>
        <v>130681</v>
      </c>
      <c r="BM1296" s="6">
        <f t="shared" si="335"/>
        <v>737</v>
      </c>
      <c r="BN1296" s="4">
        <v>0</v>
      </c>
      <c r="BO1296" s="4">
        <v>737</v>
      </c>
      <c r="BP1296" s="4">
        <v>0</v>
      </c>
      <c r="BQ1296" s="4">
        <v>329</v>
      </c>
      <c r="BR1296" s="4">
        <f t="shared" si="336"/>
        <v>235150</v>
      </c>
      <c r="BS1296" s="4">
        <f t="shared" si="337"/>
        <v>231928</v>
      </c>
      <c r="BT1296" s="4">
        <f t="shared" si="338"/>
        <v>3222</v>
      </c>
      <c r="BU1296" s="4">
        <f t="shared" si="339"/>
        <v>723260</v>
      </c>
      <c r="BW1296" s="4">
        <v>0</v>
      </c>
    </row>
    <row r="1297" spans="1:75">
      <c r="A1297" s="4" t="s">
        <v>133</v>
      </c>
      <c r="B1297" s="18">
        <v>43134</v>
      </c>
      <c r="C1297" s="4" t="s">
        <v>99</v>
      </c>
      <c r="D1297" s="5">
        <v>2018</v>
      </c>
      <c r="E1297" s="4" t="str">
        <f t="shared" si="327"/>
        <v>KitsapFebruary2018</v>
      </c>
      <c r="F1297" s="4">
        <v>57621</v>
      </c>
      <c r="G1297" s="4">
        <v>6800</v>
      </c>
      <c r="H1297" s="4">
        <v>19272</v>
      </c>
      <c r="I1297" s="4">
        <v>0</v>
      </c>
      <c r="J1297" s="4">
        <v>0</v>
      </c>
      <c r="K1297" s="4">
        <f t="shared" si="328"/>
        <v>19272</v>
      </c>
      <c r="L1297" s="4">
        <f t="shared" si="329"/>
        <v>0</v>
      </c>
      <c r="M1297" s="4">
        <v>57644</v>
      </c>
      <c r="N1297" s="4">
        <v>19495</v>
      </c>
      <c r="O1297" s="4">
        <v>19272</v>
      </c>
      <c r="P1297" s="4">
        <v>0</v>
      </c>
      <c r="Q1297" s="4">
        <v>0</v>
      </c>
      <c r="R1297" s="4">
        <v>223</v>
      </c>
      <c r="S1297" s="4">
        <v>25</v>
      </c>
      <c r="T1297" s="4">
        <v>99</v>
      </c>
      <c r="U1297" s="4">
        <v>77</v>
      </c>
      <c r="V1297" s="4">
        <v>0</v>
      </c>
      <c r="W1297" s="4">
        <v>22</v>
      </c>
      <c r="X1297" s="4">
        <f t="shared" si="330"/>
        <v>0</v>
      </c>
      <c r="Z1297" s="4">
        <v>2979</v>
      </c>
      <c r="AA1297" s="4">
        <v>472</v>
      </c>
      <c r="AB1297" s="4">
        <v>467</v>
      </c>
      <c r="AC1297" s="4">
        <v>5</v>
      </c>
      <c r="AD1297" s="4">
        <v>1</v>
      </c>
      <c r="AE1297" s="4">
        <v>2</v>
      </c>
      <c r="AF1297" s="4">
        <v>0</v>
      </c>
      <c r="AG1297" s="4">
        <v>2</v>
      </c>
      <c r="AH1297" s="4">
        <v>0</v>
      </c>
      <c r="AI1297" s="4">
        <v>0</v>
      </c>
      <c r="AJ1297" s="4">
        <v>0</v>
      </c>
      <c r="AK1297" s="4">
        <v>0</v>
      </c>
      <c r="AL1297" s="4">
        <v>0</v>
      </c>
      <c r="AM1297" s="4">
        <v>0</v>
      </c>
      <c r="AN1297" s="4">
        <v>0</v>
      </c>
      <c r="AO1297" s="4">
        <v>0</v>
      </c>
      <c r="AP1297" s="4">
        <v>0</v>
      </c>
      <c r="AQ1297" s="4">
        <v>0</v>
      </c>
      <c r="AR1297" s="4">
        <v>0</v>
      </c>
      <c r="AS1297" s="4">
        <v>0</v>
      </c>
      <c r="AT1297" s="4">
        <v>0</v>
      </c>
      <c r="AU1297" s="4">
        <v>0</v>
      </c>
      <c r="AV1297" s="4">
        <v>0</v>
      </c>
      <c r="AW1297" s="4">
        <f t="shared" si="331"/>
        <v>472</v>
      </c>
      <c r="AX1297" s="4">
        <f t="shared" si="332"/>
        <v>467</v>
      </c>
      <c r="AY1297" s="4">
        <v>2</v>
      </c>
      <c r="AZ1297" s="4">
        <v>0</v>
      </c>
      <c r="BA1297" s="4">
        <v>0</v>
      </c>
      <c r="BG1297" s="8">
        <f t="shared" si="333"/>
        <v>28</v>
      </c>
      <c r="BH1297" s="4">
        <v>28</v>
      </c>
      <c r="BI1297" s="4">
        <v>0</v>
      </c>
      <c r="BJ1297" s="4">
        <v>0</v>
      </c>
      <c r="BK1297" s="4">
        <v>10736</v>
      </c>
      <c r="BL1297" s="4">
        <f t="shared" si="334"/>
        <v>8729</v>
      </c>
      <c r="BM1297" s="6">
        <f t="shared" si="335"/>
        <v>44</v>
      </c>
      <c r="BN1297" s="4">
        <v>0</v>
      </c>
      <c r="BO1297" s="4">
        <v>44</v>
      </c>
      <c r="BP1297" s="4">
        <v>0</v>
      </c>
      <c r="BQ1297" s="4">
        <v>0</v>
      </c>
      <c r="BR1297" s="4">
        <f t="shared" si="336"/>
        <v>19023</v>
      </c>
      <c r="BS1297" s="4">
        <f t="shared" si="337"/>
        <v>18805</v>
      </c>
      <c r="BT1297" s="4">
        <f t="shared" si="338"/>
        <v>218</v>
      </c>
      <c r="BU1297" s="4">
        <f t="shared" si="339"/>
        <v>54663</v>
      </c>
      <c r="BW1297" s="4">
        <v>0</v>
      </c>
    </row>
    <row r="1298" spans="1:75">
      <c r="A1298" s="4" t="s">
        <v>135</v>
      </c>
      <c r="B1298" s="18">
        <v>43134</v>
      </c>
      <c r="C1298" s="4" t="s">
        <v>99</v>
      </c>
      <c r="D1298" s="5">
        <v>2018</v>
      </c>
      <c r="E1298" s="4" t="str">
        <f t="shared" si="327"/>
        <v>KittitasFebruary2018</v>
      </c>
      <c r="F1298" s="4">
        <v>18573</v>
      </c>
      <c r="G1298" s="4">
        <v>2154</v>
      </c>
      <c r="H1298" s="4">
        <v>6540</v>
      </c>
      <c r="I1298" s="4">
        <v>1</v>
      </c>
      <c r="J1298" s="4">
        <v>0</v>
      </c>
      <c r="K1298" s="4">
        <f t="shared" si="328"/>
        <v>6541</v>
      </c>
      <c r="L1298" s="4">
        <f t="shared" si="329"/>
        <v>0</v>
      </c>
      <c r="M1298" s="4">
        <v>18655</v>
      </c>
      <c r="N1298" s="4">
        <v>6645</v>
      </c>
      <c r="O1298" s="4">
        <v>6541</v>
      </c>
      <c r="P1298" s="4">
        <v>0</v>
      </c>
      <c r="Q1298" s="4">
        <v>0</v>
      </c>
      <c r="R1298" s="4">
        <v>104</v>
      </c>
      <c r="S1298" s="4">
        <v>28</v>
      </c>
      <c r="T1298" s="4">
        <v>63</v>
      </c>
      <c r="U1298" s="4">
        <v>12</v>
      </c>
      <c r="V1298" s="4">
        <v>0</v>
      </c>
      <c r="W1298" s="4">
        <v>0</v>
      </c>
      <c r="X1298" s="4">
        <f t="shared" si="330"/>
        <v>0</v>
      </c>
      <c r="Z1298" s="4">
        <v>193</v>
      </c>
      <c r="AA1298" s="4">
        <v>14</v>
      </c>
      <c r="AB1298" s="4">
        <v>14</v>
      </c>
      <c r="AC1298" s="4">
        <v>0</v>
      </c>
      <c r="AD1298" s="4">
        <v>0</v>
      </c>
      <c r="AE1298" s="4">
        <v>0</v>
      </c>
      <c r="AF1298" s="4">
        <v>0</v>
      </c>
      <c r="AG1298" s="4">
        <v>0</v>
      </c>
      <c r="AH1298" s="4">
        <v>0</v>
      </c>
      <c r="AI1298" s="4">
        <v>0</v>
      </c>
      <c r="AJ1298" s="4">
        <v>0</v>
      </c>
      <c r="AK1298" s="4">
        <v>0</v>
      </c>
      <c r="AL1298" s="4">
        <v>0</v>
      </c>
      <c r="AM1298" s="4">
        <v>0</v>
      </c>
      <c r="AN1298" s="4">
        <v>2</v>
      </c>
      <c r="AO1298" s="4">
        <v>2</v>
      </c>
      <c r="AP1298" s="4">
        <v>0</v>
      </c>
      <c r="AQ1298" s="4">
        <v>1</v>
      </c>
      <c r="AR1298" s="4">
        <v>1</v>
      </c>
      <c r="AS1298" s="4">
        <v>0</v>
      </c>
      <c r="AT1298" s="4">
        <v>0</v>
      </c>
      <c r="AU1298" s="4">
        <v>0</v>
      </c>
      <c r="AV1298" s="4">
        <v>1</v>
      </c>
      <c r="AW1298" s="4">
        <f t="shared" si="331"/>
        <v>14</v>
      </c>
      <c r="AX1298" s="4">
        <f t="shared" si="332"/>
        <v>14</v>
      </c>
      <c r="AY1298" s="4">
        <v>0</v>
      </c>
      <c r="AZ1298" s="4">
        <v>0</v>
      </c>
      <c r="BA1298" s="4">
        <v>0</v>
      </c>
      <c r="BG1298" s="8">
        <f t="shared" si="333"/>
        <v>3</v>
      </c>
      <c r="BH1298" s="4">
        <v>3</v>
      </c>
      <c r="BI1298" s="4">
        <v>0</v>
      </c>
      <c r="BJ1298" s="4">
        <v>0</v>
      </c>
      <c r="BK1298" s="4">
        <v>4306</v>
      </c>
      <c r="BL1298" s="4">
        <f t="shared" si="334"/>
        <v>2336</v>
      </c>
      <c r="BM1298" s="6">
        <f t="shared" si="335"/>
        <v>5</v>
      </c>
      <c r="BN1298" s="4">
        <v>5</v>
      </c>
      <c r="BO1298" s="4">
        <v>0</v>
      </c>
      <c r="BP1298" s="4">
        <v>0</v>
      </c>
      <c r="BQ1298" s="4">
        <v>0</v>
      </c>
      <c r="BR1298" s="4">
        <f t="shared" si="336"/>
        <v>6629</v>
      </c>
      <c r="BS1298" s="4">
        <f t="shared" si="337"/>
        <v>6526</v>
      </c>
      <c r="BT1298" s="4">
        <f t="shared" si="338"/>
        <v>103</v>
      </c>
      <c r="BU1298" s="4">
        <f t="shared" si="339"/>
        <v>18460</v>
      </c>
      <c r="BW1298" s="4">
        <v>0</v>
      </c>
    </row>
    <row r="1299" spans="1:75">
      <c r="A1299" s="4" t="s">
        <v>137</v>
      </c>
      <c r="B1299" s="18">
        <v>43134</v>
      </c>
      <c r="C1299" s="4" t="s">
        <v>99</v>
      </c>
      <c r="D1299" s="5">
        <v>2018</v>
      </c>
      <c r="E1299" s="4" t="str">
        <f t="shared" si="327"/>
        <v>KlickitatFebruary2018</v>
      </c>
      <c r="F1299" s="4">
        <v>6114</v>
      </c>
      <c r="G1299" s="4">
        <v>567</v>
      </c>
      <c r="H1299" s="4">
        <v>2622</v>
      </c>
      <c r="I1299" s="4">
        <v>0</v>
      </c>
      <c r="J1299" s="4">
        <v>0</v>
      </c>
      <c r="K1299" s="4">
        <f t="shared" si="328"/>
        <v>2622</v>
      </c>
      <c r="L1299" s="4">
        <f t="shared" si="329"/>
        <v>0</v>
      </c>
      <c r="M1299" s="4">
        <v>6139</v>
      </c>
      <c r="N1299" s="4">
        <v>2644</v>
      </c>
      <c r="O1299" s="4">
        <v>2622</v>
      </c>
      <c r="P1299" s="4">
        <v>0</v>
      </c>
      <c r="Q1299" s="4">
        <v>0</v>
      </c>
      <c r="R1299" s="4">
        <v>22</v>
      </c>
      <c r="S1299" s="4">
        <v>5</v>
      </c>
      <c r="T1299" s="4">
        <v>3</v>
      </c>
      <c r="U1299" s="4">
        <v>7</v>
      </c>
      <c r="V1299" s="4">
        <v>0</v>
      </c>
      <c r="W1299" s="4">
        <v>7</v>
      </c>
      <c r="X1299" s="4">
        <f t="shared" si="330"/>
        <v>0</v>
      </c>
      <c r="Z1299" s="4">
        <v>64</v>
      </c>
      <c r="AA1299" s="4">
        <v>3</v>
      </c>
      <c r="AB1299" s="4">
        <v>3</v>
      </c>
      <c r="AC1299" s="4">
        <v>0</v>
      </c>
      <c r="AD1299" s="4">
        <v>0</v>
      </c>
      <c r="AE1299" s="4">
        <v>0</v>
      </c>
      <c r="AF1299" s="4">
        <v>0</v>
      </c>
      <c r="AG1299" s="4">
        <v>0</v>
      </c>
      <c r="AH1299" s="4">
        <v>0</v>
      </c>
      <c r="AI1299" s="4">
        <v>0</v>
      </c>
      <c r="AJ1299" s="4">
        <v>0</v>
      </c>
      <c r="AK1299" s="4">
        <v>0</v>
      </c>
      <c r="AL1299" s="4">
        <v>0</v>
      </c>
      <c r="AM1299" s="4">
        <v>0</v>
      </c>
      <c r="AN1299" s="4">
        <v>0</v>
      </c>
      <c r="AO1299" s="4">
        <v>0</v>
      </c>
      <c r="AP1299" s="4">
        <v>0</v>
      </c>
      <c r="AQ1299" s="4">
        <v>0</v>
      </c>
      <c r="AR1299" s="4">
        <v>0</v>
      </c>
      <c r="AS1299" s="4">
        <v>0</v>
      </c>
      <c r="AT1299" s="4">
        <v>0</v>
      </c>
      <c r="AU1299" s="4">
        <v>0</v>
      </c>
      <c r="AV1299" s="4">
        <v>0</v>
      </c>
      <c r="AW1299" s="4">
        <f t="shared" si="331"/>
        <v>3</v>
      </c>
      <c r="AX1299" s="4">
        <f t="shared" si="332"/>
        <v>3</v>
      </c>
      <c r="AY1299" s="4">
        <v>0</v>
      </c>
      <c r="AZ1299" s="4">
        <v>0</v>
      </c>
      <c r="BA1299" s="4">
        <v>0</v>
      </c>
      <c r="BG1299" s="8">
        <f t="shared" si="333"/>
        <v>0</v>
      </c>
      <c r="BH1299" s="4">
        <v>0</v>
      </c>
      <c r="BI1299" s="4">
        <v>0</v>
      </c>
      <c r="BJ1299" s="4">
        <v>0</v>
      </c>
      <c r="BK1299" s="4">
        <v>1780</v>
      </c>
      <c r="BL1299" s="4">
        <f t="shared" si="334"/>
        <v>864</v>
      </c>
      <c r="BM1299" s="6">
        <f t="shared" si="335"/>
        <v>42</v>
      </c>
      <c r="BN1299" s="4">
        <v>42</v>
      </c>
      <c r="BO1299" s="4">
        <v>0</v>
      </c>
      <c r="BP1299" s="4">
        <v>0</v>
      </c>
      <c r="BQ1299" s="4">
        <v>9</v>
      </c>
      <c r="BR1299" s="4">
        <f t="shared" si="336"/>
        <v>2641</v>
      </c>
      <c r="BS1299" s="4">
        <f t="shared" si="337"/>
        <v>2619</v>
      </c>
      <c r="BT1299" s="4">
        <f t="shared" si="338"/>
        <v>22</v>
      </c>
      <c r="BU1299" s="4">
        <f t="shared" si="339"/>
        <v>6075</v>
      </c>
      <c r="BW1299" s="4">
        <v>0</v>
      </c>
    </row>
    <row r="1300" spans="1:75">
      <c r="A1300" s="4" t="s">
        <v>139</v>
      </c>
      <c r="B1300" s="18">
        <v>43134</v>
      </c>
      <c r="C1300" s="4" t="s">
        <v>99</v>
      </c>
      <c r="D1300" s="5">
        <v>2018</v>
      </c>
      <c r="E1300" s="4" t="str">
        <f t="shared" si="327"/>
        <v>LewisFebruary2018</v>
      </c>
      <c r="F1300" s="4">
        <v>26999</v>
      </c>
      <c r="G1300" s="4">
        <v>2563</v>
      </c>
      <c r="H1300" s="4">
        <v>9887</v>
      </c>
      <c r="I1300" s="4">
        <v>0</v>
      </c>
      <c r="J1300" s="4">
        <v>0</v>
      </c>
      <c r="K1300" s="4">
        <f t="shared" si="328"/>
        <v>9887</v>
      </c>
      <c r="L1300" s="4">
        <f t="shared" si="329"/>
        <v>0</v>
      </c>
      <c r="M1300" s="4">
        <v>27061</v>
      </c>
      <c r="N1300" s="4">
        <v>10004</v>
      </c>
      <c r="O1300" s="4">
        <v>9887</v>
      </c>
      <c r="P1300" s="4">
        <v>0</v>
      </c>
      <c r="Q1300" s="4">
        <v>0</v>
      </c>
      <c r="R1300" s="4">
        <v>117</v>
      </c>
      <c r="S1300" s="4">
        <v>34</v>
      </c>
      <c r="T1300" s="4">
        <v>34</v>
      </c>
      <c r="U1300" s="4">
        <v>49</v>
      </c>
      <c r="V1300" s="4">
        <v>0</v>
      </c>
      <c r="W1300" s="4">
        <v>0</v>
      </c>
      <c r="X1300" s="4">
        <f t="shared" si="330"/>
        <v>0</v>
      </c>
      <c r="Z1300" s="4">
        <v>193</v>
      </c>
      <c r="AA1300" s="4">
        <v>23</v>
      </c>
      <c r="AB1300" s="4">
        <v>23</v>
      </c>
      <c r="AC1300" s="4">
        <v>0</v>
      </c>
      <c r="AD1300" s="4">
        <v>0</v>
      </c>
      <c r="AE1300" s="4">
        <v>0</v>
      </c>
      <c r="AF1300" s="4">
        <v>0</v>
      </c>
      <c r="AG1300" s="4">
        <v>0</v>
      </c>
      <c r="AH1300" s="4">
        <v>0</v>
      </c>
      <c r="AI1300" s="4">
        <v>0</v>
      </c>
      <c r="AJ1300" s="4">
        <v>0</v>
      </c>
      <c r="AK1300" s="4">
        <v>0</v>
      </c>
      <c r="AL1300" s="4">
        <v>0</v>
      </c>
      <c r="AM1300" s="4">
        <v>0</v>
      </c>
      <c r="AN1300" s="4">
        <v>0</v>
      </c>
      <c r="AO1300" s="4">
        <v>0</v>
      </c>
      <c r="AP1300" s="4">
        <v>0</v>
      </c>
      <c r="AQ1300" s="4">
        <v>0</v>
      </c>
      <c r="AR1300" s="4">
        <v>0</v>
      </c>
      <c r="AS1300" s="4">
        <v>0</v>
      </c>
      <c r="AT1300" s="4">
        <v>0</v>
      </c>
      <c r="AU1300" s="4">
        <v>0</v>
      </c>
      <c r="AV1300" s="4">
        <v>0</v>
      </c>
      <c r="AW1300" s="4">
        <f t="shared" si="331"/>
        <v>23</v>
      </c>
      <c r="AX1300" s="4">
        <f t="shared" si="332"/>
        <v>23</v>
      </c>
      <c r="AY1300" s="4">
        <v>0</v>
      </c>
      <c r="AZ1300" s="4">
        <v>0</v>
      </c>
      <c r="BA1300" s="4">
        <v>0</v>
      </c>
      <c r="BG1300" s="8">
        <f t="shared" si="333"/>
        <v>3</v>
      </c>
      <c r="BH1300" s="4">
        <v>3</v>
      </c>
      <c r="BI1300" s="4">
        <v>0</v>
      </c>
      <c r="BJ1300" s="4">
        <v>0</v>
      </c>
      <c r="BK1300" s="4">
        <v>4342</v>
      </c>
      <c r="BL1300" s="4">
        <f t="shared" si="334"/>
        <v>5659</v>
      </c>
      <c r="BM1300" s="6">
        <f t="shared" si="335"/>
        <v>2</v>
      </c>
      <c r="BN1300" s="4">
        <v>2</v>
      </c>
      <c r="BO1300" s="4">
        <v>0</v>
      </c>
      <c r="BP1300" s="4">
        <v>0</v>
      </c>
      <c r="BQ1300" s="4">
        <v>0</v>
      </c>
      <c r="BR1300" s="4">
        <f t="shared" si="336"/>
        <v>9981</v>
      </c>
      <c r="BS1300" s="4">
        <f t="shared" si="337"/>
        <v>9864</v>
      </c>
      <c r="BT1300" s="4">
        <f t="shared" si="338"/>
        <v>117</v>
      </c>
      <c r="BU1300" s="4">
        <f t="shared" si="339"/>
        <v>26868</v>
      </c>
      <c r="BW1300" s="4">
        <v>0</v>
      </c>
    </row>
    <row r="1301" spans="1:75">
      <c r="A1301" s="4" t="s">
        <v>141</v>
      </c>
      <c r="B1301" s="18">
        <v>43134</v>
      </c>
      <c r="C1301" s="4" t="s">
        <v>99</v>
      </c>
      <c r="D1301" s="5">
        <v>2018</v>
      </c>
      <c r="E1301" s="4" t="str">
        <f t="shared" si="327"/>
        <v>LincolnFebruary2018</v>
      </c>
      <c r="F1301" s="4">
        <v>6180</v>
      </c>
      <c r="G1301" s="4">
        <v>364</v>
      </c>
      <c r="H1301" s="4">
        <v>2909</v>
      </c>
      <c r="I1301" s="4">
        <v>0</v>
      </c>
      <c r="J1301" s="4">
        <v>1</v>
      </c>
      <c r="K1301" s="4">
        <f t="shared" si="328"/>
        <v>2908</v>
      </c>
      <c r="L1301" s="4">
        <f t="shared" si="329"/>
        <v>0</v>
      </c>
      <c r="M1301" s="4">
        <v>6180</v>
      </c>
      <c r="N1301" s="4">
        <v>2931</v>
      </c>
      <c r="O1301" s="4">
        <v>2908</v>
      </c>
      <c r="P1301" s="4">
        <v>0</v>
      </c>
      <c r="Q1301" s="4">
        <v>0</v>
      </c>
      <c r="R1301" s="4">
        <v>23</v>
      </c>
      <c r="S1301" s="4">
        <v>10</v>
      </c>
      <c r="T1301" s="4">
        <v>0</v>
      </c>
      <c r="U1301" s="4">
        <v>11</v>
      </c>
      <c r="V1301" s="4">
        <v>0</v>
      </c>
      <c r="W1301" s="4">
        <v>2</v>
      </c>
      <c r="X1301" s="4">
        <f t="shared" si="330"/>
        <v>0</v>
      </c>
      <c r="Z1301" s="4">
        <v>74</v>
      </c>
      <c r="AA1301" s="4">
        <v>10</v>
      </c>
      <c r="AB1301" s="4">
        <v>10</v>
      </c>
      <c r="AC1301" s="4">
        <v>0</v>
      </c>
      <c r="AD1301" s="4">
        <v>0</v>
      </c>
      <c r="AE1301" s="4">
        <v>0</v>
      </c>
      <c r="AF1301" s="4">
        <v>0</v>
      </c>
      <c r="AG1301" s="4">
        <v>0</v>
      </c>
      <c r="AH1301" s="4">
        <v>0</v>
      </c>
      <c r="AI1301" s="4">
        <v>0</v>
      </c>
      <c r="AJ1301" s="4">
        <v>0</v>
      </c>
      <c r="AK1301" s="4">
        <v>0</v>
      </c>
      <c r="AL1301" s="4">
        <v>0</v>
      </c>
      <c r="AM1301" s="4">
        <v>0</v>
      </c>
      <c r="AN1301" s="4">
        <v>0</v>
      </c>
      <c r="AO1301" s="4">
        <v>0</v>
      </c>
      <c r="AP1301" s="4">
        <v>0</v>
      </c>
      <c r="AQ1301" s="4">
        <v>0</v>
      </c>
      <c r="AR1301" s="4">
        <v>0</v>
      </c>
      <c r="AS1301" s="4">
        <v>0</v>
      </c>
      <c r="AT1301" s="4">
        <v>0</v>
      </c>
      <c r="AU1301" s="4">
        <v>0</v>
      </c>
      <c r="AV1301" s="4">
        <v>0</v>
      </c>
      <c r="AW1301" s="4">
        <f t="shared" si="331"/>
        <v>10</v>
      </c>
      <c r="AX1301" s="4">
        <f t="shared" si="332"/>
        <v>10</v>
      </c>
      <c r="AY1301" s="4">
        <v>0</v>
      </c>
      <c r="AZ1301" s="4">
        <v>0</v>
      </c>
      <c r="BA1301" s="4">
        <v>0</v>
      </c>
      <c r="BG1301" s="8">
        <f t="shared" si="333"/>
        <v>1</v>
      </c>
      <c r="BH1301" s="4">
        <v>1</v>
      </c>
      <c r="BI1301" s="4">
        <v>0</v>
      </c>
      <c r="BJ1301" s="4">
        <v>0</v>
      </c>
      <c r="BK1301" s="4">
        <v>830</v>
      </c>
      <c r="BL1301" s="4">
        <f t="shared" si="334"/>
        <v>2100</v>
      </c>
      <c r="BM1301" s="6">
        <f t="shared" si="335"/>
        <v>0</v>
      </c>
      <c r="BN1301" s="4">
        <v>0</v>
      </c>
      <c r="BO1301" s="4">
        <v>0</v>
      </c>
      <c r="BP1301" s="4">
        <v>0</v>
      </c>
      <c r="BQ1301" s="4">
        <v>0</v>
      </c>
      <c r="BR1301" s="4">
        <f t="shared" si="336"/>
        <v>2921</v>
      </c>
      <c r="BS1301" s="4">
        <f t="shared" si="337"/>
        <v>2898</v>
      </c>
      <c r="BT1301" s="4">
        <f t="shared" si="338"/>
        <v>23</v>
      </c>
      <c r="BU1301" s="4">
        <f t="shared" si="339"/>
        <v>6106</v>
      </c>
      <c r="BW1301" s="4">
        <v>0</v>
      </c>
    </row>
    <row r="1302" spans="1:75">
      <c r="A1302" s="4" t="s">
        <v>143</v>
      </c>
      <c r="B1302" s="18">
        <v>43134</v>
      </c>
      <c r="C1302" s="4" t="s">
        <v>99</v>
      </c>
      <c r="D1302" s="5">
        <v>2018</v>
      </c>
      <c r="E1302" s="4" t="str">
        <f t="shared" si="327"/>
        <v>MasonFebruary2018</v>
      </c>
      <c r="F1302" s="4">
        <v>18571</v>
      </c>
      <c r="G1302" s="4">
        <v>1634</v>
      </c>
      <c r="H1302" s="4">
        <v>7376</v>
      </c>
      <c r="I1302" s="4">
        <v>1</v>
      </c>
      <c r="J1302" s="4">
        <v>0</v>
      </c>
      <c r="K1302" s="4">
        <f t="shared" si="328"/>
        <v>7377</v>
      </c>
      <c r="L1302" s="4">
        <f t="shared" si="329"/>
        <v>0</v>
      </c>
      <c r="M1302" s="4">
        <v>18696</v>
      </c>
      <c r="N1302" s="4">
        <v>7432</v>
      </c>
      <c r="O1302" s="4">
        <v>7377</v>
      </c>
      <c r="P1302" s="4">
        <v>0</v>
      </c>
      <c r="Q1302" s="4">
        <v>0</v>
      </c>
      <c r="R1302" s="4">
        <v>55</v>
      </c>
      <c r="S1302" s="4">
        <v>13</v>
      </c>
      <c r="T1302" s="4">
        <v>14</v>
      </c>
      <c r="U1302" s="4">
        <v>18</v>
      </c>
      <c r="V1302" s="4">
        <v>0</v>
      </c>
      <c r="W1302" s="4">
        <v>10</v>
      </c>
      <c r="X1302" s="4">
        <f t="shared" si="330"/>
        <v>0</v>
      </c>
      <c r="Z1302" s="4">
        <v>204</v>
      </c>
      <c r="AA1302" s="4">
        <v>30</v>
      </c>
      <c r="AB1302" s="4">
        <v>29</v>
      </c>
      <c r="AC1302" s="4">
        <v>1</v>
      </c>
      <c r="AD1302" s="4">
        <v>0</v>
      </c>
      <c r="AE1302" s="4">
        <v>0</v>
      </c>
      <c r="AF1302" s="4">
        <v>0</v>
      </c>
      <c r="AG1302" s="4">
        <v>1</v>
      </c>
      <c r="AH1302" s="4">
        <v>0</v>
      </c>
      <c r="AI1302" s="4">
        <v>0</v>
      </c>
      <c r="AJ1302" s="4">
        <v>0</v>
      </c>
      <c r="AK1302" s="4">
        <v>0</v>
      </c>
      <c r="AL1302" s="4">
        <v>0</v>
      </c>
      <c r="AM1302" s="4">
        <v>0</v>
      </c>
      <c r="AN1302" s="4">
        <v>0</v>
      </c>
      <c r="AO1302" s="4">
        <v>0</v>
      </c>
      <c r="AP1302" s="4">
        <v>0</v>
      </c>
      <c r="AQ1302" s="4">
        <v>0</v>
      </c>
      <c r="AR1302" s="4">
        <v>0</v>
      </c>
      <c r="AS1302" s="4">
        <v>0</v>
      </c>
      <c r="AT1302" s="4">
        <v>0</v>
      </c>
      <c r="AU1302" s="4">
        <v>0</v>
      </c>
      <c r="AV1302" s="4">
        <v>0</v>
      </c>
      <c r="AW1302" s="4">
        <f t="shared" si="331"/>
        <v>30</v>
      </c>
      <c r="AX1302" s="4">
        <f t="shared" si="332"/>
        <v>29</v>
      </c>
      <c r="AY1302" s="4">
        <v>0</v>
      </c>
      <c r="AZ1302" s="4">
        <v>0</v>
      </c>
      <c r="BA1302" s="4">
        <v>0</v>
      </c>
      <c r="BG1302" s="8">
        <f t="shared" si="333"/>
        <v>5</v>
      </c>
      <c r="BH1302" s="4">
        <v>5</v>
      </c>
      <c r="BI1302" s="4">
        <v>0</v>
      </c>
      <c r="BJ1302" s="4">
        <v>0</v>
      </c>
      <c r="BK1302" s="4">
        <v>4663</v>
      </c>
      <c r="BL1302" s="4">
        <f t="shared" si="334"/>
        <v>2764</v>
      </c>
      <c r="BM1302" s="6">
        <f t="shared" si="335"/>
        <v>14</v>
      </c>
      <c r="BN1302" s="4">
        <v>14</v>
      </c>
      <c r="BO1302" s="4">
        <v>0</v>
      </c>
      <c r="BP1302" s="4">
        <v>0</v>
      </c>
      <c r="BQ1302" s="4">
        <v>11</v>
      </c>
      <c r="BR1302" s="4">
        <f t="shared" si="336"/>
        <v>7402</v>
      </c>
      <c r="BS1302" s="4">
        <f t="shared" si="337"/>
        <v>7348</v>
      </c>
      <c r="BT1302" s="4">
        <f t="shared" si="338"/>
        <v>54</v>
      </c>
      <c r="BU1302" s="4">
        <f t="shared" si="339"/>
        <v>18492</v>
      </c>
      <c r="BW1302" s="4">
        <v>0</v>
      </c>
    </row>
    <row r="1303" spans="1:75">
      <c r="A1303" s="4" t="s">
        <v>145</v>
      </c>
      <c r="B1303" s="18">
        <v>43134</v>
      </c>
      <c r="C1303" s="4" t="s">
        <v>99</v>
      </c>
      <c r="D1303" s="5">
        <v>2018</v>
      </c>
      <c r="E1303" s="4" t="str">
        <f t="shared" si="327"/>
        <v>OkanoganFebruary2018</v>
      </c>
      <c r="F1303" s="4">
        <v>15527</v>
      </c>
      <c r="G1303" s="4">
        <v>1526</v>
      </c>
      <c r="H1303" s="4">
        <v>6367</v>
      </c>
      <c r="I1303" s="4">
        <v>1</v>
      </c>
      <c r="J1303" s="4">
        <v>0</v>
      </c>
      <c r="K1303" s="4">
        <f t="shared" si="328"/>
        <v>6368</v>
      </c>
      <c r="L1303" s="4">
        <f t="shared" si="329"/>
        <v>0</v>
      </c>
      <c r="M1303" s="4">
        <v>15644</v>
      </c>
      <c r="N1303" s="4">
        <v>6470</v>
      </c>
      <c r="O1303" s="4">
        <v>6368</v>
      </c>
      <c r="P1303" s="4">
        <v>0</v>
      </c>
      <c r="Q1303" s="4">
        <v>0</v>
      </c>
      <c r="R1303" s="4">
        <v>102</v>
      </c>
      <c r="S1303" s="4">
        <v>10</v>
      </c>
      <c r="T1303" s="4">
        <v>40</v>
      </c>
      <c r="U1303" s="4">
        <v>49</v>
      </c>
      <c r="V1303" s="4">
        <v>0</v>
      </c>
      <c r="W1303" s="4">
        <v>3</v>
      </c>
      <c r="X1303" s="4">
        <f t="shared" si="330"/>
        <v>0</v>
      </c>
      <c r="Z1303" s="4">
        <v>147</v>
      </c>
      <c r="AA1303" s="4">
        <v>10</v>
      </c>
      <c r="AB1303" s="4">
        <v>10</v>
      </c>
      <c r="AC1303" s="4">
        <v>0</v>
      </c>
      <c r="AD1303" s="4">
        <v>0</v>
      </c>
      <c r="AE1303" s="4">
        <v>0</v>
      </c>
      <c r="AF1303" s="4">
        <v>0</v>
      </c>
      <c r="AG1303" s="4">
        <v>0</v>
      </c>
      <c r="AH1303" s="4">
        <v>0</v>
      </c>
      <c r="AI1303" s="4">
        <v>0</v>
      </c>
      <c r="AJ1303" s="4">
        <v>0</v>
      </c>
      <c r="AK1303" s="4">
        <v>0</v>
      </c>
      <c r="AL1303" s="4">
        <v>0</v>
      </c>
      <c r="AM1303" s="4">
        <v>0</v>
      </c>
      <c r="AN1303" s="4">
        <v>0</v>
      </c>
      <c r="AO1303" s="4">
        <v>0</v>
      </c>
      <c r="AP1303" s="4">
        <v>0</v>
      </c>
      <c r="AQ1303" s="4">
        <v>0</v>
      </c>
      <c r="AR1303" s="4">
        <v>0</v>
      </c>
      <c r="AS1303" s="4">
        <v>0</v>
      </c>
      <c r="AT1303" s="4">
        <v>0</v>
      </c>
      <c r="AU1303" s="4">
        <v>0</v>
      </c>
      <c r="AV1303" s="4">
        <v>0</v>
      </c>
      <c r="AW1303" s="4">
        <f t="shared" si="331"/>
        <v>10</v>
      </c>
      <c r="AX1303" s="4">
        <f t="shared" si="332"/>
        <v>10</v>
      </c>
      <c r="AY1303" s="4">
        <v>0</v>
      </c>
      <c r="AZ1303" s="4">
        <v>0</v>
      </c>
      <c r="BA1303" s="4">
        <v>0</v>
      </c>
      <c r="BG1303" s="8">
        <f t="shared" si="333"/>
        <v>3</v>
      </c>
      <c r="BH1303" s="4">
        <v>3</v>
      </c>
      <c r="BI1303" s="4">
        <v>0</v>
      </c>
      <c r="BJ1303" s="4">
        <v>2</v>
      </c>
      <c r="BK1303" s="4">
        <v>1799</v>
      </c>
      <c r="BL1303" s="4">
        <f t="shared" si="334"/>
        <v>4668</v>
      </c>
      <c r="BM1303" s="6">
        <f t="shared" si="335"/>
        <v>8</v>
      </c>
      <c r="BN1303" s="4">
        <v>8</v>
      </c>
      <c r="BO1303" s="4">
        <v>0</v>
      </c>
      <c r="BP1303" s="4">
        <v>0</v>
      </c>
      <c r="BQ1303" s="4">
        <v>4</v>
      </c>
      <c r="BR1303" s="4">
        <f t="shared" si="336"/>
        <v>6460</v>
      </c>
      <c r="BS1303" s="4">
        <f t="shared" si="337"/>
        <v>6358</v>
      </c>
      <c r="BT1303" s="4">
        <f t="shared" si="338"/>
        <v>102</v>
      </c>
      <c r="BU1303" s="4">
        <f t="shared" si="339"/>
        <v>15497</v>
      </c>
      <c r="BW1303" s="4">
        <v>0</v>
      </c>
    </row>
    <row r="1304" spans="1:75">
      <c r="A1304" s="4" t="s">
        <v>147</v>
      </c>
      <c r="B1304" s="18">
        <v>43134</v>
      </c>
      <c r="C1304" s="4" t="s">
        <v>99</v>
      </c>
      <c r="D1304" s="5">
        <v>2018</v>
      </c>
      <c r="E1304" s="4" t="str">
        <f t="shared" si="327"/>
        <v>PacificFebruary2018</v>
      </c>
      <c r="F1304" s="4">
        <v>868</v>
      </c>
      <c r="G1304" s="4">
        <v>90</v>
      </c>
      <c r="H1304" s="4">
        <v>388</v>
      </c>
      <c r="I1304" s="4">
        <v>0</v>
      </c>
      <c r="J1304" s="4">
        <v>0</v>
      </c>
      <c r="K1304" s="4">
        <f t="shared" si="328"/>
        <v>388</v>
      </c>
      <c r="L1304" s="4">
        <f t="shared" si="329"/>
        <v>0</v>
      </c>
      <c r="M1304" s="4">
        <v>869</v>
      </c>
      <c r="N1304" s="4">
        <v>395</v>
      </c>
      <c r="O1304" s="4">
        <v>388</v>
      </c>
      <c r="P1304" s="4">
        <v>0</v>
      </c>
      <c r="Q1304" s="4">
        <v>0</v>
      </c>
      <c r="R1304" s="4">
        <v>7</v>
      </c>
      <c r="S1304" s="4">
        <v>0</v>
      </c>
      <c r="T1304" s="4">
        <v>0</v>
      </c>
      <c r="U1304" s="4">
        <v>0</v>
      </c>
      <c r="V1304" s="4">
        <v>0</v>
      </c>
      <c r="W1304" s="4">
        <v>0</v>
      </c>
      <c r="X1304" s="4">
        <f t="shared" si="330"/>
        <v>0</v>
      </c>
      <c r="Z1304" s="4">
        <v>16</v>
      </c>
      <c r="AA1304" s="4">
        <v>2</v>
      </c>
      <c r="AB1304" s="4">
        <v>2</v>
      </c>
      <c r="AC1304" s="4">
        <v>0</v>
      </c>
      <c r="AD1304" s="4">
        <v>0</v>
      </c>
      <c r="AE1304" s="4">
        <v>0</v>
      </c>
      <c r="AF1304" s="4">
        <v>0</v>
      </c>
      <c r="AG1304" s="4">
        <v>0</v>
      </c>
      <c r="AH1304" s="4">
        <v>0</v>
      </c>
      <c r="AI1304" s="4">
        <v>0</v>
      </c>
      <c r="AJ1304" s="4">
        <v>0</v>
      </c>
      <c r="AK1304" s="4">
        <v>0</v>
      </c>
      <c r="AL1304" s="4">
        <v>0</v>
      </c>
      <c r="AM1304" s="4">
        <v>0</v>
      </c>
      <c r="AN1304" s="4">
        <v>0</v>
      </c>
      <c r="AO1304" s="4">
        <v>0</v>
      </c>
      <c r="AP1304" s="4">
        <v>0</v>
      </c>
      <c r="AQ1304" s="4">
        <v>0</v>
      </c>
      <c r="AR1304" s="4">
        <v>0</v>
      </c>
      <c r="AS1304" s="4">
        <v>0</v>
      </c>
      <c r="AT1304" s="4">
        <v>0</v>
      </c>
      <c r="AU1304" s="4">
        <v>0</v>
      </c>
      <c r="AV1304" s="4">
        <v>0</v>
      </c>
      <c r="AW1304" s="4">
        <f t="shared" si="331"/>
        <v>2</v>
      </c>
      <c r="AX1304" s="4">
        <f t="shared" si="332"/>
        <v>2</v>
      </c>
      <c r="AY1304" s="4">
        <v>0</v>
      </c>
      <c r="AZ1304" s="4">
        <v>0</v>
      </c>
      <c r="BA1304" s="4">
        <v>0</v>
      </c>
      <c r="BG1304" s="8">
        <f t="shared" si="333"/>
        <v>0</v>
      </c>
      <c r="BH1304" s="4">
        <v>0</v>
      </c>
      <c r="BI1304" s="4">
        <v>0</v>
      </c>
      <c r="BJ1304" s="4">
        <v>0</v>
      </c>
      <c r="BK1304" s="4">
        <v>142</v>
      </c>
      <c r="BL1304" s="4">
        <f t="shared" si="334"/>
        <v>253</v>
      </c>
      <c r="BM1304" s="6">
        <f t="shared" si="335"/>
        <v>0</v>
      </c>
      <c r="BN1304" s="4">
        <v>0</v>
      </c>
      <c r="BO1304" s="4">
        <v>0</v>
      </c>
      <c r="BP1304" s="4">
        <v>0</v>
      </c>
      <c r="BQ1304" s="4">
        <v>0</v>
      </c>
      <c r="BR1304" s="4">
        <f t="shared" si="336"/>
        <v>393</v>
      </c>
      <c r="BS1304" s="4">
        <f t="shared" si="337"/>
        <v>386</v>
      </c>
      <c r="BT1304" s="4">
        <f t="shared" si="338"/>
        <v>7</v>
      </c>
      <c r="BU1304" s="4">
        <f t="shared" si="339"/>
        <v>853</v>
      </c>
      <c r="BW1304" s="4">
        <v>0</v>
      </c>
    </row>
    <row r="1305" spans="1:75">
      <c r="A1305" s="4" t="s">
        <v>149</v>
      </c>
      <c r="B1305" s="18">
        <v>43134</v>
      </c>
      <c r="C1305" s="4" t="s">
        <v>99</v>
      </c>
      <c r="D1305" s="5">
        <v>2018</v>
      </c>
      <c r="E1305" s="4" t="str">
        <f t="shared" si="327"/>
        <v>Pend OreilleFebruary2018</v>
      </c>
      <c r="F1305" s="4">
        <v>590</v>
      </c>
      <c r="G1305" s="4">
        <v>95</v>
      </c>
      <c r="H1305" s="4">
        <v>238</v>
      </c>
      <c r="I1305" s="4">
        <v>0</v>
      </c>
      <c r="J1305" s="4">
        <v>0</v>
      </c>
      <c r="K1305" s="4">
        <f t="shared" si="328"/>
        <v>238</v>
      </c>
      <c r="L1305" s="4">
        <f t="shared" si="329"/>
        <v>0</v>
      </c>
      <c r="M1305" s="4">
        <v>590</v>
      </c>
      <c r="N1305" s="4">
        <v>238</v>
      </c>
      <c r="O1305" s="4">
        <v>238</v>
      </c>
      <c r="P1305" s="4">
        <v>0</v>
      </c>
      <c r="Q1305" s="4">
        <v>0</v>
      </c>
      <c r="R1305" s="4">
        <v>0</v>
      </c>
      <c r="S1305" s="4">
        <v>1</v>
      </c>
      <c r="T1305" s="4">
        <v>0</v>
      </c>
      <c r="U1305" s="4">
        <v>3</v>
      </c>
      <c r="V1305" s="4">
        <v>0</v>
      </c>
      <c r="W1305" s="4">
        <v>0</v>
      </c>
      <c r="X1305" s="4">
        <f t="shared" si="330"/>
        <v>0</v>
      </c>
      <c r="Z1305" s="4">
        <v>8</v>
      </c>
      <c r="AA1305" s="4">
        <v>1</v>
      </c>
      <c r="AB1305" s="4">
        <v>1</v>
      </c>
      <c r="AC1305" s="4">
        <v>0</v>
      </c>
      <c r="AD1305" s="4">
        <v>0</v>
      </c>
      <c r="AE1305" s="4">
        <v>0</v>
      </c>
      <c r="AF1305" s="4">
        <v>0</v>
      </c>
      <c r="AG1305" s="4">
        <v>0</v>
      </c>
      <c r="AH1305" s="4">
        <v>0</v>
      </c>
      <c r="AI1305" s="4">
        <v>0</v>
      </c>
      <c r="AJ1305" s="4">
        <v>0</v>
      </c>
      <c r="AK1305" s="4">
        <v>0</v>
      </c>
      <c r="AL1305" s="4">
        <v>0</v>
      </c>
      <c r="AM1305" s="4">
        <v>0</v>
      </c>
      <c r="AN1305" s="4">
        <v>0</v>
      </c>
      <c r="AO1305" s="4">
        <v>0</v>
      </c>
      <c r="AP1305" s="4">
        <v>0</v>
      </c>
      <c r="AQ1305" s="4">
        <v>0</v>
      </c>
      <c r="AR1305" s="4">
        <v>0</v>
      </c>
      <c r="AS1305" s="4">
        <v>0</v>
      </c>
      <c r="AT1305" s="4">
        <v>0</v>
      </c>
      <c r="AU1305" s="4">
        <v>0</v>
      </c>
      <c r="AV1305" s="4">
        <v>0</v>
      </c>
      <c r="AW1305" s="4">
        <f t="shared" si="331"/>
        <v>1</v>
      </c>
      <c r="AX1305" s="4">
        <f t="shared" si="332"/>
        <v>1</v>
      </c>
      <c r="AY1305" s="4">
        <v>0</v>
      </c>
      <c r="AZ1305" s="4">
        <v>0</v>
      </c>
      <c r="BA1305" s="4">
        <v>0</v>
      </c>
      <c r="BG1305" s="8">
        <f t="shared" si="333"/>
        <v>0</v>
      </c>
      <c r="BH1305" s="4">
        <v>0</v>
      </c>
      <c r="BI1305" s="4">
        <v>0</v>
      </c>
      <c r="BJ1305" s="4">
        <v>0</v>
      </c>
      <c r="BK1305" s="4">
        <v>18</v>
      </c>
      <c r="BL1305" s="4">
        <f t="shared" si="334"/>
        <v>220</v>
      </c>
      <c r="BM1305" s="6">
        <f t="shared" si="335"/>
        <v>0</v>
      </c>
      <c r="BN1305" s="4">
        <v>0</v>
      </c>
      <c r="BO1305" s="4">
        <v>0</v>
      </c>
      <c r="BP1305" s="4">
        <v>0</v>
      </c>
      <c r="BQ1305" s="4">
        <v>0</v>
      </c>
      <c r="BR1305" s="4">
        <f t="shared" si="336"/>
        <v>237</v>
      </c>
      <c r="BS1305" s="4">
        <f t="shared" si="337"/>
        <v>237</v>
      </c>
      <c r="BT1305" s="4">
        <f t="shared" si="338"/>
        <v>0</v>
      </c>
      <c r="BU1305" s="4">
        <f t="shared" si="339"/>
        <v>582</v>
      </c>
      <c r="BW1305" s="4">
        <v>0</v>
      </c>
    </row>
    <row r="1306" spans="1:75">
      <c r="A1306" s="4" t="s">
        <v>151</v>
      </c>
      <c r="B1306" s="18">
        <v>43134</v>
      </c>
      <c r="C1306" s="4" t="s">
        <v>99</v>
      </c>
      <c r="D1306" s="5">
        <v>2018</v>
      </c>
      <c r="E1306" s="4" t="str">
        <f t="shared" si="327"/>
        <v>PierceFebruary2018</v>
      </c>
      <c r="F1306" s="4">
        <v>408609</v>
      </c>
      <c r="G1306" s="4">
        <v>48284</v>
      </c>
      <c r="H1306" s="4">
        <v>113399</v>
      </c>
      <c r="I1306" s="4">
        <v>18</v>
      </c>
      <c r="J1306" s="4">
        <v>5</v>
      </c>
      <c r="K1306" s="4">
        <f t="shared" si="328"/>
        <v>113412</v>
      </c>
      <c r="L1306" s="4">
        <f t="shared" si="329"/>
        <v>0</v>
      </c>
      <c r="M1306" s="4">
        <v>410033</v>
      </c>
      <c r="N1306" s="4">
        <v>115193</v>
      </c>
      <c r="O1306" s="4">
        <v>113412</v>
      </c>
      <c r="P1306" s="4">
        <v>0</v>
      </c>
      <c r="Q1306" s="4">
        <v>0</v>
      </c>
      <c r="R1306" s="4">
        <v>1781</v>
      </c>
      <c r="S1306" s="4">
        <v>515</v>
      </c>
      <c r="T1306" s="4">
        <v>569</v>
      </c>
      <c r="U1306" s="4">
        <v>592</v>
      </c>
      <c r="V1306" s="4">
        <v>3</v>
      </c>
      <c r="W1306" s="4">
        <v>102</v>
      </c>
      <c r="X1306" s="4">
        <f t="shared" si="330"/>
        <v>0</v>
      </c>
      <c r="Z1306" s="4">
        <v>11752</v>
      </c>
      <c r="AA1306" s="4">
        <v>1697</v>
      </c>
      <c r="AB1306" s="4">
        <v>1661</v>
      </c>
      <c r="AC1306" s="4">
        <v>36</v>
      </c>
      <c r="AD1306" s="4">
        <v>13</v>
      </c>
      <c r="AE1306" s="4">
        <v>19</v>
      </c>
      <c r="AF1306" s="4">
        <v>2</v>
      </c>
      <c r="AG1306" s="4">
        <v>2</v>
      </c>
      <c r="AH1306" s="4">
        <v>0</v>
      </c>
      <c r="AI1306" s="4">
        <v>0</v>
      </c>
      <c r="AJ1306" s="4">
        <v>0</v>
      </c>
      <c r="AK1306" s="4">
        <v>0</v>
      </c>
      <c r="AL1306" s="4">
        <v>0</v>
      </c>
      <c r="AM1306" s="4">
        <v>0</v>
      </c>
      <c r="AN1306" s="4">
        <v>2</v>
      </c>
      <c r="AO1306" s="4">
        <v>3</v>
      </c>
      <c r="AP1306" s="4">
        <v>0</v>
      </c>
      <c r="AQ1306" s="4">
        <v>0</v>
      </c>
      <c r="AR1306" s="4">
        <v>3</v>
      </c>
      <c r="AS1306" s="4">
        <v>0</v>
      </c>
      <c r="AT1306" s="4">
        <v>0</v>
      </c>
      <c r="AU1306" s="4">
        <v>0</v>
      </c>
      <c r="AV1306" s="4">
        <v>3</v>
      </c>
      <c r="AW1306" s="4">
        <f t="shared" si="331"/>
        <v>1697</v>
      </c>
      <c r="AX1306" s="4">
        <f t="shared" si="332"/>
        <v>1661</v>
      </c>
      <c r="AY1306" s="4">
        <v>0</v>
      </c>
      <c r="AZ1306" s="4">
        <v>0</v>
      </c>
      <c r="BA1306" s="4">
        <v>0</v>
      </c>
      <c r="BG1306" s="8">
        <f t="shared" si="333"/>
        <v>53</v>
      </c>
      <c r="BH1306" s="4">
        <v>52</v>
      </c>
      <c r="BI1306" s="4">
        <v>1</v>
      </c>
      <c r="BJ1306" s="4">
        <v>5</v>
      </c>
      <c r="BK1306" s="4">
        <v>64865</v>
      </c>
      <c r="BL1306" s="4">
        <f t="shared" si="334"/>
        <v>50275</v>
      </c>
      <c r="BM1306" s="6">
        <f t="shared" si="335"/>
        <v>140</v>
      </c>
      <c r="BN1306" s="4">
        <v>0</v>
      </c>
      <c r="BO1306" s="4">
        <v>140</v>
      </c>
      <c r="BP1306" s="4">
        <v>0</v>
      </c>
      <c r="BQ1306" s="4">
        <v>34</v>
      </c>
      <c r="BR1306" s="4">
        <f t="shared" si="336"/>
        <v>113493</v>
      </c>
      <c r="BS1306" s="4">
        <f t="shared" si="337"/>
        <v>111751</v>
      </c>
      <c r="BT1306" s="4">
        <f t="shared" si="338"/>
        <v>1742</v>
      </c>
      <c r="BU1306" s="4">
        <f t="shared" si="339"/>
        <v>398279</v>
      </c>
      <c r="BW1306" s="4">
        <v>4</v>
      </c>
    </row>
    <row r="1307" spans="1:75">
      <c r="A1307" s="4" t="s">
        <v>153</v>
      </c>
      <c r="B1307" s="18">
        <v>43134</v>
      </c>
      <c r="C1307" s="4" t="s">
        <v>99</v>
      </c>
      <c r="D1307" s="5">
        <v>2018</v>
      </c>
      <c r="E1307" s="4" t="str">
        <f t="shared" si="327"/>
        <v>San JuanFebruary2018</v>
      </c>
      <c r="K1307" s="4">
        <f t="shared" si="328"/>
        <v>0</v>
      </c>
      <c r="L1307" s="4">
        <f t="shared" si="329"/>
        <v>0</v>
      </c>
      <c r="X1307" s="4">
        <f t="shared" si="330"/>
        <v>0</v>
      </c>
      <c r="AW1307" s="4">
        <f t="shared" si="331"/>
        <v>0</v>
      </c>
      <c r="AX1307" s="4">
        <f t="shared" si="332"/>
        <v>0</v>
      </c>
      <c r="BG1307" s="8">
        <f t="shared" si="333"/>
        <v>0</v>
      </c>
      <c r="BL1307" s="4">
        <f t="shared" si="334"/>
        <v>0</v>
      </c>
      <c r="BM1307" s="6">
        <f t="shared" si="335"/>
        <v>0</v>
      </c>
      <c r="BR1307" s="4">
        <f t="shared" si="336"/>
        <v>0</v>
      </c>
      <c r="BS1307" s="4">
        <f t="shared" si="337"/>
        <v>0</v>
      </c>
      <c r="BT1307" s="4">
        <f t="shared" si="338"/>
        <v>0</v>
      </c>
      <c r="BU1307" s="4">
        <f t="shared" si="339"/>
        <v>0</v>
      </c>
    </row>
    <row r="1308" spans="1:75">
      <c r="A1308" s="4" t="s">
        <v>155</v>
      </c>
      <c r="B1308" s="18">
        <v>43134</v>
      </c>
      <c r="C1308" s="4" t="s">
        <v>99</v>
      </c>
      <c r="D1308" s="5">
        <v>2018</v>
      </c>
      <c r="E1308" s="4" t="str">
        <f t="shared" si="327"/>
        <v>SkagitFebruary2018</v>
      </c>
      <c r="F1308" s="4">
        <v>34261</v>
      </c>
      <c r="G1308" s="4">
        <v>2579</v>
      </c>
      <c r="H1308" s="4">
        <v>13961</v>
      </c>
      <c r="I1308" s="4">
        <v>1</v>
      </c>
      <c r="J1308" s="4">
        <v>2</v>
      </c>
      <c r="K1308" s="4">
        <f t="shared" si="328"/>
        <v>13960</v>
      </c>
      <c r="L1308" s="4">
        <f t="shared" si="329"/>
        <v>0</v>
      </c>
      <c r="M1308" s="4">
        <v>34453</v>
      </c>
      <c r="N1308" s="4">
        <v>14158</v>
      </c>
      <c r="O1308" s="4">
        <v>13960</v>
      </c>
      <c r="P1308" s="4">
        <v>0</v>
      </c>
      <c r="Q1308" s="4">
        <v>0</v>
      </c>
      <c r="R1308" s="4">
        <v>197</v>
      </c>
      <c r="S1308" s="4">
        <v>87</v>
      </c>
      <c r="T1308" s="4">
        <v>71</v>
      </c>
      <c r="U1308" s="4">
        <v>39</v>
      </c>
      <c r="V1308" s="4">
        <v>0</v>
      </c>
      <c r="W1308" s="4">
        <v>0</v>
      </c>
      <c r="X1308" s="4">
        <f t="shared" si="330"/>
        <v>1</v>
      </c>
      <c r="Z1308" s="4">
        <v>518</v>
      </c>
      <c r="AA1308" s="4">
        <v>77</v>
      </c>
      <c r="AB1308" s="4">
        <v>77</v>
      </c>
      <c r="AC1308" s="4">
        <v>0</v>
      </c>
      <c r="AD1308" s="4">
        <v>0</v>
      </c>
      <c r="AE1308" s="4">
        <v>0</v>
      </c>
      <c r="AF1308" s="4">
        <v>0</v>
      </c>
      <c r="AG1308" s="4">
        <v>0</v>
      </c>
      <c r="AH1308" s="4">
        <v>0</v>
      </c>
      <c r="AI1308" s="4">
        <v>0</v>
      </c>
      <c r="AJ1308" s="4">
        <v>0</v>
      </c>
      <c r="AK1308" s="4">
        <v>0</v>
      </c>
      <c r="AL1308" s="4">
        <v>0</v>
      </c>
      <c r="AM1308" s="4">
        <v>0</v>
      </c>
      <c r="AN1308" s="4">
        <v>0</v>
      </c>
      <c r="AO1308" s="4">
        <v>0</v>
      </c>
      <c r="AP1308" s="4">
        <v>0</v>
      </c>
      <c r="AQ1308" s="4">
        <v>0</v>
      </c>
      <c r="AR1308" s="4">
        <v>0</v>
      </c>
      <c r="AS1308" s="4">
        <v>0</v>
      </c>
      <c r="AT1308" s="4">
        <v>0</v>
      </c>
      <c r="AU1308" s="4">
        <v>0</v>
      </c>
      <c r="AV1308" s="4">
        <v>0</v>
      </c>
      <c r="AW1308" s="4">
        <f t="shared" si="331"/>
        <v>77</v>
      </c>
      <c r="AX1308" s="4">
        <f t="shared" si="332"/>
        <v>77</v>
      </c>
      <c r="AY1308" s="4">
        <v>0</v>
      </c>
      <c r="AZ1308" s="4">
        <v>0</v>
      </c>
      <c r="BA1308" s="4">
        <v>0</v>
      </c>
      <c r="BG1308" s="8">
        <f t="shared" si="333"/>
        <v>0</v>
      </c>
      <c r="BH1308" s="4">
        <v>0</v>
      </c>
      <c r="BI1308" s="4">
        <v>0</v>
      </c>
      <c r="BJ1308" s="4">
        <v>0</v>
      </c>
      <c r="BK1308" s="4">
        <v>7159</v>
      </c>
      <c r="BL1308" s="4">
        <f t="shared" si="334"/>
        <v>6999</v>
      </c>
      <c r="BM1308" s="6">
        <f t="shared" si="335"/>
        <v>5</v>
      </c>
      <c r="BN1308" s="4">
        <v>0</v>
      </c>
      <c r="BO1308" s="4">
        <v>5</v>
      </c>
      <c r="BP1308" s="4">
        <v>0</v>
      </c>
      <c r="BQ1308" s="4">
        <v>0</v>
      </c>
      <c r="BR1308" s="4">
        <f t="shared" si="336"/>
        <v>14081</v>
      </c>
      <c r="BS1308" s="4">
        <f t="shared" si="337"/>
        <v>13883</v>
      </c>
      <c r="BT1308" s="4">
        <f t="shared" si="338"/>
        <v>197</v>
      </c>
      <c r="BU1308" s="4">
        <f t="shared" si="339"/>
        <v>33935</v>
      </c>
      <c r="BW1308" s="4">
        <v>0</v>
      </c>
    </row>
    <row r="1309" spans="1:75">
      <c r="A1309" s="4" t="s">
        <v>157</v>
      </c>
      <c r="B1309" s="18">
        <v>43134</v>
      </c>
      <c r="C1309" s="4" t="s">
        <v>99</v>
      </c>
      <c r="D1309" s="5">
        <v>2018</v>
      </c>
      <c r="E1309" s="4" t="str">
        <f t="shared" si="327"/>
        <v>SkamaniaFebruary2018</v>
      </c>
      <c r="K1309" s="4">
        <f t="shared" si="328"/>
        <v>0</v>
      </c>
      <c r="L1309" s="4">
        <f t="shared" si="329"/>
        <v>0</v>
      </c>
      <c r="X1309" s="4">
        <f t="shared" si="330"/>
        <v>0</v>
      </c>
      <c r="AW1309" s="4">
        <f t="shared" si="331"/>
        <v>0</v>
      </c>
      <c r="AX1309" s="4">
        <f t="shared" si="332"/>
        <v>0</v>
      </c>
      <c r="BG1309" s="8">
        <f t="shared" si="333"/>
        <v>0</v>
      </c>
      <c r="BL1309" s="4">
        <f t="shared" si="334"/>
        <v>0</v>
      </c>
      <c r="BM1309" s="6">
        <f t="shared" si="335"/>
        <v>0</v>
      </c>
      <c r="BR1309" s="4">
        <f t="shared" si="336"/>
        <v>0</v>
      </c>
      <c r="BS1309" s="4">
        <f t="shared" si="337"/>
        <v>0</v>
      </c>
      <c r="BT1309" s="4">
        <f t="shared" si="338"/>
        <v>0</v>
      </c>
      <c r="BU1309" s="4">
        <f t="shared" si="339"/>
        <v>0</v>
      </c>
    </row>
    <row r="1310" spans="1:75">
      <c r="A1310" s="4" t="s">
        <v>159</v>
      </c>
      <c r="B1310" s="18">
        <v>43134</v>
      </c>
      <c r="C1310" s="4" t="s">
        <v>99</v>
      </c>
      <c r="D1310" s="5">
        <v>2018</v>
      </c>
      <c r="E1310" s="4" t="str">
        <f t="shared" si="327"/>
        <v>SnohomishFebruary2018</v>
      </c>
      <c r="F1310" s="4">
        <v>441339</v>
      </c>
      <c r="G1310" s="4">
        <v>43888</v>
      </c>
      <c r="H1310" s="4">
        <v>135657</v>
      </c>
      <c r="I1310" s="4">
        <v>23</v>
      </c>
      <c r="J1310" s="4">
        <v>1</v>
      </c>
      <c r="K1310" s="4">
        <f t="shared" si="328"/>
        <v>135679</v>
      </c>
      <c r="L1310" s="4">
        <f t="shared" si="329"/>
        <v>0</v>
      </c>
      <c r="M1310" s="4">
        <v>443277</v>
      </c>
      <c r="N1310" s="4">
        <v>137205</v>
      </c>
      <c r="O1310" s="4">
        <v>135679</v>
      </c>
      <c r="P1310" s="4">
        <v>0</v>
      </c>
      <c r="Q1310" s="4">
        <v>0</v>
      </c>
      <c r="R1310" s="4">
        <v>1525</v>
      </c>
      <c r="S1310" s="4">
        <v>342</v>
      </c>
      <c r="T1310" s="4">
        <v>342</v>
      </c>
      <c r="U1310" s="4">
        <v>789</v>
      </c>
      <c r="V1310" s="4">
        <v>2</v>
      </c>
      <c r="W1310" s="4">
        <v>50</v>
      </c>
      <c r="X1310" s="4">
        <f t="shared" si="330"/>
        <v>1</v>
      </c>
      <c r="Z1310" s="4">
        <v>5634</v>
      </c>
      <c r="AA1310" s="4">
        <v>519</v>
      </c>
      <c r="AB1310" s="4">
        <v>509</v>
      </c>
      <c r="AC1310" s="4">
        <v>10</v>
      </c>
      <c r="AD1310" s="4">
        <v>2</v>
      </c>
      <c r="AE1310" s="4">
        <v>8</v>
      </c>
      <c r="AF1310" s="4">
        <v>0</v>
      </c>
      <c r="AG1310" s="4">
        <v>0</v>
      </c>
      <c r="AH1310" s="4">
        <v>0</v>
      </c>
      <c r="AI1310" s="4">
        <v>0</v>
      </c>
      <c r="AJ1310" s="4">
        <v>0</v>
      </c>
      <c r="AK1310" s="4">
        <v>0</v>
      </c>
      <c r="AL1310" s="4">
        <v>0</v>
      </c>
      <c r="AM1310" s="4">
        <v>0</v>
      </c>
      <c r="AN1310" s="4">
        <v>1</v>
      </c>
      <c r="AO1310" s="4">
        <v>1</v>
      </c>
      <c r="AP1310" s="4">
        <v>0</v>
      </c>
      <c r="AQ1310" s="4">
        <v>1</v>
      </c>
      <c r="AR1310" s="4">
        <v>0</v>
      </c>
      <c r="AS1310" s="4">
        <v>0</v>
      </c>
      <c r="AT1310" s="4">
        <v>0</v>
      </c>
      <c r="AU1310" s="4">
        <v>0</v>
      </c>
      <c r="AV1310" s="4">
        <v>0</v>
      </c>
      <c r="AW1310" s="4">
        <f t="shared" si="331"/>
        <v>519</v>
      </c>
      <c r="AX1310" s="4">
        <f t="shared" si="332"/>
        <v>509</v>
      </c>
      <c r="AY1310" s="4">
        <v>43</v>
      </c>
      <c r="AZ1310" s="4">
        <v>43</v>
      </c>
      <c r="BA1310" s="4">
        <v>0</v>
      </c>
      <c r="BG1310" s="8">
        <f t="shared" si="333"/>
        <v>80</v>
      </c>
      <c r="BH1310" s="4">
        <v>80</v>
      </c>
      <c r="BI1310" s="4">
        <v>0</v>
      </c>
      <c r="BJ1310" s="4">
        <v>2</v>
      </c>
      <c r="BK1310" s="4">
        <v>0</v>
      </c>
      <c r="BL1310" s="4">
        <f t="shared" si="334"/>
        <v>137082</v>
      </c>
      <c r="BM1310" s="6">
        <f t="shared" si="335"/>
        <v>144</v>
      </c>
      <c r="BN1310" s="4">
        <v>144</v>
      </c>
      <c r="BO1310" s="4">
        <v>0</v>
      </c>
      <c r="BP1310" s="4">
        <v>0</v>
      </c>
      <c r="BQ1310" s="4">
        <v>0</v>
      </c>
      <c r="BR1310" s="4">
        <f t="shared" si="336"/>
        <v>136642</v>
      </c>
      <c r="BS1310" s="4">
        <f t="shared" si="337"/>
        <v>135126</v>
      </c>
      <c r="BT1310" s="4">
        <f t="shared" si="338"/>
        <v>1515</v>
      </c>
      <c r="BU1310" s="4">
        <f t="shared" si="339"/>
        <v>437599</v>
      </c>
      <c r="BW1310" s="4">
        <v>0</v>
      </c>
    </row>
    <row r="1311" spans="1:75">
      <c r="A1311" s="4" t="s">
        <v>161</v>
      </c>
      <c r="B1311" s="18">
        <v>43134</v>
      </c>
      <c r="C1311" s="4" t="s">
        <v>99</v>
      </c>
      <c r="D1311" s="5">
        <v>2018</v>
      </c>
      <c r="E1311" s="4" t="str">
        <f t="shared" si="327"/>
        <v>SpokaneFebruary2018</v>
      </c>
      <c r="F1311" s="4">
        <v>287908</v>
      </c>
      <c r="G1311" s="4">
        <v>29402</v>
      </c>
      <c r="H1311" s="4">
        <v>105426</v>
      </c>
      <c r="I1311" s="4">
        <v>12</v>
      </c>
      <c r="J1311" s="4">
        <v>1</v>
      </c>
      <c r="K1311" s="4">
        <f t="shared" si="328"/>
        <v>105437</v>
      </c>
      <c r="L1311" s="4">
        <f t="shared" si="329"/>
        <v>0</v>
      </c>
      <c r="M1311" s="4">
        <v>288299</v>
      </c>
      <c r="N1311" s="4">
        <v>106459</v>
      </c>
      <c r="O1311" s="4">
        <v>105437</v>
      </c>
      <c r="P1311" s="4">
        <v>0</v>
      </c>
      <c r="Q1311" s="4">
        <v>0</v>
      </c>
      <c r="R1311" s="4">
        <v>1022</v>
      </c>
      <c r="S1311" s="4">
        <v>169</v>
      </c>
      <c r="T1311" s="4">
        <v>344</v>
      </c>
      <c r="U1311" s="4">
        <v>420</v>
      </c>
      <c r="V1311" s="4">
        <v>2</v>
      </c>
      <c r="W1311" s="4">
        <v>87</v>
      </c>
      <c r="X1311" s="4">
        <f t="shared" si="330"/>
        <v>0</v>
      </c>
      <c r="Z1311" s="4">
        <v>5372</v>
      </c>
      <c r="AA1311" s="4">
        <v>797</v>
      </c>
      <c r="AB1311" s="4">
        <v>788</v>
      </c>
      <c r="AC1311" s="4">
        <v>9</v>
      </c>
      <c r="AD1311" s="4">
        <v>1</v>
      </c>
      <c r="AE1311" s="4">
        <v>6</v>
      </c>
      <c r="AF1311" s="4">
        <v>2</v>
      </c>
      <c r="AG1311" s="4">
        <v>0</v>
      </c>
      <c r="AH1311" s="4">
        <v>0</v>
      </c>
      <c r="AI1311" s="4">
        <v>0</v>
      </c>
      <c r="AJ1311" s="4">
        <v>0</v>
      </c>
      <c r="AK1311" s="4">
        <v>0</v>
      </c>
      <c r="AL1311" s="4">
        <v>0</v>
      </c>
      <c r="AM1311" s="4">
        <v>0</v>
      </c>
      <c r="AN1311" s="4">
        <v>8</v>
      </c>
      <c r="AO1311" s="4">
        <v>8</v>
      </c>
      <c r="AP1311" s="4">
        <v>0</v>
      </c>
      <c r="AQ1311" s="4">
        <v>0</v>
      </c>
      <c r="AR1311" s="4">
        <v>8</v>
      </c>
      <c r="AS1311" s="4">
        <v>0</v>
      </c>
      <c r="AT1311" s="4">
        <v>0</v>
      </c>
      <c r="AU1311" s="4">
        <v>0</v>
      </c>
      <c r="AV1311" s="4">
        <v>0</v>
      </c>
      <c r="AW1311" s="4">
        <f t="shared" si="331"/>
        <v>797</v>
      </c>
      <c r="AX1311" s="4">
        <f t="shared" si="332"/>
        <v>788</v>
      </c>
      <c r="AY1311" s="4">
        <v>0</v>
      </c>
      <c r="AZ1311" s="4">
        <v>0</v>
      </c>
      <c r="BA1311" s="4">
        <v>0</v>
      </c>
      <c r="BG1311" s="8">
        <f t="shared" si="333"/>
        <v>29</v>
      </c>
      <c r="BH1311" s="4">
        <v>28</v>
      </c>
      <c r="BI1311" s="4">
        <v>1</v>
      </c>
      <c r="BJ1311" s="4">
        <v>4</v>
      </c>
      <c r="BK1311" s="4">
        <v>53225</v>
      </c>
      <c r="BL1311" s="4">
        <f t="shared" si="334"/>
        <v>53205</v>
      </c>
      <c r="BM1311" s="6">
        <f t="shared" si="335"/>
        <v>36</v>
      </c>
      <c r="BN1311" s="4">
        <v>36</v>
      </c>
      <c r="BO1311" s="4">
        <v>0</v>
      </c>
      <c r="BP1311" s="4">
        <v>29</v>
      </c>
      <c r="BQ1311" s="4">
        <v>0</v>
      </c>
      <c r="BR1311" s="4">
        <f t="shared" si="336"/>
        <v>105654</v>
      </c>
      <c r="BS1311" s="4">
        <f t="shared" si="337"/>
        <v>104649</v>
      </c>
      <c r="BT1311" s="4">
        <f t="shared" si="338"/>
        <v>1005</v>
      </c>
      <c r="BU1311" s="4">
        <f t="shared" si="339"/>
        <v>282919</v>
      </c>
      <c r="BW1311" s="4">
        <v>7</v>
      </c>
    </row>
    <row r="1312" spans="1:75">
      <c r="A1312" s="4" t="s">
        <v>163</v>
      </c>
      <c r="B1312" s="18">
        <v>43134</v>
      </c>
      <c r="C1312" s="4" t="s">
        <v>99</v>
      </c>
      <c r="D1312" s="5">
        <v>2018</v>
      </c>
      <c r="E1312" s="4" t="str">
        <f t="shared" si="327"/>
        <v>StevensFebruary2018</v>
      </c>
      <c r="F1312" s="4">
        <v>16139</v>
      </c>
      <c r="G1312" s="4">
        <v>2198</v>
      </c>
      <c r="H1312" s="4">
        <v>6858</v>
      </c>
      <c r="I1312" s="4">
        <v>2</v>
      </c>
      <c r="J1312" s="4">
        <v>0</v>
      </c>
      <c r="K1312" s="4">
        <f t="shared" si="328"/>
        <v>6860</v>
      </c>
      <c r="L1312" s="4">
        <f t="shared" si="329"/>
        <v>0</v>
      </c>
      <c r="M1312" s="4">
        <v>16147</v>
      </c>
      <c r="N1312" s="4">
        <v>6860</v>
      </c>
      <c r="O1312" s="4">
        <v>6860</v>
      </c>
      <c r="P1312" s="4">
        <v>0</v>
      </c>
      <c r="Q1312" s="4">
        <v>0</v>
      </c>
      <c r="R1312" s="4">
        <v>63</v>
      </c>
      <c r="S1312" s="4">
        <v>13</v>
      </c>
      <c r="T1312" s="4">
        <v>10</v>
      </c>
      <c r="U1312" s="4">
        <v>40</v>
      </c>
      <c r="V1312" s="4">
        <v>0</v>
      </c>
      <c r="W1312" s="4">
        <v>3</v>
      </c>
      <c r="X1312" s="4">
        <f t="shared" si="330"/>
        <v>-63</v>
      </c>
      <c r="Z1312" s="4">
        <v>147</v>
      </c>
      <c r="AA1312" s="4">
        <v>35</v>
      </c>
      <c r="AB1312" s="4">
        <v>33</v>
      </c>
      <c r="AC1312" s="4">
        <v>2</v>
      </c>
      <c r="AD1312" s="4">
        <v>0</v>
      </c>
      <c r="AE1312" s="4">
        <v>0</v>
      </c>
      <c r="AF1312" s="4">
        <v>2</v>
      </c>
      <c r="AG1312" s="4">
        <v>0</v>
      </c>
      <c r="AH1312" s="4">
        <v>0</v>
      </c>
      <c r="AI1312" s="4">
        <v>0</v>
      </c>
      <c r="AJ1312" s="4">
        <v>0</v>
      </c>
      <c r="AK1312" s="4">
        <v>0</v>
      </c>
      <c r="AL1312" s="4">
        <v>0</v>
      </c>
      <c r="AM1312" s="4">
        <v>0</v>
      </c>
      <c r="AN1312" s="4">
        <v>0</v>
      </c>
      <c r="AO1312" s="4">
        <v>0</v>
      </c>
      <c r="AP1312" s="4">
        <v>0</v>
      </c>
      <c r="AQ1312" s="4">
        <v>0</v>
      </c>
      <c r="AR1312" s="4">
        <v>0</v>
      </c>
      <c r="AS1312" s="4">
        <v>0</v>
      </c>
      <c r="AT1312" s="4">
        <v>0</v>
      </c>
      <c r="AU1312" s="4">
        <v>0</v>
      </c>
      <c r="AV1312" s="4">
        <v>0</v>
      </c>
      <c r="AW1312" s="4">
        <f t="shared" si="331"/>
        <v>35</v>
      </c>
      <c r="AX1312" s="4">
        <f t="shared" si="332"/>
        <v>33</v>
      </c>
      <c r="AY1312" s="4">
        <v>0</v>
      </c>
      <c r="AZ1312" s="4">
        <v>0</v>
      </c>
      <c r="BA1312" s="4">
        <v>0</v>
      </c>
      <c r="BG1312" s="8">
        <f t="shared" si="333"/>
        <v>1</v>
      </c>
      <c r="BH1312" s="4">
        <v>1</v>
      </c>
      <c r="BI1312" s="4">
        <v>0</v>
      </c>
      <c r="BJ1312" s="4">
        <v>0</v>
      </c>
      <c r="BK1312" s="4">
        <v>2008</v>
      </c>
      <c r="BL1312" s="4">
        <f t="shared" si="334"/>
        <v>4851</v>
      </c>
      <c r="BM1312" s="6">
        <f t="shared" si="335"/>
        <v>1</v>
      </c>
      <c r="BN1312" s="4">
        <v>1</v>
      </c>
      <c r="BO1312" s="4">
        <v>0</v>
      </c>
      <c r="BP1312" s="4">
        <v>0</v>
      </c>
      <c r="BQ1312" s="4">
        <v>0</v>
      </c>
      <c r="BR1312" s="4">
        <f t="shared" si="336"/>
        <v>6825</v>
      </c>
      <c r="BS1312" s="4">
        <f t="shared" si="337"/>
        <v>6827</v>
      </c>
      <c r="BT1312" s="4">
        <f t="shared" si="338"/>
        <v>61</v>
      </c>
      <c r="BU1312" s="4">
        <f t="shared" si="339"/>
        <v>16000</v>
      </c>
      <c r="BW1312" s="4">
        <v>0</v>
      </c>
    </row>
    <row r="1313" spans="1:75">
      <c r="A1313" s="4" t="s">
        <v>166</v>
      </c>
      <c r="B1313" s="18">
        <v>43134</v>
      </c>
      <c r="C1313" s="4" t="s">
        <v>99</v>
      </c>
      <c r="D1313" s="5">
        <v>2018</v>
      </c>
      <c r="E1313" s="4" t="str">
        <f t="shared" si="327"/>
        <v>ThurstonFebruary2018</v>
      </c>
      <c r="F1313" s="4">
        <v>65499</v>
      </c>
      <c r="G1313" s="4">
        <v>7907</v>
      </c>
      <c r="H1313" s="4">
        <v>22255</v>
      </c>
      <c r="I1313" s="4">
        <v>6</v>
      </c>
      <c r="J1313" s="4">
        <v>4</v>
      </c>
      <c r="K1313" s="4">
        <f t="shared" si="328"/>
        <v>22257</v>
      </c>
      <c r="L1313" s="4">
        <f t="shared" si="329"/>
        <v>0</v>
      </c>
      <c r="M1313" s="4">
        <v>66012</v>
      </c>
      <c r="N1313" s="4">
        <v>22529</v>
      </c>
      <c r="O1313" s="4">
        <v>22257</v>
      </c>
      <c r="P1313" s="4">
        <v>0</v>
      </c>
      <c r="Q1313" s="4">
        <v>0</v>
      </c>
      <c r="R1313" s="4">
        <v>272</v>
      </c>
      <c r="S1313" s="4">
        <v>22</v>
      </c>
      <c r="T1313" s="4">
        <v>151</v>
      </c>
      <c r="U1313" s="4">
        <v>81</v>
      </c>
      <c r="V1313" s="4">
        <v>1</v>
      </c>
      <c r="W1313" s="4">
        <v>17</v>
      </c>
      <c r="X1313" s="4">
        <f t="shared" si="330"/>
        <v>0</v>
      </c>
      <c r="Z1313" s="4">
        <v>2338</v>
      </c>
      <c r="AA1313" s="4">
        <v>371</v>
      </c>
      <c r="AB1313" s="4">
        <v>362</v>
      </c>
      <c r="AC1313" s="4">
        <v>9</v>
      </c>
      <c r="AD1313" s="4">
        <v>0</v>
      </c>
      <c r="AE1313" s="4">
        <v>8</v>
      </c>
      <c r="AF1313" s="4">
        <v>1</v>
      </c>
      <c r="AG1313" s="4">
        <v>0</v>
      </c>
      <c r="AH1313" s="4">
        <v>0</v>
      </c>
      <c r="AI1313" s="4">
        <v>0</v>
      </c>
      <c r="AJ1313" s="4">
        <v>0</v>
      </c>
      <c r="AK1313" s="4">
        <v>0</v>
      </c>
      <c r="AL1313" s="4">
        <v>0</v>
      </c>
      <c r="AM1313" s="4">
        <v>0</v>
      </c>
      <c r="AN1313" s="4">
        <v>0</v>
      </c>
      <c r="AO1313" s="4">
        <v>0</v>
      </c>
      <c r="AP1313" s="4">
        <v>0</v>
      </c>
      <c r="AQ1313" s="4">
        <v>0</v>
      </c>
      <c r="AR1313" s="4">
        <v>0</v>
      </c>
      <c r="AS1313" s="4">
        <v>0</v>
      </c>
      <c r="AT1313" s="4">
        <v>0</v>
      </c>
      <c r="AU1313" s="4">
        <v>0</v>
      </c>
      <c r="AV1313" s="4">
        <v>0</v>
      </c>
      <c r="AW1313" s="4">
        <f t="shared" si="331"/>
        <v>371</v>
      </c>
      <c r="AX1313" s="4">
        <f t="shared" si="332"/>
        <v>362</v>
      </c>
      <c r="AY1313" s="4">
        <v>0</v>
      </c>
      <c r="AZ1313" s="4">
        <v>0</v>
      </c>
      <c r="BA1313" s="4">
        <v>0</v>
      </c>
      <c r="BG1313" s="8">
        <f t="shared" si="333"/>
        <v>15</v>
      </c>
      <c r="BH1313" s="4">
        <v>13</v>
      </c>
      <c r="BI1313" s="4">
        <v>2</v>
      </c>
      <c r="BJ1313" s="4">
        <v>3</v>
      </c>
      <c r="BK1313" s="4">
        <v>15195</v>
      </c>
      <c r="BL1313" s="4">
        <f t="shared" si="334"/>
        <v>7319</v>
      </c>
      <c r="BM1313" s="6">
        <f t="shared" si="335"/>
        <v>21</v>
      </c>
      <c r="BN1313" s="4">
        <v>0</v>
      </c>
      <c r="BO1313" s="4">
        <v>21</v>
      </c>
      <c r="BP1313" s="4">
        <v>3</v>
      </c>
      <c r="BQ1313" s="4">
        <v>33</v>
      </c>
      <c r="BR1313" s="4">
        <f t="shared" si="336"/>
        <v>22158</v>
      </c>
      <c r="BS1313" s="4">
        <f t="shared" si="337"/>
        <v>21895</v>
      </c>
      <c r="BT1313" s="4">
        <f t="shared" si="338"/>
        <v>263</v>
      </c>
      <c r="BU1313" s="4">
        <f t="shared" si="339"/>
        <v>63674</v>
      </c>
      <c r="BW1313" s="4">
        <v>1</v>
      </c>
    </row>
    <row r="1314" spans="1:75">
      <c r="A1314" s="4" t="s">
        <v>168</v>
      </c>
      <c r="B1314" s="18">
        <v>43134</v>
      </c>
      <c r="C1314" s="4" t="s">
        <v>99</v>
      </c>
      <c r="D1314" s="5">
        <v>2018</v>
      </c>
      <c r="E1314" s="4" t="str">
        <f t="shared" si="327"/>
        <v>WahkiakumFebruary2018</v>
      </c>
      <c r="F1314" s="4">
        <v>2964</v>
      </c>
      <c r="G1314" s="4">
        <v>279</v>
      </c>
      <c r="H1314" s="4">
        <v>1339</v>
      </c>
      <c r="I1314" s="4">
        <v>0</v>
      </c>
      <c r="J1314" s="4">
        <v>0</v>
      </c>
      <c r="K1314" s="4">
        <f t="shared" si="328"/>
        <v>1339</v>
      </c>
      <c r="L1314" s="4">
        <f t="shared" si="329"/>
        <v>2</v>
      </c>
      <c r="M1314" s="4">
        <v>2941</v>
      </c>
      <c r="N1314" s="4">
        <v>1337</v>
      </c>
      <c r="O1314" s="4">
        <v>1337</v>
      </c>
      <c r="P1314" s="4">
        <v>0</v>
      </c>
      <c r="Q1314" s="4">
        <v>0</v>
      </c>
      <c r="R1314" s="4">
        <v>10</v>
      </c>
      <c r="S1314" s="4">
        <v>4</v>
      </c>
      <c r="T1314" s="4">
        <v>0</v>
      </c>
      <c r="U1314" s="4">
        <v>6</v>
      </c>
      <c r="V1314" s="4">
        <v>0</v>
      </c>
      <c r="W1314" s="4">
        <v>0</v>
      </c>
      <c r="X1314" s="4">
        <f t="shared" si="330"/>
        <v>-10</v>
      </c>
      <c r="Z1314" s="4">
        <v>23</v>
      </c>
      <c r="AA1314" s="4">
        <v>2</v>
      </c>
      <c r="AB1314" s="4">
        <v>2</v>
      </c>
      <c r="AC1314" s="4">
        <v>0</v>
      </c>
      <c r="AD1314" s="4">
        <v>0</v>
      </c>
      <c r="AE1314" s="4">
        <v>0</v>
      </c>
      <c r="AF1314" s="4">
        <v>0</v>
      </c>
      <c r="AG1314" s="4">
        <v>0</v>
      </c>
      <c r="AH1314" s="4">
        <v>0</v>
      </c>
      <c r="AI1314" s="4">
        <v>0</v>
      </c>
      <c r="AJ1314" s="4">
        <v>0</v>
      </c>
      <c r="AK1314" s="4">
        <v>0</v>
      </c>
      <c r="AL1314" s="4">
        <v>0</v>
      </c>
      <c r="AM1314" s="4">
        <v>0</v>
      </c>
      <c r="AN1314" s="4">
        <v>0</v>
      </c>
      <c r="AO1314" s="4">
        <v>0</v>
      </c>
      <c r="AP1314" s="4">
        <v>0</v>
      </c>
      <c r="AQ1314" s="4">
        <v>0</v>
      </c>
      <c r="AR1314" s="4">
        <v>0</v>
      </c>
      <c r="AS1314" s="4">
        <v>0</v>
      </c>
      <c r="AT1314" s="4">
        <v>0</v>
      </c>
      <c r="AU1314" s="4">
        <v>0</v>
      </c>
      <c r="AV1314" s="4">
        <v>0</v>
      </c>
      <c r="AW1314" s="4">
        <f t="shared" si="331"/>
        <v>2</v>
      </c>
      <c r="AX1314" s="4">
        <f t="shared" si="332"/>
        <v>2</v>
      </c>
      <c r="AY1314" s="4">
        <v>0</v>
      </c>
      <c r="AZ1314" s="4">
        <v>0</v>
      </c>
      <c r="BA1314" s="4">
        <v>0</v>
      </c>
      <c r="BG1314" s="8">
        <f t="shared" si="333"/>
        <v>0</v>
      </c>
      <c r="BH1314" s="4">
        <v>0</v>
      </c>
      <c r="BI1314" s="4">
        <v>0</v>
      </c>
      <c r="BJ1314" s="4">
        <v>0</v>
      </c>
      <c r="BK1314" s="4">
        <v>582</v>
      </c>
      <c r="BL1314" s="4">
        <f t="shared" si="334"/>
        <v>755</v>
      </c>
      <c r="BM1314" s="6">
        <f t="shared" si="335"/>
        <v>0</v>
      </c>
      <c r="BN1314" s="4">
        <v>0</v>
      </c>
      <c r="BO1314" s="4">
        <v>0</v>
      </c>
      <c r="BP1314" s="4">
        <v>0</v>
      </c>
      <c r="BQ1314" s="4">
        <v>0</v>
      </c>
      <c r="BR1314" s="4">
        <f t="shared" si="336"/>
        <v>1335</v>
      </c>
      <c r="BS1314" s="4">
        <f t="shared" si="337"/>
        <v>1335</v>
      </c>
      <c r="BT1314" s="4">
        <f t="shared" si="338"/>
        <v>10</v>
      </c>
      <c r="BU1314" s="4">
        <f t="shared" si="339"/>
        <v>2918</v>
      </c>
      <c r="BW1314" s="4">
        <v>0</v>
      </c>
    </row>
    <row r="1315" spans="1:75">
      <c r="A1315" s="4" t="s">
        <v>170</v>
      </c>
      <c r="B1315" s="18">
        <v>43134</v>
      </c>
      <c r="C1315" s="4" t="s">
        <v>99</v>
      </c>
      <c r="D1315" s="5">
        <v>2018</v>
      </c>
      <c r="E1315" s="4" t="str">
        <f t="shared" si="327"/>
        <v>Walla WallaFebruary2018</v>
      </c>
      <c r="F1315" s="4">
        <v>11786</v>
      </c>
      <c r="G1315" s="4">
        <v>1182</v>
      </c>
      <c r="H1315" s="4">
        <v>4384</v>
      </c>
      <c r="I1315" s="4">
        <v>0</v>
      </c>
      <c r="J1315" s="4">
        <v>0</v>
      </c>
      <c r="K1315" s="4">
        <f t="shared" si="328"/>
        <v>4384</v>
      </c>
      <c r="L1315" s="4">
        <f t="shared" si="329"/>
        <v>0</v>
      </c>
      <c r="M1315" s="4">
        <v>11850</v>
      </c>
      <c r="N1315" s="4">
        <v>4438</v>
      </c>
      <c r="O1315" s="4">
        <v>4384</v>
      </c>
      <c r="P1315" s="4">
        <v>8</v>
      </c>
      <c r="Q1315" s="4">
        <v>0</v>
      </c>
      <c r="R1315" s="4">
        <v>46</v>
      </c>
      <c r="S1315" s="4">
        <v>17</v>
      </c>
      <c r="T1315" s="4">
        <v>3</v>
      </c>
      <c r="U1315" s="4">
        <v>24</v>
      </c>
      <c r="V1315" s="4">
        <v>0</v>
      </c>
      <c r="W1315" s="4">
        <v>2</v>
      </c>
      <c r="X1315" s="4">
        <f t="shared" si="330"/>
        <v>0</v>
      </c>
      <c r="Z1315" s="4">
        <v>105</v>
      </c>
      <c r="AA1315" s="4">
        <v>13</v>
      </c>
      <c r="AB1315" s="4">
        <v>13</v>
      </c>
      <c r="AC1315" s="4">
        <v>0</v>
      </c>
      <c r="AD1315" s="4">
        <v>0</v>
      </c>
      <c r="AE1315" s="4">
        <v>0</v>
      </c>
      <c r="AF1315" s="4">
        <v>0</v>
      </c>
      <c r="AG1315" s="4">
        <v>0</v>
      </c>
      <c r="AH1315" s="4">
        <v>0</v>
      </c>
      <c r="AI1315" s="4">
        <v>0</v>
      </c>
      <c r="AJ1315" s="4">
        <v>0</v>
      </c>
      <c r="AK1315" s="4">
        <v>0</v>
      </c>
      <c r="AL1315" s="4">
        <v>0</v>
      </c>
      <c r="AM1315" s="4">
        <v>0</v>
      </c>
      <c r="AN1315" s="4">
        <v>0</v>
      </c>
      <c r="AO1315" s="4">
        <v>0</v>
      </c>
      <c r="AP1315" s="4">
        <v>0</v>
      </c>
      <c r="AQ1315" s="4">
        <v>0</v>
      </c>
      <c r="AR1315" s="4">
        <v>0</v>
      </c>
      <c r="AS1315" s="4">
        <v>0</v>
      </c>
      <c r="AT1315" s="4">
        <v>0</v>
      </c>
      <c r="AU1315" s="4">
        <v>0</v>
      </c>
      <c r="AV1315" s="4">
        <v>0</v>
      </c>
      <c r="AW1315" s="4">
        <f t="shared" si="331"/>
        <v>13</v>
      </c>
      <c r="AX1315" s="4">
        <f t="shared" si="332"/>
        <v>13</v>
      </c>
      <c r="AY1315" s="4">
        <v>0</v>
      </c>
      <c r="AZ1315" s="4">
        <v>0</v>
      </c>
      <c r="BA1315" s="4">
        <v>0</v>
      </c>
      <c r="BG1315" s="8">
        <f t="shared" si="333"/>
        <v>0</v>
      </c>
      <c r="BH1315" s="4">
        <v>0</v>
      </c>
      <c r="BI1315" s="4">
        <v>0</v>
      </c>
      <c r="BJ1315" s="4">
        <v>0</v>
      </c>
      <c r="BK1315" s="4">
        <v>2723</v>
      </c>
      <c r="BL1315" s="4">
        <f t="shared" si="334"/>
        <v>1715</v>
      </c>
      <c r="BM1315" s="6">
        <f t="shared" si="335"/>
        <v>0</v>
      </c>
      <c r="BN1315" s="4">
        <v>0</v>
      </c>
      <c r="BO1315" s="4">
        <v>0</v>
      </c>
      <c r="BP1315" s="4">
        <v>0</v>
      </c>
      <c r="BQ1315" s="4">
        <v>0</v>
      </c>
      <c r="BR1315" s="4">
        <f t="shared" si="336"/>
        <v>4425</v>
      </c>
      <c r="BS1315" s="4">
        <f t="shared" si="337"/>
        <v>4371</v>
      </c>
      <c r="BT1315" s="4">
        <f t="shared" si="338"/>
        <v>46</v>
      </c>
      <c r="BU1315" s="4">
        <f t="shared" si="339"/>
        <v>11745</v>
      </c>
      <c r="BW1315" s="4">
        <v>0</v>
      </c>
    </row>
    <row r="1316" spans="1:75">
      <c r="A1316" s="4" t="s">
        <v>172</v>
      </c>
      <c r="B1316" s="18">
        <v>43134</v>
      </c>
      <c r="C1316" s="4" t="s">
        <v>99</v>
      </c>
      <c r="D1316" s="5">
        <v>2018</v>
      </c>
      <c r="E1316" s="4" t="str">
        <f t="shared" si="327"/>
        <v>WhatcomFebruary2018</v>
      </c>
      <c r="F1316" s="4">
        <v>78787</v>
      </c>
      <c r="G1316" s="4">
        <v>9626</v>
      </c>
      <c r="H1316" s="4">
        <v>25658</v>
      </c>
      <c r="I1316" s="4">
        <v>7</v>
      </c>
      <c r="J1316" s="4">
        <v>0</v>
      </c>
      <c r="K1316" s="4">
        <f t="shared" si="328"/>
        <v>25665</v>
      </c>
      <c r="L1316" s="4">
        <f t="shared" si="329"/>
        <v>0</v>
      </c>
      <c r="M1316" s="4">
        <v>79007</v>
      </c>
      <c r="N1316" s="4">
        <v>25937</v>
      </c>
      <c r="O1316" s="4">
        <v>25665</v>
      </c>
      <c r="P1316" s="4">
        <v>0</v>
      </c>
      <c r="Q1316" s="4">
        <v>0</v>
      </c>
      <c r="R1316" s="4">
        <v>272</v>
      </c>
      <c r="S1316" s="4">
        <v>40</v>
      </c>
      <c r="T1316" s="4">
        <v>95</v>
      </c>
      <c r="U1316" s="4">
        <v>112</v>
      </c>
      <c r="V1316" s="4">
        <v>0</v>
      </c>
      <c r="W1316" s="4">
        <v>25</v>
      </c>
      <c r="X1316" s="4">
        <f t="shared" si="330"/>
        <v>0</v>
      </c>
      <c r="Z1316" s="4">
        <v>1167</v>
      </c>
      <c r="AA1316" s="4">
        <v>100</v>
      </c>
      <c r="AB1316" s="4">
        <v>98</v>
      </c>
      <c r="AC1316" s="4">
        <v>2</v>
      </c>
      <c r="AD1316" s="4">
        <v>0</v>
      </c>
      <c r="AE1316" s="4">
        <v>0</v>
      </c>
      <c r="AF1316" s="4">
        <v>2</v>
      </c>
      <c r="AG1316" s="4">
        <v>0</v>
      </c>
      <c r="AH1316" s="4">
        <v>0</v>
      </c>
      <c r="AI1316" s="4">
        <v>0</v>
      </c>
      <c r="AJ1316" s="4">
        <v>0</v>
      </c>
      <c r="AK1316" s="4">
        <v>0</v>
      </c>
      <c r="AL1316" s="4">
        <v>0</v>
      </c>
      <c r="AM1316" s="4">
        <v>0</v>
      </c>
      <c r="AN1316" s="4">
        <v>0</v>
      </c>
      <c r="AO1316" s="4">
        <v>0</v>
      </c>
      <c r="AP1316" s="4">
        <v>0</v>
      </c>
      <c r="AQ1316" s="4">
        <v>0</v>
      </c>
      <c r="AR1316" s="4">
        <v>0</v>
      </c>
      <c r="AS1316" s="4">
        <v>0</v>
      </c>
      <c r="AT1316" s="4">
        <v>0</v>
      </c>
      <c r="AU1316" s="4">
        <v>0</v>
      </c>
      <c r="AV1316" s="4">
        <v>0</v>
      </c>
      <c r="AW1316" s="4">
        <f t="shared" si="331"/>
        <v>100</v>
      </c>
      <c r="AX1316" s="4">
        <f t="shared" si="332"/>
        <v>98</v>
      </c>
      <c r="AY1316" s="4">
        <v>4</v>
      </c>
      <c r="AZ1316" s="4">
        <v>4</v>
      </c>
      <c r="BA1316" s="4">
        <v>0</v>
      </c>
      <c r="BG1316" s="8">
        <f t="shared" si="333"/>
        <v>21</v>
      </c>
      <c r="BH1316" s="4">
        <v>21</v>
      </c>
      <c r="BI1316" s="4">
        <v>0</v>
      </c>
      <c r="BJ1316" s="4">
        <v>0</v>
      </c>
      <c r="BK1316" s="4">
        <v>15014</v>
      </c>
      <c r="BL1316" s="4">
        <f t="shared" si="334"/>
        <v>10898</v>
      </c>
      <c r="BM1316" s="6">
        <f t="shared" si="335"/>
        <v>47</v>
      </c>
      <c r="BN1316" s="4">
        <v>0</v>
      </c>
      <c r="BO1316" s="4">
        <v>47</v>
      </c>
      <c r="BP1316" s="4">
        <v>0</v>
      </c>
      <c r="BQ1316" s="4">
        <v>0</v>
      </c>
      <c r="BR1316" s="4">
        <f t="shared" si="336"/>
        <v>25833</v>
      </c>
      <c r="BS1316" s="4">
        <f t="shared" si="337"/>
        <v>25563</v>
      </c>
      <c r="BT1316" s="4">
        <f t="shared" si="338"/>
        <v>270</v>
      </c>
      <c r="BU1316" s="4">
        <f t="shared" si="339"/>
        <v>77836</v>
      </c>
      <c r="BW1316" s="4">
        <v>0</v>
      </c>
    </row>
    <row r="1317" spans="1:75">
      <c r="A1317" s="4" t="s">
        <v>174</v>
      </c>
      <c r="B1317" s="18">
        <v>43134</v>
      </c>
      <c r="C1317" s="4" t="s">
        <v>99</v>
      </c>
      <c r="D1317" s="5">
        <v>2018</v>
      </c>
      <c r="E1317" s="4" t="str">
        <f t="shared" si="327"/>
        <v>WhitmanFebruary2018</v>
      </c>
      <c r="F1317" s="4">
        <v>22072</v>
      </c>
      <c r="G1317" s="4">
        <v>3297</v>
      </c>
      <c r="H1317" s="4">
        <v>8017</v>
      </c>
      <c r="I1317" s="4">
        <v>1</v>
      </c>
      <c r="J1317" s="4">
        <v>0</v>
      </c>
      <c r="K1317" s="4">
        <f t="shared" si="328"/>
        <v>8018</v>
      </c>
      <c r="L1317" s="4">
        <f t="shared" si="329"/>
        <v>0</v>
      </c>
      <c r="M1317" s="4">
        <v>22197</v>
      </c>
      <c r="N1317" s="4">
        <v>8123</v>
      </c>
      <c r="O1317" s="4">
        <v>8018</v>
      </c>
      <c r="P1317" s="4">
        <v>0</v>
      </c>
      <c r="Q1317" s="4">
        <v>0</v>
      </c>
      <c r="R1317" s="4">
        <v>105</v>
      </c>
      <c r="S1317" s="4">
        <v>19</v>
      </c>
      <c r="T1317" s="4">
        <v>27</v>
      </c>
      <c r="U1317" s="4">
        <v>58</v>
      </c>
      <c r="V1317" s="4">
        <v>0</v>
      </c>
      <c r="W1317" s="4">
        <v>1</v>
      </c>
      <c r="X1317" s="4">
        <f t="shared" si="330"/>
        <v>0</v>
      </c>
      <c r="Z1317" s="4">
        <v>330</v>
      </c>
      <c r="AA1317" s="4">
        <v>39</v>
      </c>
      <c r="AB1317" s="4">
        <v>39</v>
      </c>
      <c r="AC1317" s="4">
        <v>0</v>
      </c>
      <c r="AD1317" s="4">
        <v>0</v>
      </c>
      <c r="AE1317" s="4">
        <v>0</v>
      </c>
      <c r="AF1317" s="4">
        <v>0</v>
      </c>
      <c r="AG1317" s="4">
        <v>0</v>
      </c>
      <c r="AH1317" s="4">
        <v>0</v>
      </c>
      <c r="AI1317" s="4">
        <v>0</v>
      </c>
      <c r="AJ1317" s="4">
        <v>0</v>
      </c>
      <c r="AK1317" s="4">
        <v>0</v>
      </c>
      <c r="AL1317" s="4">
        <v>0</v>
      </c>
      <c r="AM1317" s="4">
        <v>0</v>
      </c>
      <c r="AN1317" s="4">
        <v>0</v>
      </c>
      <c r="AO1317" s="4">
        <v>0</v>
      </c>
      <c r="AP1317" s="4">
        <v>0</v>
      </c>
      <c r="AQ1317" s="4">
        <v>0</v>
      </c>
      <c r="AR1317" s="4">
        <v>0</v>
      </c>
      <c r="AS1317" s="4">
        <v>0</v>
      </c>
      <c r="AT1317" s="4">
        <v>0</v>
      </c>
      <c r="AU1317" s="4">
        <v>0</v>
      </c>
      <c r="AV1317" s="4">
        <v>0</v>
      </c>
      <c r="AW1317" s="4">
        <f t="shared" si="331"/>
        <v>39</v>
      </c>
      <c r="AX1317" s="4">
        <f t="shared" si="332"/>
        <v>39</v>
      </c>
      <c r="AY1317" s="4">
        <v>0</v>
      </c>
      <c r="AZ1317" s="4">
        <v>0</v>
      </c>
      <c r="BA1317" s="4">
        <v>0</v>
      </c>
      <c r="BG1317" s="8">
        <f t="shared" si="333"/>
        <v>8</v>
      </c>
      <c r="BH1317" s="4">
        <v>8</v>
      </c>
      <c r="BI1317" s="4">
        <v>0</v>
      </c>
      <c r="BJ1317" s="4">
        <v>0</v>
      </c>
      <c r="BK1317" s="4">
        <v>2500</v>
      </c>
      <c r="BL1317" s="4">
        <f t="shared" si="334"/>
        <v>5615</v>
      </c>
      <c r="BM1317" s="6">
        <f t="shared" si="335"/>
        <v>9</v>
      </c>
      <c r="BN1317" s="4">
        <v>9</v>
      </c>
      <c r="BO1317" s="4">
        <v>0</v>
      </c>
      <c r="BP1317" s="4">
        <v>0</v>
      </c>
      <c r="BQ1317" s="4">
        <v>0</v>
      </c>
      <c r="BR1317" s="4">
        <f t="shared" si="336"/>
        <v>8084</v>
      </c>
      <c r="BS1317" s="4">
        <f t="shared" si="337"/>
        <v>7979</v>
      </c>
      <c r="BT1317" s="4">
        <f t="shared" si="338"/>
        <v>105</v>
      </c>
      <c r="BU1317" s="4">
        <f t="shared" si="339"/>
        <v>21867</v>
      </c>
      <c r="BW1317" s="4">
        <v>0</v>
      </c>
    </row>
    <row r="1318" spans="1:75">
      <c r="A1318" s="4" t="s">
        <v>176</v>
      </c>
      <c r="B1318" s="18">
        <v>43134</v>
      </c>
      <c r="C1318" s="4" t="s">
        <v>99</v>
      </c>
      <c r="D1318" s="5">
        <v>2018</v>
      </c>
      <c r="E1318" s="4" t="str">
        <f t="shared" si="327"/>
        <v>YakimaFebruary2018</v>
      </c>
      <c r="F1318" s="4">
        <v>47664</v>
      </c>
      <c r="G1318" s="4">
        <v>3243</v>
      </c>
      <c r="H1318" s="4">
        <v>15394</v>
      </c>
      <c r="I1318" s="4">
        <v>0</v>
      </c>
      <c r="J1318" s="4">
        <v>0</v>
      </c>
      <c r="K1318" s="4">
        <f t="shared" si="328"/>
        <v>15394</v>
      </c>
      <c r="L1318" s="4">
        <f t="shared" si="329"/>
        <v>0</v>
      </c>
      <c r="M1318" s="4">
        <v>47748</v>
      </c>
      <c r="N1318" s="4">
        <v>15516</v>
      </c>
      <c r="O1318" s="4">
        <v>15394</v>
      </c>
      <c r="P1318" s="4">
        <v>0</v>
      </c>
      <c r="Q1318" s="4">
        <v>0</v>
      </c>
      <c r="R1318" s="4">
        <v>122</v>
      </c>
      <c r="S1318" s="4">
        <v>35</v>
      </c>
      <c r="T1318" s="4">
        <v>20</v>
      </c>
      <c r="U1318" s="4">
        <v>67</v>
      </c>
      <c r="V1318" s="4">
        <v>0</v>
      </c>
      <c r="W1318" s="4">
        <v>0</v>
      </c>
      <c r="X1318" s="4">
        <f t="shared" si="330"/>
        <v>0</v>
      </c>
      <c r="Z1318" s="4">
        <v>519</v>
      </c>
      <c r="AA1318" s="4">
        <v>56</v>
      </c>
      <c r="AB1318" s="4">
        <v>56</v>
      </c>
      <c r="AC1318" s="4">
        <v>0</v>
      </c>
      <c r="AD1318" s="4">
        <v>0</v>
      </c>
      <c r="AE1318" s="4">
        <v>0</v>
      </c>
      <c r="AF1318" s="4">
        <v>0</v>
      </c>
      <c r="AG1318" s="4">
        <v>0</v>
      </c>
      <c r="AH1318" s="4">
        <v>0</v>
      </c>
      <c r="AI1318" s="4">
        <v>0</v>
      </c>
      <c r="AJ1318" s="4">
        <v>0</v>
      </c>
      <c r="AK1318" s="4">
        <v>0</v>
      </c>
      <c r="AL1318" s="4">
        <v>0</v>
      </c>
      <c r="AM1318" s="4">
        <v>0</v>
      </c>
      <c r="AN1318" s="4">
        <v>0</v>
      </c>
      <c r="AO1318" s="4">
        <v>0</v>
      </c>
      <c r="AP1318" s="4">
        <v>0</v>
      </c>
      <c r="AQ1318" s="4">
        <v>0</v>
      </c>
      <c r="AR1318" s="4">
        <v>0</v>
      </c>
      <c r="AS1318" s="4">
        <v>0</v>
      </c>
      <c r="AT1318" s="4">
        <v>0</v>
      </c>
      <c r="AU1318" s="4">
        <v>0</v>
      </c>
      <c r="AV1318" s="4">
        <v>0</v>
      </c>
      <c r="AW1318" s="4">
        <f t="shared" si="331"/>
        <v>56</v>
      </c>
      <c r="AX1318" s="4">
        <f t="shared" si="332"/>
        <v>56</v>
      </c>
      <c r="AY1318" s="4">
        <v>0</v>
      </c>
      <c r="AZ1318" s="4">
        <v>0</v>
      </c>
      <c r="BA1318" s="4">
        <v>0</v>
      </c>
      <c r="BG1318" s="8">
        <f t="shared" si="333"/>
        <v>8</v>
      </c>
      <c r="BH1318" s="4">
        <v>8</v>
      </c>
      <c r="BI1318" s="4">
        <v>0</v>
      </c>
      <c r="BJ1318" s="4">
        <v>1</v>
      </c>
      <c r="BK1318" s="4">
        <v>2280</v>
      </c>
      <c r="BL1318" s="4">
        <f t="shared" si="334"/>
        <v>13228</v>
      </c>
      <c r="BM1318" s="6">
        <f t="shared" si="335"/>
        <v>20</v>
      </c>
      <c r="BN1318" s="4">
        <v>0</v>
      </c>
      <c r="BO1318" s="4">
        <v>20</v>
      </c>
      <c r="BP1318" s="4">
        <v>0</v>
      </c>
      <c r="BQ1318" s="4">
        <v>5</v>
      </c>
      <c r="BR1318" s="4">
        <f t="shared" si="336"/>
        <v>15460</v>
      </c>
      <c r="BS1318" s="4">
        <f t="shared" si="337"/>
        <v>15338</v>
      </c>
      <c r="BT1318" s="4">
        <f t="shared" si="338"/>
        <v>122</v>
      </c>
      <c r="BU1318" s="4">
        <f t="shared" si="339"/>
        <v>47229</v>
      </c>
      <c r="BW1318" s="4">
        <v>0</v>
      </c>
    </row>
    <row r="1319" spans="1:75">
      <c r="A1319" s="21" t="s">
        <v>178</v>
      </c>
      <c r="B1319" s="22">
        <v>43134</v>
      </c>
      <c r="C1319" s="21" t="s">
        <v>99</v>
      </c>
      <c r="D1319" s="23">
        <v>2018</v>
      </c>
      <c r="E1319" s="21" t="s">
        <v>1157</v>
      </c>
      <c r="F1319" s="21">
        <v>2761808</v>
      </c>
      <c r="G1319" s="21">
        <v>288148</v>
      </c>
      <c r="H1319" s="21">
        <v>896416</v>
      </c>
      <c r="I1319" s="21">
        <v>136</v>
      </c>
      <c r="J1319" s="21">
        <v>44</v>
      </c>
      <c r="K1319" s="21">
        <v>896508</v>
      </c>
      <c r="L1319" s="21">
        <v>16</v>
      </c>
      <c r="M1319" s="21">
        <v>2769629</v>
      </c>
      <c r="N1319" s="21">
        <v>908044</v>
      </c>
      <c r="O1319" s="21">
        <v>896492</v>
      </c>
      <c r="P1319" s="21">
        <v>27</v>
      </c>
      <c r="Q1319" s="21">
        <v>0</v>
      </c>
      <c r="R1319" s="21">
        <v>10978</v>
      </c>
      <c r="S1319" s="21">
        <v>2170</v>
      </c>
      <c r="T1319" s="21">
        <v>3546</v>
      </c>
      <c r="U1319" s="21">
        <v>4781</v>
      </c>
      <c r="V1319" s="21">
        <v>29</v>
      </c>
      <c r="W1319" s="21">
        <v>461</v>
      </c>
      <c r="X1319" s="21">
        <v>547</v>
      </c>
      <c r="Y1319" s="38"/>
      <c r="Z1319" s="21">
        <v>46705</v>
      </c>
      <c r="AA1319" s="21">
        <v>5999</v>
      </c>
      <c r="AB1319" s="21">
        <v>5885</v>
      </c>
      <c r="AC1319" s="21">
        <v>114</v>
      </c>
      <c r="AD1319" s="21">
        <v>28</v>
      </c>
      <c r="AE1319" s="21">
        <v>58</v>
      </c>
      <c r="AF1319" s="21">
        <v>14</v>
      </c>
      <c r="AG1319" s="21">
        <v>13</v>
      </c>
      <c r="AH1319" s="21">
        <v>2</v>
      </c>
      <c r="AI1319" s="21">
        <v>2</v>
      </c>
      <c r="AJ1319" s="21">
        <v>0</v>
      </c>
      <c r="AK1319" s="21">
        <v>0</v>
      </c>
      <c r="AL1319" s="21">
        <v>0</v>
      </c>
      <c r="AM1319" s="21">
        <v>0</v>
      </c>
      <c r="AN1319" s="21">
        <v>14</v>
      </c>
      <c r="AO1319" s="21">
        <v>18</v>
      </c>
      <c r="AP1319" s="21">
        <v>2</v>
      </c>
      <c r="AQ1319" s="21">
        <v>2</v>
      </c>
      <c r="AR1319" s="21">
        <v>14</v>
      </c>
      <c r="AS1319" s="21">
        <v>0</v>
      </c>
      <c r="AT1319" s="21">
        <v>0</v>
      </c>
      <c r="AU1319" s="21">
        <v>0</v>
      </c>
      <c r="AV1319" s="21">
        <v>6</v>
      </c>
      <c r="AW1319" s="21">
        <v>6001</v>
      </c>
      <c r="AX1319" s="21">
        <v>5887</v>
      </c>
      <c r="AY1319" s="21">
        <v>49</v>
      </c>
      <c r="AZ1319" s="21">
        <v>47</v>
      </c>
      <c r="BA1319" s="21">
        <v>0</v>
      </c>
      <c r="BB1319" s="21"/>
      <c r="BC1319" s="21"/>
      <c r="BD1319" s="21"/>
      <c r="BE1319" s="21"/>
      <c r="BF1319" s="21"/>
      <c r="BG1319" s="21">
        <v>576</v>
      </c>
      <c r="BH1319" s="21">
        <v>556</v>
      </c>
      <c r="BI1319" s="21">
        <v>20</v>
      </c>
      <c r="BJ1319" s="21">
        <v>65</v>
      </c>
      <c r="BK1319" s="21">
        <v>374436</v>
      </c>
      <c r="BL1319" s="21">
        <v>532983</v>
      </c>
      <c r="BM1319" s="21">
        <v>1372</v>
      </c>
      <c r="BN1319" s="21">
        <v>311</v>
      </c>
      <c r="BO1319" s="21">
        <v>1061</v>
      </c>
      <c r="BP1319" s="21">
        <v>157</v>
      </c>
      <c r="BQ1319" s="21">
        <v>525</v>
      </c>
      <c r="BR1319" s="21">
        <v>901978</v>
      </c>
      <c r="BS1319" s="21">
        <v>890556</v>
      </c>
      <c r="BT1319" s="21">
        <v>10850</v>
      </c>
      <c r="BU1319" s="21">
        <v>2722861</v>
      </c>
      <c r="BV1319" s="21">
        <v>0</v>
      </c>
      <c r="BW1319" s="21">
        <v>13</v>
      </c>
    </row>
    <row r="1320" spans="1:75">
      <c r="A1320" s="4" t="s">
        <v>98</v>
      </c>
      <c r="B1320" s="18">
        <v>43046</v>
      </c>
      <c r="C1320" s="4" t="s">
        <v>179</v>
      </c>
      <c r="D1320" s="5">
        <v>2017</v>
      </c>
      <c r="E1320" s="4" t="str">
        <f t="shared" ref="E1320:E1358" si="340">CONCATENATE(A1320,C1320,D1320)</f>
        <v>AdamsGeneral2017</v>
      </c>
      <c r="F1320" s="4">
        <v>6622</v>
      </c>
      <c r="G1320" s="4">
        <v>510</v>
      </c>
      <c r="H1320" s="4">
        <v>2289</v>
      </c>
      <c r="I1320" s="4">
        <v>0</v>
      </c>
      <c r="J1320" s="4">
        <v>1</v>
      </c>
      <c r="K1320" s="4">
        <f t="shared" ref="K1320:K1358" si="341">H1320-J1320+I1320</f>
        <v>2288</v>
      </c>
      <c r="L1320" s="4">
        <f t="shared" ref="L1320:L1358" si="342">(H1320+I1320-J1320)-(O1320)</f>
        <v>0</v>
      </c>
      <c r="M1320" s="4">
        <v>6622</v>
      </c>
      <c r="N1320" s="4">
        <v>2323</v>
      </c>
      <c r="O1320" s="4">
        <v>2288</v>
      </c>
      <c r="P1320" s="4">
        <v>5</v>
      </c>
      <c r="Q1320" s="4">
        <v>0</v>
      </c>
      <c r="R1320" s="4">
        <v>30</v>
      </c>
      <c r="S1320" s="4">
        <v>3</v>
      </c>
      <c r="T1320" s="4">
        <v>8</v>
      </c>
      <c r="U1320" s="4">
        <v>19</v>
      </c>
      <c r="V1320" s="4">
        <v>0</v>
      </c>
      <c r="W1320" s="4">
        <v>0</v>
      </c>
      <c r="X1320" s="4">
        <f t="shared" ref="X1320:X1358" si="343">(N1320)-(O1320+P1320+R1320)</f>
        <v>0</v>
      </c>
      <c r="Z1320" s="4">
        <v>53</v>
      </c>
      <c r="AA1320" s="4">
        <v>4</v>
      </c>
      <c r="AB1320" s="4">
        <v>4</v>
      </c>
      <c r="AC1320" s="4">
        <v>0</v>
      </c>
      <c r="AD1320" s="4">
        <v>0</v>
      </c>
      <c r="AE1320" s="4">
        <v>0</v>
      </c>
      <c r="AF1320" s="4">
        <v>0</v>
      </c>
      <c r="AG1320" s="4">
        <v>0</v>
      </c>
      <c r="AH1320" s="4">
        <v>0</v>
      </c>
      <c r="AI1320" s="4">
        <v>0</v>
      </c>
      <c r="AJ1320" s="4">
        <v>0</v>
      </c>
      <c r="AK1320" s="4">
        <v>0</v>
      </c>
      <c r="AL1320" s="4">
        <v>0</v>
      </c>
      <c r="AM1320" s="4">
        <v>0</v>
      </c>
      <c r="AN1320" s="4">
        <v>0</v>
      </c>
      <c r="AO1320" s="4">
        <v>0</v>
      </c>
      <c r="AP1320" s="4">
        <v>0</v>
      </c>
      <c r="AQ1320" s="4">
        <v>0</v>
      </c>
      <c r="AR1320" s="4">
        <v>0</v>
      </c>
      <c r="AS1320" s="4">
        <v>0</v>
      </c>
      <c r="AT1320" s="4">
        <v>0</v>
      </c>
      <c r="AU1320" s="4">
        <v>0</v>
      </c>
      <c r="AV1320" s="4">
        <v>0</v>
      </c>
      <c r="AY1320" s="4">
        <v>0</v>
      </c>
      <c r="AZ1320" s="4">
        <v>0</v>
      </c>
      <c r="BA1320" s="4">
        <v>0</v>
      </c>
      <c r="BG1320" s="6">
        <f t="shared" ref="BG1320:BG1358" si="344">BH1320+BI1320</f>
        <v>820</v>
      </c>
      <c r="BH1320" s="4">
        <v>820</v>
      </c>
      <c r="BI1320" s="4">
        <v>0</v>
      </c>
      <c r="BJ1320" s="4">
        <v>0</v>
      </c>
      <c r="BK1320" s="4">
        <v>1480</v>
      </c>
      <c r="BL1320" s="4">
        <f t="shared" ref="BL1320:BL1358" si="345">N1320-AY1320-BG1320-BK1320</f>
        <v>23</v>
      </c>
      <c r="BM1320" s="6">
        <f t="shared" ref="BM1320:BM1358" si="346">BN1320+BO1320</f>
        <v>0</v>
      </c>
      <c r="BN1320" s="4">
        <v>0</v>
      </c>
      <c r="BO1320" s="4">
        <v>0</v>
      </c>
      <c r="BP1320" s="4">
        <v>53</v>
      </c>
      <c r="BQ1320" s="4">
        <v>0</v>
      </c>
      <c r="BR1320" s="4">
        <f t="shared" ref="BR1320:BR1358" si="347">N1320-AA1320-AO1320-AH1320-AZ1320</f>
        <v>2319</v>
      </c>
      <c r="BS1320" s="4">
        <f t="shared" ref="BS1320:BS1358" si="348">O1320-AB1320-AQ1320-AI1320-AZ1320</f>
        <v>2284</v>
      </c>
      <c r="BT1320" s="4">
        <f t="shared" ref="BT1320:BT1358" si="349">R1320-AC1320-AR1320-AJ1320-AK1320-AL1320-AM1320-BA1320</f>
        <v>30</v>
      </c>
      <c r="BU1320" s="4">
        <f t="shared" ref="BU1320:BU1358" si="350">M1320-Z1320-AN1320-AY1320</f>
        <v>6569</v>
      </c>
      <c r="BW1320" s="8">
        <v>0</v>
      </c>
    </row>
    <row r="1321" spans="1:75">
      <c r="A1321" s="4" t="s">
        <v>101</v>
      </c>
      <c r="B1321" s="18">
        <v>43046</v>
      </c>
      <c r="C1321" s="4" t="s">
        <v>179</v>
      </c>
      <c r="D1321" s="5">
        <v>2017</v>
      </c>
      <c r="E1321" s="4" t="str">
        <f t="shared" si="340"/>
        <v>AsotinGeneral2017</v>
      </c>
      <c r="F1321" s="4">
        <v>14615</v>
      </c>
      <c r="G1321" s="4">
        <v>2444</v>
      </c>
      <c r="H1321" s="4">
        <v>6765</v>
      </c>
      <c r="I1321" s="4">
        <v>0</v>
      </c>
      <c r="J1321" s="4">
        <v>0</v>
      </c>
      <c r="K1321" s="4">
        <f t="shared" si="341"/>
        <v>6765</v>
      </c>
      <c r="L1321" s="4">
        <f t="shared" si="342"/>
        <v>0</v>
      </c>
      <c r="M1321" s="4">
        <v>14662</v>
      </c>
      <c r="N1321" s="4">
        <v>6802</v>
      </c>
      <c r="O1321" s="4">
        <v>6765</v>
      </c>
      <c r="P1321" s="4">
        <v>3</v>
      </c>
      <c r="Q1321" s="4">
        <v>0</v>
      </c>
      <c r="R1321" s="4">
        <v>34</v>
      </c>
      <c r="S1321" s="4">
        <v>9</v>
      </c>
      <c r="T1321" s="4">
        <v>11</v>
      </c>
      <c r="U1321" s="4">
        <v>14</v>
      </c>
      <c r="V1321" s="4">
        <v>0</v>
      </c>
      <c r="W1321" s="4">
        <v>0</v>
      </c>
      <c r="X1321" s="4">
        <f t="shared" si="343"/>
        <v>0</v>
      </c>
      <c r="Z1321" s="4">
        <v>72</v>
      </c>
      <c r="AA1321" s="4">
        <v>8</v>
      </c>
      <c r="AB1321" s="4">
        <v>7</v>
      </c>
      <c r="AC1321" s="4">
        <v>1</v>
      </c>
      <c r="AD1321" s="4">
        <v>0</v>
      </c>
      <c r="AE1321" s="4">
        <v>0</v>
      </c>
      <c r="AF1321" s="4">
        <v>0</v>
      </c>
      <c r="AG1321" s="4">
        <v>0</v>
      </c>
      <c r="AH1321" s="4">
        <v>0</v>
      </c>
      <c r="AI1321" s="4">
        <v>0</v>
      </c>
      <c r="AJ1321" s="4">
        <v>0</v>
      </c>
      <c r="AK1321" s="4">
        <v>0</v>
      </c>
      <c r="AL1321" s="4">
        <v>0</v>
      </c>
      <c r="AM1321" s="4">
        <v>0</v>
      </c>
      <c r="AN1321" s="4">
        <v>0</v>
      </c>
      <c r="AO1321" s="4">
        <v>0</v>
      </c>
      <c r="AP1321" s="4">
        <v>0</v>
      </c>
      <c r="AQ1321" s="4">
        <v>0</v>
      </c>
      <c r="AR1321" s="4">
        <v>0</v>
      </c>
      <c r="AS1321" s="4">
        <v>0</v>
      </c>
      <c r="AT1321" s="4">
        <v>0</v>
      </c>
      <c r="AU1321" s="4">
        <v>0</v>
      </c>
      <c r="AV1321" s="4">
        <v>0</v>
      </c>
      <c r="AY1321" s="4">
        <v>0</v>
      </c>
      <c r="AZ1321" s="4">
        <v>0</v>
      </c>
      <c r="BA1321" s="4">
        <v>0</v>
      </c>
      <c r="BG1321" s="6">
        <f t="shared" si="344"/>
        <v>3</v>
      </c>
      <c r="BH1321" s="4">
        <v>3</v>
      </c>
      <c r="BI1321" s="4">
        <v>0</v>
      </c>
      <c r="BJ1321" s="4">
        <v>3</v>
      </c>
      <c r="BK1321" s="4">
        <v>4027</v>
      </c>
      <c r="BL1321" s="4">
        <f t="shared" si="345"/>
        <v>2772</v>
      </c>
      <c r="BM1321" s="6">
        <f t="shared" si="346"/>
        <v>3</v>
      </c>
      <c r="BN1321" s="4">
        <v>3</v>
      </c>
      <c r="BO1321" s="4">
        <v>0</v>
      </c>
      <c r="BP1321" s="4">
        <v>0</v>
      </c>
      <c r="BQ1321" s="4">
        <v>0</v>
      </c>
      <c r="BR1321" s="4">
        <f t="shared" si="347"/>
        <v>6794</v>
      </c>
      <c r="BS1321" s="4">
        <f t="shared" si="348"/>
        <v>6758</v>
      </c>
      <c r="BT1321" s="4">
        <f t="shared" si="349"/>
        <v>33</v>
      </c>
      <c r="BU1321" s="4">
        <f t="shared" si="350"/>
        <v>14590</v>
      </c>
      <c r="BW1321" s="8">
        <v>0</v>
      </c>
    </row>
    <row r="1322" spans="1:75">
      <c r="A1322" s="4" t="s">
        <v>103</v>
      </c>
      <c r="B1322" s="18">
        <v>43046</v>
      </c>
      <c r="C1322" s="4" t="s">
        <v>179</v>
      </c>
      <c r="D1322" s="5">
        <v>2017</v>
      </c>
      <c r="E1322" s="4" t="str">
        <f t="shared" si="340"/>
        <v>BentonGeneral2017</v>
      </c>
      <c r="F1322" s="4">
        <v>106921</v>
      </c>
      <c r="G1322" s="4">
        <v>10000</v>
      </c>
      <c r="H1322" s="4">
        <v>40541</v>
      </c>
      <c r="I1322" s="4">
        <v>0</v>
      </c>
      <c r="J1322" s="4">
        <v>0</v>
      </c>
      <c r="K1322" s="4">
        <f t="shared" si="341"/>
        <v>40541</v>
      </c>
      <c r="L1322" s="4">
        <f t="shared" si="342"/>
        <v>0</v>
      </c>
      <c r="M1322" s="4">
        <v>105838</v>
      </c>
      <c r="N1322" s="4">
        <v>41144</v>
      </c>
      <c r="O1322" s="4">
        <v>40541</v>
      </c>
      <c r="P1322" s="4">
        <v>0</v>
      </c>
      <c r="Q1322" s="4">
        <v>0</v>
      </c>
      <c r="R1322" s="4">
        <v>603</v>
      </c>
      <c r="S1322" s="4">
        <v>100</v>
      </c>
      <c r="T1322" s="4">
        <v>104</v>
      </c>
      <c r="U1322" s="4">
        <v>390</v>
      </c>
      <c r="V1322" s="4">
        <v>1</v>
      </c>
      <c r="W1322" s="4">
        <v>10</v>
      </c>
      <c r="X1322" s="4">
        <f t="shared" si="343"/>
        <v>0</v>
      </c>
      <c r="Z1322" s="4">
        <v>873</v>
      </c>
      <c r="AA1322" s="4">
        <v>143</v>
      </c>
      <c r="AB1322" s="4">
        <v>141</v>
      </c>
      <c r="AC1322" s="4">
        <v>2</v>
      </c>
      <c r="AD1322" s="4">
        <v>1</v>
      </c>
      <c r="AE1322" s="4">
        <v>1</v>
      </c>
      <c r="AF1322" s="4">
        <v>0</v>
      </c>
      <c r="AG1322" s="4">
        <v>0</v>
      </c>
      <c r="AH1322" s="4">
        <v>0</v>
      </c>
      <c r="AI1322" s="4">
        <v>0</v>
      </c>
      <c r="AJ1322" s="4">
        <v>0</v>
      </c>
      <c r="AK1322" s="4">
        <v>0</v>
      </c>
      <c r="AL1322" s="4">
        <v>0</v>
      </c>
      <c r="AM1322" s="4">
        <v>0</v>
      </c>
      <c r="AN1322" s="4">
        <v>0</v>
      </c>
      <c r="AO1322" s="4">
        <v>1</v>
      </c>
      <c r="AP1322" s="4">
        <v>0</v>
      </c>
      <c r="AQ1322" s="4">
        <v>1</v>
      </c>
      <c r="AR1322" s="4">
        <v>0</v>
      </c>
      <c r="AS1322" s="4">
        <v>0</v>
      </c>
      <c r="AT1322" s="4">
        <v>0</v>
      </c>
      <c r="AU1322" s="4">
        <v>0</v>
      </c>
      <c r="AV1322" s="4">
        <v>0</v>
      </c>
      <c r="AY1322" s="4">
        <v>0</v>
      </c>
      <c r="AZ1322" s="4">
        <v>0</v>
      </c>
      <c r="BA1322" s="4">
        <v>0</v>
      </c>
      <c r="BG1322" s="6">
        <f t="shared" si="344"/>
        <v>15</v>
      </c>
      <c r="BH1322" s="4">
        <v>15</v>
      </c>
      <c r="BI1322" s="4">
        <v>0</v>
      </c>
      <c r="BJ1322" s="4">
        <v>13</v>
      </c>
      <c r="BK1322" s="4">
        <v>18760</v>
      </c>
      <c r="BL1322" s="4">
        <f t="shared" si="345"/>
        <v>22369</v>
      </c>
      <c r="BM1322" s="6">
        <f t="shared" si="346"/>
        <v>42</v>
      </c>
      <c r="BN1322" s="4">
        <v>0</v>
      </c>
      <c r="BO1322" s="4">
        <v>42</v>
      </c>
      <c r="BP1322" s="4">
        <v>87</v>
      </c>
      <c r="BQ1322" s="4">
        <v>2</v>
      </c>
      <c r="BR1322" s="4">
        <f t="shared" si="347"/>
        <v>41000</v>
      </c>
      <c r="BS1322" s="4">
        <f t="shared" si="348"/>
        <v>40399</v>
      </c>
      <c r="BT1322" s="4">
        <f t="shared" si="349"/>
        <v>601</v>
      </c>
      <c r="BU1322" s="4">
        <f t="shared" si="350"/>
        <v>104965</v>
      </c>
      <c r="BW1322" s="8">
        <v>0</v>
      </c>
    </row>
    <row r="1323" spans="1:75">
      <c r="A1323" s="4" t="s">
        <v>105</v>
      </c>
      <c r="B1323" s="18">
        <v>43046</v>
      </c>
      <c r="C1323" s="4" t="s">
        <v>179</v>
      </c>
      <c r="D1323" s="5">
        <v>2017</v>
      </c>
      <c r="E1323" s="4" t="str">
        <f t="shared" si="340"/>
        <v>ChelanGeneral2017</v>
      </c>
      <c r="F1323" s="4">
        <v>43413</v>
      </c>
      <c r="G1323" s="4">
        <v>2995</v>
      </c>
      <c r="H1323" s="4">
        <v>16557</v>
      </c>
      <c r="I1323" s="4">
        <v>0</v>
      </c>
      <c r="J1323" s="4">
        <v>0</v>
      </c>
      <c r="K1323" s="4">
        <f t="shared" si="341"/>
        <v>16557</v>
      </c>
      <c r="L1323" s="4">
        <f t="shared" si="342"/>
        <v>-1</v>
      </c>
      <c r="M1323" s="4">
        <v>43464</v>
      </c>
      <c r="N1323" s="4">
        <v>16651</v>
      </c>
      <c r="O1323" s="4">
        <v>16558</v>
      </c>
      <c r="P1323" s="4">
        <v>0</v>
      </c>
      <c r="Q1323" s="4">
        <v>0</v>
      </c>
      <c r="R1323" s="4">
        <v>94</v>
      </c>
      <c r="S1323" s="4">
        <v>29</v>
      </c>
      <c r="T1323" s="4">
        <v>23</v>
      </c>
      <c r="U1323" s="4">
        <v>41</v>
      </c>
      <c r="V1323" s="4">
        <v>0</v>
      </c>
      <c r="W1323" s="4">
        <v>1</v>
      </c>
      <c r="X1323" s="4">
        <f t="shared" si="343"/>
        <v>-1</v>
      </c>
      <c r="Y1323" s="2" t="s">
        <v>1158</v>
      </c>
      <c r="Z1323" s="4">
        <v>376</v>
      </c>
      <c r="AA1323" s="4">
        <v>50</v>
      </c>
      <c r="AB1323" s="4">
        <v>50</v>
      </c>
      <c r="AC1323" s="4">
        <v>0</v>
      </c>
      <c r="AD1323" s="4">
        <v>0</v>
      </c>
      <c r="AE1323" s="4">
        <v>0</v>
      </c>
      <c r="AF1323" s="4">
        <v>0</v>
      </c>
      <c r="AG1323" s="4">
        <v>0</v>
      </c>
      <c r="AH1323" s="4">
        <v>0</v>
      </c>
      <c r="AI1323" s="4">
        <v>0</v>
      </c>
      <c r="AJ1323" s="4">
        <v>0</v>
      </c>
      <c r="AK1323" s="4">
        <v>0</v>
      </c>
      <c r="AL1323" s="4">
        <v>0</v>
      </c>
      <c r="AM1323" s="4">
        <v>0</v>
      </c>
      <c r="AN1323" s="4">
        <v>0</v>
      </c>
      <c r="AO1323" s="4">
        <v>0</v>
      </c>
      <c r="AP1323" s="4">
        <v>0</v>
      </c>
      <c r="AQ1323" s="4">
        <v>0</v>
      </c>
      <c r="AR1323" s="4">
        <v>0</v>
      </c>
      <c r="AS1323" s="4">
        <v>0</v>
      </c>
      <c r="AT1323" s="4">
        <v>0</v>
      </c>
      <c r="AU1323" s="4">
        <v>0</v>
      </c>
      <c r="AV1323" s="4">
        <v>0</v>
      </c>
      <c r="AY1323" s="4">
        <v>0</v>
      </c>
      <c r="AZ1323" s="4">
        <v>0</v>
      </c>
      <c r="BA1323" s="4">
        <v>0</v>
      </c>
      <c r="BG1323" s="6">
        <f t="shared" si="344"/>
        <v>19</v>
      </c>
      <c r="BH1323" s="4">
        <v>17</v>
      </c>
      <c r="BI1323" s="4">
        <v>2</v>
      </c>
      <c r="BJ1323" s="4">
        <v>0</v>
      </c>
      <c r="BK1323" s="4">
        <v>11900</v>
      </c>
      <c r="BL1323" s="4">
        <f t="shared" si="345"/>
        <v>4732</v>
      </c>
      <c r="BM1323" s="6">
        <f t="shared" si="346"/>
        <v>38</v>
      </c>
      <c r="BN1323" s="4">
        <v>0</v>
      </c>
      <c r="BO1323" s="4">
        <v>38</v>
      </c>
      <c r="BP1323" s="4">
        <v>0</v>
      </c>
      <c r="BQ1323" s="4">
        <v>9</v>
      </c>
      <c r="BR1323" s="4">
        <f t="shared" si="347"/>
        <v>16601</v>
      </c>
      <c r="BS1323" s="4">
        <f t="shared" si="348"/>
        <v>16508</v>
      </c>
      <c r="BT1323" s="4">
        <f t="shared" si="349"/>
        <v>94</v>
      </c>
      <c r="BU1323" s="4">
        <f t="shared" si="350"/>
        <v>43088</v>
      </c>
      <c r="BW1323" s="8">
        <v>0</v>
      </c>
    </row>
    <row r="1324" spans="1:75">
      <c r="A1324" s="4" t="s">
        <v>107</v>
      </c>
      <c r="B1324" s="18">
        <v>43046</v>
      </c>
      <c r="C1324" s="4" t="s">
        <v>179</v>
      </c>
      <c r="D1324" s="5">
        <v>2017</v>
      </c>
      <c r="E1324" s="4" t="str">
        <f t="shared" si="340"/>
        <v>ClallamGeneral2017</v>
      </c>
      <c r="F1324" s="4">
        <v>51021</v>
      </c>
      <c r="G1324" s="4">
        <v>3829</v>
      </c>
      <c r="H1324" s="4">
        <v>22102</v>
      </c>
      <c r="I1324" s="4">
        <v>3</v>
      </c>
      <c r="J1324" s="4">
        <v>0</v>
      </c>
      <c r="K1324" s="4">
        <f t="shared" si="341"/>
        <v>22105</v>
      </c>
      <c r="L1324" s="4">
        <f t="shared" si="342"/>
        <v>0</v>
      </c>
      <c r="M1324" s="4">
        <v>51235</v>
      </c>
      <c r="N1324" s="4">
        <v>22268</v>
      </c>
      <c r="O1324" s="4">
        <v>22105</v>
      </c>
      <c r="P1324" s="4">
        <v>2</v>
      </c>
      <c r="Q1324" s="4">
        <v>2</v>
      </c>
      <c r="R1324" s="4">
        <v>161</v>
      </c>
      <c r="S1324" s="4">
        <v>46</v>
      </c>
      <c r="T1324" s="4">
        <v>65</v>
      </c>
      <c r="U1324" s="4">
        <v>42</v>
      </c>
      <c r="V1324" s="4">
        <v>0</v>
      </c>
      <c r="W1324" s="4">
        <v>8</v>
      </c>
      <c r="X1324" s="4">
        <f t="shared" si="343"/>
        <v>0</v>
      </c>
      <c r="Z1324" s="4">
        <v>755</v>
      </c>
      <c r="AA1324" s="4">
        <v>100</v>
      </c>
      <c r="AB1324" s="4">
        <v>98</v>
      </c>
      <c r="AC1324" s="4">
        <v>2</v>
      </c>
      <c r="AD1324" s="4">
        <v>0</v>
      </c>
      <c r="AE1324" s="4">
        <v>2</v>
      </c>
      <c r="AF1324" s="4">
        <v>0</v>
      </c>
      <c r="AG1324" s="4">
        <v>0</v>
      </c>
      <c r="AH1324" s="4">
        <v>0</v>
      </c>
      <c r="AI1324" s="4">
        <v>0</v>
      </c>
      <c r="AJ1324" s="4">
        <v>0</v>
      </c>
      <c r="AK1324" s="4">
        <v>0</v>
      </c>
      <c r="AL1324" s="4">
        <v>0</v>
      </c>
      <c r="AM1324" s="4">
        <v>0</v>
      </c>
      <c r="AN1324" s="4">
        <v>0</v>
      </c>
      <c r="AO1324" s="4">
        <v>0</v>
      </c>
      <c r="AP1324" s="4">
        <v>0</v>
      </c>
      <c r="AQ1324" s="4">
        <v>0</v>
      </c>
      <c r="AR1324" s="4">
        <v>0</v>
      </c>
      <c r="AS1324" s="4">
        <v>0</v>
      </c>
      <c r="AT1324" s="4">
        <v>0</v>
      </c>
      <c r="AU1324" s="4">
        <v>0</v>
      </c>
      <c r="AV1324" s="4">
        <v>0</v>
      </c>
      <c r="AY1324" s="4">
        <v>0</v>
      </c>
      <c r="AZ1324" s="4">
        <v>0</v>
      </c>
      <c r="BA1324" s="4">
        <v>0</v>
      </c>
      <c r="BG1324" s="6">
        <f t="shared" si="344"/>
        <v>12</v>
      </c>
      <c r="BH1324" s="4">
        <v>12</v>
      </c>
      <c r="BI1324" s="4">
        <v>0</v>
      </c>
      <c r="BJ1324" s="4">
        <v>2</v>
      </c>
      <c r="BK1324" s="4">
        <v>16296</v>
      </c>
      <c r="BL1324" s="4">
        <f t="shared" si="345"/>
        <v>5960</v>
      </c>
      <c r="BM1324" s="6">
        <f t="shared" si="346"/>
        <v>33</v>
      </c>
      <c r="BN1324" s="4">
        <v>33</v>
      </c>
      <c r="BO1324" s="4">
        <v>0</v>
      </c>
      <c r="BP1324" s="4">
        <v>322</v>
      </c>
      <c r="BQ1324" s="4">
        <v>0</v>
      </c>
      <c r="BR1324" s="4">
        <f t="shared" si="347"/>
        <v>22168</v>
      </c>
      <c r="BS1324" s="4">
        <f t="shared" si="348"/>
        <v>22007</v>
      </c>
      <c r="BT1324" s="4">
        <f t="shared" si="349"/>
        <v>159</v>
      </c>
      <c r="BU1324" s="4">
        <f t="shared" si="350"/>
        <v>50480</v>
      </c>
      <c r="BW1324" s="8">
        <v>0</v>
      </c>
    </row>
    <row r="1325" spans="1:75">
      <c r="A1325" s="4" t="s">
        <v>109</v>
      </c>
      <c r="B1325" s="18">
        <v>43046</v>
      </c>
      <c r="C1325" s="4" t="s">
        <v>179</v>
      </c>
      <c r="D1325" s="5">
        <v>2017</v>
      </c>
      <c r="E1325" s="4" t="str">
        <f t="shared" si="340"/>
        <v>ClarkGeneral2017</v>
      </c>
      <c r="F1325" s="4">
        <v>272792</v>
      </c>
      <c r="G1325" s="4">
        <v>27983</v>
      </c>
      <c r="H1325" s="4">
        <v>84252</v>
      </c>
      <c r="I1325" s="4">
        <v>10</v>
      </c>
      <c r="J1325" s="4">
        <v>4</v>
      </c>
      <c r="K1325" s="4">
        <f t="shared" si="341"/>
        <v>84258</v>
      </c>
      <c r="L1325" s="4">
        <f t="shared" si="342"/>
        <v>0</v>
      </c>
      <c r="M1325" s="4">
        <v>275095</v>
      </c>
      <c r="N1325" s="4">
        <v>85157</v>
      </c>
      <c r="O1325" s="4">
        <v>84258</v>
      </c>
      <c r="P1325" s="4">
        <v>0</v>
      </c>
      <c r="Q1325" s="4">
        <v>0</v>
      </c>
      <c r="R1325" s="4">
        <v>899</v>
      </c>
      <c r="S1325" s="4">
        <v>199</v>
      </c>
      <c r="T1325" s="4">
        <v>336</v>
      </c>
      <c r="U1325" s="4">
        <v>347</v>
      </c>
      <c r="V1325" s="4">
        <v>3</v>
      </c>
      <c r="W1325" s="4">
        <v>14</v>
      </c>
      <c r="X1325" s="4">
        <f t="shared" si="343"/>
        <v>0</v>
      </c>
      <c r="Z1325" s="4">
        <v>2732</v>
      </c>
      <c r="AA1325" s="4">
        <v>339</v>
      </c>
      <c r="AB1325" s="4">
        <v>337</v>
      </c>
      <c r="AC1325" s="4">
        <v>2</v>
      </c>
      <c r="AD1325" s="4">
        <v>1</v>
      </c>
      <c r="AE1325" s="4">
        <v>0</v>
      </c>
      <c r="AF1325" s="4">
        <v>1</v>
      </c>
      <c r="AG1325" s="4">
        <v>0</v>
      </c>
      <c r="AH1325" s="4">
        <v>0</v>
      </c>
      <c r="AI1325" s="4">
        <v>0</v>
      </c>
      <c r="AJ1325" s="4">
        <v>0</v>
      </c>
      <c r="AK1325" s="4">
        <v>0</v>
      </c>
      <c r="AL1325" s="4">
        <v>0</v>
      </c>
      <c r="AM1325" s="4">
        <v>0</v>
      </c>
      <c r="AN1325" s="4">
        <v>0</v>
      </c>
      <c r="AO1325" s="4">
        <v>0</v>
      </c>
      <c r="AP1325" s="4">
        <v>0</v>
      </c>
      <c r="AQ1325" s="4">
        <v>0</v>
      </c>
      <c r="AR1325" s="4">
        <v>0</v>
      </c>
      <c r="AS1325" s="4">
        <v>0</v>
      </c>
      <c r="AT1325" s="4">
        <v>0</v>
      </c>
      <c r="AU1325" s="4">
        <v>0</v>
      </c>
      <c r="AV1325" s="4">
        <v>0</v>
      </c>
      <c r="AY1325" s="4">
        <v>6</v>
      </c>
      <c r="AZ1325" s="4">
        <v>6</v>
      </c>
      <c r="BA1325" s="4">
        <v>0</v>
      </c>
      <c r="BG1325" s="6">
        <f t="shared" si="344"/>
        <v>180</v>
      </c>
      <c r="BH1325" s="4">
        <v>178</v>
      </c>
      <c r="BI1325" s="4">
        <v>2</v>
      </c>
      <c r="BJ1325" s="4">
        <v>18</v>
      </c>
      <c r="BK1325" s="4">
        <v>36378</v>
      </c>
      <c r="BL1325" s="4">
        <f t="shared" si="345"/>
        <v>48593</v>
      </c>
      <c r="BM1325" s="6">
        <f t="shared" si="346"/>
        <v>198</v>
      </c>
      <c r="BN1325" s="4">
        <v>0</v>
      </c>
      <c r="BO1325" s="4">
        <v>198</v>
      </c>
      <c r="BP1325" s="4">
        <v>0</v>
      </c>
      <c r="BQ1325" s="4">
        <v>120</v>
      </c>
      <c r="BR1325" s="4">
        <f t="shared" si="347"/>
        <v>84812</v>
      </c>
      <c r="BS1325" s="4">
        <f t="shared" si="348"/>
        <v>83915</v>
      </c>
      <c r="BT1325" s="4">
        <f t="shared" si="349"/>
        <v>897</v>
      </c>
      <c r="BU1325" s="4">
        <f t="shared" si="350"/>
        <v>272357</v>
      </c>
      <c r="BW1325" s="8">
        <v>0</v>
      </c>
    </row>
    <row r="1326" spans="1:75">
      <c r="A1326" s="4" t="s">
        <v>111</v>
      </c>
      <c r="B1326" s="18">
        <v>43046</v>
      </c>
      <c r="C1326" s="4" t="s">
        <v>179</v>
      </c>
      <c r="D1326" s="5">
        <v>2017</v>
      </c>
      <c r="E1326" s="4" t="str">
        <f t="shared" si="340"/>
        <v>ColumbiaGeneral2017</v>
      </c>
      <c r="F1326" s="4">
        <v>2750</v>
      </c>
      <c r="G1326" s="4">
        <v>100</v>
      </c>
      <c r="H1326" s="4">
        <v>1289</v>
      </c>
      <c r="I1326" s="4">
        <v>0</v>
      </c>
      <c r="J1326" s="4">
        <v>0</v>
      </c>
      <c r="K1326" s="4">
        <f t="shared" si="341"/>
        <v>1289</v>
      </c>
      <c r="L1326" s="4">
        <f t="shared" si="342"/>
        <v>0</v>
      </c>
      <c r="M1326" s="4">
        <v>2750</v>
      </c>
      <c r="N1326" s="4">
        <v>1299</v>
      </c>
      <c r="O1326" s="4">
        <v>1289</v>
      </c>
      <c r="P1326" s="4">
        <v>0</v>
      </c>
      <c r="Q1326" s="4">
        <v>0</v>
      </c>
      <c r="R1326" s="4">
        <v>10</v>
      </c>
      <c r="S1326" s="4">
        <v>1</v>
      </c>
      <c r="T1326" s="4">
        <v>1</v>
      </c>
      <c r="U1326" s="4">
        <v>8</v>
      </c>
      <c r="V1326" s="4">
        <v>0</v>
      </c>
      <c r="W1326" s="4">
        <v>0</v>
      </c>
      <c r="X1326" s="4">
        <f t="shared" si="343"/>
        <v>0</v>
      </c>
      <c r="Z1326" s="4">
        <v>23</v>
      </c>
      <c r="AA1326" s="4">
        <v>4</v>
      </c>
      <c r="AB1326" s="4">
        <v>4</v>
      </c>
      <c r="AC1326" s="4">
        <v>0</v>
      </c>
      <c r="AD1326" s="4">
        <v>0</v>
      </c>
      <c r="AE1326" s="4">
        <v>0</v>
      </c>
      <c r="AF1326" s="4">
        <v>0</v>
      </c>
      <c r="AG1326" s="4">
        <v>0</v>
      </c>
      <c r="AH1326" s="4">
        <v>0</v>
      </c>
      <c r="AI1326" s="4">
        <v>0</v>
      </c>
      <c r="AJ1326" s="4">
        <v>0</v>
      </c>
      <c r="AK1326" s="4">
        <v>0</v>
      </c>
      <c r="AL1326" s="4">
        <v>0</v>
      </c>
      <c r="AM1326" s="4">
        <v>0</v>
      </c>
      <c r="AN1326" s="4">
        <v>0</v>
      </c>
      <c r="AO1326" s="4">
        <v>0</v>
      </c>
      <c r="AP1326" s="4">
        <v>0</v>
      </c>
      <c r="AQ1326" s="4">
        <v>0</v>
      </c>
      <c r="AR1326" s="4">
        <v>0</v>
      </c>
      <c r="AS1326" s="4">
        <v>0</v>
      </c>
      <c r="AT1326" s="4">
        <v>0</v>
      </c>
      <c r="AU1326" s="4">
        <v>0</v>
      </c>
      <c r="AV1326" s="4">
        <v>0</v>
      </c>
      <c r="AY1326" s="4">
        <v>0</v>
      </c>
      <c r="AZ1326" s="4">
        <v>0</v>
      </c>
      <c r="BA1326" s="4">
        <v>0</v>
      </c>
      <c r="BG1326" s="6">
        <f t="shared" si="344"/>
        <v>0</v>
      </c>
      <c r="BH1326" s="4">
        <v>0</v>
      </c>
      <c r="BI1326" s="4">
        <v>0</v>
      </c>
      <c r="BJ1326" s="4">
        <v>0</v>
      </c>
      <c r="BK1326" s="4">
        <v>838</v>
      </c>
      <c r="BL1326" s="4">
        <f t="shared" si="345"/>
        <v>461</v>
      </c>
      <c r="BM1326" s="6">
        <f t="shared" si="346"/>
        <v>0</v>
      </c>
      <c r="BN1326" s="4">
        <v>0</v>
      </c>
      <c r="BO1326" s="4">
        <v>0</v>
      </c>
      <c r="BP1326" s="4">
        <v>0</v>
      </c>
      <c r="BQ1326" s="4">
        <v>0</v>
      </c>
      <c r="BR1326" s="4">
        <f t="shared" si="347"/>
        <v>1295</v>
      </c>
      <c r="BS1326" s="4">
        <f t="shared" si="348"/>
        <v>1285</v>
      </c>
      <c r="BT1326" s="4">
        <f t="shared" si="349"/>
        <v>10</v>
      </c>
      <c r="BU1326" s="4">
        <f t="shared" si="350"/>
        <v>2727</v>
      </c>
      <c r="BW1326" s="8">
        <v>0</v>
      </c>
    </row>
    <row r="1327" spans="1:75">
      <c r="A1327" s="4" t="s">
        <v>113</v>
      </c>
      <c r="B1327" s="18">
        <v>43046</v>
      </c>
      <c r="C1327" s="4" t="s">
        <v>179</v>
      </c>
      <c r="D1327" s="5">
        <v>2017</v>
      </c>
      <c r="E1327" s="4" t="str">
        <f t="shared" si="340"/>
        <v>CowlitzGeneral2017</v>
      </c>
      <c r="F1327" s="4">
        <v>62876</v>
      </c>
      <c r="G1327" s="4">
        <v>5368</v>
      </c>
      <c r="H1327" s="4">
        <v>22849</v>
      </c>
      <c r="I1327" s="4">
        <v>8</v>
      </c>
      <c r="J1327" s="4">
        <v>0</v>
      </c>
      <c r="K1327" s="4">
        <f t="shared" si="341"/>
        <v>22857</v>
      </c>
      <c r="L1327" s="4">
        <f t="shared" si="342"/>
        <v>0</v>
      </c>
      <c r="M1327" s="4">
        <v>62967</v>
      </c>
      <c r="N1327" s="4">
        <v>23009</v>
      </c>
      <c r="O1327" s="4">
        <v>22857</v>
      </c>
      <c r="P1327" s="4">
        <v>0</v>
      </c>
      <c r="Q1327" s="4">
        <v>0</v>
      </c>
      <c r="R1327" s="4">
        <v>152</v>
      </c>
      <c r="S1327" s="4">
        <v>29</v>
      </c>
      <c r="T1327" s="4">
        <v>59</v>
      </c>
      <c r="U1327" s="4">
        <v>64</v>
      </c>
      <c r="V1327" s="4">
        <v>0</v>
      </c>
      <c r="W1327" s="4">
        <v>0</v>
      </c>
      <c r="X1327" s="4">
        <f t="shared" si="343"/>
        <v>0</v>
      </c>
      <c r="Z1327" s="4">
        <v>601</v>
      </c>
      <c r="AA1327" s="4">
        <v>52</v>
      </c>
      <c r="AB1327" s="4">
        <v>51</v>
      </c>
      <c r="AC1327" s="4">
        <v>1</v>
      </c>
      <c r="AD1327" s="4">
        <v>0</v>
      </c>
      <c r="AE1327" s="4">
        <v>1</v>
      </c>
      <c r="AF1327" s="4">
        <v>0</v>
      </c>
      <c r="AG1327" s="4">
        <v>0</v>
      </c>
      <c r="AH1327" s="4">
        <v>0</v>
      </c>
      <c r="AI1327" s="4">
        <v>0</v>
      </c>
      <c r="AJ1327" s="4">
        <v>0</v>
      </c>
      <c r="AK1327" s="4">
        <v>0</v>
      </c>
      <c r="AL1327" s="4">
        <v>0</v>
      </c>
      <c r="AM1327" s="4">
        <v>0</v>
      </c>
      <c r="AN1327" s="4">
        <v>0</v>
      </c>
      <c r="AO1327" s="4">
        <v>0</v>
      </c>
      <c r="AP1327" s="4">
        <v>0</v>
      </c>
      <c r="AQ1327" s="4">
        <v>0</v>
      </c>
      <c r="AR1327" s="4">
        <v>0</v>
      </c>
      <c r="AS1327" s="4">
        <v>0</v>
      </c>
      <c r="AT1327" s="4">
        <v>0</v>
      </c>
      <c r="AU1327" s="4">
        <v>0</v>
      </c>
      <c r="AV1327" s="4">
        <v>0</v>
      </c>
      <c r="AY1327" s="4">
        <v>0</v>
      </c>
      <c r="AZ1327" s="4">
        <v>0</v>
      </c>
      <c r="BA1327" s="4">
        <v>0</v>
      </c>
      <c r="BG1327" s="6">
        <f t="shared" si="344"/>
        <v>10</v>
      </c>
      <c r="BH1327" s="4">
        <v>10</v>
      </c>
      <c r="BI1327" s="4">
        <v>0</v>
      </c>
      <c r="BJ1327" s="4">
        <v>4</v>
      </c>
      <c r="BK1327" s="4">
        <v>5490</v>
      </c>
      <c r="BL1327" s="4">
        <f t="shared" si="345"/>
        <v>17509</v>
      </c>
      <c r="BM1327" s="6">
        <f t="shared" si="346"/>
        <v>66</v>
      </c>
      <c r="BN1327" s="4">
        <v>66</v>
      </c>
      <c r="BO1327" s="4">
        <v>0</v>
      </c>
      <c r="BP1327" s="4">
        <v>0</v>
      </c>
      <c r="BQ1327" s="4">
        <v>102</v>
      </c>
      <c r="BR1327" s="4">
        <f t="shared" si="347"/>
        <v>22957</v>
      </c>
      <c r="BS1327" s="4">
        <f t="shared" si="348"/>
        <v>22806</v>
      </c>
      <c r="BT1327" s="4">
        <f t="shared" si="349"/>
        <v>151</v>
      </c>
      <c r="BU1327" s="4">
        <f t="shared" si="350"/>
        <v>62366</v>
      </c>
      <c r="BW1327" s="8">
        <v>0</v>
      </c>
    </row>
    <row r="1328" spans="1:75">
      <c r="A1328" s="4" t="s">
        <v>115</v>
      </c>
      <c r="B1328" s="18">
        <v>43046</v>
      </c>
      <c r="C1328" s="4" t="s">
        <v>179</v>
      </c>
      <c r="D1328" s="5">
        <v>2017</v>
      </c>
      <c r="E1328" s="4" t="str">
        <f t="shared" si="340"/>
        <v>DouglasGeneral2017</v>
      </c>
      <c r="F1328" s="4">
        <v>20924</v>
      </c>
      <c r="G1328" s="4">
        <v>1581</v>
      </c>
      <c r="H1328" s="4">
        <v>6479</v>
      </c>
      <c r="I1328" s="4">
        <v>0</v>
      </c>
      <c r="J1328" s="4">
        <v>0</v>
      </c>
      <c r="K1328" s="4">
        <f t="shared" si="341"/>
        <v>6479</v>
      </c>
      <c r="L1328" s="4">
        <f t="shared" si="342"/>
        <v>0</v>
      </c>
      <c r="M1328" s="4">
        <v>21552</v>
      </c>
      <c r="N1328" s="4">
        <v>6550</v>
      </c>
      <c r="O1328" s="4">
        <v>6479</v>
      </c>
      <c r="P1328" s="4">
        <v>0</v>
      </c>
      <c r="Q1328" s="4">
        <v>0</v>
      </c>
      <c r="R1328" s="4">
        <v>71</v>
      </c>
      <c r="S1328" s="4">
        <v>19</v>
      </c>
      <c r="T1328" s="4">
        <v>10</v>
      </c>
      <c r="U1328" s="4">
        <v>31</v>
      </c>
      <c r="V1328" s="4">
        <v>0</v>
      </c>
      <c r="W1328" s="4">
        <v>11</v>
      </c>
      <c r="X1328" s="4">
        <f t="shared" si="343"/>
        <v>0</v>
      </c>
      <c r="Z1328" s="4">
        <v>185</v>
      </c>
      <c r="AA1328" s="4">
        <v>16</v>
      </c>
      <c r="AB1328" s="4">
        <v>16</v>
      </c>
      <c r="AC1328" s="4">
        <v>0</v>
      </c>
      <c r="AD1328" s="4">
        <v>0</v>
      </c>
      <c r="AE1328" s="4">
        <v>0</v>
      </c>
      <c r="AF1328" s="4">
        <v>0</v>
      </c>
      <c r="AG1328" s="4">
        <v>0</v>
      </c>
      <c r="AH1328" s="4">
        <v>0</v>
      </c>
      <c r="AI1328" s="4">
        <v>0</v>
      </c>
      <c r="AJ1328" s="4">
        <v>0</v>
      </c>
      <c r="AK1328" s="4">
        <v>0</v>
      </c>
      <c r="AL1328" s="4">
        <v>0</v>
      </c>
      <c r="AM1328" s="4">
        <v>0</v>
      </c>
      <c r="AN1328" s="4">
        <v>1</v>
      </c>
      <c r="AO1328" s="4">
        <v>1</v>
      </c>
      <c r="AP1328" s="4">
        <v>0</v>
      </c>
      <c r="AQ1328" s="4">
        <v>1</v>
      </c>
      <c r="AR1328" s="4">
        <v>0</v>
      </c>
      <c r="AS1328" s="4">
        <v>0</v>
      </c>
      <c r="AT1328" s="4">
        <v>0</v>
      </c>
      <c r="AU1328" s="4">
        <v>0</v>
      </c>
      <c r="AV1328" s="4">
        <v>0</v>
      </c>
      <c r="AY1328" s="4">
        <v>0</v>
      </c>
      <c r="AZ1328" s="4">
        <v>0</v>
      </c>
      <c r="BA1328" s="4">
        <v>0</v>
      </c>
      <c r="BG1328" s="6">
        <f t="shared" si="344"/>
        <v>2</v>
      </c>
      <c r="BH1328" s="4">
        <v>2</v>
      </c>
      <c r="BI1328" s="4">
        <v>0</v>
      </c>
      <c r="BJ1328" s="4">
        <v>0</v>
      </c>
      <c r="BK1328" s="4">
        <v>2620</v>
      </c>
      <c r="BL1328" s="4">
        <f t="shared" si="345"/>
        <v>3928</v>
      </c>
      <c r="BM1328" s="6">
        <f t="shared" si="346"/>
        <v>17</v>
      </c>
      <c r="BN1328" s="4">
        <v>17</v>
      </c>
      <c r="BO1328" s="4">
        <v>0</v>
      </c>
      <c r="BP1328" s="4">
        <v>0</v>
      </c>
      <c r="BQ1328" s="4">
        <v>15</v>
      </c>
      <c r="BR1328" s="4">
        <f t="shared" si="347"/>
        <v>6533</v>
      </c>
      <c r="BS1328" s="4">
        <f t="shared" si="348"/>
        <v>6462</v>
      </c>
      <c r="BT1328" s="4">
        <f t="shared" si="349"/>
        <v>71</v>
      </c>
      <c r="BU1328" s="4">
        <f t="shared" si="350"/>
        <v>21366</v>
      </c>
      <c r="BW1328" s="8">
        <v>0</v>
      </c>
    </row>
    <row r="1329" spans="1:75">
      <c r="A1329" s="4" t="s">
        <v>117</v>
      </c>
      <c r="B1329" s="18">
        <v>43046</v>
      </c>
      <c r="C1329" s="4" t="s">
        <v>179</v>
      </c>
      <c r="D1329" s="5">
        <v>2017</v>
      </c>
      <c r="E1329" s="4" t="str">
        <f t="shared" si="340"/>
        <v>FerryGeneral2017</v>
      </c>
      <c r="F1329" s="4">
        <v>4616</v>
      </c>
      <c r="G1329" s="4">
        <v>652</v>
      </c>
      <c r="H1329" s="4">
        <v>2356</v>
      </c>
      <c r="I1329" s="4">
        <v>0</v>
      </c>
      <c r="J1329" s="4">
        <v>0</v>
      </c>
      <c r="K1329" s="4">
        <f t="shared" si="341"/>
        <v>2356</v>
      </c>
      <c r="L1329" s="4">
        <f t="shared" si="342"/>
        <v>0</v>
      </c>
      <c r="M1329" s="4">
        <v>4616</v>
      </c>
      <c r="N1329" s="4">
        <v>2378</v>
      </c>
      <c r="O1329" s="4">
        <v>2356</v>
      </c>
      <c r="P1329" s="4">
        <v>0</v>
      </c>
      <c r="Q1329" s="4">
        <v>0</v>
      </c>
      <c r="R1329" s="4">
        <v>22</v>
      </c>
      <c r="S1329" s="4">
        <v>6</v>
      </c>
      <c r="T1329" s="4">
        <v>7</v>
      </c>
      <c r="U1329" s="4">
        <v>7</v>
      </c>
      <c r="V1329" s="4">
        <v>0</v>
      </c>
      <c r="W1329" s="4">
        <v>2</v>
      </c>
      <c r="X1329" s="4">
        <f t="shared" si="343"/>
        <v>0</v>
      </c>
      <c r="Z1329" s="4">
        <v>42</v>
      </c>
      <c r="AA1329" s="4">
        <v>9</v>
      </c>
      <c r="AB1329" s="4">
        <v>9</v>
      </c>
      <c r="AC1329" s="4">
        <v>0</v>
      </c>
      <c r="AD1329" s="4">
        <v>0</v>
      </c>
      <c r="AE1329" s="4">
        <v>0</v>
      </c>
      <c r="AF1329" s="4">
        <v>0</v>
      </c>
      <c r="AG1329" s="4">
        <v>0</v>
      </c>
      <c r="AH1329" s="4">
        <v>0</v>
      </c>
      <c r="AI1329" s="4">
        <v>0</v>
      </c>
      <c r="AJ1329" s="4">
        <v>0</v>
      </c>
      <c r="AK1329" s="4">
        <v>0</v>
      </c>
      <c r="AL1329" s="4">
        <v>0</v>
      </c>
      <c r="AM1329" s="4">
        <v>0</v>
      </c>
      <c r="AN1329" s="4">
        <v>0</v>
      </c>
      <c r="AO1329" s="4">
        <v>0</v>
      </c>
      <c r="AP1329" s="4">
        <v>0</v>
      </c>
      <c r="AQ1329" s="4">
        <v>0</v>
      </c>
      <c r="AR1329" s="4">
        <v>0</v>
      </c>
      <c r="AS1329" s="4">
        <v>0</v>
      </c>
      <c r="AT1329" s="4">
        <v>0</v>
      </c>
      <c r="AU1329" s="4">
        <v>0</v>
      </c>
      <c r="AV1329" s="4">
        <v>0</v>
      </c>
      <c r="AY1329" s="4">
        <v>0</v>
      </c>
      <c r="AZ1329" s="4">
        <v>0</v>
      </c>
      <c r="BA1329" s="4">
        <v>0</v>
      </c>
      <c r="BG1329" s="6">
        <f t="shared" si="344"/>
        <v>0</v>
      </c>
      <c r="BH1329" s="4">
        <v>0</v>
      </c>
      <c r="BI1329" s="4">
        <v>0</v>
      </c>
      <c r="BJ1329" s="4">
        <v>0</v>
      </c>
      <c r="BK1329" s="4">
        <v>745</v>
      </c>
      <c r="BL1329" s="4">
        <f t="shared" si="345"/>
        <v>1633</v>
      </c>
      <c r="BM1329" s="6">
        <f t="shared" si="346"/>
        <v>0</v>
      </c>
      <c r="BN1329" s="4">
        <v>0</v>
      </c>
      <c r="BO1329" s="4">
        <v>0</v>
      </c>
      <c r="BP1329" s="4">
        <v>0</v>
      </c>
      <c r="BQ1329" s="4">
        <v>0</v>
      </c>
      <c r="BR1329" s="4">
        <f t="shared" si="347"/>
        <v>2369</v>
      </c>
      <c r="BS1329" s="4">
        <f t="shared" si="348"/>
        <v>2347</v>
      </c>
      <c r="BT1329" s="4">
        <f t="shared" si="349"/>
        <v>22</v>
      </c>
      <c r="BU1329" s="4">
        <f t="shared" si="350"/>
        <v>4574</v>
      </c>
      <c r="BW1329" s="8">
        <v>0</v>
      </c>
    </row>
    <row r="1330" spans="1:75">
      <c r="A1330" s="4" t="s">
        <v>119</v>
      </c>
      <c r="B1330" s="18">
        <v>43046</v>
      </c>
      <c r="C1330" s="4" t="s">
        <v>179</v>
      </c>
      <c r="D1330" s="5">
        <v>2017</v>
      </c>
      <c r="E1330" s="4" t="str">
        <f t="shared" si="340"/>
        <v>FranklinGeneral2017</v>
      </c>
      <c r="F1330" s="4">
        <v>33732</v>
      </c>
      <c r="G1330" s="4">
        <v>6119</v>
      </c>
      <c r="H1330" s="4">
        <v>11763</v>
      </c>
      <c r="I1330" s="4">
        <v>2</v>
      </c>
      <c r="J1330" s="4">
        <v>1</v>
      </c>
      <c r="K1330" s="4">
        <f t="shared" si="341"/>
        <v>11764</v>
      </c>
      <c r="L1330" s="4">
        <f t="shared" si="342"/>
        <v>0</v>
      </c>
      <c r="M1330" s="4">
        <v>33761</v>
      </c>
      <c r="N1330" s="4">
        <v>11908</v>
      </c>
      <c r="O1330" s="4">
        <v>11764</v>
      </c>
      <c r="P1330" s="4">
        <v>1</v>
      </c>
      <c r="Q1330" s="4">
        <v>0</v>
      </c>
      <c r="R1330" s="4">
        <v>143</v>
      </c>
      <c r="S1330" s="4">
        <v>15</v>
      </c>
      <c r="T1330" s="4">
        <v>31</v>
      </c>
      <c r="U1330" s="4">
        <v>90</v>
      </c>
      <c r="V1330" s="4">
        <v>0</v>
      </c>
      <c r="W1330" s="4">
        <v>7</v>
      </c>
      <c r="X1330" s="4">
        <f t="shared" si="343"/>
        <v>0</v>
      </c>
      <c r="Z1330" s="4">
        <v>288</v>
      </c>
      <c r="AA1330" s="4">
        <v>25</v>
      </c>
      <c r="AB1330" s="4">
        <v>25</v>
      </c>
      <c r="AC1330" s="4">
        <v>0</v>
      </c>
      <c r="AD1330" s="4">
        <v>0</v>
      </c>
      <c r="AE1330" s="4">
        <v>0</v>
      </c>
      <c r="AF1330" s="4">
        <v>0</v>
      </c>
      <c r="AG1330" s="4">
        <v>0</v>
      </c>
      <c r="AH1330" s="4">
        <v>0</v>
      </c>
      <c r="AI1330" s="4">
        <v>0</v>
      </c>
      <c r="AJ1330" s="4">
        <v>0</v>
      </c>
      <c r="AK1330" s="4">
        <v>0</v>
      </c>
      <c r="AL1330" s="4">
        <v>0</v>
      </c>
      <c r="AM1330" s="4">
        <v>0</v>
      </c>
      <c r="AN1330" s="4">
        <v>1</v>
      </c>
      <c r="AO1330" s="4">
        <v>1</v>
      </c>
      <c r="AP1330" s="4">
        <v>1</v>
      </c>
      <c r="AQ1330" s="4">
        <v>0</v>
      </c>
      <c r="AR1330" s="4">
        <v>0</v>
      </c>
      <c r="AS1330" s="4">
        <v>0</v>
      </c>
      <c r="AT1330" s="4">
        <v>0</v>
      </c>
      <c r="AU1330" s="4">
        <v>0</v>
      </c>
      <c r="AV1330" s="4">
        <v>0</v>
      </c>
      <c r="AY1330" s="4">
        <v>0</v>
      </c>
      <c r="AZ1330" s="4">
        <v>0</v>
      </c>
      <c r="BA1330" s="4">
        <v>0</v>
      </c>
      <c r="BG1330" s="6">
        <f t="shared" si="344"/>
        <v>4</v>
      </c>
      <c r="BH1330" s="4">
        <v>3</v>
      </c>
      <c r="BI1330" s="4">
        <v>1</v>
      </c>
      <c r="BJ1330" s="4">
        <v>0</v>
      </c>
      <c r="BK1330" s="4">
        <v>7666</v>
      </c>
      <c r="BL1330" s="4">
        <f t="shared" si="345"/>
        <v>4238</v>
      </c>
      <c r="BM1330" s="6">
        <f t="shared" si="346"/>
        <v>5</v>
      </c>
      <c r="BN1330" s="4">
        <v>1</v>
      </c>
      <c r="BO1330" s="4">
        <v>4</v>
      </c>
      <c r="BP1330" s="4">
        <v>0</v>
      </c>
      <c r="BQ1330" s="4">
        <v>0</v>
      </c>
      <c r="BR1330" s="4">
        <f t="shared" si="347"/>
        <v>11882</v>
      </c>
      <c r="BS1330" s="4">
        <f t="shared" si="348"/>
        <v>11739</v>
      </c>
      <c r="BT1330" s="4">
        <f t="shared" si="349"/>
        <v>143</v>
      </c>
      <c r="BU1330" s="4">
        <f t="shared" si="350"/>
        <v>33472</v>
      </c>
      <c r="BW1330" s="8">
        <v>0</v>
      </c>
    </row>
    <row r="1331" spans="1:75">
      <c r="A1331" s="4" t="s">
        <v>121</v>
      </c>
      <c r="B1331" s="18">
        <v>43046</v>
      </c>
      <c r="C1331" s="4" t="s">
        <v>179</v>
      </c>
      <c r="D1331" s="5">
        <v>2017</v>
      </c>
      <c r="E1331" s="4" t="str">
        <f t="shared" si="340"/>
        <v>GarfieldGeneral2017</v>
      </c>
      <c r="F1331" s="4">
        <v>1579</v>
      </c>
      <c r="G1331" s="4">
        <v>256</v>
      </c>
      <c r="H1331" s="4">
        <v>1197</v>
      </c>
      <c r="I1331" s="4">
        <v>0</v>
      </c>
      <c r="J1331" s="4">
        <v>0</v>
      </c>
      <c r="K1331" s="4">
        <f t="shared" si="341"/>
        <v>1197</v>
      </c>
      <c r="L1331" s="4">
        <f t="shared" si="342"/>
        <v>0</v>
      </c>
      <c r="M1331" s="4">
        <v>1579</v>
      </c>
      <c r="N1331" s="4">
        <v>1206</v>
      </c>
      <c r="O1331" s="4">
        <v>1197</v>
      </c>
      <c r="P1331" s="4">
        <v>4</v>
      </c>
      <c r="Q1331" s="4">
        <v>0</v>
      </c>
      <c r="R1331" s="4">
        <v>5</v>
      </c>
      <c r="S1331" s="4">
        <v>2</v>
      </c>
      <c r="T1331" s="4">
        <v>0</v>
      </c>
      <c r="U1331" s="4">
        <v>2</v>
      </c>
      <c r="V1331" s="4">
        <v>0</v>
      </c>
      <c r="W1331" s="4">
        <v>1</v>
      </c>
      <c r="X1331" s="4">
        <f t="shared" si="343"/>
        <v>0</v>
      </c>
      <c r="Z1331" s="4">
        <v>15</v>
      </c>
      <c r="AA1331" s="4">
        <v>5</v>
      </c>
      <c r="AB1331" s="4">
        <v>5</v>
      </c>
      <c r="AC1331" s="4">
        <v>0</v>
      </c>
      <c r="AD1331" s="4">
        <v>0</v>
      </c>
      <c r="AE1331" s="4">
        <v>0</v>
      </c>
      <c r="AF1331" s="4">
        <v>0</v>
      </c>
      <c r="AG1331" s="4">
        <v>0</v>
      </c>
      <c r="AH1331" s="4">
        <v>0</v>
      </c>
      <c r="AI1331" s="4">
        <v>0</v>
      </c>
      <c r="AJ1331" s="4">
        <v>0</v>
      </c>
      <c r="AK1331" s="4">
        <v>0</v>
      </c>
      <c r="AL1331" s="4">
        <v>0</v>
      </c>
      <c r="AM1331" s="4">
        <v>0</v>
      </c>
      <c r="AN1331" s="4">
        <v>0</v>
      </c>
      <c r="AO1331" s="4">
        <v>0</v>
      </c>
      <c r="AP1331" s="4">
        <v>0</v>
      </c>
      <c r="AQ1331" s="4">
        <v>0</v>
      </c>
      <c r="AR1331" s="4">
        <v>0</v>
      </c>
      <c r="AS1331" s="4">
        <v>0</v>
      </c>
      <c r="AT1331" s="4">
        <v>0</v>
      </c>
      <c r="AU1331" s="4">
        <v>0</v>
      </c>
      <c r="AV1331" s="4">
        <v>0</v>
      </c>
      <c r="AY1331" s="4">
        <v>0</v>
      </c>
      <c r="AZ1331" s="4">
        <v>0</v>
      </c>
      <c r="BA1331" s="4">
        <v>0</v>
      </c>
      <c r="BG1331" s="6">
        <f t="shared" si="344"/>
        <v>1</v>
      </c>
      <c r="BH1331" s="4">
        <v>1</v>
      </c>
      <c r="BI1331" s="4">
        <v>0</v>
      </c>
      <c r="BJ1331" s="4">
        <v>1</v>
      </c>
      <c r="BK1331" s="4">
        <v>902</v>
      </c>
      <c r="BL1331" s="4">
        <f t="shared" si="345"/>
        <v>303</v>
      </c>
      <c r="BM1331" s="6">
        <f t="shared" si="346"/>
        <v>1</v>
      </c>
      <c r="BN1331" s="4">
        <v>1</v>
      </c>
      <c r="BO1331" s="4">
        <v>0</v>
      </c>
      <c r="BP1331" s="4">
        <v>0</v>
      </c>
      <c r="BQ1331" s="4">
        <v>1</v>
      </c>
      <c r="BR1331" s="4">
        <f t="shared" si="347"/>
        <v>1201</v>
      </c>
      <c r="BS1331" s="4">
        <f t="shared" si="348"/>
        <v>1192</v>
      </c>
      <c r="BT1331" s="4">
        <f t="shared" si="349"/>
        <v>5</v>
      </c>
      <c r="BU1331" s="4">
        <f t="shared" si="350"/>
        <v>1564</v>
      </c>
      <c r="BW1331" s="8">
        <v>0</v>
      </c>
    </row>
    <row r="1332" spans="1:75" ht="43.5">
      <c r="A1332" s="4" t="s">
        <v>123</v>
      </c>
      <c r="B1332" s="18">
        <v>43046</v>
      </c>
      <c r="C1332" s="4" t="s">
        <v>179</v>
      </c>
      <c r="D1332" s="5">
        <v>2017</v>
      </c>
      <c r="E1332" s="4" t="str">
        <f t="shared" si="340"/>
        <v>GrantGeneral2017</v>
      </c>
      <c r="F1332" s="4">
        <v>39813</v>
      </c>
      <c r="G1332" s="4">
        <v>7299</v>
      </c>
      <c r="H1332" s="4">
        <v>13206</v>
      </c>
      <c r="I1332" s="4">
        <v>0</v>
      </c>
      <c r="J1332" s="4">
        <v>1</v>
      </c>
      <c r="K1332" s="4">
        <f t="shared" si="341"/>
        <v>13205</v>
      </c>
      <c r="L1332" s="4">
        <f t="shared" si="342"/>
        <v>-2</v>
      </c>
      <c r="M1332" s="4">
        <v>39870</v>
      </c>
      <c r="N1332" s="4">
        <v>13437</v>
      </c>
      <c r="O1332" s="4">
        <v>13207</v>
      </c>
      <c r="P1332" s="4">
        <v>0</v>
      </c>
      <c r="Q1332" s="4">
        <v>0</v>
      </c>
      <c r="R1332" s="4">
        <v>231</v>
      </c>
      <c r="S1332" s="4">
        <v>35</v>
      </c>
      <c r="T1332" s="4">
        <v>77</v>
      </c>
      <c r="U1332" s="4">
        <v>118</v>
      </c>
      <c r="V1332" s="4">
        <v>0</v>
      </c>
      <c r="W1332" s="4">
        <v>1</v>
      </c>
      <c r="X1332" s="4">
        <f t="shared" si="343"/>
        <v>-1</v>
      </c>
      <c r="Y1332" s="2" t="s">
        <v>1159</v>
      </c>
      <c r="Z1332" s="4">
        <v>327</v>
      </c>
      <c r="AA1332" s="4">
        <v>42</v>
      </c>
      <c r="AB1332" s="4">
        <v>42</v>
      </c>
      <c r="AC1332" s="4">
        <v>0</v>
      </c>
      <c r="AD1332" s="4">
        <v>0</v>
      </c>
      <c r="AE1332" s="4">
        <v>0</v>
      </c>
      <c r="AF1332" s="4">
        <v>0</v>
      </c>
      <c r="AG1332" s="4">
        <v>0</v>
      </c>
      <c r="AH1332" s="4">
        <v>0</v>
      </c>
      <c r="AI1332" s="4">
        <v>0</v>
      </c>
      <c r="AJ1332" s="4">
        <v>0</v>
      </c>
      <c r="AK1332" s="4">
        <v>0</v>
      </c>
      <c r="AL1332" s="4">
        <v>0</v>
      </c>
      <c r="AM1332" s="4">
        <v>0</v>
      </c>
      <c r="AN1332" s="4">
        <v>0</v>
      </c>
      <c r="AO1332" s="4">
        <v>0</v>
      </c>
      <c r="AP1332" s="4">
        <v>0</v>
      </c>
      <c r="AQ1332" s="4">
        <v>0</v>
      </c>
      <c r="AR1332" s="4">
        <v>0</v>
      </c>
      <c r="AS1332" s="4">
        <v>0</v>
      </c>
      <c r="AT1332" s="4">
        <v>0</v>
      </c>
      <c r="AU1332" s="4">
        <v>0</v>
      </c>
      <c r="AV1332" s="4">
        <v>0</v>
      </c>
      <c r="AY1332" s="4">
        <v>0</v>
      </c>
      <c r="AZ1332" s="4">
        <v>0</v>
      </c>
      <c r="BA1332" s="4">
        <v>0</v>
      </c>
      <c r="BG1332" s="6">
        <f t="shared" si="344"/>
        <v>9</v>
      </c>
      <c r="BH1332" s="4">
        <v>9</v>
      </c>
      <c r="BI1332" s="4">
        <v>0</v>
      </c>
      <c r="BJ1332" s="4">
        <v>9</v>
      </c>
      <c r="BK1332" s="4">
        <v>3976</v>
      </c>
      <c r="BL1332" s="4">
        <f t="shared" si="345"/>
        <v>9452</v>
      </c>
      <c r="BM1332" s="6">
        <f t="shared" si="346"/>
        <v>4</v>
      </c>
      <c r="BN1332" s="4">
        <v>4</v>
      </c>
      <c r="BO1332" s="4">
        <v>0</v>
      </c>
      <c r="BP1332" s="4">
        <v>1</v>
      </c>
      <c r="BQ1332" s="4">
        <v>1</v>
      </c>
      <c r="BR1332" s="4">
        <f t="shared" si="347"/>
        <v>13395</v>
      </c>
      <c r="BS1332" s="4">
        <f t="shared" si="348"/>
        <v>13165</v>
      </c>
      <c r="BT1332" s="4">
        <f t="shared" si="349"/>
        <v>231</v>
      </c>
      <c r="BU1332" s="4">
        <f t="shared" si="350"/>
        <v>39543</v>
      </c>
      <c r="BW1332" s="8">
        <v>0</v>
      </c>
    </row>
    <row r="1333" spans="1:75">
      <c r="A1333" s="4" t="s">
        <v>125</v>
      </c>
      <c r="B1333" s="18">
        <v>43046</v>
      </c>
      <c r="C1333" s="4" t="s">
        <v>179</v>
      </c>
      <c r="D1333" s="5">
        <v>2017</v>
      </c>
      <c r="E1333" s="4" t="str">
        <f t="shared" si="340"/>
        <v>Grays HarborGeneral2017</v>
      </c>
      <c r="F1333" s="4">
        <v>41275</v>
      </c>
      <c r="G1333" s="4">
        <v>5518</v>
      </c>
      <c r="H1333" s="4">
        <v>14421</v>
      </c>
      <c r="I1333" s="4">
        <v>0</v>
      </c>
      <c r="J1333" s="4">
        <v>0</v>
      </c>
      <c r="K1333" s="4">
        <f t="shared" si="341"/>
        <v>14421</v>
      </c>
      <c r="L1333" s="4">
        <f t="shared" si="342"/>
        <v>0</v>
      </c>
      <c r="M1333" s="4">
        <v>41447</v>
      </c>
      <c r="N1333" s="4">
        <v>14535</v>
      </c>
      <c r="O1333" s="4">
        <v>14421</v>
      </c>
      <c r="P1333" s="4">
        <v>0</v>
      </c>
      <c r="Q1333" s="4">
        <v>0</v>
      </c>
      <c r="R1333" s="4">
        <v>114</v>
      </c>
      <c r="S1333" s="4">
        <v>34</v>
      </c>
      <c r="T1333" s="4">
        <v>25</v>
      </c>
      <c r="U1333" s="4">
        <v>51</v>
      </c>
      <c r="V1333" s="4">
        <v>0</v>
      </c>
      <c r="W1333" s="4">
        <v>3</v>
      </c>
      <c r="X1333" s="4">
        <f t="shared" si="343"/>
        <v>0</v>
      </c>
      <c r="Z1333" s="4">
        <v>166</v>
      </c>
      <c r="AA1333" s="4">
        <v>26</v>
      </c>
      <c r="AB1333" s="4">
        <v>26</v>
      </c>
      <c r="AC1333" s="4">
        <v>0</v>
      </c>
      <c r="AD1333" s="4">
        <v>0</v>
      </c>
      <c r="AE1333" s="4">
        <v>0</v>
      </c>
      <c r="AF1333" s="4">
        <v>0</v>
      </c>
      <c r="AG1333" s="4">
        <v>0</v>
      </c>
      <c r="AH1333" s="4">
        <v>0</v>
      </c>
      <c r="AI1333" s="4">
        <v>0</v>
      </c>
      <c r="AJ1333" s="4">
        <v>0</v>
      </c>
      <c r="AK1333" s="4">
        <v>0</v>
      </c>
      <c r="AL1333" s="4">
        <v>0</v>
      </c>
      <c r="AM1333" s="4">
        <v>0</v>
      </c>
      <c r="AN1333" s="4">
        <v>0</v>
      </c>
      <c r="AO1333" s="4">
        <v>0</v>
      </c>
      <c r="AP1333" s="4">
        <v>0</v>
      </c>
      <c r="AQ1333" s="4">
        <v>0</v>
      </c>
      <c r="AR1333" s="4">
        <v>0</v>
      </c>
      <c r="AS1333" s="4">
        <v>0</v>
      </c>
      <c r="AT1333" s="4">
        <v>0</v>
      </c>
      <c r="AU1333" s="4">
        <v>0</v>
      </c>
      <c r="AV1333" s="4">
        <v>0</v>
      </c>
      <c r="AY1333" s="4">
        <v>0</v>
      </c>
      <c r="AZ1333" s="4">
        <v>0</v>
      </c>
      <c r="BA1333" s="4">
        <v>0</v>
      </c>
      <c r="BG1333" s="6">
        <f t="shared" si="344"/>
        <v>10</v>
      </c>
      <c r="BH1333" s="4">
        <v>10</v>
      </c>
      <c r="BI1333" s="4">
        <v>0</v>
      </c>
      <c r="BJ1333" s="4">
        <v>0</v>
      </c>
      <c r="BK1333" s="4">
        <v>3452</v>
      </c>
      <c r="BL1333" s="4">
        <f t="shared" si="345"/>
        <v>11073</v>
      </c>
      <c r="BM1333" s="6">
        <f t="shared" si="346"/>
        <v>15</v>
      </c>
      <c r="BN1333" s="4">
        <v>15</v>
      </c>
      <c r="BO1333" s="4">
        <v>0</v>
      </c>
      <c r="BP1333" s="4">
        <v>0</v>
      </c>
      <c r="BQ1333" s="4">
        <v>0</v>
      </c>
      <c r="BR1333" s="4">
        <f t="shared" si="347"/>
        <v>14509</v>
      </c>
      <c r="BS1333" s="4">
        <f t="shared" si="348"/>
        <v>14395</v>
      </c>
      <c r="BT1333" s="4">
        <f t="shared" si="349"/>
        <v>114</v>
      </c>
      <c r="BU1333" s="4">
        <f t="shared" si="350"/>
        <v>41281</v>
      </c>
      <c r="BW1333" s="8">
        <v>0</v>
      </c>
    </row>
    <row r="1334" spans="1:75">
      <c r="A1334" s="4" t="s">
        <v>127</v>
      </c>
      <c r="B1334" s="18">
        <v>43046</v>
      </c>
      <c r="C1334" s="4" t="s">
        <v>179</v>
      </c>
      <c r="D1334" s="5">
        <v>2017</v>
      </c>
      <c r="E1334" s="4" t="str">
        <f t="shared" si="340"/>
        <v>IslandGeneral2017</v>
      </c>
      <c r="F1334" s="4">
        <v>54555</v>
      </c>
      <c r="G1334" s="4">
        <v>5291</v>
      </c>
      <c r="H1334" s="4">
        <v>22513</v>
      </c>
      <c r="I1334" s="4">
        <v>5</v>
      </c>
      <c r="J1334" s="4">
        <v>0</v>
      </c>
      <c r="K1334" s="4">
        <f t="shared" si="341"/>
        <v>22518</v>
      </c>
      <c r="L1334" s="4">
        <f t="shared" si="342"/>
        <v>0</v>
      </c>
      <c r="M1334" s="4">
        <v>55521</v>
      </c>
      <c r="N1334" s="4">
        <v>22799</v>
      </c>
      <c r="O1334" s="4">
        <v>22518</v>
      </c>
      <c r="P1334" s="4">
        <v>9</v>
      </c>
      <c r="Q1334" s="4">
        <v>9</v>
      </c>
      <c r="R1334" s="4">
        <v>272</v>
      </c>
      <c r="S1334" s="4">
        <v>59</v>
      </c>
      <c r="T1334" s="4">
        <v>70</v>
      </c>
      <c r="U1334" s="4">
        <v>135</v>
      </c>
      <c r="V1334" s="4">
        <v>0</v>
      </c>
      <c r="W1334" s="4">
        <v>8</v>
      </c>
      <c r="X1334" s="4">
        <f t="shared" si="343"/>
        <v>0</v>
      </c>
      <c r="Z1334" s="4">
        <v>3803</v>
      </c>
      <c r="AA1334" s="4">
        <v>429</v>
      </c>
      <c r="AB1334" s="4">
        <v>427</v>
      </c>
      <c r="AC1334" s="4">
        <v>2</v>
      </c>
      <c r="AD1334" s="4">
        <v>0</v>
      </c>
      <c r="AE1334" s="4">
        <v>2</v>
      </c>
      <c r="AF1334" s="4">
        <v>0</v>
      </c>
      <c r="AG1334" s="4">
        <v>0</v>
      </c>
      <c r="AH1334" s="4">
        <v>0</v>
      </c>
      <c r="AI1334" s="4">
        <v>0</v>
      </c>
      <c r="AJ1334" s="4">
        <v>0</v>
      </c>
      <c r="AK1334" s="4">
        <v>0</v>
      </c>
      <c r="AL1334" s="4">
        <v>0</v>
      </c>
      <c r="AM1334" s="4">
        <v>0</v>
      </c>
      <c r="AN1334" s="4">
        <v>0</v>
      </c>
      <c r="AO1334" s="4">
        <v>0</v>
      </c>
      <c r="AP1334" s="4">
        <v>0</v>
      </c>
      <c r="AQ1334" s="4">
        <v>0</v>
      </c>
      <c r="AR1334" s="4">
        <v>0</v>
      </c>
      <c r="AS1334" s="4">
        <v>0</v>
      </c>
      <c r="AT1334" s="4">
        <v>0</v>
      </c>
      <c r="AU1334" s="4">
        <v>0</v>
      </c>
      <c r="AV1334" s="4">
        <v>0</v>
      </c>
      <c r="AY1334" s="4">
        <v>0</v>
      </c>
      <c r="AZ1334" s="4">
        <v>0</v>
      </c>
      <c r="BA1334" s="4">
        <v>0</v>
      </c>
      <c r="BG1334" s="6">
        <f t="shared" si="344"/>
        <v>39</v>
      </c>
      <c r="BH1334" s="4">
        <v>31</v>
      </c>
      <c r="BI1334" s="4">
        <v>8</v>
      </c>
      <c r="BJ1334" s="4">
        <v>0</v>
      </c>
      <c r="BK1334" s="4">
        <v>12821</v>
      </c>
      <c r="BL1334" s="4">
        <f t="shared" si="345"/>
        <v>9939</v>
      </c>
      <c r="BM1334" s="6">
        <f t="shared" si="346"/>
        <v>91</v>
      </c>
      <c r="BN1334" s="4">
        <v>91</v>
      </c>
      <c r="BO1334" s="4">
        <v>0</v>
      </c>
      <c r="BP1334" s="4">
        <v>0</v>
      </c>
      <c r="BQ1334" s="4">
        <v>0</v>
      </c>
      <c r="BR1334" s="4">
        <f t="shared" si="347"/>
        <v>22370</v>
      </c>
      <c r="BS1334" s="4">
        <f t="shared" si="348"/>
        <v>22091</v>
      </c>
      <c r="BT1334" s="4">
        <f t="shared" si="349"/>
        <v>270</v>
      </c>
      <c r="BU1334" s="4">
        <f t="shared" si="350"/>
        <v>51718</v>
      </c>
      <c r="BW1334" s="8">
        <v>1</v>
      </c>
    </row>
    <row r="1335" spans="1:75">
      <c r="A1335" s="4" t="s">
        <v>129</v>
      </c>
      <c r="B1335" s="18">
        <v>43046</v>
      </c>
      <c r="C1335" s="4" t="s">
        <v>179</v>
      </c>
      <c r="D1335" s="5">
        <v>2017</v>
      </c>
      <c r="E1335" s="4" t="str">
        <f t="shared" si="340"/>
        <v>JeffersonGeneral2017</v>
      </c>
      <c r="F1335" s="4">
        <v>24447</v>
      </c>
      <c r="G1335" s="4">
        <v>2457</v>
      </c>
      <c r="H1335" s="4">
        <v>15229</v>
      </c>
      <c r="I1335" s="4">
        <v>4</v>
      </c>
      <c r="J1335" s="4">
        <v>0</v>
      </c>
      <c r="K1335" s="4">
        <f t="shared" si="341"/>
        <v>15233</v>
      </c>
      <c r="L1335" s="4">
        <f t="shared" si="342"/>
        <v>0</v>
      </c>
      <c r="M1335" s="4">
        <v>24604</v>
      </c>
      <c r="N1335" s="4">
        <v>15372</v>
      </c>
      <c r="O1335" s="4">
        <v>15233</v>
      </c>
      <c r="P1335" s="4">
        <v>0</v>
      </c>
      <c r="Q1335" s="4">
        <v>0</v>
      </c>
      <c r="R1335" s="4">
        <v>139</v>
      </c>
      <c r="S1335" s="4">
        <v>38</v>
      </c>
      <c r="T1335" s="4">
        <v>60</v>
      </c>
      <c r="U1335" s="4">
        <v>40</v>
      </c>
      <c r="V1335" s="4">
        <v>0</v>
      </c>
      <c r="W1335" s="4">
        <v>1</v>
      </c>
      <c r="X1335" s="4">
        <f t="shared" si="343"/>
        <v>0</v>
      </c>
      <c r="Z1335" s="4">
        <v>389</v>
      </c>
      <c r="AA1335" s="4">
        <v>53</v>
      </c>
      <c r="AB1335" s="4">
        <v>52</v>
      </c>
      <c r="AC1335" s="4">
        <v>1</v>
      </c>
      <c r="AD1335" s="4">
        <v>0</v>
      </c>
      <c r="AE1335" s="4">
        <v>1</v>
      </c>
      <c r="AF1335" s="4">
        <v>0</v>
      </c>
      <c r="AG1335" s="4">
        <v>0</v>
      </c>
      <c r="AH1335" s="4">
        <v>0</v>
      </c>
      <c r="AI1335" s="4">
        <v>0</v>
      </c>
      <c r="AJ1335" s="4">
        <v>0</v>
      </c>
      <c r="AK1335" s="4">
        <v>0</v>
      </c>
      <c r="AL1335" s="4">
        <v>0</v>
      </c>
      <c r="AM1335" s="4">
        <v>0</v>
      </c>
      <c r="AN1335" s="4">
        <v>0</v>
      </c>
      <c r="AO1335" s="4">
        <v>0</v>
      </c>
      <c r="AP1335" s="4">
        <v>0</v>
      </c>
      <c r="AQ1335" s="4">
        <v>0</v>
      </c>
      <c r="AR1335" s="4">
        <v>0</v>
      </c>
      <c r="AS1335" s="4">
        <v>0</v>
      </c>
      <c r="AT1335" s="4">
        <v>0</v>
      </c>
      <c r="AU1335" s="4">
        <v>0</v>
      </c>
      <c r="AV1335" s="4">
        <v>0</v>
      </c>
      <c r="AY1335" s="4">
        <v>0</v>
      </c>
      <c r="AZ1335" s="4">
        <v>0</v>
      </c>
      <c r="BA1335" s="4">
        <v>0</v>
      </c>
      <c r="BG1335" s="6">
        <f t="shared" si="344"/>
        <v>54</v>
      </c>
      <c r="BH1335" s="4">
        <v>54</v>
      </c>
      <c r="BI1335" s="4">
        <v>0</v>
      </c>
      <c r="BJ1335" s="4">
        <v>0</v>
      </c>
      <c r="BK1335" s="4">
        <v>7676</v>
      </c>
      <c r="BL1335" s="4">
        <f t="shared" si="345"/>
        <v>7642</v>
      </c>
      <c r="BM1335" s="6">
        <f t="shared" si="346"/>
        <v>244</v>
      </c>
      <c r="BN1335" s="4">
        <v>244</v>
      </c>
      <c r="BO1335" s="4">
        <v>0</v>
      </c>
      <c r="BP1335" s="4">
        <v>0</v>
      </c>
      <c r="BQ1335" s="4">
        <v>3</v>
      </c>
      <c r="BR1335" s="4">
        <f t="shared" si="347"/>
        <v>15319</v>
      </c>
      <c r="BS1335" s="4">
        <f t="shared" si="348"/>
        <v>15181</v>
      </c>
      <c r="BT1335" s="4">
        <f t="shared" si="349"/>
        <v>138</v>
      </c>
      <c r="BU1335" s="4">
        <f t="shared" si="350"/>
        <v>24215</v>
      </c>
      <c r="BW1335" s="8">
        <v>1</v>
      </c>
    </row>
    <row r="1336" spans="1:75">
      <c r="A1336" s="4" t="s">
        <v>131</v>
      </c>
      <c r="B1336" s="18">
        <v>43046</v>
      </c>
      <c r="C1336" s="4" t="s">
        <v>179</v>
      </c>
      <c r="D1336" s="5">
        <v>2017</v>
      </c>
      <c r="E1336" s="4" t="str">
        <f t="shared" si="340"/>
        <v>KingGeneral2017</v>
      </c>
      <c r="F1336" s="4">
        <v>1279345</v>
      </c>
      <c r="G1336" s="4">
        <v>105807</v>
      </c>
      <c r="H1336" s="4">
        <v>546133</v>
      </c>
      <c r="I1336" s="4">
        <v>101</v>
      </c>
      <c r="J1336" s="4">
        <v>34</v>
      </c>
      <c r="K1336" s="4">
        <f t="shared" si="341"/>
        <v>546200</v>
      </c>
      <c r="L1336" s="4">
        <f t="shared" si="342"/>
        <v>0</v>
      </c>
      <c r="M1336" s="4">
        <v>1283043</v>
      </c>
      <c r="N1336" s="4">
        <v>554163</v>
      </c>
      <c r="O1336" s="4">
        <v>546200</v>
      </c>
      <c r="P1336" s="4">
        <v>20</v>
      </c>
      <c r="Q1336" s="4">
        <v>4</v>
      </c>
      <c r="R1336" s="4">
        <v>7943</v>
      </c>
      <c r="S1336" s="4">
        <v>734</v>
      </c>
      <c r="T1336" s="4">
        <v>2983</v>
      </c>
      <c r="U1336" s="4">
        <v>3702</v>
      </c>
      <c r="V1336" s="4">
        <v>186</v>
      </c>
      <c r="W1336" s="4">
        <v>338</v>
      </c>
      <c r="X1336" s="4">
        <f t="shared" si="343"/>
        <v>0</v>
      </c>
      <c r="Z1336" s="4">
        <v>22133</v>
      </c>
      <c r="AA1336" s="4">
        <v>3740</v>
      </c>
      <c r="AB1336" s="4">
        <v>3643</v>
      </c>
      <c r="AC1336" s="4">
        <v>97</v>
      </c>
      <c r="AD1336" s="4">
        <v>27</v>
      </c>
      <c r="AE1336" s="4">
        <v>35</v>
      </c>
      <c r="AF1336" s="4">
        <v>1</v>
      </c>
      <c r="AG1336" s="4">
        <v>34</v>
      </c>
      <c r="AH1336" s="4">
        <v>1</v>
      </c>
      <c r="AI1336" s="4">
        <v>1</v>
      </c>
      <c r="AJ1336" s="4">
        <v>0</v>
      </c>
      <c r="AK1336" s="4">
        <v>0</v>
      </c>
      <c r="AL1336" s="4">
        <v>0</v>
      </c>
      <c r="AM1336" s="4">
        <v>0</v>
      </c>
      <c r="AN1336" s="4">
        <v>0</v>
      </c>
      <c r="AO1336" s="4">
        <v>43</v>
      </c>
      <c r="AP1336" s="4">
        <v>16</v>
      </c>
      <c r="AQ1336" s="4">
        <v>15</v>
      </c>
      <c r="AR1336" s="4">
        <v>12</v>
      </c>
      <c r="AS1336" s="4">
        <v>0</v>
      </c>
      <c r="AT1336" s="4">
        <v>1</v>
      </c>
      <c r="AU1336" s="4">
        <v>0</v>
      </c>
      <c r="AV1336" s="4">
        <v>11</v>
      </c>
      <c r="AY1336" s="4">
        <v>0</v>
      </c>
      <c r="AZ1336" s="4">
        <v>0</v>
      </c>
      <c r="BA1336" s="4">
        <v>0</v>
      </c>
      <c r="BG1336" s="6">
        <f t="shared" si="344"/>
        <v>1504</v>
      </c>
      <c r="BH1336" s="4">
        <v>1430</v>
      </c>
      <c r="BI1336" s="4">
        <v>74</v>
      </c>
      <c r="BJ1336" s="4">
        <v>429</v>
      </c>
      <c r="BK1336" s="4">
        <v>294761</v>
      </c>
      <c r="BL1336" s="4">
        <f t="shared" si="345"/>
        <v>257898</v>
      </c>
      <c r="BM1336" s="6">
        <f t="shared" si="346"/>
        <v>5692</v>
      </c>
      <c r="BN1336" s="4">
        <v>0</v>
      </c>
      <c r="BO1336" s="4">
        <v>5692</v>
      </c>
      <c r="BP1336" s="4">
        <v>0</v>
      </c>
      <c r="BQ1336" s="4">
        <v>3541</v>
      </c>
      <c r="BR1336" s="4">
        <f t="shared" si="347"/>
        <v>550379</v>
      </c>
      <c r="BS1336" s="4">
        <f t="shared" si="348"/>
        <v>542541</v>
      </c>
      <c r="BT1336" s="4">
        <f t="shared" si="349"/>
        <v>7834</v>
      </c>
      <c r="BU1336" s="4">
        <f t="shared" si="350"/>
        <v>1260910</v>
      </c>
      <c r="BW1336" s="8">
        <v>0</v>
      </c>
    </row>
    <row r="1337" spans="1:75" ht="203.1">
      <c r="A1337" s="4" t="s">
        <v>133</v>
      </c>
      <c r="B1337" s="18">
        <v>43046</v>
      </c>
      <c r="C1337" s="4" t="s">
        <v>179</v>
      </c>
      <c r="D1337" s="5">
        <v>2017</v>
      </c>
      <c r="E1337" s="4" t="str">
        <f t="shared" si="340"/>
        <v>KitsapGeneral2017</v>
      </c>
      <c r="F1337" s="4">
        <v>164041</v>
      </c>
      <c r="G1337" s="4">
        <v>16431</v>
      </c>
      <c r="H1337" s="4">
        <v>63119</v>
      </c>
      <c r="I1337" s="4">
        <v>7</v>
      </c>
      <c r="J1337" s="4">
        <v>0</v>
      </c>
      <c r="K1337" s="4">
        <f t="shared" si="341"/>
        <v>63126</v>
      </c>
      <c r="L1337" s="4">
        <f t="shared" si="342"/>
        <v>-1</v>
      </c>
      <c r="M1337" s="4">
        <v>164332</v>
      </c>
      <c r="N1337" s="4">
        <v>63828</v>
      </c>
      <c r="O1337" s="4">
        <v>63127</v>
      </c>
      <c r="P1337" s="4">
        <v>61</v>
      </c>
      <c r="Q1337" s="4">
        <v>1</v>
      </c>
      <c r="R1337" s="4">
        <v>640</v>
      </c>
      <c r="S1337" s="4">
        <v>106</v>
      </c>
      <c r="T1337" s="4">
        <v>216</v>
      </c>
      <c r="U1337" s="4">
        <v>240</v>
      </c>
      <c r="V1337" s="4">
        <v>6</v>
      </c>
      <c r="W1337" s="4">
        <v>72</v>
      </c>
      <c r="X1337" s="4">
        <f t="shared" si="343"/>
        <v>0</v>
      </c>
      <c r="Y1337" s="2" t="s">
        <v>1160</v>
      </c>
      <c r="Z1337" s="4">
        <v>9386</v>
      </c>
      <c r="AA1337" s="4">
        <v>1419</v>
      </c>
      <c r="AB1337" s="4">
        <v>1397</v>
      </c>
      <c r="AC1337" s="4">
        <v>22</v>
      </c>
      <c r="AD1337" s="4">
        <v>9</v>
      </c>
      <c r="AE1337" s="4">
        <v>6</v>
      </c>
      <c r="AF1337" s="4">
        <v>2</v>
      </c>
      <c r="AG1337" s="4">
        <v>5</v>
      </c>
      <c r="AH1337" s="4">
        <v>0</v>
      </c>
      <c r="AI1337" s="4">
        <v>0</v>
      </c>
      <c r="AJ1337" s="4">
        <v>0</v>
      </c>
      <c r="AK1337" s="4">
        <v>0</v>
      </c>
      <c r="AL1337" s="4">
        <v>0</v>
      </c>
      <c r="AM1337" s="4">
        <v>0</v>
      </c>
      <c r="AN1337" s="4">
        <v>5</v>
      </c>
      <c r="AO1337" s="4">
        <v>7</v>
      </c>
      <c r="AP1337" s="4">
        <v>2</v>
      </c>
      <c r="AQ1337" s="4">
        <v>4</v>
      </c>
      <c r="AR1337" s="4">
        <v>1</v>
      </c>
      <c r="AS1337" s="4">
        <v>0</v>
      </c>
      <c r="AT1337" s="4">
        <v>0</v>
      </c>
      <c r="AU1337" s="4">
        <v>0</v>
      </c>
      <c r="AV1337" s="4">
        <v>0</v>
      </c>
      <c r="AY1337" s="4">
        <v>0</v>
      </c>
      <c r="AZ1337" s="4">
        <v>0</v>
      </c>
      <c r="BA1337" s="4">
        <v>0</v>
      </c>
      <c r="BG1337" s="6">
        <f t="shared" si="344"/>
        <v>120</v>
      </c>
      <c r="BH1337" s="4">
        <v>119</v>
      </c>
      <c r="BI1337" s="4">
        <v>1</v>
      </c>
      <c r="BJ1337" s="4">
        <v>6</v>
      </c>
      <c r="BK1337" s="4">
        <v>34990</v>
      </c>
      <c r="BL1337" s="4">
        <f t="shared" si="345"/>
        <v>28718</v>
      </c>
      <c r="BM1337" s="6">
        <f t="shared" si="346"/>
        <v>206</v>
      </c>
      <c r="BN1337" s="4">
        <v>0</v>
      </c>
      <c r="BO1337" s="4">
        <v>206</v>
      </c>
      <c r="BP1337" s="4">
        <v>0</v>
      </c>
      <c r="BQ1337" s="4">
        <v>0</v>
      </c>
      <c r="BR1337" s="4">
        <f t="shared" si="347"/>
        <v>62402</v>
      </c>
      <c r="BS1337" s="4">
        <f t="shared" si="348"/>
        <v>61726</v>
      </c>
      <c r="BT1337" s="4">
        <f t="shared" si="349"/>
        <v>617</v>
      </c>
      <c r="BU1337" s="4">
        <f t="shared" si="350"/>
        <v>154941</v>
      </c>
      <c r="BW1337" s="8">
        <v>0</v>
      </c>
    </row>
    <row r="1338" spans="1:75">
      <c r="A1338" s="4" t="s">
        <v>135</v>
      </c>
      <c r="B1338" s="18">
        <v>43046</v>
      </c>
      <c r="C1338" s="4" t="s">
        <v>179</v>
      </c>
      <c r="D1338" s="5">
        <v>2017</v>
      </c>
      <c r="E1338" s="4" t="str">
        <f t="shared" si="340"/>
        <v>KittitasGeneral2017</v>
      </c>
      <c r="F1338" s="4">
        <v>24608</v>
      </c>
      <c r="G1338" s="4">
        <v>2016</v>
      </c>
      <c r="H1338" s="4">
        <v>8879</v>
      </c>
      <c r="I1338" s="4">
        <v>2</v>
      </c>
      <c r="J1338" s="4">
        <v>0</v>
      </c>
      <c r="K1338" s="4">
        <f t="shared" si="341"/>
        <v>8881</v>
      </c>
      <c r="L1338" s="4">
        <f t="shared" si="342"/>
        <v>0</v>
      </c>
      <c r="M1338" s="4">
        <v>24730</v>
      </c>
      <c r="N1338" s="4">
        <v>8989</v>
      </c>
      <c r="O1338" s="4">
        <v>8881</v>
      </c>
      <c r="P1338" s="4">
        <v>0</v>
      </c>
      <c r="Q1338" s="4">
        <v>0</v>
      </c>
      <c r="R1338" s="4">
        <v>108</v>
      </c>
      <c r="S1338" s="4">
        <v>24</v>
      </c>
      <c r="T1338" s="4">
        <v>54</v>
      </c>
      <c r="U1338" s="4">
        <v>25</v>
      </c>
      <c r="V1338" s="4">
        <v>2</v>
      </c>
      <c r="W1338" s="4">
        <v>13</v>
      </c>
      <c r="X1338" s="4">
        <f t="shared" si="343"/>
        <v>0</v>
      </c>
      <c r="Z1338" s="4">
        <v>231</v>
      </c>
      <c r="AA1338" s="4">
        <v>23</v>
      </c>
      <c r="AB1338" s="4">
        <v>22</v>
      </c>
      <c r="AC1338" s="4">
        <v>1</v>
      </c>
      <c r="AD1338" s="4">
        <v>1</v>
      </c>
      <c r="AE1338" s="4">
        <v>0</v>
      </c>
      <c r="AF1338" s="4">
        <v>0</v>
      </c>
      <c r="AG1338" s="4">
        <v>0</v>
      </c>
      <c r="AH1338" s="4">
        <v>0</v>
      </c>
      <c r="AI1338" s="4">
        <v>0</v>
      </c>
      <c r="AJ1338" s="4">
        <v>0</v>
      </c>
      <c r="AK1338" s="4">
        <v>0</v>
      </c>
      <c r="AL1338" s="4">
        <v>0</v>
      </c>
      <c r="AM1338" s="4">
        <v>0</v>
      </c>
      <c r="AN1338" s="4">
        <v>0</v>
      </c>
      <c r="AO1338" s="4">
        <v>1</v>
      </c>
      <c r="AP1338" s="4">
        <v>0</v>
      </c>
      <c r="AQ1338" s="4">
        <v>1</v>
      </c>
      <c r="AR1338" s="4">
        <v>0</v>
      </c>
      <c r="AS1338" s="4">
        <v>0</v>
      </c>
      <c r="AT1338" s="4">
        <v>0</v>
      </c>
      <c r="AU1338" s="4">
        <v>0</v>
      </c>
      <c r="AV1338" s="4">
        <v>0</v>
      </c>
      <c r="AY1338" s="4">
        <v>0</v>
      </c>
      <c r="AZ1338" s="4">
        <v>0</v>
      </c>
      <c r="BA1338" s="4">
        <v>0</v>
      </c>
      <c r="BG1338" s="6">
        <f t="shared" si="344"/>
        <v>2912</v>
      </c>
      <c r="BH1338" s="4">
        <v>2910</v>
      </c>
      <c r="BI1338" s="4">
        <v>2</v>
      </c>
      <c r="BJ1338" s="4">
        <v>4</v>
      </c>
      <c r="BK1338" s="4">
        <v>6068</v>
      </c>
      <c r="BL1338" s="4">
        <f t="shared" si="345"/>
        <v>9</v>
      </c>
      <c r="BM1338" s="6">
        <f t="shared" si="346"/>
        <v>49</v>
      </c>
      <c r="BN1338" s="4">
        <v>0</v>
      </c>
      <c r="BO1338" s="4">
        <v>49</v>
      </c>
      <c r="BP1338" s="4">
        <v>0</v>
      </c>
      <c r="BQ1338" s="4">
        <v>23</v>
      </c>
      <c r="BR1338" s="4">
        <f t="shared" si="347"/>
        <v>8965</v>
      </c>
      <c r="BS1338" s="4">
        <f t="shared" si="348"/>
        <v>8858</v>
      </c>
      <c r="BT1338" s="4">
        <f t="shared" si="349"/>
        <v>107</v>
      </c>
      <c r="BU1338" s="4">
        <f t="shared" si="350"/>
        <v>24499</v>
      </c>
      <c r="BW1338" s="8">
        <v>7</v>
      </c>
    </row>
    <row r="1339" spans="1:75">
      <c r="A1339" s="4" t="s">
        <v>137</v>
      </c>
      <c r="B1339" s="18">
        <v>43046</v>
      </c>
      <c r="C1339" s="4" t="s">
        <v>179</v>
      </c>
      <c r="D1339" s="5">
        <v>2017</v>
      </c>
      <c r="E1339" s="4" t="str">
        <f t="shared" si="340"/>
        <v>KlickitatGeneral2017</v>
      </c>
      <c r="F1339" s="4">
        <v>14048</v>
      </c>
      <c r="G1339" s="4">
        <v>958</v>
      </c>
      <c r="H1339" s="4">
        <v>5538</v>
      </c>
      <c r="I1339" s="4">
        <v>1</v>
      </c>
      <c r="J1339" s="4">
        <v>0</v>
      </c>
      <c r="K1339" s="4">
        <f t="shared" si="341"/>
        <v>5539</v>
      </c>
      <c r="L1339" s="4">
        <f t="shared" si="342"/>
        <v>0</v>
      </c>
      <c r="M1339" s="4">
        <v>14172</v>
      </c>
      <c r="N1339" s="4">
        <v>5574</v>
      </c>
      <c r="O1339" s="4">
        <v>5539</v>
      </c>
      <c r="P1339" s="4">
        <v>0</v>
      </c>
      <c r="Q1339" s="4">
        <v>0</v>
      </c>
      <c r="R1339" s="4">
        <v>35</v>
      </c>
      <c r="S1339" s="4">
        <v>16</v>
      </c>
      <c r="T1339" s="4">
        <v>4</v>
      </c>
      <c r="U1339" s="4">
        <v>14</v>
      </c>
      <c r="V1339" s="4">
        <v>0</v>
      </c>
      <c r="W1339" s="4">
        <v>1</v>
      </c>
      <c r="X1339" s="4">
        <f t="shared" si="343"/>
        <v>0</v>
      </c>
      <c r="Z1339" s="4">
        <v>149</v>
      </c>
      <c r="AA1339" s="4">
        <v>13</v>
      </c>
      <c r="AB1339" s="4">
        <v>13</v>
      </c>
      <c r="AC1339" s="4">
        <v>0</v>
      </c>
      <c r="AD1339" s="4">
        <v>0</v>
      </c>
      <c r="AE1339" s="4">
        <v>0</v>
      </c>
      <c r="AF1339" s="4">
        <v>0</v>
      </c>
      <c r="AG1339" s="4">
        <v>0</v>
      </c>
      <c r="AH1339" s="4">
        <v>0</v>
      </c>
      <c r="AI1339" s="4">
        <v>0</v>
      </c>
      <c r="AJ1339" s="4">
        <v>0</v>
      </c>
      <c r="AK1339" s="4">
        <v>0</v>
      </c>
      <c r="AL1339" s="4">
        <v>0</v>
      </c>
      <c r="AM1339" s="4">
        <v>0</v>
      </c>
      <c r="AN1339" s="4">
        <v>0</v>
      </c>
      <c r="AO1339" s="4">
        <v>0</v>
      </c>
      <c r="AP1339" s="4">
        <v>0</v>
      </c>
      <c r="AQ1339" s="4">
        <v>0</v>
      </c>
      <c r="AR1339" s="4">
        <v>0</v>
      </c>
      <c r="AS1339" s="4">
        <v>0</v>
      </c>
      <c r="AT1339" s="4">
        <v>0</v>
      </c>
      <c r="AU1339" s="4">
        <v>0</v>
      </c>
      <c r="AV1339" s="4">
        <v>0</v>
      </c>
      <c r="AY1339" s="4">
        <v>0</v>
      </c>
      <c r="AZ1339" s="4">
        <v>0</v>
      </c>
      <c r="BA1339" s="4">
        <v>0</v>
      </c>
      <c r="BG1339" s="6">
        <f t="shared" si="344"/>
        <v>4</v>
      </c>
      <c r="BH1339" s="4">
        <v>4</v>
      </c>
      <c r="BI1339" s="4">
        <v>0</v>
      </c>
      <c r="BJ1339" s="4">
        <v>0</v>
      </c>
      <c r="BK1339" s="4">
        <v>4092</v>
      </c>
      <c r="BL1339" s="4">
        <f t="shared" si="345"/>
        <v>1478</v>
      </c>
      <c r="BM1339" s="6">
        <f t="shared" si="346"/>
        <v>10</v>
      </c>
      <c r="BN1339" s="4">
        <v>10</v>
      </c>
      <c r="BO1339" s="4">
        <v>0</v>
      </c>
      <c r="BP1339" s="4">
        <v>0</v>
      </c>
      <c r="BQ1339" s="4">
        <v>18</v>
      </c>
      <c r="BR1339" s="4">
        <f t="shared" si="347"/>
        <v>5561</v>
      </c>
      <c r="BS1339" s="4">
        <f t="shared" si="348"/>
        <v>5526</v>
      </c>
      <c r="BT1339" s="4">
        <f t="shared" si="349"/>
        <v>35</v>
      </c>
      <c r="BU1339" s="4">
        <f t="shared" si="350"/>
        <v>14023</v>
      </c>
      <c r="BW1339" s="8">
        <v>0</v>
      </c>
    </row>
    <row r="1340" spans="1:75">
      <c r="A1340" s="4" t="s">
        <v>139</v>
      </c>
      <c r="B1340" s="18">
        <v>43046</v>
      </c>
      <c r="C1340" s="4" t="s">
        <v>179</v>
      </c>
      <c r="D1340" s="5">
        <v>2017</v>
      </c>
      <c r="E1340" s="4" t="str">
        <f t="shared" si="340"/>
        <v>LewisGeneral2017</v>
      </c>
      <c r="F1340" s="4">
        <v>46072</v>
      </c>
      <c r="G1340" s="4">
        <v>3852</v>
      </c>
      <c r="H1340" s="4">
        <v>16883</v>
      </c>
      <c r="I1340" s="4">
        <v>2</v>
      </c>
      <c r="J1340" s="4">
        <v>1</v>
      </c>
      <c r="K1340" s="4">
        <f t="shared" si="341"/>
        <v>16884</v>
      </c>
      <c r="L1340" s="4">
        <f t="shared" si="342"/>
        <v>0</v>
      </c>
      <c r="M1340" s="4">
        <v>46291</v>
      </c>
      <c r="N1340" s="4">
        <v>17057</v>
      </c>
      <c r="O1340" s="4">
        <v>16884</v>
      </c>
      <c r="P1340" s="4">
        <v>0</v>
      </c>
      <c r="Q1340" s="4">
        <v>0</v>
      </c>
      <c r="R1340" s="4">
        <v>173</v>
      </c>
      <c r="S1340" s="4">
        <v>40</v>
      </c>
      <c r="T1340" s="4">
        <v>63</v>
      </c>
      <c r="U1340" s="4">
        <v>68</v>
      </c>
      <c r="V1340" s="4">
        <v>2</v>
      </c>
      <c r="W1340" s="4">
        <v>0</v>
      </c>
      <c r="X1340" s="4">
        <f t="shared" si="343"/>
        <v>0</v>
      </c>
      <c r="Z1340" s="4">
        <v>369</v>
      </c>
      <c r="AA1340" s="4">
        <v>34</v>
      </c>
      <c r="AB1340" s="4">
        <v>34</v>
      </c>
      <c r="AC1340" s="4">
        <v>0</v>
      </c>
      <c r="AD1340" s="4">
        <v>0</v>
      </c>
      <c r="AE1340" s="4">
        <v>0</v>
      </c>
      <c r="AF1340" s="4">
        <v>0</v>
      </c>
      <c r="AG1340" s="4">
        <v>0</v>
      </c>
      <c r="AH1340" s="4">
        <v>0</v>
      </c>
      <c r="AI1340" s="4">
        <v>0</v>
      </c>
      <c r="AJ1340" s="4">
        <v>0</v>
      </c>
      <c r="AK1340" s="4">
        <v>0</v>
      </c>
      <c r="AL1340" s="4">
        <v>0</v>
      </c>
      <c r="AM1340" s="4">
        <v>0</v>
      </c>
      <c r="AN1340" s="4">
        <v>0</v>
      </c>
      <c r="AO1340" s="4">
        <v>0</v>
      </c>
      <c r="AP1340" s="4">
        <v>0</v>
      </c>
      <c r="AQ1340" s="4">
        <v>0</v>
      </c>
      <c r="AR1340" s="4">
        <v>0</v>
      </c>
      <c r="AS1340" s="4">
        <v>0</v>
      </c>
      <c r="AT1340" s="4">
        <v>0</v>
      </c>
      <c r="AU1340" s="4">
        <v>0</v>
      </c>
      <c r="AV1340" s="4">
        <v>0</v>
      </c>
      <c r="AY1340" s="4">
        <v>0</v>
      </c>
      <c r="AZ1340" s="4">
        <v>0</v>
      </c>
      <c r="BA1340" s="4">
        <v>0</v>
      </c>
      <c r="BG1340" s="6">
        <f t="shared" si="344"/>
        <v>3</v>
      </c>
      <c r="BH1340" s="4">
        <v>1</v>
      </c>
      <c r="BI1340" s="4">
        <v>2</v>
      </c>
      <c r="BJ1340" s="4">
        <v>2</v>
      </c>
      <c r="BK1340" s="4">
        <v>8564</v>
      </c>
      <c r="BL1340" s="4">
        <f t="shared" si="345"/>
        <v>8490</v>
      </c>
      <c r="BM1340" s="6">
        <f t="shared" si="346"/>
        <v>13</v>
      </c>
      <c r="BN1340" s="4">
        <v>13</v>
      </c>
      <c r="BO1340" s="4">
        <v>0</v>
      </c>
      <c r="BP1340" s="4">
        <v>0</v>
      </c>
      <c r="BQ1340" s="4">
        <v>0</v>
      </c>
      <c r="BR1340" s="4">
        <f t="shared" si="347"/>
        <v>17023</v>
      </c>
      <c r="BS1340" s="4">
        <f t="shared" si="348"/>
        <v>16850</v>
      </c>
      <c r="BT1340" s="4">
        <f t="shared" si="349"/>
        <v>173</v>
      </c>
      <c r="BU1340" s="4">
        <f t="shared" si="350"/>
        <v>45922</v>
      </c>
      <c r="BW1340" s="8">
        <v>0</v>
      </c>
    </row>
    <row r="1341" spans="1:75">
      <c r="A1341" s="4" t="s">
        <v>141</v>
      </c>
      <c r="B1341" s="18">
        <v>43046</v>
      </c>
      <c r="C1341" s="4" t="s">
        <v>179</v>
      </c>
      <c r="D1341" s="5">
        <v>2017</v>
      </c>
      <c r="E1341" s="4" t="str">
        <f t="shared" si="340"/>
        <v>LincolnGeneral2017</v>
      </c>
      <c r="F1341" s="4">
        <v>7165</v>
      </c>
      <c r="G1341" s="4">
        <v>291</v>
      </c>
      <c r="H1341" s="4">
        <v>3359</v>
      </c>
      <c r="I1341" s="4">
        <v>0</v>
      </c>
      <c r="J1341" s="4">
        <v>0</v>
      </c>
      <c r="K1341" s="4">
        <f t="shared" si="341"/>
        <v>3359</v>
      </c>
      <c r="L1341" s="4">
        <f t="shared" si="342"/>
        <v>0</v>
      </c>
      <c r="M1341" s="4">
        <v>7164</v>
      </c>
      <c r="N1341" s="4">
        <v>3381</v>
      </c>
      <c r="O1341" s="4">
        <v>3359</v>
      </c>
      <c r="P1341" s="4">
        <v>0</v>
      </c>
      <c r="Q1341" s="4">
        <v>0</v>
      </c>
      <c r="R1341" s="4">
        <v>22</v>
      </c>
      <c r="S1341" s="4">
        <v>5</v>
      </c>
      <c r="T1341" s="4">
        <v>7</v>
      </c>
      <c r="U1341" s="4">
        <v>8</v>
      </c>
      <c r="V1341" s="4">
        <v>0</v>
      </c>
      <c r="W1341" s="4">
        <v>2</v>
      </c>
      <c r="X1341" s="4">
        <f t="shared" si="343"/>
        <v>0</v>
      </c>
      <c r="Z1341" s="4">
        <v>61</v>
      </c>
      <c r="AA1341" s="4">
        <v>17</v>
      </c>
      <c r="AB1341" s="4">
        <v>17</v>
      </c>
      <c r="AC1341" s="4">
        <v>0</v>
      </c>
      <c r="AD1341" s="4">
        <v>0</v>
      </c>
      <c r="AE1341" s="4">
        <v>0</v>
      </c>
      <c r="AF1341" s="4">
        <v>0</v>
      </c>
      <c r="AG1341" s="4">
        <v>0</v>
      </c>
      <c r="AH1341" s="4">
        <v>0</v>
      </c>
      <c r="AI1341" s="4">
        <v>0</v>
      </c>
      <c r="AJ1341" s="4">
        <v>0</v>
      </c>
      <c r="AK1341" s="4">
        <v>0</v>
      </c>
      <c r="AL1341" s="4">
        <v>0</v>
      </c>
      <c r="AM1341" s="4">
        <v>0</v>
      </c>
      <c r="AN1341" s="4">
        <v>0</v>
      </c>
      <c r="AO1341" s="4">
        <v>0</v>
      </c>
      <c r="AP1341" s="4">
        <v>0</v>
      </c>
      <c r="AQ1341" s="4">
        <v>0</v>
      </c>
      <c r="AR1341" s="4">
        <v>0</v>
      </c>
      <c r="AS1341" s="4">
        <v>0</v>
      </c>
      <c r="AT1341" s="4">
        <v>0</v>
      </c>
      <c r="AU1341" s="4">
        <v>0</v>
      </c>
      <c r="AV1341" s="4">
        <v>0</v>
      </c>
      <c r="AY1341" s="4">
        <v>0</v>
      </c>
      <c r="AZ1341" s="4">
        <v>0</v>
      </c>
      <c r="BA1341" s="4">
        <v>0</v>
      </c>
      <c r="BG1341" s="6">
        <f t="shared" si="344"/>
        <v>1</v>
      </c>
      <c r="BH1341" s="4">
        <v>1</v>
      </c>
      <c r="BI1341" s="4">
        <v>0</v>
      </c>
      <c r="BJ1341" s="4">
        <v>0</v>
      </c>
      <c r="BK1341" s="4">
        <v>0</v>
      </c>
      <c r="BL1341" s="4">
        <f t="shared" si="345"/>
        <v>3380</v>
      </c>
      <c r="BM1341" s="6">
        <f t="shared" si="346"/>
        <v>1</v>
      </c>
      <c r="BN1341" s="4">
        <v>1</v>
      </c>
      <c r="BO1341" s="4">
        <v>0</v>
      </c>
      <c r="BP1341" s="4">
        <v>1</v>
      </c>
      <c r="BQ1341" s="4">
        <v>0</v>
      </c>
      <c r="BR1341" s="4">
        <f t="shared" si="347"/>
        <v>3364</v>
      </c>
      <c r="BS1341" s="4">
        <f t="shared" si="348"/>
        <v>3342</v>
      </c>
      <c r="BT1341" s="4">
        <f t="shared" si="349"/>
        <v>22</v>
      </c>
      <c r="BU1341" s="4">
        <f t="shared" si="350"/>
        <v>7103</v>
      </c>
      <c r="BW1341" s="8">
        <v>0</v>
      </c>
    </row>
    <row r="1342" spans="1:75">
      <c r="A1342" s="4" t="s">
        <v>143</v>
      </c>
      <c r="B1342" s="18">
        <v>43046</v>
      </c>
      <c r="C1342" s="4" t="s">
        <v>179</v>
      </c>
      <c r="D1342" s="5">
        <v>2017</v>
      </c>
      <c r="E1342" s="4" t="str">
        <f t="shared" si="340"/>
        <v>MasonGeneral2017</v>
      </c>
      <c r="F1342" s="4">
        <v>38263</v>
      </c>
      <c r="G1342" s="4">
        <v>2581</v>
      </c>
      <c r="H1342" s="4">
        <v>13838</v>
      </c>
      <c r="I1342" s="4">
        <v>2</v>
      </c>
      <c r="J1342" s="4">
        <v>0</v>
      </c>
      <c r="K1342" s="4">
        <f t="shared" si="341"/>
        <v>13840</v>
      </c>
      <c r="L1342" s="4">
        <f t="shared" si="342"/>
        <v>0</v>
      </c>
      <c r="M1342" s="4">
        <v>38596</v>
      </c>
      <c r="N1342" s="4">
        <v>13945</v>
      </c>
      <c r="O1342" s="4">
        <v>13840</v>
      </c>
      <c r="P1342" s="4">
        <v>0</v>
      </c>
      <c r="Q1342" s="4">
        <v>0</v>
      </c>
      <c r="R1342" s="4">
        <v>105</v>
      </c>
      <c r="S1342" s="4">
        <v>19</v>
      </c>
      <c r="T1342" s="4">
        <v>20</v>
      </c>
      <c r="U1342" s="4">
        <v>53</v>
      </c>
      <c r="V1342" s="4">
        <v>1</v>
      </c>
      <c r="W1342" s="4">
        <v>12</v>
      </c>
      <c r="X1342" s="4">
        <f t="shared" si="343"/>
        <v>0</v>
      </c>
      <c r="Z1342" s="4">
        <v>571</v>
      </c>
      <c r="AA1342" s="4">
        <v>69</v>
      </c>
      <c r="AB1342" s="4">
        <v>69</v>
      </c>
      <c r="AC1342" s="4">
        <v>0</v>
      </c>
      <c r="AD1342" s="4">
        <v>0</v>
      </c>
      <c r="AE1342" s="4">
        <v>0</v>
      </c>
      <c r="AF1342" s="4">
        <v>0</v>
      </c>
      <c r="AG1342" s="4">
        <v>0</v>
      </c>
      <c r="AH1342" s="4">
        <v>0</v>
      </c>
      <c r="AI1342" s="4">
        <v>0</v>
      </c>
      <c r="AJ1342" s="4">
        <v>0</v>
      </c>
      <c r="AK1342" s="4">
        <v>0</v>
      </c>
      <c r="AL1342" s="4">
        <v>0</v>
      </c>
      <c r="AM1342" s="4">
        <v>0</v>
      </c>
      <c r="AN1342" s="4">
        <v>0</v>
      </c>
      <c r="AO1342" s="4">
        <v>0</v>
      </c>
      <c r="AP1342" s="4">
        <v>0</v>
      </c>
      <c r="AQ1342" s="4">
        <v>0</v>
      </c>
      <c r="AR1342" s="4">
        <v>0</v>
      </c>
      <c r="AS1342" s="4">
        <v>0</v>
      </c>
      <c r="AT1342" s="4">
        <v>0</v>
      </c>
      <c r="AU1342" s="4">
        <v>0</v>
      </c>
      <c r="AV1342" s="4">
        <v>0</v>
      </c>
      <c r="AY1342" s="4">
        <v>0</v>
      </c>
      <c r="AZ1342" s="4">
        <v>0</v>
      </c>
      <c r="BA1342" s="4">
        <v>0</v>
      </c>
      <c r="BG1342" s="6">
        <f t="shared" si="344"/>
        <v>8</v>
      </c>
      <c r="BH1342" s="4">
        <v>8</v>
      </c>
      <c r="BI1342" s="4">
        <v>0</v>
      </c>
      <c r="BJ1342" s="4">
        <v>1</v>
      </c>
      <c r="BK1342" s="4">
        <v>9318</v>
      </c>
      <c r="BL1342" s="4">
        <f t="shared" si="345"/>
        <v>4619</v>
      </c>
      <c r="BM1342" s="6">
        <f t="shared" si="346"/>
        <v>45</v>
      </c>
      <c r="BN1342" s="4">
        <v>45</v>
      </c>
      <c r="BO1342" s="4">
        <v>0</v>
      </c>
      <c r="BP1342" s="4">
        <v>0</v>
      </c>
      <c r="BQ1342" s="4">
        <v>0</v>
      </c>
      <c r="BR1342" s="4">
        <f t="shared" si="347"/>
        <v>13876</v>
      </c>
      <c r="BS1342" s="4">
        <f t="shared" si="348"/>
        <v>13771</v>
      </c>
      <c r="BT1342" s="4">
        <f t="shared" si="349"/>
        <v>105</v>
      </c>
      <c r="BU1342" s="4">
        <f t="shared" si="350"/>
        <v>38025</v>
      </c>
      <c r="BW1342" s="8">
        <v>0</v>
      </c>
    </row>
    <row r="1343" spans="1:75">
      <c r="A1343" s="4" t="s">
        <v>145</v>
      </c>
      <c r="B1343" s="18">
        <v>43046</v>
      </c>
      <c r="C1343" s="4" t="s">
        <v>179</v>
      </c>
      <c r="D1343" s="5">
        <v>2017</v>
      </c>
      <c r="E1343" s="4" t="str">
        <f t="shared" si="340"/>
        <v>OkanoganGeneral2017</v>
      </c>
      <c r="F1343" s="4">
        <v>22474</v>
      </c>
      <c r="G1343" s="4">
        <v>1762</v>
      </c>
      <c r="H1343" s="4">
        <v>9485</v>
      </c>
      <c r="I1343" s="4">
        <v>0</v>
      </c>
      <c r="J1343" s="4">
        <v>0</v>
      </c>
      <c r="K1343" s="4">
        <f t="shared" si="341"/>
        <v>9485</v>
      </c>
      <c r="L1343" s="4">
        <f t="shared" si="342"/>
        <v>0</v>
      </c>
      <c r="M1343" s="4">
        <v>22684</v>
      </c>
      <c r="N1343" s="4">
        <v>9642</v>
      </c>
      <c r="O1343" s="4">
        <v>9485</v>
      </c>
      <c r="P1343" s="4">
        <v>0</v>
      </c>
      <c r="Q1343" s="4">
        <v>0</v>
      </c>
      <c r="R1343" s="4">
        <v>157</v>
      </c>
      <c r="S1343" s="4">
        <v>20</v>
      </c>
      <c r="T1343" s="4">
        <v>42</v>
      </c>
      <c r="U1343" s="4">
        <v>95</v>
      </c>
      <c r="V1343" s="4">
        <v>0</v>
      </c>
      <c r="W1343" s="4">
        <v>0</v>
      </c>
      <c r="X1343" s="4">
        <f t="shared" si="343"/>
        <v>0</v>
      </c>
      <c r="Z1343" s="4">
        <v>234</v>
      </c>
      <c r="AA1343" s="4">
        <v>24</v>
      </c>
      <c r="AB1343" s="4">
        <v>24</v>
      </c>
      <c r="AC1343" s="4">
        <v>0</v>
      </c>
      <c r="AD1343" s="4">
        <v>0</v>
      </c>
      <c r="AE1343" s="4">
        <v>0</v>
      </c>
      <c r="AF1343" s="4">
        <v>0</v>
      </c>
      <c r="AG1343" s="4">
        <v>0</v>
      </c>
      <c r="AH1343" s="4">
        <v>0</v>
      </c>
      <c r="AI1343" s="4">
        <v>0</v>
      </c>
      <c r="AJ1343" s="4">
        <v>0</v>
      </c>
      <c r="AK1343" s="4">
        <v>0</v>
      </c>
      <c r="AL1343" s="4">
        <v>0</v>
      </c>
      <c r="AM1343" s="4">
        <v>0</v>
      </c>
      <c r="AN1343" s="4">
        <v>0</v>
      </c>
      <c r="AO1343" s="4">
        <v>0</v>
      </c>
      <c r="AP1343" s="4">
        <v>0</v>
      </c>
      <c r="AQ1343" s="4">
        <v>0</v>
      </c>
      <c r="AR1343" s="4">
        <v>0</v>
      </c>
      <c r="AS1343" s="4">
        <v>0</v>
      </c>
      <c r="AT1343" s="4">
        <v>0</v>
      </c>
      <c r="AU1343" s="4">
        <v>0</v>
      </c>
      <c r="AV1343" s="4">
        <v>0</v>
      </c>
      <c r="AY1343" s="4">
        <v>0</v>
      </c>
      <c r="AZ1343" s="4">
        <v>0</v>
      </c>
      <c r="BA1343" s="4">
        <v>0</v>
      </c>
      <c r="BG1343" s="6">
        <f t="shared" si="344"/>
        <v>5</v>
      </c>
      <c r="BH1343" s="4">
        <v>5</v>
      </c>
      <c r="BI1343" s="4">
        <v>0</v>
      </c>
      <c r="BJ1343" s="4">
        <v>0</v>
      </c>
      <c r="BK1343" s="4">
        <v>3258</v>
      </c>
      <c r="BL1343" s="4">
        <f t="shared" si="345"/>
        <v>6379</v>
      </c>
      <c r="BM1343" s="6">
        <f t="shared" si="346"/>
        <v>20</v>
      </c>
      <c r="BN1343" s="4">
        <v>20</v>
      </c>
      <c r="BO1343" s="4">
        <v>0</v>
      </c>
      <c r="BP1343" s="4">
        <v>0</v>
      </c>
      <c r="BQ1343" s="4">
        <v>3</v>
      </c>
      <c r="BR1343" s="4">
        <f t="shared" si="347"/>
        <v>9618</v>
      </c>
      <c r="BS1343" s="4">
        <f t="shared" si="348"/>
        <v>9461</v>
      </c>
      <c r="BT1343" s="4">
        <f t="shared" si="349"/>
        <v>157</v>
      </c>
      <c r="BU1343" s="4">
        <f t="shared" si="350"/>
        <v>22450</v>
      </c>
      <c r="BW1343" s="8">
        <v>0</v>
      </c>
    </row>
    <row r="1344" spans="1:75">
      <c r="A1344" s="4" t="s">
        <v>147</v>
      </c>
      <c r="B1344" s="18">
        <v>43046</v>
      </c>
      <c r="C1344" s="4" t="s">
        <v>179</v>
      </c>
      <c r="D1344" s="5">
        <v>2017</v>
      </c>
      <c r="E1344" s="4" t="str">
        <f t="shared" si="340"/>
        <v>PacificGeneral2017</v>
      </c>
      <c r="F1344" s="4">
        <v>14375</v>
      </c>
      <c r="G1344" s="4">
        <v>1447</v>
      </c>
      <c r="H1344" s="4">
        <v>6120</v>
      </c>
      <c r="I1344" s="4">
        <v>0</v>
      </c>
      <c r="J1344" s="4">
        <v>0</v>
      </c>
      <c r="K1344" s="4">
        <f t="shared" si="341"/>
        <v>6120</v>
      </c>
      <c r="L1344" s="4">
        <f t="shared" si="342"/>
        <v>-1</v>
      </c>
      <c r="M1344" s="4">
        <v>14386</v>
      </c>
      <c r="N1344" s="4">
        <v>6236</v>
      </c>
      <c r="O1344" s="4">
        <v>6121</v>
      </c>
      <c r="P1344" s="4">
        <v>4</v>
      </c>
      <c r="Q1344" s="4">
        <v>4</v>
      </c>
      <c r="R1344" s="4">
        <v>110</v>
      </c>
      <c r="S1344" s="4">
        <v>39</v>
      </c>
      <c r="T1344" s="4">
        <v>31</v>
      </c>
      <c r="U1344" s="4">
        <v>40</v>
      </c>
      <c r="V1344" s="4">
        <v>2</v>
      </c>
      <c r="W1344" s="4">
        <v>0</v>
      </c>
      <c r="X1344" s="4">
        <f t="shared" si="343"/>
        <v>1</v>
      </c>
      <c r="Y1344" s="2" t="s">
        <v>1158</v>
      </c>
      <c r="Z1344" s="4">
        <v>138</v>
      </c>
      <c r="AA1344" s="4">
        <v>20</v>
      </c>
      <c r="AB1344" s="4">
        <v>19</v>
      </c>
      <c r="AC1344" s="4">
        <v>1</v>
      </c>
      <c r="AD1344" s="4">
        <v>0</v>
      </c>
      <c r="AE1344" s="4">
        <v>1</v>
      </c>
      <c r="AF1344" s="4">
        <v>0</v>
      </c>
      <c r="AG1344" s="4">
        <v>0</v>
      </c>
      <c r="AH1344" s="4">
        <v>0</v>
      </c>
      <c r="AI1344" s="4">
        <v>0</v>
      </c>
      <c r="AJ1344" s="4">
        <v>0</v>
      </c>
      <c r="AK1344" s="4">
        <v>0</v>
      </c>
      <c r="AL1344" s="4">
        <v>0</v>
      </c>
      <c r="AM1344" s="4">
        <v>0</v>
      </c>
      <c r="AN1344" s="4">
        <v>0</v>
      </c>
      <c r="AO1344" s="4">
        <v>0</v>
      </c>
      <c r="AP1344" s="4">
        <v>0</v>
      </c>
      <c r="AQ1344" s="4">
        <v>0</v>
      </c>
      <c r="AR1344" s="4">
        <v>0</v>
      </c>
      <c r="AS1344" s="4">
        <v>0</v>
      </c>
      <c r="AT1344" s="4">
        <v>0</v>
      </c>
      <c r="AU1344" s="4">
        <v>0</v>
      </c>
      <c r="AV1344" s="4">
        <v>0</v>
      </c>
      <c r="AY1344" s="4">
        <v>0</v>
      </c>
      <c r="AZ1344" s="4">
        <v>0</v>
      </c>
      <c r="BA1344" s="4">
        <v>0</v>
      </c>
      <c r="BG1344" s="6">
        <f t="shared" si="344"/>
        <v>5</v>
      </c>
      <c r="BH1344" s="4">
        <v>5</v>
      </c>
      <c r="BI1344" s="4">
        <v>0</v>
      </c>
      <c r="BJ1344" s="4">
        <v>0</v>
      </c>
      <c r="BK1344" s="4">
        <v>1911</v>
      </c>
      <c r="BL1344" s="4">
        <f t="shared" si="345"/>
        <v>4320</v>
      </c>
      <c r="BM1344" s="6">
        <f t="shared" si="346"/>
        <v>0</v>
      </c>
      <c r="BN1344" s="4">
        <v>0</v>
      </c>
      <c r="BO1344" s="4">
        <v>0</v>
      </c>
      <c r="BP1344" s="4">
        <v>0</v>
      </c>
      <c r="BQ1344" s="4">
        <v>0</v>
      </c>
      <c r="BR1344" s="4">
        <f t="shared" si="347"/>
        <v>6216</v>
      </c>
      <c r="BS1344" s="4">
        <f t="shared" si="348"/>
        <v>6102</v>
      </c>
      <c r="BT1344" s="4">
        <f t="shared" si="349"/>
        <v>109</v>
      </c>
      <c r="BU1344" s="4">
        <f t="shared" si="350"/>
        <v>14248</v>
      </c>
      <c r="BW1344" s="8">
        <v>0</v>
      </c>
    </row>
    <row r="1345" spans="1:75">
      <c r="A1345" s="4" t="s">
        <v>149</v>
      </c>
      <c r="B1345" s="18">
        <v>43046</v>
      </c>
      <c r="C1345" s="4" t="s">
        <v>179</v>
      </c>
      <c r="D1345" s="5">
        <v>2017</v>
      </c>
      <c r="E1345" s="4" t="str">
        <f t="shared" si="340"/>
        <v>Pend OreilleGeneral2017</v>
      </c>
      <c r="F1345" s="4">
        <v>8849</v>
      </c>
      <c r="G1345" s="4">
        <v>1549</v>
      </c>
      <c r="H1345" s="4">
        <v>3899</v>
      </c>
      <c r="I1345" s="4">
        <v>0</v>
      </c>
      <c r="J1345" s="4">
        <v>0</v>
      </c>
      <c r="K1345" s="4">
        <f t="shared" si="341"/>
        <v>3899</v>
      </c>
      <c r="L1345" s="4">
        <f t="shared" si="342"/>
        <v>0</v>
      </c>
      <c r="M1345" s="4">
        <v>8863</v>
      </c>
      <c r="N1345" s="4">
        <v>3934</v>
      </c>
      <c r="O1345" s="4">
        <v>3899</v>
      </c>
      <c r="P1345" s="4">
        <v>0</v>
      </c>
      <c r="Q1345" s="4">
        <v>0</v>
      </c>
      <c r="R1345" s="4">
        <v>35</v>
      </c>
      <c r="S1345" s="4">
        <v>3</v>
      </c>
      <c r="T1345" s="4">
        <v>6</v>
      </c>
      <c r="U1345" s="4">
        <v>26</v>
      </c>
      <c r="V1345" s="4">
        <v>0</v>
      </c>
      <c r="W1345" s="4">
        <v>0</v>
      </c>
      <c r="X1345" s="4">
        <f t="shared" si="343"/>
        <v>0</v>
      </c>
      <c r="Z1345" s="4">
        <v>83</v>
      </c>
      <c r="AA1345" s="4">
        <v>20</v>
      </c>
      <c r="AB1345" s="4">
        <v>20</v>
      </c>
      <c r="AC1345" s="4">
        <v>0</v>
      </c>
      <c r="AD1345" s="4">
        <v>0</v>
      </c>
      <c r="AE1345" s="4">
        <v>0</v>
      </c>
      <c r="AF1345" s="4">
        <v>0</v>
      </c>
      <c r="AG1345" s="4">
        <v>0</v>
      </c>
      <c r="AH1345" s="4">
        <v>0</v>
      </c>
      <c r="AI1345" s="4">
        <v>0</v>
      </c>
      <c r="AJ1345" s="4">
        <v>0</v>
      </c>
      <c r="AK1345" s="4">
        <v>0</v>
      </c>
      <c r="AL1345" s="4">
        <v>0</v>
      </c>
      <c r="AM1345" s="4">
        <v>0</v>
      </c>
      <c r="AN1345" s="4">
        <v>0</v>
      </c>
      <c r="AO1345" s="4">
        <v>0</v>
      </c>
      <c r="AP1345" s="4">
        <v>0</v>
      </c>
      <c r="AQ1345" s="4">
        <v>0</v>
      </c>
      <c r="AR1345" s="4">
        <v>0</v>
      </c>
      <c r="AS1345" s="4">
        <v>0</v>
      </c>
      <c r="AT1345" s="4">
        <v>0</v>
      </c>
      <c r="AU1345" s="4">
        <v>0</v>
      </c>
      <c r="AV1345" s="4">
        <v>0</v>
      </c>
      <c r="AY1345" s="4">
        <v>0</v>
      </c>
      <c r="AZ1345" s="4">
        <v>0</v>
      </c>
      <c r="BA1345" s="4">
        <v>0</v>
      </c>
      <c r="BG1345" s="6">
        <f t="shared" si="344"/>
        <v>2131</v>
      </c>
      <c r="BH1345" s="4">
        <v>2131</v>
      </c>
      <c r="BI1345" s="4">
        <v>0</v>
      </c>
      <c r="BJ1345" s="4">
        <v>0</v>
      </c>
      <c r="BK1345" s="4">
        <v>1803</v>
      </c>
      <c r="BL1345" s="4">
        <f t="shared" si="345"/>
        <v>0</v>
      </c>
      <c r="BM1345" s="6">
        <f t="shared" si="346"/>
        <v>0</v>
      </c>
      <c r="BN1345" s="4">
        <v>0</v>
      </c>
      <c r="BO1345" s="4">
        <v>0</v>
      </c>
      <c r="BP1345" s="4">
        <v>0</v>
      </c>
      <c r="BQ1345" s="4">
        <v>0</v>
      </c>
      <c r="BR1345" s="4">
        <f t="shared" si="347"/>
        <v>3914</v>
      </c>
      <c r="BS1345" s="4">
        <f t="shared" si="348"/>
        <v>3879</v>
      </c>
      <c r="BT1345" s="4">
        <f t="shared" si="349"/>
        <v>35</v>
      </c>
      <c r="BU1345" s="4">
        <f t="shared" si="350"/>
        <v>8780</v>
      </c>
      <c r="BW1345" s="8">
        <v>0</v>
      </c>
    </row>
    <row r="1346" spans="1:75">
      <c r="A1346" s="4" t="s">
        <v>151</v>
      </c>
      <c r="B1346" s="18">
        <v>43046</v>
      </c>
      <c r="C1346" s="4" t="s">
        <v>179</v>
      </c>
      <c r="D1346" s="5">
        <v>2017</v>
      </c>
      <c r="E1346" s="4" t="str">
        <f t="shared" si="340"/>
        <v>PierceGeneral2017</v>
      </c>
      <c r="F1346" s="4">
        <v>493740</v>
      </c>
      <c r="G1346" s="4">
        <v>42851</v>
      </c>
      <c r="H1346" s="4">
        <v>141008</v>
      </c>
      <c r="I1346" s="4">
        <v>28</v>
      </c>
      <c r="J1346" s="4">
        <v>3</v>
      </c>
      <c r="K1346" s="4">
        <f t="shared" si="341"/>
        <v>141033</v>
      </c>
      <c r="L1346" s="4">
        <f t="shared" si="342"/>
        <v>0</v>
      </c>
      <c r="M1346" s="4">
        <v>500868</v>
      </c>
      <c r="N1346" s="4">
        <v>142629</v>
      </c>
      <c r="O1346" s="4">
        <v>141033</v>
      </c>
      <c r="P1346" s="4">
        <v>17</v>
      </c>
      <c r="Q1346" s="4">
        <v>11</v>
      </c>
      <c r="R1346" s="4">
        <v>1579</v>
      </c>
      <c r="S1346" s="4">
        <v>788</v>
      </c>
      <c r="T1346" s="4">
        <v>591</v>
      </c>
      <c r="U1346" s="4">
        <v>748</v>
      </c>
      <c r="V1346" s="4">
        <v>5</v>
      </c>
      <c r="W1346" s="4">
        <v>195</v>
      </c>
      <c r="X1346" s="4">
        <f t="shared" si="343"/>
        <v>0</v>
      </c>
      <c r="Z1346" s="4">
        <v>18350</v>
      </c>
      <c r="AA1346" s="4">
        <v>2022</v>
      </c>
      <c r="AB1346" s="4">
        <v>2003</v>
      </c>
      <c r="AC1346" s="4">
        <v>19</v>
      </c>
      <c r="AD1346" s="4">
        <v>10</v>
      </c>
      <c r="AE1346" s="4">
        <v>9</v>
      </c>
      <c r="AF1346" s="4">
        <v>4</v>
      </c>
      <c r="AG1346" s="4">
        <v>0</v>
      </c>
      <c r="AH1346" s="4">
        <v>0</v>
      </c>
      <c r="AI1346" s="4">
        <v>0</v>
      </c>
      <c r="AJ1346" s="4">
        <v>0</v>
      </c>
      <c r="AK1346" s="4">
        <v>0</v>
      </c>
      <c r="AL1346" s="4">
        <v>0</v>
      </c>
      <c r="AM1346" s="4">
        <v>0</v>
      </c>
      <c r="AN1346" s="4">
        <v>11</v>
      </c>
      <c r="AO1346" s="4">
        <v>17</v>
      </c>
      <c r="AP1346" s="4">
        <v>6</v>
      </c>
      <c r="AQ1346" s="4">
        <v>7</v>
      </c>
      <c r="AR1346" s="4">
        <v>4</v>
      </c>
      <c r="AS1346" s="4">
        <v>0</v>
      </c>
      <c r="AT1346" s="4">
        <v>0</v>
      </c>
      <c r="AU1346" s="4">
        <v>0</v>
      </c>
      <c r="AV1346" s="4">
        <v>4</v>
      </c>
      <c r="AY1346" s="4">
        <v>0</v>
      </c>
      <c r="AZ1346" s="4">
        <v>0</v>
      </c>
      <c r="BA1346" s="4">
        <v>0</v>
      </c>
      <c r="BG1346" s="6">
        <f t="shared" si="344"/>
        <v>115</v>
      </c>
      <c r="BH1346" s="4">
        <v>111</v>
      </c>
      <c r="BI1346" s="4">
        <v>4</v>
      </c>
      <c r="BJ1346" s="4">
        <v>7</v>
      </c>
      <c r="BK1346" s="4">
        <v>87243</v>
      </c>
      <c r="BL1346" s="4">
        <f t="shared" si="345"/>
        <v>55271</v>
      </c>
      <c r="BM1346" s="6">
        <f t="shared" si="346"/>
        <v>366</v>
      </c>
      <c r="BN1346" s="4">
        <v>0</v>
      </c>
      <c r="BO1346" s="4">
        <v>366</v>
      </c>
      <c r="BP1346" s="4">
        <v>0</v>
      </c>
      <c r="BQ1346" s="4">
        <v>0</v>
      </c>
      <c r="BR1346" s="4">
        <f t="shared" si="347"/>
        <v>140590</v>
      </c>
      <c r="BS1346" s="4">
        <f t="shared" si="348"/>
        <v>139023</v>
      </c>
      <c r="BT1346" s="4">
        <f t="shared" si="349"/>
        <v>1556</v>
      </c>
      <c r="BU1346" s="4">
        <f t="shared" si="350"/>
        <v>482507</v>
      </c>
      <c r="BW1346" s="8">
        <v>41</v>
      </c>
    </row>
    <row r="1347" spans="1:75">
      <c r="A1347" s="4" t="s">
        <v>153</v>
      </c>
      <c r="B1347" s="18">
        <v>43046</v>
      </c>
      <c r="C1347" s="4" t="s">
        <v>179</v>
      </c>
      <c r="D1347" s="5">
        <v>2017</v>
      </c>
      <c r="E1347" s="4" t="str">
        <f t="shared" si="340"/>
        <v>San JuanGeneral2017</v>
      </c>
      <c r="F1347" s="4">
        <v>12924</v>
      </c>
      <c r="G1347" s="4">
        <v>543</v>
      </c>
      <c r="H1347" s="4">
        <v>7245</v>
      </c>
      <c r="I1347" s="4">
        <v>0</v>
      </c>
      <c r="J1347" s="4">
        <v>2</v>
      </c>
      <c r="K1347" s="4">
        <f t="shared" si="341"/>
        <v>7243</v>
      </c>
      <c r="L1347" s="4">
        <f t="shared" si="342"/>
        <v>0</v>
      </c>
      <c r="M1347" s="4">
        <v>12965</v>
      </c>
      <c r="N1347" s="4">
        <v>7292</v>
      </c>
      <c r="O1347" s="4">
        <v>7243</v>
      </c>
      <c r="P1347" s="4">
        <v>4</v>
      </c>
      <c r="Q1347" s="4">
        <v>0</v>
      </c>
      <c r="R1347" s="4">
        <v>43</v>
      </c>
      <c r="S1347" s="4">
        <v>7</v>
      </c>
      <c r="T1347" s="4">
        <v>5</v>
      </c>
      <c r="U1347" s="4">
        <v>30</v>
      </c>
      <c r="V1347" s="4">
        <v>0</v>
      </c>
      <c r="W1347" s="4">
        <v>1</v>
      </c>
      <c r="X1347" s="4">
        <f t="shared" si="343"/>
        <v>2</v>
      </c>
      <c r="Z1347" s="4">
        <v>232</v>
      </c>
      <c r="AA1347" s="4">
        <v>37</v>
      </c>
      <c r="AB1347" s="4">
        <v>37</v>
      </c>
      <c r="AC1347" s="4">
        <v>0</v>
      </c>
      <c r="AD1347" s="4">
        <v>0</v>
      </c>
      <c r="AE1347" s="4">
        <v>0</v>
      </c>
      <c r="AF1347" s="4">
        <v>0</v>
      </c>
      <c r="AG1347" s="4">
        <v>0</v>
      </c>
      <c r="AH1347" s="4">
        <v>0</v>
      </c>
      <c r="AI1347" s="4">
        <v>0</v>
      </c>
      <c r="AJ1347" s="4">
        <v>0</v>
      </c>
      <c r="AK1347" s="4">
        <v>0</v>
      </c>
      <c r="AL1347" s="4">
        <v>0</v>
      </c>
      <c r="AM1347" s="4">
        <v>0</v>
      </c>
      <c r="AN1347" s="4">
        <v>0</v>
      </c>
      <c r="AO1347" s="4">
        <v>0</v>
      </c>
      <c r="AP1347" s="4">
        <v>0</v>
      </c>
      <c r="AQ1347" s="4">
        <v>0</v>
      </c>
      <c r="AR1347" s="4">
        <v>0</v>
      </c>
      <c r="AS1347" s="4">
        <v>0</v>
      </c>
      <c r="AT1347" s="4">
        <v>0</v>
      </c>
      <c r="AU1347" s="4">
        <v>0</v>
      </c>
      <c r="AV1347" s="4">
        <v>0</v>
      </c>
      <c r="AY1347" s="4">
        <v>0</v>
      </c>
      <c r="AZ1347" s="4">
        <v>0</v>
      </c>
      <c r="BA1347" s="4">
        <v>0</v>
      </c>
      <c r="BG1347" s="6">
        <f t="shared" si="344"/>
        <v>40</v>
      </c>
      <c r="BH1347" s="4">
        <v>40</v>
      </c>
      <c r="BI1347" s="4">
        <v>0</v>
      </c>
      <c r="BJ1347" s="4">
        <v>21</v>
      </c>
      <c r="BK1347" s="4">
        <v>4746</v>
      </c>
      <c r="BL1347" s="4">
        <f t="shared" si="345"/>
        <v>2506</v>
      </c>
      <c r="BM1347" s="6">
        <f t="shared" si="346"/>
        <v>0</v>
      </c>
      <c r="BN1347" s="4">
        <v>0</v>
      </c>
      <c r="BO1347" s="4">
        <v>0</v>
      </c>
      <c r="BP1347" s="4">
        <v>0</v>
      </c>
      <c r="BQ1347" s="4">
        <v>0</v>
      </c>
      <c r="BR1347" s="4">
        <f t="shared" si="347"/>
        <v>7255</v>
      </c>
      <c r="BS1347" s="4">
        <f t="shared" si="348"/>
        <v>7206</v>
      </c>
      <c r="BT1347" s="4">
        <f t="shared" si="349"/>
        <v>43</v>
      </c>
      <c r="BU1347" s="4">
        <f t="shared" si="350"/>
        <v>12733</v>
      </c>
      <c r="BW1347" s="8">
        <v>0</v>
      </c>
    </row>
    <row r="1348" spans="1:75">
      <c r="A1348" s="4" t="s">
        <v>155</v>
      </c>
      <c r="B1348" s="18">
        <v>43046</v>
      </c>
      <c r="C1348" s="4" t="s">
        <v>179</v>
      </c>
      <c r="D1348" s="5">
        <v>2017</v>
      </c>
      <c r="E1348" s="4" t="str">
        <f t="shared" si="340"/>
        <v>SkagitGeneral2017</v>
      </c>
      <c r="F1348" s="4">
        <v>73710</v>
      </c>
      <c r="G1348" s="4">
        <v>4925</v>
      </c>
      <c r="H1348" s="4">
        <v>27945</v>
      </c>
      <c r="I1348" s="4">
        <v>3</v>
      </c>
      <c r="J1348" s="4">
        <v>1</v>
      </c>
      <c r="K1348" s="4">
        <f t="shared" si="341"/>
        <v>27947</v>
      </c>
      <c r="L1348" s="4">
        <f t="shared" si="342"/>
        <v>0</v>
      </c>
      <c r="M1348" s="4">
        <v>74086</v>
      </c>
      <c r="N1348" s="4">
        <v>28392</v>
      </c>
      <c r="O1348" s="4">
        <v>27947</v>
      </c>
      <c r="P1348" s="4">
        <v>0</v>
      </c>
      <c r="Q1348" s="4">
        <v>0</v>
      </c>
      <c r="R1348" s="4">
        <v>444</v>
      </c>
      <c r="S1348" s="4">
        <v>206</v>
      </c>
      <c r="T1348" s="4">
        <v>89</v>
      </c>
      <c r="U1348" s="4">
        <v>149</v>
      </c>
      <c r="V1348" s="4">
        <v>0</v>
      </c>
      <c r="W1348" s="4">
        <v>0</v>
      </c>
      <c r="X1348" s="4">
        <f t="shared" si="343"/>
        <v>1</v>
      </c>
      <c r="Y1348" s="2" t="s">
        <v>1161</v>
      </c>
      <c r="Z1348" s="4">
        <v>887</v>
      </c>
      <c r="AA1348" s="4">
        <v>87</v>
      </c>
      <c r="AB1348" s="4">
        <v>87</v>
      </c>
      <c r="AC1348" s="4">
        <v>0</v>
      </c>
      <c r="AD1348" s="4">
        <v>0</v>
      </c>
      <c r="AE1348" s="4">
        <v>0</v>
      </c>
      <c r="AF1348" s="4">
        <v>0</v>
      </c>
      <c r="AG1348" s="4">
        <v>0</v>
      </c>
      <c r="AH1348" s="4">
        <v>0</v>
      </c>
      <c r="AI1348" s="4">
        <v>0</v>
      </c>
      <c r="AJ1348" s="4">
        <v>0</v>
      </c>
      <c r="AK1348" s="4">
        <v>0</v>
      </c>
      <c r="AL1348" s="4">
        <v>0</v>
      </c>
      <c r="AM1348" s="4">
        <v>0</v>
      </c>
      <c r="AN1348" s="4">
        <v>0</v>
      </c>
      <c r="AO1348" s="4">
        <v>1</v>
      </c>
      <c r="AP1348" s="4">
        <v>0</v>
      </c>
      <c r="AQ1348" s="4">
        <v>1</v>
      </c>
      <c r="AR1348" s="4">
        <v>0</v>
      </c>
      <c r="AS1348" s="4">
        <v>0</v>
      </c>
      <c r="AT1348" s="4">
        <v>0</v>
      </c>
      <c r="AU1348" s="4">
        <v>0</v>
      </c>
      <c r="AV1348" s="4">
        <v>0</v>
      </c>
      <c r="AY1348" s="4">
        <v>0</v>
      </c>
      <c r="AZ1348" s="4">
        <v>0</v>
      </c>
      <c r="BA1348" s="4">
        <v>0</v>
      </c>
      <c r="BG1348" s="6">
        <f t="shared" si="344"/>
        <v>15</v>
      </c>
      <c r="BH1348" s="4">
        <v>15</v>
      </c>
      <c r="BI1348" s="4">
        <v>0</v>
      </c>
      <c r="BJ1348" s="4">
        <v>0</v>
      </c>
      <c r="BK1348" s="4">
        <v>20426</v>
      </c>
      <c r="BL1348" s="4">
        <f t="shared" si="345"/>
        <v>7951</v>
      </c>
      <c r="BM1348" s="6">
        <f t="shared" si="346"/>
        <v>28</v>
      </c>
      <c r="BN1348" s="4">
        <v>0</v>
      </c>
      <c r="BO1348" s="4">
        <v>28</v>
      </c>
      <c r="BP1348" s="4">
        <v>0</v>
      </c>
      <c r="BQ1348" s="4">
        <v>0</v>
      </c>
      <c r="BR1348" s="4">
        <f t="shared" si="347"/>
        <v>28304</v>
      </c>
      <c r="BS1348" s="4">
        <f t="shared" si="348"/>
        <v>27859</v>
      </c>
      <c r="BT1348" s="4">
        <f t="shared" si="349"/>
        <v>444</v>
      </c>
      <c r="BU1348" s="4">
        <f t="shared" si="350"/>
        <v>73199</v>
      </c>
      <c r="BW1348" s="8">
        <v>0</v>
      </c>
    </row>
    <row r="1349" spans="1:75">
      <c r="A1349" s="4" t="s">
        <v>157</v>
      </c>
      <c r="B1349" s="18">
        <v>43046</v>
      </c>
      <c r="C1349" s="4" t="s">
        <v>179</v>
      </c>
      <c r="D1349" s="5">
        <v>2017</v>
      </c>
      <c r="E1349" s="4" t="str">
        <f t="shared" si="340"/>
        <v>SkamaniaGeneral2017</v>
      </c>
      <c r="F1349" s="4">
        <v>7561</v>
      </c>
      <c r="G1349" s="4">
        <v>879</v>
      </c>
      <c r="H1349" s="4">
        <v>2501</v>
      </c>
      <c r="I1349" s="4">
        <v>1</v>
      </c>
      <c r="J1349" s="4">
        <v>0</v>
      </c>
      <c r="K1349" s="4">
        <f t="shared" si="341"/>
        <v>2502</v>
      </c>
      <c r="L1349" s="4">
        <f t="shared" si="342"/>
        <v>0</v>
      </c>
      <c r="M1349" s="4">
        <v>7561</v>
      </c>
      <c r="N1349" s="4">
        <v>2538</v>
      </c>
      <c r="O1349" s="4">
        <v>2502</v>
      </c>
      <c r="P1349" s="4">
        <v>0</v>
      </c>
      <c r="Q1349" s="4">
        <v>0</v>
      </c>
      <c r="R1349" s="4">
        <v>36</v>
      </c>
      <c r="S1349" s="4">
        <v>21</v>
      </c>
      <c r="T1349" s="4">
        <v>2</v>
      </c>
      <c r="U1349" s="4">
        <v>10</v>
      </c>
      <c r="V1349" s="4">
        <v>0</v>
      </c>
      <c r="W1349" s="4">
        <v>4</v>
      </c>
      <c r="X1349" s="4">
        <f t="shared" si="343"/>
        <v>0</v>
      </c>
      <c r="Z1349" s="4">
        <v>106</v>
      </c>
      <c r="AA1349" s="4">
        <v>7</v>
      </c>
      <c r="AB1349" s="4">
        <v>7</v>
      </c>
      <c r="AC1349" s="4">
        <v>0</v>
      </c>
      <c r="AD1349" s="4">
        <v>0</v>
      </c>
      <c r="AE1349" s="4">
        <v>0</v>
      </c>
      <c r="AF1349" s="4">
        <v>0</v>
      </c>
      <c r="AG1349" s="4">
        <v>0</v>
      </c>
      <c r="AH1349" s="4">
        <v>0</v>
      </c>
      <c r="AI1349" s="4">
        <v>0</v>
      </c>
      <c r="AJ1349" s="4">
        <v>0</v>
      </c>
      <c r="AK1349" s="4">
        <v>0</v>
      </c>
      <c r="AL1349" s="4">
        <v>0</v>
      </c>
      <c r="AM1349" s="4">
        <v>0</v>
      </c>
      <c r="AN1349" s="4">
        <v>0</v>
      </c>
      <c r="AO1349" s="4">
        <v>0</v>
      </c>
      <c r="AP1349" s="4">
        <v>0</v>
      </c>
      <c r="AQ1349" s="4">
        <v>0</v>
      </c>
      <c r="AR1349" s="4">
        <v>0</v>
      </c>
      <c r="AS1349" s="4">
        <v>0</v>
      </c>
      <c r="AT1349" s="4">
        <v>0</v>
      </c>
      <c r="AU1349" s="4">
        <v>0</v>
      </c>
      <c r="AV1349" s="4">
        <v>0</v>
      </c>
      <c r="AY1349" s="4">
        <v>0</v>
      </c>
      <c r="AZ1349" s="4">
        <v>0</v>
      </c>
      <c r="BA1349" s="4">
        <v>0</v>
      </c>
      <c r="BG1349" s="6">
        <f t="shared" si="344"/>
        <v>3</v>
      </c>
      <c r="BH1349" s="4">
        <v>3</v>
      </c>
      <c r="BI1349" s="4">
        <v>0</v>
      </c>
      <c r="BJ1349" s="4">
        <v>1</v>
      </c>
      <c r="BK1349" s="4">
        <v>1480</v>
      </c>
      <c r="BL1349" s="4">
        <f t="shared" si="345"/>
        <v>1055</v>
      </c>
      <c r="BM1349" s="6">
        <f t="shared" si="346"/>
        <v>10</v>
      </c>
      <c r="BN1349" s="4">
        <v>10</v>
      </c>
      <c r="BO1349" s="4">
        <v>0</v>
      </c>
      <c r="BP1349" s="4">
        <v>0</v>
      </c>
      <c r="BQ1349" s="4">
        <v>0</v>
      </c>
      <c r="BR1349" s="4">
        <f t="shared" si="347"/>
        <v>2531</v>
      </c>
      <c r="BS1349" s="4">
        <f t="shared" si="348"/>
        <v>2495</v>
      </c>
      <c r="BT1349" s="4">
        <f t="shared" si="349"/>
        <v>36</v>
      </c>
      <c r="BU1349" s="4">
        <f t="shared" si="350"/>
        <v>7455</v>
      </c>
      <c r="BW1349" s="8">
        <v>0</v>
      </c>
    </row>
    <row r="1350" spans="1:75">
      <c r="A1350" s="4" t="s">
        <v>159</v>
      </c>
      <c r="B1350" s="18">
        <v>43046</v>
      </c>
      <c r="C1350" s="4" t="s">
        <v>179</v>
      </c>
      <c r="D1350" s="5">
        <v>2017</v>
      </c>
      <c r="E1350" s="4" t="str">
        <f t="shared" si="340"/>
        <v>SnohomishGeneral2017</v>
      </c>
      <c r="F1350" s="4">
        <v>453062</v>
      </c>
      <c r="G1350" s="4">
        <v>39157</v>
      </c>
      <c r="H1350" s="4">
        <v>148121</v>
      </c>
      <c r="I1350" s="4">
        <v>34</v>
      </c>
      <c r="J1350" s="4">
        <v>0</v>
      </c>
      <c r="K1350" s="4">
        <f t="shared" si="341"/>
        <v>148155</v>
      </c>
      <c r="L1350" s="4">
        <f t="shared" si="342"/>
        <v>0</v>
      </c>
      <c r="M1350" s="4">
        <v>457260</v>
      </c>
      <c r="N1350" s="4">
        <v>149494</v>
      </c>
      <c r="O1350" s="4">
        <v>148155</v>
      </c>
      <c r="P1350" s="4">
        <v>1</v>
      </c>
      <c r="Q1350" s="4">
        <v>0</v>
      </c>
      <c r="R1350" s="4">
        <v>1337</v>
      </c>
      <c r="S1350" s="4">
        <v>285</v>
      </c>
      <c r="T1350" s="4">
        <v>65</v>
      </c>
      <c r="U1350" s="4">
        <v>915</v>
      </c>
      <c r="V1350" s="4">
        <v>0</v>
      </c>
      <c r="W1350" s="4">
        <v>72</v>
      </c>
      <c r="X1350" s="4">
        <f t="shared" si="343"/>
        <v>1</v>
      </c>
      <c r="Y1350" s="2" t="s">
        <v>1158</v>
      </c>
      <c r="Z1350" s="4">
        <v>5988</v>
      </c>
      <c r="AA1350" s="4">
        <v>632</v>
      </c>
      <c r="AB1350" s="4">
        <v>627</v>
      </c>
      <c r="AC1350" s="4">
        <v>5</v>
      </c>
      <c r="AD1350" s="4">
        <v>2</v>
      </c>
      <c r="AE1350" s="4">
        <v>0</v>
      </c>
      <c r="AF1350" s="4">
        <v>0</v>
      </c>
      <c r="AG1350" s="4">
        <v>3</v>
      </c>
      <c r="AH1350" s="4">
        <v>0</v>
      </c>
      <c r="AI1350" s="4">
        <v>0</v>
      </c>
      <c r="AJ1350" s="4">
        <v>0</v>
      </c>
      <c r="AK1350" s="4">
        <v>0</v>
      </c>
      <c r="AL1350" s="4">
        <v>0</v>
      </c>
      <c r="AM1350" s="4">
        <v>0</v>
      </c>
      <c r="AN1350" s="4">
        <v>3</v>
      </c>
      <c r="AO1350" s="4">
        <v>14</v>
      </c>
      <c r="AP1350" s="4">
        <v>1</v>
      </c>
      <c r="AQ1350" s="4">
        <v>6</v>
      </c>
      <c r="AR1350" s="4">
        <v>7</v>
      </c>
      <c r="AS1350" s="4">
        <v>0</v>
      </c>
      <c r="AT1350" s="4">
        <v>0</v>
      </c>
      <c r="AU1350" s="4">
        <v>0</v>
      </c>
      <c r="AV1350" s="4">
        <v>7</v>
      </c>
      <c r="AY1350" s="4">
        <v>153</v>
      </c>
      <c r="AZ1350" s="4">
        <v>152</v>
      </c>
      <c r="BA1350" s="4">
        <v>0</v>
      </c>
      <c r="BG1350" s="6">
        <f t="shared" si="344"/>
        <v>88</v>
      </c>
      <c r="BH1350" s="4">
        <v>88</v>
      </c>
      <c r="BI1350" s="4">
        <v>0</v>
      </c>
      <c r="BJ1350" s="4">
        <v>8</v>
      </c>
      <c r="BK1350" s="4">
        <v>91106</v>
      </c>
      <c r="BL1350" s="4">
        <f t="shared" si="345"/>
        <v>58147</v>
      </c>
      <c r="BM1350" s="6">
        <f t="shared" si="346"/>
        <v>400</v>
      </c>
      <c r="BN1350" s="4">
        <v>400</v>
      </c>
      <c r="BO1350" s="4">
        <v>0</v>
      </c>
      <c r="BP1350" s="4">
        <v>38</v>
      </c>
      <c r="BQ1350" s="4">
        <v>237</v>
      </c>
      <c r="BR1350" s="4">
        <f t="shared" si="347"/>
        <v>148696</v>
      </c>
      <c r="BS1350" s="4">
        <f t="shared" si="348"/>
        <v>147370</v>
      </c>
      <c r="BT1350" s="4">
        <f t="shared" si="349"/>
        <v>1325</v>
      </c>
      <c r="BU1350" s="4">
        <f t="shared" si="350"/>
        <v>451116</v>
      </c>
      <c r="BW1350" s="8">
        <v>0</v>
      </c>
    </row>
    <row r="1351" spans="1:75" ht="29.1">
      <c r="A1351" s="4" t="s">
        <v>161</v>
      </c>
      <c r="B1351" s="18">
        <v>43046</v>
      </c>
      <c r="C1351" s="4" t="s">
        <v>179</v>
      </c>
      <c r="D1351" s="5">
        <v>2017</v>
      </c>
      <c r="E1351" s="4" t="str">
        <f t="shared" si="340"/>
        <v>SpokaneGeneral2017</v>
      </c>
      <c r="F1351" s="4">
        <v>304858</v>
      </c>
      <c r="G1351" s="4">
        <v>27851</v>
      </c>
      <c r="H1351" s="4">
        <v>104213</v>
      </c>
      <c r="I1351" s="4">
        <v>13</v>
      </c>
      <c r="J1351" s="4">
        <v>0</v>
      </c>
      <c r="K1351" s="4">
        <f t="shared" si="341"/>
        <v>104226</v>
      </c>
      <c r="L1351" s="4">
        <f t="shared" si="342"/>
        <v>-2</v>
      </c>
      <c r="M1351" s="4">
        <v>306226</v>
      </c>
      <c r="N1351" s="4">
        <v>105237</v>
      </c>
      <c r="O1351" s="4">
        <v>104228</v>
      </c>
      <c r="P1351" s="4">
        <v>2</v>
      </c>
      <c r="Q1351" s="4">
        <v>0</v>
      </c>
      <c r="R1351" s="4">
        <v>1007</v>
      </c>
      <c r="S1351" s="4">
        <v>170</v>
      </c>
      <c r="T1351" s="4">
        <v>288</v>
      </c>
      <c r="U1351" s="4">
        <v>383</v>
      </c>
      <c r="V1351" s="4">
        <v>6</v>
      </c>
      <c r="W1351" s="4">
        <v>160</v>
      </c>
      <c r="X1351" s="4">
        <f t="shared" si="343"/>
        <v>0</v>
      </c>
      <c r="Y1351" s="2" t="s">
        <v>1162</v>
      </c>
      <c r="Z1351" s="4">
        <v>5640</v>
      </c>
      <c r="AA1351" s="4">
        <v>766</v>
      </c>
      <c r="AB1351" s="4">
        <v>759</v>
      </c>
      <c r="AC1351" s="4">
        <v>7</v>
      </c>
      <c r="AD1351" s="4">
        <v>1</v>
      </c>
      <c r="AE1351" s="4">
        <v>5</v>
      </c>
      <c r="AF1351" s="4">
        <v>1</v>
      </c>
      <c r="AG1351" s="4">
        <v>0</v>
      </c>
      <c r="AH1351" s="4">
        <v>0</v>
      </c>
      <c r="AI1351" s="4">
        <v>0</v>
      </c>
      <c r="AJ1351" s="4">
        <v>0</v>
      </c>
      <c r="AK1351" s="4">
        <v>0</v>
      </c>
      <c r="AL1351" s="4">
        <v>0</v>
      </c>
      <c r="AM1351" s="4">
        <v>0</v>
      </c>
      <c r="AN1351" s="4">
        <v>9</v>
      </c>
      <c r="AO1351" s="4">
        <v>9</v>
      </c>
      <c r="AP1351" s="4">
        <v>2</v>
      </c>
      <c r="AQ1351" s="4">
        <v>0</v>
      </c>
      <c r="AR1351" s="4">
        <v>7</v>
      </c>
      <c r="AS1351" s="4">
        <v>0</v>
      </c>
      <c r="AT1351" s="4">
        <v>0</v>
      </c>
      <c r="AU1351" s="4">
        <v>0</v>
      </c>
      <c r="AV1351" s="4">
        <v>7</v>
      </c>
      <c r="AY1351" s="4">
        <v>0</v>
      </c>
      <c r="AZ1351" s="4">
        <v>0</v>
      </c>
      <c r="BA1351" s="4">
        <v>0</v>
      </c>
      <c r="BG1351" s="6">
        <f t="shared" si="344"/>
        <v>47</v>
      </c>
      <c r="BH1351" s="4">
        <v>45</v>
      </c>
      <c r="BI1351" s="4">
        <v>2</v>
      </c>
      <c r="BJ1351" s="4">
        <v>8</v>
      </c>
      <c r="BK1351" s="4">
        <v>55122</v>
      </c>
      <c r="BL1351" s="4">
        <f t="shared" si="345"/>
        <v>50068</v>
      </c>
      <c r="BM1351" s="6">
        <f t="shared" si="346"/>
        <v>113</v>
      </c>
      <c r="BN1351" s="4">
        <v>113</v>
      </c>
      <c r="BO1351" s="4">
        <v>0</v>
      </c>
      <c r="BP1351" s="4">
        <v>47</v>
      </c>
      <c r="BQ1351" s="4">
        <v>0</v>
      </c>
      <c r="BR1351" s="4">
        <f t="shared" si="347"/>
        <v>104462</v>
      </c>
      <c r="BS1351" s="4">
        <f t="shared" si="348"/>
        <v>103469</v>
      </c>
      <c r="BT1351" s="4">
        <f t="shared" si="349"/>
        <v>993</v>
      </c>
      <c r="BU1351" s="4">
        <f t="shared" si="350"/>
        <v>300577</v>
      </c>
      <c r="BW1351" s="8">
        <v>11</v>
      </c>
    </row>
    <row r="1352" spans="1:75">
      <c r="A1352" s="4" t="s">
        <v>163</v>
      </c>
      <c r="B1352" s="18">
        <v>43046</v>
      </c>
      <c r="C1352" s="4" t="s">
        <v>179</v>
      </c>
      <c r="D1352" s="5">
        <v>2017</v>
      </c>
      <c r="E1352" s="4" t="str">
        <f t="shared" si="340"/>
        <v>StevensGeneral2017</v>
      </c>
      <c r="F1352" s="4">
        <v>29864</v>
      </c>
      <c r="G1352" s="4">
        <v>2935</v>
      </c>
      <c r="H1352" s="4">
        <v>12980</v>
      </c>
      <c r="I1352" s="4">
        <v>1</v>
      </c>
      <c r="J1352" s="4">
        <v>0</v>
      </c>
      <c r="K1352" s="4">
        <f t="shared" si="341"/>
        <v>12981</v>
      </c>
      <c r="L1352" s="4">
        <f t="shared" si="342"/>
        <v>0</v>
      </c>
      <c r="M1352" s="4">
        <v>29864</v>
      </c>
      <c r="N1352" s="4">
        <v>13109</v>
      </c>
      <c r="O1352" s="4">
        <v>12981</v>
      </c>
      <c r="P1352" s="4">
        <v>0</v>
      </c>
      <c r="Q1352" s="4">
        <v>0</v>
      </c>
      <c r="R1352" s="4">
        <v>128</v>
      </c>
      <c r="S1352" s="4">
        <v>27</v>
      </c>
      <c r="T1352" s="4">
        <v>14</v>
      </c>
      <c r="U1352" s="4">
        <v>80</v>
      </c>
      <c r="V1352" s="4">
        <v>0</v>
      </c>
      <c r="W1352" s="4">
        <v>7</v>
      </c>
      <c r="X1352" s="4">
        <f t="shared" si="343"/>
        <v>0</v>
      </c>
      <c r="Z1352" s="4">
        <v>290</v>
      </c>
      <c r="AA1352" s="4">
        <v>58</v>
      </c>
      <c r="AB1352" s="4">
        <v>58</v>
      </c>
      <c r="AC1352" s="4">
        <v>0</v>
      </c>
      <c r="AD1352" s="4">
        <v>0</v>
      </c>
      <c r="AE1352" s="4">
        <v>0</v>
      </c>
      <c r="AF1352" s="4">
        <v>0</v>
      </c>
      <c r="AG1352" s="4">
        <v>0</v>
      </c>
      <c r="AH1352" s="4">
        <v>0</v>
      </c>
      <c r="AI1352" s="4">
        <v>0</v>
      </c>
      <c r="AJ1352" s="4">
        <v>0</v>
      </c>
      <c r="AK1352" s="4">
        <v>0</v>
      </c>
      <c r="AL1352" s="4">
        <v>0</v>
      </c>
      <c r="AM1352" s="4">
        <v>0</v>
      </c>
      <c r="AN1352" s="4">
        <v>0</v>
      </c>
      <c r="AO1352" s="4">
        <v>0</v>
      </c>
      <c r="AP1352" s="4">
        <v>0</v>
      </c>
      <c r="AQ1352" s="4">
        <v>0</v>
      </c>
      <c r="AR1352" s="4">
        <v>0</v>
      </c>
      <c r="AS1352" s="4">
        <v>0</v>
      </c>
      <c r="AT1352" s="4">
        <v>0</v>
      </c>
      <c r="AU1352" s="4">
        <v>0</v>
      </c>
      <c r="AV1352" s="4">
        <v>0</v>
      </c>
      <c r="AY1352" s="4">
        <v>0</v>
      </c>
      <c r="AZ1352" s="4">
        <v>0</v>
      </c>
      <c r="BA1352" s="4">
        <v>0</v>
      </c>
      <c r="BG1352" s="6">
        <f t="shared" si="344"/>
        <v>2</v>
      </c>
      <c r="BH1352" s="4">
        <v>2</v>
      </c>
      <c r="BI1352" s="4">
        <v>0</v>
      </c>
      <c r="BJ1352" s="4">
        <v>2</v>
      </c>
      <c r="BK1352" s="4">
        <v>3291</v>
      </c>
      <c r="BL1352" s="4">
        <f t="shared" si="345"/>
        <v>9816</v>
      </c>
      <c r="BM1352" s="6">
        <f t="shared" si="346"/>
        <v>7</v>
      </c>
      <c r="BN1352" s="4">
        <v>7</v>
      </c>
      <c r="BO1352" s="4">
        <v>0</v>
      </c>
      <c r="BP1352" s="4">
        <v>0</v>
      </c>
      <c r="BQ1352" s="4">
        <v>0</v>
      </c>
      <c r="BR1352" s="4">
        <f t="shared" si="347"/>
        <v>13051</v>
      </c>
      <c r="BS1352" s="4">
        <f t="shared" si="348"/>
        <v>12923</v>
      </c>
      <c r="BT1352" s="4">
        <f t="shared" si="349"/>
        <v>128</v>
      </c>
      <c r="BU1352" s="4">
        <f t="shared" si="350"/>
        <v>29574</v>
      </c>
      <c r="BW1352" s="8">
        <v>0</v>
      </c>
    </row>
    <row r="1353" spans="1:75">
      <c r="A1353" s="4" t="s">
        <v>166</v>
      </c>
      <c r="B1353" s="18">
        <v>43046</v>
      </c>
      <c r="C1353" s="4" t="s">
        <v>179</v>
      </c>
      <c r="D1353" s="5">
        <v>2017</v>
      </c>
      <c r="E1353" s="4" t="str">
        <f t="shared" si="340"/>
        <v>ThurstonGeneral2017</v>
      </c>
      <c r="F1353" s="4">
        <v>176312</v>
      </c>
      <c r="G1353" s="4">
        <v>16394</v>
      </c>
      <c r="H1353" s="4">
        <v>60462</v>
      </c>
      <c r="I1353" s="4">
        <v>22</v>
      </c>
      <c r="J1353" s="4">
        <v>6</v>
      </c>
      <c r="K1353" s="4">
        <f t="shared" si="341"/>
        <v>60478</v>
      </c>
      <c r="L1353" s="4">
        <f t="shared" si="342"/>
        <v>0</v>
      </c>
      <c r="M1353" s="4">
        <v>176610</v>
      </c>
      <c r="N1353" s="4">
        <v>60960</v>
      </c>
      <c r="O1353" s="4">
        <v>60478</v>
      </c>
      <c r="P1353" s="4">
        <v>9</v>
      </c>
      <c r="Q1353" s="4">
        <v>8</v>
      </c>
      <c r="R1353" s="4">
        <v>473</v>
      </c>
      <c r="S1353" s="4">
        <v>50</v>
      </c>
      <c r="T1353" s="4">
        <v>126</v>
      </c>
      <c r="U1353" s="4">
        <v>236</v>
      </c>
      <c r="V1353" s="4">
        <v>8</v>
      </c>
      <c r="W1353" s="4">
        <v>53</v>
      </c>
      <c r="X1353" s="4">
        <f t="shared" si="343"/>
        <v>0</v>
      </c>
      <c r="Z1353" s="4">
        <v>7425</v>
      </c>
      <c r="AA1353" s="4">
        <v>949</v>
      </c>
      <c r="AB1353" s="4">
        <v>936</v>
      </c>
      <c r="AC1353" s="4">
        <v>13</v>
      </c>
      <c r="AD1353" s="4">
        <v>2</v>
      </c>
      <c r="AE1353" s="4">
        <v>5</v>
      </c>
      <c r="AF1353" s="4">
        <v>1</v>
      </c>
      <c r="AG1353" s="4">
        <v>5</v>
      </c>
      <c r="AH1353" s="4">
        <v>0</v>
      </c>
      <c r="AI1353" s="4">
        <v>0</v>
      </c>
      <c r="AJ1353" s="4">
        <v>0</v>
      </c>
      <c r="AK1353" s="4">
        <v>0</v>
      </c>
      <c r="AL1353" s="4">
        <v>0</v>
      </c>
      <c r="AM1353" s="4">
        <v>0</v>
      </c>
      <c r="AN1353" s="4">
        <v>3</v>
      </c>
      <c r="AO1353" s="4">
        <v>6</v>
      </c>
      <c r="AP1353" s="4">
        <v>1</v>
      </c>
      <c r="AQ1353" s="4">
        <v>3</v>
      </c>
      <c r="AR1353" s="4">
        <v>2</v>
      </c>
      <c r="AS1353" s="4">
        <v>0</v>
      </c>
      <c r="AT1353" s="4">
        <v>0</v>
      </c>
      <c r="AU1353" s="4">
        <v>0</v>
      </c>
      <c r="AV1353" s="4">
        <v>2</v>
      </c>
      <c r="AY1353" s="4">
        <v>0</v>
      </c>
      <c r="AZ1353" s="4">
        <v>0</v>
      </c>
      <c r="BA1353" s="4">
        <v>0</v>
      </c>
      <c r="BG1353" s="6">
        <f t="shared" si="344"/>
        <v>53</v>
      </c>
      <c r="BH1353" s="4">
        <v>52</v>
      </c>
      <c r="BI1353" s="4">
        <v>1</v>
      </c>
      <c r="BJ1353" s="4">
        <v>40</v>
      </c>
      <c r="BK1353" s="4">
        <v>45456</v>
      </c>
      <c r="BL1353" s="4">
        <f t="shared" si="345"/>
        <v>15451</v>
      </c>
      <c r="BM1353" s="6">
        <f t="shared" si="346"/>
        <v>204</v>
      </c>
      <c r="BN1353" s="4">
        <v>0</v>
      </c>
      <c r="BO1353" s="4">
        <v>204</v>
      </c>
      <c r="BP1353" s="4">
        <v>1</v>
      </c>
      <c r="BQ1353" s="4">
        <v>134</v>
      </c>
      <c r="BR1353" s="4">
        <f t="shared" si="347"/>
        <v>60005</v>
      </c>
      <c r="BS1353" s="4">
        <f t="shared" si="348"/>
        <v>59539</v>
      </c>
      <c r="BT1353" s="4">
        <f t="shared" si="349"/>
        <v>458</v>
      </c>
      <c r="BU1353" s="4">
        <f t="shared" si="350"/>
        <v>169182</v>
      </c>
      <c r="BW1353" s="8">
        <v>15</v>
      </c>
    </row>
    <row r="1354" spans="1:75">
      <c r="A1354" s="4" t="s">
        <v>168</v>
      </c>
      <c r="B1354" s="18">
        <v>43046</v>
      </c>
      <c r="C1354" s="4" t="s">
        <v>179</v>
      </c>
      <c r="D1354" s="5">
        <v>2017</v>
      </c>
      <c r="E1354" s="4" t="str">
        <f t="shared" si="340"/>
        <v>WahkiakumGeneral2017</v>
      </c>
      <c r="F1354" s="4">
        <v>2823</v>
      </c>
      <c r="G1354" s="4">
        <v>233</v>
      </c>
      <c r="H1354" s="4">
        <v>1218</v>
      </c>
      <c r="I1354" s="4">
        <v>0</v>
      </c>
      <c r="J1354" s="4">
        <v>0</v>
      </c>
      <c r="K1354" s="4">
        <f t="shared" si="341"/>
        <v>1218</v>
      </c>
      <c r="L1354" s="4">
        <f t="shared" si="342"/>
        <v>0</v>
      </c>
      <c r="M1354" s="4">
        <v>3056</v>
      </c>
      <c r="N1354" s="4">
        <v>1222</v>
      </c>
      <c r="O1354" s="4">
        <v>1218</v>
      </c>
      <c r="P1354" s="4">
        <v>2</v>
      </c>
      <c r="Q1354" s="4">
        <v>0</v>
      </c>
      <c r="R1354" s="4">
        <v>2</v>
      </c>
      <c r="S1354" s="4">
        <v>2</v>
      </c>
      <c r="T1354" s="4">
        <v>0</v>
      </c>
      <c r="U1354" s="4">
        <v>0</v>
      </c>
      <c r="V1354" s="4">
        <v>0</v>
      </c>
      <c r="W1354" s="4">
        <v>0</v>
      </c>
      <c r="X1354" s="4">
        <f t="shared" si="343"/>
        <v>0</v>
      </c>
      <c r="Z1354" s="4">
        <v>21</v>
      </c>
      <c r="AA1354" s="4">
        <v>2</v>
      </c>
      <c r="AB1354" s="4">
        <v>2</v>
      </c>
      <c r="AC1354" s="4">
        <v>0</v>
      </c>
      <c r="AD1354" s="4">
        <v>0</v>
      </c>
      <c r="AE1354" s="4">
        <v>0</v>
      </c>
      <c r="AF1354" s="4">
        <v>0</v>
      </c>
      <c r="AG1354" s="4">
        <v>0</v>
      </c>
      <c r="AH1354" s="4">
        <v>0</v>
      </c>
      <c r="AI1354" s="4">
        <v>0</v>
      </c>
      <c r="AJ1354" s="4">
        <v>0</v>
      </c>
      <c r="AK1354" s="4">
        <v>0</v>
      </c>
      <c r="AL1354" s="4">
        <v>0</v>
      </c>
      <c r="AM1354" s="4">
        <v>0</v>
      </c>
      <c r="AN1354" s="4">
        <v>0</v>
      </c>
      <c r="AO1354" s="4">
        <v>0</v>
      </c>
      <c r="AP1354" s="4">
        <v>0</v>
      </c>
      <c r="AQ1354" s="4">
        <v>0</v>
      </c>
      <c r="AR1354" s="4">
        <v>0</v>
      </c>
      <c r="AS1354" s="4">
        <v>0</v>
      </c>
      <c r="AT1354" s="4">
        <v>0</v>
      </c>
      <c r="AU1354" s="4">
        <v>0</v>
      </c>
      <c r="AV1354" s="4">
        <v>0</v>
      </c>
      <c r="AY1354" s="4">
        <v>0</v>
      </c>
      <c r="AZ1354" s="4">
        <v>0</v>
      </c>
      <c r="BA1354" s="4">
        <v>0</v>
      </c>
      <c r="BG1354" s="6">
        <f t="shared" si="344"/>
        <v>0</v>
      </c>
      <c r="BH1354" s="4">
        <v>0</v>
      </c>
      <c r="BI1354" s="4">
        <v>0</v>
      </c>
      <c r="BJ1354" s="4">
        <v>0</v>
      </c>
      <c r="BK1354" s="4">
        <v>558</v>
      </c>
      <c r="BL1354" s="4">
        <f t="shared" si="345"/>
        <v>664</v>
      </c>
      <c r="BM1354" s="6">
        <f t="shared" si="346"/>
        <v>0</v>
      </c>
      <c r="BN1354" s="4">
        <v>0</v>
      </c>
      <c r="BO1354" s="4">
        <v>0</v>
      </c>
      <c r="BP1354" s="4">
        <v>0</v>
      </c>
      <c r="BQ1354" s="4">
        <v>0</v>
      </c>
      <c r="BR1354" s="4">
        <f t="shared" si="347"/>
        <v>1220</v>
      </c>
      <c r="BS1354" s="4">
        <f t="shared" si="348"/>
        <v>1216</v>
      </c>
      <c r="BT1354" s="4">
        <f t="shared" si="349"/>
        <v>2</v>
      </c>
      <c r="BU1354" s="4">
        <f t="shared" si="350"/>
        <v>3035</v>
      </c>
      <c r="BW1354" s="8">
        <v>0</v>
      </c>
    </row>
    <row r="1355" spans="1:75">
      <c r="A1355" s="4" t="s">
        <v>170</v>
      </c>
      <c r="B1355" s="18">
        <v>43046</v>
      </c>
      <c r="C1355" s="4" t="s">
        <v>179</v>
      </c>
      <c r="D1355" s="5">
        <v>2017</v>
      </c>
      <c r="E1355" s="4" t="str">
        <f t="shared" si="340"/>
        <v>Walla WallaGeneral2017</v>
      </c>
      <c r="F1355" s="4">
        <v>33558</v>
      </c>
      <c r="G1355" s="4">
        <v>2652</v>
      </c>
      <c r="H1355" s="4">
        <v>11054</v>
      </c>
      <c r="I1355" s="4">
        <v>0</v>
      </c>
      <c r="J1355" s="4">
        <v>0</v>
      </c>
      <c r="K1355" s="4">
        <f t="shared" si="341"/>
        <v>11054</v>
      </c>
      <c r="L1355" s="4">
        <f t="shared" si="342"/>
        <v>0</v>
      </c>
      <c r="M1355" s="4">
        <v>33670</v>
      </c>
      <c r="N1355" s="4">
        <v>11192</v>
      </c>
      <c r="O1355" s="4">
        <v>11054</v>
      </c>
      <c r="P1355" s="4">
        <v>3</v>
      </c>
      <c r="Q1355" s="4">
        <v>0</v>
      </c>
      <c r="R1355" s="4">
        <v>135</v>
      </c>
      <c r="S1355" s="4">
        <v>49</v>
      </c>
      <c r="T1355" s="4">
        <v>12</v>
      </c>
      <c r="U1355" s="4">
        <v>72</v>
      </c>
      <c r="V1355" s="4">
        <v>0</v>
      </c>
      <c r="W1355" s="4">
        <v>2</v>
      </c>
      <c r="X1355" s="4">
        <f t="shared" si="343"/>
        <v>0</v>
      </c>
      <c r="Z1355" s="4">
        <v>340</v>
      </c>
      <c r="AA1355" s="4">
        <v>50</v>
      </c>
      <c r="AB1355" s="4">
        <v>47</v>
      </c>
      <c r="AC1355" s="4">
        <v>3</v>
      </c>
      <c r="AD1355" s="4">
        <v>1</v>
      </c>
      <c r="AE1355" s="4">
        <v>2</v>
      </c>
      <c r="AF1355" s="4">
        <v>0</v>
      </c>
      <c r="AG1355" s="4">
        <v>0</v>
      </c>
      <c r="AH1355" s="4">
        <v>0</v>
      </c>
      <c r="AI1355" s="4">
        <v>0</v>
      </c>
      <c r="AJ1355" s="4">
        <v>0</v>
      </c>
      <c r="AK1355" s="4">
        <v>0</v>
      </c>
      <c r="AL1355" s="4">
        <v>0</v>
      </c>
      <c r="AM1355" s="4">
        <v>0</v>
      </c>
      <c r="AN1355" s="4">
        <v>0</v>
      </c>
      <c r="AO1355" s="4">
        <v>0</v>
      </c>
      <c r="AP1355" s="4">
        <v>0</v>
      </c>
      <c r="AQ1355" s="4">
        <v>0</v>
      </c>
      <c r="AR1355" s="4">
        <v>0</v>
      </c>
      <c r="AS1355" s="4">
        <v>0</v>
      </c>
      <c r="AT1355" s="4">
        <v>0</v>
      </c>
      <c r="AU1355" s="4">
        <v>0</v>
      </c>
      <c r="AV1355" s="4">
        <v>0</v>
      </c>
      <c r="AY1355" s="4">
        <v>0</v>
      </c>
      <c r="AZ1355" s="4">
        <v>0</v>
      </c>
      <c r="BA1355" s="4">
        <v>0</v>
      </c>
      <c r="BG1355" s="6">
        <f t="shared" si="344"/>
        <v>4</v>
      </c>
      <c r="BH1355" s="4">
        <v>4</v>
      </c>
      <c r="BI1355" s="4">
        <v>0</v>
      </c>
      <c r="BJ1355" s="4">
        <v>0</v>
      </c>
      <c r="BK1355" s="4">
        <v>6909</v>
      </c>
      <c r="BL1355" s="4">
        <f t="shared" si="345"/>
        <v>4279</v>
      </c>
      <c r="BM1355" s="6">
        <f t="shared" si="346"/>
        <v>5</v>
      </c>
      <c r="BN1355" s="4">
        <v>5</v>
      </c>
      <c r="BO1355" s="4">
        <v>0</v>
      </c>
      <c r="BP1355" s="4">
        <v>0</v>
      </c>
      <c r="BQ1355" s="4">
        <v>0</v>
      </c>
      <c r="BR1355" s="4">
        <f t="shared" si="347"/>
        <v>11142</v>
      </c>
      <c r="BS1355" s="4">
        <f t="shared" si="348"/>
        <v>11007</v>
      </c>
      <c r="BT1355" s="4">
        <f t="shared" si="349"/>
        <v>132</v>
      </c>
      <c r="BU1355" s="4">
        <f t="shared" si="350"/>
        <v>33330</v>
      </c>
      <c r="BW1355" s="8">
        <v>1</v>
      </c>
    </row>
    <row r="1356" spans="1:75">
      <c r="A1356" s="4" t="s">
        <v>172</v>
      </c>
      <c r="B1356" s="18">
        <v>43046</v>
      </c>
      <c r="C1356" s="4" t="s">
        <v>179</v>
      </c>
      <c r="D1356" s="5">
        <v>2017</v>
      </c>
      <c r="E1356" s="4" t="str">
        <f t="shared" si="340"/>
        <v>WhatcomGeneral2017</v>
      </c>
      <c r="F1356" s="4">
        <v>138688</v>
      </c>
      <c r="G1356" s="4">
        <v>11796</v>
      </c>
      <c r="H1356" s="4">
        <v>63614</v>
      </c>
      <c r="I1356" s="4">
        <v>12</v>
      </c>
      <c r="J1356" s="4">
        <v>0</v>
      </c>
      <c r="K1356" s="4">
        <f t="shared" si="341"/>
        <v>63626</v>
      </c>
      <c r="L1356" s="4">
        <f t="shared" si="342"/>
        <v>0</v>
      </c>
      <c r="M1356" s="4">
        <v>139713</v>
      </c>
      <c r="N1356" s="4">
        <v>64181</v>
      </c>
      <c r="O1356" s="4">
        <v>63626</v>
      </c>
      <c r="P1356" s="4">
        <v>1</v>
      </c>
      <c r="Q1356" s="4">
        <v>2</v>
      </c>
      <c r="R1356" s="4">
        <v>554</v>
      </c>
      <c r="S1356" s="4">
        <v>56</v>
      </c>
      <c r="T1356" s="4">
        <v>170</v>
      </c>
      <c r="U1356" s="4">
        <v>271</v>
      </c>
      <c r="V1356" s="4">
        <v>2</v>
      </c>
      <c r="W1356" s="4">
        <v>55</v>
      </c>
      <c r="X1356" s="4">
        <f t="shared" si="343"/>
        <v>0</v>
      </c>
      <c r="Z1356" s="4">
        <v>2125</v>
      </c>
      <c r="AA1356" s="4">
        <v>306</v>
      </c>
      <c r="AB1356" s="4">
        <v>300</v>
      </c>
      <c r="AC1356" s="4">
        <v>6</v>
      </c>
      <c r="AD1356" s="4">
        <v>4</v>
      </c>
      <c r="AE1356" s="4">
        <v>1</v>
      </c>
      <c r="AF1356" s="4">
        <v>0</v>
      </c>
      <c r="AG1356" s="4">
        <v>1</v>
      </c>
      <c r="AH1356" s="4">
        <v>1</v>
      </c>
      <c r="AI1356" s="4">
        <v>0</v>
      </c>
      <c r="AJ1356" s="4">
        <v>1</v>
      </c>
      <c r="AK1356" s="4">
        <v>0</v>
      </c>
      <c r="AL1356" s="4">
        <v>0</v>
      </c>
      <c r="AM1356" s="4">
        <v>0</v>
      </c>
      <c r="AN1356" s="4">
        <v>1</v>
      </c>
      <c r="AO1356" s="4">
        <v>9</v>
      </c>
      <c r="AP1356" s="4">
        <v>0</v>
      </c>
      <c r="AQ1356" s="4">
        <v>8</v>
      </c>
      <c r="AR1356" s="4">
        <v>1</v>
      </c>
      <c r="AS1356" s="4">
        <v>0</v>
      </c>
      <c r="AT1356" s="4">
        <v>0</v>
      </c>
      <c r="AU1356" s="4">
        <v>0</v>
      </c>
      <c r="AV1356" s="4">
        <v>1</v>
      </c>
      <c r="AY1356" s="4">
        <v>0</v>
      </c>
      <c r="AZ1356" s="4">
        <v>0</v>
      </c>
      <c r="BA1356" s="4">
        <v>0</v>
      </c>
      <c r="BG1356" s="6">
        <f t="shared" si="344"/>
        <v>96</v>
      </c>
      <c r="BH1356" s="4">
        <v>93</v>
      </c>
      <c r="BI1356" s="4">
        <v>3</v>
      </c>
      <c r="BJ1356" s="4">
        <v>2</v>
      </c>
      <c r="BK1356" s="4">
        <v>46682</v>
      </c>
      <c r="BL1356" s="4">
        <f t="shared" si="345"/>
        <v>17403</v>
      </c>
      <c r="BM1356" s="6">
        <f t="shared" si="346"/>
        <v>483</v>
      </c>
      <c r="BN1356" s="4">
        <v>0</v>
      </c>
      <c r="BO1356" s="4">
        <v>483</v>
      </c>
      <c r="BP1356" s="4">
        <v>0</v>
      </c>
      <c r="BQ1356" s="4">
        <v>349</v>
      </c>
      <c r="BR1356" s="4">
        <f t="shared" si="347"/>
        <v>63865</v>
      </c>
      <c r="BS1356" s="4">
        <f t="shared" si="348"/>
        <v>63318</v>
      </c>
      <c r="BT1356" s="4">
        <f t="shared" si="349"/>
        <v>546</v>
      </c>
      <c r="BU1356" s="4">
        <f t="shared" si="350"/>
        <v>137587</v>
      </c>
      <c r="BW1356" s="8">
        <v>0</v>
      </c>
    </row>
    <row r="1357" spans="1:75">
      <c r="A1357" s="4" t="s">
        <v>174</v>
      </c>
      <c r="B1357" s="18">
        <v>43046</v>
      </c>
      <c r="C1357" s="4" t="s">
        <v>179</v>
      </c>
      <c r="D1357" s="5">
        <v>2017</v>
      </c>
      <c r="E1357" s="4" t="str">
        <f t="shared" si="340"/>
        <v>WhitmanGeneral2017</v>
      </c>
      <c r="F1357" s="4">
        <v>22241</v>
      </c>
      <c r="G1357" s="4">
        <v>3159</v>
      </c>
      <c r="H1357" s="4">
        <v>8622</v>
      </c>
      <c r="I1357" s="4">
        <v>2</v>
      </c>
      <c r="J1357" s="4">
        <v>0</v>
      </c>
      <c r="K1357" s="4">
        <f t="shared" si="341"/>
        <v>8624</v>
      </c>
      <c r="L1357" s="4">
        <f t="shared" si="342"/>
        <v>0</v>
      </c>
      <c r="M1357" s="4">
        <v>22345</v>
      </c>
      <c r="N1357" s="4">
        <v>8744</v>
      </c>
      <c r="O1357" s="4">
        <v>8624</v>
      </c>
      <c r="P1357" s="4">
        <v>0</v>
      </c>
      <c r="Q1357" s="4">
        <v>0</v>
      </c>
      <c r="R1357" s="4">
        <v>120</v>
      </c>
      <c r="S1357" s="4">
        <v>13</v>
      </c>
      <c r="T1357" s="4">
        <v>46</v>
      </c>
      <c r="U1357" s="4">
        <v>56</v>
      </c>
      <c r="V1357" s="4">
        <v>0</v>
      </c>
      <c r="W1357" s="4">
        <v>5</v>
      </c>
      <c r="X1357" s="4">
        <f t="shared" si="343"/>
        <v>0</v>
      </c>
      <c r="Z1357" s="4">
        <v>346</v>
      </c>
      <c r="AA1357" s="4">
        <v>49</v>
      </c>
      <c r="AB1357" s="4">
        <v>48</v>
      </c>
      <c r="AC1357" s="4">
        <v>1</v>
      </c>
      <c r="AD1357" s="4">
        <v>0</v>
      </c>
      <c r="AE1357" s="4">
        <v>1</v>
      </c>
      <c r="AF1357" s="4">
        <v>0</v>
      </c>
      <c r="AG1357" s="4">
        <v>0</v>
      </c>
      <c r="AH1357" s="4">
        <v>0</v>
      </c>
      <c r="AI1357" s="4">
        <v>0</v>
      </c>
      <c r="AJ1357" s="4">
        <v>0</v>
      </c>
      <c r="AK1357" s="4">
        <v>0</v>
      </c>
      <c r="AL1357" s="4">
        <v>0</v>
      </c>
      <c r="AM1357" s="4">
        <v>0</v>
      </c>
      <c r="AN1357" s="4">
        <v>0</v>
      </c>
      <c r="AO1357" s="4">
        <v>0</v>
      </c>
      <c r="AP1357" s="4">
        <v>0</v>
      </c>
      <c r="AQ1357" s="4">
        <v>0</v>
      </c>
      <c r="AR1357" s="4">
        <v>0</v>
      </c>
      <c r="AS1357" s="4">
        <v>0</v>
      </c>
      <c r="AT1357" s="4">
        <v>0</v>
      </c>
      <c r="AU1357" s="4">
        <v>0</v>
      </c>
      <c r="AV1357" s="4">
        <v>0</v>
      </c>
      <c r="AY1357" s="4">
        <v>0</v>
      </c>
      <c r="AZ1357" s="4">
        <v>0</v>
      </c>
      <c r="BA1357" s="4">
        <v>0</v>
      </c>
      <c r="BG1357" s="6">
        <f t="shared" si="344"/>
        <v>12</v>
      </c>
      <c r="BH1357" s="4">
        <v>12</v>
      </c>
      <c r="BI1357" s="4">
        <v>0</v>
      </c>
      <c r="BJ1357" s="4">
        <v>0</v>
      </c>
      <c r="BK1357" s="4">
        <v>3104</v>
      </c>
      <c r="BL1357" s="4">
        <f t="shared" si="345"/>
        <v>5628</v>
      </c>
      <c r="BM1357" s="6">
        <f t="shared" si="346"/>
        <v>30</v>
      </c>
      <c r="BN1357" s="4">
        <v>30</v>
      </c>
      <c r="BO1357" s="4">
        <v>0</v>
      </c>
      <c r="BP1357" s="4">
        <v>106</v>
      </c>
      <c r="BQ1357" s="4">
        <v>0</v>
      </c>
      <c r="BR1357" s="4">
        <f t="shared" si="347"/>
        <v>8695</v>
      </c>
      <c r="BS1357" s="4">
        <f t="shared" si="348"/>
        <v>8576</v>
      </c>
      <c r="BT1357" s="4">
        <f t="shared" si="349"/>
        <v>119</v>
      </c>
      <c r="BU1357" s="4">
        <f t="shared" si="350"/>
        <v>21999</v>
      </c>
      <c r="BW1357" s="8">
        <v>0</v>
      </c>
    </row>
    <row r="1358" spans="1:75">
      <c r="A1358" s="4" t="s">
        <v>176</v>
      </c>
      <c r="B1358" s="18">
        <v>43046</v>
      </c>
      <c r="C1358" s="4" t="s">
        <v>179</v>
      </c>
      <c r="D1358" s="5">
        <v>2017</v>
      </c>
      <c r="E1358" s="4" t="str">
        <f t="shared" si="340"/>
        <v>YakimaGeneral2017</v>
      </c>
      <c r="F1358" s="4">
        <v>114670</v>
      </c>
      <c r="G1358" s="4">
        <v>6884</v>
      </c>
      <c r="H1358" s="4">
        <v>32207</v>
      </c>
      <c r="I1358" s="4">
        <v>0</v>
      </c>
      <c r="J1358" s="4">
        <v>0</v>
      </c>
      <c r="K1358" s="4">
        <f t="shared" si="341"/>
        <v>32207</v>
      </c>
      <c r="L1358" s="4">
        <f t="shared" si="342"/>
        <v>0</v>
      </c>
      <c r="M1358" s="4">
        <v>114827</v>
      </c>
      <c r="N1358" s="4">
        <v>32575</v>
      </c>
      <c r="O1358" s="4">
        <v>32207</v>
      </c>
      <c r="P1358" s="4">
        <v>1</v>
      </c>
      <c r="Q1358" s="4">
        <v>1</v>
      </c>
      <c r="R1358" s="4">
        <v>367</v>
      </c>
      <c r="S1358" s="4">
        <v>68</v>
      </c>
      <c r="T1358" s="4">
        <v>90</v>
      </c>
      <c r="U1358" s="4">
        <v>205</v>
      </c>
      <c r="V1358" s="4">
        <v>3</v>
      </c>
      <c r="W1358" s="4">
        <v>0</v>
      </c>
      <c r="X1358" s="4">
        <f t="shared" si="343"/>
        <v>0</v>
      </c>
      <c r="Z1358" s="4">
        <v>1219</v>
      </c>
      <c r="AA1358" s="4">
        <v>110</v>
      </c>
      <c r="AB1358" s="4">
        <v>109</v>
      </c>
      <c r="AC1358" s="4">
        <v>1</v>
      </c>
      <c r="AD1358" s="4">
        <v>0</v>
      </c>
      <c r="AE1358" s="4">
        <v>1</v>
      </c>
      <c r="AF1358" s="4">
        <v>0</v>
      </c>
      <c r="AG1358" s="4">
        <v>0</v>
      </c>
      <c r="AH1358" s="4">
        <v>0</v>
      </c>
      <c r="AI1358" s="4">
        <v>0</v>
      </c>
      <c r="AJ1358" s="4">
        <v>0</v>
      </c>
      <c r="AK1358" s="4">
        <v>0</v>
      </c>
      <c r="AL1358" s="4">
        <v>0</v>
      </c>
      <c r="AM1358" s="4">
        <v>0</v>
      </c>
      <c r="AN1358" s="4">
        <v>1</v>
      </c>
      <c r="AO1358" s="4">
        <v>0</v>
      </c>
      <c r="AP1358" s="4">
        <v>0</v>
      </c>
      <c r="AQ1358" s="4">
        <v>0</v>
      </c>
      <c r="AR1358" s="4">
        <v>0</v>
      </c>
      <c r="AS1358" s="4">
        <v>0</v>
      </c>
      <c r="AT1358" s="4">
        <v>0</v>
      </c>
      <c r="AU1358" s="4">
        <v>0</v>
      </c>
      <c r="AV1358" s="4">
        <v>0</v>
      </c>
      <c r="AY1358" s="4">
        <v>1</v>
      </c>
      <c r="AZ1358" s="4">
        <v>1</v>
      </c>
      <c r="BA1358" s="4">
        <v>0</v>
      </c>
      <c r="BG1358" s="6">
        <f t="shared" si="344"/>
        <v>25</v>
      </c>
      <c r="BH1358" s="4">
        <v>25</v>
      </c>
      <c r="BI1358" s="4">
        <v>0</v>
      </c>
      <c r="BJ1358" s="4">
        <v>7</v>
      </c>
      <c r="BK1358" s="4">
        <v>7878</v>
      </c>
      <c r="BL1358" s="4">
        <f t="shared" si="345"/>
        <v>24671</v>
      </c>
      <c r="BM1358" s="6">
        <f t="shared" si="346"/>
        <v>65</v>
      </c>
      <c r="BN1358" s="4">
        <v>0</v>
      </c>
      <c r="BO1358" s="4">
        <v>65</v>
      </c>
      <c r="BP1358" s="4">
        <v>0</v>
      </c>
      <c r="BQ1358" s="4">
        <v>10</v>
      </c>
      <c r="BR1358" s="4">
        <f t="shared" si="347"/>
        <v>32464</v>
      </c>
      <c r="BS1358" s="4">
        <f t="shared" si="348"/>
        <v>32097</v>
      </c>
      <c r="BT1358" s="4">
        <f t="shared" si="349"/>
        <v>366</v>
      </c>
      <c r="BU1358" s="4">
        <f t="shared" si="350"/>
        <v>113606</v>
      </c>
      <c r="BV1358" s="4">
        <f>SUM(BV1320:BV1357)</f>
        <v>0</v>
      </c>
      <c r="BW1358" s="8">
        <v>0</v>
      </c>
    </row>
    <row r="1359" spans="1:75">
      <c r="A1359" s="21" t="s">
        <v>178</v>
      </c>
      <c r="B1359" s="22">
        <v>43046</v>
      </c>
      <c r="C1359" s="21" t="s">
        <v>179</v>
      </c>
      <c r="D1359" s="23">
        <v>2017</v>
      </c>
      <c r="E1359" s="21" t="s">
        <v>1163</v>
      </c>
      <c r="F1359" s="21">
        <v>4265202</v>
      </c>
      <c r="G1359" s="21">
        <v>379355</v>
      </c>
      <c r="H1359" s="21">
        <v>1582251</v>
      </c>
      <c r="I1359" s="21">
        <v>263</v>
      </c>
      <c r="J1359" s="21">
        <v>54</v>
      </c>
      <c r="K1359" s="21">
        <v>1582460</v>
      </c>
      <c r="L1359" s="21">
        <v>-7</v>
      </c>
      <c r="M1359" s="21">
        <v>4288895</v>
      </c>
      <c r="N1359" s="21">
        <v>1601152</v>
      </c>
      <c r="O1359" s="21">
        <v>1582467</v>
      </c>
      <c r="P1359" s="21">
        <v>149</v>
      </c>
      <c r="Q1359" s="21">
        <v>42</v>
      </c>
      <c r="R1359" s="21">
        <v>18533</v>
      </c>
      <c r="S1359" s="21">
        <v>3372</v>
      </c>
      <c r="T1359" s="21">
        <v>5811</v>
      </c>
      <c r="U1359" s="21">
        <v>8825</v>
      </c>
      <c r="V1359" s="21">
        <v>227</v>
      </c>
      <c r="W1359" s="21">
        <v>1059</v>
      </c>
      <c r="X1359" s="21">
        <v>3</v>
      </c>
      <c r="Y1359" s="38">
        <v>0</v>
      </c>
      <c r="Z1359" s="21">
        <v>87024</v>
      </c>
      <c r="AA1359" s="21">
        <v>11759</v>
      </c>
      <c r="AB1359" s="21">
        <v>11572</v>
      </c>
      <c r="AC1359" s="21">
        <v>187</v>
      </c>
      <c r="AD1359" s="21">
        <v>59</v>
      </c>
      <c r="AE1359" s="21">
        <v>73</v>
      </c>
      <c r="AF1359" s="21">
        <v>10</v>
      </c>
      <c r="AG1359" s="21">
        <v>48</v>
      </c>
      <c r="AH1359" s="21">
        <v>2</v>
      </c>
      <c r="AI1359" s="21">
        <v>1</v>
      </c>
      <c r="AJ1359" s="21">
        <v>1</v>
      </c>
      <c r="AK1359" s="21">
        <v>0</v>
      </c>
      <c r="AL1359" s="21">
        <v>0</v>
      </c>
      <c r="AM1359" s="21">
        <v>0</v>
      </c>
      <c r="AN1359" s="21">
        <v>35</v>
      </c>
      <c r="AO1359" s="21">
        <v>110</v>
      </c>
      <c r="AP1359" s="21">
        <v>29</v>
      </c>
      <c r="AQ1359" s="21">
        <v>47</v>
      </c>
      <c r="AR1359" s="21">
        <v>34</v>
      </c>
      <c r="AS1359" s="21">
        <v>0</v>
      </c>
      <c r="AT1359" s="21">
        <v>1</v>
      </c>
      <c r="AU1359" s="21">
        <v>0</v>
      </c>
      <c r="AV1359" s="21">
        <v>32</v>
      </c>
      <c r="AW1359" s="21">
        <v>0</v>
      </c>
      <c r="AX1359" s="21">
        <v>0</v>
      </c>
      <c r="AY1359" s="21">
        <v>160</v>
      </c>
      <c r="AZ1359" s="21">
        <v>159</v>
      </c>
      <c r="BA1359" s="21">
        <v>0</v>
      </c>
      <c r="BB1359" s="21"/>
      <c r="BC1359" s="21"/>
      <c r="BD1359" s="21"/>
      <c r="BE1359" s="21"/>
      <c r="BF1359" s="21"/>
      <c r="BG1359" s="21">
        <v>8371</v>
      </c>
      <c r="BH1359" s="21">
        <v>8269</v>
      </c>
      <c r="BI1359" s="21">
        <v>102</v>
      </c>
      <c r="BJ1359" s="21">
        <v>588</v>
      </c>
      <c r="BK1359" s="21">
        <v>873793</v>
      </c>
      <c r="BL1359" s="21">
        <v>718828</v>
      </c>
      <c r="BM1359" s="21">
        <v>8504</v>
      </c>
      <c r="BN1359" s="21">
        <v>1129</v>
      </c>
      <c r="BO1359" s="21">
        <v>7375</v>
      </c>
      <c r="BP1359" s="21">
        <v>656</v>
      </c>
      <c r="BQ1359" s="21">
        <v>4568</v>
      </c>
      <c r="BR1359" s="21">
        <v>1589122</v>
      </c>
      <c r="BS1359" s="21">
        <v>1570688</v>
      </c>
      <c r="BT1359" s="21">
        <v>18311</v>
      </c>
      <c r="BU1359" s="21">
        <v>4201676</v>
      </c>
      <c r="BV1359" s="21">
        <v>0</v>
      </c>
      <c r="BW1359" s="21">
        <v>77</v>
      </c>
    </row>
    <row r="1360" spans="1:75">
      <c r="A1360" s="4" t="s">
        <v>98</v>
      </c>
      <c r="B1360" s="18">
        <v>42948</v>
      </c>
      <c r="C1360" s="4" t="s">
        <v>220</v>
      </c>
      <c r="D1360" s="5">
        <v>2017</v>
      </c>
      <c r="E1360" s="4" t="str">
        <f t="shared" ref="E1360:E1398" si="351">CONCATENATE(A1360,C1360,D1360)</f>
        <v>AdamsPrimary2017</v>
      </c>
      <c r="F1360" s="4">
        <v>6554</v>
      </c>
      <c r="G1360" s="4">
        <v>382</v>
      </c>
      <c r="H1360" s="4">
        <v>2043</v>
      </c>
      <c r="I1360" s="4">
        <v>0</v>
      </c>
      <c r="J1360" s="4">
        <v>0</v>
      </c>
      <c r="K1360" s="4">
        <f t="shared" ref="K1360:K1398" si="352">H1360-J1360+I1360</f>
        <v>2043</v>
      </c>
      <c r="L1360" s="4">
        <f t="shared" ref="L1360:L1398" si="353">(H1360+I1360-J1360)-(O1360)</f>
        <v>0</v>
      </c>
      <c r="M1360" s="4">
        <v>6560</v>
      </c>
      <c r="N1360" s="4">
        <v>2089</v>
      </c>
      <c r="O1360" s="4">
        <v>2043</v>
      </c>
      <c r="P1360" s="4">
        <v>1</v>
      </c>
      <c r="Q1360" s="4">
        <v>0</v>
      </c>
      <c r="R1360" s="4">
        <v>45</v>
      </c>
      <c r="S1360" s="4">
        <v>7</v>
      </c>
      <c r="T1360" s="4">
        <v>17</v>
      </c>
      <c r="U1360" s="4">
        <v>21</v>
      </c>
      <c r="V1360" s="4">
        <v>0</v>
      </c>
      <c r="W1360" s="4">
        <v>0</v>
      </c>
      <c r="X1360" s="4">
        <f t="shared" ref="X1360:X1398" si="354">(N1360)-(O1360+P1360+R1360)</f>
        <v>0</v>
      </c>
      <c r="Z1360" s="4">
        <v>50</v>
      </c>
      <c r="AA1360" s="4">
        <v>7</v>
      </c>
      <c r="AB1360" s="4">
        <v>7</v>
      </c>
      <c r="AC1360" s="4">
        <v>0</v>
      </c>
      <c r="AD1360" s="4">
        <v>0</v>
      </c>
      <c r="AE1360" s="4">
        <v>0</v>
      </c>
      <c r="AF1360" s="4">
        <v>0</v>
      </c>
      <c r="AG1360" s="4">
        <v>0</v>
      </c>
      <c r="AH1360" s="4">
        <v>0</v>
      </c>
      <c r="AI1360" s="4">
        <v>0</v>
      </c>
      <c r="AJ1360" s="4">
        <v>0</v>
      </c>
      <c r="AK1360" s="4">
        <v>0</v>
      </c>
      <c r="AL1360" s="4">
        <v>0</v>
      </c>
      <c r="AM1360" s="4">
        <v>0</v>
      </c>
      <c r="AN1360" s="4">
        <v>0</v>
      </c>
      <c r="AO1360" s="4">
        <v>0</v>
      </c>
      <c r="AP1360" s="4">
        <v>0</v>
      </c>
      <c r="AQ1360" s="4">
        <v>0</v>
      </c>
      <c r="AR1360" s="4">
        <v>0</v>
      </c>
      <c r="AS1360" s="4">
        <v>0</v>
      </c>
      <c r="AT1360" s="4">
        <v>0</v>
      </c>
      <c r="AU1360" s="4">
        <v>0</v>
      </c>
      <c r="AV1360" s="4">
        <v>0</v>
      </c>
      <c r="AW1360" s="4">
        <v>7</v>
      </c>
      <c r="AX1360" s="4">
        <v>7</v>
      </c>
      <c r="AY1360" s="4">
        <v>0</v>
      </c>
      <c r="AZ1360" s="4">
        <v>0</v>
      </c>
      <c r="BA1360" s="4">
        <v>0</v>
      </c>
      <c r="BG1360" s="8">
        <f t="shared" ref="BG1360:BG1398" si="355">BH1360+BI1360</f>
        <v>0</v>
      </c>
      <c r="BH1360" s="4">
        <v>0</v>
      </c>
      <c r="BI1360" s="4">
        <v>0</v>
      </c>
      <c r="BJ1360" s="4">
        <v>0</v>
      </c>
      <c r="BK1360" s="4">
        <v>1274</v>
      </c>
      <c r="BL1360" s="4">
        <f t="shared" ref="BL1360:BL1398" si="356">N1360-AY1360-BG1360-BK1360</f>
        <v>815</v>
      </c>
      <c r="BM1360" s="6">
        <f t="shared" ref="BM1360:BM1398" si="357">BN1360+BO1360</f>
        <v>0</v>
      </c>
      <c r="BN1360" s="4">
        <v>0</v>
      </c>
      <c r="BO1360" s="4">
        <v>0</v>
      </c>
      <c r="BP1360" s="4">
        <v>50</v>
      </c>
      <c r="BQ1360" s="4">
        <v>0</v>
      </c>
      <c r="BR1360" s="4">
        <f t="shared" ref="BR1360:BR1398" si="358">N1360-AA1360-AO1360-AH1360-AZ1360</f>
        <v>2082</v>
      </c>
      <c r="BS1360" s="4">
        <f t="shared" ref="BS1360:BS1398" si="359">O1360-AB1360-AQ1360-AI1360-AZ1360</f>
        <v>2036</v>
      </c>
      <c r="BT1360" s="4">
        <f t="shared" ref="BT1360:BT1398" si="360">R1360-AC1360-AR1360-AJ1360-AK1360-AL1360-AM1360-BA1360</f>
        <v>45</v>
      </c>
      <c r="BU1360" s="4">
        <f t="shared" ref="BU1360:BU1398" si="361">M1360-Z1360-AN1360-AY1360</f>
        <v>6510</v>
      </c>
      <c r="BW1360" s="4">
        <v>0</v>
      </c>
    </row>
    <row r="1361" spans="1:75">
      <c r="A1361" s="4" t="s">
        <v>101</v>
      </c>
      <c r="B1361" s="18">
        <v>42948</v>
      </c>
      <c r="C1361" s="4" t="s">
        <v>220</v>
      </c>
      <c r="D1361" s="5">
        <v>2017</v>
      </c>
      <c r="E1361" s="4" t="str">
        <f t="shared" si="351"/>
        <v>AsotinPrimary2017</v>
      </c>
      <c r="K1361" s="4">
        <f t="shared" si="352"/>
        <v>0</v>
      </c>
      <c r="L1361" s="4">
        <f t="shared" si="353"/>
        <v>0</v>
      </c>
      <c r="X1361" s="4">
        <f t="shared" si="354"/>
        <v>0</v>
      </c>
      <c r="BG1361" s="8">
        <f t="shared" si="355"/>
        <v>0</v>
      </c>
      <c r="BL1361" s="4">
        <f t="shared" si="356"/>
        <v>0</v>
      </c>
      <c r="BM1361" s="6">
        <f t="shared" si="357"/>
        <v>0</v>
      </c>
      <c r="BR1361" s="4">
        <f t="shared" si="358"/>
        <v>0</v>
      </c>
      <c r="BS1361" s="4">
        <f t="shared" si="359"/>
        <v>0</v>
      </c>
      <c r="BT1361" s="4">
        <f t="shared" si="360"/>
        <v>0</v>
      </c>
      <c r="BU1361" s="4">
        <f t="shared" si="361"/>
        <v>0</v>
      </c>
    </row>
    <row r="1362" spans="1:75">
      <c r="A1362" s="4" t="s">
        <v>103</v>
      </c>
      <c r="B1362" s="18">
        <v>42948</v>
      </c>
      <c r="C1362" s="4" t="s">
        <v>220</v>
      </c>
      <c r="D1362" s="5">
        <v>2017</v>
      </c>
      <c r="E1362" s="4" t="str">
        <f t="shared" si="351"/>
        <v>BentonPrimary2017</v>
      </c>
      <c r="F1362" s="4">
        <v>107872</v>
      </c>
      <c r="G1362" s="4">
        <v>7446</v>
      </c>
      <c r="H1362" s="4">
        <v>26541</v>
      </c>
      <c r="I1362" s="4">
        <v>0</v>
      </c>
      <c r="J1362" s="4">
        <v>0</v>
      </c>
      <c r="K1362" s="4">
        <f t="shared" si="352"/>
        <v>26541</v>
      </c>
      <c r="L1362" s="4">
        <f t="shared" si="353"/>
        <v>0</v>
      </c>
      <c r="M1362" s="4">
        <v>108001</v>
      </c>
      <c r="N1362" s="4">
        <v>26911</v>
      </c>
      <c r="O1362" s="4">
        <v>26541</v>
      </c>
      <c r="P1362" s="4">
        <v>0</v>
      </c>
      <c r="Q1362" s="4">
        <v>0</v>
      </c>
      <c r="R1362" s="4">
        <v>370</v>
      </c>
      <c r="S1362" s="4">
        <v>72</v>
      </c>
      <c r="T1362" s="4">
        <v>67</v>
      </c>
      <c r="U1362" s="4">
        <v>221</v>
      </c>
      <c r="V1362" s="4">
        <v>0</v>
      </c>
      <c r="W1362" s="4">
        <v>10</v>
      </c>
      <c r="X1362" s="4">
        <f t="shared" si="354"/>
        <v>0</v>
      </c>
      <c r="Z1362" s="4">
        <v>911</v>
      </c>
      <c r="AA1362" s="4">
        <v>108</v>
      </c>
      <c r="AB1362" s="4">
        <v>107</v>
      </c>
      <c r="AC1362" s="4">
        <v>1</v>
      </c>
      <c r="AD1362" s="4">
        <v>1</v>
      </c>
      <c r="AE1362" s="4">
        <v>0</v>
      </c>
      <c r="AF1362" s="4">
        <v>0</v>
      </c>
      <c r="AG1362" s="4">
        <v>0</v>
      </c>
      <c r="AH1362" s="4">
        <v>0</v>
      </c>
      <c r="AI1362" s="4">
        <v>0</v>
      </c>
      <c r="AJ1362" s="4">
        <v>0</v>
      </c>
      <c r="AK1362" s="4">
        <v>0</v>
      </c>
      <c r="AL1362" s="4">
        <v>0</v>
      </c>
      <c r="AM1362" s="4">
        <v>0</v>
      </c>
      <c r="AN1362" s="4">
        <v>2</v>
      </c>
      <c r="AO1362" s="4">
        <v>2</v>
      </c>
      <c r="AP1362" s="4">
        <v>0</v>
      </c>
      <c r="AQ1362" s="4">
        <v>2</v>
      </c>
      <c r="AR1362" s="4">
        <v>0</v>
      </c>
      <c r="AS1362" s="4">
        <v>0</v>
      </c>
      <c r="AT1362" s="4">
        <v>0</v>
      </c>
      <c r="AU1362" s="4">
        <v>0</v>
      </c>
      <c r="AV1362" s="4">
        <v>0</v>
      </c>
      <c r="AW1362" s="4">
        <v>108</v>
      </c>
      <c r="AX1362" s="4">
        <v>107</v>
      </c>
      <c r="AY1362" s="4">
        <v>0</v>
      </c>
      <c r="AZ1362" s="4">
        <v>0</v>
      </c>
      <c r="BA1362" s="4">
        <v>0</v>
      </c>
      <c r="BG1362" s="8">
        <f t="shared" si="355"/>
        <v>12</v>
      </c>
      <c r="BH1362" s="4">
        <v>12</v>
      </c>
      <c r="BI1362" s="4">
        <v>0</v>
      </c>
      <c r="BJ1362" s="4">
        <v>5</v>
      </c>
      <c r="BK1362" s="4">
        <v>16379</v>
      </c>
      <c r="BL1362" s="4">
        <f t="shared" si="356"/>
        <v>10520</v>
      </c>
      <c r="BM1362" s="6">
        <f t="shared" si="357"/>
        <v>17</v>
      </c>
      <c r="BN1362" s="4">
        <v>0</v>
      </c>
      <c r="BO1362" s="4">
        <v>17</v>
      </c>
      <c r="BP1362" s="4">
        <v>4</v>
      </c>
      <c r="BQ1362" s="4">
        <v>0</v>
      </c>
      <c r="BR1362" s="4">
        <f t="shared" si="358"/>
        <v>26801</v>
      </c>
      <c r="BS1362" s="4">
        <f t="shared" si="359"/>
        <v>26432</v>
      </c>
      <c r="BT1362" s="4">
        <f t="shared" si="360"/>
        <v>369</v>
      </c>
      <c r="BU1362" s="4">
        <f t="shared" si="361"/>
        <v>107088</v>
      </c>
      <c r="BW1362" s="4">
        <v>0</v>
      </c>
    </row>
    <row r="1363" spans="1:75">
      <c r="A1363" s="4" t="s">
        <v>105</v>
      </c>
      <c r="B1363" s="18">
        <v>42948</v>
      </c>
      <c r="C1363" s="4" t="s">
        <v>220</v>
      </c>
      <c r="D1363" s="5">
        <v>2017</v>
      </c>
      <c r="E1363" s="4" t="str">
        <f t="shared" si="351"/>
        <v>ChelanPrimary2017</v>
      </c>
      <c r="F1363" s="4">
        <v>34959</v>
      </c>
      <c r="G1363" s="4">
        <v>2205</v>
      </c>
      <c r="H1363" s="4">
        <v>11995</v>
      </c>
      <c r="I1363" s="4">
        <v>0</v>
      </c>
      <c r="J1363" s="4">
        <v>1</v>
      </c>
      <c r="K1363" s="4">
        <f t="shared" si="352"/>
        <v>11994</v>
      </c>
      <c r="L1363" s="4">
        <f t="shared" si="353"/>
        <v>0</v>
      </c>
      <c r="M1363" s="4">
        <v>35013</v>
      </c>
      <c r="N1363" s="4">
        <v>12077</v>
      </c>
      <c r="O1363" s="4">
        <v>11994</v>
      </c>
      <c r="P1363" s="4">
        <v>0</v>
      </c>
      <c r="Q1363" s="4">
        <v>0</v>
      </c>
      <c r="R1363" s="4">
        <v>82</v>
      </c>
      <c r="S1363" s="4">
        <v>20</v>
      </c>
      <c r="T1363" s="4">
        <v>23</v>
      </c>
      <c r="U1363" s="4">
        <v>39</v>
      </c>
      <c r="V1363" s="4">
        <v>0</v>
      </c>
      <c r="W1363" s="4">
        <v>0</v>
      </c>
      <c r="X1363" s="4">
        <f t="shared" si="354"/>
        <v>1</v>
      </c>
      <c r="Z1363" s="4">
        <v>290</v>
      </c>
      <c r="AA1363" s="4">
        <v>24</v>
      </c>
      <c r="AB1363" s="4">
        <v>24</v>
      </c>
      <c r="AC1363" s="4">
        <v>0</v>
      </c>
      <c r="AD1363" s="4">
        <v>0</v>
      </c>
      <c r="AE1363" s="4">
        <v>0</v>
      </c>
      <c r="AF1363" s="4">
        <v>0</v>
      </c>
      <c r="AG1363" s="4">
        <v>0</v>
      </c>
      <c r="AH1363" s="4">
        <v>0</v>
      </c>
      <c r="AI1363" s="4">
        <v>0</v>
      </c>
      <c r="AJ1363" s="4">
        <v>0</v>
      </c>
      <c r="AK1363" s="4">
        <v>0</v>
      </c>
      <c r="AL1363" s="4">
        <v>0</v>
      </c>
      <c r="AM1363" s="4">
        <v>0</v>
      </c>
      <c r="AN1363" s="4">
        <v>0</v>
      </c>
      <c r="AO1363" s="4">
        <v>0</v>
      </c>
      <c r="AP1363" s="4">
        <v>0</v>
      </c>
      <c r="AQ1363" s="4">
        <v>0</v>
      </c>
      <c r="AR1363" s="4">
        <v>0</v>
      </c>
      <c r="AS1363" s="4">
        <v>0</v>
      </c>
      <c r="AT1363" s="4">
        <v>0</v>
      </c>
      <c r="AU1363" s="4">
        <v>0</v>
      </c>
      <c r="AV1363" s="4">
        <v>0</v>
      </c>
      <c r="AW1363" s="4">
        <v>24</v>
      </c>
      <c r="AX1363" s="4">
        <v>24</v>
      </c>
      <c r="AY1363" s="4">
        <v>0</v>
      </c>
      <c r="AZ1363" s="4">
        <v>0</v>
      </c>
      <c r="BA1363" s="4">
        <v>0</v>
      </c>
      <c r="BG1363" s="8">
        <f t="shared" si="355"/>
        <v>8</v>
      </c>
      <c r="BH1363" s="4">
        <v>8</v>
      </c>
      <c r="BI1363" s="4">
        <v>0</v>
      </c>
      <c r="BJ1363" s="4">
        <v>0</v>
      </c>
      <c r="BK1363" s="4">
        <v>8454</v>
      </c>
      <c r="BL1363" s="4">
        <f t="shared" si="356"/>
        <v>3615</v>
      </c>
      <c r="BM1363" s="6">
        <f t="shared" si="357"/>
        <v>14</v>
      </c>
      <c r="BN1363" s="4">
        <v>0</v>
      </c>
      <c r="BO1363" s="4">
        <v>14</v>
      </c>
      <c r="BP1363" s="4">
        <v>0</v>
      </c>
      <c r="BQ1363" s="4">
        <v>2</v>
      </c>
      <c r="BR1363" s="4">
        <f t="shared" si="358"/>
        <v>12053</v>
      </c>
      <c r="BS1363" s="4">
        <f t="shared" si="359"/>
        <v>11970</v>
      </c>
      <c r="BT1363" s="4">
        <f t="shared" si="360"/>
        <v>82</v>
      </c>
      <c r="BU1363" s="4">
        <f t="shared" si="361"/>
        <v>34723</v>
      </c>
      <c r="BW1363" s="4">
        <v>0</v>
      </c>
    </row>
    <row r="1364" spans="1:75">
      <c r="A1364" s="4" t="s">
        <v>107</v>
      </c>
      <c r="B1364" s="18">
        <v>42948</v>
      </c>
      <c r="C1364" s="4" t="s">
        <v>220</v>
      </c>
      <c r="D1364" s="5">
        <v>2017</v>
      </c>
      <c r="E1364" s="4" t="str">
        <f t="shared" si="351"/>
        <v>ClallamPrimary2017</v>
      </c>
      <c r="F1364" s="4">
        <v>46434</v>
      </c>
      <c r="G1364" s="4">
        <v>2855</v>
      </c>
      <c r="H1364" s="4">
        <v>13367</v>
      </c>
      <c r="I1364" s="4">
        <v>1</v>
      </c>
      <c r="J1364" s="4">
        <v>0</v>
      </c>
      <c r="K1364" s="4">
        <f t="shared" si="352"/>
        <v>13368</v>
      </c>
      <c r="L1364" s="4">
        <f t="shared" si="353"/>
        <v>0</v>
      </c>
      <c r="M1364" s="4">
        <v>46528</v>
      </c>
      <c r="N1364" s="4">
        <v>13462</v>
      </c>
      <c r="O1364" s="4">
        <v>13368</v>
      </c>
      <c r="P1364" s="4">
        <v>0</v>
      </c>
      <c r="Q1364" s="4">
        <v>0</v>
      </c>
      <c r="R1364" s="4">
        <v>94</v>
      </c>
      <c r="S1364" s="4">
        <v>38</v>
      </c>
      <c r="T1364" s="4">
        <v>27</v>
      </c>
      <c r="U1364" s="4">
        <v>23</v>
      </c>
      <c r="V1364" s="4">
        <v>0</v>
      </c>
      <c r="W1364" s="4">
        <v>6</v>
      </c>
      <c r="X1364" s="4">
        <f t="shared" si="354"/>
        <v>0</v>
      </c>
      <c r="Z1364" s="4">
        <v>703</v>
      </c>
      <c r="AA1364" s="4">
        <v>54</v>
      </c>
      <c r="AB1364" s="4">
        <v>53</v>
      </c>
      <c r="AC1364" s="4">
        <v>1</v>
      </c>
      <c r="AD1364" s="4">
        <v>0</v>
      </c>
      <c r="AE1364" s="4">
        <v>1</v>
      </c>
      <c r="AF1364" s="4">
        <v>0</v>
      </c>
      <c r="AG1364" s="4">
        <v>0</v>
      </c>
      <c r="AH1364" s="4">
        <v>0</v>
      </c>
      <c r="AI1364" s="4">
        <v>0</v>
      </c>
      <c r="AJ1364" s="4">
        <v>0</v>
      </c>
      <c r="AK1364" s="4">
        <v>0</v>
      </c>
      <c r="AL1364" s="4">
        <v>0</v>
      </c>
      <c r="AM1364" s="4">
        <v>0</v>
      </c>
      <c r="AN1364" s="4">
        <v>0</v>
      </c>
      <c r="AO1364" s="4">
        <v>0</v>
      </c>
      <c r="AP1364" s="4">
        <v>0</v>
      </c>
      <c r="AQ1364" s="4">
        <v>0</v>
      </c>
      <c r="AR1364" s="4">
        <v>0</v>
      </c>
      <c r="AS1364" s="4">
        <v>0</v>
      </c>
      <c r="AT1364" s="4">
        <v>0</v>
      </c>
      <c r="AU1364" s="4">
        <v>0</v>
      </c>
      <c r="AV1364" s="4">
        <v>0</v>
      </c>
      <c r="AW1364" s="4">
        <v>54</v>
      </c>
      <c r="AX1364" s="4">
        <v>53</v>
      </c>
      <c r="AY1364" s="4">
        <v>0</v>
      </c>
      <c r="AZ1364" s="4">
        <v>0</v>
      </c>
      <c r="BA1364" s="4">
        <v>0</v>
      </c>
      <c r="BG1364" s="8">
        <f t="shared" si="355"/>
        <v>5</v>
      </c>
      <c r="BH1364" s="4">
        <v>3</v>
      </c>
      <c r="BI1364" s="4">
        <v>2</v>
      </c>
      <c r="BJ1364" s="4">
        <v>0</v>
      </c>
      <c r="BK1364" s="4">
        <v>9414</v>
      </c>
      <c r="BL1364" s="4">
        <f t="shared" si="356"/>
        <v>4043</v>
      </c>
      <c r="BM1364" s="6">
        <f t="shared" si="357"/>
        <v>2</v>
      </c>
      <c r="BN1364" s="4">
        <v>2</v>
      </c>
      <c r="BO1364" s="4">
        <v>0</v>
      </c>
      <c r="BP1364" s="4">
        <v>300</v>
      </c>
      <c r="BQ1364" s="4">
        <v>0</v>
      </c>
      <c r="BR1364" s="4">
        <f t="shared" si="358"/>
        <v>13408</v>
      </c>
      <c r="BS1364" s="4">
        <f t="shared" si="359"/>
        <v>13315</v>
      </c>
      <c r="BT1364" s="4">
        <f t="shared" si="360"/>
        <v>93</v>
      </c>
      <c r="BU1364" s="4">
        <f t="shared" si="361"/>
        <v>45825</v>
      </c>
      <c r="BW1364" s="4">
        <v>0</v>
      </c>
    </row>
    <row r="1365" spans="1:75">
      <c r="A1365" s="4" t="s">
        <v>109</v>
      </c>
      <c r="B1365" s="18">
        <v>42948</v>
      </c>
      <c r="C1365" s="4" t="s">
        <v>220</v>
      </c>
      <c r="D1365" s="5">
        <v>2017</v>
      </c>
      <c r="E1365" s="4" t="str">
        <f t="shared" si="351"/>
        <v>ClarkPrimary2017</v>
      </c>
      <c r="F1365" s="4">
        <v>238855</v>
      </c>
      <c r="G1365" s="4">
        <v>20362</v>
      </c>
      <c r="H1365" s="4">
        <v>47584</v>
      </c>
      <c r="I1365" s="4">
        <v>12</v>
      </c>
      <c r="J1365" s="4">
        <v>1</v>
      </c>
      <c r="K1365" s="4">
        <f t="shared" si="352"/>
        <v>47595</v>
      </c>
      <c r="L1365" s="4">
        <f t="shared" si="353"/>
        <v>0</v>
      </c>
      <c r="M1365" s="4">
        <v>240603</v>
      </c>
      <c r="N1365" s="4">
        <v>48214</v>
      </c>
      <c r="O1365" s="4">
        <v>47595</v>
      </c>
      <c r="P1365" s="4">
        <v>0</v>
      </c>
      <c r="Q1365" s="4">
        <v>0</v>
      </c>
      <c r="R1365" s="4">
        <v>619</v>
      </c>
      <c r="S1365" s="4">
        <v>91</v>
      </c>
      <c r="T1365" s="4">
        <v>152</v>
      </c>
      <c r="U1365" s="4">
        <v>356</v>
      </c>
      <c r="V1365" s="4">
        <v>0</v>
      </c>
      <c r="W1365" s="4">
        <v>20</v>
      </c>
      <c r="X1365" s="4">
        <f t="shared" si="354"/>
        <v>0</v>
      </c>
      <c r="Z1365" s="4">
        <v>2417</v>
      </c>
      <c r="AA1365" s="4">
        <v>199</v>
      </c>
      <c r="AB1365" s="4">
        <v>194</v>
      </c>
      <c r="AC1365" s="4">
        <v>5</v>
      </c>
      <c r="AD1365" s="4">
        <v>3</v>
      </c>
      <c r="AE1365" s="4">
        <v>1</v>
      </c>
      <c r="AF1365" s="4">
        <v>0</v>
      </c>
      <c r="AG1365" s="4">
        <v>1</v>
      </c>
      <c r="AH1365" s="4">
        <v>0</v>
      </c>
      <c r="AI1365" s="4">
        <v>0</v>
      </c>
      <c r="AJ1365" s="4">
        <v>0</v>
      </c>
      <c r="AK1365" s="4">
        <v>0</v>
      </c>
      <c r="AL1365" s="4">
        <v>0</v>
      </c>
      <c r="AM1365" s="4">
        <v>0</v>
      </c>
      <c r="AN1365" s="4">
        <v>1</v>
      </c>
      <c r="AO1365" s="4">
        <v>1</v>
      </c>
      <c r="AP1365" s="4">
        <v>0</v>
      </c>
      <c r="AQ1365" s="4">
        <v>1</v>
      </c>
      <c r="AR1365" s="4">
        <v>0</v>
      </c>
      <c r="AS1365" s="4">
        <v>0</v>
      </c>
      <c r="AT1365" s="4">
        <v>0</v>
      </c>
      <c r="AU1365" s="4">
        <v>0</v>
      </c>
      <c r="AV1365" s="4">
        <v>0</v>
      </c>
      <c r="AW1365" s="4">
        <v>199</v>
      </c>
      <c r="AX1365" s="4">
        <v>194</v>
      </c>
      <c r="AY1365" s="4">
        <v>3</v>
      </c>
      <c r="AZ1365" s="4">
        <v>3</v>
      </c>
      <c r="BA1365" s="4">
        <v>0</v>
      </c>
      <c r="BG1365" s="8">
        <f t="shared" si="355"/>
        <v>58</v>
      </c>
      <c r="BH1365" s="4">
        <v>57</v>
      </c>
      <c r="BI1365" s="4">
        <v>1</v>
      </c>
      <c r="BJ1365" s="4">
        <v>2</v>
      </c>
      <c r="BK1365" s="4">
        <v>16065</v>
      </c>
      <c r="BL1365" s="4">
        <f t="shared" si="356"/>
        <v>32088</v>
      </c>
      <c r="BM1365" s="6">
        <f t="shared" si="357"/>
        <v>46</v>
      </c>
      <c r="BN1365" s="4">
        <v>0</v>
      </c>
      <c r="BO1365" s="4">
        <v>46</v>
      </c>
      <c r="BP1365" s="4">
        <v>0</v>
      </c>
      <c r="BQ1365" s="4">
        <v>2</v>
      </c>
      <c r="BR1365" s="4">
        <f t="shared" si="358"/>
        <v>48011</v>
      </c>
      <c r="BS1365" s="4">
        <f t="shared" si="359"/>
        <v>47397</v>
      </c>
      <c r="BT1365" s="4">
        <f t="shared" si="360"/>
        <v>614</v>
      </c>
      <c r="BU1365" s="4">
        <f t="shared" si="361"/>
        <v>238182</v>
      </c>
      <c r="BW1365" s="4">
        <v>0</v>
      </c>
    </row>
    <row r="1366" spans="1:75">
      <c r="A1366" s="4" t="s">
        <v>111</v>
      </c>
      <c r="B1366" s="18">
        <v>42948</v>
      </c>
      <c r="C1366" s="4" t="s">
        <v>220</v>
      </c>
      <c r="D1366" s="5">
        <v>2017</v>
      </c>
      <c r="E1366" s="4" t="str">
        <f t="shared" si="351"/>
        <v>ColumbiaPrimary2017</v>
      </c>
      <c r="K1366" s="4">
        <f t="shared" si="352"/>
        <v>0</v>
      </c>
      <c r="L1366" s="4">
        <f t="shared" si="353"/>
        <v>0</v>
      </c>
      <c r="X1366" s="4">
        <f t="shared" si="354"/>
        <v>0</v>
      </c>
      <c r="BG1366" s="8">
        <f t="shared" si="355"/>
        <v>0</v>
      </c>
      <c r="BL1366" s="4">
        <f t="shared" si="356"/>
        <v>0</v>
      </c>
      <c r="BM1366" s="6">
        <f t="shared" si="357"/>
        <v>0</v>
      </c>
      <c r="BR1366" s="4">
        <f t="shared" si="358"/>
        <v>0</v>
      </c>
      <c r="BS1366" s="4">
        <f t="shared" si="359"/>
        <v>0</v>
      </c>
      <c r="BT1366" s="4">
        <f t="shared" si="360"/>
        <v>0</v>
      </c>
      <c r="BU1366" s="4">
        <f t="shared" si="361"/>
        <v>0</v>
      </c>
    </row>
    <row r="1367" spans="1:75">
      <c r="A1367" s="4" t="s">
        <v>113</v>
      </c>
      <c r="B1367" s="18">
        <v>42948</v>
      </c>
      <c r="C1367" s="4" t="s">
        <v>220</v>
      </c>
      <c r="D1367" s="5">
        <v>2017</v>
      </c>
      <c r="E1367" s="4" t="str">
        <f t="shared" si="351"/>
        <v>CowlitzPrimary2017</v>
      </c>
      <c r="F1367" s="4">
        <v>39893</v>
      </c>
      <c r="G1367" s="4">
        <v>3178</v>
      </c>
      <c r="H1367" s="4">
        <v>8071</v>
      </c>
      <c r="I1367" s="4">
        <v>1</v>
      </c>
      <c r="J1367" s="4">
        <v>1</v>
      </c>
      <c r="K1367" s="4">
        <f t="shared" si="352"/>
        <v>8071</v>
      </c>
      <c r="L1367" s="4">
        <f t="shared" si="353"/>
        <v>0</v>
      </c>
      <c r="M1367" s="4">
        <v>39975</v>
      </c>
      <c r="N1367" s="4">
        <v>8148</v>
      </c>
      <c r="O1367" s="4">
        <v>8071</v>
      </c>
      <c r="P1367" s="4">
        <v>0</v>
      </c>
      <c r="Q1367" s="4">
        <v>0</v>
      </c>
      <c r="R1367" s="4">
        <v>76</v>
      </c>
      <c r="S1367" s="4">
        <v>15</v>
      </c>
      <c r="T1367" s="4">
        <v>21</v>
      </c>
      <c r="U1367" s="4">
        <f t="shared" ref="U1367:U1393" si="362">R1367-S1367-T1367-V1367-W1367</f>
        <v>38</v>
      </c>
      <c r="V1367" s="4">
        <v>1</v>
      </c>
      <c r="W1367" s="4">
        <v>1</v>
      </c>
      <c r="X1367" s="4">
        <f t="shared" si="354"/>
        <v>1</v>
      </c>
      <c r="Z1367" s="4">
        <v>411</v>
      </c>
      <c r="AA1367" s="4">
        <v>26</v>
      </c>
      <c r="AB1367" s="4">
        <v>25</v>
      </c>
      <c r="AC1367" s="4">
        <v>1</v>
      </c>
      <c r="AD1367" s="4">
        <v>1</v>
      </c>
      <c r="AE1367" s="4">
        <v>0</v>
      </c>
      <c r="AF1367" s="4">
        <v>0</v>
      </c>
      <c r="AG1367" s="4">
        <v>0</v>
      </c>
      <c r="AH1367" s="4">
        <v>0</v>
      </c>
      <c r="AI1367" s="4">
        <v>0</v>
      </c>
      <c r="AJ1367" s="4">
        <v>0</v>
      </c>
      <c r="AK1367" s="4">
        <v>0</v>
      </c>
      <c r="AL1367" s="4">
        <v>0</v>
      </c>
      <c r="AM1367" s="4">
        <v>0</v>
      </c>
      <c r="AN1367" s="4">
        <v>0</v>
      </c>
      <c r="AO1367" s="4">
        <v>0</v>
      </c>
      <c r="AP1367" s="4">
        <v>0</v>
      </c>
      <c r="AQ1367" s="4">
        <v>0</v>
      </c>
      <c r="AR1367" s="4">
        <v>0</v>
      </c>
      <c r="AS1367" s="4">
        <v>0</v>
      </c>
      <c r="AT1367" s="4">
        <v>0</v>
      </c>
      <c r="AU1367" s="4">
        <v>0</v>
      </c>
      <c r="AV1367" s="4">
        <v>0</v>
      </c>
      <c r="AW1367" s="4">
        <v>26</v>
      </c>
      <c r="AX1367" s="4">
        <v>25</v>
      </c>
      <c r="AY1367" s="4">
        <v>0</v>
      </c>
      <c r="AZ1367" s="4">
        <v>0</v>
      </c>
      <c r="BA1367" s="4">
        <v>0</v>
      </c>
      <c r="BG1367" s="8">
        <f t="shared" si="355"/>
        <v>3</v>
      </c>
      <c r="BH1367" s="4">
        <v>3</v>
      </c>
      <c r="BI1367" s="4">
        <v>0</v>
      </c>
      <c r="BJ1367" s="4">
        <v>1</v>
      </c>
      <c r="BK1367" s="4">
        <v>5645</v>
      </c>
      <c r="BL1367" s="4">
        <f t="shared" si="356"/>
        <v>2500</v>
      </c>
      <c r="BM1367" s="6">
        <f t="shared" si="357"/>
        <v>16</v>
      </c>
      <c r="BN1367" s="4">
        <v>16</v>
      </c>
      <c r="BO1367" s="4">
        <v>0</v>
      </c>
      <c r="BP1367" s="4">
        <v>0</v>
      </c>
      <c r="BQ1367" s="4">
        <v>63</v>
      </c>
      <c r="BR1367" s="4">
        <f t="shared" si="358"/>
        <v>8122</v>
      </c>
      <c r="BS1367" s="4">
        <f t="shared" si="359"/>
        <v>8046</v>
      </c>
      <c r="BT1367" s="4">
        <f t="shared" si="360"/>
        <v>75</v>
      </c>
      <c r="BU1367" s="4">
        <f t="shared" si="361"/>
        <v>39564</v>
      </c>
      <c r="BW1367" s="8">
        <v>0</v>
      </c>
    </row>
    <row r="1368" spans="1:75">
      <c r="A1368" s="4" t="s">
        <v>115</v>
      </c>
      <c r="B1368" s="18">
        <v>42948</v>
      </c>
      <c r="C1368" s="4" t="s">
        <v>220</v>
      </c>
      <c r="D1368" s="5">
        <v>2017</v>
      </c>
      <c r="E1368" s="4" t="str">
        <f t="shared" si="351"/>
        <v>DouglasPrimary2017</v>
      </c>
      <c r="F1368" s="4">
        <v>17388</v>
      </c>
      <c r="G1368" s="4">
        <v>1167</v>
      </c>
      <c r="H1368" s="4">
        <v>3723</v>
      </c>
      <c r="I1368" s="4">
        <v>0</v>
      </c>
      <c r="J1368" s="4">
        <v>0</v>
      </c>
      <c r="K1368" s="4">
        <f t="shared" si="352"/>
        <v>3723</v>
      </c>
      <c r="L1368" s="4">
        <f t="shared" si="353"/>
        <v>0</v>
      </c>
      <c r="M1368" s="4">
        <v>17509</v>
      </c>
      <c r="N1368" s="4">
        <v>3768</v>
      </c>
      <c r="O1368" s="4">
        <v>3723</v>
      </c>
      <c r="P1368" s="4">
        <v>0</v>
      </c>
      <c r="Q1368" s="4">
        <v>0</v>
      </c>
      <c r="R1368" s="4">
        <v>45</v>
      </c>
      <c r="S1368" s="4">
        <v>3</v>
      </c>
      <c r="T1368" s="4">
        <v>13</v>
      </c>
      <c r="U1368" s="4">
        <f t="shared" si="362"/>
        <v>28</v>
      </c>
      <c r="V1368" s="4">
        <v>0</v>
      </c>
      <c r="W1368" s="4">
        <v>1</v>
      </c>
      <c r="X1368" s="4">
        <f t="shared" si="354"/>
        <v>0</v>
      </c>
      <c r="Z1368" s="4">
        <v>150</v>
      </c>
      <c r="AA1368" s="4">
        <v>10</v>
      </c>
      <c r="AB1368" s="4">
        <v>9</v>
      </c>
      <c r="AC1368" s="4">
        <v>1</v>
      </c>
      <c r="AD1368" s="4">
        <v>0</v>
      </c>
      <c r="AE1368" s="4">
        <v>1</v>
      </c>
      <c r="AF1368" s="4">
        <v>0</v>
      </c>
      <c r="AG1368" s="4">
        <v>0</v>
      </c>
      <c r="AH1368" s="4">
        <v>0</v>
      </c>
      <c r="AI1368" s="4">
        <v>0</v>
      </c>
      <c r="AJ1368" s="4">
        <v>0</v>
      </c>
      <c r="AK1368" s="4">
        <v>0</v>
      </c>
      <c r="AL1368" s="4">
        <v>0</v>
      </c>
      <c r="AM1368" s="4">
        <v>0</v>
      </c>
      <c r="AN1368" s="4">
        <v>0</v>
      </c>
      <c r="AO1368" s="4">
        <v>0</v>
      </c>
      <c r="AP1368" s="4">
        <v>0</v>
      </c>
      <c r="AQ1368" s="4">
        <v>0</v>
      </c>
      <c r="AR1368" s="4">
        <v>0</v>
      </c>
      <c r="AS1368" s="4">
        <v>0</v>
      </c>
      <c r="AT1368" s="4">
        <v>0</v>
      </c>
      <c r="AU1368" s="4">
        <v>0</v>
      </c>
      <c r="AV1368" s="4">
        <v>0</v>
      </c>
      <c r="AW1368" s="4">
        <v>10</v>
      </c>
      <c r="AX1368" s="4">
        <v>9</v>
      </c>
      <c r="AY1368" s="4">
        <v>0</v>
      </c>
      <c r="AZ1368" s="4">
        <v>0</v>
      </c>
      <c r="BA1368" s="4">
        <v>0</v>
      </c>
      <c r="BG1368" s="8">
        <f t="shared" si="355"/>
        <v>0</v>
      </c>
      <c r="BH1368" s="4">
        <v>0</v>
      </c>
      <c r="BI1368" s="4">
        <v>0</v>
      </c>
      <c r="BJ1368" s="4">
        <v>0</v>
      </c>
      <c r="BK1368" s="4">
        <v>2002</v>
      </c>
      <c r="BL1368" s="4">
        <f t="shared" si="356"/>
        <v>1766</v>
      </c>
      <c r="BM1368" s="6">
        <f t="shared" si="357"/>
        <v>3</v>
      </c>
      <c r="BN1368" s="4">
        <v>3</v>
      </c>
      <c r="BO1368" s="4">
        <v>0</v>
      </c>
      <c r="BP1368" s="4">
        <v>0</v>
      </c>
      <c r="BQ1368" s="4">
        <v>0</v>
      </c>
      <c r="BR1368" s="4">
        <f t="shared" si="358"/>
        <v>3758</v>
      </c>
      <c r="BS1368" s="4">
        <f t="shared" si="359"/>
        <v>3714</v>
      </c>
      <c r="BT1368" s="4">
        <f t="shared" si="360"/>
        <v>44</v>
      </c>
      <c r="BU1368" s="4">
        <f t="shared" si="361"/>
        <v>17359</v>
      </c>
      <c r="BW1368" s="8">
        <v>0</v>
      </c>
    </row>
    <row r="1369" spans="1:75">
      <c r="A1369" s="4" t="s">
        <v>117</v>
      </c>
      <c r="B1369" s="18">
        <v>42948</v>
      </c>
      <c r="C1369" s="4" t="s">
        <v>220</v>
      </c>
      <c r="D1369" s="5">
        <v>2017</v>
      </c>
      <c r="E1369" s="4" t="str">
        <f t="shared" si="351"/>
        <v>FerryPrimary2017</v>
      </c>
      <c r="F1369" s="4">
        <v>4668</v>
      </c>
      <c r="G1369" s="4">
        <v>554</v>
      </c>
      <c r="H1369" s="4">
        <v>1846</v>
      </c>
      <c r="I1369" s="4">
        <v>0</v>
      </c>
      <c r="J1369" s="4">
        <v>0</v>
      </c>
      <c r="K1369" s="4">
        <f t="shared" si="352"/>
        <v>1846</v>
      </c>
      <c r="L1369" s="4">
        <f t="shared" si="353"/>
        <v>0</v>
      </c>
      <c r="M1369" s="4">
        <v>4668</v>
      </c>
      <c r="N1369" s="4">
        <v>1877</v>
      </c>
      <c r="O1369" s="4">
        <v>1846</v>
      </c>
      <c r="P1369" s="4">
        <v>0</v>
      </c>
      <c r="Q1369" s="4">
        <v>0</v>
      </c>
      <c r="R1369" s="4">
        <v>31</v>
      </c>
      <c r="S1369" s="4">
        <v>4</v>
      </c>
      <c r="T1369" s="4">
        <v>2</v>
      </c>
      <c r="U1369" s="4">
        <f t="shared" si="362"/>
        <v>23</v>
      </c>
      <c r="V1369" s="4">
        <v>0</v>
      </c>
      <c r="W1369" s="4">
        <v>2</v>
      </c>
      <c r="X1369" s="4">
        <f t="shared" si="354"/>
        <v>0</v>
      </c>
      <c r="Z1369" s="4">
        <v>45</v>
      </c>
      <c r="AA1369" s="4">
        <v>7</v>
      </c>
      <c r="AB1369" s="4">
        <v>6</v>
      </c>
      <c r="AC1369" s="4">
        <v>1</v>
      </c>
      <c r="AD1369" s="4">
        <v>0</v>
      </c>
      <c r="AE1369" s="4">
        <v>0</v>
      </c>
      <c r="AF1369" s="4">
        <v>0</v>
      </c>
      <c r="AG1369" s="4">
        <v>0</v>
      </c>
      <c r="AH1369" s="4">
        <v>0</v>
      </c>
      <c r="AI1369" s="4">
        <v>0</v>
      </c>
      <c r="AJ1369" s="4">
        <v>0</v>
      </c>
      <c r="AK1369" s="4">
        <v>0</v>
      </c>
      <c r="AL1369" s="4">
        <v>0</v>
      </c>
      <c r="AM1369" s="4">
        <v>0</v>
      </c>
      <c r="AN1369" s="4">
        <v>0</v>
      </c>
      <c r="AO1369" s="4">
        <v>0</v>
      </c>
      <c r="AP1369" s="4">
        <v>0</v>
      </c>
      <c r="AQ1369" s="4">
        <v>0</v>
      </c>
      <c r="AR1369" s="4">
        <v>0</v>
      </c>
      <c r="AS1369" s="4">
        <v>0</v>
      </c>
      <c r="AT1369" s="4">
        <v>0</v>
      </c>
      <c r="AU1369" s="4">
        <v>0</v>
      </c>
      <c r="AV1369" s="4">
        <v>0</v>
      </c>
      <c r="AW1369" s="4">
        <v>7</v>
      </c>
      <c r="AX1369" s="4">
        <v>6</v>
      </c>
      <c r="AY1369" s="4">
        <v>0</v>
      </c>
      <c r="AZ1369" s="4">
        <v>0</v>
      </c>
      <c r="BA1369" s="4">
        <v>0</v>
      </c>
      <c r="BG1369" s="8">
        <f t="shared" si="355"/>
        <v>0</v>
      </c>
      <c r="BH1369" s="4">
        <v>0</v>
      </c>
      <c r="BI1369" s="4">
        <v>0</v>
      </c>
      <c r="BJ1369" s="4">
        <v>0</v>
      </c>
      <c r="BK1369" s="4">
        <v>460</v>
      </c>
      <c r="BL1369" s="4">
        <f t="shared" si="356"/>
        <v>1417</v>
      </c>
      <c r="BM1369" s="6">
        <f t="shared" si="357"/>
        <v>0</v>
      </c>
      <c r="BN1369" s="4">
        <v>0</v>
      </c>
      <c r="BO1369" s="4">
        <v>0</v>
      </c>
      <c r="BP1369" s="4">
        <v>0</v>
      </c>
      <c r="BQ1369" s="4">
        <v>0</v>
      </c>
      <c r="BR1369" s="4">
        <f t="shared" si="358"/>
        <v>1870</v>
      </c>
      <c r="BS1369" s="4">
        <f t="shared" si="359"/>
        <v>1840</v>
      </c>
      <c r="BT1369" s="4">
        <f t="shared" si="360"/>
        <v>30</v>
      </c>
      <c r="BU1369" s="4">
        <f t="shared" si="361"/>
        <v>4623</v>
      </c>
      <c r="BW1369" s="8">
        <v>0</v>
      </c>
    </row>
    <row r="1370" spans="1:75">
      <c r="A1370" s="4" t="s">
        <v>119</v>
      </c>
      <c r="B1370" s="18">
        <v>42948</v>
      </c>
      <c r="C1370" s="4" t="s">
        <v>220</v>
      </c>
      <c r="D1370" s="5">
        <v>2017</v>
      </c>
      <c r="E1370" s="4" t="str">
        <f t="shared" si="351"/>
        <v>FranklinPrimary2017</v>
      </c>
      <c r="F1370" s="4">
        <v>31952</v>
      </c>
      <c r="G1370" s="4">
        <v>5151</v>
      </c>
      <c r="H1370" s="4">
        <v>5302</v>
      </c>
      <c r="I1370" s="4">
        <v>0</v>
      </c>
      <c r="J1370" s="4">
        <v>0</v>
      </c>
      <c r="K1370" s="4">
        <f t="shared" si="352"/>
        <v>5302</v>
      </c>
      <c r="L1370" s="4">
        <f t="shared" si="353"/>
        <v>0</v>
      </c>
      <c r="M1370" s="4">
        <v>32000</v>
      </c>
      <c r="N1370" s="4">
        <v>5359</v>
      </c>
      <c r="O1370" s="4">
        <v>5302</v>
      </c>
      <c r="P1370" s="4">
        <v>0</v>
      </c>
      <c r="Q1370" s="4">
        <v>0</v>
      </c>
      <c r="R1370" s="4">
        <v>57</v>
      </c>
      <c r="S1370" s="4">
        <v>15</v>
      </c>
      <c r="T1370" s="4">
        <v>14</v>
      </c>
      <c r="U1370" s="4">
        <f t="shared" si="362"/>
        <v>24</v>
      </c>
      <c r="V1370" s="4">
        <v>0</v>
      </c>
      <c r="W1370" s="4">
        <v>4</v>
      </c>
      <c r="X1370" s="4">
        <f t="shared" si="354"/>
        <v>0</v>
      </c>
      <c r="Z1370" s="4">
        <v>278</v>
      </c>
      <c r="AA1370" s="4">
        <v>15</v>
      </c>
      <c r="AB1370" s="4">
        <v>15</v>
      </c>
      <c r="AC1370" s="4">
        <v>0</v>
      </c>
      <c r="AD1370" s="4">
        <v>0</v>
      </c>
      <c r="AE1370" s="4">
        <v>0</v>
      </c>
      <c r="AF1370" s="4">
        <v>0</v>
      </c>
      <c r="AG1370" s="4">
        <v>0</v>
      </c>
      <c r="AH1370" s="4">
        <v>0</v>
      </c>
      <c r="AI1370" s="4">
        <v>0</v>
      </c>
      <c r="AJ1370" s="4">
        <v>0</v>
      </c>
      <c r="AK1370" s="4">
        <v>0</v>
      </c>
      <c r="AL1370" s="4">
        <v>0</v>
      </c>
      <c r="AM1370" s="4">
        <v>0</v>
      </c>
      <c r="AN1370" s="4">
        <v>0</v>
      </c>
      <c r="AO1370" s="4">
        <v>0</v>
      </c>
      <c r="AP1370" s="4">
        <v>0</v>
      </c>
      <c r="AQ1370" s="4">
        <v>0</v>
      </c>
      <c r="AR1370" s="4">
        <v>0</v>
      </c>
      <c r="AS1370" s="4">
        <v>0</v>
      </c>
      <c r="AT1370" s="4">
        <v>0</v>
      </c>
      <c r="AU1370" s="4">
        <v>0</v>
      </c>
      <c r="AV1370" s="4">
        <v>0</v>
      </c>
      <c r="AW1370" s="4">
        <v>15</v>
      </c>
      <c r="AX1370" s="4">
        <v>15</v>
      </c>
      <c r="AY1370" s="4">
        <v>0</v>
      </c>
      <c r="AZ1370" s="4">
        <v>0</v>
      </c>
      <c r="BA1370" s="4">
        <v>0</v>
      </c>
      <c r="BG1370" s="8">
        <f t="shared" si="355"/>
        <v>2</v>
      </c>
      <c r="BH1370" s="4">
        <v>2</v>
      </c>
      <c r="BI1370" s="4">
        <v>0</v>
      </c>
      <c r="BJ1370" s="4">
        <v>0</v>
      </c>
      <c r="BK1370" s="4">
        <v>3202</v>
      </c>
      <c r="BL1370" s="4">
        <f t="shared" si="356"/>
        <v>2155</v>
      </c>
      <c r="BM1370" s="6">
        <f t="shared" si="357"/>
        <v>6</v>
      </c>
      <c r="BN1370" s="4">
        <v>0</v>
      </c>
      <c r="BO1370" s="4">
        <v>6</v>
      </c>
      <c r="BP1370" s="4">
        <v>0</v>
      </c>
      <c r="BQ1370" s="4">
        <v>0</v>
      </c>
      <c r="BR1370" s="4">
        <f t="shared" si="358"/>
        <v>5344</v>
      </c>
      <c r="BS1370" s="4">
        <f t="shared" si="359"/>
        <v>5287</v>
      </c>
      <c r="BT1370" s="4">
        <f t="shared" si="360"/>
        <v>57</v>
      </c>
      <c r="BU1370" s="4">
        <f t="shared" si="361"/>
        <v>31722</v>
      </c>
      <c r="BW1370" s="8">
        <v>0</v>
      </c>
    </row>
    <row r="1371" spans="1:75">
      <c r="A1371" s="4" t="s">
        <v>121</v>
      </c>
      <c r="B1371" s="18">
        <v>42948</v>
      </c>
      <c r="C1371" s="4" t="s">
        <v>220</v>
      </c>
      <c r="D1371" s="5">
        <v>2017</v>
      </c>
      <c r="E1371" s="4" t="str">
        <f t="shared" si="351"/>
        <v>GarfieldPrimary2017</v>
      </c>
      <c r="F1371" s="4">
        <v>1587</v>
      </c>
      <c r="G1371" s="4">
        <v>215</v>
      </c>
      <c r="H1371" s="4">
        <v>880</v>
      </c>
      <c r="I1371" s="4">
        <v>0</v>
      </c>
      <c r="J1371" s="4">
        <v>0</v>
      </c>
      <c r="K1371" s="4">
        <f t="shared" si="352"/>
        <v>880</v>
      </c>
      <c r="L1371" s="4">
        <f t="shared" si="353"/>
        <v>0</v>
      </c>
      <c r="M1371" s="4">
        <v>1587</v>
      </c>
      <c r="N1371" s="4">
        <v>885</v>
      </c>
      <c r="O1371" s="4">
        <v>880</v>
      </c>
      <c r="P1371" s="4">
        <v>0</v>
      </c>
      <c r="Q1371" s="4">
        <v>0</v>
      </c>
      <c r="R1371" s="4">
        <v>5</v>
      </c>
      <c r="S1371" s="4">
        <v>0</v>
      </c>
      <c r="T1371" s="4">
        <v>0</v>
      </c>
      <c r="U1371" s="4">
        <f t="shared" si="362"/>
        <v>5</v>
      </c>
      <c r="V1371" s="4">
        <v>0</v>
      </c>
      <c r="W1371" s="4">
        <v>0</v>
      </c>
      <c r="X1371" s="4">
        <f t="shared" si="354"/>
        <v>0</v>
      </c>
      <c r="Z1371" s="4">
        <v>17</v>
      </c>
      <c r="AA1371" s="4">
        <v>6</v>
      </c>
      <c r="AB1371" s="4">
        <v>6</v>
      </c>
      <c r="AC1371" s="4">
        <v>0</v>
      </c>
      <c r="AD1371" s="4">
        <v>0</v>
      </c>
      <c r="AE1371" s="4">
        <v>0</v>
      </c>
      <c r="AF1371" s="4">
        <v>0</v>
      </c>
      <c r="AG1371" s="4">
        <v>0</v>
      </c>
      <c r="AH1371" s="4">
        <v>0</v>
      </c>
      <c r="AI1371" s="4">
        <v>0</v>
      </c>
      <c r="AJ1371" s="4">
        <v>0</v>
      </c>
      <c r="AK1371" s="4">
        <v>0</v>
      </c>
      <c r="AL1371" s="4">
        <v>0</v>
      </c>
      <c r="AM1371" s="4">
        <v>0</v>
      </c>
      <c r="AN1371" s="4">
        <v>0</v>
      </c>
      <c r="AO1371" s="4">
        <v>0</v>
      </c>
      <c r="AP1371" s="4">
        <v>0</v>
      </c>
      <c r="AQ1371" s="4">
        <v>0</v>
      </c>
      <c r="AR1371" s="4">
        <v>0</v>
      </c>
      <c r="AS1371" s="4">
        <v>0</v>
      </c>
      <c r="AT1371" s="4">
        <v>0</v>
      </c>
      <c r="AU1371" s="4">
        <v>0</v>
      </c>
      <c r="AV1371" s="4">
        <v>0</v>
      </c>
      <c r="AW1371" s="4">
        <v>6</v>
      </c>
      <c r="AX1371" s="4">
        <v>6</v>
      </c>
      <c r="AY1371" s="4">
        <v>0</v>
      </c>
      <c r="AZ1371" s="4">
        <v>0</v>
      </c>
      <c r="BA1371" s="4">
        <v>0</v>
      </c>
      <c r="BG1371" s="8">
        <f t="shared" si="355"/>
        <v>0</v>
      </c>
      <c r="BH1371" s="4">
        <v>0</v>
      </c>
      <c r="BI1371" s="4">
        <v>0</v>
      </c>
      <c r="BJ1371" s="4">
        <v>0</v>
      </c>
      <c r="BK1371" s="4">
        <v>594</v>
      </c>
      <c r="BL1371" s="4">
        <f t="shared" si="356"/>
        <v>291</v>
      </c>
      <c r="BM1371" s="6">
        <f t="shared" si="357"/>
        <v>0</v>
      </c>
      <c r="BN1371" s="4">
        <v>0</v>
      </c>
      <c r="BO1371" s="4">
        <v>0</v>
      </c>
      <c r="BP1371" s="4">
        <v>0</v>
      </c>
      <c r="BQ1371" s="4">
        <v>0</v>
      </c>
      <c r="BR1371" s="4">
        <f t="shared" si="358"/>
        <v>879</v>
      </c>
      <c r="BS1371" s="4">
        <f t="shared" si="359"/>
        <v>874</v>
      </c>
      <c r="BT1371" s="4">
        <f t="shared" si="360"/>
        <v>5</v>
      </c>
      <c r="BU1371" s="4">
        <f t="shared" si="361"/>
        <v>1570</v>
      </c>
      <c r="BW1371" s="8">
        <v>0</v>
      </c>
    </row>
    <row r="1372" spans="1:75" s="8" customFormat="1">
      <c r="A1372" s="4" t="s">
        <v>123</v>
      </c>
      <c r="B1372" s="18">
        <v>42948</v>
      </c>
      <c r="C1372" s="4" t="s">
        <v>220</v>
      </c>
      <c r="D1372" s="5">
        <v>2017</v>
      </c>
      <c r="E1372" s="4" t="str">
        <f t="shared" si="351"/>
        <v>GrantPrimary2017</v>
      </c>
      <c r="F1372" s="4">
        <v>25384</v>
      </c>
      <c r="G1372" s="4">
        <v>0</v>
      </c>
      <c r="H1372" s="4">
        <v>6243</v>
      </c>
      <c r="I1372" s="4">
        <v>0</v>
      </c>
      <c r="J1372" s="4">
        <v>0</v>
      </c>
      <c r="K1372" s="4">
        <f t="shared" si="352"/>
        <v>6243</v>
      </c>
      <c r="L1372" s="4">
        <f t="shared" si="353"/>
        <v>0</v>
      </c>
      <c r="M1372" s="4">
        <v>25384</v>
      </c>
      <c r="N1372" s="4">
        <v>6352</v>
      </c>
      <c r="O1372" s="4">
        <v>6243</v>
      </c>
      <c r="P1372" s="4">
        <v>0</v>
      </c>
      <c r="Q1372" s="4">
        <v>0</v>
      </c>
      <c r="R1372" s="4">
        <v>109</v>
      </c>
      <c r="S1372" s="4">
        <v>21</v>
      </c>
      <c r="T1372" s="4">
        <v>17</v>
      </c>
      <c r="U1372" s="4">
        <f t="shared" si="362"/>
        <v>71</v>
      </c>
      <c r="V1372" s="4">
        <v>0</v>
      </c>
      <c r="W1372" s="4">
        <v>0</v>
      </c>
      <c r="X1372" s="4">
        <f t="shared" si="354"/>
        <v>0</v>
      </c>
      <c r="Y1372" s="2"/>
      <c r="Z1372" s="4">
        <v>218</v>
      </c>
      <c r="AA1372" s="4">
        <v>12</v>
      </c>
      <c r="AB1372" s="4">
        <v>12</v>
      </c>
      <c r="AC1372" s="4">
        <v>0</v>
      </c>
      <c r="AD1372" s="4">
        <v>0</v>
      </c>
      <c r="AE1372" s="4">
        <v>0</v>
      </c>
      <c r="AF1372" s="4">
        <v>0</v>
      </c>
      <c r="AG1372" s="4">
        <v>0</v>
      </c>
      <c r="AH1372" s="4">
        <v>0</v>
      </c>
      <c r="AI1372" s="4">
        <v>0</v>
      </c>
      <c r="AJ1372" s="4">
        <v>0</v>
      </c>
      <c r="AK1372" s="4">
        <v>0</v>
      </c>
      <c r="AL1372" s="4">
        <v>0</v>
      </c>
      <c r="AM1372" s="4">
        <v>0</v>
      </c>
      <c r="AN1372" s="4">
        <v>0</v>
      </c>
      <c r="AO1372" s="4">
        <v>0</v>
      </c>
      <c r="AP1372" s="4">
        <v>0</v>
      </c>
      <c r="AQ1372" s="4">
        <v>0</v>
      </c>
      <c r="AR1372" s="4">
        <v>0</v>
      </c>
      <c r="AS1372" s="4">
        <v>0</v>
      </c>
      <c r="AT1372" s="4">
        <v>0</v>
      </c>
      <c r="AU1372" s="4">
        <v>0</v>
      </c>
      <c r="AV1372" s="4">
        <v>0</v>
      </c>
      <c r="AW1372" s="4">
        <v>12</v>
      </c>
      <c r="AX1372" s="4">
        <v>12</v>
      </c>
      <c r="AY1372" s="4">
        <v>0</v>
      </c>
      <c r="AZ1372" s="4">
        <v>0</v>
      </c>
      <c r="BA1372" s="4">
        <v>0</v>
      </c>
      <c r="BB1372" s="4"/>
      <c r="BC1372" s="4"/>
      <c r="BD1372" s="4"/>
      <c r="BE1372" s="4"/>
      <c r="BF1372" s="4"/>
      <c r="BG1372" s="8">
        <f t="shared" si="355"/>
        <v>0</v>
      </c>
      <c r="BH1372" s="4">
        <v>0</v>
      </c>
      <c r="BI1372" s="4">
        <v>0</v>
      </c>
      <c r="BJ1372" s="4">
        <v>0</v>
      </c>
      <c r="BK1372" s="4">
        <v>1313</v>
      </c>
      <c r="BL1372" s="4">
        <f t="shared" si="356"/>
        <v>5039</v>
      </c>
      <c r="BM1372" s="6">
        <f t="shared" si="357"/>
        <v>1</v>
      </c>
      <c r="BN1372" s="4">
        <v>1</v>
      </c>
      <c r="BO1372" s="4">
        <v>0</v>
      </c>
      <c r="BP1372" s="4">
        <v>0</v>
      </c>
      <c r="BQ1372" s="4">
        <v>0</v>
      </c>
      <c r="BR1372" s="4">
        <f t="shared" si="358"/>
        <v>6340</v>
      </c>
      <c r="BS1372" s="4">
        <f t="shared" si="359"/>
        <v>6231</v>
      </c>
      <c r="BT1372" s="4">
        <f t="shared" si="360"/>
        <v>109</v>
      </c>
      <c r="BU1372" s="4">
        <f t="shared" si="361"/>
        <v>25166</v>
      </c>
      <c r="BV1372" s="4"/>
      <c r="BW1372" s="8">
        <v>0</v>
      </c>
    </row>
    <row r="1373" spans="1:75" s="8" customFormat="1">
      <c r="A1373" s="4" t="s">
        <v>125</v>
      </c>
      <c r="B1373" s="18">
        <v>42948</v>
      </c>
      <c r="C1373" s="4" t="s">
        <v>220</v>
      </c>
      <c r="D1373" s="5">
        <v>2017</v>
      </c>
      <c r="E1373" s="4" t="str">
        <f t="shared" si="351"/>
        <v>Grays HarborPrimary2017</v>
      </c>
      <c r="F1373" s="4">
        <v>27536</v>
      </c>
      <c r="G1373" s="4">
        <v>3191</v>
      </c>
      <c r="H1373" s="4">
        <v>6566</v>
      </c>
      <c r="I1373" s="4">
        <v>1</v>
      </c>
      <c r="J1373" s="4">
        <v>0</v>
      </c>
      <c r="K1373" s="4">
        <f t="shared" si="352"/>
        <v>6567</v>
      </c>
      <c r="L1373" s="4">
        <f t="shared" si="353"/>
        <v>0</v>
      </c>
      <c r="M1373" s="4">
        <v>25840</v>
      </c>
      <c r="N1373" s="4">
        <v>6567</v>
      </c>
      <c r="O1373" s="4">
        <v>6567</v>
      </c>
      <c r="P1373" s="4">
        <v>0</v>
      </c>
      <c r="Q1373" s="4">
        <v>0</v>
      </c>
      <c r="R1373" s="4">
        <v>110</v>
      </c>
      <c r="S1373" s="4">
        <v>19</v>
      </c>
      <c r="T1373" s="4">
        <v>11</v>
      </c>
      <c r="U1373" s="4">
        <f t="shared" si="362"/>
        <v>73</v>
      </c>
      <c r="V1373" s="4">
        <v>0</v>
      </c>
      <c r="W1373" s="4">
        <v>7</v>
      </c>
      <c r="X1373" s="4">
        <f t="shared" si="354"/>
        <v>-110</v>
      </c>
      <c r="Y1373" s="2"/>
      <c r="Z1373" s="4">
        <v>101</v>
      </c>
      <c r="AA1373" s="4">
        <v>8</v>
      </c>
      <c r="AB1373" s="4">
        <v>8</v>
      </c>
      <c r="AC1373" s="4">
        <v>0</v>
      </c>
      <c r="AD1373" s="4">
        <v>0</v>
      </c>
      <c r="AE1373" s="4">
        <v>0</v>
      </c>
      <c r="AF1373" s="4">
        <v>0</v>
      </c>
      <c r="AG1373" s="4">
        <v>0</v>
      </c>
      <c r="AH1373" s="4">
        <v>0</v>
      </c>
      <c r="AI1373" s="4">
        <v>0</v>
      </c>
      <c r="AJ1373" s="4">
        <v>0</v>
      </c>
      <c r="AK1373" s="4">
        <v>0</v>
      </c>
      <c r="AL1373" s="4">
        <v>0</v>
      </c>
      <c r="AM1373" s="4">
        <v>0</v>
      </c>
      <c r="AN1373" s="4">
        <v>0</v>
      </c>
      <c r="AO1373" s="4">
        <v>0</v>
      </c>
      <c r="AP1373" s="4">
        <v>0</v>
      </c>
      <c r="AQ1373" s="4">
        <v>0</v>
      </c>
      <c r="AR1373" s="4">
        <v>0</v>
      </c>
      <c r="AS1373" s="4">
        <v>0</v>
      </c>
      <c r="AT1373" s="4">
        <v>0</v>
      </c>
      <c r="AU1373" s="4">
        <v>0</v>
      </c>
      <c r="AV1373" s="4">
        <v>0</v>
      </c>
      <c r="AW1373" s="4">
        <v>8</v>
      </c>
      <c r="AX1373" s="4">
        <v>8</v>
      </c>
      <c r="AY1373" s="4">
        <v>0</v>
      </c>
      <c r="AZ1373" s="4">
        <v>0</v>
      </c>
      <c r="BA1373" s="4">
        <v>0</v>
      </c>
      <c r="BB1373" s="4"/>
      <c r="BC1373" s="4"/>
      <c r="BD1373" s="4"/>
      <c r="BE1373" s="4"/>
      <c r="BF1373" s="4"/>
      <c r="BG1373" s="8">
        <f t="shared" si="355"/>
        <v>0</v>
      </c>
      <c r="BH1373" s="4">
        <v>0</v>
      </c>
      <c r="BI1373" s="4">
        <v>0</v>
      </c>
      <c r="BJ1373" s="4">
        <v>0</v>
      </c>
      <c r="BK1373" s="4">
        <v>0</v>
      </c>
      <c r="BL1373" s="4">
        <f t="shared" si="356"/>
        <v>6567</v>
      </c>
      <c r="BM1373" s="6">
        <f t="shared" si="357"/>
        <v>0</v>
      </c>
      <c r="BN1373" s="4">
        <v>0</v>
      </c>
      <c r="BO1373" s="4">
        <v>0</v>
      </c>
      <c r="BP1373" s="4">
        <v>0</v>
      </c>
      <c r="BQ1373" s="4">
        <v>0</v>
      </c>
      <c r="BR1373" s="4">
        <f t="shared" si="358"/>
        <v>6559</v>
      </c>
      <c r="BS1373" s="4">
        <f t="shared" si="359"/>
        <v>6559</v>
      </c>
      <c r="BT1373" s="4">
        <f t="shared" si="360"/>
        <v>110</v>
      </c>
      <c r="BU1373" s="4">
        <f t="shared" si="361"/>
        <v>25739</v>
      </c>
      <c r="BV1373" s="4"/>
      <c r="BW1373" s="8">
        <v>0</v>
      </c>
    </row>
    <row r="1374" spans="1:75" s="8" customFormat="1">
      <c r="A1374" s="4" t="s">
        <v>127</v>
      </c>
      <c r="B1374" s="18">
        <v>42948</v>
      </c>
      <c r="C1374" s="4" t="s">
        <v>220</v>
      </c>
      <c r="D1374" s="5">
        <v>2017</v>
      </c>
      <c r="E1374" s="4" t="str">
        <f t="shared" si="351"/>
        <v>IslandPrimary2017</v>
      </c>
      <c r="F1374" s="4">
        <v>22759</v>
      </c>
      <c r="G1374" s="4">
        <v>2847</v>
      </c>
      <c r="H1374" s="4">
        <v>7193</v>
      </c>
      <c r="I1374" s="4">
        <v>3</v>
      </c>
      <c r="J1374" s="4">
        <v>1</v>
      </c>
      <c r="K1374" s="4">
        <f t="shared" si="352"/>
        <v>7195</v>
      </c>
      <c r="L1374" s="4">
        <f t="shared" si="353"/>
        <v>0</v>
      </c>
      <c r="M1374" s="4">
        <v>23270</v>
      </c>
      <c r="N1374" s="4">
        <v>7290</v>
      </c>
      <c r="O1374" s="4">
        <v>7195</v>
      </c>
      <c r="P1374" s="4">
        <v>0</v>
      </c>
      <c r="Q1374" s="4">
        <v>0</v>
      </c>
      <c r="R1374" s="4">
        <v>95</v>
      </c>
      <c r="S1374" s="4">
        <v>18</v>
      </c>
      <c r="T1374" s="4">
        <v>25</v>
      </c>
      <c r="U1374" s="4">
        <f t="shared" si="362"/>
        <v>46</v>
      </c>
      <c r="V1374" s="4">
        <v>0</v>
      </c>
      <c r="W1374" s="4">
        <v>6</v>
      </c>
      <c r="X1374" s="4">
        <f t="shared" si="354"/>
        <v>0</v>
      </c>
      <c r="Y1374" s="2"/>
      <c r="Z1374" s="4">
        <v>3199</v>
      </c>
      <c r="AA1374" s="4">
        <v>310</v>
      </c>
      <c r="AB1374" s="4">
        <v>309</v>
      </c>
      <c r="AC1374" s="4">
        <v>1</v>
      </c>
      <c r="AD1374" s="4">
        <v>0</v>
      </c>
      <c r="AE1374" s="4">
        <v>0</v>
      </c>
      <c r="AF1374" s="4">
        <v>1</v>
      </c>
      <c r="AG1374" s="4">
        <v>0</v>
      </c>
      <c r="AH1374" s="4">
        <v>0</v>
      </c>
      <c r="AI1374" s="4">
        <v>0</v>
      </c>
      <c r="AJ1374" s="4">
        <v>0</v>
      </c>
      <c r="AK1374" s="4">
        <v>0</v>
      </c>
      <c r="AL1374" s="4">
        <v>0</v>
      </c>
      <c r="AM1374" s="4">
        <v>0</v>
      </c>
      <c r="AN1374" s="4">
        <v>0</v>
      </c>
      <c r="AO1374" s="4">
        <v>0</v>
      </c>
      <c r="AP1374" s="4">
        <v>0</v>
      </c>
      <c r="AQ1374" s="4">
        <v>0</v>
      </c>
      <c r="AR1374" s="4">
        <v>0</v>
      </c>
      <c r="AS1374" s="4">
        <v>0</v>
      </c>
      <c r="AT1374" s="4">
        <v>0</v>
      </c>
      <c r="AU1374" s="4">
        <v>0</v>
      </c>
      <c r="AV1374" s="4">
        <v>0</v>
      </c>
      <c r="AW1374" s="4">
        <v>310</v>
      </c>
      <c r="AX1374" s="4">
        <v>309</v>
      </c>
      <c r="AY1374" s="4">
        <v>0</v>
      </c>
      <c r="AZ1374" s="4">
        <v>0</v>
      </c>
      <c r="BA1374" s="4">
        <v>0</v>
      </c>
      <c r="BB1374" s="4"/>
      <c r="BC1374" s="4"/>
      <c r="BD1374" s="4"/>
      <c r="BE1374" s="4"/>
      <c r="BF1374" s="4"/>
      <c r="BG1374" s="8">
        <f t="shared" si="355"/>
        <v>11</v>
      </c>
      <c r="BH1374" s="4">
        <v>11</v>
      </c>
      <c r="BI1374" s="4">
        <v>0</v>
      </c>
      <c r="BJ1374" s="4">
        <v>0</v>
      </c>
      <c r="BK1374" s="4">
        <v>3563</v>
      </c>
      <c r="BL1374" s="4">
        <f t="shared" si="356"/>
        <v>3716</v>
      </c>
      <c r="BM1374" s="6">
        <f t="shared" si="357"/>
        <v>18</v>
      </c>
      <c r="BN1374" s="4">
        <v>18</v>
      </c>
      <c r="BO1374" s="4">
        <v>0</v>
      </c>
      <c r="BP1374" s="4">
        <v>0</v>
      </c>
      <c r="BQ1374" s="4">
        <v>0</v>
      </c>
      <c r="BR1374" s="4">
        <f t="shared" si="358"/>
        <v>6980</v>
      </c>
      <c r="BS1374" s="4">
        <f t="shared" si="359"/>
        <v>6886</v>
      </c>
      <c r="BT1374" s="4">
        <f t="shared" si="360"/>
        <v>94</v>
      </c>
      <c r="BU1374" s="4">
        <f t="shared" si="361"/>
        <v>20071</v>
      </c>
      <c r="BV1374" s="4"/>
      <c r="BW1374" s="8">
        <v>1</v>
      </c>
    </row>
    <row r="1375" spans="1:75">
      <c r="A1375" s="4" t="s">
        <v>129</v>
      </c>
      <c r="B1375" s="18">
        <v>42948</v>
      </c>
      <c r="C1375" s="4" t="s">
        <v>220</v>
      </c>
      <c r="D1375" s="5">
        <v>2017</v>
      </c>
      <c r="E1375" s="4" t="str">
        <f t="shared" si="351"/>
        <v>JeffersonPrimary2017</v>
      </c>
      <c r="F1375" s="4">
        <v>24391</v>
      </c>
      <c r="G1375" s="4">
        <v>2452</v>
      </c>
      <c r="H1375" s="4">
        <v>8582</v>
      </c>
      <c r="I1375" s="4">
        <v>2</v>
      </c>
      <c r="J1375" s="4">
        <v>0</v>
      </c>
      <c r="K1375" s="4">
        <f t="shared" si="352"/>
        <v>8584</v>
      </c>
      <c r="L1375" s="4">
        <f t="shared" si="353"/>
        <v>0</v>
      </c>
      <c r="M1375" s="4">
        <v>24420</v>
      </c>
      <c r="N1375" s="4">
        <v>8672</v>
      </c>
      <c r="O1375" s="4">
        <v>8584</v>
      </c>
      <c r="P1375" s="4">
        <v>0</v>
      </c>
      <c r="Q1375" s="4">
        <v>0</v>
      </c>
      <c r="R1375" s="4">
        <v>88</v>
      </c>
      <c r="S1375" s="4">
        <v>23</v>
      </c>
      <c r="T1375" s="4">
        <v>22</v>
      </c>
      <c r="U1375" s="4">
        <f t="shared" si="362"/>
        <v>41</v>
      </c>
      <c r="V1375" s="4">
        <v>0</v>
      </c>
      <c r="W1375" s="4">
        <v>2</v>
      </c>
      <c r="X1375" s="4">
        <f t="shared" si="354"/>
        <v>0</v>
      </c>
      <c r="Z1375" s="4">
        <v>392</v>
      </c>
      <c r="AA1375" s="4">
        <v>22</v>
      </c>
      <c r="AB1375" s="4">
        <v>22</v>
      </c>
      <c r="AC1375" s="4">
        <v>0</v>
      </c>
      <c r="AD1375" s="4">
        <v>0</v>
      </c>
      <c r="AE1375" s="4">
        <v>0</v>
      </c>
      <c r="AF1375" s="4">
        <v>0</v>
      </c>
      <c r="AG1375" s="4">
        <v>0</v>
      </c>
      <c r="AH1375" s="4">
        <v>0</v>
      </c>
      <c r="AI1375" s="4">
        <v>0</v>
      </c>
      <c r="AJ1375" s="4">
        <v>0</v>
      </c>
      <c r="AK1375" s="4">
        <v>0</v>
      </c>
      <c r="AL1375" s="4">
        <v>0</v>
      </c>
      <c r="AM1375" s="4">
        <v>0</v>
      </c>
      <c r="AN1375" s="4">
        <v>0</v>
      </c>
      <c r="AO1375" s="4">
        <v>0</v>
      </c>
      <c r="AP1375" s="4">
        <v>0</v>
      </c>
      <c r="AQ1375" s="4">
        <v>0</v>
      </c>
      <c r="AR1375" s="4">
        <v>0</v>
      </c>
      <c r="AS1375" s="4">
        <v>0</v>
      </c>
      <c r="AT1375" s="4">
        <v>0</v>
      </c>
      <c r="AU1375" s="4">
        <v>0</v>
      </c>
      <c r="AV1375" s="4">
        <v>0</v>
      </c>
      <c r="AW1375" s="4">
        <v>22</v>
      </c>
      <c r="AX1375" s="4">
        <v>22</v>
      </c>
      <c r="AY1375" s="4">
        <v>0</v>
      </c>
      <c r="AZ1375" s="4">
        <v>0</v>
      </c>
      <c r="BA1375" s="4">
        <v>0</v>
      </c>
      <c r="BG1375" s="8">
        <f t="shared" si="355"/>
        <v>5</v>
      </c>
      <c r="BH1375" s="4">
        <v>5</v>
      </c>
      <c r="BI1375" s="4">
        <v>0</v>
      </c>
      <c r="BJ1375" s="4">
        <v>0</v>
      </c>
      <c r="BK1375" s="4">
        <v>4166</v>
      </c>
      <c r="BL1375" s="4">
        <f t="shared" si="356"/>
        <v>4501</v>
      </c>
      <c r="BM1375" s="6">
        <f t="shared" si="357"/>
        <v>231</v>
      </c>
      <c r="BN1375" s="4">
        <v>231</v>
      </c>
      <c r="BO1375" s="4">
        <v>0</v>
      </c>
      <c r="BP1375" s="4">
        <v>0</v>
      </c>
      <c r="BQ1375" s="4">
        <v>0</v>
      </c>
      <c r="BR1375" s="4">
        <f t="shared" si="358"/>
        <v>8650</v>
      </c>
      <c r="BS1375" s="4">
        <f t="shared" si="359"/>
        <v>8562</v>
      </c>
      <c r="BT1375" s="4">
        <f t="shared" si="360"/>
        <v>88</v>
      </c>
      <c r="BU1375" s="4">
        <f t="shared" si="361"/>
        <v>24028</v>
      </c>
      <c r="BW1375" s="8">
        <v>0</v>
      </c>
    </row>
    <row r="1376" spans="1:75">
      <c r="A1376" s="4" t="s">
        <v>131</v>
      </c>
      <c r="B1376" s="18">
        <v>42948</v>
      </c>
      <c r="C1376" s="4" t="s">
        <v>220</v>
      </c>
      <c r="D1376" s="5">
        <v>2017</v>
      </c>
      <c r="E1376" s="4" t="str">
        <f t="shared" si="351"/>
        <v>KingPrimary2017</v>
      </c>
      <c r="F1376" s="4">
        <v>1295691</v>
      </c>
      <c r="G1376" s="4">
        <v>78909</v>
      </c>
      <c r="H1376" s="4">
        <v>437409</v>
      </c>
      <c r="I1376" s="4">
        <v>90</v>
      </c>
      <c r="J1376" s="4">
        <v>46</v>
      </c>
      <c r="K1376" s="4">
        <f t="shared" si="352"/>
        <v>437453</v>
      </c>
      <c r="L1376" s="4">
        <f t="shared" si="353"/>
        <v>0</v>
      </c>
      <c r="M1376" s="4">
        <v>1300449</v>
      </c>
      <c r="N1376" s="4">
        <v>444434</v>
      </c>
      <c r="O1376" s="4">
        <v>437453</v>
      </c>
      <c r="P1376" s="4">
        <v>11</v>
      </c>
      <c r="Q1376" s="4">
        <v>9</v>
      </c>
      <c r="R1376" s="4">
        <v>6970</v>
      </c>
      <c r="S1376" s="4">
        <v>534</v>
      </c>
      <c r="T1376" s="4">
        <v>1945</v>
      </c>
      <c r="U1376" s="4">
        <f t="shared" si="362"/>
        <v>3769</v>
      </c>
      <c r="V1376" s="4">
        <v>88</v>
      </c>
      <c r="W1376" s="4">
        <v>634</v>
      </c>
      <c r="X1376" s="4">
        <f t="shared" si="354"/>
        <v>0</v>
      </c>
      <c r="Z1376" s="4">
        <v>22603</v>
      </c>
      <c r="AA1376" s="4">
        <v>3247</v>
      </c>
      <c r="AB1376" s="4">
        <v>3180</v>
      </c>
      <c r="AC1376" s="4">
        <v>67</v>
      </c>
      <c r="AD1376" s="4">
        <v>19</v>
      </c>
      <c r="AE1376" s="4">
        <v>20</v>
      </c>
      <c r="AF1376" s="4">
        <v>3</v>
      </c>
      <c r="AG1376" s="4">
        <v>25</v>
      </c>
      <c r="AH1376" s="4">
        <v>0</v>
      </c>
      <c r="AI1376" s="4">
        <v>0</v>
      </c>
      <c r="AJ1376" s="4">
        <v>0</v>
      </c>
      <c r="AK1376" s="4">
        <v>0</v>
      </c>
      <c r="AL1376" s="4">
        <v>0</v>
      </c>
      <c r="AM1376" s="4">
        <v>0</v>
      </c>
      <c r="AN1376" s="4">
        <v>4</v>
      </c>
      <c r="AO1376" s="4">
        <v>4</v>
      </c>
      <c r="AP1376" s="4">
        <v>2</v>
      </c>
      <c r="AQ1376" s="4">
        <v>1</v>
      </c>
      <c r="AR1376" s="4">
        <v>1</v>
      </c>
      <c r="AS1376" s="4">
        <v>0</v>
      </c>
      <c r="AT1376" s="4">
        <v>0</v>
      </c>
      <c r="AU1376" s="4">
        <v>0</v>
      </c>
      <c r="AV1376" s="4">
        <v>1</v>
      </c>
      <c r="AW1376" s="4">
        <v>3247</v>
      </c>
      <c r="AX1376" s="4">
        <v>3180</v>
      </c>
      <c r="AY1376" s="4">
        <v>0</v>
      </c>
      <c r="AZ1376" s="4">
        <v>0</v>
      </c>
      <c r="BA1376" s="4">
        <v>0</v>
      </c>
      <c r="BG1376" s="8">
        <f t="shared" si="355"/>
        <v>1070</v>
      </c>
      <c r="BH1376" s="4">
        <v>1001</v>
      </c>
      <c r="BI1376" s="4">
        <v>69</v>
      </c>
      <c r="BJ1376" s="4">
        <v>188</v>
      </c>
      <c r="BK1376" s="4">
        <v>212153</v>
      </c>
      <c r="BL1376" s="4">
        <f t="shared" si="356"/>
        <v>231211</v>
      </c>
      <c r="BM1376" s="6">
        <f t="shared" si="357"/>
        <v>4635</v>
      </c>
      <c r="BN1376" s="4">
        <v>0</v>
      </c>
      <c r="BO1376" s="4">
        <v>4635</v>
      </c>
      <c r="BP1376" s="4">
        <v>0</v>
      </c>
      <c r="BQ1376" s="4">
        <v>2705</v>
      </c>
      <c r="BR1376" s="4">
        <f t="shared" si="358"/>
        <v>441183</v>
      </c>
      <c r="BS1376" s="4">
        <f t="shared" si="359"/>
        <v>434272</v>
      </c>
      <c r="BT1376" s="4">
        <f t="shared" si="360"/>
        <v>6902</v>
      </c>
      <c r="BU1376" s="4">
        <f t="shared" si="361"/>
        <v>1277842</v>
      </c>
      <c r="BW1376" s="8">
        <v>0</v>
      </c>
    </row>
    <row r="1377" spans="1:75">
      <c r="A1377" s="4" t="s">
        <v>133</v>
      </c>
      <c r="B1377" s="18">
        <v>42948</v>
      </c>
      <c r="C1377" s="4" t="s">
        <v>220</v>
      </c>
      <c r="D1377" s="5">
        <v>2017</v>
      </c>
      <c r="E1377" s="4" t="str">
        <f t="shared" si="351"/>
        <v>KitsapPrimary2017</v>
      </c>
      <c r="F1377" s="4">
        <v>161590</v>
      </c>
      <c r="G1377" s="4">
        <v>12337</v>
      </c>
      <c r="H1377" s="4">
        <v>42066</v>
      </c>
      <c r="I1377" s="4">
        <v>4</v>
      </c>
      <c r="J1377" s="4">
        <v>0</v>
      </c>
      <c r="K1377" s="4">
        <f t="shared" si="352"/>
        <v>42070</v>
      </c>
      <c r="L1377" s="4">
        <f t="shared" si="353"/>
        <v>0</v>
      </c>
      <c r="M1377" s="4">
        <v>161816</v>
      </c>
      <c r="N1377" s="4">
        <v>42542</v>
      </c>
      <c r="O1377" s="4">
        <v>42070</v>
      </c>
      <c r="P1377" s="4">
        <v>13</v>
      </c>
      <c r="Q1377" s="4">
        <v>0</v>
      </c>
      <c r="R1377" s="4">
        <v>459</v>
      </c>
      <c r="S1377" s="4">
        <v>75</v>
      </c>
      <c r="T1377" s="4">
        <v>128</v>
      </c>
      <c r="U1377" s="4">
        <f t="shared" si="362"/>
        <v>201</v>
      </c>
      <c r="V1377" s="4">
        <v>0</v>
      </c>
      <c r="W1377" s="4">
        <v>55</v>
      </c>
      <c r="X1377" s="4">
        <f t="shared" si="354"/>
        <v>0</v>
      </c>
      <c r="Z1377" s="4">
        <v>9369</v>
      </c>
      <c r="AA1377" s="4">
        <v>904</v>
      </c>
      <c r="AB1377" s="4">
        <v>892</v>
      </c>
      <c r="AC1377" s="4">
        <v>12</v>
      </c>
      <c r="AD1377" s="4">
        <v>2</v>
      </c>
      <c r="AE1377" s="4">
        <v>3</v>
      </c>
      <c r="AF1377" s="4">
        <v>1</v>
      </c>
      <c r="AG1377" s="4">
        <v>6</v>
      </c>
      <c r="AH1377" s="4">
        <v>0</v>
      </c>
      <c r="AI1377" s="4">
        <v>0</v>
      </c>
      <c r="AJ1377" s="4">
        <v>0</v>
      </c>
      <c r="AK1377" s="4">
        <v>0</v>
      </c>
      <c r="AL1377" s="4">
        <v>0</v>
      </c>
      <c r="AM1377" s="4">
        <v>0</v>
      </c>
      <c r="AN1377" s="4">
        <v>0</v>
      </c>
      <c r="AO1377" s="4">
        <v>0</v>
      </c>
      <c r="AP1377" s="4">
        <v>0</v>
      </c>
      <c r="AQ1377" s="4">
        <v>0</v>
      </c>
      <c r="AR1377" s="4">
        <v>0</v>
      </c>
      <c r="AS1377" s="4">
        <v>0</v>
      </c>
      <c r="AT1377" s="4">
        <v>0</v>
      </c>
      <c r="AU1377" s="4">
        <v>0</v>
      </c>
      <c r="AV1377" s="4">
        <v>0</v>
      </c>
      <c r="AW1377" s="4">
        <v>904</v>
      </c>
      <c r="AX1377" s="4">
        <v>892</v>
      </c>
      <c r="AY1377" s="4">
        <v>0</v>
      </c>
      <c r="AZ1377" s="4">
        <v>0</v>
      </c>
      <c r="BA1377" s="4">
        <v>0</v>
      </c>
      <c r="BG1377" s="8">
        <f t="shared" si="355"/>
        <v>64</v>
      </c>
      <c r="BH1377" s="4">
        <v>64</v>
      </c>
      <c r="BI1377" s="4">
        <v>0</v>
      </c>
      <c r="BJ1377" s="4">
        <v>0</v>
      </c>
      <c r="BK1377" s="4">
        <v>21244</v>
      </c>
      <c r="BL1377" s="4">
        <f t="shared" si="356"/>
        <v>21234</v>
      </c>
      <c r="BM1377" s="6">
        <f t="shared" si="357"/>
        <v>66</v>
      </c>
      <c r="BN1377" s="4">
        <v>0</v>
      </c>
      <c r="BO1377" s="4">
        <v>66</v>
      </c>
      <c r="BP1377" s="4">
        <v>0</v>
      </c>
      <c r="BQ1377" s="4">
        <v>36</v>
      </c>
      <c r="BR1377" s="4">
        <f t="shared" si="358"/>
        <v>41638</v>
      </c>
      <c r="BS1377" s="4">
        <f t="shared" si="359"/>
        <v>41178</v>
      </c>
      <c r="BT1377" s="4">
        <f t="shared" si="360"/>
        <v>447</v>
      </c>
      <c r="BU1377" s="4">
        <f t="shared" si="361"/>
        <v>152447</v>
      </c>
      <c r="BW1377" s="8">
        <v>0</v>
      </c>
    </row>
    <row r="1378" spans="1:75">
      <c r="A1378" s="4" t="s">
        <v>135</v>
      </c>
      <c r="B1378" s="18">
        <v>42948</v>
      </c>
      <c r="C1378" s="4" t="s">
        <v>220</v>
      </c>
      <c r="D1378" s="5">
        <v>2017</v>
      </c>
      <c r="E1378" s="4" t="str">
        <f t="shared" si="351"/>
        <v>KittitasPrimary2017</v>
      </c>
      <c r="F1378" s="4">
        <v>17977</v>
      </c>
      <c r="G1378" s="4">
        <v>982</v>
      </c>
      <c r="H1378" s="4">
        <v>3034</v>
      </c>
      <c r="I1378" s="4">
        <v>1</v>
      </c>
      <c r="J1378" s="4">
        <v>0</v>
      </c>
      <c r="K1378" s="4">
        <f t="shared" si="352"/>
        <v>3035</v>
      </c>
      <c r="L1378" s="4">
        <f t="shared" si="353"/>
        <v>0</v>
      </c>
      <c r="M1378" s="4">
        <v>18047</v>
      </c>
      <c r="N1378" s="4">
        <v>3086</v>
      </c>
      <c r="O1378" s="4">
        <v>3035</v>
      </c>
      <c r="P1378" s="4">
        <v>0</v>
      </c>
      <c r="Q1378" s="4">
        <v>0</v>
      </c>
      <c r="R1378" s="4">
        <v>51</v>
      </c>
      <c r="S1378" s="4">
        <v>13</v>
      </c>
      <c r="T1378" s="4">
        <v>20</v>
      </c>
      <c r="U1378" s="4">
        <f t="shared" si="362"/>
        <v>15</v>
      </c>
      <c r="V1378" s="4">
        <v>0</v>
      </c>
      <c r="W1378" s="4">
        <v>3</v>
      </c>
      <c r="X1378" s="4">
        <f t="shared" si="354"/>
        <v>0</v>
      </c>
      <c r="Z1378" s="4">
        <v>181</v>
      </c>
      <c r="AA1378" s="4">
        <v>7</v>
      </c>
      <c r="AB1378" s="4">
        <v>7</v>
      </c>
      <c r="AC1378" s="4">
        <v>0</v>
      </c>
      <c r="AD1378" s="4">
        <v>0</v>
      </c>
      <c r="AE1378" s="4">
        <v>0</v>
      </c>
      <c r="AF1378" s="4">
        <v>0</v>
      </c>
      <c r="AG1378" s="4">
        <v>0</v>
      </c>
      <c r="AH1378" s="4">
        <v>0</v>
      </c>
      <c r="AI1378" s="4">
        <v>0</v>
      </c>
      <c r="AJ1378" s="4">
        <v>0</v>
      </c>
      <c r="AK1378" s="4">
        <v>0</v>
      </c>
      <c r="AL1378" s="4">
        <v>0</v>
      </c>
      <c r="AM1378" s="4">
        <v>0</v>
      </c>
      <c r="AN1378" s="4">
        <v>0</v>
      </c>
      <c r="AO1378" s="4">
        <v>0</v>
      </c>
      <c r="AP1378" s="4">
        <v>0</v>
      </c>
      <c r="AQ1378" s="4">
        <v>0</v>
      </c>
      <c r="AR1378" s="4">
        <v>0</v>
      </c>
      <c r="AS1378" s="4">
        <v>0</v>
      </c>
      <c r="AT1378" s="4">
        <v>0</v>
      </c>
      <c r="AU1378" s="4">
        <v>0</v>
      </c>
      <c r="AV1378" s="4">
        <v>0</v>
      </c>
      <c r="AW1378" s="4">
        <v>7</v>
      </c>
      <c r="AX1378" s="4">
        <v>7</v>
      </c>
      <c r="AY1378" s="4">
        <v>0</v>
      </c>
      <c r="AZ1378" s="4">
        <v>0</v>
      </c>
      <c r="BA1378" s="4">
        <v>0</v>
      </c>
      <c r="BG1378" s="8">
        <f t="shared" si="355"/>
        <v>3</v>
      </c>
      <c r="BH1378" s="4">
        <v>3</v>
      </c>
      <c r="BI1378" s="4">
        <v>0</v>
      </c>
      <c r="BJ1378" s="4">
        <v>0</v>
      </c>
      <c r="BK1378" s="4">
        <v>1983</v>
      </c>
      <c r="BL1378" s="4">
        <f t="shared" si="356"/>
        <v>1100</v>
      </c>
      <c r="BM1378" s="6">
        <f t="shared" si="357"/>
        <v>2</v>
      </c>
      <c r="BN1378" s="4">
        <v>2</v>
      </c>
      <c r="BO1378" s="4">
        <v>0</v>
      </c>
      <c r="BP1378" s="4">
        <v>0</v>
      </c>
      <c r="BQ1378" s="4">
        <v>0</v>
      </c>
      <c r="BR1378" s="4">
        <f t="shared" si="358"/>
        <v>3079</v>
      </c>
      <c r="BS1378" s="4">
        <f t="shared" si="359"/>
        <v>3028</v>
      </c>
      <c r="BT1378" s="4">
        <f t="shared" si="360"/>
        <v>51</v>
      </c>
      <c r="BU1378" s="4">
        <f t="shared" si="361"/>
        <v>17866</v>
      </c>
      <c r="BW1378" s="8">
        <v>0</v>
      </c>
    </row>
    <row r="1379" spans="1:75">
      <c r="A1379" s="4" t="s">
        <v>137</v>
      </c>
      <c r="B1379" s="18">
        <v>42948</v>
      </c>
      <c r="C1379" s="4" t="s">
        <v>220</v>
      </c>
      <c r="D1379" s="5">
        <v>2017</v>
      </c>
      <c r="E1379" s="4" t="str">
        <f t="shared" si="351"/>
        <v>KlickitatPrimary2017</v>
      </c>
      <c r="F1379" s="4">
        <v>5172</v>
      </c>
      <c r="G1379" s="4">
        <v>301</v>
      </c>
      <c r="H1379" s="4">
        <v>1939</v>
      </c>
      <c r="I1379" s="4">
        <v>0</v>
      </c>
      <c r="J1379" s="4">
        <v>0</v>
      </c>
      <c r="K1379" s="4">
        <f t="shared" si="352"/>
        <v>1939</v>
      </c>
      <c r="L1379" s="4">
        <f t="shared" si="353"/>
        <v>0</v>
      </c>
      <c r="M1379" s="4">
        <v>5210</v>
      </c>
      <c r="N1379" s="4">
        <v>1954</v>
      </c>
      <c r="O1379" s="4">
        <v>1939</v>
      </c>
      <c r="P1379" s="4">
        <v>0</v>
      </c>
      <c r="Q1379" s="4">
        <v>0</v>
      </c>
      <c r="R1379" s="4">
        <v>15</v>
      </c>
      <c r="S1379" s="4">
        <v>8</v>
      </c>
      <c r="T1379" s="4">
        <v>0</v>
      </c>
      <c r="U1379" s="4">
        <f t="shared" si="362"/>
        <v>5</v>
      </c>
      <c r="V1379" s="4">
        <v>0</v>
      </c>
      <c r="W1379" s="4">
        <v>2</v>
      </c>
      <c r="X1379" s="4">
        <f t="shared" si="354"/>
        <v>0</v>
      </c>
      <c r="Z1379" s="4">
        <v>48</v>
      </c>
      <c r="AA1379" s="4">
        <v>1</v>
      </c>
      <c r="AB1379" s="4">
        <v>1</v>
      </c>
      <c r="AC1379" s="4">
        <v>0</v>
      </c>
      <c r="AD1379" s="4">
        <v>0</v>
      </c>
      <c r="AE1379" s="4">
        <v>0</v>
      </c>
      <c r="AF1379" s="4">
        <v>0</v>
      </c>
      <c r="AG1379" s="4">
        <v>0</v>
      </c>
      <c r="AH1379" s="4">
        <v>0</v>
      </c>
      <c r="AI1379" s="4">
        <v>0</v>
      </c>
      <c r="AJ1379" s="4">
        <v>0</v>
      </c>
      <c r="AK1379" s="4">
        <v>0</v>
      </c>
      <c r="AL1379" s="4">
        <v>0</v>
      </c>
      <c r="AM1379" s="4">
        <v>0</v>
      </c>
      <c r="AN1379" s="4">
        <v>0</v>
      </c>
      <c r="AO1379" s="4">
        <v>0</v>
      </c>
      <c r="AP1379" s="4">
        <v>0</v>
      </c>
      <c r="AQ1379" s="4">
        <v>0</v>
      </c>
      <c r="AR1379" s="4">
        <v>0</v>
      </c>
      <c r="AS1379" s="4">
        <v>0</v>
      </c>
      <c r="AT1379" s="4">
        <v>0</v>
      </c>
      <c r="AU1379" s="4">
        <v>0</v>
      </c>
      <c r="AV1379" s="4">
        <v>0</v>
      </c>
      <c r="AW1379" s="4">
        <v>1</v>
      </c>
      <c r="AX1379" s="4">
        <v>1</v>
      </c>
      <c r="AY1379" s="4">
        <v>0</v>
      </c>
      <c r="AZ1379" s="4">
        <v>0</v>
      </c>
      <c r="BA1379" s="4">
        <v>0</v>
      </c>
      <c r="BG1379" s="8">
        <f t="shared" si="355"/>
        <v>0</v>
      </c>
      <c r="BH1379" s="4">
        <v>0</v>
      </c>
      <c r="BI1379" s="4">
        <v>0</v>
      </c>
      <c r="BJ1379" s="4">
        <v>0</v>
      </c>
      <c r="BK1379" s="4">
        <v>1528</v>
      </c>
      <c r="BL1379" s="4">
        <f t="shared" si="356"/>
        <v>426</v>
      </c>
      <c r="BM1379" s="6">
        <f t="shared" si="357"/>
        <v>33</v>
      </c>
      <c r="BN1379" s="4">
        <v>33</v>
      </c>
      <c r="BO1379" s="4">
        <v>0</v>
      </c>
      <c r="BP1379" s="4">
        <v>0</v>
      </c>
      <c r="BQ1379" s="4">
        <v>9</v>
      </c>
      <c r="BR1379" s="4">
        <f t="shared" si="358"/>
        <v>1953</v>
      </c>
      <c r="BS1379" s="4">
        <f t="shared" si="359"/>
        <v>1938</v>
      </c>
      <c r="BT1379" s="4">
        <f t="shared" si="360"/>
        <v>15</v>
      </c>
      <c r="BU1379" s="4">
        <f t="shared" si="361"/>
        <v>5162</v>
      </c>
      <c r="BW1379" s="8">
        <v>0</v>
      </c>
    </row>
    <row r="1380" spans="1:75">
      <c r="A1380" s="4" t="s">
        <v>139</v>
      </c>
      <c r="B1380" s="18">
        <v>42948</v>
      </c>
      <c r="C1380" s="4" t="s">
        <v>220</v>
      </c>
      <c r="D1380" s="5">
        <v>2017</v>
      </c>
      <c r="E1380" s="4" t="str">
        <f t="shared" si="351"/>
        <v>LewisPrimary2017</v>
      </c>
      <c r="F1380" s="4">
        <v>46230</v>
      </c>
      <c r="G1380" s="4">
        <v>3239</v>
      </c>
      <c r="H1380" s="4">
        <v>9391</v>
      </c>
      <c r="I1380" s="4">
        <v>2</v>
      </c>
      <c r="J1380" s="4">
        <v>0</v>
      </c>
      <c r="K1380" s="4">
        <f t="shared" si="352"/>
        <v>9393</v>
      </c>
      <c r="L1380" s="4">
        <f t="shared" si="353"/>
        <v>0</v>
      </c>
      <c r="M1380" s="4">
        <v>46412</v>
      </c>
      <c r="N1380" s="4">
        <v>9527</v>
      </c>
      <c r="O1380" s="4">
        <v>9393</v>
      </c>
      <c r="P1380" s="4">
        <v>0</v>
      </c>
      <c r="Q1380" s="4">
        <v>0</v>
      </c>
      <c r="R1380" s="4">
        <v>134</v>
      </c>
      <c r="S1380" s="4">
        <v>26</v>
      </c>
      <c r="T1380" s="4">
        <v>42</v>
      </c>
      <c r="U1380" s="4">
        <f t="shared" si="362"/>
        <v>66</v>
      </c>
      <c r="V1380" s="4">
        <v>0</v>
      </c>
      <c r="W1380" s="4">
        <v>0</v>
      </c>
      <c r="X1380" s="4">
        <f t="shared" si="354"/>
        <v>0</v>
      </c>
      <c r="Z1380" s="4">
        <v>362</v>
      </c>
      <c r="AA1380" s="4">
        <v>26</v>
      </c>
      <c r="AB1380" s="4">
        <v>26</v>
      </c>
      <c r="AC1380" s="4">
        <v>0</v>
      </c>
      <c r="AD1380" s="4">
        <v>0</v>
      </c>
      <c r="AE1380" s="4">
        <v>0</v>
      </c>
      <c r="AF1380" s="4">
        <v>0</v>
      </c>
      <c r="AG1380" s="4">
        <v>0</v>
      </c>
      <c r="AH1380" s="4">
        <v>0</v>
      </c>
      <c r="AI1380" s="4">
        <v>0</v>
      </c>
      <c r="AJ1380" s="4">
        <v>0</v>
      </c>
      <c r="AK1380" s="4">
        <v>0</v>
      </c>
      <c r="AL1380" s="4">
        <v>0</v>
      </c>
      <c r="AM1380" s="4">
        <v>0</v>
      </c>
      <c r="AN1380" s="4">
        <v>0</v>
      </c>
      <c r="AO1380" s="4">
        <v>0</v>
      </c>
      <c r="AP1380" s="4">
        <v>0</v>
      </c>
      <c r="AQ1380" s="4">
        <v>0</v>
      </c>
      <c r="AR1380" s="4">
        <v>0</v>
      </c>
      <c r="AS1380" s="4">
        <v>0</v>
      </c>
      <c r="AT1380" s="4">
        <v>0</v>
      </c>
      <c r="AU1380" s="4">
        <v>0</v>
      </c>
      <c r="AV1380" s="4">
        <v>0</v>
      </c>
      <c r="AW1380" s="4">
        <v>26</v>
      </c>
      <c r="AX1380" s="4">
        <v>26</v>
      </c>
      <c r="AY1380" s="4">
        <v>0</v>
      </c>
      <c r="AZ1380" s="4">
        <v>0</v>
      </c>
      <c r="BA1380" s="4">
        <v>0</v>
      </c>
      <c r="BG1380" s="8">
        <f t="shared" si="355"/>
        <v>1</v>
      </c>
      <c r="BH1380" s="4">
        <v>1</v>
      </c>
      <c r="BI1380" s="4">
        <v>0</v>
      </c>
      <c r="BJ1380" s="4">
        <v>0</v>
      </c>
      <c r="BK1380" s="4">
        <v>4018</v>
      </c>
      <c r="BL1380" s="4">
        <f t="shared" si="356"/>
        <v>5508</v>
      </c>
      <c r="BM1380" s="6">
        <f t="shared" si="357"/>
        <v>1</v>
      </c>
      <c r="BN1380" s="4">
        <v>1</v>
      </c>
      <c r="BO1380" s="4">
        <v>0</v>
      </c>
      <c r="BP1380" s="4">
        <v>0</v>
      </c>
      <c r="BQ1380" s="4">
        <v>0</v>
      </c>
      <c r="BR1380" s="4">
        <f t="shared" si="358"/>
        <v>9501</v>
      </c>
      <c r="BS1380" s="4">
        <f t="shared" si="359"/>
        <v>9367</v>
      </c>
      <c r="BT1380" s="4">
        <f t="shared" si="360"/>
        <v>134</v>
      </c>
      <c r="BU1380" s="4">
        <f t="shared" si="361"/>
        <v>46050</v>
      </c>
      <c r="BW1380" s="8">
        <v>0</v>
      </c>
    </row>
    <row r="1381" spans="1:75">
      <c r="A1381" s="4" t="s">
        <v>141</v>
      </c>
      <c r="B1381" s="18">
        <v>42948</v>
      </c>
      <c r="C1381" s="4" t="s">
        <v>220</v>
      </c>
      <c r="D1381" s="5">
        <v>2017</v>
      </c>
      <c r="E1381" s="4" t="str">
        <f t="shared" si="351"/>
        <v>LincolnPrimary2017</v>
      </c>
      <c r="F1381" s="4">
        <v>262</v>
      </c>
      <c r="G1381" s="4">
        <v>13</v>
      </c>
      <c r="H1381" s="4">
        <v>117</v>
      </c>
      <c r="I1381" s="4">
        <v>0</v>
      </c>
      <c r="J1381" s="4">
        <v>0</v>
      </c>
      <c r="K1381" s="4">
        <f t="shared" si="352"/>
        <v>117</v>
      </c>
      <c r="L1381" s="4">
        <f t="shared" si="353"/>
        <v>0</v>
      </c>
      <c r="M1381" s="4">
        <v>268</v>
      </c>
      <c r="N1381" s="4">
        <v>118</v>
      </c>
      <c r="O1381" s="4">
        <v>117</v>
      </c>
      <c r="P1381" s="4">
        <v>0</v>
      </c>
      <c r="Q1381" s="4">
        <v>0</v>
      </c>
      <c r="R1381" s="4">
        <v>1</v>
      </c>
      <c r="S1381" s="4">
        <v>0</v>
      </c>
      <c r="T1381" s="4">
        <v>1</v>
      </c>
      <c r="U1381" s="4">
        <f t="shared" si="362"/>
        <v>0</v>
      </c>
      <c r="V1381" s="4">
        <v>0</v>
      </c>
      <c r="W1381" s="4">
        <v>0</v>
      </c>
      <c r="X1381" s="4">
        <f t="shared" si="354"/>
        <v>0</v>
      </c>
      <c r="Z1381" s="4">
        <v>2</v>
      </c>
      <c r="AA1381" s="4">
        <v>1</v>
      </c>
      <c r="AB1381" s="4">
        <v>1</v>
      </c>
      <c r="AC1381" s="4">
        <v>0</v>
      </c>
      <c r="AD1381" s="4">
        <v>0</v>
      </c>
      <c r="AE1381" s="4">
        <v>0</v>
      </c>
      <c r="AF1381" s="4">
        <v>0</v>
      </c>
      <c r="AG1381" s="4">
        <v>0</v>
      </c>
      <c r="AH1381" s="4">
        <v>0</v>
      </c>
      <c r="AI1381" s="4">
        <v>0</v>
      </c>
      <c r="AJ1381" s="4">
        <v>0</v>
      </c>
      <c r="AK1381" s="4">
        <v>0</v>
      </c>
      <c r="AL1381" s="4">
        <v>0</v>
      </c>
      <c r="AM1381" s="4">
        <v>0</v>
      </c>
      <c r="AN1381" s="4">
        <v>0</v>
      </c>
      <c r="AO1381" s="4">
        <v>0</v>
      </c>
      <c r="AP1381" s="4">
        <v>0</v>
      </c>
      <c r="AQ1381" s="4">
        <v>0</v>
      </c>
      <c r="AR1381" s="4">
        <v>0</v>
      </c>
      <c r="AS1381" s="4">
        <v>0</v>
      </c>
      <c r="AT1381" s="4">
        <v>0</v>
      </c>
      <c r="AU1381" s="4">
        <v>0</v>
      </c>
      <c r="AV1381" s="4">
        <v>0</v>
      </c>
      <c r="AW1381" s="4">
        <v>1</v>
      </c>
      <c r="AX1381" s="4">
        <v>1</v>
      </c>
      <c r="AY1381" s="4">
        <v>0</v>
      </c>
      <c r="AZ1381" s="4">
        <v>0</v>
      </c>
      <c r="BA1381" s="4">
        <v>0</v>
      </c>
      <c r="BG1381" s="8">
        <f t="shared" si="355"/>
        <v>0</v>
      </c>
      <c r="BH1381" s="4">
        <v>0</v>
      </c>
      <c r="BI1381" s="4">
        <v>0</v>
      </c>
      <c r="BJ1381" s="4">
        <v>0</v>
      </c>
      <c r="BK1381" s="4">
        <v>4</v>
      </c>
      <c r="BL1381" s="4">
        <f t="shared" si="356"/>
        <v>114</v>
      </c>
      <c r="BM1381" s="6">
        <f t="shared" si="357"/>
        <v>0</v>
      </c>
      <c r="BN1381" s="4">
        <v>0</v>
      </c>
      <c r="BO1381" s="4">
        <v>0</v>
      </c>
      <c r="BP1381" s="4">
        <v>0</v>
      </c>
      <c r="BQ1381" s="4">
        <v>0</v>
      </c>
      <c r="BR1381" s="4">
        <f t="shared" si="358"/>
        <v>117</v>
      </c>
      <c r="BS1381" s="4">
        <f t="shared" si="359"/>
        <v>116</v>
      </c>
      <c r="BT1381" s="4">
        <f t="shared" si="360"/>
        <v>1</v>
      </c>
      <c r="BU1381" s="4">
        <f t="shared" si="361"/>
        <v>266</v>
      </c>
      <c r="BW1381" s="8">
        <v>0</v>
      </c>
    </row>
    <row r="1382" spans="1:75">
      <c r="A1382" s="4" t="s">
        <v>143</v>
      </c>
      <c r="B1382" s="18">
        <v>42948</v>
      </c>
      <c r="C1382" s="4" t="s">
        <v>220</v>
      </c>
      <c r="D1382" s="5">
        <v>2017</v>
      </c>
      <c r="E1382" s="4" t="str">
        <f t="shared" si="351"/>
        <v>MasonPrimary2017</v>
      </c>
      <c r="F1382" s="4">
        <v>4480</v>
      </c>
      <c r="G1382" s="4">
        <v>378</v>
      </c>
      <c r="H1382" s="4">
        <v>1283</v>
      </c>
      <c r="I1382" s="4">
        <v>0</v>
      </c>
      <c r="J1382" s="4">
        <v>0</v>
      </c>
      <c r="K1382" s="4">
        <f t="shared" si="352"/>
        <v>1283</v>
      </c>
      <c r="L1382" s="4">
        <f t="shared" si="353"/>
        <v>0</v>
      </c>
      <c r="M1382" s="4">
        <v>4542</v>
      </c>
      <c r="N1382" s="4">
        <v>1298</v>
      </c>
      <c r="O1382" s="4">
        <v>1283</v>
      </c>
      <c r="P1382" s="4">
        <v>0</v>
      </c>
      <c r="Q1382" s="4">
        <v>0</v>
      </c>
      <c r="R1382" s="4">
        <v>15</v>
      </c>
      <c r="S1382" s="4">
        <v>2</v>
      </c>
      <c r="T1382" s="4">
        <v>0</v>
      </c>
      <c r="U1382" s="4">
        <f t="shared" si="362"/>
        <v>2</v>
      </c>
      <c r="V1382" s="4">
        <v>0</v>
      </c>
      <c r="W1382" s="4">
        <v>11</v>
      </c>
      <c r="X1382" s="4">
        <f t="shared" si="354"/>
        <v>0</v>
      </c>
      <c r="Z1382" s="4">
        <v>59</v>
      </c>
      <c r="AA1382" s="4">
        <v>5</v>
      </c>
      <c r="AB1382" s="4">
        <v>5</v>
      </c>
      <c r="AC1382" s="4">
        <v>0</v>
      </c>
      <c r="AD1382" s="4">
        <v>0</v>
      </c>
      <c r="AE1382" s="4">
        <v>0</v>
      </c>
      <c r="AF1382" s="4">
        <v>0</v>
      </c>
      <c r="AG1382" s="4">
        <v>0</v>
      </c>
      <c r="AH1382" s="4">
        <v>0</v>
      </c>
      <c r="AI1382" s="4">
        <v>0</v>
      </c>
      <c r="AJ1382" s="4">
        <v>0</v>
      </c>
      <c r="AK1382" s="4">
        <v>0</v>
      </c>
      <c r="AL1382" s="4">
        <v>0</v>
      </c>
      <c r="AM1382" s="4">
        <v>0</v>
      </c>
      <c r="AN1382" s="4">
        <v>0</v>
      </c>
      <c r="AO1382" s="4">
        <v>0</v>
      </c>
      <c r="AP1382" s="4">
        <v>0</v>
      </c>
      <c r="AQ1382" s="4">
        <v>0</v>
      </c>
      <c r="AR1382" s="4">
        <v>0</v>
      </c>
      <c r="AS1382" s="4">
        <v>0</v>
      </c>
      <c r="AT1382" s="4">
        <v>0</v>
      </c>
      <c r="AU1382" s="4">
        <v>0</v>
      </c>
      <c r="AV1382" s="4">
        <v>0</v>
      </c>
      <c r="AW1382" s="4">
        <v>5</v>
      </c>
      <c r="AX1382" s="4">
        <v>5</v>
      </c>
      <c r="AY1382" s="4">
        <v>0</v>
      </c>
      <c r="AZ1382" s="4">
        <v>0</v>
      </c>
      <c r="BA1382" s="4">
        <v>0</v>
      </c>
      <c r="BG1382" s="8">
        <f t="shared" si="355"/>
        <v>0</v>
      </c>
      <c r="BH1382" s="4">
        <v>0</v>
      </c>
      <c r="BI1382" s="4">
        <v>0</v>
      </c>
      <c r="BJ1382" s="4">
        <v>0</v>
      </c>
      <c r="BK1382" s="4">
        <v>1004</v>
      </c>
      <c r="BL1382" s="4">
        <f t="shared" si="356"/>
        <v>294</v>
      </c>
      <c r="BM1382" s="6">
        <f t="shared" si="357"/>
        <v>0</v>
      </c>
      <c r="BN1382" s="4">
        <v>0</v>
      </c>
      <c r="BO1382" s="4">
        <v>0</v>
      </c>
      <c r="BP1382" s="4">
        <v>0</v>
      </c>
      <c r="BQ1382" s="4">
        <v>0</v>
      </c>
      <c r="BR1382" s="4">
        <f t="shared" si="358"/>
        <v>1293</v>
      </c>
      <c r="BS1382" s="4">
        <f t="shared" si="359"/>
        <v>1278</v>
      </c>
      <c r="BT1382" s="4">
        <f t="shared" si="360"/>
        <v>15</v>
      </c>
      <c r="BU1382" s="4">
        <f t="shared" si="361"/>
        <v>4483</v>
      </c>
      <c r="BW1382" s="8">
        <v>0</v>
      </c>
    </row>
    <row r="1383" spans="1:75">
      <c r="A1383" s="4" t="s">
        <v>145</v>
      </c>
      <c r="B1383" s="18">
        <v>42948</v>
      </c>
      <c r="C1383" s="4" t="s">
        <v>220</v>
      </c>
      <c r="D1383" s="5">
        <v>2017</v>
      </c>
      <c r="E1383" s="4" t="str">
        <f t="shared" si="351"/>
        <v>OkanoganPrimary2017</v>
      </c>
      <c r="F1383" s="4">
        <v>13547</v>
      </c>
      <c r="G1383" s="4">
        <v>1019</v>
      </c>
      <c r="H1383" s="4">
        <v>5047</v>
      </c>
      <c r="I1383" s="4">
        <v>0</v>
      </c>
      <c r="J1383" s="4">
        <v>0</v>
      </c>
      <c r="K1383" s="4">
        <f t="shared" si="352"/>
        <v>5047</v>
      </c>
      <c r="L1383" s="4">
        <f t="shared" si="353"/>
        <v>0</v>
      </c>
      <c r="M1383" s="4">
        <v>13658</v>
      </c>
      <c r="N1383" s="4">
        <v>5144</v>
      </c>
      <c r="O1383" s="4">
        <v>5047</v>
      </c>
      <c r="P1383" s="4">
        <v>0</v>
      </c>
      <c r="Q1383" s="4">
        <v>0</v>
      </c>
      <c r="R1383" s="4">
        <v>97</v>
      </c>
      <c r="S1383" s="4">
        <v>12</v>
      </c>
      <c r="T1383" s="4">
        <v>19</v>
      </c>
      <c r="U1383" s="4">
        <f t="shared" si="362"/>
        <v>65</v>
      </c>
      <c r="V1383" s="4">
        <v>0</v>
      </c>
      <c r="W1383" s="4">
        <v>1</v>
      </c>
      <c r="X1383" s="4">
        <f t="shared" si="354"/>
        <v>0</v>
      </c>
      <c r="Z1383" s="4">
        <v>129</v>
      </c>
      <c r="AA1383" s="4">
        <v>12</v>
      </c>
      <c r="AB1383" s="4">
        <v>12</v>
      </c>
      <c r="AC1383" s="4">
        <v>0</v>
      </c>
      <c r="AD1383" s="4">
        <v>0</v>
      </c>
      <c r="AE1383" s="4">
        <v>0</v>
      </c>
      <c r="AF1383" s="4">
        <v>0</v>
      </c>
      <c r="AG1383" s="4">
        <v>0</v>
      </c>
      <c r="AH1383" s="4">
        <v>0</v>
      </c>
      <c r="AI1383" s="4">
        <v>0</v>
      </c>
      <c r="AJ1383" s="4">
        <v>0</v>
      </c>
      <c r="AK1383" s="4">
        <v>0</v>
      </c>
      <c r="AL1383" s="4">
        <v>0</v>
      </c>
      <c r="AM1383" s="4">
        <v>0</v>
      </c>
      <c r="AN1383" s="4">
        <v>0</v>
      </c>
      <c r="AO1383" s="4">
        <v>0</v>
      </c>
      <c r="AP1383" s="4">
        <v>0</v>
      </c>
      <c r="AQ1383" s="4">
        <v>0</v>
      </c>
      <c r="AR1383" s="4">
        <v>0</v>
      </c>
      <c r="AS1383" s="4">
        <v>0</v>
      </c>
      <c r="AT1383" s="4">
        <v>0</v>
      </c>
      <c r="AU1383" s="4">
        <v>0</v>
      </c>
      <c r="AV1383" s="4">
        <v>0</v>
      </c>
      <c r="AW1383" s="4">
        <v>12</v>
      </c>
      <c r="AX1383" s="4">
        <v>12</v>
      </c>
      <c r="AY1383" s="4">
        <v>0</v>
      </c>
      <c r="AZ1383" s="4">
        <v>0</v>
      </c>
      <c r="BA1383" s="4">
        <v>0</v>
      </c>
      <c r="BG1383" s="8">
        <f t="shared" si="355"/>
        <v>5</v>
      </c>
      <c r="BH1383" s="4">
        <v>5</v>
      </c>
      <c r="BI1383" s="4">
        <v>0</v>
      </c>
      <c r="BJ1383" s="4">
        <v>1</v>
      </c>
      <c r="BK1383" s="4">
        <v>1351</v>
      </c>
      <c r="BL1383" s="4">
        <f t="shared" si="356"/>
        <v>3788</v>
      </c>
      <c r="BM1383" s="6">
        <f t="shared" si="357"/>
        <v>7</v>
      </c>
      <c r="BN1383" s="4">
        <v>7</v>
      </c>
      <c r="BO1383" s="4">
        <v>0</v>
      </c>
      <c r="BP1383" s="4">
        <v>0</v>
      </c>
      <c r="BQ1383" s="4">
        <v>2</v>
      </c>
      <c r="BR1383" s="4">
        <f t="shared" si="358"/>
        <v>5132</v>
      </c>
      <c r="BS1383" s="4">
        <f t="shared" si="359"/>
        <v>5035</v>
      </c>
      <c r="BT1383" s="4">
        <f t="shared" si="360"/>
        <v>97</v>
      </c>
      <c r="BU1383" s="4">
        <f t="shared" si="361"/>
        <v>13529</v>
      </c>
      <c r="BW1383" s="8">
        <v>0</v>
      </c>
    </row>
    <row r="1384" spans="1:75">
      <c r="A1384" s="4" t="s">
        <v>147</v>
      </c>
      <c r="B1384" s="18">
        <v>42948</v>
      </c>
      <c r="C1384" s="4" t="s">
        <v>220</v>
      </c>
      <c r="D1384" s="5">
        <v>2017</v>
      </c>
      <c r="E1384" s="4" t="str">
        <f t="shared" si="351"/>
        <v>PacificPrimary2017</v>
      </c>
      <c r="F1384" s="4">
        <v>2110</v>
      </c>
      <c r="G1384" s="4">
        <v>240</v>
      </c>
      <c r="H1384" s="4">
        <v>698</v>
      </c>
      <c r="I1384" s="4">
        <v>0</v>
      </c>
      <c r="J1384" s="4">
        <v>0</v>
      </c>
      <c r="K1384" s="4">
        <f t="shared" si="352"/>
        <v>698</v>
      </c>
      <c r="L1384" s="4">
        <f t="shared" si="353"/>
        <v>0</v>
      </c>
      <c r="M1384" s="4">
        <v>2112</v>
      </c>
      <c r="N1384" s="4">
        <v>730</v>
      </c>
      <c r="O1384" s="4">
        <v>698</v>
      </c>
      <c r="P1384" s="4">
        <v>0</v>
      </c>
      <c r="Q1384" s="4">
        <v>0</v>
      </c>
      <c r="R1384" s="4">
        <v>32</v>
      </c>
      <c r="S1384" s="4">
        <v>8</v>
      </c>
      <c r="T1384" s="4">
        <v>5</v>
      </c>
      <c r="U1384" s="4">
        <f t="shared" si="362"/>
        <v>19</v>
      </c>
      <c r="V1384" s="4">
        <v>0</v>
      </c>
      <c r="W1384" s="4">
        <v>0</v>
      </c>
      <c r="X1384" s="4">
        <f t="shared" si="354"/>
        <v>0</v>
      </c>
      <c r="Z1384" s="4">
        <v>15</v>
      </c>
      <c r="AA1384" s="4">
        <v>3</v>
      </c>
      <c r="AB1384" s="4">
        <v>3</v>
      </c>
      <c r="AC1384" s="4">
        <v>0</v>
      </c>
      <c r="AD1384" s="4">
        <v>0</v>
      </c>
      <c r="AE1384" s="4">
        <v>0</v>
      </c>
      <c r="AF1384" s="4">
        <v>0</v>
      </c>
      <c r="AG1384" s="4">
        <v>0</v>
      </c>
      <c r="AH1384" s="4">
        <v>0</v>
      </c>
      <c r="AI1384" s="4">
        <v>0</v>
      </c>
      <c r="AJ1384" s="4">
        <v>0</v>
      </c>
      <c r="AK1384" s="4">
        <v>0</v>
      </c>
      <c r="AL1384" s="4">
        <v>0</v>
      </c>
      <c r="AM1384" s="4">
        <v>0</v>
      </c>
      <c r="AN1384" s="4">
        <v>0</v>
      </c>
      <c r="AO1384" s="4">
        <v>0</v>
      </c>
      <c r="AP1384" s="4">
        <v>0</v>
      </c>
      <c r="AQ1384" s="4">
        <v>0</v>
      </c>
      <c r="AR1384" s="4">
        <v>0</v>
      </c>
      <c r="AS1384" s="4">
        <v>0</v>
      </c>
      <c r="AT1384" s="4">
        <v>0</v>
      </c>
      <c r="AU1384" s="4">
        <v>0</v>
      </c>
      <c r="AV1384" s="4">
        <v>0</v>
      </c>
      <c r="AW1384" s="4">
        <v>3</v>
      </c>
      <c r="AX1384" s="4">
        <v>3</v>
      </c>
      <c r="AY1384" s="4">
        <v>0</v>
      </c>
      <c r="AZ1384" s="4">
        <v>0</v>
      </c>
      <c r="BA1384" s="4">
        <v>0</v>
      </c>
      <c r="BG1384" s="8">
        <f t="shared" si="355"/>
        <v>0</v>
      </c>
      <c r="BH1384" s="4">
        <v>0</v>
      </c>
      <c r="BI1384" s="4">
        <v>0</v>
      </c>
      <c r="BJ1384" s="4">
        <v>0</v>
      </c>
      <c r="BK1384" s="4">
        <v>137</v>
      </c>
      <c r="BL1384" s="4">
        <f t="shared" si="356"/>
        <v>593</v>
      </c>
      <c r="BM1384" s="6">
        <f t="shared" si="357"/>
        <v>0</v>
      </c>
      <c r="BN1384" s="4">
        <v>0</v>
      </c>
      <c r="BO1384" s="4">
        <v>0</v>
      </c>
      <c r="BP1384" s="4">
        <v>0</v>
      </c>
      <c r="BQ1384" s="4">
        <v>0</v>
      </c>
      <c r="BR1384" s="4">
        <f t="shared" si="358"/>
        <v>727</v>
      </c>
      <c r="BS1384" s="4">
        <f t="shared" si="359"/>
        <v>695</v>
      </c>
      <c r="BT1384" s="4">
        <f t="shared" si="360"/>
        <v>32</v>
      </c>
      <c r="BU1384" s="4">
        <f t="shared" si="361"/>
        <v>2097</v>
      </c>
      <c r="BW1384" s="8">
        <v>0</v>
      </c>
    </row>
    <row r="1385" spans="1:75">
      <c r="A1385" s="4" t="s">
        <v>149</v>
      </c>
      <c r="B1385" s="18">
        <v>42948</v>
      </c>
      <c r="C1385" s="4" t="s">
        <v>220</v>
      </c>
      <c r="D1385" s="5">
        <v>2017</v>
      </c>
      <c r="E1385" s="4" t="str">
        <f t="shared" si="351"/>
        <v>Pend OreillePrimary2017</v>
      </c>
      <c r="F1385" s="4">
        <v>8829</v>
      </c>
      <c r="G1385" s="4">
        <v>1441</v>
      </c>
      <c r="H1385" s="4">
        <v>3125</v>
      </c>
      <c r="I1385" s="4">
        <v>0</v>
      </c>
      <c r="J1385" s="4">
        <v>0</v>
      </c>
      <c r="K1385" s="4">
        <f t="shared" si="352"/>
        <v>3125</v>
      </c>
      <c r="L1385" s="4">
        <f t="shared" si="353"/>
        <v>0</v>
      </c>
      <c r="M1385" s="4">
        <v>8849</v>
      </c>
      <c r="N1385" s="4">
        <v>3156</v>
      </c>
      <c r="O1385" s="4">
        <v>3125</v>
      </c>
      <c r="P1385" s="4">
        <v>0</v>
      </c>
      <c r="Q1385" s="4">
        <v>0</v>
      </c>
      <c r="R1385" s="4">
        <v>31</v>
      </c>
      <c r="S1385" s="4">
        <v>2</v>
      </c>
      <c r="T1385" s="4">
        <v>6</v>
      </c>
      <c r="U1385" s="4">
        <f t="shared" si="362"/>
        <v>23</v>
      </c>
      <c r="V1385" s="4">
        <v>0</v>
      </c>
      <c r="W1385" s="4">
        <v>0</v>
      </c>
      <c r="X1385" s="4">
        <f t="shared" si="354"/>
        <v>0</v>
      </c>
      <c r="Z1385" s="4">
        <v>84</v>
      </c>
      <c r="AA1385" s="4">
        <v>15</v>
      </c>
      <c r="AB1385" s="4">
        <v>15</v>
      </c>
      <c r="AC1385" s="4">
        <v>0</v>
      </c>
      <c r="AD1385" s="4">
        <v>0</v>
      </c>
      <c r="AE1385" s="4">
        <v>0</v>
      </c>
      <c r="AF1385" s="4">
        <v>0</v>
      </c>
      <c r="AG1385" s="4">
        <v>0</v>
      </c>
      <c r="AH1385" s="4">
        <v>0</v>
      </c>
      <c r="AI1385" s="4">
        <v>0</v>
      </c>
      <c r="AJ1385" s="4">
        <v>0</v>
      </c>
      <c r="AK1385" s="4">
        <v>0</v>
      </c>
      <c r="AL1385" s="4">
        <v>0</v>
      </c>
      <c r="AM1385" s="4">
        <v>0</v>
      </c>
      <c r="AN1385" s="4">
        <v>0</v>
      </c>
      <c r="AO1385" s="4">
        <v>0</v>
      </c>
      <c r="AP1385" s="4">
        <v>0</v>
      </c>
      <c r="AQ1385" s="4">
        <v>0</v>
      </c>
      <c r="AR1385" s="4">
        <v>0</v>
      </c>
      <c r="AS1385" s="4">
        <v>0</v>
      </c>
      <c r="AT1385" s="4">
        <v>0</v>
      </c>
      <c r="AU1385" s="4">
        <v>0</v>
      </c>
      <c r="AV1385" s="4">
        <v>0</v>
      </c>
      <c r="AW1385" s="4">
        <v>15</v>
      </c>
      <c r="AX1385" s="4">
        <v>15</v>
      </c>
      <c r="AY1385" s="4">
        <v>0</v>
      </c>
      <c r="AZ1385" s="4">
        <v>0</v>
      </c>
      <c r="BA1385" s="4">
        <v>0</v>
      </c>
      <c r="BG1385" s="8">
        <f t="shared" si="355"/>
        <v>0</v>
      </c>
      <c r="BH1385" s="4">
        <v>0</v>
      </c>
      <c r="BI1385" s="4">
        <v>0</v>
      </c>
      <c r="BJ1385" s="4">
        <v>0</v>
      </c>
      <c r="BK1385" s="4">
        <v>1377</v>
      </c>
      <c r="BL1385" s="4">
        <f t="shared" si="356"/>
        <v>1779</v>
      </c>
      <c r="BM1385" s="6">
        <f t="shared" si="357"/>
        <v>0</v>
      </c>
      <c r="BN1385" s="4">
        <v>0</v>
      </c>
      <c r="BO1385" s="4">
        <v>0</v>
      </c>
      <c r="BP1385" s="4">
        <v>0</v>
      </c>
      <c r="BQ1385" s="4">
        <v>0</v>
      </c>
      <c r="BR1385" s="4">
        <f t="shared" si="358"/>
        <v>3141</v>
      </c>
      <c r="BS1385" s="4">
        <f t="shared" si="359"/>
        <v>3110</v>
      </c>
      <c r="BT1385" s="4">
        <f t="shared" si="360"/>
        <v>31</v>
      </c>
      <c r="BU1385" s="4">
        <f t="shared" si="361"/>
        <v>8765</v>
      </c>
      <c r="BW1385" s="8">
        <v>0</v>
      </c>
    </row>
    <row r="1386" spans="1:75">
      <c r="A1386" s="4" t="s">
        <v>151</v>
      </c>
      <c r="B1386" s="18">
        <v>42948</v>
      </c>
      <c r="C1386" s="4" t="s">
        <v>220</v>
      </c>
      <c r="D1386" s="5">
        <v>2017</v>
      </c>
      <c r="E1386" s="4" t="str">
        <f t="shared" si="351"/>
        <v>PiercePrimary2017</v>
      </c>
      <c r="F1386" s="4">
        <v>499152</v>
      </c>
      <c r="G1386" s="4">
        <v>32150</v>
      </c>
      <c r="H1386" s="4">
        <v>93328</v>
      </c>
      <c r="I1386" s="4">
        <v>18</v>
      </c>
      <c r="J1386" s="4">
        <v>0</v>
      </c>
      <c r="K1386" s="4">
        <f t="shared" si="352"/>
        <v>93346</v>
      </c>
      <c r="L1386" s="4">
        <f t="shared" si="353"/>
        <v>0</v>
      </c>
      <c r="M1386" s="4">
        <v>503636</v>
      </c>
      <c r="N1386" s="4">
        <v>95100</v>
      </c>
      <c r="O1386" s="4">
        <v>93346</v>
      </c>
      <c r="P1386" s="4">
        <v>0</v>
      </c>
      <c r="Q1386" s="4">
        <v>0</v>
      </c>
      <c r="R1386" s="4">
        <v>1754</v>
      </c>
      <c r="S1386" s="4">
        <v>554</v>
      </c>
      <c r="T1386" s="4">
        <v>522</v>
      </c>
      <c r="U1386" s="4">
        <f t="shared" si="362"/>
        <v>599</v>
      </c>
      <c r="V1386" s="4">
        <v>0</v>
      </c>
      <c r="W1386" s="4">
        <v>79</v>
      </c>
      <c r="X1386" s="4">
        <f t="shared" si="354"/>
        <v>0</v>
      </c>
      <c r="Z1386" s="4">
        <v>18745</v>
      </c>
      <c r="AA1386" s="4">
        <v>1643</v>
      </c>
      <c r="AB1386" s="4">
        <v>1595</v>
      </c>
      <c r="AC1386" s="4">
        <v>48</v>
      </c>
      <c r="AD1386" s="4">
        <v>13</v>
      </c>
      <c r="AE1386" s="4">
        <v>31</v>
      </c>
      <c r="AF1386" s="4">
        <v>4</v>
      </c>
      <c r="AG1386" s="4">
        <v>4</v>
      </c>
      <c r="AH1386" s="4">
        <v>0</v>
      </c>
      <c r="AI1386" s="4">
        <v>0</v>
      </c>
      <c r="AJ1386" s="4">
        <v>0</v>
      </c>
      <c r="AK1386" s="4">
        <v>0</v>
      </c>
      <c r="AL1386" s="4">
        <v>0</v>
      </c>
      <c r="AM1386" s="4">
        <v>0</v>
      </c>
      <c r="AN1386" s="4">
        <v>5</v>
      </c>
      <c r="AO1386" s="4">
        <v>6</v>
      </c>
      <c r="AP1386" s="4">
        <v>0</v>
      </c>
      <c r="AQ1386" s="4">
        <v>4</v>
      </c>
      <c r="AR1386" s="4">
        <v>2</v>
      </c>
      <c r="AS1386" s="4">
        <v>0</v>
      </c>
      <c r="AT1386" s="4">
        <v>0</v>
      </c>
      <c r="AU1386" s="4">
        <v>0</v>
      </c>
      <c r="AV1386" s="4">
        <v>2</v>
      </c>
      <c r="AW1386" s="4">
        <v>1643</v>
      </c>
      <c r="AX1386" s="4">
        <v>1595</v>
      </c>
      <c r="AY1386" s="4">
        <v>0</v>
      </c>
      <c r="AZ1386" s="4">
        <v>0</v>
      </c>
      <c r="BA1386" s="4">
        <v>0</v>
      </c>
      <c r="BG1386" s="8">
        <f t="shared" si="355"/>
        <v>57</v>
      </c>
      <c r="BH1386" s="4">
        <v>54</v>
      </c>
      <c r="BI1386" s="4">
        <v>3</v>
      </c>
      <c r="BJ1386" s="4">
        <v>1</v>
      </c>
      <c r="BK1386" s="4">
        <v>51996</v>
      </c>
      <c r="BL1386" s="4">
        <f t="shared" si="356"/>
        <v>43047</v>
      </c>
      <c r="BM1386" s="6">
        <f t="shared" si="357"/>
        <v>158</v>
      </c>
      <c r="BN1386" s="4">
        <v>0</v>
      </c>
      <c r="BO1386" s="4">
        <v>158</v>
      </c>
      <c r="BP1386" s="4">
        <v>0</v>
      </c>
      <c r="BQ1386" s="4">
        <v>49</v>
      </c>
      <c r="BR1386" s="4">
        <f t="shared" si="358"/>
        <v>93451</v>
      </c>
      <c r="BS1386" s="4">
        <f t="shared" si="359"/>
        <v>91747</v>
      </c>
      <c r="BT1386" s="4">
        <f t="shared" si="360"/>
        <v>1704</v>
      </c>
      <c r="BU1386" s="4">
        <f t="shared" si="361"/>
        <v>484886</v>
      </c>
      <c r="BW1386" s="8">
        <v>15</v>
      </c>
    </row>
    <row r="1387" spans="1:75">
      <c r="A1387" s="4" t="s">
        <v>153</v>
      </c>
      <c r="B1387" s="18">
        <v>42948</v>
      </c>
      <c r="C1387" s="4" t="s">
        <v>220</v>
      </c>
      <c r="D1387" s="5">
        <v>2017</v>
      </c>
      <c r="E1387" s="4" t="str">
        <f t="shared" si="351"/>
        <v>San JuanPrimary2017</v>
      </c>
      <c r="F1387" s="4">
        <v>6232</v>
      </c>
      <c r="G1387" s="4">
        <v>263</v>
      </c>
      <c r="H1387" s="4">
        <v>1662</v>
      </c>
      <c r="I1387" s="4">
        <v>0</v>
      </c>
      <c r="J1387" s="4">
        <v>0</v>
      </c>
      <c r="K1387" s="4">
        <f t="shared" si="352"/>
        <v>1662</v>
      </c>
      <c r="L1387" s="4">
        <f t="shared" si="353"/>
        <v>0</v>
      </c>
      <c r="M1387" s="4">
        <v>6134</v>
      </c>
      <c r="N1387" s="4">
        <v>1678</v>
      </c>
      <c r="O1387" s="4">
        <v>1662</v>
      </c>
      <c r="P1387" s="4">
        <v>0</v>
      </c>
      <c r="Q1387" s="4">
        <v>0</v>
      </c>
      <c r="R1387" s="4">
        <v>16</v>
      </c>
      <c r="S1387" s="4">
        <v>4</v>
      </c>
      <c r="T1387" s="4">
        <v>0</v>
      </c>
      <c r="U1387" s="4">
        <f t="shared" si="362"/>
        <v>9</v>
      </c>
      <c r="V1387" s="4">
        <v>0</v>
      </c>
      <c r="W1387" s="4">
        <v>3</v>
      </c>
      <c r="X1387" s="4">
        <f t="shared" si="354"/>
        <v>0</v>
      </c>
      <c r="Z1387" s="4">
        <v>111</v>
      </c>
      <c r="AA1387" s="4">
        <v>10</v>
      </c>
      <c r="AB1387" s="4">
        <v>10</v>
      </c>
      <c r="AC1387" s="4">
        <v>0</v>
      </c>
      <c r="AD1387" s="4">
        <v>0</v>
      </c>
      <c r="AE1387" s="4">
        <v>0</v>
      </c>
      <c r="AF1387" s="4">
        <v>0</v>
      </c>
      <c r="AG1387" s="4">
        <v>0</v>
      </c>
      <c r="AH1387" s="4">
        <v>0</v>
      </c>
      <c r="AI1387" s="4">
        <v>0</v>
      </c>
      <c r="AJ1387" s="4">
        <v>0</v>
      </c>
      <c r="AK1387" s="4">
        <v>0</v>
      </c>
      <c r="AL1387" s="4">
        <v>0</v>
      </c>
      <c r="AM1387" s="4">
        <v>0</v>
      </c>
      <c r="AN1387" s="4">
        <v>0</v>
      </c>
      <c r="AO1387" s="4">
        <v>0</v>
      </c>
      <c r="AP1387" s="4">
        <v>0</v>
      </c>
      <c r="AQ1387" s="4">
        <v>0</v>
      </c>
      <c r="AR1387" s="4">
        <v>0</v>
      </c>
      <c r="AS1387" s="4">
        <v>0</v>
      </c>
      <c r="AT1387" s="4">
        <v>0</v>
      </c>
      <c r="AU1387" s="4">
        <v>0</v>
      </c>
      <c r="AV1387" s="4">
        <v>0</v>
      </c>
      <c r="AW1387" s="4">
        <v>10</v>
      </c>
      <c r="AX1387" s="4">
        <v>10</v>
      </c>
      <c r="AY1387" s="4">
        <v>0</v>
      </c>
      <c r="AZ1387" s="4">
        <v>0</v>
      </c>
      <c r="BA1387" s="4">
        <v>0</v>
      </c>
      <c r="BG1387" s="8">
        <f t="shared" si="355"/>
        <v>2</v>
      </c>
      <c r="BH1387" s="4">
        <v>2</v>
      </c>
      <c r="BI1387" s="4">
        <v>0</v>
      </c>
      <c r="BJ1387" s="4">
        <v>1</v>
      </c>
      <c r="BK1387" s="4">
        <v>1217</v>
      </c>
      <c r="BL1387" s="4">
        <f t="shared" si="356"/>
        <v>459</v>
      </c>
      <c r="BM1387" s="6">
        <f t="shared" si="357"/>
        <v>0</v>
      </c>
      <c r="BN1387" s="4">
        <v>0</v>
      </c>
      <c r="BO1387" s="4">
        <v>0</v>
      </c>
      <c r="BP1387" s="4">
        <v>0</v>
      </c>
      <c r="BQ1387" s="4">
        <v>62</v>
      </c>
      <c r="BR1387" s="4">
        <f t="shared" si="358"/>
        <v>1668</v>
      </c>
      <c r="BS1387" s="4">
        <f t="shared" si="359"/>
        <v>1652</v>
      </c>
      <c r="BT1387" s="4">
        <f t="shared" si="360"/>
        <v>16</v>
      </c>
      <c r="BU1387" s="4">
        <f t="shared" si="361"/>
        <v>6023</v>
      </c>
      <c r="BW1387" s="8">
        <v>0</v>
      </c>
    </row>
    <row r="1388" spans="1:75">
      <c r="A1388" s="4" t="s">
        <v>155</v>
      </c>
      <c r="B1388" s="18">
        <v>42948</v>
      </c>
      <c r="C1388" s="4" t="s">
        <v>220</v>
      </c>
      <c r="D1388" s="5">
        <v>2017</v>
      </c>
      <c r="E1388" s="4" t="str">
        <f t="shared" si="351"/>
        <v>SkagitPrimary2017</v>
      </c>
      <c r="F1388" s="4">
        <v>49339</v>
      </c>
      <c r="G1388" s="4">
        <v>2819</v>
      </c>
      <c r="H1388" s="4">
        <v>14175</v>
      </c>
      <c r="I1388" s="4">
        <v>3</v>
      </c>
      <c r="J1388" s="4">
        <v>2</v>
      </c>
      <c r="K1388" s="4">
        <f t="shared" si="352"/>
        <v>14176</v>
      </c>
      <c r="L1388" s="4">
        <f t="shared" si="353"/>
        <v>3</v>
      </c>
      <c r="M1388" s="4">
        <v>49562</v>
      </c>
      <c r="N1388" s="4">
        <v>14381</v>
      </c>
      <c r="O1388" s="4">
        <v>14173</v>
      </c>
      <c r="P1388" s="4">
        <v>0</v>
      </c>
      <c r="Q1388" s="4">
        <v>0</v>
      </c>
      <c r="R1388" s="4">
        <v>205</v>
      </c>
      <c r="S1388" s="4">
        <v>107</v>
      </c>
      <c r="T1388" s="4">
        <v>49</v>
      </c>
      <c r="U1388" s="4">
        <f t="shared" si="362"/>
        <v>49</v>
      </c>
      <c r="V1388" s="4">
        <v>0</v>
      </c>
      <c r="W1388" s="4">
        <v>0</v>
      </c>
      <c r="X1388" s="4">
        <f t="shared" si="354"/>
        <v>3</v>
      </c>
      <c r="Z1388" s="4">
        <v>671</v>
      </c>
      <c r="AA1388" s="4">
        <v>57</v>
      </c>
      <c r="AB1388" s="4">
        <v>57</v>
      </c>
      <c r="AC1388" s="4">
        <v>0</v>
      </c>
      <c r="AD1388" s="4">
        <v>0</v>
      </c>
      <c r="AE1388" s="4">
        <v>0</v>
      </c>
      <c r="AF1388" s="4">
        <v>0</v>
      </c>
      <c r="AG1388" s="4">
        <v>0</v>
      </c>
      <c r="AH1388" s="4">
        <v>0</v>
      </c>
      <c r="AI1388" s="4">
        <v>0</v>
      </c>
      <c r="AJ1388" s="4">
        <v>0</v>
      </c>
      <c r="AK1388" s="4">
        <v>0</v>
      </c>
      <c r="AL1388" s="4">
        <v>0</v>
      </c>
      <c r="AM1388" s="4">
        <v>0</v>
      </c>
      <c r="AN1388" s="4">
        <v>0</v>
      </c>
      <c r="AO1388" s="4">
        <v>0</v>
      </c>
      <c r="AP1388" s="4">
        <v>0</v>
      </c>
      <c r="AQ1388" s="4">
        <v>0</v>
      </c>
      <c r="AR1388" s="4">
        <v>0</v>
      </c>
      <c r="AS1388" s="4">
        <v>0</v>
      </c>
      <c r="AT1388" s="4">
        <v>0</v>
      </c>
      <c r="AU1388" s="4">
        <v>0</v>
      </c>
      <c r="AV1388" s="4">
        <v>0</v>
      </c>
      <c r="AW1388" s="4">
        <v>57</v>
      </c>
      <c r="AX1388" s="4">
        <v>57</v>
      </c>
      <c r="AY1388" s="4">
        <v>0</v>
      </c>
      <c r="AZ1388" s="4">
        <v>0</v>
      </c>
      <c r="BA1388" s="4">
        <v>0</v>
      </c>
      <c r="BG1388" s="8">
        <f t="shared" si="355"/>
        <v>5</v>
      </c>
      <c r="BH1388" s="4">
        <v>5</v>
      </c>
      <c r="BI1388" s="4">
        <v>0</v>
      </c>
      <c r="BJ1388" s="4">
        <v>0</v>
      </c>
      <c r="BK1388" s="4">
        <v>10407</v>
      </c>
      <c r="BL1388" s="4">
        <f t="shared" si="356"/>
        <v>3969</v>
      </c>
      <c r="BM1388" s="6">
        <f t="shared" si="357"/>
        <v>0</v>
      </c>
      <c r="BN1388" s="4">
        <v>0</v>
      </c>
      <c r="BO1388" s="4">
        <v>0</v>
      </c>
      <c r="BP1388" s="4">
        <v>0</v>
      </c>
      <c r="BQ1388" s="4">
        <v>0</v>
      </c>
      <c r="BR1388" s="4">
        <f t="shared" si="358"/>
        <v>14324</v>
      </c>
      <c r="BS1388" s="4">
        <f t="shared" si="359"/>
        <v>14116</v>
      </c>
      <c r="BT1388" s="4">
        <f t="shared" si="360"/>
        <v>205</v>
      </c>
      <c r="BU1388" s="4">
        <f t="shared" si="361"/>
        <v>48891</v>
      </c>
      <c r="BW1388" s="8">
        <v>0</v>
      </c>
    </row>
    <row r="1389" spans="1:75">
      <c r="A1389" s="4" t="s">
        <v>157</v>
      </c>
      <c r="B1389" s="18">
        <v>42948</v>
      </c>
      <c r="C1389" s="4" t="s">
        <v>220</v>
      </c>
      <c r="D1389" s="5">
        <v>2017</v>
      </c>
      <c r="E1389" s="4" t="str">
        <f t="shared" si="351"/>
        <v>SkamaniaPrimary2017</v>
      </c>
      <c r="F1389" s="4">
        <v>4622</v>
      </c>
      <c r="G1389" s="4">
        <v>548</v>
      </c>
      <c r="H1389" s="4">
        <v>2310</v>
      </c>
      <c r="I1389" s="4">
        <v>1</v>
      </c>
      <c r="J1389" s="4">
        <v>0</v>
      </c>
      <c r="K1389" s="4">
        <f t="shared" si="352"/>
        <v>2311</v>
      </c>
      <c r="L1389" s="4">
        <f t="shared" si="353"/>
        <v>0</v>
      </c>
      <c r="M1389" s="4">
        <v>4622</v>
      </c>
      <c r="N1389" s="4">
        <v>2345</v>
      </c>
      <c r="O1389" s="4">
        <v>2311</v>
      </c>
      <c r="P1389" s="4">
        <v>0</v>
      </c>
      <c r="Q1389" s="4">
        <v>0</v>
      </c>
      <c r="R1389" s="4">
        <v>34</v>
      </c>
      <c r="S1389" s="4">
        <v>4</v>
      </c>
      <c r="T1389" s="4">
        <v>14</v>
      </c>
      <c r="U1389" s="4">
        <f t="shared" si="362"/>
        <v>12</v>
      </c>
      <c r="V1389" s="4">
        <v>0</v>
      </c>
      <c r="W1389" s="4">
        <v>4</v>
      </c>
      <c r="X1389" s="4">
        <f t="shared" si="354"/>
        <v>0</v>
      </c>
      <c r="Z1389" s="4">
        <v>70</v>
      </c>
      <c r="AA1389" s="4">
        <v>11</v>
      </c>
      <c r="AB1389" s="4">
        <v>11</v>
      </c>
      <c r="AC1389" s="4">
        <v>0</v>
      </c>
      <c r="AD1389" s="4">
        <v>0</v>
      </c>
      <c r="AE1389" s="4">
        <v>0</v>
      </c>
      <c r="AF1389" s="4">
        <v>0</v>
      </c>
      <c r="AG1389" s="4">
        <v>0</v>
      </c>
      <c r="AH1389" s="4">
        <v>0</v>
      </c>
      <c r="AI1389" s="4">
        <v>0</v>
      </c>
      <c r="AJ1389" s="4">
        <v>0</v>
      </c>
      <c r="AK1389" s="4">
        <v>0</v>
      </c>
      <c r="AL1389" s="4">
        <v>0</v>
      </c>
      <c r="AM1389" s="4">
        <v>0</v>
      </c>
      <c r="AN1389" s="4">
        <v>0</v>
      </c>
      <c r="AO1389" s="4">
        <v>0</v>
      </c>
      <c r="AP1389" s="4">
        <v>0</v>
      </c>
      <c r="AQ1389" s="4">
        <v>0</v>
      </c>
      <c r="AR1389" s="4">
        <v>0</v>
      </c>
      <c r="AS1389" s="4">
        <v>0</v>
      </c>
      <c r="AT1389" s="4">
        <v>0</v>
      </c>
      <c r="AU1389" s="4">
        <v>0</v>
      </c>
      <c r="AV1389" s="4">
        <v>0</v>
      </c>
      <c r="AW1389" s="4">
        <v>11</v>
      </c>
      <c r="AX1389" s="4">
        <v>11</v>
      </c>
      <c r="AY1389" s="4">
        <v>0</v>
      </c>
      <c r="AZ1389" s="4">
        <v>0</v>
      </c>
      <c r="BA1389" s="4">
        <v>0</v>
      </c>
      <c r="BG1389" s="8">
        <f t="shared" si="355"/>
        <v>4</v>
      </c>
      <c r="BH1389" s="4">
        <v>4</v>
      </c>
      <c r="BI1389" s="4">
        <v>0</v>
      </c>
      <c r="BJ1389" s="4">
        <v>0</v>
      </c>
      <c r="BK1389" s="4">
        <v>1178</v>
      </c>
      <c r="BL1389" s="4">
        <f t="shared" si="356"/>
        <v>1163</v>
      </c>
      <c r="BM1389" s="6">
        <f t="shared" si="357"/>
        <v>11</v>
      </c>
      <c r="BN1389" s="4">
        <v>11</v>
      </c>
      <c r="BO1389" s="4">
        <v>0</v>
      </c>
      <c r="BP1389" s="4">
        <v>0</v>
      </c>
      <c r="BQ1389" s="4">
        <v>0</v>
      </c>
      <c r="BR1389" s="4">
        <f t="shared" si="358"/>
        <v>2334</v>
      </c>
      <c r="BS1389" s="4">
        <f t="shared" si="359"/>
        <v>2300</v>
      </c>
      <c r="BT1389" s="4">
        <f t="shared" si="360"/>
        <v>34</v>
      </c>
      <c r="BU1389" s="4">
        <f t="shared" si="361"/>
        <v>4552</v>
      </c>
      <c r="BW1389" s="8">
        <v>0</v>
      </c>
    </row>
    <row r="1390" spans="1:75">
      <c r="A1390" s="4" t="s">
        <v>159</v>
      </c>
      <c r="B1390" s="18">
        <v>42948</v>
      </c>
      <c r="C1390" s="4" t="s">
        <v>220</v>
      </c>
      <c r="D1390" s="5">
        <v>2017</v>
      </c>
      <c r="E1390" s="4" t="str">
        <f t="shared" si="351"/>
        <v>SnohomishPrimary2017</v>
      </c>
      <c r="F1390" s="4">
        <v>459409</v>
      </c>
      <c r="G1390" s="4">
        <v>29268</v>
      </c>
      <c r="H1390" s="4">
        <v>109814</v>
      </c>
      <c r="I1390" s="4">
        <v>31</v>
      </c>
      <c r="J1390" s="4">
        <v>0</v>
      </c>
      <c r="K1390" s="4">
        <f t="shared" si="352"/>
        <v>109845</v>
      </c>
      <c r="L1390" s="4">
        <f t="shared" si="353"/>
        <v>0</v>
      </c>
      <c r="M1390" s="4">
        <v>462570</v>
      </c>
      <c r="N1390" s="4">
        <v>110965</v>
      </c>
      <c r="O1390" s="4">
        <v>109845</v>
      </c>
      <c r="P1390" s="4">
        <v>0</v>
      </c>
      <c r="Q1390" s="4">
        <v>0</v>
      </c>
      <c r="R1390" s="4">
        <v>1120</v>
      </c>
      <c r="S1390" s="4">
        <v>220</v>
      </c>
      <c r="T1390" s="4">
        <v>68</v>
      </c>
      <c r="U1390" s="4">
        <f t="shared" si="362"/>
        <v>754</v>
      </c>
      <c r="V1390" s="4">
        <v>3</v>
      </c>
      <c r="W1390" s="4">
        <v>75</v>
      </c>
      <c r="X1390" s="4">
        <f t="shared" si="354"/>
        <v>0</v>
      </c>
      <c r="Z1390" s="4">
        <v>6131</v>
      </c>
      <c r="AA1390" s="4">
        <v>514</v>
      </c>
      <c r="AB1390" s="4">
        <v>508</v>
      </c>
      <c r="AC1390" s="4">
        <v>6</v>
      </c>
      <c r="AD1390" s="4">
        <v>4</v>
      </c>
      <c r="AE1390" s="4">
        <v>1</v>
      </c>
      <c r="AF1390" s="4">
        <v>0</v>
      </c>
      <c r="AG1390" s="4">
        <v>1</v>
      </c>
      <c r="AH1390" s="4">
        <v>0</v>
      </c>
      <c r="AI1390" s="4">
        <v>0</v>
      </c>
      <c r="AJ1390" s="4">
        <v>0</v>
      </c>
      <c r="AK1390" s="4">
        <v>0</v>
      </c>
      <c r="AL1390" s="4">
        <v>0</v>
      </c>
      <c r="AM1390" s="4">
        <v>0</v>
      </c>
      <c r="AN1390" s="4">
        <v>1</v>
      </c>
      <c r="AO1390" s="4">
        <v>3</v>
      </c>
      <c r="AP1390" s="4">
        <v>0</v>
      </c>
      <c r="AQ1390" s="4">
        <v>0</v>
      </c>
      <c r="AR1390" s="4">
        <v>3</v>
      </c>
      <c r="AS1390" s="4">
        <v>0</v>
      </c>
      <c r="AT1390" s="4">
        <v>0</v>
      </c>
      <c r="AU1390" s="4">
        <v>0</v>
      </c>
      <c r="AV1390" s="4">
        <v>3</v>
      </c>
      <c r="AW1390" s="4">
        <v>514</v>
      </c>
      <c r="AX1390" s="4">
        <v>508</v>
      </c>
      <c r="AY1390" s="4">
        <v>86</v>
      </c>
      <c r="AZ1390" s="4">
        <v>86</v>
      </c>
      <c r="BA1390" s="4">
        <v>0</v>
      </c>
      <c r="BG1390" s="8">
        <f t="shared" si="355"/>
        <v>52</v>
      </c>
      <c r="BH1390" s="4">
        <v>49</v>
      </c>
      <c r="BI1390" s="4">
        <v>3</v>
      </c>
      <c r="BJ1390" s="4">
        <v>3</v>
      </c>
      <c r="BK1390" s="4">
        <v>63699</v>
      </c>
      <c r="BL1390" s="4">
        <f t="shared" si="356"/>
        <v>47128</v>
      </c>
      <c r="BM1390" s="6">
        <f t="shared" si="357"/>
        <v>116</v>
      </c>
      <c r="BN1390" s="4">
        <v>116</v>
      </c>
      <c r="BO1390" s="4">
        <v>0</v>
      </c>
      <c r="BP1390" s="4">
        <v>0</v>
      </c>
      <c r="BQ1390" s="4">
        <v>0</v>
      </c>
      <c r="BR1390" s="4">
        <f t="shared" si="358"/>
        <v>110362</v>
      </c>
      <c r="BS1390" s="4">
        <f t="shared" si="359"/>
        <v>109251</v>
      </c>
      <c r="BT1390" s="4">
        <f t="shared" si="360"/>
        <v>1111</v>
      </c>
      <c r="BU1390" s="4">
        <f t="shared" si="361"/>
        <v>456352</v>
      </c>
      <c r="BW1390" s="8">
        <v>0</v>
      </c>
    </row>
    <row r="1391" spans="1:75">
      <c r="A1391" s="4" t="s">
        <v>161</v>
      </c>
      <c r="B1391" s="18">
        <v>42948</v>
      </c>
      <c r="C1391" s="4" t="s">
        <v>220</v>
      </c>
      <c r="D1391" s="5">
        <v>2017</v>
      </c>
      <c r="E1391" s="4" t="str">
        <f t="shared" si="351"/>
        <v>SpokanePrimary2017</v>
      </c>
      <c r="F1391" s="4">
        <v>304058</v>
      </c>
      <c r="G1391" s="4">
        <v>24560</v>
      </c>
      <c r="H1391" s="4">
        <v>67276</v>
      </c>
      <c r="I1391" s="4">
        <v>10</v>
      </c>
      <c r="J1391" s="4">
        <v>2</v>
      </c>
      <c r="K1391" s="4">
        <f t="shared" si="352"/>
        <v>67284</v>
      </c>
      <c r="L1391" s="4">
        <f t="shared" si="353"/>
        <v>0</v>
      </c>
      <c r="M1391" s="4">
        <v>306624</v>
      </c>
      <c r="N1391" s="4">
        <v>68005</v>
      </c>
      <c r="O1391" s="4">
        <v>67284</v>
      </c>
      <c r="P1391" s="4">
        <v>3</v>
      </c>
      <c r="Q1391" s="4">
        <v>0</v>
      </c>
      <c r="R1391" s="4">
        <v>718</v>
      </c>
      <c r="S1391" s="4">
        <v>117</v>
      </c>
      <c r="T1391" s="4">
        <v>119</v>
      </c>
      <c r="U1391" s="4">
        <f t="shared" si="362"/>
        <v>418</v>
      </c>
      <c r="V1391" s="4">
        <v>0</v>
      </c>
      <c r="W1391" s="4">
        <v>64</v>
      </c>
      <c r="X1391" s="4">
        <f t="shared" si="354"/>
        <v>0</v>
      </c>
      <c r="Z1391" s="4">
        <v>5736</v>
      </c>
      <c r="AA1391" s="4">
        <v>523</v>
      </c>
      <c r="AB1391" s="4">
        <v>516</v>
      </c>
      <c r="AC1391" s="4">
        <v>7</v>
      </c>
      <c r="AD1391" s="4">
        <v>0</v>
      </c>
      <c r="AE1391" s="4">
        <v>4</v>
      </c>
      <c r="AF1391" s="4">
        <v>1</v>
      </c>
      <c r="AG1391" s="4">
        <v>2</v>
      </c>
      <c r="AH1391" s="4">
        <v>0</v>
      </c>
      <c r="AI1391" s="4">
        <v>0</v>
      </c>
      <c r="AJ1391" s="4">
        <v>0</v>
      </c>
      <c r="AK1391" s="4">
        <v>0</v>
      </c>
      <c r="AL1391" s="4">
        <v>0</v>
      </c>
      <c r="AM1391" s="4">
        <v>0</v>
      </c>
      <c r="AN1391" s="4">
        <v>45</v>
      </c>
      <c r="AO1391" s="4">
        <v>45</v>
      </c>
      <c r="AP1391" s="4">
        <v>3</v>
      </c>
      <c r="AQ1391" s="4">
        <v>41</v>
      </c>
      <c r="AR1391" s="4">
        <v>1</v>
      </c>
      <c r="AS1391" s="4">
        <v>0</v>
      </c>
      <c r="AT1391" s="4">
        <v>0</v>
      </c>
      <c r="AU1391" s="4">
        <v>0</v>
      </c>
      <c r="AV1391" s="4">
        <v>1</v>
      </c>
      <c r="AW1391" s="4">
        <v>523</v>
      </c>
      <c r="AX1391" s="4">
        <v>516</v>
      </c>
      <c r="AY1391" s="4">
        <v>0</v>
      </c>
      <c r="AZ1391" s="4">
        <v>0</v>
      </c>
      <c r="BA1391" s="4">
        <v>0</v>
      </c>
      <c r="BG1391" s="8">
        <f t="shared" si="355"/>
        <v>38</v>
      </c>
      <c r="BH1391" s="4">
        <v>37</v>
      </c>
      <c r="BI1391" s="4">
        <v>1</v>
      </c>
      <c r="BJ1391" s="4">
        <v>0</v>
      </c>
      <c r="BK1391" s="4">
        <v>35320</v>
      </c>
      <c r="BL1391" s="4">
        <f t="shared" si="356"/>
        <v>32647</v>
      </c>
      <c r="BM1391" s="6">
        <f t="shared" si="357"/>
        <v>28</v>
      </c>
      <c r="BN1391" s="4">
        <v>28</v>
      </c>
      <c r="BO1391" s="4">
        <v>0</v>
      </c>
      <c r="BP1391" s="4">
        <v>36</v>
      </c>
      <c r="BQ1391" s="4">
        <v>0</v>
      </c>
      <c r="BR1391" s="4">
        <f t="shared" si="358"/>
        <v>67437</v>
      </c>
      <c r="BS1391" s="4">
        <f t="shared" si="359"/>
        <v>66727</v>
      </c>
      <c r="BT1391" s="4">
        <f t="shared" si="360"/>
        <v>710</v>
      </c>
      <c r="BU1391" s="4">
        <f t="shared" si="361"/>
        <v>300843</v>
      </c>
      <c r="BW1391" s="8">
        <v>7</v>
      </c>
    </row>
    <row r="1392" spans="1:75">
      <c r="A1392" s="4" t="s">
        <v>163</v>
      </c>
      <c r="B1392" s="18">
        <v>42948</v>
      </c>
      <c r="C1392" s="4" t="s">
        <v>220</v>
      </c>
      <c r="D1392" s="5">
        <v>2017</v>
      </c>
      <c r="E1392" s="4" t="str">
        <f t="shared" si="351"/>
        <v>StevensPrimary2017</v>
      </c>
      <c r="F1392" s="4">
        <v>30191</v>
      </c>
      <c r="G1392" s="4">
        <v>2975</v>
      </c>
      <c r="H1392" s="4">
        <v>10638</v>
      </c>
      <c r="I1392" s="4">
        <v>0</v>
      </c>
      <c r="J1392" s="4">
        <v>1</v>
      </c>
      <c r="K1392" s="4">
        <f t="shared" si="352"/>
        <v>10637</v>
      </c>
      <c r="L1392" s="4">
        <f t="shared" si="353"/>
        <v>0</v>
      </c>
      <c r="M1392" s="4">
        <v>30251</v>
      </c>
      <c r="N1392" s="4">
        <v>10798</v>
      </c>
      <c r="O1392" s="4">
        <v>10637</v>
      </c>
      <c r="P1392" s="4">
        <v>0</v>
      </c>
      <c r="Q1392" s="4">
        <v>0</v>
      </c>
      <c r="R1392" s="4">
        <v>160</v>
      </c>
      <c r="S1392" s="4">
        <v>15</v>
      </c>
      <c r="T1392" s="4">
        <v>16</v>
      </c>
      <c r="U1392" s="4">
        <f t="shared" si="362"/>
        <v>122</v>
      </c>
      <c r="V1392" s="4">
        <v>0</v>
      </c>
      <c r="W1392" s="4">
        <v>7</v>
      </c>
      <c r="X1392" s="4">
        <f t="shared" si="354"/>
        <v>1</v>
      </c>
      <c r="Z1392" s="4">
        <v>283</v>
      </c>
      <c r="AA1392" s="4">
        <v>61</v>
      </c>
      <c r="AB1392" s="4">
        <v>60</v>
      </c>
      <c r="AC1392" s="4">
        <v>1</v>
      </c>
      <c r="AD1392" s="4">
        <v>0</v>
      </c>
      <c r="AE1392" s="4">
        <v>0</v>
      </c>
      <c r="AF1392" s="4">
        <v>0</v>
      </c>
      <c r="AG1392" s="4">
        <v>1</v>
      </c>
      <c r="AH1392" s="4">
        <v>0</v>
      </c>
      <c r="AI1392" s="4">
        <v>0</v>
      </c>
      <c r="AJ1392" s="4">
        <v>0</v>
      </c>
      <c r="AK1392" s="4">
        <v>0</v>
      </c>
      <c r="AL1392" s="4">
        <v>0</v>
      </c>
      <c r="AM1392" s="4">
        <v>0</v>
      </c>
      <c r="AN1392" s="4">
        <v>0</v>
      </c>
      <c r="AO1392" s="4">
        <v>2</v>
      </c>
      <c r="AP1392" s="4">
        <v>0</v>
      </c>
      <c r="AQ1392" s="4">
        <v>2</v>
      </c>
      <c r="AR1392" s="4">
        <v>0</v>
      </c>
      <c r="AS1392" s="4">
        <v>0</v>
      </c>
      <c r="AT1392" s="4">
        <v>0</v>
      </c>
      <c r="AU1392" s="4">
        <v>0</v>
      </c>
      <c r="AV1392" s="4">
        <v>0</v>
      </c>
      <c r="AW1392" s="4">
        <v>61</v>
      </c>
      <c r="AX1392" s="4">
        <v>60</v>
      </c>
      <c r="AY1392" s="4">
        <v>0</v>
      </c>
      <c r="AZ1392" s="4">
        <v>0</v>
      </c>
      <c r="BA1392" s="4">
        <v>0</v>
      </c>
      <c r="BG1392" s="8">
        <f t="shared" si="355"/>
        <v>2</v>
      </c>
      <c r="BH1392" s="4">
        <v>2</v>
      </c>
      <c r="BI1392" s="4">
        <v>0</v>
      </c>
      <c r="BJ1392" s="4">
        <v>0</v>
      </c>
      <c r="BK1392" s="4">
        <v>2829</v>
      </c>
      <c r="BL1392" s="4">
        <f t="shared" si="356"/>
        <v>7967</v>
      </c>
      <c r="BM1392" s="6">
        <f t="shared" si="357"/>
        <v>2</v>
      </c>
      <c r="BN1392" s="4">
        <v>2</v>
      </c>
      <c r="BO1392" s="4">
        <v>0</v>
      </c>
      <c r="BP1392" s="4">
        <v>0</v>
      </c>
      <c r="BQ1392" s="4">
        <v>0</v>
      </c>
      <c r="BR1392" s="4">
        <f t="shared" si="358"/>
        <v>10735</v>
      </c>
      <c r="BS1392" s="4">
        <f t="shared" si="359"/>
        <v>10575</v>
      </c>
      <c r="BT1392" s="4">
        <f t="shared" si="360"/>
        <v>159</v>
      </c>
      <c r="BU1392" s="4">
        <f t="shared" si="361"/>
        <v>29968</v>
      </c>
      <c r="BW1392" s="8">
        <v>0</v>
      </c>
    </row>
    <row r="1393" spans="1:75">
      <c r="A1393" s="4" t="s">
        <v>166</v>
      </c>
      <c r="B1393" s="18">
        <v>42948</v>
      </c>
      <c r="C1393" s="4" t="s">
        <v>220</v>
      </c>
      <c r="D1393" s="5">
        <v>2017</v>
      </c>
      <c r="E1393" s="4" t="str">
        <f t="shared" si="351"/>
        <v>ThurstonPrimary2017</v>
      </c>
      <c r="F1393" s="4">
        <v>105284</v>
      </c>
      <c r="G1393" s="4">
        <v>8581</v>
      </c>
      <c r="H1393" s="4">
        <v>24010</v>
      </c>
      <c r="I1393" s="4">
        <v>12</v>
      </c>
      <c r="J1393" s="4">
        <v>2</v>
      </c>
      <c r="K1393" s="4">
        <f t="shared" si="352"/>
        <v>24020</v>
      </c>
      <c r="L1393" s="4">
        <f t="shared" si="353"/>
        <v>0</v>
      </c>
      <c r="M1393" s="4">
        <v>106297</v>
      </c>
      <c r="N1393" s="4">
        <v>24202</v>
      </c>
      <c r="O1393" s="4">
        <v>24020</v>
      </c>
      <c r="P1393" s="4">
        <v>0</v>
      </c>
      <c r="Q1393" s="4">
        <v>0</v>
      </c>
      <c r="R1393" s="4">
        <v>180</v>
      </c>
      <c r="S1393" s="4">
        <v>28</v>
      </c>
      <c r="T1393" s="4">
        <v>55</v>
      </c>
      <c r="U1393" s="4">
        <f t="shared" si="362"/>
        <v>79</v>
      </c>
      <c r="V1393" s="4">
        <v>1</v>
      </c>
      <c r="W1393" s="4">
        <v>17</v>
      </c>
      <c r="X1393" s="4">
        <f t="shared" si="354"/>
        <v>2</v>
      </c>
      <c r="Z1393" s="4">
        <v>4237</v>
      </c>
      <c r="AA1393" s="4">
        <v>392</v>
      </c>
      <c r="AB1393" s="4">
        <v>387</v>
      </c>
      <c r="AC1393" s="4">
        <v>5</v>
      </c>
      <c r="AD1393" s="4">
        <v>0</v>
      </c>
      <c r="AE1393" s="4">
        <v>1</v>
      </c>
      <c r="AF1393" s="4">
        <v>1</v>
      </c>
      <c r="AG1393" s="4">
        <v>3</v>
      </c>
      <c r="AH1393" s="4">
        <v>0</v>
      </c>
      <c r="AI1393" s="4">
        <v>0</v>
      </c>
      <c r="AJ1393" s="4">
        <v>0</v>
      </c>
      <c r="AK1393" s="4">
        <v>0</v>
      </c>
      <c r="AL1393" s="4">
        <v>0</v>
      </c>
      <c r="AM1393" s="4">
        <v>0</v>
      </c>
      <c r="AN1393" s="4">
        <v>0</v>
      </c>
      <c r="AO1393" s="4">
        <v>0</v>
      </c>
      <c r="AP1393" s="4">
        <v>0</v>
      </c>
      <c r="AQ1393" s="4">
        <v>0</v>
      </c>
      <c r="AR1393" s="4">
        <v>0</v>
      </c>
      <c r="AS1393" s="4">
        <v>0</v>
      </c>
      <c r="AT1393" s="4">
        <v>0</v>
      </c>
      <c r="AU1393" s="4">
        <v>0</v>
      </c>
      <c r="AV1393" s="4">
        <v>0</v>
      </c>
      <c r="AW1393" s="4">
        <v>392</v>
      </c>
      <c r="AX1393" s="4">
        <v>387</v>
      </c>
      <c r="AY1393" s="4">
        <v>0</v>
      </c>
      <c r="AZ1393" s="4">
        <v>0</v>
      </c>
      <c r="BA1393" s="4">
        <v>0</v>
      </c>
      <c r="BG1393" s="8">
        <f t="shared" si="355"/>
        <v>19</v>
      </c>
      <c r="BH1393" s="4">
        <v>18</v>
      </c>
      <c r="BI1393" s="4">
        <v>1</v>
      </c>
      <c r="BJ1393" s="4">
        <v>2</v>
      </c>
      <c r="BK1393" s="4">
        <v>17418</v>
      </c>
      <c r="BL1393" s="4">
        <f t="shared" si="356"/>
        <v>6765</v>
      </c>
      <c r="BM1393" s="6">
        <f t="shared" si="357"/>
        <v>44</v>
      </c>
      <c r="BN1393" s="4">
        <v>0</v>
      </c>
      <c r="BO1393" s="4">
        <v>44</v>
      </c>
      <c r="BP1393" s="4">
        <v>1</v>
      </c>
      <c r="BQ1393" s="4">
        <v>14</v>
      </c>
      <c r="BR1393" s="4">
        <f t="shared" si="358"/>
        <v>23810</v>
      </c>
      <c r="BS1393" s="4">
        <f t="shared" si="359"/>
        <v>23633</v>
      </c>
      <c r="BT1393" s="4">
        <f t="shared" si="360"/>
        <v>175</v>
      </c>
      <c r="BU1393" s="4">
        <f t="shared" si="361"/>
        <v>102060</v>
      </c>
      <c r="BW1393" s="8">
        <v>5</v>
      </c>
    </row>
    <row r="1394" spans="1:75">
      <c r="A1394" s="4" t="s">
        <v>168</v>
      </c>
      <c r="B1394" s="18">
        <v>42948</v>
      </c>
      <c r="C1394" s="4" t="s">
        <v>220</v>
      </c>
      <c r="D1394" s="5">
        <v>2017</v>
      </c>
      <c r="E1394" s="4" t="str">
        <f t="shared" si="351"/>
        <v>WahkiakumPrimary2017</v>
      </c>
      <c r="K1394" s="4">
        <f t="shared" si="352"/>
        <v>0</v>
      </c>
      <c r="L1394" s="4">
        <f t="shared" si="353"/>
        <v>0</v>
      </c>
      <c r="X1394" s="4">
        <f t="shared" si="354"/>
        <v>0</v>
      </c>
      <c r="BG1394" s="8">
        <f t="shared" si="355"/>
        <v>0</v>
      </c>
      <c r="BL1394" s="4">
        <f t="shared" si="356"/>
        <v>0</v>
      </c>
      <c r="BM1394" s="6">
        <f t="shared" si="357"/>
        <v>0</v>
      </c>
      <c r="BR1394" s="4">
        <f t="shared" si="358"/>
        <v>0</v>
      </c>
      <c r="BS1394" s="4">
        <f t="shared" si="359"/>
        <v>0</v>
      </c>
      <c r="BT1394" s="4">
        <f t="shared" si="360"/>
        <v>0</v>
      </c>
      <c r="BU1394" s="4">
        <f t="shared" si="361"/>
        <v>0</v>
      </c>
      <c r="BW1394" s="8"/>
    </row>
    <row r="1395" spans="1:75">
      <c r="A1395" s="4" t="s">
        <v>170</v>
      </c>
      <c r="B1395" s="18">
        <v>42948</v>
      </c>
      <c r="C1395" s="4" t="s">
        <v>220</v>
      </c>
      <c r="D1395" s="5">
        <v>2017</v>
      </c>
      <c r="E1395" s="4" t="str">
        <f t="shared" si="351"/>
        <v>Walla WallaPrimary2017</v>
      </c>
      <c r="F1395" s="4">
        <v>17004</v>
      </c>
      <c r="G1395" s="4">
        <v>1222</v>
      </c>
      <c r="H1395" s="4">
        <v>4232</v>
      </c>
      <c r="I1395" s="4">
        <v>0</v>
      </c>
      <c r="J1395" s="4">
        <v>1</v>
      </c>
      <c r="K1395" s="4">
        <f t="shared" si="352"/>
        <v>4231</v>
      </c>
      <c r="L1395" s="4">
        <f t="shared" si="353"/>
        <v>0</v>
      </c>
      <c r="M1395" s="4">
        <v>17064</v>
      </c>
      <c r="N1395" s="4">
        <v>4294</v>
      </c>
      <c r="O1395" s="4">
        <v>4231</v>
      </c>
      <c r="P1395" s="4">
        <v>0</v>
      </c>
      <c r="Q1395" s="4">
        <v>0</v>
      </c>
      <c r="R1395" s="4">
        <v>63</v>
      </c>
      <c r="S1395" s="4">
        <v>31</v>
      </c>
      <c r="T1395" s="4">
        <v>1</v>
      </c>
      <c r="U1395" s="4">
        <f>R1395-S1395-T1395-V1395-W1395</f>
        <v>30</v>
      </c>
      <c r="V1395" s="4">
        <v>0</v>
      </c>
      <c r="W1395" s="4">
        <v>1</v>
      </c>
      <c r="X1395" s="4">
        <f t="shared" si="354"/>
        <v>0</v>
      </c>
      <c r="Z1395" s="4">
        <v>185</v>
      </c>
      <c r="AA1395" s="4">
        <v>24</v>
      </c>
      <c r="AB1395" s="4">
        <v>23</v>
      </c>
      <c r="AC1395" s="4">
        <v>1</v>
      </c>
      <c r="AD1395" s="4">
        <v>1</v>
      </c>
      <c r="AE1395" s="4">
        <v>0</v>
      </c>
      <c r="AF1395" s="4">
        <v>0</v>
      </c>
      <c r="AG1395" s="4">
        <v>0</v>
      </c>
      <c r="AH1395" s="4">
        <v>0</v>
      </c>
      <c r="AI1395" s="4">
        <v>0</v>
      </c>
      <c r="AJ1395" s="4">
        <v>0</v>
      </c>
      <c r="AK1395" s="4">
        <v>0</v>
      </c>
      <c r="AL1395" s="4">
        <v>0</v>
      </c>
      <c r="AM1395" s="4">
        <v>0</v>
      </c>
      <c r="AN1395" s="4">
        <v>0</v>
      </c>
      <c r="AO1395" s="4">
        <v>0</v>
      </c>
      <c r="AP1395" s="4">
        <v>0</v>
      </c>
      <c r="AQ1395" s="4">
        <v>0</v>
      </c>
      <c r="AR1395" s="4">
        <v>0</v>
      </c>
      <c r="AS1395" s="4">
        <v>0</v>
      </c>
      <c r="AT1395" s="4">
        <v>0</v>
      </c>
      <c r="AU1395" s="4">
        <v>0</v>
      </c>
      <c r="AV1395" s="4">
        <v>0</v>
      </c>
      <c r="AW1395" s="4">
        <v>24</v>
      </c>
      <c r="AX1395" s="4">
        <v>23</v>
      </c>
      <c r="AY1395" s="4">
        <v>0</v>
      </c>
      <c r="AZ1395" s="4">
        <v>0</v>
      </c>
      <c r="BA1395" s="4">
        <v>0</v>
      </c>
      <c r="BG1395" s="8">
        <f t="shared" si="355"/>
        <v>0</v>
      </c>
      <c r="BH1395" s="4">
        <v>0</v>
      </c>
      <c r="BI1395" s="4">
        <v>0</v>
      </c>
      <c r="BJ1395" s="4">
        <v>0</v>
      </c>
      <c r="BK1395" s="4">
        <v>2616</v>
      </c>
      <c r="BL1395" s="4">
        <f t="shared" si="356"/>
        <v>1678</v>
      </c>
      <c r="BM1395" s="6">
        <f t="shared" si="357"/>
        <v>2</v>
      </c>
      <c r="BN1395" s="4">
        <v>2</v>
      </c>
      <c r="BO1395" s="4">
        <v>0</v>
      </c>
      <c r="BP1395" s="4">
        <v>0</v>
      </c>
      <c r="BQ1395" s="4">
        <v>0</v>
      </c>
      <c r="BR1395" s="4">
        <f t="shared" si="358"/>
        <v>4270</v>
      </c>
      <c r="BS1395" s="4">
        <f t="shared" si="359"/>
        <v>4208</v>
      </c>
      <c r="BT1395" s="4">
        <f t="shared" si="360"/>
        <v>62</v>
      </c>
      <c r="BU1395" s="4">
        <f t="shared" si="361"/>
        <v>16879</v>
      </c>
      <c r="BW1395" s="8">
        <v>1</v>
      </c>
    </row>
    <row r="1396" spans="1:75">
      <c r="A1396" s="4" t="s">
        <v>172</v>
      </c>
      <c r="B1396" s="18">
        <v>42948</v>
      </c>
      <c r="C1396" s="4" t="s">
        <v>220</v>
      </c>
      <c r="D1396" s="5">
        <v>2017</v>
      </c>
      <c r="E1396" s="4" t="str">
        <f t="shared" si="351"/>
        <v>WhatcomPrimary2017</v>
      </c>
      <c r="F1396" s="4">
        <v>105012</v>
      </c>
      <c r="G1396" s="4">
        <v>7921</v>
      </c>
      <c r="H1396" s="4">
        <v>32679</v>
      </c>
      <c r="I1396" s="4">
        <v>2</v>
      </c>
      <c r="J1396" s="4">
        <v>0</v>
      </c>
      <c r="K1396" s="4">
        <f t="shared" si="352"/>
        <v>32681</v>
      </c>
      <c r="L1396" s="4">
        <f t="shared" si="353"/>
        <v>0</v>
      </c>
      <c r="M1396" s="4">
        <v>105465</v>
      </c>
      <c r="N1396" s="4">
        <v>32963</v>
      </c>
      <c r="O1396" s="4">
        <v>32681</v>
      </c>
      <c r="P1396" s="4">
        <v>0</v>
      </c>
      <c r="Q1396" s="4">
        <v>0</v>
      </c>
      <c r="R1396" s="4">
        <v>282</v>
      </c>
      <c r="S1396" s="4">
        <v>27</v>
      </c>
      <c r="T1396" s="4">
        <v>86</v>
      </c>
      <c r="U1396" s="4">
        <f>R1396-S1396-T1396-V1396-W1396</f>
        <v>136</v>
      </c>
      <c r="V1396" s="4">
        <v>0</v>
      </c>
      <c r="W1396" s="4">
        <v>33</v>
      </c>
      <c r="X1396" s="4">
        <f t="shared" si="354"/>
        <v>0</v>
      </c>
      <c r="Z1396" s="4">
        <v>1592</v>
      </c>
      <c r="AA1396" s="4">
        <v>131</v>
      </c>
      <c r="AB1396" s="4">
        <v>129</v>
      </c>
      <c r="AC1396" s="4">
        <v>2</v>
      </c>
      <c r="AD1396" s="4">
        <v>0</v>
      </c>
      <c r="AE1396" s="4">
        <v>1</v>
      </c>
      <c r="AF1396" s="4">
        <v>0</v>
      </c>
      <c r="AG1396" s="4">
        <v>1</v>
      </c>
      <c r="AH1396" s="4">
        <v>0</v>
      </c>
      <c r="AI1396" s="4">
        <v>0</v>
      </c>
      <c r="AJ1396" s="4">
        <v>0</v>
      </c>
      <c r="AK1396" s="4">
        <v>0</v>
      </c>
      <c r="AL1396" s="4">
        <v>0</v>
      </c>
      <c r="AM1396" s="4">
        <v>0</v>
      </c>
      <c r="AN1396" s="4">
        <v>0</v>
      </c>
      <c r="AO1396" s="4">
        <v>0</v>
      </c>
      <c r="AP1396" s="4">
        <v>0</v>
      </c>
      <c r="AQ1396" s="4">
        <v>0</v>
      </c>
      <c r="AR1396" s="4">
        <v>0</v>
      </c>
      <c r="AS1396" s="4">
        <v>0</v>
      </c>
      <c r="AT1396" s="4">
        <v>0</v>
      </c>
      <c r="AU1396" s="4">
        <v>0</v>
      </c>
      <c r="AV1396" s="4">
        <v>0</v>
      </c>
      <c r="AW1396" s="4">
        <v>131</v>
      </c>
      <c r="AX1396" s="4">
        <v>129</v>
      </c>
      <c r="AY1396" s="4">
        <v>0</v>
      </c>
      <c r="AZ1396" s="4">
        <v>0</v>
      </c>
      <c r="BA1396" s="4">
        <v>0</v>
      </c>
      <c r="BG1396" s="8">
        <f t="shared" si="355"/>
        <v>32</v>
      </c>
      <c r="BH1396" s="4">
        <v>31</v>
      </c>
      <c r="BI1396" s="4">
        <v>1</v>
      </c>
      <c r="BJ1396" s="4">
        <v>0</v>
      </c>
      <c r="BK1396" s="4">
        <v>22003</v>
      </c>
      <c r="BL1396" s="4">
        <f t="shared" si="356"/>
        <v>10928</v>
      </c>
      <c r="BM1396" s="6">
        <f t="shared" si="357"/>
        <v>81</v>
      </c>
      <c r="BN1396" s="4">
        <v>0</v>
      </c>
      <c r="BO1396" s="4">
        <v>81</v>
      </c>
      <c r="BP1396" s="4">
        <v>0</v>
      </c>
      <c r="BQ1396" s="4">
        <v>0</v>
      </c>
      <c r="BR1396" s="4">
        <f t="shared" si="358"/>
        <v>32832</v>
      </c>
      <c r="BS1396" s="4">
        <f t="shared" si="359"/>
        <v>32552</v>
      </c>
      <c r="BT1396" s="4">
        <f t="shared" si="360"/>
        <v>280</v>
      </c>
      <c r="BU1396" s="4">
        <f t="shared" si="361"/>
        <v>103873</v>
      </c>
      <c r="BW1396" s="8">
        <v>0</v>
      </c>
    </row>
    <row r="1397" spans="1:75">
      <c r="A1397" s="4" t="s">
        <v>174</v>
      </c>
      <c r="B1397" s="18">
        <v>42948</v>
      </c>
      <c r="C1397" s="4" t="s">
        <v>220</v>
      </c>
      <c r="D1397" s="5">
        <v>2017</v>
      </c>
      <c r="E1397" s="4" t="str">
        <f t="shared" si="351"/>
        <v>WhitmanPrimary2017</v>
      </c>
      <c r="F1397" s="4">
        <v>17469</v>
      </c>
      <c r="G1397" s="4">
        <v>1840</v>
      </c>
      <c r="H1397" s="4">
        <v>3643</v>
      </c>
      <c r="I1397" s="4">
        <v>1</v>
      </c>
      <c r="J1397" s="4">
        <v>0</v>
      </c>
      <c r="K1397" s="4">
        <f t="shared" si="352"/>
        <v>3644</v>
      </c>
      <c r="L1397" s="4">
        <f t="shared" si="353"/>
        <v>0</v>
      </c>
      <c r="M1397" s="4">
        <v>17586</v>
      </c>
      <c r="N1397" s="4">
        <v>3702</v>
      </c>
      <c r="O1397" s="4">
        <v>3644</v>
      </c>
      <c r="P1397" s="4">
        <v>0</v>
      </c>
      <c r="Q1397" s="4">
        <v>0</v>
      </c>
      <c r="R1397" s="4">
        <v>58</v>
      </c>
      <c r="S1397" s="4">
        <v>11</v>
      </c>
      <c r="T1397" s="4">
        <v>16</v>
      </c>
      <c r="U1397" s="4">
        <f>R1397-S1397-T1397-V1397-W1397</f>
        <v>31</v>
      </c>
      <c r="V1397" s="4">
        <v>0</v>
      </c>
      <c r="W1397" s="4">
        <v>0</v>
      </c>
      <c r="X1397" s="4">
        <f t="shared" si="354"/>
        <v>0</v>
      </c>
      <c r="Z1397" s="4">
        <v>316</v>
      </c>
      <c r="AA1397" s="4">
        <v>25</v>
      </c>
      <c r="AB1397" s="4">
        <v>25</v>
      </c>
      <c r="AC1397" s="4">
        <v>0</v>
      </c>
      <c r="AD1397" s="4">
        <v>0</v>
      </c>
      <c r="AE1397" s="4">
        <v>0</v>
      </c>
      <c r="AF1397" s="4">
        <v>0</v>
      </c>
      <c r="AG1397" s="4">
        <v>0</v>
      </c>
      <c r="AH1397" s="4">
        <v>0</v>
      </c>
      <c r="AI1397" s="4">
        <v>0</v>
      </c>
      <c r="AJ1397" s="4">
        <v>0</v>
      </c>
      <c r="AK1397" s="4">
        <v>0</v>
      </c>
      <c r="AL1397" s="4">
        <v>0</v>
      </c>
      <c r="AM1397" s="4">
        <v>0</v>
      </c>
      <c r="AN1397" s="4">
        <v>0</v>
      </c>
      <c r="AO1397" s="4">
        <v>0</v>
      </c>
      <c r="AP1397" s="4">
        <v>0</v>
      </c>
      <c r="AQ1397" s="4">
        <v>0</v>
      </c>
      <c r="AR1397" s="4">
        <v>0</v>
      </c>
      <c r="AS1397" s="4">
        <v>0</v>
      </c>
      <c r="AT1397" s="4">
        <v>0</v>
      </c>
      <c r="AU1397" s="4">
        <v>0</v>
      </c>
      <c r="AV1397" s="4">
        <v>0</v>
      </c>
      <c r="AW1397" s="4">
        <v>25</v>
      </c>
      <c r="AX1397" s="4">
        <v>25</v>
      </c>
      <c r="AY1397" s="4">
        <v>0</v>
      </c>
      <c r="AZ1397" s="4">
        <v>0</v>
      </c>
      <c r="BA1397" s="4">
        <v>0</v>
      </c>
      <c r="BG1397" s="8">
        <f t="shared" si="355"/>
        <v>2</v>
      </c>
      <c r="BH1397" s="4">
        <v>2</v>
      </c>
      <c r="BI1397" s="4">
        <v>0</v>
      </c>
      <c r="BJ1397" s="4">
        <v>0</v>
      </c>
      <c r="BK1397" s="4">
        <v>1325</v>
      </c>
      <c r="BL1397" s="4">
        <f t="shared" si="356"/>
        <v>2375</v>
      </c>
      <c r="BM1397" s="6">
        <f t="shared" si="357"/>
        <v>3</v>
      </c>
      <c r="BN1397" s="4">
        <v>3</v>
      </c>
      <c r="BO1397" s="4">
        <v>0</v>
      </c>
      <c r="BP1397" s="4">
        <v>0</v>
      </c>
      <c r="BQ1397" s="4">
        <v>0</v>
      </c>
      <c r="BR1397" s="4">
        <f t="shared" si="358"/>
        <v>3677</v>
      </c>
      <c r="BS1397" s="4">
        <f t="shared" si="359"/>
        <v>3619</v>
      </c>
      <c r="BT1397" s="4">
        <f t="shared" si="360"/>
        <v>58</v>
      </c>
      <c r="BU1397" s="4">
        <f t="shared" si="361"/>
        <v>17270</v>
      </c>
      <c r="BW1397" s="8">
        <v>0</v>
      </c>
    </row>
    <row r="1398" spans="1:75">
      <c r="A1398" s="4" t="s">
        <v>176</v>
      </c>
      <c r="B1398" s="18">
        <v>42948</v>
      </c>
      <c r="C1398" s="4" t="s">
        <v>220</v>
      </c>
      <c r="D1398" s="5">
        <v>2017</v>
      </c>
      <c r="E1398" s="4" t="str">
        <f t="shared" si="351"/>
        <v>YakimaPrimary2017</v>
      </c>
      <c r="F1398" s="4">
        <v>41339</v>
      </c>
      <c r="G1398" s="4">
        <v>2353</v>
      </c>
      <c r="H1398" s="4">
        <v>10083</v>
      </c>
      <c r="I1398" s="4">
        <v>0</v>
      </c>
      <c r="J1398" s="4">
        <v>0</v>
      </c>
      <c r="K1398" s="4">
        <f t="shared" si="352"/>
        <v>10083</v>
      </c>
      <c r="L1398" s="4">
        <f t="shared" si="353"/>
        <v>0</v>
      </c>
      <c r="M1398" s="4">
        <v>41427</v>
      </c>
      <c r="N1398" s="4">
        <v>10242</v>
      </c>
      <c r="O1398" s="4">
        <v>10083</v>
      </c>
      <c r="P1398" s="4">
        <v>0</v>
      </c>
      <c r="Q1398" s="4">
        <v>0</v>
      </c>
      <c r="R1398" s="4">
        <v>159</v>
      </c>
      <c r="S1398" s="4">
        <v>31</v>
      </c>
      <c r="T1398" s="4">
        <v>12</v>
      </c>
      <c r="U1398" s="4">
        <f>R1398-S1398-T1398-V1398-W1398</f>
        <v>107</v>
      </c>
      <c r="V1398" s="4">
        <v>1</v>
      </c>
      <c r="W1398" s="4">
        <v>8</v>
      </c>
      <c r="X1398" s="4">
        <f t="shared" si="354"/>
        <v>0</v>
      </c>
      <c r="Z1398" s="4">
        <v>464</v>
      </c>
      <c r="AA1398" s="4">
        <v>33</v>
      </c>
      <c r="AB1398" s="4">
        <v>33</v>
      </c>
      <c r="AC1398" s="4">
        <v>0</v>
      </c>
      <c r="AD1398" s="4">
        <v>0</v>
      </c>
      <c r="AE1398" s="4">
        <v>0</v>
      </c>
      <c r="AF1398" s="4">
        <v>0</v>
      </c>
      <c r="AG1398" s="4">
        <v>0</v>
      </c>
      <c r="AH1398" s="4">
        <v>0</v>
      </c>
      <c r="AI1398" s="4">
        <v>0</v>
      </c>
      <c r="AJ1398" s="4">
        <v>0</v>
      </c>
      <c r="AK1398" s="4">
        <v>0</v>
      </c>
      <c r="AL1398" s="4">
        <v>0</v>
      </c>
      <c r="AM1398" s="4">
        <v>0</v>
      </c>
      <c r="AN1398" s="4">
        <v>0</v>
      </c>
      <c r="AO1398" s="4">
        <v>0</v>
      </c>
      <c r="AP1398" s="4">
        <v>0</v>
      </c>
      <c r="AQ1398" s="4">
        <v>0</v>
      </c>
      <c r="AR1398" s="4">
        <v>0</v>
      </c>
      <c r="AS1398" s="4">
        <v>0</v>
      </c>
      <c r="AT1398" s="4">
        <v>0</v>
      </c>
      <c r="AU1398" s="4">
        <v>0</v>
      </c>
      <c r="AV1398" s="4">
        <v>0</v>
      </c>
      <c r="AW1398" s="4">
        <v>33</v>
      </c>
      <c r="AX1398" s="4">
        <v>33</v>
      </c>
      <c r="AY1398" s="4">
        <v>0</v>
      </c>
      <c r="AZ1398" s="4">
        <v>0</v>
      </c>
      <c r="BA1398" s="4">
        <v>0</v>
      </c>
      <c r="BG1398" s="8">
        <f t="shared" si="355"/>
        <v>5</v>
      </c>
      <c r="BH1398" s="4">
        <v>4</v>
      </c>
      <c r="BI1398" s="4">
        <v>1</v>
      </c>
      <c r="BJ1398" s="4">
        <v>1</v>
      </c>
      <c r="BK1398" s="4">
        <v>1869</v>
      </c>
      <c r="BL1398" s="4">
        <f t="shared" si="356"/>
        <v>8368</v>
      </c>
      <c r="BM1398" s="6">
        <f t="shared" si="357"/>
        <v>181</v>
      </c>
      <c r="BN1398" s="4">
        <v>0</v>
      </c>
      <c r="BO1398" s="4">
        <v>181</v>
      </c>
      <c r="BP1398" s="4">
        <v>0</v>
      </c>
      <c r="BQ1398" s="4">
        <v>5</v>
      </c>
      <c r="BR1398" s="4">
        <f t="shared" si="358"/>
        <v>10209</v>
      </c>
      <c r="BS1398" s="4">
        <f t="shared" si="359"/>
        <v>10050</v>
      </c>
      <c r="BT1398" s="4">
        <f t="shared" si="360"/>
        <v>159</v>
      </c>
      <c r="BU1398" s="4">
        <f t="shared" si="361"/>
        <v>40963</v>
      </c>
      <c r="BW1398" s="4">
        <v>0</v>
      </c>
    </row>
    <row r="1399" spans="1:75">
      <c r="A1399" s="21" t="s">
        <v>178</v>
      </c>
      <c r="B1399" s="22">
        <v>42948</v>
      </c>
      <c r="C1399" s="21" t="s">
        <v>220</v>
      </c>
      <c r="D1399" s="23">
        <v>2017</v>
      </c>
      <c r="E1399" s="21" t="s">
        <v>1164</v>
      </c>
      <c r="F1399" s="21">
        <v>3825231</v>
      </c>
      <c r="G1399" s="21">
        <v>265364</v>
      </c>
      <c r="H1399" s="21">
        <v>1027895</v>
      </c>
      <c r="I1399" s="21">
        <v>195</v>
      </c>
      <c r="J1399" s="21">
        <v>58</v>
      </c>
      <c r="K1399" s="21">
        <v>1028032</v>
      </c>
      <c r="L1399" s="21">
        <v>3</v>
      </c>
      <c r="M1399" s="21">
        <v>3843959</v>
      </c>
      <c r="N1399" s="21">
        <v>1042335</v>
      </c>
      <c r="O1399" s="21">
        <v>1028029</v>
      </c>
      <c r="P1399" s="21">
        <v>28</v>
      </c>
      <c r="Q1399" s="21">
        <v>9</v>
      </c>
      <c r="R1399" s="21">
        <v>14380</v>
      </c>
      <c r="S1399" s="21">
        <v>2175</v>
      </c>
      <c r="T1399" s="21">
        <v>3535</v>
      </c>
      <c r="U1399" s="21">
        <v>7520</v>
      </c>
      <c r="V1399" s="21">
        <v>94</v>
      </c>
      <c r="W1399" s="21">
        <v>1056</v>
      </c>
      <c r="X1399" s="21">
        <v>-102</v>
      </c>
      <c r="Y1399" s="38">
        <v>0</v>
      </c>
      <c r="Z1399" s="21">
        <v>80575</v>
      </c>
      <c r="AA1399" s="21">
        <v>8453</v>
      </c>
      <c r="AB1399" s="21">
        <v>8293</v>
      </c>
      <c r="AC1399" s="21">
        <v>160</v>
      </c>
      <c r="AD1399" s="21">
        <v>44</v>
      </c>
      <c r="AE1399" s="21">
        <v>64</v>
      </c>
      <c r="AF1399" s="21">
        <v>11</v>
      </c>
      <c r="AG1399" s="21">
        <v>44</v>
      </c>
      <c r="AH1399" s="21">
        <v>2246</v>
      </c>
      <c r="AI1399" s="21">
        <v>0</v>
      </c>
      <c r="AJ1399" s="21">
        <v>0</v>
      </c>
      <c r="AK1399" s="21">
        <v>0</v>
      </c>
      <c r="AL1399" s="21">
        <v>0</v>
      </c>
      <c r="AM1399" s="21">
        <v>0</v>
      </c>
      <c r="AN1399" s="21">
        <v>58</v>
      </c>
      <c r="AO1399" s="21">
        <v>63</v>
      </c>
      <c r="AP1399" s="21">
        <v>5</v>
      </c>
      <c r="AQ1399" s="21">
        <v>51</v>
      </c>
      <c r="AR1399" s="21">
        <v>7</v>
      </c>
      <c r="AS1399" s="21">
        <v>0</v>
      </c>
      <c r="AT1399" s="21">
        <v>0</v>
      </c>
      <c r="AU1399" s="21">
        <v>0</v>
      </c>
      <c r="AV1399" s="21">
        <v>7</v>
      </c>
      <c r="AW1399" s="21">
        <v>8453</v>
      </c>
      <c r="AX1399" s="21">
        <v>8293</v>
      </c>
      <c r="AY1399" s="21">
        <v>89</v>
      </c>
      <c r="AZ1399" s="21">
        <v>89</v>
      </c>
      <c r="BA1399" s="21">
        <v>0</v>
      </c>
      <c r="BB1399" s="21"/>
      <c r="BC1399" s="21"/>
      <c r="BD1399" s="21"/>
      <c r="BE1399" s="21"/>
      <c r="BF1399" s="21"/>
      <c r="BG1399" s="21">
        <v>1465</v>
      </c>
      <c r="BH1399" s="21">
        <v>1383</v>
      </c>
      <c r="BI1399" s="21">
        <v>82</v>
      </c>
      <c r="BJ1399" s="21">
        <v>205</v>
      </c>
      <c r="BK1399" s="21">
        <v>529207</v>
      </c>
      <c r="BL1399" s="21">
        <v>511574</v>
      </c>
      <c r="BM1399" s="6">
        <v>5724</v>
      </c>
      <c r="BN1399" s="21">
        <v>476</v>
      </c>
      <c r="BO1399" s="21">
        <v>5248</v>
      </c>
      <c r="BP1399" s="21">
        <v>391</v>
      </c>
      <c r="BQ1399" s="21">
        <v>2949</v>
      </c>
      <c r="BR1399" s="21">
        <v>1033730</v>
      </c>
      <c r="BS1399" s="21">
        <v>1019596</v>
      </c>
      <c r="BT1399" s="21">
        <v>14213</v>
      </c>
      <c r="BU1399" s="21">
        <v>3763237</v>
      </c>
      <c r="BV1399" s="21">
        <v>0</v>
      </c>
      <c r="BW1399" s="21">
        <v>29</v>
      </c>
    </row>
    <row r="1400" spans="1:75">
      <c r="A1400" s="4" t="s">
        <v>98</v>
      </c>
      <c r="B1400" s="18">
        <v>42682</v>
      </c>
      <c r="C1400" s="4" t="s">
        <v>179</v>
      </c>
      <c r="D1400" s="5">
        <v>2016</v>
      </c>
      <c r="E1400" s="4" t="str">
        <f t="shared" ref="E1400:E1438" si="363">CONCATENATE(A1400,C1400,D1400)</f>
        <v>AdamsGeneral2016</v>
      </c>
      <c r="F1400" s="4">
        <v>6689</v>
      </c>
      <c r="G1400" s="4">
        <v>582</v>
      </c>
      <c r="H1400" s="4">
        <v>4860</v>
      </c>
      <c r="I1400" s="4">
        <v>0</v>
      </c>
      <c r="J1400" s="4">
        <v>1</v>
      </c>
      <c r="K1400" s="6">
        <f t="shared" ref="K1400:K1438" si="364">IF(ISBLANK(I1400),0,H1400+I1400-J1400)</f>
        <v>4859</v>
      </c>
      <c r="L1400" s="4">
        <f t="shared" ref="L1400:L1438" si="365">(H1400+I1400-J1400)-(O1400)</f>
        <v>0</v>
      </c>
      <c r="M1400" s="4">
        <v>6711</v>
      </c>
      <c r="N1400" s="4">
        <v>4957</v>
      </c>
      <c r="O1400" s="4">
        <v>4859</v>
      </c>
      <c r="P1400" s="4">
        <v>36</v>
      </c>
      <c r="Q1400" s="6"/>
      <c r="R1400" s="4">
        <v>62</v>
      </c>
      <c r="S1400" s="6"/>
      <c r="T1400" s="6"/>
      <c r="U1400" s="6">
        <v>17</v>
      </c>
      <c r="V1400" s="6"/>
      <c r="W1400" s="6"/>
      <c r="X1400" s="4">
        <v>0</v>
      </c>
      <c r="Y1400" s="2" t="s">
        <v>1165</v>
      </c>
      <c r="Z1400" s="4">
        <v>53</v>
      </c>
      <c r="AA1400" s="4">
        <v>34</v>
      </c>
      <c r="AB1400" s="4">
        <v>33</v>
      </c>
      <c r="AC1400" s="4">
        <v>1</v>
      </c>
      <c r="AD1400" s="6"/>
      <c r="AE1400" s="6"/>
      <c r="AF1400" s="6"/>
      <c r="AG1400" s="6"/>
      <c r="AH1400" s="4">
        <v>0</v>
      </c>
      <c r="AI1400" s="4">
        <v>0</v>
      </c>
      <c r="AJ1400" s="6"/>
      <c r="AK1400" s="6"/>
      <c r="AL1400" s="6"/>
      <c r="AM1400" s="6"/>
      <c r="AN1400" s="4">
        <v>0</v>
      </c>
      <c r="AO1400" s="4">
        <v>3</v>
      </c>
      <c r="AP1400" s="4">
        <v>0</v>
      </c>
      <c r="AQ1400" s="4">
        <v>3</v>
      </c>
      <c r="AR1400" s="4">
        <v>0</v>
      </c>
      <c r="AS1400" s="6"/>
      <c r="AT1400" s="6"/>
      <c r="AU1400" s="6"/>
      <c r="AV1400" s="6"/>
      <c r="AW1400" s="4">
        <v>53</v>
      </c>
      <c r="AX1400" s="4">
        <v>33</v>
      </c>
      <c r="AY1400" s="6"/>
      <c r="AZ1400" s="4">
        <v>0</v>
      </c>
      <c r="BA1400" s="6"/>
      <c r="BB1400" s="6"/>
      <c r="BC1400" s="6"/>
      <c r="BD1400" s="6"/>
      <c r="BE1400" s="6"/>
      <c r="BF1400" s="6"/>
      <c r="BG1400" s="8">
        <v>7</v>
      </c>
      <c r="BH1400" s="6"/>
      <c r="BI1400" s="6"/>
      <c r="BJ1400" s="6"/>
      <c r="BK1400" s="4">
        <v>3081</v>
      </c>
      <c r="BL1400" s="4">
        <v>1869</v>
      </c>
      <c r="BM1400" s="4">
        <v>55</v>
      </c>
      <c r="BN1400" s="6"/>
      <c r="BO1400" s="6"/>
      <c r="BP1400" s="4">
        <v>7</v>
      </c>
      <c r="BQ1400" s="6"/>
      <c r="BR1400" s="4">
        <f t="shared" ref="BR1400:BR1438" si="366">N1400-AA1400-AO1400-AH1400-AZ1400</f>
        <v>4920</v>
      </c>
      <c r="BS1400" s="4">
        <f t="shared" ref="BS1400:BS1438" si="367">O1400-AB1400-AQ1400-AI1400-AZ1400</f>
        <v>4823</v>
      </c>
      <c r="BT1400" s="4">
        <f t="shared" ref="BT1400:BT1438" si="368">R1400-AC1400-AR1400-AJ1400-AK1400-AL1400-AM1400-BA1400</f>
        <v>61</v>
      </c>
      <c r="BU1400" s="4">
        <f t="shared" ref="BU1400:BU1438" si="369">M1400-Z1400-AN1400-AY1400</f>
        <v>6658</v>
      </c>
    </row>
    <row r="1401" spans="1:75">
      <c r="A1401" s="4" t="s">
        <v>101</v>
      </c>
      <c r="B1401" s="18">
        <v>42682</v>
      </c>
      <c r="C1401" s="4" t="s">
        <v>179</v>
      </c>
      <c r="D1401" s="5">
        <v>2016</v>
      </c>
      <c r="E1401" s="4" t="str">
        <f t="shared" si="363"/>
        <v>AsotinGeneral2016</v>
      </c>
      <c r="F1401" s="4">
        <v>14118</v>
      </c>
      <c r="G1401" s="4">
        <v>2524</v>
      </c>
      <c r="H1401" s="4">
        <v>10160</v>
      </c>
      <c r="I1401" s="4">
        <v>0</v>
      </c>
      <c r="J1401" s="4">
        <v>0</v>
      </c>
      <c r="K1401" s="6">
        <f t="shared" si="364"/>
        <v>10160</v>
      </c>
      <c r="L1401" s="4">
        <f t="shared" si="365"/>
        <v>0</v>
      </c>
      <c r="M1401" s="4">
        <v>14118</v>
      </c>
      <c r="N1401" s="4">
        <v>10220</v>
      </c>
      <c r="O1401" s="4">
        <v>10160</v>
      </c>
      <c r="P1401" s="4">
        <v>10</v>
      </c>
      <c r="Q1401" s="6"/>
      <c r="R1401" s="4">
        <v>50</v>
      </c>
      <c r="S1401" s="6"/>
      <c r="T1401" s="6"/>
      <c r="U1401" s="6">
        <v>3</v>
      </c>
      <c r="V1401" s="6"/>
      <c r="W1401" s="6"/>
      <c r="X1401" s="4">
        <v>0</v>
      </c>
      <c r="Y1401" s="2" t="s">
        <v>1165</v>
      </c>
      <c r="Z1401" s="4">
        <v>66</v>
      </c>
      <c r="AA1401" s="4">
        <v>38</v>
      </c>
      <c r="AB1401" s="4">
        <v>38</v>
      </c>
      <c r="AC1401" s="4">
        <v>0</v>
      </c>
      <c r="AD1401" s="6"/>
      <c r="AE1401" s="6"/>
      <c r="AF1401" s="6"/>
      <c r="AG1401" s="6"/>
      <c r="AH1401" s="4">
        <v>0</v>
      </c>
      <c r="AI1401" s="4">
        <v>0</v>
      </c>
      <c r="AJ1401" s="6"/>
      <c r="AK1401" s="6"/>
      <c r="AL1401" s="6"/>
      <c r="AM1401" s="6"/>
      <c r="AN1401" s="4">
        <v>0</v>
      </c>
      <c r="AO1401" s="4">
        <v>6</v>
      </c>
      <c r="AP1401" s="4">
        <v>0</v>
      </c>
      <c r="AQ1401" s="4">
        <v>6</v>
      </c>
      <c r="AR1401" s="4">
        <v>0</v>
      </c>
      <c r="AS1401" s="6"/>
      <c r="AT1401" s="6"/>
      <c r="AU1401" s="6"/>
      <c r="AV1401" s="6"/>
      <c r="AW1401" s="4">
        <v>66</v>
      </c>
      <c r="AX1401" s="4">
        <v>38</v>
      </c>
      <c r="AY1401" s="6"/>
      <c r="AZ1401" s="4">
        <v>0</v>
      </c>
      <c r="BA1401" s="6"/>
      <c r="BB1401" s="6"/>
      <c r="BC1401" s="6"/>
      <c r="BD1401" s="6"/>
      <c r="BE1401" s="6"/>
      <c r="BF1401" s="6"/>
      <c r="BG1401" s="8">
        <v>8</v>
      </c>
      <c r="BH1401" s="6"/>
      <c r="BI1401" s="6"/>
      <c r="BJ1401" s="6"/>
      <c r="BK1401" s="4">
        <v>5417</v>
      </c>
      <c r="BL1401" s="4">
        <v>4795</v>
      </c>
      <c r="BM1401" s="4">
        <v>32</v>
      </c>
      <c r="BN1401" s="6"/>
      <c r="BO1401" s="6"/>
      <c r="BP1401" s="4">
        <v>0</v>
      </c>
      <c r="BQ1401" s="6"/>
      <c r="BR1401" s="4">
        <f t="shared" si="366"/>
        <v>10176</v>
      </c>
      <c r="BS1401" s="4">
        <f t="shared" si="367"/>
        <v>10116</v>
      </c>
      <c r="BT1401" s="4">
        <f t="shared" si="368"/>
        <v>50</v>
      </c>
      <c r="BU1401" s="4">
        <f t="shared" si="369"/>
        <v>14052</v>
      </c>
    </row>
    <row r="1402" spans="1:75">
      <c r="A1402" s="4" t="s">
        <v>103</v>
      </c>
      <c r="B1402" s="18">
        <v>42682</v>
      </c>
      <c r="C1402" s="4" t="s">
        <v>179</v>
      </c>
      <c r="D1402" s="5">
        <v>2016</v>
      </c>
      <c r="E1402" s="4" t="str">
        <f t="shared" si="363"/>
        <v>BentonGeneral2016</v>
      </c>
      <c r="F1402" s="4">
        <v>107775</v>
      </c>
      <c r="G1402" s="4">
        <v>5988</v>
      </c>
      <c r="H1402" s="4">
        <v>84641</v>
      </c>
      <c r="I1402" s="4">
        <v>22</v>
      </c>
      <c r="J1402" s="4">
        <v>0</v>
      </c>
      <c r="K1402" s="6">
        <f t="shared" si="364"/>
        <v>84663</v>
      </c>
      <c r="L1402" s="4">
        <f t="shared" si="365"/>
        <v>0</v>
      </c>
      <c r="M1402" s="4">
        <v>110533</v>
      </c>
      <c r="N1402" s="4">
        <v>87081</v>
      </c>
      <c r="O1402" s="4">
        <v>84663</v>
      </c>
      <c r="P1402" s="4">
        <v>0</v>
      </c>
      <c r="Q1402" s="6"/>
      <c r="R1402" s="4">
        <v>2418</v>
      </c>
      <c r="S1402" s="6"/>
      <c r="T1402" s="6"/>
      <c r="U1402" s="6">
        <v>90</v>
      </c>
      <c r="V1402" s="6"/>
      <c r="W1402" s="6"/>
      <c r="X1402" s="4">
        <v>0</v>
      </c>
      <c r="Y1402" s="2" t="s">
        <v>1165</v>
      </c>
      <c r="Z1402" s="4">
        <v>922</v>
      </c>
      <c r="AA1402" s="4">
        <v>685</v>
      </c>
      <c r="AB1402" s="4">
        <v>672</v>
      </c>
      <c r="AC1402" s="4">
        <v>13</v>
      </c>
      <c r="AD1402" s="6"/>
      <c r="AE1402" s="6"/>
      <c r="AF1402" s="6"/>
      <c r="AG1402" s="6"/>
      <c r="AH1402" s="4">
        <v>16</v>
      </c>
      <c r="AI1402" s="4">
        <v>16</v>
      </c>
      <c r="AJ1402" s="6"/>
      <c r="AK1402" s="6"/>
      <c r="AL1402" s="6"/>
      <c r="AM1402" s="6"/>
      <c r="AN1402" s="4">
        <v>0</v>
      </c>
      <c r="AO1402" s="4">
        <v>145</v>
      </c>
      <c r="AP1402" s="4">
        <v>0</v>
      </c>
      <c r="AQ1402" s="4">
        <v>49</v>
      </c>
      <c r="AR1402" s="4">
        <v>96</v>
      </c>
      <c r="AS1402" s="6"/>
      <c r="AT1402" s="6"/>
      <c r="AU1402" s="6"/>
      <c r="AV1402" s="6"/>
      <c r="AW1402" s="4">
        <v>938</v>
      </c>
      <c r="AX1402" s="4">
        <v>688</v>
      </c>
      <c r="AY1402" s="6"/>
      <c r="AZ1402" s="4">
        <v>1</v>
      </c>
      <c r="BA1402" s="6"/>
      <c r="BB1402" s="6"/>
      <c r="BC1402" s="6"/>
      <c r="BD1402" s="6"/>
      <c r="BE1402" s="6"/>
      <c r="BF1402" s="6"/>
      <c r="BG1402" s="8">
        <v>173</v>
      </c>
      <c r="BH1402" s="6"/>
      <c r="BI1402" s="6"/>
      <c r="BJ1402" s="6"/>
      <c r="BK1402" s="4">
        <v>58217</v>
      </c>
      <c r="BL1402" s="4">
        <v>28690</v>
      </c>
      <c r="BM1402" s="4">
        <v>532</v>
      </c>
      <c r="BN1402" s="6"/>
      <c r="BO1402" s="6"/>
      <c r="BP1402" s="4">
        <v>15</v>
      </c>
      <c r="BQ1402" s="6"/>
      <c r="BR1402" s="4">
        <f t="shared" si="366"/>
        <v>86234</v>
      </c>
      <c r="BS1402" s="4">
        <f t="shared" si="367"/>
        <v>83925</v>
      </c>
      <c r="BT1402" s="4">
        <f t="shared" si="368"/>
        <v>2309</v>
      </c>
      <c r="BU1402" s="4">
        <f t="shared" si="369"/>
        <v>109611</v>
      </c>
    </row>
    <row r="1403" spans="1:75">
      <c r="A1403" s="4" t="s">
        <v>105</v>
      </c>
      <c r="B1403" s="18">
        <v>42682</v>
      </c>
      <c r="C1403" s="4" t="s">
        <v>179</v>
      </c>
      <c r="D1403" s="5">
        <v>2016</v>
      </c>
      <c r="E1403" s="4" t="str">
        <f t="shared" si="363"/>
        <v>ChelanGeneral2016</v>
      </c>
      <c r="F1403" s="4">
        <v>43477</v>
      </c>
      <c r="G1403" s="4">
        <v>2970</v>
      </c>
      <c r="H1403" s="4">
        <v>34974</v>
      </c>
      <c r="I1403" s="4">
        <v>1</v>
      </c>
      <c r="J1403" s="4">
        <v>0</v>
      </c>
      <c r="K1403" s="6">
        <f t="shared" si="364"/>
        <v>34975</v>
      </c>
      <c r="L1403" s="4">
        <f t="shared" si="365"/>
        <v>1</v>
      </c>
      <c r="M1403" s="4">
        <v>43667</v>
      </c>
      <c r="N1403" s="4">
        <v>35298</v>
      </c>
      <c r="O1403" s="4">
        <v>34974</v>
      </c>
      <c r="P1403" s="4">
        <v>11</v>
      </c>
      <c r="Q1403" s="6"/>
      <c r="R1403" s="4">
        <v>313</v>
      </c>
      <c r="S1403" s="6"/>
      <c r="T1403" s="6"/>
      <c r="U1403" s="6">
        <v>40</v>
      </c>
      <c r="V1403" s="6"/>
      <c r="W1403" s="6"/>
      <c r="X1403" s="4">
        <v>0</v>
      </c>
      <c r="Y1403" s="2" t="s">
        <v>1165</v>
      </c>
      <c r="Z1403" s="4">
        <v>357</v>
      </c>
      <c r="AA1403" s="4">
        <v>235</v>
      </c>
      <c r="AB1403" s="4">
        <v>233</v>
      </c>
      <c r="AC1403" s="4">
        <v>2</v>
      </c>
      <c r="AD1403" s="6"/>
      <c r="AE1403" s="6"/>
      <c r="AF1403" s="6"/>
      <c r="AG1403" s="6"/>
      <c r="AH1403" s="4">
        <v>6</v>
      </c>
      <c r="AI1403" s="4">
        <v>6</v>
      </c>
      <c r="AJ1403" s="6"/>
      <c r="AK1403" s="6"/>
      <c r="AL1403" s="6"/>
      <c r="AM1403" s="6"/>
      <c r="AN1403" s="4">
        <v>40</v>
      </c>
      <c r="AO1403" s="4">
        <v>40</v>
      </c>
      <c r="AP1403" s="4">
        <v>11</v>
      </c>
      <c r="AQ1403" s="4">
        <v>14</v>
      </c>
      <c r="AR1403" s="4">
        <v>15</v>
      </c>
      <c r="AS1403" s="6"/>
      <c r="AT1403" s="6"/>
      <c r="AU1403" s="6"/>
      <c r="AV1403" s="6"/>
      <c r="AW1403" s="4">
        <v>363</v>
      </c>
      <c r="AX1403" s="4">
        <v>239</v>
      </c>
      <c r="AY1403" s="6"/>
      <c r="AZ1403" s="4">
        <v>10</v>
      </c>
      <c r="BA1403" s="6"/>
      <c r="BB1403" s="6"/>
      <c r="BC1403" s="6"/>
      <c r="BD1403" s="6"/>
      <c r="BE1403" s="6"/>
      <c r="BF1403" s="6"/>
      <c r="BG1403" s="8">
        <v>108</v>
      </c>
      <c r="BH1403" s="6"/>
      <c r="BI1403" s="6"/>
      <c r="BJ1403" s="6"/>
      <c r="BK1403" s="4">
        <v>25731</v>
      </c>
      <c r="BL1403" s="4">
        <v>9449</v>
      </c>
      <c r="BM1403" s="4">
        <v>310</v>
      </c>
      <c r="BN1403" s="6"/>
      <c r="BO1403" s="6"/>
      <c r="BP1403" s="4">
        <v>310</v>
      </c>
      <c r="BQ1403" s="6"/>
      <c r="BR1403" s="4">
        <f t="shared" si="366"/>
        <v>35007</v>
      </c>
      <c r="BS1403" s="4">
        <f t="shared" si="367"/>
        <v>34711</v>
      </c>
      <c r="BT1403" s="4">
        <f t="shared" si="368"/>
        <v>296</v>
      </c>
      <c r="BU1403" s="4">
        <f t="shared" si="369"/>
        <v>43270</v>
      </c>
    </row>
    <row r="1404" spans="1:75">
      <c r="A1404" s="4" t="s">
        <v>107</v>
      </c>
      <c r="B1404" s="18">
        <v>42682</v>
      </c>
      <c r="C1404" s="4" t="s">
        <v>179</v>
      </c>
      <c r="D1404" s="5">
        <v>2016</v>
      </c>
      <c r="E1404" s="4" t="str">
        <f t="shared" si="363"/>
        <v>ClallamGeneral2016</v>
      </c>
      <c r="F1404" s="4">
        <v>50987</v>
      </c>
      <c r="G1404" s="4">
        <v>4350</v>
      </c>
      <c r="H1404" s="4">
        <v>41042</v>
      </c>
      <c r="I1404" s="4">
        <v>3</v>
      </c>
      <c r="J1404" s="4">
        <v>3</v>
      </c>
      <c r="K1404" s="6">
        <f t="shared" si="364"/>
        <v>41042</v>
      </c>
      <c r="L1404" s="4">
        <f t="shared" si="365"/>
        <v>0</v>
      </c>
      <c r="M1404" s="4">
        <v>50990</v>
      </c>
      <c r="N1404" s="4">
        <v>41434</v>
      </c>
      <c r="O1404" s="4">
        <v>41042</v>
      </c>
      <c r="P1404" s="4">
        <v>0</v>
      </c>
      <c r="Q1404" s="6"/>
      <c r="R1404" s="4">
        <v>392</v>
      </c>
      <c r="S1404" s="6"/>
      <c r="T1404" s="6"/>
      <c r="U1404" s="6">
        <v>40</v>
      </c>
      <c r="V1404" s="6"/>
      <c r="W1404" s="6"/>
      <c r="X1404" s="4">
        <v>0</v>
      </c>
      <c r="Y1404" s="2" t="s">
        <v>1165</v>
      </c>
      <c r="Z1404" s="4">
        <v>807</v>
      </c>
      <c r="AA1404" s="4">
        <v>494</v>
      </c>
      <c r="AB1404" s="4">
        <v>483</v>
      </c>
      <c r="AC1404" s="4">
        <v>5</v>
      </c>
      <c r="AD1404" s="6"/>
      <c r="AE1404" s="6"/>
      <c r="AF1404" s="6"/>
      <c r="AG1404" s="6"/>
      <c r="AH1404" s="4">
        <v>11</v>
      </c>
      <c r="AI1404" s="4">
        <v>10</v>
      </c>
      <c r="AJ1404" s="6"/>
      <c r="AK1404" s="6"/>
      <c r="AL1404" s="6"/>
      <c r="AM1404" s="6"/>
      <c r="AN1404" s="4">
        <v>8</v>
      </c>
      <c r="AO1404" s="4">
        <v>2</v>
      </c>
      <c r="AP1404" s="4">
        <v>6</v>
      </c>
      <c r="AQ1404" s="4">
        <v>0</v>
      </c>
      <c r="AR1404" s="4">
        <v>2</v>
      </c>
      <c r="AS1404" s="6"/>
      <c r="AT1404" s="6"/>
      <c r="AU1404" s="6"/>
      <c r="AV1404" s="6"/>
      <c r="AW1404" s="4">
        <v>818</v>
      </c>
      <c r="AX1404" s="4">
        <v>493</v>
      </c>
      <c r="AY1404" s="6"/>
      <c r="AZ1404" s="4">
        <v>3</v>
      </c>
      <c r="BA1404" s="6"/>
      <c r="BB1404" s="6"/>
      <c r="BC1404" s="6"/>
      <c r="BD1404" s="6"/>
      <c r="BE1404" s="6"/>
      <c r="BF1404" s="6"/>
      <c r="BG1404" s="8">
        <v>145</v>
      </c>
      <c r="BH1404" s="6"/>
      <c r="BI1404" s="6"/>
      <c r="BJ1404" s="6"/>
      <c r="BK1404" s="4">
        <v>30368</v>
      </c>
      <c r="BL1404" s="4">
        <v>10918</v>
      </c>
      <c r="BM1404" s="4">
        <v>263</v>
      </c>
      <c r="BN1404" s="6"/>
      <c r="BO1404" s="6"/>
      <c r="BP1404" s="4">
        <v>346</v>
      </c>
      <c r="BQ1404" s="6"/>
      <c r="BR1404" s="4">
        <f t="shared" si="366"/>
        <v>40924</v>
      </c>
      <c r="BS1404" s="4">
        <f t="shared" si="367"/>
        <v>40546</v>
      </c>
      <c r="BT1404" s="4">
        <f t="shared" si="368"/>
        <v>385</v>
      </c>
      <c r="BU1404" s="4">
        <f t="shared" si="369"/>
        <v>50175</v>
      </c>
    </row>
    <row r="1405" spans="1:75">
      <c r="A1405" s="4" t="s">
        <v>109</v>
      </c>
      <c r="B1405" s="18">
        <v>42682</v>
      </c>
      <c r="C1405" s="4" t="s">
        <v>179</v>
      </c>
      <c r="D1405" s="5">
        <v>2016</v>
      </c>
      <c r="E1405" s="4" t="str">
        <f t="shared" si="363"/>
        <v>ClarkGeneral2016</v>
      </c>
      <c r="F1405" s="4">
        <v>273240</v>
      </c>
      <c r="G1405" s="4">
        <v>32694</v>
      </c>
      <c r="H1405" s="4">
        <v>210730</v>
      </c>
      <c r="I1405" s="4">
        <v>37</v>
      </c>
      <c r="J1405" s="4">
        <v>7</v>
      </c>
      <c r="K1405" s="6">
        <f t="shared" si="364"/>
        <v>210760</v>
      </c>
      <c r="L1405" s="4">
        <f t="shared" si="365"/>
        <v>0</v>
      </c>
      <c r="M1405" s="4">
        <v>282123</v>
      </c>
      <c r="N1405" s="4">
        <v>213127</v>
      </c>
      <c r="O1405" s="4">
        <v>210760</v>
      </c>
      <c r="P1405" s="4">
        <v>7</v>
      </c>
      <c r="Q1405" s="6"/>
      <c r="R1405" s="4">
        <v>2360</v>
      </c>
      <c r="S1405" s="6"/>
      <c r="T1405" s="6"/>
      <c r="U1405" s="6">
        <v>201</v>
      </c>
      <c r="V1405" s="6"/>
      <c r="W1405" s="6"/>
      <c r="X1405" s="4">
        <v>0</v>
      </c>
      <c r="Y1405" s="2">
        <v>0</v>
      </c>
      <c r="Z1405" s="4">
        <v>3122</v>
      </c>
      <c r="AA1405" s="4">
        <v>1411</v>
      </c>
      <c r="AB1405" s="4">
        <v>1387</v>
      </c>
      <c r="AC1405" s="4">
        <v>24</v>
      </c>
      <c r="AD1405" s="6"/>
      <c r="AE1405" s="6"/>
      <c r="AF1405" s="6"/>
      <c r="AG1405" s="6"/>
      <c r="AH1405" s="4">
        <v>31</v>
      </c>
      <c r="AI1405" s="4">
        <v>29</v>
      </c>
      <c r="AJ1405" s="6"/>
      <c r="AK1405" s="6"/>
      <c r="AL1405" s="6"/>
      <c r="AM1405" s="6"/>
      <c r="AN1405" s="4">
        <v>58</v>
      </c>
      <c r="AO1405" s="4">
        <v>58</v>
      </c>
      <c r="AP1405" s="4">
        <v>0</v>
      </c>
      <c r="AQ1405" s="4">
        <v>22</v>
      </c>
      <c r="AR1405" s="4">
        <v>36</v>
      </c>
      <c r="AS1405" s="6"/>
      <c r="AT1405" s="6"/>
      <c r="AU1405" s="6"/>
      <c r="AV1405" s="6"/>
      <c r="AW1405" s="4">
        <v>3153</v>
      </c>
      <c r="AX1405" s="4">
        <v>1416</v>
      </c>
      <c r="AY1405" s="6"/>
      <c r="AZ1405" s="4">
        <v>24</v>
      </c>
      <c r="BA1405" s="6"/>
      <c r="BB1405" s="6"/>
      <c r="BC1405" s="6"/>
      <c r="BD1405" s="6"/>
      <c r="BE1405" s="6"/>
      <c r="BF1405" s="6"/>
      <c r="BG1405" s="8">
        <v>737</v>
      </c>
      <c r="BH1405" s="6"/>
      <c r="BI1405" s="6"/>
      <c r="BJ1405" s="6"/>
      <c r="BK1405" s="4">
        <v>101543</v>
      </c>
      <c r="BL1405" s="4">
        <v>110823</v>
      </c>
      <c r="BM1405" s="4">
        <v>2434</v>
      </c>
      <c r="BN1405" s="6"/>
      <c r="BO1405" s="6"/>
      <c r="BP1405" s="4">
        <v>0</v>
      </c>
      <c r="BQ1405" s="6"/>
      <c r="BR1405" s="4">
        <f t="shared" si="366"/>
        <v>211603</v>
      </c>
      <c r="BS1405" s="4">
        <f t="shared" si="367"/>
        <v>209298</v>
      </c>
      <c r="BT1405" s="4">
        <f t="shared" si="368"/>
        <v>2300</v>
      </c>
      <c r="BU1405" s="4">
        <f t="shared" si="369"/>
        <v>278943</v>
      </c>
    </row>
    <row r="1406" spans="1:75">
      <c r="A1406" s="4" t="s">
        <v>111</v>
      </c>
      <c r="B1406" s="18">
        <v>42682</v>
      </c>
      <c r="C1406" s="4" t="s">
        <v>179</v>
      </c>
      <c r="D1406" s="5">
        <v>2016</v>
      </c>
      <c r="E1406" s="4" t="str">
        <f t="shared" si="363"/>
        <v>ColumbiaGeneral2016</v>
      </c>
      <c r="F1406" s="4">
        <v>2719</v>
      </c>
      <c r="G1406" s="4">
        <v>306</v>
      </c>
      <c r="H1406" s="4">
        <v>2278</v>
      </c>
      <c r="I1406" s="4">
        <v>0</v>
      </c>
      <c r="J1406" s="4">
        <v>1</v>
      </c>
      <c r="K1406" s="6">
        <f t="shared" si="364"/>
        <v>2277</v>
      </c>
      <c r="L1406" s="4">
        <f t="shared" si="365"/>
        <v>-1</v>
      </c>
      <c r="M1406" s="4">
        <v>2743</v>
      </c>
      <c r="N1406" s="4">
        <v>2282</v>
      </c>
      <c r="O1406" s="4">
        <v>2278</v>
      </c>
      <c r="P1406" s="4">
        <v>0</v>
      </c>
      <c r="Q1406" s="6"/>
      <c r="R1406" s="4">
        <v>4</v>
      </c>
      <c r="S1406" s="6"/>
      <c r="T1406" s="6"/>
      <c r="U1406" s="6">
        <v>3</v>
      </c>
      <c r="V1406" s="6"/>
      <c r="W1406" s="6"/>
      <c r="X1406" s="4">
        <v>0</v>
      </c>
      <c r="Y1406" s="2">
        <v>0</v>
      </c>
      <c r="Z1406" s="4">
        <v>21</v>
      </c>
      <c r="AA1406" s="4">
        <v>12</v>
      </c>
      <c r="AB1406" s="4">
        <v>12</v>
      </c>
      <c r="AC1406" s="4">
        <v>0</v>
      </c>
      <c r="AD1406" s="6"/>
      <c r="AE1406" s="6"/>
      <c r="AF1406" s="6"/>
      <c r="AG1406" s="6"/>
      <c r="AH1406" s="4">
        <v>1</v>
      </c>
      <c r="AI1406" s="4">
        <v>1</v>
      </c>
      <c r="AJ1406" s="6"/>
      <c r="AK1406" s="6"/>
      <c r="AL1406" s="6"/>
      <c r="AM1406" s="6"/>
      <c r="AN1406" s="4">
        <v>0</v>
      </c>
      <c r="AO1406" s="4">
        <v>0</v>
      </c>
      <c r="AP1406" s="4">
        <v>0</v>
      </c>
      <c r="AQ1406" s="4">
        <v>0</v>
      </c>
      <c r="AR1406" s="4">
        <v>0</v>
      </c>
      <c r="AS1406" s="6"/>
      <c r="AT1406" s="6"/>
      <c r="AU1406" s="6"/>
      <c r="AV1406" s="6"/>
      <c r="AW1406" s="4">
        <v>22</v>
      </c>
      <c r="AX1406" s="4">
        <v>13</v>
      </c>
      <c r="AY1406" s="6"/>
      <c r="AZ1406" s="4">
        <v>0</v>
      </c>
      <c r="BA1406" s="6"/>
      <c r="BB1406" s="6"/>
      <c r="BC1406" s="6"/>
      <c r="BD1406" s="6"/>
      <c r="BE1406" s="6"/>
      <c r="BF1406" s="6"/>
      <c r="BG1406" s="8">
        <v>7</v>
      </c>
      <c r="BH1406" s="6"/>
      <c r="BI1406" s="6"/>
      <c r="BJ1406" s="6"/>
      <c r="BK1406" s="4">
        <v>1584</v>
      </c>
      <c r="BL1406" s="4">
        <v>691</v>
      </c>
      <c r="BM1406" s="4">
        <v>7</v>
      </c>
      <c r="BN1406" s="6"/>
      <c r="BO1406" s="6"/>
      <c r="BP1406" s="4">
        <v>0</v>
      </c>
      <c r="BQ1406" s="6"/>
      <c r="BR1406" s="4">
        <f t="shared" si="366"/>
        <v>2269</v>
      </c>
      <c r="BS1406" s="4">
        <f t="shared" si="367"/>
        <v>2265</v>
      </c>
      <c r="BT1406" s="4">
        <f t="shared" si="368"/>
        <v>4</v>
      </c>
      <c r="BU1406" s="4">
        <f t="shared" si="369"/>
        <v>2722</v>
      </c>
    </row>
    <row r="1407" spans="1:75">
      <c r="A1407" s="4" t="s">
        <v>113</v>
      </c>
      <c r="B1407" s="18">
        <v>42682</v>
      </c>
      <c r="C1407" s="4" t="s">
        <v>179</v>
      </c>
      <c r="D1407" s="5">
        <v>2016</v>
      </c>
      <c r="E1407" s="4" t="str">
        <f t="shared" si="363"/>
        <v>CowlitzGeneral2016</v>
      </c>
      <c r="F1407" s="4">
        <v>63473</v>
      </c>
      <c r="G1407" s="4">
        <v>7359</v>
      </c>
      <c r="H1407" s="4">
        <v>47858</v>
      </c>
      <c r="I1407" s="4">
        <v>13</v>
      </c>
      <c r="J1407" s="4">
        <v>2</v>
      </c>
      <c r="K1407" s="6">
        <f t="shared" si="364"/>
        <v>47869</v>
      </c>
      <c r="L1407" s="4">
        <f t="shared" si="365"/>
        <v>0</v>
      </c>
      <c r="M1407" s="4">
        <v>63507</v>
      </c>
      <c r="N1407" s="4">
        <v>48073</v>
      </c>
      <c r="O1407" s="4">
        <v>47869</v>
      </c>
      <c r="P1407" s="4">
        <v>0</v>
      </c>
      <c r="Q1407" s="6"/>
      <c r="R1407" s="4">
        <v>204</v>
      </c>
      <c r="S1407" s="6"/>
      <c r="T1407" s="6"/>
      <c r="U1407" s="6">
        <v>26</v>
      </c>
      <c r="V1407" s="6"/>
      <c r="W1407" s="6"/>
      <c r="X1407" s="4">
        <v>0</v>
      </c>
      <c r="Y1407" s="2" t="s">
        <v>1165</v>
      </c>
      <c r="Z1407" s="4">
        <v>625</v>
      </c>
      <c r="AA1407" s="4">
        <v>356</v>
      </c>
      <c r="AB1407" s="4">
        <v>352</v>
      </c>
      <c r="AC1407" s="4">
        <v>4</v>
      </c>
      <c r="AD1407" s="6"/>
      <c r="AE1407" s="6"/>
      <c r="AF1407" s="6"/>
      <c r="AG1407" s="6"/>
      <c r="AH1407" s="4">
        <v>0</v>
      </c>
      <c r="AI1407" s="4">
        <v>0</v>
      </c>
      <c r="AJ1407" s="6"/>
      <c r="AK1407" s="6"/>
      <c r="AL1407" s="6"/>
      <c r="AM1407" s="6"/>
      <c r="AN1407" s="4">
        <v>0</v>
      </c>
      <c r="AO1407" s="4">
        <v>17</v>
      </c>
      <c r="AP1407" s="4">
        <v>2</v>
      </c>
      <c r="AQ1407" s="4">
        <v>15</v>
      </c>
      <c r="AR1407" s="4">
        <v>0</v>
      </c>
      <c r="AS1407" s="6"/>
      <c r="AT1407" s="6"/>
      <c r="AU1407" s="6"/>
      <c r="AV1407" s="6"/>
      <c r="AW1407" s="4">
        <v>625</v>
      </c>
      <c r="AX1407" s="4">
        <v>352</v>
      </c>
      <c r="AY1407" s="6"/>
      <c r="AZ1407" s="4">
        <v>0</v>
      </c>
      <c r="BA1407" s="6"/>
      <c r="BB1407" s="6"/>
      <c r="BC1407" s="6"/>
      <c r="BD1407" s="6"/>
      <c r="BE1407" s="6"/>
      <c r="BF1407" s="6"/>
      <c r="BG1407" s="8">
        <v>125</v>
      </c>
      <c r="BH1407" s="6"/>
      <c r="BI1407" s="6"/>
      <c r="BJ1407" s="6"/>
      <c r="BK1407" s="4">
        <v>36759</v>
      </c>
      <c r="BL1407" s="4">
        <v>11189</v>
      </c>
      <c r="BM1407" s="4">
        <v>416</v>
      </c>
      <c r="BN1407" s="6"/>
      <c r="BO1407" s="6"/>
      <c r="BP1407" s="4">
        <v>0</v>
      </c>
      <c r="BQ1407" s="6"/>
      <c r="BR1407" s="4">
        <f t="shared" si="366"/>
        <v>47700</v>
      </c>
      <c r="BS1407" s="4">
        <f t="shared" si="367"/>
        <v>47502</v>
      </c>
      <c r="BT1407" s="4">
        <f t="shared" si="368"/>
        <v>200</v>
      </c>
      <c r="BU1407" s="4">
        <f t="shared" si="369"/>
        <v>62882</v>
      </c>
    </row>
    <row r="1408" spans="1:75">
      <c r="A1408" s="4" t="s">
        <v>115</v>
      </c>
      <c r="B1408" s="18">
        <v>42682</v>
      </c>
      <c r="C1408" s="4" t="s">
        <v>179</v>
      </c>
      <c r="D1408" s="5">
        <v>2016</v>
      </c>
      <c r="E1408" s="4" t="str">
        <f t="shared" si="363"/>
        <v>DouglasGeneral2016</v>
      </c>
      <c r="F1408" s="4">
        <v>21070</v>
      </c>
      <c r="G1408" s="4">
        <v>1013</v>
      </c>
      <c r="H1408" s="4">
        <v>16201</v>
      </c>
      <c r="I1408" s="4">
        <v>0</v>
      </c>
      <c r="J1408" s="4">
        <v>0</v>
      </c>
      <c r="K1408" s="6">
        <f t="shared" si="364"/>
        <v>16201</v>
      </c>
      <c r="L1408" s="4">
        <f t="shared" si="365"/>
        <v>0</v>
      </c>
      <c r="M1408" s="4">
        <v>21071</v>
      </c>
      <c r="N1408" s="4">
        <v>16308</v>
      </c>
      <c r="O1408" s="4">
        <v>16201</v>
      </c>
      <c r="P1408" s="4">
        <v>0</v>
      </c>
      <c r="Q1408" s="6"/>
      <c r="R1408" s="4">
        <v>109</v>
      </c>
      <c r="S1408" s="6"/>
      <c r="T1408" s="6"/>
      <c r="U1408" s="6">
        <v>6</v>
      </c>
      <c r="V1408" s="6"/>
      <c r="W1408" s="6"/>
      <c r="X1408" s="4">
        <v>-2</v>
      </c>
      <c r="Y1408" s="2" t="s">
        <v>1165</v>
      </c>
      <c r="Z1408" s="4">
        <v>157</v>
      </c>
      <c r="AA1408" s="4">
        <v>97</v>
      </c>
      <c r="AB1408" s="4">
        <v>97</v>
      </c>
      <c r="AC1408" s="4">
        <v>0</v>
      </c>
      <c r="AD1408" s="6"/>
      <c r="AE1408" s="6"/>
      <c r="AF1408" s="6"/>
      <c r="AG1408" s="6"/>
      <c r="AH1408" s="4">
        <v>6</v>
      </c>
      <c r="AI1408" s="4">
        <v>6</v>
      </c>
      <c r="AJ1408" s="6"/>
      <c r="AK1408" s="6"/>
      <c r="AL1408" s="6"/>
      <c r="AM1408" s="6"/>
      <c r="AN1408" s="4">
        <v>25</v>
      </c>
      <c r="AO1408" s="4">
        <v>25</v>
      </c>
      <c r="AP1408" s="4">
        <v>0</v>
      </c>
      <c r="AQ1408" s="4">
        <v>11</v>
      </c>
      <c r="AR1408" s="4">
        <v>14</v>
      </c>
      <c r="AS1408" s="6"/>
      <c r="AT1408" s="6"/>
      <c r="AU1408" s="6"/>
      <c r="AV1408" s="6"/>
      <c r="AW1408" s="4">
        <v>163</v>
      </c>
      <c r="AX1408" s="4">
        <v>103</v>
      </c>
      <c r="AY1408" s="6"/>
      <c r="AZ1408" s="4">
        <v>0</v>
      </c>
      <c r="BA1408" s="6"/>
      <c r="BB1408" s="6"/>
      <c r="BC1408" s="6"/>
      <c r="BD1408" s="6"/>
      <c r="BE1408" s="6"/>
      <c r="BF1408" s="6"/>
      <c r="BG1408" s="8">
        <v>28</v>
      </c>
      <c r="BH1408" s="6"/>
      <c r="BI1408" s="6"/>
      <c r="BJ1408" s="6"/>
      <c r="BK1408" s="4">
        <v>10532</v>
      </c>
      <c r="BL1408" s="4">
        <v>5748</v>
      </c>
      <c r="BM1408" s="4">
        <v>226</v>
      </c>
      <c r="BN1408" s="6"/>
      <c r="BO1408" s="6"/>
      <c r="BP1408" s="4">
        <v>0</v>
      </c>
      <c r="BQ1408" s="6"/>
      <c r="BR1408" s="4">
        <f t="shared" si="366"/>
        <v>16180</v>
      </c>
      <c r="BS1408" s="4">
        <f t="shared" si="367"/>
        <v>16087</v>
      </c>
      <c r="BT1408" s="4">
        <f t="shared" si="368"/>
        <v>95</v>
      </c>
      <c r="BU1408" s="4">
        <f t="shared" si="369"/>
        <v>20889</v>
      </c>
    </row>
    <row r="1409" spans="1:75">
      <c r="A1409" s="4" t="s">
        <v>117</v>
      </c>
      <c r="B1409" s="18">
        <v>42682</v>
      </c>
      <c r="C1409" s="4" t="s">
        <v>179</v>
      </c>
      <c r="D1409" s="5">
        <v>2016</v>
      </c>
      <c r="E1409" s="4" t="str">
        <f t="shared" si="363"/>
        <v>FerryGeneral2016</v>
      </c>
      <c r="F1409" s="4">
        <v>4675</v>
      </c>
      <c r="G1409" s="4">
        <v>531</v>
      </c>
      <c r="H1409" s="4">
        <v>3767</v>
      </c>
      <c r="I1409" s="4">
        <v>0</v>
      </c>
      <c r="J1409" s="4">
        <v>9</v>
      </c>
      <c r="K1409" s="6">
        <f t="shared" si="364"/>
        <v>3758</v>
      </c>
      <c r="L1409" s="4">
        <f t="shared" si="365"/>
        <v>0</v>
      </c>
      <c r="M1409" s="4">
        <v>4675</v>
      </c>
      <c r="N1409" s="4">
        <v>3767</v>
      </c>
      <c r="O1409" s="4">
        <v>3758</v>
      </c>
      <c r="P1409" s="4">
        <v>0</v>
      </c>
      <c r="Q1409" s="6"/>
      <c r="R1409" s="4">
        <v>9</v>
      </c>
      <c r="S1409" s="6"/>
      <c r="T1409" s="6"/>
      <c r="U1409" s="6">
        <v>3</v>
      </c>
      <c r="V1409" s="6"/>
      <c r="W1409" s="6"/>
      <c r="X1409" s="4">
        <v>0</v>
      </c>
      <c r="Y1409" s="2" t="s">
        <v>1165</v>
      </c>
      <c r="Z1409" s="4">
        <v>43</v>
      </c>
      <c r="AA1409" s="4">
        <v>18</v>
      </c>
      <c r="AB1409" s="4">
        <v>18</v>
      </c>
      <c r="AC1409" s="4">
        <v>0</v>
      </c>
      <c r="AD1409" s="6"/>
      <c r="AE1409" s="6"/>
      <c r="AF1409" s="6"/>
      <c r="AG1409" s="6"/>
      <c r="AH1409" s="4">
        <v>0</v>
      </c>
      <c r="AI1409" s="4">
        <v>0</v>
      </c>
      <c r="AJ1409" s="6"/>
      <c r="AK1409" s="6"/>
      <c r="AL1409" s="6"/>
      <c r="AM1409" s="6"/>
      <c r="AN1409" s="4">
        <v>0</v>
      </c>
      <c r="AO1409" s="4">
        <v>4</v>
      </c>
      <c r="AP1409" s="4">
        <v>0</v>
      </c>
      <c r="AQ1409" s="4">
        <v>4</v>
      </c>
      <c r="AR1409" s="4">
        <v>0</v>
      </c>
      <c r="AS1409" s="6"/>
      <c r="AT1409" s="6"/>
      <c r="AU1409" s="6"/>
      <c r="AV1409" s="6"/>
      <c r="AW1409" s="4">
        <v>43</v>
      </c>
      <c r="AX1409" s="4">
        <v>18</v>
      </c>
      <c r="AY1409" s="6"/>
      <c r="AZ1409" s="4">
        <v>0</v>
      </c>
      <c r="BA1409" s="6"/>
      <c r="BB1409" s="6"/>
      <c r="BC1409" s="6"/>
      <c r="BD1409" s="6"/>
      <c r="BE1409" s="6"/>
      <c r="BF1409" s="6"/>
      <c r="BG1409" s="8">
        <v>2</v>
      </c>
      <c r="BH1409" s="6"/>
      <c r="BI1409" s="6"/>
      <c r="BJ1409" s="6"/>
      <c r="BK1409" s="4">
        <v>1113</v>
      </c>
      <c r="BL1409" s="4">
        <v>2652</v>
      </c>
      <c r="BM1409" s="4">
        <v>15</v>
      </c>
      <c r="BN1409" s="6"/>
      <c r="BO1409" s="6"/>
      <c r="BP1409" s="4">
        <v>0</v>
      </c>
      <c r="BQ1409" s="6"/>
      <c r="BR1409" s="4">
        <f t="shared" si="366"/>
        <v>3745</v>
      </c>
      <c r="BS1409" s="4">
        <f t="shared" si="367"/>
        <v>3736</v>
      </c>
      <c r="BT1409" s="4">
        <f t="shared" si="368"/>
        <v>9</v>
      </c>
      <c r="BU1409" s="4">
        <f t="shared" si="369"/>
        <v>4632</v>
      </c>
    </row>
    <row r="1410" spans="1:75">
      <c r="A1410" s="4" t="s">
        <v>119</v>
      </c>
      <c r="B1410" s="18">
        <v>42682</v>
      </c>
      <c r="C1410" s="4" t="s">
        <v>179</v>
      </c>
      <c r="D1410" s="5">
        <v>2016</v>
      </c>
      <c r="E1410" s="4" t="str">
        <f t="shared" si="363"/>
        <v>FranklinGeneral2016</v>
      </c>
      <c r="F1410" s="4">
        <v>34100</v>
      </c>
      <c r="G1410" s="4">
        <v>4949</v>
      </c>
      <c r="H1410" s="4">
        <v>25077</v>
      </c>
      <c r="I1410" s="4">
        <v>4</v>
      </c>
      <c r="J1410" s="4">
        <v>3</v>
      </c>
      <c r="K1410" s="6">
        <f t="shared" si="364"/>
        <v>25078</v>
      </c>
      <c r="L1410" s="4">
        <f t="shared" si="365"/>
        <v>0</v>
      </c>
      <c r="M1410" s="4">
        <v>34233</v>
      </c>
      <c r="N1410" s="4">
        <v>25376</v>
      </c>
      <c r="O1410" s="4">
        <v>25078</v>
      </c>
      <c r="P1410" s="4">
        <v>25</v>
      </c>
      <c r="Q1410" s="6"/>
      <c r="R1410" s="4">
        <v>273</v>
      </c>
      <c r="S1410" s="6"/>
      <c r="T1410" s="6"/>
      <c r="U1410" s="6">
        <v>51</v>
      </c>
      <c r="V1410" s="6"/>
      <c r="W1410" s="6"/>
      <c r="X1410" s="4">
        <v>0</v>
      </c>
      <c r="Y1410" s="2" t="s">
        <v>1165</v>
      </c>
      <c r="Z1410" s="4">
        <v>292</v>
      </c>
      <c r="AA1410" s="4">
        <v>169</v>
      </c>
      <c r="AB1410" s="4">
        <v>166</v>
      </c>
      <c r="AC1410" s="4">
        <v>3</v>
      </c>
      <c r="AD1410" s="6"/>
      <c r="AE1410" s="6"/>
      <c r="AF1410" s="6"/>
      <c r="AG1410" s="6"/>
      <c r="AH1410" s="4">
        <v>0</v>
      </c>
      <c r="AI1410" s="4">
        <v>0</v>
      </c>
      <c r="AJ1410" s="6"/>
      <c r="AK1410" s="6"/>
      <c r="AL1410" s="6"/>
      <c r="AM1410" s="6"/>
      <c r="AN1410" s="4">
        <v>14</v>
      </c>
      <c r="AO1410" s="4">
        <v>29</v>
      </c>
      <c r="AP1410" s="4">
        <v>6</v>
      </c>
      <c r="AQ1410" s="4">
        <v>10</v>
      </c>
      <c r="AR1410" s="4">
        <v>13</v>
      </c>
      <c r="AS1410" s="6"/>
      <c r="AT1410" s="6"/>
      <c r="AU1410" s="6"/>
      <c r="AV1410" s="6"/>
      <c r="AW1410" s="4">
        <v>292</v>
      </c>
      <c r="AX1410" s="4">
        <v>166</v>
      </c>
      <c r="AY1410" s="6"/>
      <c r="AZ1410" s="4">
        <v>0</v>
      </c>
      <c r="BA1410" s="6"/>
      <c r="BB1410" s="6"/>
      <c r="BC1410" s="6"/>
      <c r="BD1410" s="6"/>
      <c r="BE1410" s="6"/>
      <c r="BF1410" s="6"/>
      <c r="BG1410" s="8">
        <v>48</v>
      </c>
      <c r="BH1410" s="6"/>
      <c r="BI1410" s="6"/>
      <c r="BJ1410" s="6"/>
      <c r="BK1410" s="4">
        <v>17303</v>
      </c>
      <c r="BL1410" s="4">
        <v>8025</v>
      </c>
      <c r="BM1410" s="4">
        <v>47</v>
      </c>
      <c r="BN1410" s="6"/>
      <c r="BO1410" s="6"/>
      <c r="BP1410" s="4">
        <v>0</v>
      </c>
      <c r="BQ1410" s="6"/>
      <c r="BR1410" s="4">
        <f t="shared" si="366"/>
        <v>25178</v>
      </c>
      <c r="BS1410" s="4">
        <f t="shared" si="367"/>
        <v>24902</v>
      </c>
      <c r="BT1410" s="4">
        <f t="shared" si="368"/>
        <v>257</v>
      </c>
      <c r="BU1410" s="4">
        <f t="shared" si="369"/>
        <v>33927</v>
      </c>
    </row>
    <row r="1411" spans="1:75">
      <c r="A1411" s="4" t="s">
        <v>121</v>
      </c>
      <c r="B1411" s="18">
        <v>42682</v>
      </c>
      <c r="C1411" s="4" t="s">
        <v>179</v>
      </c>
      <c r="D1411" s="5">
        <v>2016</v>
      </c>
      <c r="E1411" s="4" t="str">
        <f t="shared" si="363"/>
        <v>GarfieldGeneral2016</v>
      </c>
      <c r="F1411" s="4">
        <v>1553</v>
      </c>
      <c r="G1411" s="4">
        <v>233</v>
      </c>
      <c r="H1411" s="4">
        <v>1299</v>
      </c>
      <c r="I1411" s="4">
        <v>0</v>
      </c>
      <c r="J1411" s="4">
        <v>0</v>
      </c>
      <c r="K1411" s="6">
        <f t="shared" si="364"/>
        <v>1299</v>
      </c>
      <c r="L1411" s="4">
        <f t="shared" si="365"/>
        <v>0</v>
      </c>
      <c r="M1411" s="4">
        <v>1553</v>
      </c>
      <c r="N1411" s="4">
        <v>1315</v>
      </c>
      <c r="O1411" s="4">
        <v>1299</v>
      </c>
      <c r="P1411" s="4">
        <v>7</v>
      </c>
      <c r="Q1411" s="6"/>
      <c r="R1411" s="4">
        <v>9</v>
      </c>
      <c r="S1411" s="6"/>
      <c r="T1411" s="6"/>
      <c r="U1411" s="6">
        <v>0</v>
      </c>
      <c r="V1411" s="6"/>
      <c r="W1411" s="6"/>
      <c r="X1411" s="4">
        <v>0</v>
      </c>
      <c r="Y1411" s="2" t="s">
        <v>1165</v>
      </c>
      <c r="Z1411" s="4">
        <v>15</v>
      </c>
      <c r="AA1411" s="4">
        <v>11</v>
      </c>
      <c r="AB1411" s="4">
        <v>11</v>
      </c>
      <c r="AC1411" s="4">
        <v>0</v>
      </c>
      <c r="AD1411" s="6"/>
      <c r="AE1411" s="6"/>
      <c r="AF1411" s="6"/>
      <c r="AG1411" s="6"/>
      <c r="AH1411" s="4">
        <v>0</v>
      </c>
      <c r="AI1411" s="4">
        <v>0</v>
      </c>
      <c r="AJ1411" s="6"/>
      <c r="AK1411" s="6"/>
      <c r="AL1411" s="6"/>
      <c r="AM1411" s="6"/>
      <c r="AN1411" s="4">
        <v>0</v>
      </c>
      <c r="AO1411" s="4">
        <v>7</v>
      </c>
      <c r="AP1411" s="4">
        <v>7</v>
      </c>
      <c r="AQ1411" s="4">
        <v>0</v>
      </c>
      <c r="AR1411" s="4">
        <v>0</v>
      </c>
      <c r="AS1411" s="6"/>
      <c r="AT1411" s="6"/>
      <c r="AU1411" s="6"/>
      <c r="AV1411" s="6"/>
      <c r="AW1411" s="4">
        <v>15</v>
      </c>
      <c r="AX1411" s="4">
        <v>11</v>
      </c>
      <c r="AY1411" s="6"/>
      <c r="AZ1411" s="4">
        <v>0</v>
      </c>
      <c r="BA1411" s="6"/>
      <c r="BB1411" s="6"/>
      <c r="BC1411" s="6"/>
      <c r="BD1411" s="6"/>
      <c r="BE1411" s="6"/>
      <c r="BF1411" s="6"/>
      <c r="BG1411" s="8">
        <v>1</v>
      </c>
      <c r="BH1411" s="6"/>
      <c r="BI1411" s="6"/>
      <c r="BJ1411" s="6"/>
      <c r="BK1411" s="4">
        <v>922</v>
      </c>
      <c r="BL1411" s="4">
        <v>392</v>
      </c>
      <c r="BM1411" s="4">
        <v>2</v>
      </c>
      <c r="BN1411" s="6"/>
      <c r="BO1411" s="6"/>
      <c r="BP1411" s="4">
        <v>1</v>
      </c>
      <c r="BQ1411" s="6"/>
      <c r="BR1411" s="4">
        <f t="shared" si="366"/>
        <v>1297</v>
      </c>
      <c r="BS1411" s="4">
        <f t="shared" si="367"/>
        <v>1288</v>
      </c>
      <c r="BT1411" s="4">
        <f t="shared" si="368"/>
        <v>9</v>
      </c>
      <c r="BU1411" s="4">
        <f t="shared" si="369"/>
        <v>1538</v>
      </c>
    </row>
    <row r="1412" spans="1:75">
      <c r="A1412" s="4" t="s">
        <v>123</v>
      </c>
      <c r="B1412" s="18">
        <v>42682</v>
      </c>
      <c r="C1412" s="4" t="s">
        <v>179</v>
      </c>
      <c r="D1412" s="5">
        <v>2016</v>
      </c>
      <c r="E1412" s="4" t="str">
        <f t="shared" si="363"/>
        <v>GrantGeneral2016</v>
      </c>
      <c r="F1412" s="4">
        <v>39319</v>
      </c>
      <c r="G1412" s="4">
        <v>6601</v>
      </c>
      <c r="H1412" s="4">
        <v>29783</v>
      </c>
      <c r="I1412" s="4">
        <v>0</v>
      </c>
      <c r="J1412" s="4">
        <v>0</v>
      </c>
      <c r="K1412" s="6">
        <f t="shared" si="364"/>
        <v>29783</v>
      </c>
      <c r="L1412" s="4">
        <f t="shared" si="365"/>
        <v>0</v>
      </c>
      <c r="M1412" s="4">
        <v>39772</v>
      </c>
      <c r="N1412" s="4">
        <v>30027</v>
      </c>
      <c r="O1412" s="4">
        <v>29783</v>
      </c>
      <c r="P1412" s="4">
        <v>0</v>
      </c>
      <c r="Q1412" s="6"/>
      <c r="R1412" s="4">
        <v>244</v>
      </c>
      <c r="S1412" s="6"/>
      <c r="T1412" s="6"/>
      <c r="U1412" s="6">
        <v>50</v>
      </c>
      <c r="V1412" s="6"/>
      <c r="W1412" s="6"/>
      <c r="X1412" s="4">
        <v>0</v>
      </c>
      <c r="Y1412" s="2" t="s">
        <v>1165</v>
      </c>
      <c r="Z1412" s="4">
        <v>312</v>
      </c>
      <c r="AA1412" s="4">
        <v>205</v>
      </c>
      <c r="AB1412" s="4">
        <v>199</v>
      </c>
      <c r="AC1412" s="4">
        <v>6</v>
      </c>
      <c r="AD1412" s="6"/>
      <c r="AE1412" s="6"/>
      <c r="AF1412" s="6"/>
      <c r="AG1412" s="6"/>
      <c r="AH1412" s="4">
        <v>4</v>
      </c>
      <c r="AI1412" s="4">
        <v>4</v>
      </c>
      <c r="AJ1412" s="6"/>
      <c r="AK1412" s="6"/>
      <c r="AL1412" s="6"/>
      <c r="AM1412" s="6"/>
      <c r="AN1412" s="4">
        <v>0</v>
      </c>
      <c r="AO1412" s="4">
        <v>0</v>
      </c>
      <c r="AP1412" s="4">
        <v>0</v>
      </c>
      <c r="AQ1412" s="4">
        <v>0</v>
      </c>
      <c r="AR1412" s="4">
        <v>0</v>
      </c>
      <c r="AS1412" s="6"/>
      <c r="AT1412" s="6"/>
      <c r="AU1412" s="6"/>
      <c r="AV1412" s="6"/>
      <c r="AW1412" s="4">
        <v>316</v>
      </c>
      <c r="AX1412" s="4">
        <v>203</v>
      </c>
      <c r="AY1412" s="6"/>
      <c r="AZ1412" s="4">
        <v>0</v>
      </c>
      <c r="BA1412" s="6"/>
      <c r="BB1412" s="6"/>
      <c r="BC1412" s="6"/>
      <c r="BD1412" s="6"/>
      <c r="BE1412" s="6"/>
      <c r="BF1412" s="6"/>
      <c r="BG1412" s="8">
        <v>9</v>
      </c>
      <c r="BH1412" s="6"/>
      <c r="BI1412" s="6"/>
      <c r="BJ1412" s="6"/>
      <c r="BK1412" s="4">
        <v>9101</v>
      </c>
      <c r="BL1412" s="4">
        <v>20917</v>
      </c>
      <c r="BM1412" s="4">
        <v>265</v>
      </c>
      <c r="BN1412" s="6"/>
      <c r="BO1412" s="6"/>
      <c r="BP1412" s="4">
        <v>0</v>
      </c>
      <c r="BQ1412" s="6"/>
      <c r="BR1412" s="4">
        <f t="shared" si="366"/>
        <v>29818</v>
      </c>
      <c r="BS1412" s="4">
        <f t="shared" si="367"/>
        <v>29580</v>
      </c>
      <c r="BT1412" s="4">
        <f t="shared" si="368"/>
        <v>238</v>
      </c>
      <c r="BU1412" s="4">
        <f t="shared" si="369"/>
        <v>39460</v>
      </c>
    </row>
    <row r="1413" spans="1:75">
      <c r="A1413" s="4" t="s">
        <v>125</v>
      </c>
      <c r="B1413" s="18">
        <v>42682</v>
      </c>
      <c r="C1413" s="4" t="s">
        <v>179</v>
      </c>
      <c r="D1413" s="5">
        <v>2016</v>
      </c>
      <c r="E1413" s="4" t="str">
        <f t="shared" si="363"/>
        <v>Grays HarborGeneral2016</v>
      </c>
      <c r="F1413" s="4">
        <v>40531</v>
      </c>
      <c r="G1413" s="4">
        <v>6896</v>
      </c>
      <c r="H1413" s="4">
        <v>29808</v>
      </c>
      <c r="I1413" s="4">
        <v>4</v>
      </c>
      <c r="J1413" s="4">
        <v>0</v>
      </c>
      <c r="K1413" s="6">
        <f t="shared" si="364"/>
        <v>29812</v>
      </c>
      <c r="L1413" s="4">
        <f t="shared" si="365"/>
        <v>0</v>
      </c>
      <c r="M1413" s="4">
        <v>41214</v>
      </c>
      <c r="N1413" s="4">
        <v>30106</v>
      </c>
      <c r="O1413" s="4">
        <v>29812</v>
      </c>
      <c r="P1413" s="4">
        <v>0</v>
      </c>
      <c r="Q1413" s="6"/>
      <c r="R1413" s="4">
        <v>294</v>
      </c>
      <c r="S1413" s="6"/>
      <c r="T1413" s="6"/>
      <c r="U1413" s="6">
        <v>28</v>
      </c>
      <c r="V1413" s="6"/>
      <c r="W1413" s="6"/>
      <c r="X1413" s="4">
        <v>0</v>
      </c>
      <c r="Y1413" s="2" t="s">
        <v>1165</v>
      </c>
      <c r="Z1413" s="4">
        <v>328</v>
      </c>
      <c r="AA1413" s="4">
        <v>196</v>
      </c>
      <c r="AB1413" s="4">
        <v>191</v>
      </c>
      <c r="AC1413" s="4">
        <v>5</v>
      </c>
      <c r="AD1413" s="6"/>
      <c r="AE1413" s="6"/>
      <c r="AF1413" s="6"/>
      <c r="AG1413" s="6"/>
      <c r="AH1413" s="4">
        <v>4</v>
      </c>
      <c r="AI1413" s="4">
        <v>4</v>
      </c>
      <c r="AJ1413" s="6"/>
      <c r="AK1413" s="6"/>
      <c r="AL1413" s="6"/>
      <c r="AM1413" s="6"/>
      <c r="AN1413" s="4">
        <v>52</v>
      </c>
      <c r="AO1413" s="4">
        <v>47</v>
      </c>
      <c r="AP1413" s="4">
        <v>0</v>
      </c>
      <c r="AQ1413" s="4">
        <v>9</v>
      </c>
      <c r="AR1413" s="4">
        <v>38</v>
      </c>
      <c r="AS1413" s="6"/>
      <c r="AT1413" s="6"/>
      <c r="AU1413" s="6"/>
      <c r="AV1413" s="6"/>
      <c r="AW1413" s="4">
        <v>332</v>
      </c>
      <c r="AX1413" s="4">
        <v>195</v>
      </c>
      <c r="AY1413" s="6"/>
      <c r="AZ1413" s="4">
        <v>0</v>
      </c>
      <c r="BA1413" s="6"/>
      <c r="BB1413" s="6"/>
      <c r="BC1413" s="6"/>
      <c r="BD1413" s="6"/>
      <c r="BE1413" s="6"/>
      <c r="BF1413" s="6"/>
      <c r="BG1413" s="8">
        <v>43</v>
      </c>
      <c r="BH1413" s="6"/>
      <c r="BI1413" s="6"/>
      <c r="BJ1413" s="6"/>
      <c r="BK1413" s="4">
        <v>16194</v>
      </c>
      <c r="BL1413" s="4">
        <v>13869</v>
      </c>
      <c r="BM1413" s="4">
        <v>276</v>
      </c>
      <c r="BN1413" s="6"/>
      <c r="BO1413" s="6"/>
      <c r="BP1413" s="4">
        <v>0</v>
      </c>
      <c r="BQ1413" s="6"/>
      <c r="BR1413" s="4">
        <f t="shared" si="366"/>
        <v>29859</v>
      </c>
      <c r="BS1413" s="4">
        <f t="shared" si="367"/>
        <v>29608</v>
      </c>
      <c r="BT1413" s="4">
        <f t="shared" si="368"/>
        <v>251</v>
      </c>
      <c r="BU1413" s="4">
        <f t="shared" si="369"/>
        <v>40834</v>
      </c>
    </row>
    <row r="1414" spans="1:75">
      <c r="A1414" s="4" t="s">
        <v>127</v>
      </c>
      <c r="B1414" s="18">
        <v>42682</v>
      </c>
      <c r="C1414" s="4" t="s">
        <v>179</v>
      </c>
      <c r="D1414" s="5">
        <v>2016</v>
      </c>
      <c r="E1414" s="4" t="str">
        <f t="shared" si="363"/>
        <v>IslandGeneral2016</v>
      </c>
      <c r="F1414" s="4">
        <v>55089</v>
      </c>
      <c r="G1414" s="4">
        <v>5831</v>
      </c>
      <c r="H1414" s="4">
        <v>44882</v>
      </c>
      <c r="I1414" s="4">
        <v>13</v>
      </c>
      <c r="J1414" s="4">
        <v>0</v>
      </c>
      <c r="K1414" s="6">
        <f t="shared" si="364"/>
        <v>44895</v>
      </c>
      <c r="L1414" s="4">
        <f t="shared" si="365"/>
        <v>0</v>
      </c>
      <c r="M1414" s="4">
        <v>55994</v>
      </c>
      <c r="N1414" s="4">
        <v>45307</v>
      </c>
      <c r="O1414" s="4">
        <v>44895</v>
      </c>
      <c r="P1414" s="4">
        <v>167</v>
      </c>
      <c r="Q1414" s="6"/>
      <c r="R1414" s="4">
        <v>245</v>
      </c>
      <c r="S1414" s="6"/>
      <c r="T1414" s="6"/>
      <c r="U1414" s="6">
        <v>58</v>
      </c>
      <c r="V1414" s="6"/>
      <c r="W1414" s="6"/>
      <c r="X1414" s="4">
        <v>0</v>
      </c>
      <c r="Y1414" s="2" t="s">
        <v>1165</v>
      </c>
      <c r="Z1414" s="4">
        <v>3746</v>
      </c>
      <c r="AA1414" s="4">
        <v>2143</v>
      </c>
      <c r="AB1414" s="4">
        <v>2130</v>
      </c>
      <c r="AC1414" s="4">
        <v>13</v>
      </c>
      <c r="AD1414" s="6"/>
      <c r="AE1414" s="6"/>
      <c r="AF1414" s="6"/>
      <c r="AG1414" s="6"/>
      <c r="AH1414" s="4">
        <v>30</v>
      </c>
      <c r="AI1414" s="4">
        <v>30</v>
      </c>
      <c r="AJ1414" s="6"/>
      <c r="AK1414" s="6"/>
      <c r="AL1414" s="6"/>
      <c r="AM1414" s="6"/>
      <c r="AN1414" s="4">
        <v>18</v>
      </c>
      <c r="AO1414" s="4">
        <v>18</v>
      </c>
      <c r="AP1414" s="4">
        <v>0</v>
      </c>
      <c r="AQ1414" s="4">
        <v>18</v>
      </c>
      <c r="AR1414" s="4">
        <v>0</v>
      </c>
      <c r="AS1414" s="6"/>
      <c r="AT1414" s="6"/>
      <c r="AU1414" s="6"/>
      <c r="AV1414" s="6"/>
      <c r="AW1414" s="4">
        <v>3776</v>
      </c>
      <c r="AX1414" s="4">
        <v>2160</v>
      </c>
      <c r="AY1414" s="6"/>
      <c r="AZ1414" s="4">
        <v>0</v>
      </c>
      <c r="BA1414" s="6"/>
      <c r="BB1414" s="6"/>
      <c r="BC1414" s="6"/>
      <c r="BD1414" s="6"/>
      <c r="BE1414" s="6"/>
      <c r="BF1414" s="6"/>
      <c r="BG1414" s="8">
        <v>544</v>
      </c>
      <c r="BH1414" s="6"/>
      <c r="BI1414" s="6"/>
      <c r="BJ1414" s="6"/>
      <c r="BK1414" s="4">
        <v>22947</v>
      </c>
      <c r="BL1414" s="4">
        <v>21816</v>
      </c>
      <c r="BM1414" s="4">
        <v>1590</v>
      </c>
      <c r="BN1414" s="6"/>
      <c r="BO1414" s="6"/>
      <c r="BP1414" s="4">
        <v>0</v>
      </c>
      <c r="BQ1414" s="6"/>
      <c r="BR1414" s="4">
        <f t="shared" si="366"/>
        <v>43116</v>
      </c>
      <c r="BS1414" s="4">
        <f t="shared" si="367"/>
        <v>42717</v>
      </c>
      <c r="BT1414" s="4">
        <f t="shared" si="368"/>
        <v>232</v>
      </c>
      <c r="BU1414" s="4">
        <f t="shared" si="369"/>
        <v>52230</v>
      </c>
    </row>
    <row r="1415" spans="1:75">
      <c r="A1415" s="4" t="s">
        <v>129</v>
      </c>
      <c r="B1415" s="18">
        <v>42682</v>
      </c>
      <c r="C1415" s="4" t="s">
        <v>179</v>
      </c>
      <c r="D1415" s="5">
        <v>2016</v>
      </c>
      <c r="E1415" s="4" t="str">
        <f t="shared" si="363"/>
        <v>JeffersonGeneral2016</v>
      </c>
      <c r="F1415" s="4">
        <v>24557</v>
      </c>
      <c r="G1415" s="4">
        <v>2345</v>
      </c>
      <c r="H1415" s="4">
        <v>21162</v>
      </c>
      <c r="I1415" s="4">
        <v>8</v>
      </c>
      <c r="J1415" s="4">
        <v>0</v>
      </c>
      <c r="K1415" s="6">
        <f t="shared" si="364"/>
        <v>21170</v>
      </c>
      <c r="L1415" s="4">
        <f t="shared" si="365"/>
        <v>-1</v>
      </c>
      <c r="M1415" s="4">
        <v>24545</v>
      </c>
      <c r="N1415" s="4">
        <v>21276</v>
      </c>
      <c r="O1415" s="4">
        <v>21171</v>
      </c>
      <c r="P1415" s="4">
        <v>0</v>
      </c>
      <c r="Q1415" s="6"/>
      <c r="R1415" s="4">
        <v>106</v>
      </c>
      <c r="S1415" s="6"/>
      <c r="T1415" s="6"/>
      <c r="U1415" s="6">
        <v>14</v>
      </c>
      <c r="V1415" s="6"/>
      <c r="W1415" s="6"/>
      <c r="X1415" s="4">
        <v>-1</v>
      </c>
      <c r="Y1415" s="2" t="s">
        <v>1165</v>
      </c>
      <c r="Z1415" s="4">
        <v>397</v>
      </c>
      <c r="AA1415" s="4">
        <v>278</v>
      </c>
      <c r="AB1415" s="4">
        <v>276</v>
      </c>
      <c r="AC1415" s="4">
        <v>2</v>
      </c>
      <c r="AD1415" s="6"/>
      <c r="AE1415" s="6"/>
      <c r="AF1415" s="6"/>
      <c r="AG1415" s="6"/>
      <c r="AH1415" s="4">
        <v>4</v>
      </c>
      <c r="AI1415" s="4">
        <v>4</v>
      </c>
      <c r="AJ1415" s="6"/>
      <c r="AK1415" s="6"/>
      <c r="AL1415" s="6"/>
      <c r="AM1415" s="6"/>
      <c r="AN1415" s="4">
        <v>0</v>
      </c>
      <c r="AO1415" s="4">
        <v>0</v>
      </c>
      <c r="AP1415" s="4">
        <v>0</v>
      </c>
      <c r="AQ1415" s="4">
        <v>0</v>
      </c>
      <c r="AR1415" s="4">
        <v>0</v>
      </c>
      <c r="AS1415" s="6"/>
      <c r="AT1415" s="6"/>
      <c r="AU1415" s="6"/>
      <c r="AV1415" s="6"/>
      <c r="AW1415" s="4">
        <v>401</v>
      </c>
      <c r="AX1415" s="4">
        <v>280</v>
      </c>
      <c r="AY1415" s="6"/>
      <c r="AZ1415" s="4">
        <v>0</v>
      </c>
      <c r="BA1415" s="6"/>
      <c r="BB1415" s="6"/>
      <c r="BC1415" s="6"/>
      <c r="BD1415" s="6"/>
      <c r="BE1415" s="6"/>
      <c r="BF1415" s="6"/>
      <c r="BG1415" s="8">
        <v>110</v>
      </c>
      <c r="BH1415" s="6"/>
      <c r="BI1415" s="6"/>
      <c r="BJ1415" s="6"/>
      <c r="BK1415" s="4">
        <v>10047</v>
      </c>
      <c r="BL1415" s="4">
        <v>11119</v>
      </c>
      <c r="BM1415" s="4">
        <v>163</v>
      </c>
      <c r="BN1415" s="6"/>
      <c r="BO1415" s="6"/>
      <c r="BP1415" s="4">
        <v>0</v>
      </c>
      <c r="BQ1415" s="6"/>
      <c r="BR1415" s="4">
        <f t="shared" si="366"/>
        <v>20994</v>
      </c>
      <c r="BS1415" s="4">
        <f t="shared" si="367"/>
        <v>20891</v>
      </c>
      <c r="BT1415" s="4">
        <f t="shared" si="368"/>
        <v>104</v>
      </c>
      <c r="BU1415" s="4">
        <f t="shared" si="369"/>
        <v>24148</v>
      </c>
      <c r="BW1415" s="4">
        <v>3</v>
      </c>
    </row>
    <row r="1416" spans="1:75" ht="43.5">
      <c r="A1416" s="4" t="s">
        <v>131</v>
      </c>
      <c r="B1416" s="18">
        <v>42682</v>
      </c>
      <c r="C1416" s="4" t="s">
        <v>179</v>
      </c>
      <c r="D1416" s="5">
        <v>2016</v>
      </c>
      <c r="E1416" s="4" t="str">
        <f t="shared" si="363"/>
        <v>KingGeneral2016</v>
      </c>
      <c r="F1416" s="4">
        <v>1288327</v>
      </c>
      <c r="G1416" s="4">
        <v>117631</v>
      </c>
      <c r="H1416" s="4">
        <v>1041461</v>
      </c>
      <c r="I1416" s="4">
        <v>210</v>
      </c>
      <c r="J1416" s="4">
        <v>58</v>
      </c>
      <c r="K1416" s="6">
        <f t="shared" si="364"/>
        <v>1041613</v>
      </c>
      <c r="L1416" s="4">
        <f t="shared" si="365"/>
        <v>0</v>
      </c>
      <c r="M1416" s="4">
        <v>1296786</v>
      </c>
      <c r="N1416" s="4">
        <v>1054564</v>
      </c>
      <c r="O1416" s="4">
        <v>1041613</v>
      </c>
      <c r="P1416" s="4">
        <v>110</v>
      </c>
      <c r="Q1416" s="6"/>
      <c r="R1416" s="4">
        <v>12840</v>
      </c>
      <c r="S1416" s="6"/>
      <c r="T1416" s="6"/>
      <c r="U1416" s="6">
        <v>1877</v>
      </c>
      <c r="V1416" s="6"/>
      <c r="W1416" s="6"/>
      <c r="X1416" s="4">
        <v>1</v>
      </c>
      <c r="Y1416" s="2" t="s">
        <v>1166</v>
      </c>
      <c r="Z1416" s="4">
        <v>25783</v>
      </c>
      <c r="AA1416" s="4">
        <v>19471</v>
      </c>
      <c r="AB1416" s="4">
        <v>18834</v>
      </c>
      <c r="AC1416" s="4">
        <v>637</v>
      </c>
      <c r="AD1416" s="6"/>
      <c r="AE1416" s="6"/>
      <c r="AF1416" s="6"/>
      <c r="AG1416" s="6"/>
      <c r="AH1416" s="4">
        <v>516</v>
      </c>
      <c r="AI1416" s="4">
        <v>446</v>
      </c>
      <c r="AJ1416" s="6"/>
      <c r="AK1416" s="6"/>
      <c r="AL1416" s="6"/>
      <c r="AM1416" s="6"/>
      <c r="AN1416" s="4">
        <v>761</v>
      </c>
      <c r="AO1416" s="4">
        <v>761</v>
      </c>
      <c r="AP1416" s="4">
        <v>110</v>
      </c>
      <c r="AQ1416" s="4">
        <v>428</v>
      </c>
      <c r="AR1416" s="4">
        <v>223</v>
      </c>
      <c r="AS1416" s="6"/>
      <c r="AT1416" s="6"/>
      <c r="AU1416" s="6"/>
      <c r="AV1416" s="6"/>
      <c r="AW1416" s="4">
        <v>26299</v>
      </c>
      <c r="AX1416" s="4">
        <v>19280</v>
      </c>
      <c r="AY1416" s="6"/>
      <c r="AZ1416" s="4">
        <v>5027</v>
      </c>
      <c r="BA1416" s="6"/>
      <c r="BB1416" s="6"/>
      <c r="BC1416" s="6"/>
      <c r="BD1416" s="6"/>
      <c r="BE1416" s="6"/>
      <c r="BF1416" s="6"/>
      <c r="BG1416" s="8">
        <v>8863</v>
      </c>
      <c r="BH1416" s="6"/>
      <c r="BI1416" s="6"/>
      <c r="BJ1416" s="6"/>
      <c r="BK1416" s="4">
        <v>519400</v>
      </c>
      <c r="BL1416" s="4">
        <v>521274</v>
      </c>
      <c r="BM1416" s="4">
        <v>25520</v>
      </c>
      <c r="BN1416" s="6"/>
      <c r="BO1416" s="6"/>
      <c r="BP1416" s="4">
        <v>0</v>
      </c>
      <c r="BQ1416" s="6"/>
      <c r="BR1416" s="4">
        <f t="shared" si="366"/>
        <v>1028789</v>
      </c>
      <c r="BS1416" s="4">
        <f t="shared" si="367"/>
        <v>1016878</v>
      </c>
      <c r="BT1416" s="4">
        <f t="shared" si="368"/>
        <v>11980</v>
      </c>
      <c r="BU1416" s="4">
        <f t="shared" si="369"/>
        <v>1270242</v>
      </c>
    </row>
    <row r="1417" spans="1:75">
      <c r="A1417" s="4" t="s">
        <v>133</v>
      </c>
      <c r="B1417" s="18">
        <v>42682</v>
      </c>
      <c r="C1417" s="4" t="s">
        <v>179</v>
      </c>
      <c r="D1417" s="5">
        <v>2016</v>
      </c>
      <c r="E1417" s="4" t="str">
        <f t="shared" si="363"/>
        <v>KitsapGeneral2016</v>
      </c>
      <c r="F1417" s="4">
        <v>166501</v>
      </c>
      <c r="G1417" s="4">
        <v>16219</v>
      </c>
      <c r="H1417" s="4">
        <v>130488</v>
      </c>
      <c r="I1417" s="4">
        <v>12</v>
      </c>
      <c r="J1417" s="4">
        <v>13</v>
      </c>
      <c r="K1417" s="6">
        <f t="shared" si="364"/>
        <v>130487</v>
      </c>
      <c r="L1417" s="4">
        <f t="shared" si="365"/>
        <v>-16</v>
      </c>
      <c r="M1417" s="4">
        <v>170965</v>
      </c>
      <c r="N1417" s="4">
        <v>131980</v>
      </c>
      <c r="O1417" s="4">
        <v>130503</v>
      </c>
      <c r="P1417" s="4">
        <v>23</v>
      </c>
      <c r="Q1417" s="6"/>
      <c r="R1417" s="4">
        <v>1470</v>
      </c>
      <c r="S1417" s="6"/>
      <c r="T1417" s="6"/>
      <c r="U1417" s="6">
        <v>110</v>
      </c>
      <c r="V1417" s="6"/>
      <c r="W1417" s="6"/>
      <c r="X1417" s="4">
        <v>-16</v>
      </c>
      <c r="Y1417" s="2" t="s">
        <v>1167</v>
      </c>
      <c r="Z1417" s="4">
        <v>9493</v>
      </c>
      <c r="AA1417" s="4">
        <v>5899</v>
      </c>
      <c r="AB1417" s="4">
        <v>5786</v>
      </c>
      <c r="AC1417" s="4">
        <v>113</v>
      </c>
      <c r="AD1417" s="6"/>
      <c r="AE1417" s="6"/>
      <c r="AF1417" s="6"/>
      <c r="AG1417" s="6"/>
      <c r="AH1417" s="4">
        <v>59</v>
      </c>
      <c r="AI1417" s="4">
        <v>59</v>
      </c>
      <c r="AJ1417" s="6"/>
      <c r="AK1417" s="6"/>
      <c r="AL1417" s="6"/>
      <c r="AM1417" s="6"/>
      <c r="AN1417" s="4">
        <v>102</v>
      </c>
      <c r="AO1417" s="4">
        <v>165</v>
      </c>
      <c r="AP1417" s="4">
        <v>23</v>
      </c>
      <c r="AQ1417" s="4">
        <v>87</v>
      </c>
      <c r="AR1417" s="4">
        <v>55</v>
      </c>
      <c r="AS1417" s="6"/>
      <c r="AT1417" s="6"/>
      <c r="AU1417" s="6"/>
      <c r="AV1417" s="6"/>
      <c r="AW1417" s="4">
        <v>9552</v>
      </c>
      <c r="AX1417" s="4">
        <v>5845</v>
      </c>
      <c r="AY1417" s="6"/>
      <c r="AZ1417" s="4">
        <v>0</v>
      </c>
      <c r="BA1417" s="6"/>
      <c r="BB1417" s="6"/>
      <c r="BC1417" s="6"/>
      <c r="BD1417" s="6"/>
      <c r="BE1417" s="6"/>
      <c r="BF1417" s="6"/>
      <c r="BG1417" s="8">
        <v>1085</v>
      </c>
      <c r="BH1417" s="6"/>
      <c r="BI1417" s="6"/>
      <c r="BJ1417" s="6"/>
      <c r="BK1417" s="4">
        <v>72500</v>
      </c>
      <c r="BL1417" s="4">
        <v>58395</v>
      </c>
      <c r="BM1417" s="4">
        <v>1058</v>
      </c>
      <c r="BN1417" s="6"/>
      <c r="BO1417" s="6"/>
      <c r="BP1417" s="4">
        <v>0</v>
      </c>
      <c r="BQ1417" s="6"/>
      <c r="BR1417" s="4">
        <f t="shared" si="366"/>
        <v>125857</v>
      </c>
      <c r="BS1417" s="4">
        <f t="shared" si="367"/>
        <v>124571</v>
      </c>
      <c r="BT1417" s="4">
        <f t="shared" si="368"/>
        <v>1302</v>
      </c>
      <c r="BU1417" s="4">
        <f t="shared" si="369"/>
        <v>161370</v>
      </c>
    </row>
    <row r="1418" spans="1:75">
      <c r="A1418" s="4" t="s">
        <v>135</v>
      </c>
      <c r="B1418" s="18">
        <v>42682</v>
      </c>
      <c r="C1418" s="4" t="s">
        <v>179</v>
      </c>
      <c r="D1418" s="5">
        <v>2016</v>
      </c>
      <c r="E1418" s="4" t="str">
        <f t="shared" si="363"/>
        <v>KittitasGeneral2016</v>
      </c>
      <c r="F1418" s="4">
        <v>24521</v>
      </c>
      <c r="G1418" s="4">
        <v>2759</v>
      </c>
      <c r="H1418" s="4">
        <v>19930</v>
      </c>
      <c r="I1418" s="4">
        <v>4</v>
      </c>
      <c r="J1418" s="4">
        <v>0</v>
      </c>
      <c r="K1418" s="6">
        <f t="shared" si="364"/>
        <v>19934</v>
      </c>
      <c r="L1418" s="4">
        <f t="shared" si="365"/>
        <v>0</v>
      </c>
      <c r="M1418" s="4">
        <v>25235</v>
      </c>
      <c r="N1418" s="4">
        <v>20271</v>
      </c>
      <c r="O1418" s="4">
        <v>19934</v>
      </c>
      <c r="P1418" s="4">
        <v>4</v>
      </c>
      <c r="Q1418" s="6"/>
      <c r="R1418" s="4">
        <v>333</v>
      </c>
      <c r="S1418" s="6"/>
      <c r="T1418" s="6"/>
      <c r="U1418" s="6">
        <v>23</v>
      </c>
      <c r="V1418" s="6"/>
      <c r="W1418" s="6"/>
      <c r="X1418" s="4">
        <v>0</v>
      </c>
      <c r="Y1418" s="2" t="s">
        <v>1165</v>
      </c>
      <c r="Z1418" s="4">
        <v>265</v>
      </c>
      <c r="AA1418" s="4">
        <v>177</v>
      </c>
      <c r="AB1418" s="4">
        <v>171</v>
      </c>
      <c r="AC1418" s="4">
        <v>6</v>
      </c>
      <c r="AD1418" s="6"/>
      <c r="AE1418" s="6"/>
      <c r="AF1418" s="6"/>
      <c r="AG1418" s="6"/>
      <c r="AH1418" s="4">
        <v>4</v>
      </c>
      <c r="AI1418" s="4">
        <v>4</v>
      </c>
      <c r="AJ1418" s="6"/>
      <c r="AK1418" s="6"/>
      <c r="AL1418" s="6"/>
      <c r="AM1418" s="6"/>
      <c r="AN1418" s="4">
        <v>4</v>
      </c>
      <c r="AO1418" s="4">
        <v>25</v>
      </c>
      <c r="AP1418" s="4">
        <v>4</v>
      </c>
      <c r="AQ1418" s="4">
        <v>21</v>
      </c>
      <c r="AR1418" s="4">
        <v>0</v>
      </c>
      <c r="AS1418" s="6"/>
      <c r="AT1418" s="6"/>
      <c r="AU1418" s="6"/>
      <c r="AV1418" s="6"/>
      <c r="AW1418" s="4">
        <v>269</v>
      </c>
      <c r="AX1418" s="4">
        <v>175</v>
      </c>
      <c r="AY1418" s="6"/>
      <c r="AZ1418" s="4">
        <v>5</v>
      </c>
      <c r="BA1418" s="6"/>
      <c r="BB1418" s="6"/>
      <c r="BC1418" s="6"/>
      <c r="BD1418" s="6"/>
      <c r="BE1418" s="6"/>
      <c r="BF1418" s="6"/>
      <c r="BG1418" s="8">
        <v>89</v>
      </c>
      <c r="BH1418" s="6"/>
      <c r="BI1418" s="6"/>
      <c r="BJ1418" s="6"/>
      <c r="BK1418" s="4">
        <v>14427</v>
      </c>
      <c r="BL1418" s="4">
        <v>5750</v>
      </c>
      <c r="BM1418" s="4">
        <v>327</v>
      </c>
      <c r="BN1418" s="6"/>
      <c r="BO1418" s="6"/>
      <c r="BP1418" s="4">
        <v>0</v>
      </c>
      <c r="BQ1418" s="6"/>
      <c r="BR1418" s="4">
        <f t="shared" si="366"/>
        <v>20060</v>
      </c>
      <c r="BS1418" s="4">
        <f t="shared" si="367"/>
        <v>19733</v>
      </c>
      <c r="BT1418" s="4">
        <f t="shared" si="368"/>
        <v>327</v>
      </c>
      <c r="BU1418" s="4">
        <f t="shared" si="369"/>
        <v>24966</v>
      </c>
    </row>
    <row r="1419" spans="1:75">
      <c r="A1419" s="4" t="s">
        <v>137</v>
      </c>
      <c r="B1419" s="18">
        <v>42682</v>
      </c>
      <c r="C1419" s="4" t="s">
        <v>179</v>
      </c>
      <c r="D1419" s="5">
        <v>2016</v>
      </c>
      <c r="E1419" s="4" t="str">
        <f t="shared" si="363"/>
        <v>KlickitatGeneral2016</v>
      </c>
      <c r="F1419" s="4">
        <v>13974</v>
      </c>
      <c r="G1419" s="4">
        <v>1967</v>
      </c>
      <c r="H1419" s="4">
        <v>11261</v>
      </c>
      <c r="I1419" s="4">
        <v>2</v>
      </c>
      <c r="J1419" s="4">
        <v>0</v>
      </c>
      <c r="K1419" s="6">
        <f t="shared" si="364"/>
        <v>11263</v>
      </c>
      <c r="L1419" s="4">
        <f t="shared" si="365"/>
        <v>0</v>
      </c>
      <c r="M1419" s="4">
        <v>14256</v>
      </c>
      <c r="N1419" s="4">
        <v>11321</v>
      </c>
      <c r="O1419" s="4">
        <v>11263</v>
      </c>
      <c r="P1419" s="4">
        <v>3</v>
      </c>
      <c r="Q1419" s="6"/>
      <c r="R1419" s="4">
        <v>55</v>
      </c>
      <c r="S1419" s="6"/>
      <c r="T1419" s="6"/>
      <c r="U1419" s="6">
        <v>8</v>
      </c>
      <c r="V1419" s="6"/>
      <c r="W1419" s="6"/>
      <c r="X1419" s="4">
        <v>0</v>
      </c>
      <c r="Y1419" s="2" t="s">
        <v>1165</v>
      </c>
      <c r="Z1419" s="4">
        <v>176</v>
      </c>
      <c r="AA1419" s="4">
        <v>89</v>
      </c>
      <c r="AB1419" s="4">
        <v>89</v>
      </c>
      <c r="AC1419" s="4">
        <v>0</v>
      </c>
      <c r="AD1419" s="6"/>
      <c r="AE1419" s="6"/>
      <c r="AF1419" s="6"/>
      <c r="AG1419" s="6"/>
      <c r="AH1419" s="4">
        <v>3</v>
      </c>
      <c r="AI1419" s="4">
        <v>2</v>
      </c>
      <c r="AJ1419" s="6"/>
      <c r="AK1419" s="6"/>
      <c r="AL1419" s="6"/>
      <c r="AM1419" s="6"/>
      <c r="AN1419" s="4">
        <v>0</v>
      </c>
      <c r="AO1419" s="4">
        <v>3</v>
      </c>
      <c r="AP1419" s="4">
        <v>3</v>
      </c>
      <c r="AQ1419" s="4">
        <v>0</v>
      </c>
      <c r="AR1419" s="4">
        <v>0</v>
      </c>
      <c r="AS1419" s="6"/>
      <c r="AT1419" s="6"/>
      <c r="AU1419" s="6"/>
      <c r="AV1419" s="6"/>
      <c r="AW1419" s="4">
        <v>179</v>
      </c>
      <c r="AX1419" s="4">
        <v>91</v>
      </c>
      <c r="AY1419" s="6"/>
      <c r="AZ1419" s="4">
        <v>0</v>
      </c>
      <c r="BA1419" s="6"/>
      <c r="BB1419" s="6"/>
      <c r="BC1419" s="6"/>
      <c r="BD1419" s="6"/>
      <c r="BE1419" s="6"/>
      <c r="BF1419" s="6"/>
      <c r="BG1419" s="8">
        <v>36</v>
      </c>
      <c r="BH1419" s="6"/>
      <c r="BI1419" s="6"/>
      <c r="BJ1419" s="6"/>
      <c r="BK1419" s="4">
        <v>8395</v>
      </c>
      <c r="BL1419" s="4">
        <v>2890</v>
      </c>
      <c r="BM1419" s="4">
        <v>141</v>
      </c>
      <c r="BN1419" s="6"/>
      <c r="BO1419" s="6"/>
      <c r="BP1419" s="4">
        <v>0</v>
      </c>
      <c r="BQ1419" s="6"/>
      <c r="BR1419" s="4">
        <f t="shared" si="366"/>
        <v>11226</v>
      </c>
      <c r="BS1419" s="4">
        <f t="shared" si="367"/>
        <v>11172</v>
      </c>
      <c r="BT1419" s="4">
        <f t="shared" si="368"/>
        <v>55</v>
      </c>
      <c r="BU1419" s="4">
        <f t="shared" si="369"/>
        <v>14080</v>
      </c>
    </row>
    <row r="1420" spans="1:75" ht="29.1">
      <c r="A1420" s="4" t="s">
        <v>139</v>
      </c>
      <c r="B1420" s="18">
        <v>42682</v>
      </c>
      <c r="C1420" s="4" t="s">
        <v>179</v>
      </c>
      <c r="D1420" s="5">
        <v>2016</v>
      </c>
      <c r="E1420" s="4" t="str">
        <f t="shared" si="363"/>
        <v>LewisGeneral2016</v>
      </c>
      <c r="F1420" s="4">
        <v>46094</v>
      </c>
      <c r="G1420" s="4">
        <v>3929</v>
      </c>
      <c r="H1420" s="4">
        <v>35773</v>
      </c>
      <c r="I1420" s="4">
        <v>12</v>
      </c>
      <c r="J1420" s="4">
        <v>0</v>
      </c>
      <c r="K1420" s="6">
        <f t="shared" si="364"/>
        <v>35785</v>
      </c>
      <c r="L1420" s="4">
        <f t="shared" si="365"/>
        <v>-1</v>
      </c>
      <c r="M1420" s="4">
        <v>46094</v>
      </c>
      <c r="N1420" s="4">
        <v>35991</v>
      </c>
      <c r="O1420" s="4">
        <v>35786</v>
      </c>
      <c r="P1420" s="4">
        <v>0</v>
      </c>
      <c r="Q1420" s="6"/>
      <c r="R1420" s="4">
        <v>206</v>
      </c>
      <c r="S1420" s="6"/>
      <c r="T1420" s="6"/>
      <c r="U1420" s="6">
        <v>27</v>
      </c>
      <c r="V1420" s="6"/>
      <c r="W1420" s="6"/>
      <c r="X1420" s="4">
        <v>-1</v>
      </c>
      <c r="Y1420" s="2" t="s">
        <v>1168</v>
      </c>
      <c r="Z1420" s="4">
        <v>396</v>
      </c>
      <c r="AA1420" s="4">
        <v>239</v>
      </c>
      <c r="AB1420" s="4">
        <v>237</v>
      </c>
      <c r="AC1420" s="4">
        <v>2</v>
      </c>
      <c r="AD1420" s="6"/>
      <c r="AE1420" s="6"/>
      <c r="AF1420" s="6"/>
      <c r="AG1420" s="6"/>
      <c r="AH1420" s="4">
        <v>3</v>
      </c>
      <c r="AI1420" s="4">
        <v>3</v>
      </c>
      <c r="AJ1420" s="6"/>
      <c r="AK1420" s="6"/>
      <c r="AL1420" s="6"/>
      <c r="AM1420" s="6"/>
      <c r="AN1420" s="4">
        <v>0</v>
      </c>
      <c r="AO1420" s="4">
        <v>16</v>
      </c>
      <c r="AP1420" s="4">
        <v>6</v>
      </c>
      <c r="AQ1420" s="4">
        <v>10</v>
      </c>
      <c r="AR1420" s="4">
        <v>0</v>
      </c>
      <c r="AS1420" s="6"/>
      <c r="AT1420" s="6"/>
      <c r="AU1420" s="6"/>
      <c r="AV1420" s="6"/>
      <c r="AW1420" s="4">
        <v>399</v>
      </c>
      <c r="AX1420" s="4">
        <v>240</v>
      </c>
      <c r="AY1420" s="6"/>
      <c r="AZ1420" s="4">
        <v>0</v>
      </c>
      <c r="BA1420" s="6"/>
      <c r="BB1420" s="6"/>
      <c r="BC1420" s="6"/>
      <c r="BD1420" s="6"/>
      <c r="BE1420" s="6"/>
      <c r="BF1420" s="6"/>
      <c r="BG1420" s="8">
        <v>14</v>
      </c>
      <c r="BH1420" s="6"/>
      <c r="BI1420" s="6"/>
      <c r="BJ1420" s="6"/>
      <c r="BK1420" s="4">
        <v>20788</v>
      </c>
      <c r="BL1420" s="4">
        <v>15189</v>
      </c>
      <c r="BM1420" s="4">
        <v>164</v>
      </c>
      <c r="BN1420" s="6"/>
      <c r="BO1420" s="6"/>
      <c r="BP1420" s="4">
        <v>0</v>
      </c>
      <c r="BQ1420" s="6"/>
      <c r="BR1420" s="4">
        <f t="shared" si="366"/>
        <v>35733</v>
      </c>
      <c r="BS1420" s="4">
        <f t="shared" si="367"/>
        <v>35536</v>
      </c>
      <c r="BT1420" s="4">
        <f t="shared" si="368"/>
        <v>204</v>
      </c>
      <c r="BU1420" s="4">
        <f t="shared" si="369"/>
        <v>45698</v>
      </c>
    </row>
    <row r="1421" spans="1:75">
      <c r="A1421" s="4" t="s">
        <v>141</v>
      </c>
      <c r="B1421" s="18">
        <v>42682</v>
      </c>
      <c r="C1421" s="4" t="s">
        <v>179</v>
      </c>
      <c r="D1421" s="5">
        <v>2016</v>
      </c>
      <c r="E1421" s="4" t="str">
        <f t="shared" si="363"/>
        <v>LincolnGeneral2016</v>
      </c>
      <c r="F1421" s="4">
        <v>7090</v>
      </c>
      <c r="G1421" s="4">
        <v>393</v>
      </c>
      <c r="H1421" s="4">
        <v>5952</v>
      </c>
      <c r="I1421" s="4">
        <v>0</v>
      </c>
      <c r="J1421" s="4">
        <v>0</v>
      </c>
      <c r="K1421" s="6">
        <f t="shared" si="364"/>
        <v>5952</v>
      </c>
      <c r="L1421" s="4">
        <f t="shared" si="365"/>
        <v>0</v>
      </c>
      <c r="M1421" s="4">
        <v>7167</v>
      </c>
      <c r="N1421" s="4">
        <v>5998</v>
      </c>
      <c r="O1421" s="4">
        <v>5952</v>
      </c>
      <c r="P1421" s="4">
        <v>5</v>
      </c>
      <c r="Q1421" s="6"/>
      <c r="R1421" s="4">
        <v>41</v>
      </c>
      <c r="S1421" s="6"/>
      <c r="T1421" s="6"/>
      <c r="U1421" s="6">
        <v>2</v>
      </c>
      <c r="V1421" s="6"/>
      <c r="W1421" s="6"/>
      <c r="X1421" s="4">
        <v>0</v>
      </c>
      <c r="Y1421" s="2" t="s">
        <v>1165</v>
      </c>
      <c r="Z1421" s="4">
        <v>103</v>
      </c>
      <c r="AA1421" s="4">
        <v>62</v>
      </c>
      <c r="AB1421" s="4">
        <v>62</v>
      </c>
      <c r="AC1421" s="4">
        <v>0</v>
      </c>
      <c r="AD1421" s="6"/>
      <c r="AE1421" s="6"/>
      <c r="AF1421" s="6"/>
      <c r="AG1421" s="6"/>
      <c r="AH1421" s="4">
        <v>0</v>
      </c>
      <c r="AI1421" s="4">
        <v>0</v>
      </c>
      <c r="AJ1421" s="6"/>
      <c r="AK1421" s="6"/>
      <c r="AL1421" s="6"/>
      <c r="AM1421" s="6"/>
      <c r="AN1421" s="4">
        <v>15</v>
      </c>
      <c r="AO1421" s="4">
        <v>15</v>
      </c>
      <c r="AP1421" s="4">
        <v>5</v>
      </c>
      <c r="AQ1421" s="4">
        <v>4</v>
      </c>
      <c r="AR1421" s="4">
        <v>6</v>
      </c>
      <c r="AS1421" s="6"/>
      <c r="AT1421" s="6"/>
      <c r="AU1421" s="6"/>
      <c r="AV1421" s="6"/>
      <c r="AW1421" s="4">
        <v>103</v>
      </c>
      <c r="AX1421" s="4">
        <v>62</v>
      </c>
      <c r="AY1421" s="6"/>
      <c r="AZ1421" s="4">
        <v>0</v>
      </c>
      <c r="BA1421" s="6"/>
      <c r="BB1421" s="6"/>
      <c r="BC1421" s="6"/>
      <c r="BD1421" s="6"/>
      <c r="BE1421" s="6"/>
      <c r="BF1421" s="6"/>
      <c r="BG1421" s="8">
        <v>19</v>
      </c>
      <c r="BH1421" s="6"/>
      <c r="BI1421" s="6"/>
      <c r="BJ1421" s="6"/>
      <c r="BK1421" s="4">
        <v>1721</v>
      </c>
      <c r="BL1421" s="4">
        <v>4258</v>
      </c>
      <c r="BM1421" s="4">
        <v>5</v>
      </c>
      <c r="BN1421" s="6"/>
      <c r="BO1421" s="6"/>
      <c r="BP1421" s="4">
        <v>0</v>
      </c>
      <c r="BQ1421" s="6"/>
      <c r="BR1421" s="4">
        <f t="shared" si="366"/>
        <v>5921</v>
      </c>
      <c r="BS1421" s="4">
        <f t="shared" si="367"/>
        <v>5886</v>
      </c>
      <c r="BT1421" s="4">
        <f t="shared" si="368"/>
        <v>35</v>
      </c>
      <c r="BU1421" s="4">
        <f t="shared" si="369"/>
        <v>7049</v>
      </c>
    </row>
    <row r="1422" spans="1:75">
      <c r="A1422" s="4" t="s">
        <v>143</v>
      </c>
      <c r="B1422" s="18">
        <v>42682</v>
      </c>
      <c r="C1422" s="4" t="s">
        <v>179</v>
      </c>
      <c r="D1422" s="5">
        <v>2016</v>
      </c>
      <c r="E1422" s="4" t="str">
        <f t="shared" si="363"/>
        <v>MasonGeneral2016</v>
      </c>
      <c r="F1422" s="4">
        <v>37824</v>
      </c>
      <c r="G1422" s="4">
        <v>3236</v>
      </c>
      <c r="H1422" s="4">
        <v>29382</v>
      </c>
      <c r="I1422" s="4">
        <v>7</v>
      </c>
      <c r="J1422" s="4">
        <v>0</v>
      </c>
      <c r="K1422" s="6">
        <f t="shared" si="364"/>
        <v>29389</v>
      </c>
      <c r="L1422" s="4">
        <f t="shared" si="365"/>
        <v>0</v>
      </c>
      <c r="M1422" s="4">
        <v>38115</v>
      </c>
      <c r="N1422" s="4">
        <v>29578</v>
      </c>
      <c r="O1422" s="4">
        <v>29389</v>
      </c>
      <c r="P1422" s="4">
        <v>10</v>
      </c>
      <c r="Q1422" s="6"/>
      <c r="R1422" s="4">
        <v>179</v>
      </c>
      <c r="S1422" s="6"/>
      <c r="T1422" s="6"/>
      <c r="U1422" s="6">
        <v>19</v>
      </c>
      <c r="V1422" s="6"/>
      <c r="W1422" s="6"/>
      <c r="X1422" s="4">
        <v>0</v>
      </c>
      <c r="Y1422" s="2" t="s">
        <v>1165</v>
      </c>
      <c r="Z1422" s="4">
        <v>571</v>
      </c>
      <c r="AA1422" s="4">
        <v>349</v>
      </c>
      <c r="AB1422" s="4">
        <v>348</v>
      </c>
      <c r="AC1422" s="4">
        <v>1</v>
      </c>
      <c r="AD1422" s="6"/>
      <c r="AE1422" s="6"/>
      <c r="AF1422" s="6"/>
      <c r="AG1422" s="6"/>
      <c r="AH1422" s="4">
        <v>2</v>
      </c>
      <c r="AI1422" s="4">
        <v>2</v>
      </c>
      <c r="AJ1422" s="6"/>
      <c r="AK1422" s="6"/>
      <c r="AL1422" s="6"/>
      <c r="AM1422" s="6"/>
      <c r="AN1422" s="4">
        <v>16</v>
      </c>
      <c r="AO1422" s="4">
        <v>16</v>
      </c>
      <c r="AP1422" s="4">
        <v>4</v>
      </c>
      <c r="AQ1422" s="4">
        <v>7</v>
      </c>
      <c r="AR1422" s="4">
        <v>5</v>
      </c>
      <c r="AS1422" s="6"/>
      <c r="AT1422" s="6"/>
      <c r="AU1422" s="6"/>
      <c r="AV1422" s="6"/>
      <c r="AW1422" s="4">
        <v>573</v>
      </c>
      <c r="AX1422" s="4">
        <v>350</v>
      </c>
      <c r="AY1422" s="6"/>
      <c r="AZ1422" s="4">
        <v>0</v>
      </c>
      <c r="BA1422" s="6"/>
      <c r="BB1422" s="6"/>
      <c r="BC1422" s="6"/>
      <c r="BD1422" s="6"/>
      <c r="BE1422" s="6"/>
      <c r="BF1422" s="6"/>
      <c r="BG1422" s="8">
        <v>109</v>
      </c>
      <c r="BH1422" s="6"/>
      <c r="BI1422" s="6"/>
      <c r="BJ1422" s="6"/>
      <c r="BK1422" s="4">
        <v>20654</v>
      </c>
      <c r="BL1422" s="4">
        <v>8815</v>
      </c>
      <c r="BM1422" s="4">
        <v>358</v>
      </c>
      <c r="BN1422" s="6"/>
      <c r="BO1422" s="6"/>
      <c r="BP1422" s="4">
        <v>1</v>
      </c>
      <c r="BQ1422" s="6"/>
      <c r="BR1422" s="4">
        <f t="shared" si="366"/>
        <v>29211</v>
      </c>
      <c r="BS1422" s="4">
        <f t="shared" si="367"/>
        <v>29032</v>
      </c>
      <c r="BT1422" s="4">
        <f t="shared" si="368"/>
        <v>173</v>
      </c>
      <c r="BU1422" s="4">
        <f t="shared" si="369"/>
        <v>37528</v>
      </c>
    </row>
    <row r="1423" spans="1:75">
      <c r="A1423" s="4" t="s">
        <v>145</v>
      </c>
      <c r="B1423" s="18">
        <v>42682</v>
      </c>
      <c r="C1423" s="4" t="s">
        <v>179</v>
      </c>
      <c r="D1423" s="5">
        <v>2016</v>
      </c>
      <c r="E1423" s="4" t="str">
        <f t="shared" si="363"/>
        <v>OkanoganGeneral2016</v>
      </c>
      <c r="F1423" s="4">
        <v>22456</v>
      </c>
      <c r="G1423" s="4">
        <v>2085</v>
      </c>
      <c r="H1423" s="4">
        <v>17861</v>
      </c>
      <c r="I1423" s="4">
        <v>0</v>
      </c>
      <c r="J1423" s="4">
        <v>0</v>
      </c>
      <c r="K1423" s="6">
        <f t="shared" si="364"/>
        <v>17861</v>
      </c>
      <c r="L1423" s="4">
        <f t="shared" si="365"/>
        <v>0</v>
      </c>
      <c r="M1423" s="4">
        <v>22874</v>
      </c>
      <c r="N1423" s="4">
        <v>17987</v>
      </c>
      <c r="O1423" s="4">
        <v>17861</v>
      </c>
      <c r="P1423" s="4">
        <v>0</v>
      </c>
      <c r="Q1423" s="6"/>
      <c r="R1423" s="4">
        <v>126</v>
      </c>
      <c r="S1423" s="6"/>
      <c r="T1423" s="6"/>
      <c r="U1423" s="6">
        <v>21</v>
      </c>
      <c r="V1423" s="6"/>
      <c r="W1423" s="6"/>
      <c r="X1423" s="4">
        <v>-1</v>
      </c>
      <c r="Y1423" s="2" t="s">
        <v>1169</v>
      </c>
      <c r="Z1423" s="4">
        <v>240</v>
      </c>
      <c r="AA1423" s="4">
        <v>141</v>
      </c>
      <c r="AB1423" s="4">
        <v>140</v>
      </c>
      <c r="AC1423" s="4">
        <v>1</v>
      </c>
      <c r="AD1423" s="6"/>
      <c r="AE1423" s="6"/>
      <c r="AF1423" s="6"/>
      <c r="AG1423" s="6"/>
      <c r="AH1423" s="4">
        <v>5</v>
      </c>
      <c r="AI1423" s="4">
        <v>5</v>
      </c>
      <c r="AJ1423" s="6"/>
      <c r="AK1423" s="6"/>
      <c r="AL1423" s="6"/>
      <c r="AM1423" s="6"/>
      <c r="AN1423" s="4">
        <v>24</v>
      </c>
      <c r="AO1423" s="4">
        <v>24</v>
      </c>
      <c r="AP1423" s="4">
        <v>2</v>
      </c>
      <c r="AQ1423" s="4">
        <v>9</v>
      </c>
      <c r="AR1423" s="4">
        <v>13</v>
      </c>
      <c r="AS1423" s="6"/>
      <c r="AT1423" s="6"/>
      <c r="AU1423" s="6"/>
      <c r="AV1423" s="6"/>
      <c r="AW1423" s="4">
        <v>245</v>
      </c>
      <c r="AX1423" s="4">
        <v>145</v>
      </c>
      <c r="AY1423" s="6"/>
      <c r="AZ1423" s="4">
        <v>0</v>
      </c>
      <c r="BA1423" s="6"/>
      <c r="BB1423" s="6"/>
      <c r="BC1423" s="6"/>
      <c r="BD1423" s="6"/>
      <c r="BE1423" s="6"/>
      <c r="BF1423" s="6"/>
      <c r="BG1423" s="8">
        <v>65</v>
      </c>
      <c r="BH1423" s="6"/>
      <c r="BI1423" s="6"/>
      <c r="BJ1423" s="6"/>
      <c r="BK1423" s="4">
        <v>4692</v>
      </c>
      <c r="BL1423" s="4">
        <v>13230</v>
      </c>
      <c r="BM1423" s="4">
        <v>192</v>
      </c>
      <c r="BN1423" s="6"/>
      <c r="BO1423" s="6"/>
      <c r="BP1423" s="4">
        <v>0</v>
      </c>
      <c r="BQ1423" s="6"/>
      <c r="BR1423" s="4">
        <f t="shared" si="366"/>
        <v>17817</v>
      </c>
      <c r="BS1423" s="4">
        <f t="shared" si="367"/>
        <v>17707</v>
      </c>
      <c r="BT1423" s="4">
        <f t="shared" si="368"/>
        <v>112</v>
      </c>
      <c r="BU1423" s="4">
        <f t="shared" si="369"/>
        <v>22610</v>
      </c>
    </row>
    <row r="1424" spans="1:75">
      <c r="A1424" s="4" t="s">
        <v>147</v>
      </c>
      <c r="B1424" s="18">
        <v>42682</v>
      </c>
      <c r="C1424" s="4" t="s">
        <v>179</v>
      </c>
      <c r="D1424" s="5">
        <v>2016</v>
      </c>
      <c r="E1424" s="4" t="str">
        <f t="shared" si="363"/>
        <v>PacificGeneral2016</v>
      </c>
      <c r="F1424" s="4">
        <v>14097</v>
      </c>
      <c r="G1424" s="4">
        <v>1291</v>
      </c>
      <c r="H1424" s="4">
        <v>11171</v>
      </c>
      <c r="I1424" s="4">
        <v>0</v>
      </c>
      <c r="J1424" s="4">
        <v>1</v>
      </c>
      <c r="K1424" s="6">
        <f t="shared" si="364"/>
        <v>11170</v>
      </c>
      <c r="L1424" s="4">
        <f t="shared" si="365"/>
        <v>0</v>
      </c>
      <c r="M1424" s="4">
        <v>14286</v>
      </c>
      <c r="N1424" s="4">
        <v>11301</v>
      </c>
      <c r="O1424" s="4">
        <v>11170</v>
      </c>
      <c r="P1424" s="4">
        <v>20</v>
      </c>
      <c r="Q1424" s="6"/>
      <c r="R1424" s="4">
        <v>105</v>
      </c>
      <c r="S1424" s="6"/>
      <c r="T1424" s="6"/>
      <c r="U1424" s="6">
        <v>12</v>
      </c>
      <c r="V1424" s="6"/>
      <c r="W1424" s="6"/>
      <c r="X1424" s="4">
        <v>6</v>
      </c>
      <c r="Y1424" s="2" t="s">
        <v>1170</v>
      </c>
      <c r="Z1424" s="4">
        <v>144</v>
      </c>
      <c r="AA1424" s="4">
        <v>97</v>
      </c>
      <c r="AB1424" s="4">
        <v>97</v>
      </c>
      <c r="AC1424" s="4">
        <v>0</v>
      </c>
      <c r="AD1424" s="6"/>
      <c r="AE1424" s="6"/>
      <c r="AF1424" s="6"/>
      <c r="AG1424" s="6"/>
      <c r="AH1424" s="4">
        <v>0</v>
      </c>
      <c r="AI1424" s="4">
        <v>0</v>
      </c>
      <c r="AJ1424" s="6"/>
      <c r="AK1424" s="6"/>
      <c r="AL1424" s="6"/>
      <c r="AM1424" s="6"/>
      <c r="AN1424" s="4">
        <v>5</v>
      </c>
      <c r="AO1424" s="4">
        <v>5</v>
      </c>
      <c r="AP1424" s="4">
        <v>0</v>
      </c>
      <c r="AQ1424" s="4">
        <v>5</v>
      </c>
      <c r="AR1424" s="4">
        <v>0</v>
      </c>
      <c r="AS1424" s="6"/>
      <c r="AT1424" s="6"/>
      <c r="AU1424" s="6"/>
      <c r="AV1424" s="6"/>
      <c r="AW1424" s="4">
        <v>144</v>
      </c>
      <c r="AX1424" s="4">
        <v>97</v>
      </c>
      <c r="AY1424" s="6"/>
      <c r="AZ1424" s="4">
        <v>0</v>
      </c>
      <c r="BA1424" s="6"/>
      <c r="BB1424" s="6"/>
      <c r="BC1424" s="6"/>
      <c r="BD1424" s="6"/>
      <c r="BE1424" s="6"/>
      <c r="BF1424" s="6"/>
      <c r="BG1424" s="8">
        <v>14</v>
      </c>
      <c r="BH1424" s="6"/>
      <c r="BI1424" s="6"/>
      <c r="BJ1424" s="6"/>
      <c r="BK1424" s="4">
        <v>3619</v>
      </c>
      <c r="BL1424" s="4">
        <v>7668</v>
      </c>
      <c r="BM1424" s="4">
        <v>53</v>
      </c>
      <c r="BN1424" s="6"/>
      <c r="BO1424" s="6"/>
      <c r="BP1424" s="4">
        <v>0</v>
      </c>
      <c r="BQ1424" s="6"/>
      <c r="BR1424" s="4">
        <f t="shared" si="366"/>
        <v>11199</v>
      </c>
      <c r="BS1424" s="4">
        <f t="shared" si="367"/>
        <v>11068</v>
      </c>
      <c r="BT1424" s="4">
        <f t="shared" si="368"/>
        <v>105</v>
      </c>
      <c r="BU1424" s="4">
        <f t="shared" si="369"/>
        <v>14137</v>
      </c>
    </row>
    <row r="1425" spans="1:75">
      <c r="A1425" s="4" t="s">
        <v>149</v>
      </c>
      <c r="B1425" s="18">
        <v>42682</v>
      </c>
      <c r="C1425" s="4" t="s">
        <v>179</v>
      </c>
      <c r="D1425" s="5">
        <v>2016</v>
      </c>
      <c r="E1425" s="4" t="str">
        <f t="shared" si="363"/>
        <v>Pend OreilleGeneral2016</v>
      </c>
      <c r="F1425" s="4">
        <v>8918</v>
      </c>
      <c r="G1425" s="4">
        <v>1278</v>
      </c>
      <c r="H1425" s="4">
        <v>7127</v>
      </c>
      <c r="I1425" s="4">
        <v>1</v>
      </c>
      <c r="J1425" s="4">
        <v>0</v>
      </c>
      <c r="K1425" s="6">
        <f t="shared" si="364"/>
        <v>7128</v>
      </c>
      <c r="L1425" s="4">
        <f t="shared" si="365"/>
        <v>0</v>
      </c>
      <c r="M1425" s="4">
        <v>9104</v>
      </c>
      <c r="N1425" s="4">
        <v>7275</v>
      </c>
      <c r="O1425" s="4">
        <v>7128</v>
      </c>
      <c r="P1425" s="4">
        <v>12</v>
      </c>
      <c r="Q1425" s="6"/>
      <c r="R1425" s="4">
        <v>135</v>
      </c>
      <c r="S1425" s="6"/>
      <c r="T1425" s="6"/>
      <c r="U1425" s="6">
        <v>7</v>
      </c>
      <c r="V1425" s="6"/>
      <c r="W1425" s="6"/>
      <c r="X1425" s="4">
        <v>0</v>
      </c>
      <c r="Y1425" s="2" t="s">
        <v>1165</v>
      </c>
      <c r="Z1425" s="4">
        <v>93</v>
      </c>
      <c r="AA1425" s="4">
        <v>57</v>
      </c>
      <c r="AB1425" s="4">
        <v>57</v>
      </c>
      <c r="AC1425" s="4">
        <v>0</v>
      </c>
      <c r="AD1425" s="6"/>
      <c r="AE1425" s="6"/>
      <c r="AF1425" s="6"/>
      <c r="AG1425" s="6"/>
      <c r="AH1425" s="4">
        <v>1</v>
      </c>
      <c r="AI1425" s="4">
        <v>1</v>
      </c>
      <c r="AJ1425" s="6"/>
      <c r="AK1425" s="6"/>
      <c r="AL1425" s="6"/>
      <c r="AM1425" s="6"/>
      <c r="AN1425" s="4">
        <v>2</v>
      </c>
      <c r="AO1425" s="4">
        <v>2</v>
      </c>
      <c r="AP1425" s="4">
        <v>0</v>
      </c>
      <c r="AQ1425" s="4">
        <v>2</v>
      </c>
      <c r="AR1425" s="4">
        <v>0</v>
      </c>
      <c r="AS1425" s="6"/>
      <c r="AT1425" s="6"/>
      <c r="AU1425" s="6"/>
      <c r="AV1425" s="6"/>
      <c r="AW1425" s="4">
        <v>94</v>
      </c>
      <c r="AX1425" s="4">
        <v>58</v>
      </c>
      <c r="AY1425" s="6"/>
      <c r="AZ1425" s="4">
        <v>0</v>
      </c>
      <c r="BA1425" s="6"/>
      <c r="BB1425" s="6"/>
      <c r="BC1425" s="6"/>
      <c r="BD1425" s="6"/>
      <c r="BE1425" s="6"/>
      <c r="BF1425" s="6"/>
      <c r="BG1425" s="8">
        <v>6</v>
      </c>
      <c r="BH1425" s="6"/>
      <c r="BI1425" s="6"/>
      <c r="BJ1425" s="6"/>
      <c r="BK1425" s="4">
        <v>3448</v>
      </c>
      <c r="BL1425" s="4">
        <v>3821</v>
      </c>
      <c r="BM1425" s="4">
        <v>22</v>
      </c>
      <c r="BN1425" s="6"/>
      <c r="BO1425" s="6"/>
      <c r="BP1425" s="4">
        <v>2</v>
      </c>
      <c r="BQ1425" s="6"/>
      <c r="BR1425" s="4">
        <f t="shared" si="366"/>
        <v>7215</v>
      </c>
      <c r="BS1425" s="4">
        <f t="shared" si="367"/>
        <v>7068</v>
      </c>
      <c r="BT1425" s="4">
        <f t="shared" si="368"/>
        <v>135</v>
      </c>
      <c r="BU1425" s="4">
        <f t="shared" si="369"/>
        <v>9009</v>
      </c>
    </row>
    <row r="1426" spans="1:75" ht="43.5">
      <c r="A1426" s="4" t="s">
        <v>151</v>
      </c>
      <c r="B1426" s="18">
        <v>42682</v>
      </c>
      <c r="C1426" s="4" t="s">
        <v>179</v>
      </c>
      <c r="D1426" s="5">
        <v>2016</v>
      </c>
      <c r="E1426" s="4" t="str">
        <f t="shared" si="363"/>
        <v>PierceGeneral2016</v>
      </c>
      <c r="F1426" s="4">
        <v>490666</v>
      </c>
      <c r="G1426" s="4">
        <v>55903</v>
      </c>
      <c r="H1426" s="4">
        <v>365264</v>
      </c>
      <c r="I1426" s="4">
        <v>69</v>
      </c>
      <c r="J1426" s="4">
        <v>4</v>
      </c>
      <c r="K1426" s="6">
        <f t="shared" si="364"/>
        <v>365329</v>
      </c>
      <c r="L1426" s="4">
        <f t="shared" si="365"/>
        <v>11</v>
      </c>
      <c r="M1426" s="4">
        <v>490666</v>
      </c>
      <c r="N1426" s="4">
        <v>370585</v>
      </c>
      <c r="O1426" s="4">
        <v>365318</v>
      </c>
      <c r="P1426" s="4">
        <v>435</v>
      </c>
      <c r="Q1426" s="6"/>
      <c r="R1426" s="4">
        <v>4817</v>
      </c>
      <c r="S1426" s="6"/>
      <c r="T1426" s="6"/>
      <c r="U1426" s="6">
        <v>457</v>
      </c>
      <c r="V1426" s="6"/>
      <c r="W1426" s="6"/>
      <c r="X1426" s="4">
        <v>15</v>
      </c>
      <c r="Y1426" s="2" t="s">
        <v>1171</v>
      </c>
      <c r="Z1426" s="4">
        <v>15327</v>
      </c>
      <c r="AA1426" s="4">
        <v>8931</v>
      </c>
      <c r="AB1426" s="4">
        <v>8788</v>
      </c>
      <c r="AC1426" s="4">
        <v>143</v>
      </c>
      <c r="AD1426" s="6"/>
      <c r="AE1426" s="6"/>
      <c r="AF1426" s="6"/>
      <c r="AG1426" s="6"/>
      <c r="AH1426" s="4">
        <v>128</v>
      </c>
      <c r="AI1426" s="4">
        <v>128</v>
      </c>
      <c r="AJ1426" s="6"/>
      <c r="AK1426" s="6"/>
      <c r="AL1426" s="6"/>
      <c r="AM1426" s="6"/>
      <c r="AN1426" s="4">
        <v>1032</v>
      </c>
      <c r="AO1426" s="4">
        <v>1200</v>
      </c>
      <c r="AP1426" s="4">
        <v>435</v>
      </c>
      <c r="AQ1426" s="4">
        <v>248</v>
      </c>
      <c r="AR1426" s="4">
        <v>517</v>
      </c>
      <c r="AS1426" s="6"/>
      <c r="AT1426" s="6"/>
      <c r="AU1426" s="6"/>
      <c r="AV1426" s="6"/>
      <c r="AW1426" s="4">
        <v>15455</v>
      </c>
      <c r="AX1426" s="4">
        <v>8916</v>
      </c>
      <c r="AY1426" s="6"/>
      <c r="AZ1426" s="4">
        <v>4936</v>
      </c>
      <c r="BA1426" s="6"/>
      <c r="BB1426" s="6"/>
      <c r="BC1426" s="6"/>
      <c r="BD1426" s="6"/>
      <c r="BE1426" s="6"/>
      <c r="BF1426" s="6"/>
      <c r="BG1426" s="8">
        <v>1216</v>
      </c>
      <c r="BH1426" s="6"/>
      <c r="BI1426" s="6"/>
      <c r="BJ1426" s="6"/>
      <c r="BK1426" s="4">
        <v>226304</v>
      </c>
      <c r="BL1426" s="4">
        <v>138129</v>
      </c>
      <c r="BM1426" s="4">
        <v>2302</v>
      </c>
      <c r="BN1426" s="6"/>
      <c r="BO1426" s="6"/>
      <c r="BP1426" s="4">
        <v>0</v>
      </c>
      <c r="BQ1426" s="6"/>
      <c r="BR1426" s="4">
        <f t="shared" si="366"/>
        <v>355390</v>
      </c>
      <c r="BS1426" s="4">
        <f t="shared" si="367"/>
        <v>351218</v>
      </c>
      <c r="BT1426" s="4">
        <f t="shared" si="368"/>
        <v>4157</v>
      </c>
      <c r="BU1426" s="4">
        <f t="shared" si="369"/>
        <v>474307</v>
      </c>
    </row>
    <row r="1427" spans="1:75">
      <c r="A1427" s="4" t="s">
        <v>153</v>
      </c>
      <c r="B1427" s="18">
        <v>42682</v>
      </c>
      <c r="C1427" s="4" t="s">
        <v>179</v>
      </c>
      <c r="D1427" s="5">
        <v>2016</v>
      </c>
      <c r="E1427" s="4" t="str">
        <f t="shared" si="363"/>
        <v>San JuanGeneral2016</v>
      </c>
      <c r="F1427" s="4">
        <v>12798</v>
      </c>
      <c r="G1427" s="4">
        <v>775</v>
      </c>
      <c r="H1427" s="4">
        <v>11294</v>
      </c>
      <c r="I1427" s="4">
        <v>0</v>
      </c>
      <c r="J1427" s="4">
        <v>0</v>
      </c>
      <c r="K1427" s="6">
        <f t="shared" si="364"/>
        <v>11294</v>
      </c>
      <c r="L1427" s="4">
        <f t="shared" si="365"/>
        <v>0</v>
      </c>
      <c r="M1427" s="4">
        <v>12798</v>
      </c>
      <c r="N1427" s="4">
        <v>11329</v>
      </c>
      <c r="O1427" s="4">
        <v>11294</v>
      </c>
      <c r="P1427" s="4">
        <v>0</v>
      </c>
      <c r="Q1427" s="6"/>
      <c r="R1427" s="4">
        <v>35</v>
      </c>
      <c r="S1427" s="6"/>
      <c r="T1427" s="6"/>
      <c r="U1427" s="6">
        <v>11</v>
      </c>
      <c r="V1427" s="6"/>
      <c r="W1427" s="6"/>
      <c r="X1427" s="4">
        <v>0</v>
      </c>
      <c r="Y1427" s="2" t="s">
        <v>1165</v>
      </c>
      <c r="Z1427" s="4">
        <v>238</v>
      </c>
      <c r="AA1427" s="4">
        <v>186</v>
      </c>
      <c r="AB1427" s="4">
        <v>186</v>
      </c>
      <c r="AC1427" s="4">
        <v>0</v>
      </c>
      <c r="AD1427" s="6"/>
      <c r="AE1427" s="6"/>
      <c r="AF1427" s="6"/>
      <c r="AG1427" s="6"/>
      <c r="AH1427" s="4">
        <v>9</v>
      </c>
      <c r="AI1427" s="4">
        <v>9</v>
      </c>
      <c r="AJ1427" s="6"/>
      <c r="AK1427" s="6"/>
      <c r="AL1427" s="6"/>
      <c r="AM1427" s="6"/>
      <c r="AN1427" s="4">
        <v>0</v>
      </c>
      <c r="AO1427" s="4">
        <v>0</v>
      </c>
      <c r="AP1427" s="4">
        <v>0</v>
      </c>
      <c r="AQ1427" s="4">
        <v>0</v>
      </c>
      <c r="AR1427" s="4">
        <v>0</v>
      </c>
      <c r="AS1427" s="6"/>
      <c r="AT1427" s="6"/>
      <c r="AU1427" s="6"/>
      <c r="AV1427" s="6"/>
      <c r="AW1427" s="4">
        <v>247</v>
      </c>
      <c r="AX1427" s="4">
        <v>195</v>
      </c>
      <c r="AY1427" s="6"/>
      <c r="AZ1427" s="4">
        <v>0</v>
      </c>
      <c r="BA1427" s="6"/>
      <c r="BB1427" s="6"/>
      <c r="BC1427" s="6"/>
      <c r="BD1427" s="6"/>
      <c r="BE1427" s="6"/>
      <c r="BF1427" s="6"/>
      <c r="BG1427" s="8">
        <v>92</v>
      </c>
      <c r="BH1427" s="6"/>
      <c r="BI1427" s="6"/>
      <c r="BJ1427" s="6"/>
      <c r="BK1427" s="4">
        <v>6917</v>
      </c>
      <c r="BL1427" s="4">
        <v>4320</v>
      </c>
      <c r="BM1427" s="4">
        <v>219</v>
      </c>
      <c r="BN1427" s="6"/>
      <c r="BO1427" s="6"/>
      <c r="BP1427" s="4">
        <v>0</v>
      </c>
      <c r="BQ1427" s="6"/>
      <c r="BR1427" s="4">
        <f t="shared" si="366"/>
        <v>11134</v>
      </c>
      <c r="BS1427" s="4">
        <f t="shared" si="367"/>
        <v>11099</v>
      </c>
      <c r="BT1427" s="4">
        <f t="shared" si="368"/>
        <v>35</v>
      </c>
      <c r="BU1427" s="4">
        <f t="shared" si="369"/>
        <v>12560</v>
      </c>
    </row>
    <row r="1428" spans="1:75">
      <c r="A1428" s="4" t="s">
        <v>155</v>
      </c>
      <c r="B1428" s="18">
        <v>42682</v>
      </c>
      <c r="C1428" s="4" t="s">
        <v>179</v>
      </c>
      <c r="D1428" s="5">
        <v>2016</v>
      </c>
      <c r="E1428" s="4" t="str">
        <f t="shared" si="363"/>
        <v>SkagitGeneral2016</v>
      </c>
      <c r="F1428" s="4">
        <v>73990</v>
      </c>
      <c r="G1428" s="4">
        <v>6920</v>
      </c>
      <c r="H1428" s="4">
        <v>59022</v>
      </c>
      <c r="I1428" s="4">
        <v>9</v>
      </c>
      <c r="J1428" s="4">
        <v>8</v>
      </c>
      <c r="K1428" s="6">
        <f t="shared" si="364"/>
        <v>59023</v>
      </c>
      <c r="L1428" s="4">
        <f t="shared" si="365"/>
        <v>0</v>
      </c>
      <c r="M1428" s="4">
        <v>73999</v>
      </c>
      <c r="N1428" s="4">
        <v>59498</v>
      </c>
      <c r="O1428" s="4">
        <v>59023</v>
      </c>
      <c r="P1428" s="4">
        <v>0</v>
      </c>
      <c r="Q1428" s="6"/>
      <c r="R1428" s="4">
        <v>476</v>
      </c>
      <c r="S1428" s="6"/>
      <c r="T1428" s="6"/>
      <c r="U1428" s="6">
        <v>68</v>
      </c>
      <c r="V1428" s="6"/>
      <c r="W1428" s="6"/>
      <c r="X1428" s="4">
        <v>-1</v>
      </c>
      <c r="Y1428" s="2" t="s">
        <v>1165</v>
      </c>
      <c r="Z1428" s="4">
        <v>687</v>
      </c>
      <c r="AA1428" s="4">
        <v>439</v>
      </c>
      <c r="AB1428" s="4">
        <v>437</v>
      </c>
      <c r="AC1428" s="4">
        <v>2</v>
      </c>
      <c r="AD1428" s="6"/>
      <c r="AE1428" s="6"/>
      <c r="AF1428" s="6"/>
      <c r="AG1428" s="6"/>
      <c r="AH1428" s="4">
        <v>0</v>
      </c>
      <c r="AI1428" s="4">
        <v>0</v>
      </c>
      <c r="AJ1428" s="6"/>
      <c r="AK1428" s="6"/>
      <c r="AL1428" s="6"/>
      <c r="AM1428" s="6"/>
      <c r="AN1428" s="4">
        <v>0</v>
      </c>
      <c r="AO1428" s="4">
        <v>22</v>
      </c>
      <c r="AP1428" s="4">
        <v>0</v>
      </c>
      <c r="AQ1428" s="4">
        <v>22</v>
      </c>
      <c r="AR1428" s="4">
        <v>0</v>
      </c>
      <c r="AS1428" s="6"/>
      <c r="AT1428" s="6"/>
      <c r="AU1428" s="6"/>
      <c r="AV1428" s="6"/>
      <c r="AW1428" s="4">
        <v>687</v>
      </c>
      <c r="AX1428" s="4">
        <v>437</v>
      </c>
      <c r="AY1428" s="6"/>
      <c r="AZ1428" s="4">
        <v>0</v>
      </c>
      <c r="BA1428" s="6"/>
      <c r="BB1428" s="6"/>
      <c r="BC1428" s="6"/>
      <c r="BD1428" s="6"/>
      <c r="BE1428" s="6"/>
      <c r="BF1428" s="6"/>
      <c r="BG1428" s="8">
        <v>186</v>
      </c>
      <c r="BH1428" s="6"/>
      <c r="BI1428" s="6"/>
      <c r="BJ1428" s="6"/>
      <c r="BK1428" s="4">
        <v>45848</v>
      </c>
      <c r="BL1428" s="4">
        <v>13464</v>
      </c>
      <c r="BM1428" s="4">
        <v>0</v>
      </c>
      <c r="BN1428" s="6"/>
      <c r="BO1428" s="6"/>
      <c r="BP1428" s="4">
        <v>0</v>
      </c>
      <c r="BQ1428" s="6"/>
      <c r="BR1428" s="4">
        <f t="shared" si="366"/>
        <v>59037</v>
      </c>
      <c r="BS1428" s="4">
        <f t="shared" si="367"/>
        <v>58564</v>
      </c>
      <c r="BT1428" s="4">
        <f t="shared" si="368"/>
        <v>474</v>
      </c>
      <c r="BU1428" s="4">
        <f t="shared" si="369"/>
        <v>73312</v>
      </c>
    </row>
    <row r="1429" spans="1:75">
      <c r="A1429" s="4" t="s">
        <v>157</v>
      </c>
      <c r="B1429" s="18">
        <v>42682</v>
      </c>
      <c r="C1429" s="4" t="s">
        <v>179</v>
      </c>
      <c r="D1429" s="5">
        <v>2016</v>
      </c>
      <c r="E1429" s="4" t="str">
        <f t="shared" si="363"/>
        <v>SkamaniaGeneral2016</v>
      </c>
      <c r="F1429" s="4">
        <v>7451</v>
      </c>
      <c r="G1429" s="4">
        <v>802</v>
      </c>
      <c r="H1429" s="4">
        <v>5897</v>
      </c>
      <c r="I1429" s="4">
        <v>1</v>
      </c>
      <c r="J1429" s="4">
        <v>0</v>
      </c>
      <c r="K1429" s="6">
        <f t="shared" si="364"/>
        <v>5898</v>
      </c>
      <c r="L1429" s="4">
        <f t="shared" si="365"/>
        <v>0</v>
      </c>
      <c r="M1429" s="4">
        <v>7074</v>
      </c>
      <c r="N1429" s="4">
        <v>5937</v>
      </c>
      <c r="O1429" s="4">
        <v>5898</v>
      </c>
      <c r="P1429" s="4">
        <v>1</v>
      </c>
      <c r="Q1429" s="6"/>
      <c r="R1429" s="4">
        <v>38</v>
      </c>
      <c r="S1429" s="6"/>
      <c r="T1429" s="6"/>
      <c r="U1429" s="6">
        <v>4</v>
      </c>
      <c r="V1429" s="6"/>
      <c r="W1429" s="6"/>
      <c r="X1429" s="4">
        <v>0</v>
      </c>
      <c r="Y1429" s="2" t="s">
        <v>1165</v>
      </c>
      <c r="Z1429" s="4">
        <v>106</v>
      </c>
      <c r="AA1429" s="4">
        <v>64</v>
      </c>
      <c r="AB1429" s="4">
        <v>64</v>
      </c>
      <c r="AC1429" s="4">
        <v>0</v>
      </c>
      <c r="AD1429" s="6"/>
      <c r="AE1429" s="6"/>
      <c r="AF1429" s="6"/>
      <c r="AG1429" s="6"/>
      <c r="AH1429" s="4">
        <v>1</v>
      </c>
      <c r="AI1429" s="4">
        <v>1</v>
      </c>
      <c r="AJ1429" s="6"/>
      <c r="AK1429" s="6"/>
      <c r="AL1429" s="6"/>
      <c r="AM1429" s="6"/>
      <c r="AN1429" s="4">
        <v>0</v>
      </c>
      <c r="AO1429" s="4">
        <v>3</v>
      </c>
      <c r="AP1429" s="4">
        <v>1</v>
      </c>
      <c r="AQ1429" s="4">
        <v>1</v>
      </c>
      <c r="AR1429" s="4">
        <v>1</v>
      </c>
      <c r="AS1429" s="6"/>
      <c r="AT1429" s="6"/>
      <c r="AU1429" s="6"/>
      <c r="AV1429" s="6"/>
      <c r="AW1429" s="4">
        <v>107</v>
      </c>
      <c r="AX1429" s="4">
        <v>65</v>
      </c>
      <c r="AY1429" s="6"/>
      <c r="AZ1429" s="4">
        <v>0</v>
      </c>
      <c r="BA1429" s="6"/>
      <c r="BB1429" s="6"/>
      <c r="BC1429" s="6"/>
      <c r="BD1429" s="6"/>
      <c r="BE1429" s="6"/>
      <c r="BF1429" s="6"/>
      <c r="BG1429" s="8">
        <v>20</v>
      </c>
      <c r="BH1429" s="6"/>
      <c r="BI1429" s="6"/>
      <c r="BJ1429" s="6"/>
      <c r="BK1429" s="4">
        <v>3992</v>
      </c>
      <c r="BL1429" s="4">
        <v>1925</v>
      </c>
      <c r="BM1429" s="4">
        <v>72</v>
      </c>
      <c r="BN1429" s="6"/>
      <c r="BO1429" s="6"/>
      <c r="BP1429" s="4">
        <v>0</v>
      </c>
      <c r="BQ1429" s="6"/>
      <c r="BR1429" s="4">
        <f t="shared" si="366"/>
        <v>5869</v>
      </c>
      <c r="BS1429" s="4">
        <f t="shared" si="367"/>
        <v>5832</v>
      </c>
      <c r="BT1429" s="4">
        <f t="shared" si="368"/>
        <v>37</v>
      </c>
      <c r="BU1429" s="4">
        <f t="shared" si="369"/>
        <v>6968</v>
      </c>
    </row>
    <row r="1430" spans="1:75" ht="72.599999999999994">
      <c r="A1430" s="4" t="s">
        <v>159</v>
      </c>
      <c r="B1430" s="18">
        <v>42682</v>
      </c>
      <c r="C1430" s="4" t="s">
        <v>179</v>
      </c>
      <c r="D1430" s="5">
        <v>2016</v>
      </c>
      <c r="E1430" s="4" t="str">
        <f t="shared" si="363"/>
        <v>SnohomishGeneral2016</v>
      </c>
      <c r="F1430" s="4">
        <v>456502</v>
      </c>
      <c r="G1430" s="4">
        <v>42552</v>
      </c>
      <c r="H1430" s="4">
        <v>360384</v>
      </c>
      <c r="I1430" s="4">
        <v>78</v>
      </c>
      <c r="J1430" s="4">
        <v>0</v>
      </c>
      <c r="K1430" s="6">
        <f t="shared" si="364"/>
        <v>360462</v>
      </c>
      <c r="L1430" s="4">
        <f t="shared" si="365"/>
        <v>-25</v>
      </c>
      <c r="M1430" s="4">
        <v>467843</v>
      </c>
      <c r="N1430" s="4">
        <v>363074</v>
      </c>
      <c r="O1430" s="4">
        <v>360487</v>
      </c>
      <c r="P1430" s="4">
        <v>183</v>
      </c>
      <c r="Q1430" s="6"/>
      <c r="R1430" s="4">
        <v>2412</v>
      </c>
      <c r="S1430" s="6"/>
      <c r="T1430" s="6"/>
      <c r="U1430" s="6">
        <v>595</v>
      </c>
      <c r="V1430" s="6"/>
      <c r="W1430" s="6"/>
      <c r="X1430" s="4">
        <v>-8</v>
      </c>
      <c r="Y1430" s="2" t="s">
        <v>1172</v>
      </c>
      <c r="Z1430" s="4">
        <v>6921</v>
      </c>
      <c r="AA1430" s="4">
        <v>3576</v>
      </c>
      <c r="AB1430" s="4">
        <v>3554</v>
      </c>
      <c r="AC1430" s="4">
        <v>22</v>
      </c>
      <c r="AD1430" s="6"/>
      <c r="AE1430" s="6"/>
      <c r="AF1430" s="6"/>
      <c r="AG1430" s="6"/>
      <c r="AH1430" s="4">
        <v>128</v>
      </c>
      <c r="AI1430" s="4">
        <v>125</v>
      </c>
      <c r="AJ1430" s="6"/>
      <c r="AK1430" s="6"/>
      <c r="AL1430" s="6"/>
      <c r="AM1430" s="6"/>
      <c r="AN1430" s="4">
        <v>575</v>
      </c>
      <c r="AO1430" s="4">
        <v>574</v>
      </c>
      <c r="AP1430" s="4">
        <v>183</v>
      </c>
      <c r="AQ1430" s="4">
        <v>187</v>
      </c>
      <c r="AR1430" s="4">
        <v>204</v>
      </c>
      <c r="AS1430" s="6"/>
      <c r="AT1430" s="6"/>
      <c r="AU1430" s="6"/>
      <c r="AV1430" s="6"/>
      <c r="AW1430" s="4">
        <v>7049</v>
      </c>
      <c r="AX1430" s="4">
        <v>3679</v>
      </c>
      <c r="AY1430" s="6"/>
      <c r="AZ1430" s="4">
        <v>2557</v>
      </c>
      <c r="BA1430" s="6"/>
      <c r="BB1430" s="6"/>
      <c r="BC1430" s="6"/>
      <c r="BD1430" s="6"/>
      <c r="BE1430" s="6"/>
      <c r="BF1430" s="6"/>
      <c r="BG1430" s="8">
        <v>987</v>
      </c>
      <c r="BH1430" s="6"/>
      <c r="BI1430" s="6"/>
      <c r="BJ1430" s="6"/>
      <c r="BK1430" s="4">
        <v>233853</v>
      </c>
      <c r="BL1430" s="4">
        <v>125677</v>
      </c>
      <c r="BM1430" s="4">
        <v>4886</v>
      </c>
      <c r="BN1430" s="6"/>
      <c r="BO1430" s="6"/>
      <c r="BP1430" s="4">
        <v>0</v>
      </c>
      <c r="BQ1430" s="6"/>
      <c r="BR1430" s="4">
        <f t="shared" si="366"/>
        <v>356239</v>
      </c>
      <c r="BS1430" s="4">
        <f t="shared" si="367"/>
        <v>354064</v>
      </c>
      <c r="BT1430" s="4">
        <f t="shared" si="368"/>
        <v>2186</v>
      </c>
      <c r="BU1430" s="4">
        <f t="shared" si="369"/>
        <v>460347</v>
      </c>
    </row>
    <row r="1431" spans="1:75">
      <c r="A1431" s="4" t="s">
        <v>161</v>
      </c>
      <c r="B1431" s="18">
        <v>42682</v>
      </c>
      <c r="C1431" s="4" t="s">
        <v>179</v>
      </c>
      <c r="D1431" s="5">
        <v>2016</v>
      </c>
      <c r="E1431" s="4" t="str">
        <f t="shared" si="363"/>
        <v>SpokaneGeneral2016</v>
      </c>
      <c r="F1431" s="4">
        <v>306261</v>
      </c>
      <c r="G1431" s="4">
        <v>28652</v>
      </c>
      <c r="H1431" s="4">
        <v>239215</v>
      </c>
      <c r="I1431" s="4">
        <v>30</v>
      </c>
      <c r="J1431" s="4">
        <v>19</v>
      </c>
      <c r="K1431" s="6">
        <f t="shared" si="364"/>
        <v>239226</v>
      </c>
      <c r="L1431" s="4">
        <f t="shared" si="365"/>
        <v>-3</v>
      </c>
      <c r="M1431" s="4">
        <v>309667</v>
      </c>
      <c r="N1431" s="4">
        <v>242456</v>
      </c>
      <c r="O1431" s="4">
        <v>239229</v>
      </c>
      <c r="P1431" s="4">
        <v>313</v>
      </c>
      <c r="Q1431" s="6"/>
      <c r="R1431" s="4">
        <v>2917</v>
      </c>
      <c r="S1431" s="6"/>
      <c r="T1431" s="6"/>
      <c r="U1431" s="6">
        <v>273</v>
      </c>
      <c r="V1431" s="6"/>
      <c r="W1431" s="6"/>
      <c r="X1431" s="4">
        <v>-3</v>
      </c>
      <c r="Y1431" s="2" t="s">
        <v>1165</v>
      </c>
      <c r="Z1431" s="4">
        <v>5619</v>
      </c>
      <c r="AA1431" s="4">
        <v>3568</v>
      </c>
      <c r="AB1431" s="4">
        <v>3525</v>
      </c>
      <c r="AC1431" s="4">
        <v>43</v>
      </c>
      <c r="AD1431" s="6"/>
      <c r="AE1431" s="6"/>
      <c r="AF1431" s="6"/>
      <c r="AG1431" s="6"/>
      <c r="AH1431" s="4">
        <v>32</v>
      </c>
      <c r="AI1431" s="4">
        <v>32</v>
      </c>
      <c r="AJ1431" s="6"/>
      <c r="AK1431" s="6"/>
      <c r="AL1431" s="6"/>
      <c r="AM1431" s="6"/>
      <c r="AN1431" s="4">
        <v>2488</v>
      </c>
      <c r="AO1431" s="4">
        <v>2488</v>
      </c>
      <c r="AP1431" s="4">
        <v>313</v>
      </c>
      <c r="AQ1431" s="4">
        <v>1934</v>
      </c>
      <c r="AR1431" s="4">
        <v>241</v>
      </c>
      <c r="AS1431" s="6"/>
      <c r="AT1431" s="6"/>
      <c r="AU1431" s="6"/>
      <c r="AV1431" s="6"/>
      <c r="AW1431" s="4">
        <v>5651</v>
      </c>
      <c r="AX1431" s="4">
        <v>3557</v>
      </c>
      <c r="AY1431" s="6"/>
      <c r="AZ1431" s="4">
        <v>0</v>
      </c>
      <c r="BA1431" s="6"/>
      <c r="BB1431" s="6"/>
      <c r="BC1431" s="6"/>
      <c r="BD1431" s="6"/>
      <c r="BE1431" s="6"/>
      <c r="BF1431" s="6"/>
      <c r="BG1431" s="8">
        <v>581</v>
      </c>
      <c r="BH1431" s="6"/>
      <c r="BI1431" s="6"/>
      <c r="BJ1431" s="6"/>
      <c r="BK1431" s="4">
        <v>148500</v>
      </c>
      <c r="BL1431" s="4">
        <v>93375</v>
      </c>
      <c r="BM1431" s="4">
        <v>1782</v>
      </c>
      <c r="BN1431" s="6"/>
      <c r="BO1431" s="6"/>
      <c r="BP1431" s="4">
        <v>382</v>
      </c>
      <c r="BQ1431" s="6"/>
      <c r="BR1431" s="4">
        <f t="shared" si="366"/>
        <v>236368</v>
      </c>
      <c r="BS1431" s="4">
        <f t="shared" si="367"/>
        <v>233738</v>
      </c>
      <c r="BT1431" s="4">
        <f t="shared" si="368"/>
        <v>2633</v>
      </c>
      <c r="BU1431" s="4">
        <f t="shared" si="369"/>
        <v>301560</v>
      </c>
      <c r="BW1431" s="4">
        <v>21</v>
      </c>
    </row>
    <row r="1432" spans="1:75">
      <c r="A1432" s="4" t="s">
        <v>163</v>
      </c>
      <c r="B1432" s="18">
        <v>42682</v>
      </c>
      <c r="C1432" s="4" t="s">
        <v>179</v>
      </c>
      <c r="D1432" s="5">
        <v>2016</v>
      </c>
      <c r="E1432" s="4" t="str">
        <f t="shared" si="363"/>
        <v>StevensGeneral2016</v>
      </c>
      <c r="F1432" s="4">
        <v>30047</v>
      </c>
      <c r="G1432" s="4">
        <v>2846</v>
      </c>
      <c r="H1432" s="4">
        <v>23729</v>
      </c>
      <c r="I1432" s="4">
        <v>1</v>
      </c>
      <c r="J1432" s="4">
        <v>1</v>
      </c>
      <c r="K1432" s="6">
        <f t="shared" si="364"/>
        <v>23729</v>
      </c>
      <c r="L1432" s="4">
        <f t="shared" si="365"/>
        <v>-6</v>
      </c>
      <c r="M1432" s="4">
        <v>30047</v>
      </c>
      <c r="N1432" s="4">
        <v>23829</v>
      </c>
      <c r="O1432" s="4">
        <v>23735</v>
      </c>
      <c r="P1432" s="4">
        <v>0</v>
      </c>
      <c r="Q1432" s="6"/>
      <c r="R1432" s="4">
        <v>95</v>
      </c>
      <c r="S1432" s="6"/>
      <c r="T1432" s="6"/>
      <c r="U1432" s="6">
        <v>21</v>
      </c>
      <c r="V1432" s="6"/>
      <c r="W1432" s="6"/>
      <c r="X1432" s="4">
        <v>-1</v>
      </c>
      <c r="Y1432" s="2" t="s">
        <v>1165</v>
      </c>
      <c r="Z1432" s="4">
        <v>278</v>
      </c>
      <c r="AA1432" s="4">
        <v>176</v>
      </c>
      <c r="AB1432" s="4">
        <v>174</v>
      </c>
      <c r="AC1432" s="4">
        <v>2</v>
      </c>
      <c r="AD1432" s="6"/>
      <c r="AE1432" s="6"/>
      <c r="AF1432" s="6"/>
      <c r="AG1432" s="6"/>
      <c r="AH1432" s="4">
        <v>3</v>
      </c>
      <c r="AI1432" s="4">
        <v>2</v>
      </c>
      <c r="AJ1432" s="6"/>
      <c r="AK1432" s="6"/>
      <c r="AL1432" s="6"/>
      <c r="AM1432" s="6"/>
      <c r="AN1432" s="4">
        <v>14</v>
      </c>
      <c r="AO1432" s="4">
        <v>46</v>
      </c>
      <c r="AP1432" s="4">
        <v>0</v>
      </c>
      <c r="AQ1432" s="4">
        <v>29</v>
      </c>
      <c r="AR1432" s="4">
        <v>17</v>
      </c>
      <c r="AS1432" s="6"/>
      <c r="AT1432" s="6"/>
      <c r="AU1432" s="6"/>
      <c r="AV1432" s="6"/>
      <c r="AW1432" s="4">
        <v>281</v>
      </c>
      <c r="AX1432" s="4">
        <v>176</v>
      </c>
      <c r="AY1432" s="6"/>
      <c r="AZ1432" s="4">
        <v>7</v>
      </c>
      <c r="BA1432" s="6"/>
      <c r="BB1432" s="6"/>
      <c r="BC1432" s="6"/>
      <c r="BD1432" s="6"/>
      <c r="BE1432" s="6"/>
      <c r="BF1432" s="6"/>
      <c r="BG1432" s="8">
        <v>16</v>
      </c>
      <c r="BH1432" s="6"/>
      <c r="BI1432" s="6"/>
      <c r="BJ1432" s="6"/>
      <c r="BK1432" s="4">
        <v>7985</v>
      </c>
      <c r="BL1432" s="4">
        <v>15821</v>
      </c>
      <c r="BM1432" s="4">
        <v>94</v>
      </c>
      <c r="BN1432" s="6"/>
      <c r="BO1432" s="6"/>
      <c r="BP1432" s="4">
        <v>0</v>
      </c>
      <c r="BQ1432" s="6"/>
      <c r="BR1432" s="4">
        <f t="shared" si="366"/>
        <v>23597</v>
      </c>
      <c r="BS1432" s="4">
        <f t="shared" si="367"/>
        <v>23523</v>
      </c>
      <c r="BT1432" s="4">
        <f t="shared" si="368"/>
        <v>76</v>
      </c>
      <c r="BU1432" s="4">
        <f t="shared" si="369"/>
        <v>29755</v>
      </c>
    </row>
    <row r="1433" spans="1:75">
      <c r="A1433" s="4" t="s">
        <v>166</v>
      </c>
      <c r="B1433" s="18">
        <v>42682</v>
      </c>
      <c r="C1433" s="4" t="s">
        <v>179</v>
      </c>
      <c r="D1433" s="5">
        <v>2016</v>
      </c>
      <c r="E1433" s="4" t="str">
        <f t="shared" si="363"/>
        <v>ThurstonGeneral2016</v>
      </c>
      <c r="F1433" s="4">
        <v>175078</v>
      </c>
      <c r="G1433" s="4">
        <v>19343</v>
      </c>
      <c r="H1433" s="4">
        <v>135842</v>
      </c>
      <c r="I1433" s="4">
        <v>145</v>
      </c>
      <c r="J1433" s="4">
        <v>21</v>
      </c>
      <c r="K1433" s="6">
        <f t="shared" si="364"/>
        <v>135966</v>
      </c>
      <c r="L1433" s="4">
        <f t="shared" si="365"/>
        <v>0</v>
      </c>
      <c r="M1433" s="4">
        <v>181526</v>
      </c>
      <c r="N1433" s="4">
        <v>136776</v>
      </c>
      <c r="O1433" s="4">
        <v>135966</v>
      </c>
      <c r="P1433" s="4">
        <v>7</v>
      </c>
      <c r="Q1433" s="6"/>
      <c r="R1433" s="4">
        <v>803</v>
      </c>
      <c r="S1433" s="6"/>
      <c r="T1433" s="6"/>
      <c r="U1433" s="6">
        <v>124</v>
      </c>
      <c r="V1433" s="6"/>
      <c r="W1433" s="6"/>
      <c r="X1433" s="4">
        <v>0</v>
      </c>
      <c r="Y1433" s="2" t="s">
        <v>1165</v>
      </c>
      <c r="Z1433" s="4">
        <v>8534</v>
      </c>
      <c r="AA1433" s="4">
        <v>4655</v>
      </c>
      <c r="AB1433" s="4">
        <v>4605</v>
      </c>
      <c r="AC1433" s="4">
        <v>50</v>
      </c>
      <c r="AD1433" s="6"/>
      <c r="AE1433" s="6"/>
      <c r="AF1433" s="6"/>
      <c r="AG1433" s="6"/>
      <c r="AH1433" s="4">
        <v>45</v>
      </c>
      <c r="AI1433" s="4">
        <v>42</v>
      </c>
      <c r="AJ1433" s="6"/>
      <c r="AK1433" s="6"/>
      <c r="AL1433" s="6"/>
      <c r="AM1433" s="6"/>
      <c r="AN1433" s="4">
        <v>107</v>
      </c>
      <c r="AO1433" s="4">
        <v>213</v>
      </c>
      <c r="AP1433" s="4">
        <v>7</v>
      </c>
      <c r="AQ1433" s="4">
        <v>102</v>
      </c>
      <c r="AR1433" s="4">
        <v>104</v>
      </c>
      <c r="AS1433" s="6"/>
      <c r="AT1433" s="6"/>
      <c r="AU1433" s="6"/>
      <c r="AV1433" s="6"/>
      <c r="AW1433" s="4">
        <v>8579</v>
      </c>
      <c r="AX1433" s="4">
        <v>4647</v>
      </c>
      <c r="AY1433" s="6"/>
      <c r="AZ1433" s="4">
        <v>0</v>
      </c>
      <c r="BA1433" s="6"/>
      <c r="BB1433" s="6"/>
      <c r="BC1433" s="6"/>
      <c r="BD1433" s="6"/>
      <c r="BE1433" s="6"/>
      <c r="BF1433" s="6"/>
      <c r="BG1433" s="8">
        <v>648</v>
      </c>
      <c r="BH1433" s="6"/>
      <c r="BI1433" s="6"/>
      <c r="BJ1433" s="6"/>
      <c r="BK1433" s="4">
        <v>99784</v>
      </c>
      <c r="BL1433" s="4">
        <v>36344</v>
      </c>
      <c r="BM1433" s="4">
        <v>1621</v>
      </c>
      <c r="BN1433" s="6"/>
      <c r="BO1433" s="6"/>
      <c r="BP1433" s="4">
        <v>263</v>
      </c>
      <c r="BQ1433" s="6"/>
      <c r="BR1433" s="4">
        <f t="shared" si="366"/>
        <v>131863</v>
      </c>
      <c r="BS1433" s="4">
        <f t="shared" si="367"/>
        <v>131217</v>
      </c>
      <c r="BT1433" s="4">
        <f t="shared" si="368"/>
        <v>649</v>
      </c>
      <c r="BU1433" s="4">
        <f t="shared" si="369"/>
        <v>172885</v>
      </c>
      <c r="BW1433" s="4">
        <v>30</v>
      </c>
    </row>
    <row r="1434" spans="1:75">
      <c r="A1434" s="4" t="s">
        <v>168</v>
      </c>
      <c r="B1434" s="18">
        <v>42682</v>
      </c>
      <c r="C1434" s="4" t="s">
        <v>179</v>
      </c>
      <c r="D1434" s="5">
        <v>2016</v>
      </c>
      <c r="E1434" s="4" t="str">
        <f t="shared" si="363"/>
        <v>WahkiakumGeneral2016</v>
      </c>
      <c r="F1434" s="4">
        <v>3008</v>
      </c>
      <c r="G1434" s="4">
        <v>264</v>
      </c>
      <c r="H1434" s="4">
        <v>2471</v>
      </c>
      <c r="I1434" s="4">
        <v>0</v>
      </c>
      <c r="J1434" s="4">
        <v>0</v>
      </c>
      <c r="K1434" s="6">
        <f t="shared" si="364"/>
        <v>2471</v>
      </c>
      <c r="L1434" s="4">
        <f t="shared" si="365"/>
        <v>0</v>
      </c>
      <c r="M1434" s="4">
        <v>3008</v>
      </c>
      <c r="N1434" s="4">
        <v>2492</v>
      </c>
      <c r="O1434" s="4">
        <v>2471</v>
      </c>
      <c r="P1434" s="4">
        <v>0</v>
      </c>
      <c r="Q1434" s="6"/>
      <c r="R1434" s="4">
        <v>21</v>
      </c>
      <c r="S1434" s="6"/>
      <c r="T1434" s="6"/>
      <c r="U1434" s="6">
        <v>4</v>
      </c>
      <c r="V1434" s="6"/>
      <c r="W1434" s="6"/>
      <c r="X1434" s="4">
        <v>0</v>
      </c>
      <c r="Y1434" s="2" t="s">
        <v>1165</v>
      </c>
      <c r="Z1434" s="4">
        <v>24</v>
      </c>
      <c r="AA1434" s="4">
        <v>8</v>
      </c>
      <c r="AB1434" s="4">
        <v>8</v>
      </c>
      <c r="AC1434" s="4">
        <v>0</v>
      </c>
      <c r="AD1434" s="6"/>
      <c r="AE1434" s="6"/>
      <c r="AF1434" s="6"/>
      <c r="AG1434" s="6"/>
      <c r="AH1434" s="4">
        <v>0</v>
      </c>
      <c r="AI1434" s="4">
        <v>0</v>
      </c>
      <c r="AJ1434" s="6"/>
      <c r="AK1434" s="6"/>
      <c r="AL1434" s="6"/>
      <c r="AM1434" s="6"/>
      <c r="AN1434" s="4">
        <v>0</v>
      </c>
      <c r="AO1434" s="4">
        <v>0</v>
      </c>
      <c r="AP1434" s="4">
        <v>0</v>
      </c>
      <c r="AQ1434" s="4">
        <v>0</v>
      </c>
      <c r="AR1434" s="4">
        <v>0</v>
      </c>
      <c r="AS1434" s="6"/>
      <c r="AT1434" s="6"/>
      <c r="AU1434" s="6"/>
      <c r="AV1434" s="6"/>
      <c r="AW1434" s="4">
        <v>24</v>
      </c>
      <c r="AX1434" s="4">
        <v>8</v>
      </c>
      <c r="AY1434" s="6"/>
      <c r="AZ1434" s="4">
        <v>0</v>
      </c>
      <c r="BA1434" s="6"/>
      <c r="BB1434" s="6"/>
      <c r="BC1434" s="6"/>
      <c r="BD1434" s="6"/>
      <c r="BE1434" s="6"/>
      <c r="BF1434" s="6"/>
      <c r="BG1434" s="8">
        <v>2</v>
      </c>
      <c r="BH1434" s="6"/>
      <c r="BI1434" s="6"/>
      <c r="BJ1434" s="6"/>
      <c r="BK1434" s="4">
        <v>1256</v>
      </c>
      <c r="BL1434" s="4">
        <v>1234</v>
      </c>
      <c r="BM1434" s="4">
        <v>4</v>
      </c>
      <c r="BN1434" s="6"/>
      <c r="BO1434" s="6"/>
      <c r="BP1434" s="4">
        <v>0</v>
      </c>
      <c r="BQ1434" s="6"/>
      <c r="BR1434" s="4">
        <f t="shared" si="366"/>
        <v>2484</v>
      </c>
      <c r="BS1434" s="4">
        <f t="shared" si="367"/>
        <v>2463</v>
      </c>
      <c r="BT1434" s="4">
        <f t="shared" si="368"/>
        <v>21</v>
      </c>
      <c r="BU1434" s="4">
        <f t="shared" si="369"/>
        <v>2984</v>
      </c>
    </row>
    <row r="1435" spans="1:75">
      <c r="A1435" s="4" t="s">
        <v>170</v>
      </c>
      <c r="B1435" s="18">
        <v>42682</v>
      </c>
      <c r="C1435" s="4" t="s">
        <v>179</v>
      </c>
      <c r="D1435" s="5">
        <v>2016</v>
      </c>
      <c r="E1435" s="4" t="str">
        <f t="shared" si="363"/>
        <v>Walla WallaGeneral2016</v>
      </c>
      <c r="F1435" s="4">
        <v>33538</v>
      </c>
      <c r="G1435" s="4">
        <v>3483</v>
      </c>
      <c r="H1435" s="4">
        <v>26656</v>
      </c>
      <c r="I1435" s="4">
        <v>4</v>
      </c>
      <c r="J1435" s="4">
        <v>0</v>
      </c>
      <c r="K1435" s="6">
        <f t="shared" si="364"/>
        <v>26660</v>
      </c>
      <c r="L1435" s="4">
        <f t="shared" si="365"/>
        <v>0</v>
      </c>
      <c r="M1435" s="4">
        <v>34045</v>
      </c>
      <c r="N1435" s="4">
        <v>26987</v>
      </c>
      <c r="O1435" s="4">
        <v>26660</v>
      </c>
      <c r="P1435" s="4">
        <v>136</v>
      </c>
      <c r="Q1435" s="6"/>
      <c r="R1435" s="4">
        <v>191</v>
      </c>
      <c r="S1435" s="6"/>
      <c r="T1435" s="6"/>
      <c r="U1435" s="6">
        <v>40</v>
      </c>
      <c r="V1435" s="6"/>
      <c r="W1435" s="6"/>
      <c r="X1435" s="4">
        <v>0</v>
      </c>
      <c r="Y1435" s="2" t="s">
        <v>1165</v>
      </c>
      <c r="Z1435" s="4">
        <v>366</v>
      </c>
      <c r="AA1435" s="4">
        <v>256</v>
      </c>
      <c r="AB1435" s="4">
        <v>255</v>
      </c>
      <c r="AC1435" s="4">
        <v>1</v>
      </c>
      <c r="AD1435" s="6"/>
      <c r="AE1435" s="6"/>
      <c r="AF1435" s="6"/>
      <c r="AG1435" s="6"/>
      <c r="AH1435" s="4">
        <v>7</v>
      </c>
      <c r="AI1435" s="4">
        <v>7</v>
      </c>
      <c r="AJ1435" s="6"/>
      <c r="AK1435" s="6"/>
      <c r="AL1435" s="6"/>
      <c r="AM1435" s="6"/>
      <c r="AN1435" s="4">
        <v>1</v>
      </c>
      <c r="AO1435" s="4">
        <v>6</v>
      </c>
      <c r="AP1435" s="4">
        <v>1</v>
      </c>
      <c r="AQ1435" s="4">
        <v>5</v>
      </c>
      <c r="AR1435" s="4">
        <v>0</v>
      </c>
      <c r="AS1435" s="6"/>
      <c r="AT1435" s="6"/>
      <c r="AU1435" s="6"/>
      <c r="AV1435" s="6"/>
      <c r="AW1435" s="4">
        <v>373</v>
      </c>
      <c r="AX1435" s="4">
        <v>262</v>
      </c>
      <c r="AY1435" s="6"/>
      <c r="AZ1435" s="4">
        <v>0</v>
      </c>
      <c r="BA1435" s="6"/>
      <c r="BB1435" s="6"/>
      <c r="BC1435" s="6"/>
      <c r="BD1435" s="6"/>
      <c r="BE1435" s="6"/>
      <c r="BF1435" s="6"/>
      <c r="BG1435" s="8">
        <v>75</v>
      </c>
      <c r="BH1435" s="6"/>
      <c r="BI1435" s="6"/>
      <c r="BJ1435" s="6"/>
      <c r="BK1435" s="4">
        <v>18890</v>
      </c>
      <c r="BL1435" s="4">
        <v>8022</v>
      </c>
      <c r="BM1435" s="4">
        <v>87</v>
      </c>
      <c r="BN1435" s="6"/>
      <c r="BO1435" s="6"/>
      <c r="BP1435" s="4">
        <v>21</v>
      </c>
      <c r="BQ1435" s="6"/>
      <c r="BR1435" s="4">
        <f t="shared" si="366"/>
        <v>26718</v>
      </c>
      <c r="BS1435" s="4">
        <f t="shared" si="367"/>
        <v>26393</v>
      </c>
      <c r="BT1435" s="4">
        <f t="shared" si="368"/>
        <v>190</v>
      </c>
      <c r="BU1435" s="4">
        <f t="shared" si="369"/>
        <v>33678</v>
      </c>
      <c r="BW1435" s="4">
        <v>3</v>
      </c>
    </row>
    <row r="1436" spans="1:75">
      <c r="A1436" s="4" t="s">
        <v>172</v>
      </c>
      <c r="B1436" s="18">
        <v>42682</v>
      </c>
      <c r="C1436" s="4" t="s">
        <v>179</v>
      </c>
      <c r="D1436" s="5">
        <v>2016</v>
      </c>
      <c r="E1436" s="4" t="str">
        <f t="shared" si="363"/>
        <v>WhatcomGeneral2016</v>
      </c>
      <c r="F1436" s="4">
        <v>139165</v>
      </c>
      <c r="G1436" s="4">
        <v>12094</v>
      </c>
      <c r="H1436" s="4">
        <v>114846</v>
      </c>
      <c r="I1436" s="4">
        <v>72</v>
      </c>
      <c r="J1436" s="4">
        <v>0</v>
      </c>
      <c r="K1436" s="6">
        <f t="shared" si="364"/>
        <v>114918</v>
      </c>
      <c r="L1436" s="4">
        <f t="shared" si="365"/>
        <v>-2</v>
      </c>
      <c r="M1436" s="4">
        <v>143419</v>
      </c>
      <c r="N1436" s="4">
        <v>115769</v>
      </c>
      <c r="O1436" s="4">
        <v>114920</v>
      </c>
      <c r="P1436" s="4">
        <v>5</v>
      </c>
      <c r="Q1436" s="6"/>
      <c r="R1436" s="4">
        <v>846</v>
      </c>
      <c r="S1436" s="6"/>
      <c r="T1436" s="6"/>
      <c r="U1436" s="6">
        <v>89</v>
      </c>
      <c r="V1436" s="6"/>
      <c r="W1436" s="6"/>
      <c r="X1436" s="4">
        <v>-2</v>
      </c>
      <c r="Y1436" s="2" t="s">
        <v>1165</v>
      </c>
      <c r="Z1436" s="4">
        <v>2539</v>
      </c>
      <c r="AA1436" s="4">
        <v>1761</v>
      </c>
      <c r="AB1436" s="4">
        <v>1743</v>
      </c>
      <c r="AC1436" s="4">
        <v>18</v>
      </c>
      <c r="AD1436" s="6"/>
      <c r="AE1436" s="6"/>
      <c r="AF1436" s="6"/>
      <c r="AG1436" s="6"/>
      <c r="AH1436" s="4">
        <v>31</v>
      </c>
      <c r="AI1436" s="4">
        <v>31</v>
      </c>
      <c r="AJ1436" s="6"/>
      <c r="AK1436" s="6"/>
      <c r="AL1436" s="6"/>
      <c r="AM1436" s="6"/>
      <c r="AN1436" s="4">
        <v>11</v>
      </c>
      <c r="AO1436" s="4">
        <v>68</v>
      </c>
      <c r="AP1436" s="4">
        <v>5</v>
      </c>
      <c r="AQ1436" s="4">
        <v>51</v>
      </c>
      <c r="AR1436" s="4">
        <v>12</v>
      </c>
      <c r="AS1436" s="6"/>
      <c r="AT1436" s="6"/>
      <c r="AU1436" s="6"/>
      <c r="AV1436" s="6"/>
      <c r="AW1436" s="4">
        <v>2570</v>
      </c>
      <c r="AX1436" s="4">
        <v>1774</v>
      </c>
      <c r="AY1436" s="6"/>
      <c r="AZ1436" s="4">
        <v>1</v>
      </c>
      <c r="BA1436" s="6"/>
      <c r="BB1436" s="6"/>
      <c r="BC1436" s="6"/>
      <c r="BD1436" s="6"/>
      <c r="BE1436" s="6"/>
      <c r="BF1436" s="6"/>
      <c r="BG1436" s="8">
        <v>824</v>
      </c>
      <c r="BH1436" s="6"/>
      <c r="BI1436" s="6"/>
      <c r="BJ1436" s="6"/>
      <c r="BK1436" s="4">
        <v>89887</v>
      </c>
      <c r="BL1436" s="4">
        <v>25057</v>
      </c>
      <c r="BM1436" s="4">
        <v>2683</v>
      </c>
      <c r="BN1436" s="6"/>
      <c r="BO1436" s="6"/>
      <c r="BP1436" s="4">
        <v>0</v>
      </c>
      <c r="BQ1436" s="6"/>
      <c r="BR1436" s="4">
        <f t="shared" si="366"/>
        <v>113908</v>
      </c>
      <c r="BS1436" s="4">
        <f t="shared" si="367"/>
        <v>113094</v>
      </c>
      <c r="BT1436" s="4">
        <f t="shared" si="368"/>
        <v>816</v>
      </c>
      <c r="BU1436" s="4">
        <f t="shared" si="369"/>
        <v>140869</v>
      </c>
    </row>
    <row r="1437" spans="1:75">
      <c r="A1437" s="4" t="s">
        <v>174</v>
      </c>
      <c r="B1437" s="18">
        <v>42682</v>
      </c>
      <c r="C1437" s="4" t="s">
        <v>179</v>
      </c>
      <c r="D1437" s="5">
        <v>2016</v>
      </c>
      <c r="E1437" s="4" t="str">
        <f t="shared" si="363"/>
        <v>WhitmanGeneral2016</v>
      </c>
      <c r="F1437" s="4">
        <v>21629</v>
      </c>
      <c r="G1437" s="4">
        <v>3634</v>
      </c>
      <c r="H1437" s="4">
        <v>19257</v>
      </c>
      <c r="I1437" s="4">
        <v>2</v>
      </c>
      <c r="J1437" s="4">
        <v>931</v>
      </c>
      <c r="K1437" s="6">
        <f t="shared" si="364"/>
        <v>18328</v>
      </c>
      <c r="L1437" s="4">
        <f t="shared" si="365"/>
        <v>0</v>
      </c>
      <c r="M1437" s="4">
        <v>22854</v>
      </c>
      <c r="N1437" s="4">
        <v>19259</v>
      </c>
      <c r="O1437" s="4">
        <v>18328</v>
      </c>
      <c r="P1437" s="4">
        <v>676</v>
      </c>
      <c r="Q1437" s="6"/>
      <c r="R1437" s="4">
        <v>255</v>
      </c>
      <c r="S1437" s="6"/>
      <c r="T1437" s="6"/>
      <c r="U1437" s="6">
        <v>27</v>
      </c>
      <c r="V1437" s="6"/>
      <c r="W1437" s="6"/>
      <c r="X1437" s="4">
        <v>0</v>
      </c>
      <c r="Y1437" s="2" t="s">
        <v>1165</v>
      </c>
      <c r="Z1437" s="4">
        <v>383</v>
      </c>
      <c r="AA1437" s="4">
        <v>241</v>
      </c>
      <c r="AB1437" s="4">
        <v>241</v>
      </c>
      <c r="AC1437" s="4">
        <v>0</v>
      </c>
      <c r="AD1437" s="6"/>
      <c r="AE1437" s="6"/>
      <c r="AF1437" s="6"/>
      <c r="AG1437" s="6"/>
      <c r="AH1437" s="4">
        <v>1</v>
      </c>
      <c r="AI1437" s="4">
        <v>1</v>
      </c>
      <c r="AJ1437" s="6"/>
      <c r="AK1437" s="6"/>
      <c r="AL1437" s="6"/>
      <c r="AM1437" s="6"/>
      <c r="AN1437" s="4">
        <v>7</v>
      </c>
      <c r="AO1437" s="4">
        <v>26</v>
      </c>
      <c r="AP1437" s="4">
        <v>5</v>
      </c>
      <c r="AQ1437" s="4">
        <v>18</v>
      </c>
      <c r="AR1437" s="4">
        <v>3</v>
      </c>
      <c r="AS1437" s="6"/>
      <c r="AT1437" s="6"/>
      <c r="AU1437" s="6"/>
      <c r="AV1437" s="6"/>
      <c r="AW1437" s="4">
        <v>384</v>
      </c>
      <c r="AX1437" s="4">
        <v>242</v>
      </c>
      <c r="AY1437" s="6"/>
      <c r="AZ1437" s="4">
        <v>0</v>
      </c>
      <c r="BA1437" s="6"/>
      <c r="BB1437" s="6"/>
      <c r="BC1437" s="6"/>
      <c r="BD1437" s="6"/>
      <c r="BE1437" s="6"/>
      <c r="BF1437" s="6"/>
      <c r="BG1437" s="8">
        <v>50</v>
      </c>
      <c r="BH1437" s="6"/>
      <c r="BI1437" s="6"/>
      <c r="BJ1437" s="6"/>
      <c r="BK1437" s="4">
        <v>6900</v>
      </c>
      <c r="BL1437" s="4">
        <v>12309</v>
      </c>
      <c r="BM1437" s="4">
        <v>460</v>
      </c>
      <c r="BN1437" s="6"/>
      <c r="BO1437" s="6"/>
      <c r="BP1437" s="4">
        <v>0</v>
      </c>
      <c r="BQ1437" s="6"/>
      <c r="BR1437" s="4">
        <f t="shared" si="366"/>
        <v>18991</v>
      </c>
      <c r="BS1437" s="4">
        <f t="shared" si="367"/>
        <v>18068</v>
      </c>
      <c r="BT1437" s="4">
        <f t="shared" si="368"/>
        <v>252</v>
      </c>
      <c r="BU1437" s="4">
        <f t="shared" si="369"/>
        <v>22464</v>
      </c>
    </row>
    <row r="1438" spans="1:75">
      <c r="A1438" s="4" t="s">
        <v>176</v>
      </c>
      <c r="B1438" s="18">
        <v>42682</v>
      </c>
      <c r="C1438" s="4" t="s">
        <v>179</v>
      </c>
      <c r="D1438" s="5">
        <v>2016</v>
      </c>
      <c r="E1438" s="4" t="str">
        <f t="shared" si="363"/>
        <v>YakimaGeneral2016</v>
      </c>
      <c r="F1438" s="4">
        <v>114192</v>
      </c>
      <c r="G1438" s="4">
        <v>9119</v>
      </c>
      <c r="H1438" s="4">
        <v>80911</v>
      </c>
      <c r="I1438" s="4">
        <v>3</v>
      </c>
      <c r="J1438" s="4">
        <v>2</v>
      </c>
      <c r="K1438" s="6">
        <f t="shared" si="364"/>
        <v>80912</v>
      </c>
      <c r="L1438" s="4">
        <f t="shared" si="365"/>
        <v>0</v>
      </c>
      <c r="M1438" s="4">
        <v>114548</v>
      </c>
      <c r="N1438" s="4">
        <v>81380</v>
      </c>
      <c r="O1438" s="4">
        <v>80912</v>
      </c>
      <c r="P1438" s="4">
        <v>29</v>
      </c>
      <c r="Q1438" s="6"/>
      <c r="R1438" s="4">
        <v>439</v>
      </c>
      <c r="S1438" s="6"/>
      <c r="T1438" s="6"/>
      <c r="U1438" s="6">
        <v>201</v>
      </c>
      <c r="V1438" s="6"/>
      <c r="W1438" s="6"/>
      <c r="X1438" s="4">
        <v>0</v>
      </c>
      <c r="Y1438" s="2" t="s">
        <v>1165</v>
      </c>
      <c r="Z1438" s="4">
        <v>1231</v>
      </c>
      <c r="AA1438" s="4">
        <v>698</v>
      </c>
      <c r="AB1438" s="4">
        <v>694</v>
      </c>
      <c r="AC1438" s="4">
        <v>4</v>
      </c>
      <c r="AD1438" s="6"/>
      <c r="AE1438" s="6"/>
      <c r="AF1438" s="6"/>
      <c r="AG1438" s="6"/>
      <c r="AH1438" s="4">
        <v>7</v>
      </c>
      <c r="AI1438" s="4">
        <v>7</v>
      </c>
      <c r="AJ1438" s="6"/>
      <c r="AK1438" s="6"/>
      <c r="AL1438" s="6"/>
      <c r="AM1438" s="6"/>
      <c r="AN1438" s="4">
        <v>72</v>
      </c>
      <c r="AO1438" s="4">
        <v>93</v>
      </c>
      <c r="AP1438" s="4">
        <v>29</v>
      </c>
      <c r="AQ1438" s="4">
        <v>27</v>
      </c>
      <c r="AR1438" s="4">
        <v>37</v>
      </c>
      <c r="AS1438" s="6"/>
      <c r="AT1438" s="6"/>
      <c r="AU1438" s="6"/>
      <c r="AV1438" s="6"/>
      <c r="AW1438" s="4">
        <v>1238</v>
      </c>
      <c r="AX1438" s="4">
        <v>701</v>
      </c>
      <c r="AY1438" s="6"/>
      <c r="AZ1438" s="4">
        <v>5</v>
      </c>
      <c r="BA1438" s="6"/>
      <c r="BB1438" s="6"/>
      <c r="BC1438" s="6"/>
      <c r="BD1438" s="6"/>
      <c r="BE1438" s="6"/>
      <c r="BF1438" s="6"/>
      <c r="BG1438" s="8">
        <v>326</v>
      </c>
      <c r="BH1438" s="6"/>
      <c r="BI1438" s="6"/>
      <c r="BJ1438" s="6"/>
      <c r="BK1438" s="4">
        <v>23517</v>
      </c>
      <c r="BL1438" s="4">
        <v>57532</v>
      </c>
      <c r="BM1438" s="4">
        <v>0</v>
      </c>
      <c r="BN1438" s="6"/>
      <c r="BO1438" s="6"/>
      <c r="BP1438" s="4">
        <v>791</v>
      </c>
      <c r="BQ1438" s="6"/>
      <c r="BR1438" s="4">
        <f t="shared" si="366"/>
        <v>80577</v>
      </c>
      <c r="BS1438" s="4">
        <f t="shared" si="367"/>
        <v>80179</v>
      </c>
      <c r="BT1438" s="4">
        <f t="shared" si="368"/>
        <v>398</v>
      </c>
      <c r="BU1438" s="4">
        <f t="shared" si="369"/>
        <v>113245</v>
      </c>
    </row>
    <row r="1439" spans="1:75">
      <c r="A1439" s="21" t="s">
        <v>178</v>
      </c>
      <c r="B1439" s="22">
        <v>42682</v>
      </c>
      <c r="C1439" s="21" t="s">
        <v>179</v>
      </c>
      <c r="D1439" s="23">
        <v>2016</v>
      </c>
      <c r="E1439" s="21" t="s">
        <v>1173</v>
      </c>
      <c r="F1439" s="21">
        <v>4277499</v>
      </c>
      <c r="G1439" s="21">
        <v>422347</v>
      </c>
      <c r="H1439" s="21">
        <v>3363716</v>
      </c>
      <c r="I1439" s="21">
        <v>767</v>
      </c>
      <c r="J1439" s="21">
        <v>1084</v>
      </c>
      <c r="K1439" s="6">
        <v>3363399</v>
      </c>
      <c r="L1439" s="21">
        <v>-43</v>
      </c>
      <c r="M1439" s="21">
        <v>4333825</v>
      </c>
      <c r="N1439" s="21">
        <v>3401591</v>
      </c>
      <c r="O1439" s="21">
        <v>3363442</v>
      </c>
      <c r="P1439" s="21">
        <v>2235</v>
      </c>
      <c r="Q1439" s="6"/>
      <c r="R1439" s="21">
        <v>35927</v>
      </c>
      <c r="S1439" s="6"/>
      <c r="T1439" s="6"/>
      <c r="U1439" s="6"/>
      <c r="V1439" s="6"/>
      <c r="W1439" s="6"/>
      <c r="X1439" s="21">
        <v>-14</v>
      </c>
      <c r="Y1439" s="38"/>
      <c r="Z1439" s="21">
        <v>90780</v>
      </c>
      <c r="AA1439" s="21">
        <v>57522</v>
      </c>
      <c r="AB1439" s="21">
        <v>56393</v>
      </c>
      <c r="AC1439" s="21">
        <v>1123</v>
      </c>
      <c r="AD1439" s="6"/>
      <c r="AE1439" s="6"/>
      <c r="AF1439" s="6"/>
      <c r="AG1439" s="6"/>
      <c r="AH1439" s="21">
        <v>1098</v>
      </c>
      <c r="AI1439" s="21">
        <v>1017</v>
      </c>
      <c r="AJ1439" s="6"/>
      <c r="AK1439" s="6"/>
      <c r="AL1439" s="6"/>
      <c r="AM1439" s="6"/>
      <c r="AN1439" s="21">
        <v>5451</v>
      </c>
      <c r="AO1439" s="21">
        <v>6172</v>
      </c>
      <c r="AP1439" s="21">
        <v>1168</v>
      </c>
      <c r="AQ1439" s="21">
        <v>3358</v>
      </c>
      <c r="AR1439" s="21">
        <v>1652</v>
      </c>
      <c r="AS1439" s="6"/>
      <c r="AT1439" s="6"/>
      <c r="AU1439" s="6"/>
      <c r="AV1439" s="6"/>
      <c r="AW1439" s="21">
        <v>91878</v>
      </c>
      <c r="AX1439" s="21">
        <v>57410</v>
      </c>
      <c r="AY1439" s="6"/>
      <c r="AZ1439" s="21">
        <v>12576</v>
      </c>
      <c r="BA1439" s="6"/>
      <c r="BB1439" s="6"/>
      <c r="BC1439" s="6"/>
      <c r="BD1439" s="6"/>
      <c r="BE1439" s="6"/>
      <c r="BF1439" s="6"/>
      <c r="BG1439" s="21">
        <v>17418</v>
      </c>
      <c r="BH1439" s="6"/>
      <c r="BI1439" s="6"/>
      <c r="BJ1439" s="6"/>
      <c r="BK1439" s="21">
        <v>1934136</v>
      </c>
      <c r="BL1439" s="21">
        <v>1437461</v>
      </c>
      <c r="BM1439" s="21">
        <v>48683</v>
      </c>
      <c r="BN1439" s="6"/>
      <c r="BO1439" s="6"/>
      <c r="BP1439" s="21">
        <v>2139</v>
      </c>
      <c r="BQ1439" s="6"/>
      <c r="BR1439" s="21">
        <v>3324223</v>
      </c>
      <c r="BS1439" s="21">
        <v>3290098</v>
      </c>
      <c r="BT1439" s="21">
        <v>33152</v>
      </c>
      <c r="BU1439" s="21">
        <v>4237594</v>
      </c>
      <c r="BV1439" s="21"/>
      <c r="BW1439" s="21">
        <v>57</v>
      </c>
    </row>
    <row r="1440" spans="1:75">
      <c r="A1440" s="4" t="s">
        <v>98</v>
      </c>
      <c r="B1440" s="18">
        <v>42584</v>
      </c>
      <c r="C1440" s="4" t="s">
        <v>220</v>
      </c>
      <c r="D1440" s="5">
        <v>2016</v>
      </c>
      <c r="E1440" s="4" t="str">
        <f t="shared" ref="E1440:E1478" si="370">CONCATENATE(A1440,C1440,D1440)</f>
        <v>AdamsPrimary2016</v>
      </c>
      <c r="F1440" s="4">
        <v>6409</v>
      </c>
      <c r="G1440" s="4">
        <v>620</v>
      </c>
      <c r="H1440" s="4">
        <v>2075</v>
      </c>
      <c r="I1440" s="4">
        <v>0</v>
      </c>
      <c r="J1440" s="4">
        <v>0</v>
      </c>
      <c r="K1440" s="6">
        <f t="shared" ref="K1440:K1478" si="371">IF(ISBLANK(I1440),0,H1440+I1440-J1440)</f>
        <v>2075</v>
      </c>
      <c r="L1440" s="4">
        <f t="shared" ref="L1440:L1478" si="372">(H1440+I1440-J1440)-(O1440)</f>
        <v>0</v>
      </c>
      <c r="M1440" s="4">
        <v>6413</v>
      </c>
      <c r="N1440" s="4">
        <v>2088</v>
      </c>
      <c r="O1440" s="4">
        <v>2075</v>
      </c>
      <c r="P1440" s="4">
        <v>0</v>
      </c>
      <c r="Q1440" s="6"/>
      <c r="R1440" s="4">
        <v>13</v>
      </c>
      <c r="S1440" s="6"/>
      <c r="T1440" s="6"/>
      <c r="U1440" s="6"/>
      <c r="V1440" s="6"/>
      <c r="W1440" s="6"/>
      <c r="X1440" s="4">
        <v>0</v>
      </c>
      <c r="Y1440" s="2" t="s">
        <v>1165</v>
      </c>
      <c r="Z1440" s="4">
        <v>52</v>
      </c>
      <c r="AA1440" s="4">
        <v>6</v>
      </c>
      <c r="AB1440" s="4">
        <v>6</v>
      </c>
      <c r="AC1440" s="4">
        <v>0</v>
      </c>
      <c r="AD1440" s="6"/>
      <c r="AE1440" s="6"/>
      <c r="AF1440" s="6"/>
      <c r="AG1440" s="6"/>
      <c r="AH1440" s="4">
        <v>0</v>
      </c>
      <c r="AI1440" s="4">
        <v>0</v>
      </c>
      <c r="AJ1440" s="6"/>
      <c r="AK1440" s="6"/>
      <c r="AL1440" s="6"/>
      <c r="AM1440" s="6"/>
      <c r="AN1440" s="4">
        <v>0</v>
      </c>
      <c r="AO1440" s="4">
        <v>0</v>
      </c>
      <c r="AP1440" s="4">
        <v>0</v>
      </c>
      <c r="AQ1440" s="4">
        <v>0</v>
      </c>
      <c r="AR1440" s="4">
        <v>0</v>
      </c>
      <c r="AS1440" s="6"/>
      <c r="AT1440" s="6"/>
      <c r="AU1440" s="6"/>
      <c r="AV1440" s="6"/>
      <c r="AW1440" s="4">
        <v>52</v>
      </c>
      <c r="AX1440" s="4">
        <v>6</v>
      </c>
      <c r="AY1440" s="6"/>
      <c r="AZ1440" s="4">
        <v>0</v>
      </c>
      <c r="BA1440" s="6"/>
      <c r="BB1440" s="6"/>
      <c r="BC1440" s="6"/>
      <c r="BD1440" s="6"/>
      <c r="BE1440" s="6"/>
      <c r="BF1440" s="6"/>
      <c r="BG1440" s="8">
        <v>0</v>
      </c>
      <c r="BH1440" s="6"/>
      <c r="BI1440" s="6"/>
      <c r="BJ1440" s="6"/>
      <c r="BK1440" s="4">
        <v>1331</v>
      </c>
      <c r="BL1440" s="4">
        <v>757</v>
      </c>
      <c r="BM1440" s="4">
        <v>0</v>
      </c>
      <c r="BN1440" s="6"/>
      <c r="BO1440" s="6"/>
      <c r="BP1440" s="4">
        <v>0</v>
      </c>
      <c r="BQ1440" s="6"/>
      <c r="BR1440" s="4">
        <v>2082</v>
      </c>
      <c r="BS1440" s="4">
        <v>2069</v>
      </c>
      <c r="BT1440" s="4">
        <v>13</v>
      </c>
      <c r="BU1440" s="4">
        <v>6361</v>
      </c>
    </row>
    <row r="1441" spans="1:73">
      <c r="A1441" s="4" t="s">
        <v>101</v>
      </c>
      <c r="B1441" s="18">
        <v>42584</v>
      </c>
      <c r="C1441" s="4" t="s">
        <v>220</v>
      </c>
      <c r="D1441" s="5">
        <v>2016</v>
      </c>
      <c r="E1441" s="4" t="str">
        <f t="shared" si="370"/>
        <v>AsotinPrimary2016</v>
      </c>
      <c r="F1441" s="4">
        <v>13655</v>
      </c>
      <c r="G1441" s="4">
        <v>2646</v>
      </c>
      <c r="H1441" s="4">
        <v>4657</v>
      </c>
      <c r="I1441" s="4">
        <v>0</v>
      </c>
      <c r="J1441" s="4">
        <v>0</v>
      </c>
      <c r="K1441" s="6">
        <f t="shared" si="371"/>
        <v>4657</v>
      </c>
      <c r="L1441" s="4">
        <f t="shared" si="372"/>
        <v>0</v>
      </c>
      <c r="M1441" s="4">
        <v>13664</v>
      </c>
      <c r="N1441" s="4">
        <v>4691</v>
      </c>
      <c r="O1441" s="4">
        <v>4657</v>
      </c>
      <c r="P1441" s="4">
        <v>0</v>
      </c>
      <c r="Q1441" s="6"/>
      <c r="R1441" s="4">
        <v>34</v>
      </c>
      <c r="S1441" s="6"/>
      <c r="T1441" s="6"/>
      <c r="U1441" s="6"/>
      <c r="V1441" s="6"/>
      <c r="W1441" s="6"/>
      <c r="X1441" s="4">
        <v>0</v>
      </c>
      <c r="Y1441" s="2" t="s">
        <v>1165</v>
      </c>
      <c r="Z1441" s="4">
        <v>56</v>
      </c>
      <c r="AA1441" s="4">
        <v>7</v>
      </c>
      <c r="AB1441" s="4">
        <v>7</v>
      </c>
      <c r="AC1441" s="4">
        <v>0</v>
      </c>
      <c r="AD1441" s="6"/>
      <c r="AE1441" s="6"/>
      <c r="AF1441" s="6"/>
      <c r="AG1441" s="6"/>
      <c r="AH1441" s="4">
        <v>0</v>
      </c>
      <c r="AI1441" s="4">
        <v>0</v>
      </c>
      <c r="AJ1441" s="6"/>
      <c r="AK1441" s="6"/>
      <c r="AL1441" s="6"/>
      <c r="AM1441" s="6"/>
      <c r="AN1441" s="4">
        <v>0</v>
      </c>
      <c r="AO1441" s="4">
        <v>0</v>
      </c>
      <c r="AP1441" s="4">
        <v>0</v>
      </c>
      <c r="AQ1441" s="4">
        <v>0</v>
      </c>
      <c r="AR1441" s="4">
        <v>0</v>
      </c>
      <c r="AS1441" s="6"/>
      <c r="AT1441" s="6"/>
      <c r="AU1441" s="6"/>
      <c r="AV1441" s="6"/>
      <c r="AW1441" s="4">
        <v>56</v>
      </c>
      <c r="AX1441" s="4">
        <v>7</v>
      </c>
      <c r="AY1441" s="6"/>
      <c r="AZ1441" s="4">
        <v>0</v>
      </c>
      <c r="BA1441" s="6"/>
      <c r="BB1441" s="6"/>
      <c r="BC1441" s="6"/>
      <c r="BD1441" s="6"/>
      <c r="BE1441" s="6"/>
      <c r="BF1441" s="6"/>
      <c r="BG1441" s="8">
        <v>0</v>
      </c>
      <c r="BH1441" s="6"/>
      <c r="BI1441" s="6"/>
      <c r="BJ1441" s="6"/>
      <c r="BK1441" s="4">
        <v>2479</v>
      </c>
      <c r="BL1441" s="4">
        <v>2212</v>
      </c>
      <c r="BM1441" s="4">
        <v>2</v>
      </c>
      <c r="BN1441" s="6"/>
      <c r="BO1441" s="6"/>
      <c r="BP1441" s="4">
        <v>0</v>
      </c>
      <c r="BQ1441" s="6"/>
      <c r="BR1441" s="4">
        <v>4684</v>
      </c>
      <c r="BS1441" s="4">
        <v>4650</v>
      </c>
      <c r="BT1441" s="4">
        <v>34</v>
      </c>
      <c r="BU1441" s="4">
        <v>13608</v>
      </c>
    </row>
    <row r="1442" spans="1:73">
      <c r="A1442" s="4" t="s">
        <v>103</v>
      </c>
      <c r="B1442" s="18">
        <v>42584</v>
      </c>
      <c r="C1442" s="4" t="s">
        <v>220</v>
      </c>
      <c r="D1442" s="5">
        <v>2016</v>
      </c>
      <c r="E1442" s="4" t="str">
        <f t="shared" si="370"/>
        <v>BentonPrimary2016</v>
      </c>
      <c r="F1442" s="4">
        <v>102626</v>
      </c>
      <c r="G1442" s="4">
        <v>6667</v>
      </c>
      <c r="H1442" s="4">
        <v>34329</v>
      </c>
      <c r="I1442" s="4">
        <v>2</v>
      </c>
      <c r="J1442" s="4">
        <v>0</v>
      </c>
      <c r="K1442" s="6">
        <f t="shared" si="371"/>
        <v>34331</v>
      </c>
      <c r="L1442" s="4">
        <f t="shared" si="372"/>
        <v>0</v>
      </c>
      <c r="M1442" s="4">
        <v>103239</v>
      </c>
      <c r="N1442" s="4">
        <v>36187</v>
      </c>
      <c r="O1442" s="4">
        <v>34331</v>
      </c>
      <c r="P1442" s="4">
        <v>0</v>
      </c>
      <c r="Q1442" s="6"/>
      <c r="R1442" s="4">
        <v>1856</v>
      </c>
      <c r="S1442" s="6"/>
      <c r="T1442" s="6"/>
      <c r="U1442" s="6"/>
      <c r="V1442" s="6"/>
      <c r="W1442" s="6"/>
      <c r="X1442" s="4">
        <v>0</v>
      </c>
      <c r="Y1442" s="2">
        <v>0</v>
      </c>
      <c r="Z1442" s="4">
        <v>768</v>
      </c>
      <c r="AA1442" s="4">
        <v>136</v>
      </c>
      <c r="AB1442" s="4">
        <v>131</v>
      </c>
      <c r="AC1442" s="4">
        <v>5</v>
      </c>
      <c r="AD1442" s="6"/>
      <c r="AE1442" s="6"/>
      <c r="AF1442" s="6"/>
      <c r="AG1442" s="6"/>
      <c r="AH1442" s="4">
        <v>0</v>
      </c>
      <c r="AI1442" s="4">
        <v>0</v>
      </c>
      <c r="AJ1442" s="6"/>
      <c r="AK1442" s="6"/>
      <c r="AL1442" s="6"/>
      <c r="AM1442" s="6"/>
      <c r="AN1442" s="4">
        <v>0</v>
      </c>
      <c r="AO1442" s="4">
        <v>0</v>
      </c>
      <c r="AP1442" s="4">
        <v>0</v>
      </c>
      <c r="AQ1442" s="4">
        <v>0</v>
      </c>
      <c r="AR1442" s="4">
        <v>0</v>
      </c>
      <c r="AS1442" s="6"/>
      <c r="AT1442" s="6"/>
      <c r="AU1442" s="6"/>
      <c r="AV1442" s="6"/>
      <c r="AW1442" s="4">
        <v>768</v>
      </c>
      <c r="AX1442" s="4">
        <v>131</v>
      </c>
      <c r="AY1442" s="6"/>
      <c r="AZ1442" s="4">
        <v>1</v>
      </c>
      <c r="BA1442" s="6"/>
      <c r="BB1442" s="6"/>
      <c r="BC1442" s="6"/>
      <c r="BD1442" s="6"/>
      <c r="BE1442" s="6"/>
      <c r="BF1442" s="6"/>
      <c r="BG1442" s="8">
        <v>12</v>
      </c>
      <c r="BH1442" s="6"/>
      <c r="BI1442" s="6"/>
      <c r="BJ1442" s="6"/>
      <c r="BK1442" s="4">
        <v>16002</v>
      </c>
      <c r="BL1442" s="4">
        <v>36166</v>
      </c>
      <c r="BM1442" s="4">
        <v>30</v>
      </c>
      <c r="BN1442" s="6"/>
      <c r="BO1442" s="6"/>
      <c r="BP1442" s="4">
        <v>7</v>
      </c>
      <c r="BQ1442" s="6"/>
      <c r="BR1442" s="4">
        <v>36050</v>
      </c>
      <c r="BS1442" s="4">
        <v>34199</v>
      </c>
      <c r="BT1442" s="4">
        <v>1851</v>
      </c>
      <c r="BU1442" s="4">
        <v>102470</v>
      </c>
    </row>
    <row r="1443" spans="1:73">
      <c r="A1443" s="4" t="s">
        <v>105</v>
      </c>
      <c r="B1443" s="18">
        <v>42584</v>
      </c>
      <c r="C1443" s="4" t="s">
        <v>220</v>
      </c>
      <c r="D1443" s="5">
        <v>2016</v>
      </c>
      <c r="E1443" s="4" t="str">
        <f t="shared" si="370"/>
        <v>ChelanPrimary2016</v>
      </c>
      <c r="F1443" s="4">
        <v>41593</v>
      </c>
      <c r="G1443" s="4">
        <v>3475</v>
      </c>
      <c r="H1443" s="4">
        <v>15966</v>
      </c>
      <c r="I1443" s="4">
        <v>0</v>
      </c>
      <c r="J1443" s="4">
        <v>0</v>
      </c>
      <c r="K1443" s="6">
        <f t="shared" si="371"/>
        <v>15966</v>
      </c>
      <c r="L1443" s="4">
        <f t="shared" si="372"/>
        <v>0</v>
      </c>
      <c r="M1443" s="4">
        <v>41655</v>
      </c>
      <c r="N1443" s="4">
        <v>16123</v>
      </c>
      <c r="O1443" s="4">
        <v>15966</v>
      </c>
      <c r="P1443" s="4">
        <v>0</v>
      </c>
      <c r="Q1443" s="6"/>
      <c r="R1443" s="4">
        <v>157</v>
      </c>
      <c r="S1443" s="6"/>
      <c r="T1443" s="6"/>
      <c r="U1443" s="6"/>
      <c r="V1443" s="6"/>
      <c r="W1443" s="6"/>
      <c r="X1443" s="4">
        <v>0</v>
      </c>
      <c r="Y1443" s="2" t="s">
        <v>1165</v>
      </c>
      <c r="Z1443" s="4">
        <v>331</v>
      </c>
      <c r="AA1443" s="4">
        <v>70</v>
      </c>
      <c r="AB1443" s="4">
        <v>69</v>
      </c>
      <c r="AC1443" s="4">
        <v>1</v>
      </c>
      <c r="AD1443" s="6"/>
      <c r="AE1443" s="6"/>
      <c r="AF1443" s="6"/>
      <c r="AG1443" s="6"/>
      <c r="AH1443" s="4">
        <v>0</v>
      </c>
      <c r="AI1443" s="4">
        <v>0</v>
      </c>
      <c r="AJ1443" s="6"/>
      <c r="AK1443" s="6"/>
      <c r="AL1443" s="6"/>
      <c r="AM1443" s="6"/>
      <c r="AN1443" s="4">
        <v>0</v>
      </c>
      <c r="AO1443" s="4">
        <v>0</v>
      </c>
      <c r="AP1443" s="4">
        <v>0</v>
      </c>
      <c r="AQ1443" s="4">
        <v>0</v>
      </c>
      <c r="AR1443" s="4">
        <v>0</v>
      </c>
      <c r="AS1443" s="6"/>
      <c r="AT1443" s="6"/>
      <c r="AU1443" s="6"/>
      <c r="AV1443" s="6"/>
      <c r="AW1443" s="4">
        <v>331</v>
      </c>
      <c r="AX1443" s="4">
        <v>69</v>
      </c>
      <c r="AY1443" s="6"/>
      <c r="AZ1443" s="4">
        <v>3</v>
      </c>
      <c r="BA1443" s="6"/>
      <c r="BB1443" s="6"/>
      <c r="BC1443" s="6"/>
      <c r="BD1443" s="6"/>
      <c r="BE1443" s="6"/>
      <c r="BF1443" s="6"/>
      <c r="BG1443" s="8">
        <v>34</v>
      </c>
      <c r="BH1443" s="6"/>
      <c r="BI1443" s="6"/>
      <c r="BJ1443" s="6"/>
      <c r="BK1443" s="4">
        <v>11226</v>
      </c>
      <c r="BL1443" s="4">
        <v>4860</v>
      </c>
      <c r="BM1443" s="4">
        <v>53</v>
      </c>
      <c r="BN1443" s="6"/>
      <c r="BO1443" s="6"/>
      <c r="BP1443" s="4">
        <v>4</v>
      </c>
      <c r="BQ1443" s="6"/>
      <c r="BR1443" s="4">
        <v>16050</v>
      </c>
      <c r="BS1443" s="4">
        <v>15894</v>
      </c>
      <c r="BT1443" s="4">
        <v>156</v>
      </c>
      <c r="BU1443" s="4">
        <v>41321</v>
      </c>
    </row>
    <row r="1444" spans="1:73">
      <c r="A1444" s="4" t="s">
        <v>107</v>
      </c>
      <c r="B1444" s="18">
        <v>42584</v>
      </c>
      <c r="C1444" s="4" t="s">
        <v>220</v>
      </c>
      <c r="D1444" s="5">
        <v>2016</v>
      </c>
      <c r="E1444" s="4" t="str">
        <f t="shared" si="370"/>
        <v>ClallamPrimary2016</v>
      </c>
      <c r="F1444" s="4">
        <v>49026</v>
      </c>
      <c r="G1444" s="4">
        <v>4657</v>
      </c>
      <c r="H1444" s="4">
        <v>20077</v>
      </c>
      <c r="I1444" s="4">
        <v>1</v>
      </c>
      <c r="J1444" s="4">
        <v>0</v>
      </c>
      <c r="K1444" s="6">
        <f t="shared" si="371"/>
        <v>20078</v>
      </c>
      <c r="L1444" s="4">
        <f t="shared" si="372"/>
        <v>0</v>
      </c>
      <c r="M1444" s="4">
        <v>49026</v>
      </c>
      <c r="N1444" s="4">
        <v>20244</v>
      </c>
      <c r="O1444" s="4">
        <v>20078</v>
      </c>
      <c r="P1444" s="4">
        <v>0</v>
      </c>
      <c r="Q1444" s="6"/>
      <c r="R1444" s="4">
        <v>166</v>
      </c>
      <c r="S1444" s="6"/>
      <c r="T1444" s="6"/>
      <c r="U1444" s="6"/>
      <c r="V1444" s="6"/>
      <c r="W1444" s="6"/>
      <c r="X1444" s="4">
        <v>0</v>
      </c>
      <c r="Y1444" s="2" t="s">
        <v>1165</v>
      </c>
      <c r="Z1444" s="4">
        <v>685</v>
      </c>
      <c r="AA1444" s="4">
        <v>71</v>
      </c>
      <c r="AB1444" s="4">
        <v>69</v>
      </c>
      <c r="AC1444" s="4">
        <v>2</v>
      </c>
      <c r="AD1444" s="6"/>
      <c r="AE1444" s="6"/>
      <c r="AF1444" s="6"/>
      <c r="AG1444" s="6"/>
      <c r="AH1444" s="4">
        <v>0</v>
      </c>
      <c r="AI1444" s="4">
        <v>0</v>
      </c>
      <c r="AJ1444" s="6"/>
      <c r="AK1444" s="6"/>
      <c r="AL1444" s="6"/>
      <c r="AM1444" s="6"/>
      <c r="AN1444" s="4">
        <v>0</v>
      </c>
      <c r="AO1444" s="4">
        <v>0</v>
      </c>
      <c r="AP1444" s="4">
        <v>0</v>
      </c>
      <c r="AQ1444" s="4">
        <v>0</v>
      </c>
      <c r="AR1444" s="4">
        <v>0</v>
      </c>
      <c r="AS1444" s="6"/>
      <c r="AT1444" s="6"/>
      <c r="AU1444" s="6"/>
      <c r="AV1444" s="6"/>
      <c r="AW1444" s="4">
        <v>685</v>
      </c>
      <c r="AX1444" s="4">
        <v>69</v>
      </c>
      <c r="AY1444" s="6"/>
      <c r="AZ1444" s="4">
        <v>0</v>
      </c>
      <c r="BA1444" s="6"/>
      <c r="BB1444" s="6"/>
      <c r="BC1444" s="6"/>
      <c r="BD1444" s="6"/>
      <c r="BE1444" s="6"/>
      <c r="BF1444" s="6"/>
      <c r="BG1444" s="8">
        <v>5</v>
      </c>
      <c r="BH1444" s="6"/>
      <c r="BI1444" s="6"/>
      <c r="BJ1444" s="6"/>
      <c r="BK1444" s="4">
        <v>14087</v>
      </c>
      <c r="BL1444" s="4">
        <v>6152</v>
      </c>
      <c r="BM1444" s="4">
        <v>10</v>
      </c>
      <c r="BN1444" s="6"/>
      <c r="BO1444" s="6"/>
      <c r="BP1444" s="4">
        <v>12</v>
      </c>
      <c r="BQ1444" s="6"/>
      <c r="BR1444" s="4">
        <v>20173</v>
      </c>
      <c r="BS1444" s="4">
        <v>20009</v>
      </c>
      <c r="BT1444" s="4">
        <v>164</v>
      </c>
      <c r="BU1444" s="4">
        <v>48341</v>
      </c>
    </row>
    <row r="1445" spans="1:73">
      <c r="A1445" s="4" t="s">
        <v>109</v>
      </c>
      <c r="B1445" s="18">
        <v>42584</v>
      </c>
      <c r="C1445" s="4" t="s">
        <v>220</v>
      </c>
      <c r="D1445" s="5">
        <v>2016</v>
      </c>
      <c r="E1445" s="4" t="str">
        <f t="shared" si="370"/>
        <v>ClarkPrimary2016</v>
      </c>
      <c r="F1445" s="4">
        <v>260815</v>
      </c>
      <c r="G1445" s="4">
        <v>202798</v>
      </c>
      <c r="H1445" s="4">
        <v>79849</v>
      </c>
      <c r="I1445" s="4">
        <v>18</v>
      </c>
      <c r="J1445" s="4">
        <v>0</v>
      </c>
      <c r="K1445" s="6">
        <f t="shared" si="371"/>
        <v>79867</v>
      </c>
      <c r="L1445" s="4">
        <f t="shared" si="372"/>
        <v>0</v>
      </c>
      <c r="M1445" s="4">
        <v>263156</v>
      </c>
      <c r="N1445" s="4">
        <v>80965</v>
      </c>
      <c r="O1445" s="4">
        <v>79867</v>
      </c>
      <c r="P1445" s="4">
        <v>0</v>
      </c>
      <c r="Q1445" s="6"/>
      <c r="R1445" s="4">
        <v>1098</v>
      </c>
      <c r="S1445" s="6"/>
      <c r="T1445" s="6"/>
      <c r="U1445" s="6"/>
      <c r="V1445" s="6"/>
      <c r="W1445" s="6"/>
      <c r="X1445" s="4">
        <v>0</v>
      </c>
      <c r="Y1445" s="2" t="s">
        <v>1165</v>
      </c>
      <c r="Z1445" s="4">
        <v>2349</v>
      </c>
      <c r="AA1445" s="4">
        <v>402</v>
      </c>
      <c r="AB1445" s="4">
        <v>396</v>
      </c>
      <c r="AC1445" s="4">
        <v>6</v>
      </c>
      <c r="AD1445" s="6"/>
      <c r="AE1445" s="6"/>
      <c r="AF1445" s="6"/>
      <c r="AG1445" s="6"/>
      <c r="AH1445" s="4">
        <v>0</v>
      </c>
      <c r="AI1445" s="4">
        <v>0</v>
      </c>
      <c r="AJ1445" s="6"/>
      <c r="AK1445" s="6"/>
      <c r="AL1445" s="6"/>
      <c r="AM1445" s="6"/>
      <c r="AN1445" s="4">
        <v>0</v>
      </c>
      <c r="AO1445" s="4">
        <v>0</v>
      </c>
      <c r="AP1445" s="4">
        <v>0</v>
      </c>
      <c r="AQ1445" s="4">
        <v>0</v>
      </c>
      <c r="AR1445" s="4">
        <v>0</v>
      </c>
      <c r="AS1445" s="6"/>
      <c r="AT1445" s="6"/>
      <c r="AU1445" s="6"/>
      <c r="AV1445" s="6"/>
      <c r="AW1445" s="4">
        <v>2349</v>
      </c>
      <c r="AX1445" s="4">
        <v>396</v>
      </c>
      <c r="AY1445" s="6"/>
      <c r="AZ1445" s="4">
        <v>3</v>
      </c>
      <c r="BA1445" s="6"/>
      <c r="BB1445" s="6"/>
      <c r="BC1445" s="6"/>
      <c r="BD1445" s="6"/>
      <c r="BE1445" s="6"/>
      <c r="BF1445" s="6"/>
      <c r="BG1445" s="8">
        <v>111</v>
      </c>
      <c r="BH1445" s="6"/>
      <c r="BI1445" s="6"/>
      <c r="BJ1445" s="6"/>
      <c r="BK1445" s="4">
        <v>32615</v>
      </c>
      <c r="BL1445" s="4">
        <v>48236</v>
      </c>
      <c r="BM1445" s="4">
        <v>48</v>
      </c>
      <c r="BN1445" s="6"/>
      <c r="BO1445" s="6"/>
      <c r="BP1445" s="4">
        <v>0</v>
      </c>
      <c r="BQ1445" s="6"/>
      <c r="BR1445" s="4">
        <v>80560</v>
      </c>
      <c r="BS1445" s="4">
        <v>79468</v>
      </c>
      <c r="BT1445" s="4">
        <v>1092</v>
      </c>
      <c r="BU1445" s="4">
        <v>260804</v>
      </c>
    </row>
    <row r="1446" spans="1:73">
      <c r="A1446" s="4" t="s">
        <v>111</v>
      </c>
      <c r="B1446" s="18">
        <v>42584</v>
      </c>
      <c r="C1446" s="4" t="s">
        <v>220</v>
      </c>
      <c r="D1446" s="5">
        <v>2016</v>
      </c>
      <c r="E1446" s="4" t="str">
        <f t="shared" si="370"/>
        <v>ColumbiaPrimary2016</v>
      </c>
      <c r="F1446" s="4">
        <v>2630</v>
      </c>
      <c r="G1446" s="4">
        <v>341</v>
      </c>
      <c r="H1446" s="4">
        <v>1120</v>
      </c>
      <c r="I1446" s="4">
        <v>0</v>
      </c>
      <c r="J1446" s="4">
        <v>0</v>
      </c>
      <c r="K1446" s="6">
        <f t="shared" si="371"/>
        <v>1120</v>
      </c>
      <c r="L1446" s="4">
        <f t="shared" si="372"/>
        <v>0</v>
      </c>
      <c r="M1446" s="4">
        <v>2630</v>
      </c>
      <c r="N1446" s="4">
        <v>1141</v>
      </c>
      <c r="O1446" s="4">
        <v>1120</v>
      </c>
      <c r="P1446" s="4">
        <v>0</v>
      </c>
      <c r="Q1446" s="6"/>
      <c r="R1446" s="4">
        <v>21</v>
      </c>
      <c r="S1446" s="6"/>
      <c r="T1446" s="6"/>
      <c r="U1446" s="6"/>
      <c r="V1446" s="6"/>
      <c r="W1446" s="6"/>
      <c r="X1446" s="4">
        <v>0</v>
      </c>
      <c r="Y1446" s="2" t="s">
        <v>1165</v>
      </c>
      <c r="Z1446" s="4">
        <v>21</v>
      </c>
      <c r="AA1446" s="4">
        <v>3</v>
      </c>
      <c r="AB1446" s="4">
        <v>3</v>
      </c>
      <c r="AC1446" s="4">
        <v>0</v>
      </c>
      <c r="AD1446" s="6"/>
      <c r="AE1446" s="6"/>
      <c r="AF1446" s="6"/>
      <c r="AG1446" s="6"/>
      <c r="AH1446" s="4">
        <v>0</v>
      </c>
      <c r="AI1446" s="4">
        <v>0</v>
      </c>
      <c r="AJ1446" s="6"/>
      <c r="AK1446" s="6"/>
      <c r="AL1446" s="6"/>
      <c r="AM1446" s="6"/>
      <c r="AN1446" s="4">
        <v>1</v>
      </c>
      <c r="AO1446" s="4">
        <v>1</v>
      </c>
      <c r="AP1446" s="4">
        <v>0</v>
      </c>
      <c r="AQ1446" s="4">
        <v>1</v>
      </c>
      <c r="AR1446" s="4">
        <v>0</v>
      </c>
      <c r="AS1446" s="6"/>
      <c r="AT1446" s="6"/>
      <c r="AU1446" s="6"/>
      <c r="AV1446" s="6"/>
      <c r="AW1446" s="4">
        <v>21</v>
      </c>
      <c r="AX1446" s="4">
        <v>3</v>
      </c>
      <c r="AY1446" s="6"/>
      <c r="AZ1446" s="4">
        <v>0</v>
      </c>
      <c r="BA1446" s="6"/>
      <c r="BB1446" s="6"/>
      <c r="BC1446" s="6"/>
      <c r="BD1446" s="6"/>
      <c r="BE1446" s="6"/>
      <c r="BF1446" s="6"/>
      <c r="BG1446" s="8">
        <v>0</v>
      </c>
      <c r="BH1446" s="6"/>
      <c r="BI1446" s="6"/>
      <c r="BJ1446" s="6"/>
      <c r="BK1446" s="4">
        <v>459</v>
      </c>
      <c r="BL1446" s="4">
        <v>682</v>
      </c>
      <c r="BM1446" s="4">
        <v>0</v>
      </c>
      <c r="BN1446" s="6"/>
      <c r="BO1446" s="6"/>
      <c r="BP1446" s="4">
        <v>0</v>
      </c>
      <c r="BQ1446" s="6"/>
      <c r="BR1446" s="4">
        <v>1137</v>
      </c>
      <c r="BS1446" s="4">
        <v>1116</v>
      </c>
      <c r="BT1446" s="4">
        <v>21</v>
      </c>
      <c r="BU1446" s="4">
        <v>2608</v>
      </c>
    </row>
    <row r="1447" spans="1:73">
      <c r="A1447" s="4" t="s">
        <v>113</v>
      </c>
      <c r="B1447" s="18">
        <v>42584</v>
      </c>
      <c r="C1447" s="4" t="s">
        <v>220</v>
      </c>
      <c r="D1447" s="5">
        <v>2016</v>
      </c>
      <c r="E1447" s="4" t="str">
        <f t="shared" si="370"/>
        <v>CowlitzPrimary2016</v>
      </c>
      <c r="F1447" s="4">
        <v>60937</v>
      </c>
      <c r="G1447" s="4">
        <v>7709</v>
      </c>
      <c r="H1447" s="4">
        <v>19715</v>
      </c>
      <c r="I1447" s="4">
        <v>4</v>
      </c>
      <c r="J1447" s="4">
        <v>1</v>
      </c>
      <c r="K1447" s="6">
        <f t="shared" si="371"/>
        <v>19718</v>
      </c>
      <c r="L1447" s="4">
        <f t="shared" si="372"/>
        <v>0</v>
      </c>
      <c r="M1447" s="4">
        <v>60979</v>
      </c>
      <c r="N1447" s="4">
        <v>19903</v>
      </c>
      <c r="O1447" s="4">
        <v>19718</v>
      </c>
      <c r="P1447" s="4">
        <v>0</v>
      </c>
      <c r="Q1447" s="6"/>
      <c r="R1447" s="4">
        <v>184</v>
      </c>
      <c r="S1447" s="6"/>
      <c r="T1447" s="6"/>
      <c r="U1447" s="6"/>
      <c r="V1447" s="6"/>
      <c r="W1447" s="6"/>
      <c r="X1447" s="4">
        <v>1</v>
      </c>
      <c r="Y1447" s="2" t="s">
        <v>1165</v>
      </c>
      <c r="Z1447" s="4">
        <v>542</v>
      </c>
      <c r="AA1447" s="4">
        <v>55</v>
      </c>
      <c r="AB1447" s="4">
        <v>54</v>
      </c>
      <c r="AC1447" s="4">
        <v>1</v>
      </c>
      <c r="AD1447" s="6"/>
      <c r="AE1447" s="6"/>
      <c r="AF1447" s="6"/>
      <c r="AG1447" s="6"/>
      <c r="AH1447" s="4">
        <v>0</v>
      </c>
      <c r="AI1447" s="4">
        <v>0</v>
      </c>
      <c r="AJ1447" s="6"/>
      <c r="AK1447" s="6"/>
      <c r="AL1447" s="6"/>
      <c r="AM1447" s="6"/>
      <c r="AN1447" s="4">
        <v>0</v>
      </c>
      <c r="AO1447" s="4">
        <v>0</v>
      </c>
      <c r="AP1447" s="4">
        <v>0</v>
      </c>
      <c r="AQ1447" s="4">
        <v>0</v>
      </c>
      <c r="AR1447" s="4">
        <v>0</v>
      </c>
      <c r="AS1447" s="6"/>
      <c r="AT1447" s="6"/>
      <c r="AU1447" s="6"/>
      <c r="AV1447" s="6"/>
      <c r="AW1447" s="4">
        <v>542</v>
      </c>
      <c r="AX1447" s="4">
        <v>54</v>
      </c>
      <c r="AY1447" s="6"/>
      <c r="AZ1447" s="4">
        <v>0</v>
      </c>
      <c r="BA1447" s="6"/>
      <c r="BB1447" s="6"/>
      <c r="BC1447" s="6"/>
      <c r="BD1447" s="6"/>
      <c r="BE1447" s="6"/>
      <c r="BF1447" s="6"/>
      <c r="BG1447" s="8">
        <v>12</v>
      </c>
      <c r="BH1447" s="6"/>
      <c r="BI1447" s="6"/>
      <c r="BJ1447" s="6"/>
      <c r="BK1447" s="4">
        <v>14900</v>
      </c>
      <c r="BL1447" s="4">
        <v>4991</v>
      </c>
      <c r="BM1447" s="4">
        <v>45</v>
      </c>
      <c r="BN1447" s="6"/>
      <c r="BO1447" s="6"/>
      <c r="BP1447" s="4">
        <v>0</v>
      </c>
      <c r="BQ1447" s="6"/>
      <c r="BR1447" s="4">
        <v>19848</v>
      </c>
      <c r="BS1447" s="4">
        <v>19664</v>
      </c>
      <c r="BT1447" s="4">
        <v>184</v>
      </c>
      <c r="BU1447" s="4">
        <v>60437</v>
      </c>
    </row>
    <row r="1448" spans="1:73">
      <c r="A1448" s="4" t="s">
        <v>115</v>
      </c>
      <c r="B1448" s="18">
        <v>42584</v>
      </c>
      <c r="C1448" s="4" t="s">
        <v>220</v>
      </c>
      <c r="D1448" s="5">
        <v>2016</v>
      </c>
      <c r="E1448" s="4" t="str">
        <f t="shared" si="370"/>
        <v>DouglasPrimary2016</v>
      </c>
      <c r="F1448" s="4">
        <v>19917</v>
      </c>
      <c r="G1448" s="4">
        <v>1079</v>
      </c>
      <c r="H1448" s="4">
        <v>7478</v>
      </c>
      <c r="I1448" s="4">
        <v>0</v>
      </c>
      <c r="J1448" s="4">
        <v>0</v>
      </c>
      <c r="K1448" s="6">
        <f t="shared" si="371"/>
        <v>7478</v>
      </c>
      <c r="L1448" s="4">
        <f t="shared" si="372"/>
        <v>-5</v>
      </c>
      <c r="M1448" s="4">
        <v>19917</v>
      </c>
      <c r="N1448" s="4">
        <v>7562</v>
      </c>
      <c r="O1448" s="4">
        <v>7483</v>
      </c>
      <c r="P1448" s="4">
        <v>0</v>
      </c>
      <c r="Q1448" s="6"/>
      <c r="R1448" s="4">
        <v>79</v>
      </c>
      <c r="S1448" s="6"/>
      <c r="T1448" s="6"/>
      <c r="U1448" s="6"/>
      <c r="V1448" s="6"/>
      <c r="W1448" s="6"/>
      <c r="X1448" s="4">
        <v>0</v>
      </c>
      <c r="Y1448" s="2" t="s">
        <v>1165</v>
      </c>
      <c r="Z1448" s="4">
        <v>148</v>
      </c>
      <c r="AA1448" s="4">
        <v>26</v>
      </c>
      <c r="AB1448" s="4">
        <v>26</v>
      </c>
      <c r="AC1448" s="4">
        <v>0</v>
      </c>
      <c r="AD1448" s="6"/>
      <c r="AE1448" s="6"/>
      <c r="AF1448" s="6"/>
      <c r="AG1448" s="6"/>
      <c r="AH1448" s="4">
        <v>0</v>
      </c>
      <c r="AI1448" s="4">
        <v>0</v>
      </c>
      <c r="AJ1448" s="6"/>
      <c r="AK1448" s="6"/>
      <c r="AL1448" s="6"/>
      <c r="AM1448" s="6"/>
      <c r="AN1448" s="4">
        <v>0</v>
      </c>
      <c r="AO1448" s="4">
        <v>0</v>
      </c>
      <c r="AP1448" s="4">
        <v>0</v>
      </c>
      <c r="AQ1448" s="4">
        <v>0</v>
      </c>
      <c r="AR1448" s="4">
        <v>0</v>
      </c>
      <c r="AS1448" s="6"/>
      <c r="AT1448" s="6"/>
      <c r="AU1448" s="6"/>
      <c r="AV1448" s="6"/>
      <c r="AW1448" s="4">
        <v>148</v>
      </c>
      <c r="AX1448" s="4">
        <v>26</v>
      </c>
      <c r="AY1448" s="6"/>
      <c r="AZ1448" s="4">
        <v>0</v>
      </c>
      <c r="BA1448" s="6"/>
      <c r="BB1448" s="6"/>
      <c r="BC1448" s="6"/>
      <c r="BD1448" s="6"/>
      <c r="BE1448" s="6"/>
      <c r="BF1448" s="6"/>
      <c r="BG1448" s="8">
        <v>2</v>
      </c>
      <c r="BH1448" s="6"/>
      <c r="BI1448" s="6"/>
      <c r="BJ1448" s="6"/>
      <c r="BK1448" s="4">
        <v>6390</v>
      </c>
      <c r="BL1448" s="4">
        <v>1170</v>
      </c>
      <c r="BM1448" s="4">
        <v>8</v>
      </c>
      <c r="BN1448" s="6"/>
      <c r="BO1448" s="6"/>
      <c r="BP1448" s="4">
        <v>0</v>
      </c>
      <c r="BQ1448" s="6"/>
      <c r="BR1448" s="4">
        <v>7536</v>
      </c>
      <c r="BS1448" s="4">
        <v>7457</v>
      </c>
      <c r="BT1448" s="4">
        <v>79</v>
      </c>
      <c r="BU1448" s="4">
        <v>19769</v>
      </c>
    </row>
    <row r="1449" spans="1:73">
      <c r="A1449" s="4" t="s">
        <v>117</v>
      </c>
      <c r="B1449" s="18">
        <v>42584</v>
      </c>
      <c r="C1449" s="4" t="s">
        <v>220</v>
      </c>
      <c r="D1449" s="5">
        <v>2016</v>
      </c>
      <c r="E1449" s="4" t="str">
        <f t="shared" si="370"/>
        <v>FerryPrimary2016</v>
      </c>
      <c r="F1449" s="4">
        <v>4528</v>
      </c>
      <c r="G1449" s="4">
        <v>598</v>
      </c>
      <c r="H1449" s="4">
        <v>2036</v>
      </c>
      <c r="I1449" s="4">
        <v>0</v>
      </c>
      <c r="J1449" s="4">
        <v>29</v>
      </c>
      <c r="K1449" s="6">
        <f t="shared" si="371"/>
        <v>2007</v>
      </c>
      <c r="L1449" s="4">
        <f t="shared" si="372"/>
        <v>0</v>
      </c>
      <c r="M1449" s="4">
        <v>4481</v>
      </c>
      <c r="N1449" s="4">
        <v>2036</v>
      </c>
      <c r="O1449" s="4">
        <v>2007</v>
      </c>
      <c r="P1449" s="4">
        <v>0</v>
      </c>
      <c r="Q1449" s="6"/>
      <c r="R1449" s="4">
        <v>29</v>
      </c>
      <c r="S1449" s="6"/>
      <c r="T1449" s="6"/>
      <c r="U1449" s="6"/>
      <c r="V1449" s="6"/>
      <c r="W1449" s="6"/>
      <c r="X1449" s="4">
        <v>0</v>
      </c>
      <c r="Y1449" s="2" t="s">
        <v>1165</v>
      </c>
      <c r="Z1449" s="4">
        <v>47</v>
      </c>
      <c r="AA1449" s="4">
        <v>4</v>
      </c>
      <c r="AB1449" s="4">
        <v>4</v>
      </c>
      <c r="AC1449" s="4">
        <v>0</v>
      </c>
      <c r="AD1449" s="6"/>
      <c r="AE1449" s="6"/>
      <c r="AF1449" s="6"/>
      <c r="AG1449" s="6"/>
      <c r="AH1449" s="4">
        <v>0</v>
      </c>
      <c r="AI1449" s="4">
        <v>0</v>
      </c>
      <c r="AJ1449" s="6"/>
      <c r="AK1449" s="6"/>
      <c r="AL1449" s="6"/>
      <c r="AM1449" s="6"/>
      <c r="AN1449" s="4">
        <v>0</v>
      </c>
      <c r="AO1449" s="4">
        <v>0</v>
      </c>
      <c r="AP1449" s="4">
        <v>0</v>
      </c>
      <c r="AQ1449" s="4">
        <v>0</v>
      </c>
      <c r="AR1449" s="4">
        <v>0</v>
      </c>
      <c r="AS1449" s="6"/>
      <c r="AT1449" s="6"/>
      <c r="AU1449" s="6"/>
      <c r="AV1449" s="6"/>
      <c r="AW1449" s="4">
        <v>47</v>
      </c>
      <c r="AX1449" s="4">
        <v>4</v>
      </c>
      <c r="AY1449" s="6"/>
      <c r="AZ1449" s="4">
        <v>0</v>
      </c>
      <c r="BA1449" s="6"/>
      <c r="BB1449" s="6"/>
      <c r="BC1449" s="6"/>
      <c r="BD1449" s="6"/>
      <c r="BE1449" s="6"/>
      <c r="BF1449" s="6"/>
      <c r="BG1449" s="8">
        <v>1</v>
      </c>
      <c r="BH1449" s="6"/>
      <c r="BI1449" s="6"/>
      <c r="BJ1449" s="6"/>
      <c r="BK1449" s="4">
        <v>0</v>
      </c>
      <c r="BL1449" s="4">
        <v>2035</v>
      </c>
      <c r="BM1449" s="4">
        <v>1</v>
      </c>
      <c r="BN1449" s="6"/>
      <c r="BO1449" s="6"/>
      <c r="BP1449" s="4">
        <v>0</v>
      </c>
      <c r="BQ1449" s="6"/>
      <c r="BR1449" s="4">
        <v>2032</v>
      </c>
      <c r="BS1449" s="4">
        <v>2003</v>
      </c>
      <c r="BT1449" s="4">
        <v>29</v>
      </c>
      <c r="BU1449" s="4">
        <v>4434</v>
      </c>
    </row>
    <row r="1450" spans="1:73">
      <c r="A1450" s="4" t="s">
        <v>119</v>
      </c>
      <c r="B1450" s="18">
        <v>42584</v>
      </c>
      <c r="C1450" s="4" t="s">
        <v>220</v>
      </c>
      <c r="D1450" s="5">
        <v>2016</v>
      </c>
      <c r="E1450" s="4" t="str">
        <f t="shared" si="370"/>
        <v>FranklinPrimary2016</v>
      </c>
      <c r="F1450" s="4">
        <v>32003</v>
      </c>
      <c r="G1450" s="4">
        <v>5582</v>
      </c>
      <c r="H1450" s="4">
        <v>8988</v>
      </c>
      <c r="I1450" s="4">
        <v>2</v>
      </c>
      <c r="J1450" s="4">
        <v>0</v>
      </c>
      <c r="K1450" s="6">
        <f t="shared" si="371"/>
        <v>8990</v>
      </c>
      <c r="L1450" s="4">
        <f t="shared" si="372"/>
        <v>0</v>
      </c>
      <c r="M1450" s="4">
        <v>32098</v>
      </c>
      <c r="N1450" s="4">
        <v>9142</v>
      </c>
      <c r="O1450" s="4">
        <v>8990</v>
      </c>
      <c r="P1450" s="4">
        <v>0</v>
      </c>
      <c r="Q1450" s="6"/>
      <c r="R1450" s="4">
        <v>152</v>
      </c>
      <c r="S1450" s="6"/>
      <c r="T1450" s="6"/>
      <c r="U1450" s="6"/>
      <c r="V1450" s="6"/>
      <c r="W1450" s="6"/>
      <c r="X1450" s="4">
        <v>0</v>
      </c>
      <c r="Y1450" s="2" t="s">
        <v>1165</v>
      </c>
      <c r="Z1450" s="4">
        <v>238</v>
      </c>
      <c r="AA1450" s="4">
        <v>29</v>
      </c>
      <c r="AB1450" s="4">
        <v>29</v>
      </c>
      <c r="AC1450" s="4">
        <v>0</v>
      </c>
      <c r="AD1450" s="6"/>
      <c r="AE1450" s="6"/>
      <c r="AF1450" s="6"/>
      <c r="AG1450" s="6"/>
      <c r="AH1450" s="4">
        <v>0</v>
      </c>
      <c r="AI1450" s="4">
        <v>0</v>
      </c>
      <c r="AJ1450" s="6"/>
      <c r="AK1450" s="6"/>
      <c r="AL1450" s="6"/>
      <c r="AM1450" s="6"/>
      <c r="AN1450" s="4">
        <v>0</v>
      </c>
      <c r="AO1450" s="4">
        <v>0</v>
      </c>
      <c r="AP1450" s="4">
        <v>0</v>
      </c>
      <c r="AQ1450" s="4">
        <v>0</v>
      </c>
      <c r="AR1450" s="4">
        <v>0</v>
      </c>
      <c r="AS1450" s="6"/>
      <c r="AT1450" s="6"/>
      <c r="AU1450" s="6"/>
      <c r="AV1450" s="6"/>
      <c r="AW1450" s="4">
        <v>238</v>
      </c>
      <c r="AX1450" s="4">
        <v>29</v>
      </c>
      <c r="AY1450" s="6"/>
      <c r="AZ1450" s="4">
        <v>0</v>
      </c>
      <c r="BA1450" s="6"/>
      <c r="BB1450" s="6"/>
      <c r="BC1450" s="6"/>
      <c r="BD1450" s="6"/>
      <c r="BE1450" s="6"/>
      <c r="BF1450" s="6"/>
      <c r="BG1450" s="8">
        <v>3</v>
      </c>
      <c r="BH1450" s="6"/>
      <c r="BI1450" s="6"/>
      <c r="BJ1450" s="6"/>
      <c r="BK1450" s="4">
        <v>5580</v>
      </c>
      <c r="BL1450" s="4">
        <v>3559</v>
      </c>
      <c r="BM1450" s="4">
        <v>4</v>
      </c>
      <c r="BN1450" s="6"/>
      <c r="BO1450" s="6"/>
      <c r="BP1450" s="4">
        <v>0</v>
      </c>
      <c r="BQ1450" s="6"/>
      <c r="BR1450" s="4">
        <v>9113</v>
      </c>
      <c r="BS1450" s="4">
        <v>8961</v>
      </c>
      <c r="BT1450" s="4">
        <v>152</v>
      </c>
      <c r="BU1450" s="4">
        <v>31860</v>
      </c>
    </row>
    <row r="1451" spans="1:73">
      <c r="A1451" s="4" t="s">
        <v>121</v>
      </c>
      <c r="B1451" s="18">
        <v>42584</v>
      </c>
      <c r="C1451" s="4" t="s">
        <v>220</v>
      </c>
      <c r="D1451" s="5">
        <v>2016</v>
      </c>
      <c r="E1451" s="4" t="str">
        <f t="shared" si="370"/>
        <v>GarfieldPrimary2016</v>
      </c>
      <c r="F1451" s="4">
        <v>1533</v>
      </c>
      <c r="G1451" s="4">
        <v>240</v>
      </c>
      <c r="H1451" s="4">
        <v>708</v>
      </c>
      <c r="I1451" s="4">
        <v>0</v>
      </c>
      <c r="J1451" s="4">
        <v>0</v>
      </c>
      <c r="K1451" s="6">
        <f t="shared" si="371"/>
        <v>708</v>
      </c>
      <c r="L1451" s="4">
        <f t="shared" si="372"/>
        <v>0</v>
      </c>
      <c r="M1451" s="4">
        <v>1533</v>
      </c>
      <c r="N1451" s="4">
        <v>716</v>
      </c>
      <c r="O1451" s="4">
        <v>708</v>
      </c>
      <c r="P1451" s="4">
        <v>0</v>
      </c>
      <c r="Q1451" s="6"/>
      <c r="R1451" s="4">
        <v>8</v>
      </c>
      <c r="S1451" s="6"/>
      <c r="T1451" s="6"/>
      <c r="U1451" s="6"/>
      <c r="V1451" s="6"/>
      <c r="W1451" s="6"/>
      <c r="X1451" s="4">
        <v>0</v>
      </c>
      <c r="Y1451" s="2" t="s">
        <v>1165</v>
      </c>
      <c r="Z1451" s="4">
        <v>12</v>
      </c>
      <c r="AA1451" s="4">
        <v>2</v>
      </c>
      <c r="AB1451" s="4">
        <v>2</v>
      </c>
      <c r="AC1451" s="4">
        <v>0</v>
      </c>
      <c r="AD1451" s="6"/>
      <c r="AE1451" s="6"/>
      <c r="AF1451" s="6"/>
      <c r="AG1451" s="6"/>
      <c r="AH1451" s="4">
        <v>0</v>
      </c>
      <c r="AI1451" s="4">
        <v>0</v>
      </c>
      <c r="AJ1451" s="6"/>
      <c r="AK1451" s="6"/>
      <c r="AL1451" s="6"/>
      <c r="AM1451" s="6"/>
      <c r="AN1451" s="4">
        <v>0</v>
      </c>
      <c r="AO1451" s="4">
        <v>0</v>
      </c>
      <c r="AP1451" s="4">
        <v>0</v>
      </c>
      <c r="AQ1451" s="4">
        <v>0</v>
      </c>
      <c r="AR1451" s="4">
        <v>0</v>
      </c>
      <c r="AS1451" s="6"/>
      <c r="AT1451" s="6"/>
      <c r="AU1451" s="6"/>
      <c r="AV1451" s="6"/>
      <c r="AW1451" s="4">
        <v>12</v>
      </c>
      <c r="AX1451" s="4">
        <v>2</v>
      </c>
      <c r="AY1451" s="6"/>
      <c r="AZ1451" s="4">
        <v>0</v>
      </c>
      <c r="BA1451" s="6"/>
      <c r="BB1451" s="6"/>
      <c r="BC1451" s="6"/>
      <c r="BD1451" s="6"/>
      <c r="BE1451" s="6"/>
      <c r="BF1451" s="6"/>
      <c r="BG1451" s="8">
        <v>1</v>
      </c>
      <c r="BH1451" s="6"/>
      <c r="BI1451" s="6"/>
      <c r="BJ1451" s="6"/>
      <c r="BK1451" s="4">
        <v>466</v>
      </c>
      <c r="BL1451" s="4">
        <v>249</v>
      </c>
      <c r="BM1451" s="4">
        <v>1</v>
      </c>
      <c r="BN1451" s="6"/>
      <c r="BO1451" s="6"/>
      <c r="BP1451" s="4">
        <v>0</v>
      </c>
      <c r="BQ1451" s="6"/>
      <c r="BR1451" s="4">
        <v>714</v>
      </c>
      <c r="BS1451" s="4">
        <v>706</v>
      </c>
      <c r="BT1451" s="4">
        <v>8</v>
      </c>
      <c r="BU1451" s="4">
        <v>1521</v>
      </c>
    </row>
    <row r="1452" spans="1:73">
      <c r="A1452" s="4" t="s">
        <v>123</v>
      </c>
      <c r="B1452" s="18">
        <v>42584</v>
      </c>
      <c r="C1452" s="4" t="s">
        <v>220</v>
      </c>
      <c r="D1452" s="5">
        <v>2016</v>
      </c>
      <c r="E1452" s="4" t="str">
        <f t="shared" si="370"/>
        <v>GrantPrimary2016</v>
      </c>
      <c r="F1452" s="4">
        <v>37689</v>
      </c>
      <c r="G1452" s="4">
        <v>7220</v>
      </c>
      <c r="H1452" s="4">
        <v>11811</v>
      </c>
      <c r="I1452" s="4">
        <v>0</v>
      </c>
      <c r="J1452" s="4">
        <v>0</v>
      </c>
      <c r="K1452" s="6">
        <f t="shared" si="371"/>
        <v>11811</v>
      </c>
      <c r="L1452" s="4">
        <f t="shared" si="372"/>
        <v>0</v>
      </c>
      <c r="M1452" s="4">
        <v>37689</v>
      </c>
      <c r="N1452" s="4">
        <v>11872</v>
      </c>
      <c r="O1452" s="4">
        <v>11811</v>
      </c>
      <c r="P1452" s="4">
        <v>0</v>
      </c>
      <c r="Q1452" s="6"/>
      <c r="R1452" s="4">
        <v>61</v>
      </c>
      <c r="S1452" s="6"/>
      <c r="T1452" s="6"/>
      <c r="U1452" s="6"/>
      <c r="V1452" s="6"/>
      <c r="W1452" s="6"/>
      <c r="X1452" s="4">
        <v>0</v>
      </c>
      <c r="Y1452" s="2" t="s">
        <v>1165</v>
      </c>
      <c r="Z1452" s="4">
        <v>266</v>
      </c>
      <c r="AA1452" s="4">
        <v>44</v>
      </c>
      <c r="AB1452" s="4">
        <v>44</v>
      </c>
      <c r="AC1452" s="4">
        <v>0</v>
      </c>
      <c r="AD1452" s="6"/>
      <c r="AE1452" s="6"/>
      <c r="AF1452" s="6"/>
      <c r="AG1452" s="6"/>
      <c r="AH1452" s="4">
        <v>0</v>
      </c>
      <c r="AI1452" s="4">
        <v>0</v>
      </c>
      <c r="AJ1452" s="6"/>
      <c r="AK1452" s="6"/>
      <c r="AL1452" s="6"/>
      <c r="AM1452" s="6"/>
      <c r="AN1452" s="4">
        <v>0</v>
      </c>
      <c r="AO1452" s="4">
        <v>0</v>
      </c>
      <c r="AP1452" s="4">
        <v>0</v>
      </c>
      <c r="AQ1452" s="4">
        <v>0</v>
      </c>
      <c r="AR1452" s="4">
        <v>0</v>
      </c>
      <c r="AS1452" s="6"/>
      <c r="AT1452" s="6"/>
      <c r="AU1452" s="6"/>
      <c r="AV1452" s="6"/>
      <c r="AW1452" s="4">
        <v>266</v>
      </c>
      <c r="AX1452" s="4">
        <v>44</v>
      </c>
      <c r="AY1452" s="6"/>
      <c r="AZ1452" s="4">
        <v>0</v>
      </c>
      <c r="BA1452" s="6"/>
      <c r="BB1452" s="6"/>
      <c r="BC1452" s="6"/>
      <c r="BD1452" s="6"/>
      <c r="BE1452" s="6"/>
      <c r="BF1452" s="6"/>
      <c r="BG1452" s="8">
        <v>9</v>
      </c>
      <c r="BH1452" s="6"/>
      <c r="BI1452" s="6"/>
      <c r="BJ1452" s="6"/>
      <c r="BK1452" s="4">
        <v>3416</v>
      </c>
      <c r="BL1452" s="4">
        <v>8447</v>
      </c>
      <c r="BM1452" s="4">
        <v>0</v>
      </c>
      <c r="BN1452" s="6"/>
      <c r="BO1452" s="6"/>
      <c r="BP1452" s="4">
        <v>0</v>
      </c>
      <c r="BQ1452" s="6"/>
      <c r="BR1452" s="4">
        <v>11828</v>
      </c>
      <c r="BS1452" s="4">
        <v>11767</v>
      </c>
      <c r="BT1452" s="4">
        <v>61</v>
      </c>
      <c r="BU1452" s="4">
        <v>37423</v>
      </c>
    </row>
    <row r="1453" spans="1:73">
      <c r="A1453" s="4" t="s">
        <v>125</v>
      </c>
      <c r="B1453" s="18">
        <v>42584</v>
      </c>
      <c r="C1453" s="4" t="s">
        <v>220</v>
      </c>
      <c r="D1453" s="5">
        <v>2016</v>
      </c>
      <c r="E1453" s="4" t="str">
        <f t="shared" si="370"/>
        <v>Grays HarborPrimary2016</v>
      </c>
      <c r="F1453" s="4">
        <v>39632</v>
      </c>
      <c r="G1453" s="4">
        <v>6724</v>
      </c>
      <c r="H1453" s="4">
        <v>14053</v>
      </c>
      <c r="I1453" s="4">
        <v>5</v>
      </c>
      <c r="J1453" s="4">
        <v>0</v>
      </c>
      <c r="K1453" s="6">
        <f t="shared" si="371"/>
        <v>14058</v>
      </c>
      <c r="L1453" s="4">
        <f t="shared" si="372"/>
        <v>0</v>
      </c>
      <c r="M1453" s="4">
        <v>39632</v>
      </c>
      <c r="N1453" s="4">
        <v>14251</v>
      </c>
      <c r="O1453" s="4">
        <v>14058</v>
      </c>
      <c r="P1453" s="4">
        <v>0</v>
      </c>
      <c r="Q1453" s="6"/>
      <c r="R1453" s="4">
        <v>193</v>
      </c>
      <c r="S1453" s="6"/>
      <c r="T1453" s="6"/>
      <c r="U1453" s="6"/>
      <c r="V1453" s="6"/>
      <c r="W1453" s="6"/>
      <c r="X1453" s="4">
        <v>0</v>
      </c>
      <c r="Y1453" s="2" t="s">
        <v>1165</v>
      </c>
      <c r="Z1453" s="4">
        <v>216</v>
      </c>
      <c r="AA1453" s="4">
        <v>30</v>
      </c>
      <c r="AB1453" s="4">
        <v>30</v>
      </c>
      <c r="AC1453" s="4">
        <v>0</v>
      </c>
      <c r="AD1453" s="6"/>
      <c r="AE1453" s="6"/>
      <c r="AF1453" s="6"/>
      <c r="AG1453" s="6"/>
      <c r="AH1453" s="4">
        <v>0</v>
      </c>
      <c r="AI1453" s="4">
        <v>0</v>
      </c>
      <c r="AJ1453" s="6"/>
      <c r="AK1453" s="6"/>
      <c r="AL1453" s="6"/>
      <c r="AM1453" s="6"/>
      <c r="AN1453" s="4">
        <v>3</v>
      </c>
      <c r="AO1453" s="4">
        <v>2</v>
      </c>
      <c r="AP1453" s="4">
        <v>0</v>
      </c>
      <c r="AQ1453" s="4">
        <v>1</v>
      </c>
      <c r="AR1453" s="4">
        <v>1</v>
      </c>
      <c r="AS1453" s="6"/>
      <c r="AT1453" s="6"/>
      <c r="AU1453" s="6"/>
      <c r="AV1453" s="6"/>
      <c r="AW1453" s="4">
        <v>216</v>
      </c>
      <c r="AX1453" s="4">
        <v>30</v>
      </c>
      <c r="AY1453" s="6"/>
      <c r="AZ1453" s="4">
        <v>0</v>
      </c>
      <c r="BA1453" s="6"/>
      <c r="BB1453" s="6"/>
      <c r="BC1453" s="6"/>
      <c r="BD1453" s="6"/>
      <c r="BE1453" s="6"/>
      <c r="BF1453" s="6"/>
      <c r="BG1453" s="8">
        <v>2</v>
      </c>
      <c r="BH1453" s="6"/>
      <c r="BI1453" s="6"/>
      <c r="BJ1453" s="6"/>
      <c r="BK1453" s="4">
        <v>3817</v>
      </c>
      <c r="BL1453" s="4">
        <v>10432</v>
      </c>
      <c r="BM1453" s="4">
        <v>16</v>
      </c>
      <c r="BN1453" s="6"/>
      <c r="BO1453" s="6"/>
      <c r="BP1453" s="4">
        <v>0</v>
      </c>
      <c r="BQ1453" s="6"/>
      <c r="BR1453" s="4">
        <v>14219</v>
      </c>
      <c r="BS1453" s="4">
        <v>14027</v>
      </c>
      <c r="BT1453" s="4">
        <v>192</v>
      </c>
      <c r="BU1453" s="4">
        <v>39413</v>
      </c>
    </row>
    <row r="1454" spans="1:73">
      <c r="A1454" s="4" t="s">
        <v>127</v>
      </c>
      <c r="B1454" s="18">
        <v>42584</v>
      </c>
      <c r="C1454" s="4" t="s">
        <v>220</v>
      </c>
      <c r="D1454" s="5">
        <v>2016</v>
      </c>
      <c r="E1454" s="4" t="str">
        <f t="shared" si="370"/>
        <v>IslandPrimary2016</v>
      </c>
      <c r="F1454" s="4">
        <v>52463</v>
      </c>
      <c r="G1454" s="4">
        <v>6515</v>
      </c>
      <c r="H1454" s="4">
        <v>23141</v>
      </c>
      <c r="I1454" s="4">
        <v>7</v>
      </c>
      <c r="J1454" s="4">
        <v>0</v>
      </c>
      <c r="K1454" s="6">
        <f t="shared" si="371"/>
        <v>23148</v>
      </c>
      <c r="L1454" s="4">
        <f t="shared" si="372"/>
        <v>0</v>
      </c>
      <c r="M1454" s="4">
        <v>53016</v>
      </c>
      <c r="N1454" s="4">
        <v>23381</v>
      </c>
      <c r="O1454" s="4">
        <v>23148</v>
      </c>
      <c r="P1454" s="4">
        <v>47</v>
      </c>
      <c r="Q1454" s="6"/>
      <c r="R1454" s="4">
        <v>186</v>
      </c>
      <c r="S1454" s="6"/>
      <c r="T1454" s="6"/>
      <c r="U1454" s="6"/>
      <c r="V1454" s="6"/>
      <c r="W1454" s="6"/>
      <c r="X1454" s="4">
        <v>0</v>
      </c>
      <c r="Y1454" s="2" t="s">
        <v>1165</v>
      </c>
      <c r="Z1454" s="4">
        <v>3330</v>
      </c>
      <c r="AA1454" s="4">
        <v>389</v>
      </c>
      <c r="AB1454" s="4">
        <v>387</v>
      </c>
      <c r="AC1454" s="4">
        <v>2</v>
      </c>
      <c r="AD1454" s="6"/>
      <c r="AE1454" s="6"/>
      <c r="AF1454" s="6"/>
      <c r="AG1454" s="6"/>
      <c r="AH1454" s="4">
        <v>0</v>
      </c>
      <c r="AI1454" s="4">
        <v>0</v>
      </c>
      <c r="AJ1454" s="6"/>
      <c r="AK1454" s="6"/>
      <c r="AL1454" s="6"/>
      <c r="AM1454" s="6"/>
      <c r="AN1454" s="4">
        <v>0</v>
      </c>
      <c r="AO1454" s="4">
        <v>0</v>
      </c>
      <c r="AP1454" s="4">
        <v>0</v>
      </c>
      <c r="AQ1454" s="4">
        <v>0</v>
      </c>
      <c r="AR1454" s="4">
        <v>0</v>
      </c>
      <c r="AS1454" s="6"/>
      <c r="AT1454" s="6"/>
      <c r="AU1454" s="6"/>
      <c r="AV1454" s="6"/>
      <c r="AW1454" s="4">
        <v>3330</v>
      </c>
      <c r="AX1454" s="4">
        <v>387</v>
      </c>
      <c r="AY1454" s="6"/>
      <c r="AZ1454" s="4">
        <v>0</v>
      </c>
      <c r="BA1454" s="6"/>
      <c r="BB1454" s="6"/>
      <c r="BC1454" s="6"/>
      <c r="BD1454" s="6"/>
      <c r="BE1454" s="6"/>
      <c r="BF1454" s="6"/>
      <c r="BG1454" s="8">
        <v>53</v>
      </c>
      <c r="BH1454" s="6"/>
      <c r="BI1454" s="6"/>
      <c r="BJ1454" s="6"/>
      <c r="BK1454" s="4">
        <v>12587</v>
      </c>
      <c r="BL1454" s="4">
        <v>10741</v>
      </c>
      <c r="BM1454" s="4">
        <v>99</v>
      </c>
      <c r="BN1454" s="6"/>
      <c r="BO1454" s="6"/>
      <c r="BP1454" s="4">
        <v>0</v>
      </c>
      <c r="BQ1454" s="6"/>
      <c r="BR1454" s="4">
        <v>22945</v>
      </c>
      <c r="BS1454" s="4">
        <v>22761</v>
      </c>
      <c r="BT1454" s="4">
        <v>184</v>
      </c>
      <c r="BU1454" s="4">
        <v>49686</v>
      </c>
    </row>
    <row r="1455" spans="1:73">
      <c r="A1455" s="4" t="s">
        <v>129</v>
      </c>
      <c r="B1455" s="18">
        <v>42584</v>
      </c>
      <c r="C1455" s="4" t="s">
        <v>220</v>
      </c>
      <c r="D1455" s="5">
        <v>2016</v>
      </c>
      <c r="E1455" s="4" t="str">
        <f t="shared" si="370"/>
        <v>JeffersonPrimary2016</v>
      </c>
      <c r="F1455" s="4">
        <v>23649</v>
      </c>
      <c r="G1455" s="4">
        <v>2679</v>
      </c>
      <c r="H1455" s="4">
        <v>11452</v>
      </c>
      <c r="I1455" s="4">
        <v>4</v>
      </c>
      <c r="J1455" s="4">
        <v>0</v>
      </c>
      <c r="K1455" s="6">
        <f t="shared" si="371"/>
        <v>11456</v>
      </c>
      <c r="L1455" s="4">
        <f t="shared" si="372"/>
        <v>0</v>
      </c>
      <c r="M1455" s="4">
        <v>23649</v>
      </c>
      <c r="N1455" s="4">
        <v>11581</v>
      </c>
      <c r="O1455" s="4">
        <v>11456</v>
      </c>
      <c r="P1455" s="4">
        <v>0</v>
      </c>
      <c r="Q1455" s="6"/>
      <c r="R1455" s="4">
        <v>125</v>
      </c>
      <c r="S1455" s="6"/>
      <c r="T1455" s="6"/>
      <c r="U1455" s="6"/>
      <c r="V1455" s="6"/>
      <c r="W1455" s="6"/>
      <c r="X1455" s="4">
        <v>0</v>
      </c>
      <c r="Y1455" s="2" t="s">
        <v>1165</v>
      </c>
      <c r="Z1455" s="4">
        <v>310</v>
      </c>
      <c r="AA1455" s="4">
        <v>49</v>
      </c>
      <c r="AB1455" s="4">
        <v>49</v>
      </c>
      <c r="AC1455" s="4">
        <v>0</v>
      </c>
      <c r="AD1455" s="6"/>
      <c r="AE1455" s="6"/>
      <c r="AF1455" s="6"/>
      <c r="AG1455" s="6"/>
      <c r="AH1455" s="4">
        <v>0</v>
      </c>
      <c r="AI1455" s="4">
        <v>0</v>
      </c>
      <c r="AJ1455" s="6"/>
      <c r="AK1455" s="6"/>
      <c r="AL1455" s="6"/>
      <c r="AM1455" s="6"/>
      <c r="AN1455" s="4">
        <v>0</v>
      </c>
      <c r="AO1455" s="4">
        <v>0</v>
      </c>
      <c r="AP1455" s="4">
        <v>0</v>
      </c>
      <c r="AQ1455" s="4">
        <v>0</v>
      </c>
      <c r="AR1455" s="4">
        <v>0</v>
      </c>
      <c r="AS1455" s="6"/>
      <c r="AT1455" s="6"/>
      <c r="AU1455" s="6"/>
      <c r="AV1455" s="6"/>
      <c r="AW1455" s="4">
        <v>310</v>
      </c>
      <c r="AX1455" s="4">
        <v>49</v>
      </c>
      <c r="AY1455" s="6"/>
      <c r="AZ1455" s="4">
        <v>0</v>
      </c>
      <c r="BA1455" s="6"/>
      <c r="BB1455" s="6"/>
      <c r="BC1455" s="6"/>
      <c r="BD1455" s="6"/>
      <c r="BE1455" s="6"/>
      <c r="BF1455" s="6"/>
      <c r="BG1455" s="8">
        <v>21</v>
      </c>
      <c r="BH1455" s="6"/>
      <c r="BI1455" s="6"/>
      <c r="BJ1455" s="6"/>
      <c r="BK1455" s="4">
        <v>4707</v>
      </c>
      <c r="BL1455" s="4">
        <v>6853</v>
      </c>
      <c r="BM1455" s="4">
        <v>23</v>
      </c>
      <c r="BN1455" s="6"/>
      <c r="BO1455" s="6"/>
      <c r="BP1455" s="4">
        <v>0</v>
      </c>
      <c r="BQ1455" s="6"/>
      <c r="BR1455" s="4">
        <v>11532</v>
      </c>
      <c r="BS1455" s="4">
        <v>11407</v>
      </c>
      <c r="BT1455" s="4">
        <v>125</v>
      </c>
      <c r="BU1455" s="4">
        <v>23339</v>
      </c>
    </row>
    <row r="1456" spans="1:73">
      <c r="A1456" s="4" t="s">
        <v>131</v>
      </c>
      <c r="B1456" s="18">
        <v>42584</v>
      </c>
      <c r="C1456" s="4" t="s">
        <v>220</v>
      </c>
      <c r="D1456" s="5">
        <v>2016</v>
      </c>
      <c r="E1456" s="4" t="str">
        <f t="shared" si="370"/>
        <v>KingPrimary2016</v>
      </c>
      <c r="F1456" s="4">
        <v>1240245</v>
      </c>
      <c r="G1456" s="4">
        <v>120299</v>
      </c>
      <c r="H1456" s="4">
        <v>448172</v>
      </c>
      <c r="I1456" s="4">
        <v>91</v>
      </c>
      <c r="J1456" s="4">
        <v>22</v>
      </c>
      <c r="K1456" s="6">
        <f t="shared" si="371"/>
        <v>448241</v>
      </c>
      <c r="L1456" s="4">
        <f t="shared" si="372"/>
        <v>0</v>
      </c>
      <c r="M1456" s="4">
        <v>1249481</v>
      </c>
      <c r="N1456" s="4">
        <v>456955</v>
      </c>
      <c r="O1456" s="4">
        <v>448241</v>
      </c>
      <c r="P1456" s="4">
        <v>0</v>
      </c>
      <c r="Q1456" s="6"/>
      <c r="R1456" s="4">
        <v>8714</v>
      </c>
      <c r="S1456" s="6"/>
      <c r="T1456" s="6"/>
      <c r="U1456" s="6"/>
      <c r="V1456" s="6"/>
      <c r="W1456" s="6"/>
      <c r="X1456" s="4">
        <v>0</v>
      </c>
      <c r="Y1456" s="2" t="s">
        <v>1165</v>
      </c>
      <c r="Z1456" s="4">
        <v>18310</v>
      </c>
      <c r="AA1456" s="4">
        <v>3650</v>
      </c>
      <c r="AB1456" s="4">
        <v>3549</v>
      </c>
      <c r="AC1456" s="4">
        <v>101</v>
      </c>
      <c r="AD1456" s="6"/>
      <c r="AE1456" s="6"/>
      <c r="AF1456" s="6"/>
      <c r="AG1456" s="6"/>
      <c r="AH1456" s="4">
        <v>3</v>
      </c>
      <c r="AI1456" s="4">
        <v>3</v>
      </c>
      <c r="AJ1456" s="6"/>
      <c r="AK1456" s="6"/>
      <c r="AL1456" s="6"/>
      <c r="AM1456" s="6"/>
      <c r="AN1456" s="4">
        <v>30</v>
      </c>
      <c r="AO1456" s="4">
        <v>30</v>
      </c>
      <c r="AP1456" s="4">
        <v>0</v>
      </c>
      <c r="AQ1456" s="4">
        <v>22</v>
      </c>
      <c r="AR1456" s="4">
        <v>8</v>
      </c>
      <c r="AS1456" s="6"/>
      <c r="AT1456" s="6"/>
      <c r="AU1456" s="6"/>
      <c r="AV1456" s="6"/>
      <c r="AW1456" s="4">
        <v>18313</v>
      </c>
      <c r="AX1456" s="4">
        <v>3552</v>
      </c>
      <c r="AY1456" s="6"/>
      <c r="AZ1456" s="4">
        <v>211</v>
      </c>
      <c r="BA1456" s="6"/>
      <c r="BB1456" s="6"/>
      <c r="BC1456" s="6"/>
      <c r="BD1456" s="6"/>
      <c r="BE1456" s="6"/>
      <c r="BF1456" s="6"/>
      <c r="BG1456" s="8">
        <v>1322</v>
      </c>
      <c r="BH1456" s="6"/>
      <c r="BI1456" s="6"/>
      <c r="BJ1456" s="6"/>
      <c r="BK1456" s="4">
        <v>162815</v>
      </c>
      <c r="BL1456" s="4">
        <v>292607</v>
      </c>
      <c r="BM1456" s="4">
        <v>2729</v>
      </c>
      <c r="BN1456" s="6"/>
      <c r="BO1456" s="6"/>
      <c r="BP1456" s="4">
        <v>0</v>
      </c>
      <c r="BQ1456" s="6"/>
      <c r="BR1456" s="4">
        <v>453061</v>
      </c>
      <c r="BS1456" s="4">
        <v>444456</v>
      </c>
      <c r="BT1456" s="4">
        <v>8605</v>
      </c>
      <c r="BU1456" s="4">
        <v>1230930</v>
      </c>
    </row>
    <row r="1457" spans="1:73">
      <c r="A1457" s="4" t="s">
        <v>133</v>
      </c>
      <c r="B1457" s="18">
        <v>42584</v>
      </c>
      <c r="C1457" s="4" t="s">
        <v>220</v>
      </c>
      <c r="D1457" s="5">
        <v>2016</v>
      </c>
      <c r="E1457" s="4" t="str">
        <f t="shared" si="370"/>
        <v>KitsapPrimary2016</v>
      </c>
      <c r="F1457" s="4">
        <v>159236</v>
      </c>
      <c r="G1457" s="4">
        <v>17872</v>
      </c>
      <c r="H1457" s="4">
        <v>55753</v>
      </c>
      <c r="I1457" s="4">
        <v>5</v>
      </c>
      <c r="J1457" s="4">
        <v>1</v>
      </c>
      <c r="K1457" s="6">
        <f t="shared" si="371"/>
        <v>55757</v>
      </c>
      <c r="L1457" s="4">
        <f t="shared" si="372"/>
        <v>-1</v>
      </c>
      <c r="M1457" s="4">
        <v>160000</v>
      </c>
      <c r="N1457" s="4">
        <v>56477</v>
      </c>
      <c r="O1457" s="4">
        <v>55758</v>
      </c>
      <c r="P1457" s="4">
        <v>0</v>
      </c>
      <c r="Q1457" s="6"/>
      <c r="R1457" s="4">
        <v>719</v>
      </c>
      <c r="S1457" s="6"/>
      <c r="T1457" s="6"/>
      <c r="U1457" s="6"/>
      <c r="V1457" s="6"/>
      <c r="W1457" s="6"/>
      <c r="X1457" s="4">
        <v>0</v>
      </c>
      <c r="Y1457" s="2" t="s">
        <v>1165</v>
      </c>
      <c r="Z1457" s="4">
        <v>8274</v>
      </c>
      <c r="AA1457" s="4">
        <v>1144</v>
      </c>
      <c r="AB1457" s="4">
        <v>1126</v>
      </c>
      <c r="AC1457" s="4">
        <v>18</v>
      </c>
      <c r="AD1457" s="6"/>
      <c r="AE1457" s="6"/>
      <c r="AF1457" s="6"/>
      <c r="AG1457" s="6"/>
      <c r="AH1457" s="4">
        <v>0</v>
      </c>
      <c r="AI1457" s="4">
        <v>0</v>
      </c>
      <c r="AJ1457" s="6"/>
      <c r="AK1457" s="6"/>
      <c r="AL1457" s="6"/>
      <c r="AM1457" s="6"/>
      <c r="AN1457" s="4">
        <v>3</v>
      </c>
      <c r="AO1457" s="4">
        <v>3</v>
      </c>
      <c r="AP1457" s="4">
        <v>0</v>
      </c>
      <c r="AQ1457" s="4">
        <v>2</v>
      </c>
      <c r="AR1457" s="4">
        <v>1</v>
      </c>
      <c r="AS1457" s="6"/>
      <c r="AT1457" s="6"/>
      <c r="AU1457" s="6"/>
      <c r="AV1457" s="6"/>
      <c r="AW1457" s="4">
        <v>8274</v>
      </c>
      <c r="AX1457" s="4">
        <v>1126</v>
      </c>
      <c r="AY1457" s="6"/>
      <c r="AZ1457" s="4">
        <v>0</v>
      </c>
      <c r="BA1457" s="6"/>
      <c r="BB1457" s="6"/>
      <c r="BC1457" s="6"/>
      <c r="BD1457" s="6"/>
      <c r="BE1457" s="6"/>
      <c r="BF1457" s="6"/>
      <c r="BG1457" s="8">
        <v>125</v>
      </c>
      <c r="BH1457" s="6"/>
      <c r="BI1457" s="6"/>
      <c r="BJ1457" s="6"/>
      <c r="BK1457" s="4">
        <v>13807</v>
      </c>
      <c r="BL1457" s="4">
        <v>42545</v>
      </c>
      <c r="BM1457" s="4">
        <v>210</v>
      </c>
      <c r="BN1457" s="6"/>
      <c r="BO1457" s="6"/>
      <c r="BP1457" s="4">
        <v>0</v>
      </c>
      <c r="BQ1457" s="6"/>
      <c r="BR1457" s="4">
        <v>55330</v>
      </c>
      <c r="BS1457" s="4">
        <v>54630</v>
      </c>
      <c r="BT1457" s="4">
        <v>700</v>
      </c>
      <c r="BU1457" s="4">
        <v>151723</v>
      </c>
    </row>
    <row r="1458" spans="1:73">
      <c r="A1458" s="4" t="s">
        <v>135</v>
      </c>
      <c r="B1458" s="18">
        <v>42584</v>
      </c>
      <c r="C1458" s="4" t="s">
        <v>220</v>
      </c>
      <c r="D1458" s="5">
        <v>2016</v>
      </c>
      <c r="E1458" s="4" t="str">
        <f t="shared" si="370"/>
        <v>KittitasPrimary2016</v>
      </c>
      <c r="F1458" s="4">
        <v>23078</v>
      </c>
      <c r="G1458" s="4">
        <v>3185</v>
      </c>
      <c r="H1458" s="4">
        <v>8786</v>
      </c>
      <c r="I1458" s="4">
        <v>2</v>
      </c>
      <c r="J1458" s="4">
        <v>1</v>
      </c>
      <c r="K1458" s="6">
        <f t="shared" si="371"/>
        <v>8787</v>
      </c>
      <c r="L1458" s="4">
        <f t="shared" si="372"/>
        <v>-1</v>
      </c>
      <c r="M1458" s="4">
        <v>23414</v>
      </c>
      <c r="N1458" s="4">
        <v>8941</v>
      </c>
      <c r="O1458" s="4">
        <v>8788</v>
      </c>
      <c r="P1458" s="4">
        <v>1</v>
      </c>
      <c r="Q1458" s="6"/>
      <c r="R1458" s="4">
        <v>152</v>
      </c>
      <c r="S1458" s="6"/>
      <c r="T1458" s="6"/>
      <c r="U1458" s="6"/>
      <c r="V1458" s="6"/>
      <c r="W1458" s="6"/>
      <c r="X1458" s="4">
        <v>0</v>
      </c>
      <c r="Y1458" s="2" t="s">
        <v>1165</v>
      </c>
      <c r="Z1458" s="4">
        <v>210</v>
      </c>
      <c r="AA1458" s="4">
        <v>30</v>
      </c>
      <c r="AB1458" s="4">
        <v>29</v>
      </c>
      <c r="AC1458" s="4">
        <v>1</v>
      </c>
      <c r="AD1458" s="6"/>
      <c r="AE1458" s="6"/>
      <c r="AF1458" s="6"/>
      <c r="AG1458" s="6"/>
      <c r="AH1458" s="4">
        <v>0</v>
      </c>
      <c r="AI1458" s="4">
        <v>0</v>
      </c>
      <c r="AJ1458" s="6"/>
      <c r="AK1458" s="6"/>
      <c r="AL1458" s="6"/>
      <c r="AM1458" s="6"/>
      <c r="AN1458" s="4">
        <v>3</v>
      </c>
      <c r="AO1458" s="4">
        <v>3</v>
      </c>
      <c r="AP1458" s="4">
        <v>1</v>
      </c>
      <c r="AQ1458" s="4">
        <v>2</v>
      </c>
      <c r="AR1458" s="4">
        <v>0</v>
      </c>
      <c r="AS1458" s="6"/>
      <c r="AT1458" s="6"/>
      <c r="AU1458" s="6"/>
      <c r="AV1458" s="6"/>
      <c r="AW1458" s="4">
        <v>210</v>
      </c>
      <c r="AX1458" s="4">
        <v>29</v>
      </c>
      <c r="AY1458" s="6"/>
      <c r="AZ1458" s="4">
        <v>0</v>
      </c>
      <c r="BA1458" s="6"/>
      <c r="BB1458" s="6"/>
      <c r="BC1458" s="6"/>
      <c r="BD1458" s="6"/>
      <c r="BE1458" s="6"/>
      <c r="BF1458" s="6"/>
      <c r="BG1458" s="8">
        <v>12</v>
      </c>
      <c r="BH1458" s="6"/>
      <c r="BI1458" s="6"/>
      <c r="BJ1458" s="6"/>
      <c r="BK1458" s="4">
        <v>5993</v>
      </c>
      <c r="BL1458" s="4">
        <v>2936</v>
      </c>
      <c r="BM1458" s="4">
        <v>13</v>
      </c>
      <c r="BN1458" s="6"/>
      <c r="BO1458" s="6"/>
      <c r="BP1458" s="4">
        <v>0</v>
      </c>
      <c r="BQ1458" s="6"/>
      <c r="BR1458" s="4">
        <v>8907</v>
      </c>
      <c r="BS1458" s="4">
        <v>8757</v>
      </c>
      <c r="BT1458" s="4">
        <v>150</v>
      </c>
      <c r="BU1458" s="4">
        <v>23201</v>
      </c>
    </row>
    <row r="1459" spans="1:73">
      <c r="A1459" s="4" t="s">
        <v>137</v>
      </c>
      <c r="B1459" s="18">
        <v>42584</v>
      </c>
      <c r="C1459" s="4" t="s">
        <v>220</v>
      </c>
      <c r="D1459" s="5">
        <v>2016</v>
      </c>
      <c r="E1459" s="4" t="str">
        <f t="shared" si="370"/>
        <v>KlickitatPrimary2016</v>
      </c>
      <c r="F1459" s="4">
        <v>13463</v>
      </c>
      <c r="G1459" s="4">
        <v>2036</v>
      </c>
      <c r="H1459" s="4">
        <v>4814</v>
      </c>
      <c r="I1459" s="4">
        <v>0</v>
      </c>
      <c r="J1459" s="4">
        <v>0</v>
      </c>
      <c r="K1459" s="6">
        <f t="shared" si="371"/>
        <v>4814</v>
      </c>
      <c r="L1459" s="4">
        <f t="shared" si="372"/>
        <v>0</v>
      </c>
      <c r="M1459" s="4">
        <v>13526</v>
      </c>
      <c r="N1459" s="4">
        <v>4864</v>
      </c>
      <c r="O1459" s="4">
        <v>4814</v>
      </c>
      <c r="P1459" s="4">
        <v>0</v>
      </c>
      <c r="Q1459" s="6"/>
      <c r="R1459" s="4">
        <v>50</v>
      </c>
      <c r="S1459" s="6"/>
      <c r="T1459" s="6"/>
      <c r="U1459" s="6"/>
      <c r="V1459" s="6"/>
      <c r="W1459" s="6"/>
      <c r="X1459" s="4">
        <v>0</v>
      </c>
      <c r="Y1459" s="2" t="s">
        <v>1165</v>
      </c>
      <c r="Z1459" s="4">
        <v>134</v>
      </c>
      <c r="AA1459" s="4">
        <v>5</v>
      </c>
      <c r="AB1459" s="4">
        <v>5</v>
      </c>
      <c r="AC1459" s="4">
        <v>0</v>
      </c>
      <c r="AD1459" s="6"/>
      <c r="AE1459" s="6"/>
      <c r="AF1459" s="6"/>
      <c r="AG1459" s="6"/>
      <c r="AH1459" s="4">
        <v>0</v>
      </c>
      <c r="AI1459" s="4">
        <v>0</v>
      </c>
      <c r="AJ1459" s="6"/>
      <c r="AK1459" s="6"/>
      <c r="AL1459" s="6"/>
      <c r="AM1459" s="6"/>
      <c r="AN1459" s="4">
        <v>0</v>
      </c>
      <c r="AO1459" s="4">
        <v>0</v>
      </c>
      <c r="AP1459" s="4">
        <v>0</v>
      </c>
      <c r="AQ1459" s="4">
        <v>0</v>
      </c>
      <c r="AR1459" s="4">
        <v>0</v>
      </c>
      <c r="AS1459" s="6"/>
      <c r="AT1459" s="6"/>
      <c r="AU1459" s="6"/>
      <c r="AV1459" s="6"/>
      <c r="AW1459" s="4">
        <v>134</v>
      </c>
      <c r="AX1459" s="4">
        <v>5</v>
      </c>
      <c r="AY1459" s="6"/>
      <c r="AZ1459" s="4">
        <v>0</v>
      </c>
      <c r="BA1459" s="6"/>
      <c r="BB1459" s="6"/>
      <c r="BC1459" s="6"/>
      <c r="BD1459" s="6"/>
      <c r="BE1459" s="6"/>
      <c r="BF1459" s="6"/>
      <c r="BG1459" s="8">
        <v>2</v>
      </c>
      <c r="BH1459" s="6"/>
      <c r="BI1459" s="6"/>
      <c r="BJ1459" s="6"/>
      <c r="BK1459" s="4">
        <v>3610</v>
      </c>
      <c r="BL1459" s="4">
        <v>1252</v>
      </c>
      <c r="BM1459" s="4">
        <v>7</v>
      </c>
      <c r="BN1459" s="6"/>
      <c r="BO1459" s="6"/>
      <c r="BP1459" s="4">
        <v>0</v>
      </c>
      <c r="BQ1459" s="6"/>
      <c r="BR1459" s="4">
        <v>4859</v>
      </c>
      <c r="BS1459" s="4">
        <v>4809</v>
      </c>
      <c r="BT1459" s="4">
        <v>50</v>
      </c>
      <c r="BU1459" s="4">
        <v>13392</v>
      </c>
    </row>
    <row r="1460" spans="1:73">
      <c r="A1460" s="4" t="s">
        <v>139</v>
      </c>
      <c r="B1460" s="18">
        <v>42584</v>
      </c>
      <c r="C1460" s="4" t="s">
        <v>220</v>
      </c>
      <c r="D1460" s="5">
        <v>2016</v>
      </c>
      <c r="E1460" s="4" t="str">
        <f t="shared" si="370"/>
        <v>LewisPrimary2016</v>
      </c>
      <c r="F1460" s="4">
        <v>44503</v>
      </c>
      <c r="G1460" s="4">
        <v>4103</v>
      </c>
      <c r="H1460" s="4">
        <v>15667</v>
      </c>
      <c r="I1460" s="4">
        <v>2</v>
      </c>
      <c r="J1460" s="4">
        <v>0</v>
      </c>
      <c r="K1460" s="6">
        <f t="shared" si="371"/>
        <v>15669</v>
      </c>
      <c r="L1460" s="4">
        <f t="shared" si="372"/>
        <v>5</v>
      </c>
      <c r="M1460" s="4">
        <v>44503</v>
      </c>
      <c r="N1460" s="4">
        <v>15881</v>
      </c>
      <c r="O1460" s="4">
        <v>15664</v>
      </c>
      <c r="P1460" s="4">
        <v>0</v>
      </c>
      <c r="Q1460" s="6"/>
      <c r="R1460" s="4">
        <v>212</v>
      </c>
      <c r="S1460" s="6"/>
      <c r="T1460" s="6"/>
      <c r="U1460" s="6"/>
      <c r="V1460" s="6"/>
      <c r="W1460" s="6"/>
      <c r="X1460" s="4">
        <v>5</v>
      </c>
      <c r="Y1460" s="2" t="s">
        <v>1165</v>
      </c>
      <c r="Z1460" s="4">
        <v>306</v>
      </c>
      <c r="AA1460" s="4">
        <v>43</v>
      </c>
      <c r="AB1460" s="4">
        <v>39</v>
      </c>
      <c r="AC1460" s="4">
        <v>4</v>
      </c>
      <c r="AD1460" s="6"/>
      <c r="AE1460" s="6"/>
      <c r="AF1460" s="6"/>
      <c r="AG1460" s="6"/>
      <c r="AH1460" s="4">
        <v>0</v>
      </c>
      <c r="AI1460" s="4">
        <v>0</v>
      </c>
      <c r="AJ1460" s="6"/>
      <c r="AK1460" s="6"/>
      <c r="AL1460" s="6"/>
      <c r="AM1460" s="6"/>
      <c r="AN1460" s="4">
        <v>0</v>
      </c>
      <c r="AO1460" s="4">
        <v>1</v>
      </c>
      <c r="AP1460" s="4">
        <v>0</v>
      </c>
      <c r="AQ1460" s="4">
        <v>1</v>
      </c>
      <c r="AR1460" s="4">
        <v>0</v>
      </c>
      <c r="AS1460" s="6"/>
      <c r="AT1460" s="6"/>
      <c r="AU1460" s="6"/>
      <c r="AV1460" s="6"/>
      <c r="AW1460" s="4">
        <v>306</v>
      </c>
      <c r="AX1460" s="4">
        <v>39</v>
      </c>
      <c r="AY1460" s="6"/>
      <c r="AZ1460" s="4">
        <v>0</v>
      </c>
      <c r="BA1460" s="6"/>
      <c r="BB1460" s="6"/>
      <c r="BC1460" s="6"/>
      <c r="BD1460" s="6"/>
      <c r="BE1460" s="6"/>
      <c r="BF1460" s="6"/>
      <c r="BG1460" s="8">
        <v>2</v>
      </c>
      <c r="BH1460" s="6"/>
      <c r="BI1460" s="6"/>
      <c r="BJ1460" s="6"/>
      <c r="BK1460" s="4">
        <v>6868</v>
      </c>
      <c r="BL1460" s="4">
        <v>9011</v>
      </c>
      <c r="BM1460" s="4">
        <v>12</v>
      </c>
      <c r="BN1460" s="6"/>
      <c r="BO1460" s="6"/>
      <c r="BP1460" s="4">
        <v>0</v>
      </c>
      <c r="BQ1460" s="6"/>
      <c r="BR1460" s="4">
        <v>15837</v>
      </c>
      <c r="BS1460" s="4">
        <v>15624</v>
      </c>
      <c r="BT1460" s="4">
        <v>213</v>
      </c>
      <c r="BU1460" s="4">
        <v>44197</v>
      </c>
    </row>
    <row r="1461" spans="1:73">
      <c r="A1461" s="4" t="s">
        <v>141</v>
      </c>
      <c r="B1461" s="18">
        <v>42584</v>
      </c>
      <c r="C1461" s="4" t="s">
        <v>220</v>
      </c>
      <c r="D1461" s="5">
        <v>2016</v>
      </c>
      <c r="E1461" s="4" t="str">
        <f t="shared" si="370"/>
        <v>LincolnPrimary2016</v>
      </c>
      <c r="F1461" s="4">
        <v>6787</v>
      </c>
      <c r="G1461" s="4">
        <v>732</v>
      </c>
      <c r="H1461" s="4">
        <v>2931</v>
      </c>
      <c r="I1461" s="4">
        <v>0</v>
      </c>
      <c r="J1461" s="4">
        <v>0</v>
      </c>
      <c r="K1461" s="6">
        <f t="shared" si="371"/>
        <v>2931</v>
      </c>
      <c r="L1461" s="4">
        <f t="shared" si="372"/>
        <v>0</v>
      </c>
      <c r="M1461" s="4">
        <v>6848</v>
      </c>
      <c r="N1461" s="4">
        <v>2970</v>
      </c>
      <c r="O1461" s="4">
        <v>2931</v>
      </c>
      <c r="P1461" s="4">
        <v>5</v>
      </c>
      <c r="Q1461" s="6"/>
      <c r="R1461" s="4">
        <v>34</v>
      </c>
      <c r="S1461" s="6"/>
      <c r="T1461" s="6"/>
      <c r="U1461" s="6"/>
      <c r="V1461" s="6"/>
      <c r="W1461" s="6"/>
      <c r="X1461" s="4">
        <v>0</v>
      </c>
      <c r="Y1461" s="2" t="s">
        <v>1165</v>
      </c>
      <c r="Z1461" s="4">
        <v>82</v>
      </c>
      <c r="AA1461" s="4">
        <v>0</v>
      </c>
      <c r="AB1461" s="4">
        <v>0</v>
      </c>
      <c r="AC1461" s="4">
        <v>0</v>
      </c>
      <c r="AD1461" s="6"/>
      <c r="AE1461" s="6"/>
      <c r="AF1461" s="6"/>
      <c r="AG1461" s="6"/>
      <c r="AH1461" s="4">
        <v>0</v>
      </c>
      <c r="AI1461" s="4">
        <v>0</v>
      </c>
      <c r="AJ1461" s="6"/>
      <c r="AK1461" s="6"/>
      <c r="AL1461" s="6"/>
      <c r="AM1461" s="6"/>
      <c r="AN1461" s="4">
        <v>0</v>
      </c>
      <c r="AO1461" s="4">
        <v>0</v>
      </c>
      <c r="AP1461" s="4">
        <v>0</v>
      </c>
      <c r="AQ1461" s="4">
        <v>0</v>
      </c>
      <c r="AR1461" s="4">
        <v>0</v>
      </c>
      <c r="AS1461" s="6"/>
      <c r="AT1461" s="6"/>
      <c r="AU1461" s="6"/>
      <c r="AV1461" s="6"/>
      <c r="AW1461" s="4">
        <v>82</v>
      </c>
      <c r="AX1461" s="4">
        <v>0</v>
      </c>
      <c r="AY1461" s="6"/>
      <c r="AZ1461" s="4">
        <v>0</v>
      </c>
      <c r="BA1461" s="6"/>
      <c r="BB1461" s="6"/>
      <c r="BC1461" s="6"/>
      <c r="BD1461" s="6"/>
      <c r="BE1461" s="6"/>
      <c r="BF1461" s="6"/>
      <c r="BG1461" s="8">
        <v>1</v>
      </c>
      <c r="BH1461" s="6"/>
      <c r="BI1461" s="6"/>
      <c r="BJ1461" s="6"/>
      <c r="BK1461" s="4">
        <v>826</v>
      </c>
      <c r="BL1461" s="4">
        <v>2143</v>
      </c>
      <c r="BM1461" s="4">
        <v>0</v>
      </c>
      <c r="BN1461" s="6"/>
      <c r="BO1461" s="6"/>
      <c r="BP1461" s="4">
        <v>1</v>
      </c>
      <c r="BQ1461" s="6"/>
      <c r="BR1461" s="4">
        <v>2965</v>
      </c>
      <c r="BS1461" s="4">
        <v>2931</v>
      </c>
      <c r="BT1461" s="4">
        <v>34</v>
      </c>
      <c r="BU1461" s="4">
        <v>6766</v>
      </c>
    </row>
    <row r="1462" spans="1:73">
      <c r="A1462" s="4" t="s">
        <v>143</v>
      </c>
      <c r="B1462" s="18">
        <v>42584</v>
      </c>
      <c r="C1462" s="4" t="s">
        <v>220</v>
      </c>
      <c r="D1462" s="5">
        <v>2016</v>
      </c>
      <c r="E1462" s="4" t="str">
        <f t="shared" si="370"/>
        <v>MasonPrimary2016</v>
      </c>
      <c r="F1462" s="4">
        <v>36475</v>
      </c>
      <c r="G1462" s="4">
        <v>3526</v>
      </c>
      <c r="H1462" s="4">
        <v>14587</v>
      </c>
      <c r="I1462" s="4">
        <v>4</v>
      </c>
      <c r="J1462" s="4">
        <v>0</v>
      </c>
      <c r="K1462" s="6">
        <f t="shared" si="371"/>
        <v>14591</v>
      </c>
      <c r="L1462" s="4">
        <f t="shared" si="372"/>
        <v>0</v>
      </c>
      <c r="M1462" s="4">
        <v>36551</v>
      </c>
      <c r="N1462" s="4">
        <v>14684</v>
      </c>
      <c r="O1462" s="4">
        <v>14591</v>
      </c>
      <c r="P1462" s="4">
        <v>0</v>
      </c>
      <c r="Q1462" s="6"/>
      <c r="R1462" s="4">
        <v>93</v>
      </c>
      <c r="S1462" s="6"/>
      <c r="T1462" s="6"/>
      <c r="U1462" s="6"/>
      <c r="V1462" s="6"/>
      <c r="W1462" s="6"/>
      <c r="X1462" s="4">
        <v>0</v>
      </c>
      <c r="Y1462" s="2" t="s">
        <v>1165</v>
      </c>
      <c r="Z1462" s="4">
        <v>501</v>
      </c>
      <c r="AA1462" s="4">
        <v>80</v>
      </c>
      <c r="AB1462" s="4">
        <v>80</v>
      </c>
      <c r="AC1462" s="4">
        <v>0</v>
      </c>
      <c r="AD1462" s="6"/>
      <c r="AE1462" s="6"/>
      <c r="AF1462" s="6"/>
      <c r="AG1462" s="6"/>
      <c r="AH1462" s="4">
        <v>0</v>
      </c>
      <c r="AI1462" s="4">
        <v>0</v>
      </c>
      <c r="AJ1462" s="6"/>
      <c r="AK1462" s="6"/>
      <c r="AL1462" s="6"/>
      <c r="AM1462" s="6"/>
      <c r="AN1462" s="4">
        <v>0</v>
      </c>
      <c r="AO1462" s="4">
        <v>0</v>
      </c>
      <c r="AP1462" s="4">
        <v>0</v>
      </c>
      <c r="AQ1462" s="4">
        <v>0</v>
      </c>
      <c r="AR1462" s="4">
        <v>0</v>
      </c>
      <c r="AS1462" s="6"/>
      <c r="AT1462" s="6"/>
      <c r="AU1462" s="6"/>
      <c r="AV1462" s="6"/>
      <c r="AW1462" s="4">
        <v>501</v>
      </c>
      <c r="AX1462" s="4">
        <v>80</v>
      </c>
      <c r="AY1462" s="6"/>
      <c r="AZ1462" s="4">
        <v>0</v>
      </c>
      <c r="BA1462" s="6"/>
      <c r="BB1462" s="6"/>
      <c r="BC1462" s="6"/>
      <c r="BD1462" s="6"/>
      <c r="BE1462" s="6"/>
      <c r="BF1462" s="6"/>
      <c r="BG1462" s="8">
        <v>16</v>
      </c>
      <c r="BH1462" s="6"/>
      <c r="BI1462" s="6"/>
      <c r="BJ1462" s="6"/>
      <c r="BK1462" s="4">
        <v>9962</v>
      </c>
      <c r="BL1462" s="4">
        <v>4706</v>
      </c>
      <c r="BM1462" s="4">
        <v>57</v>
      </c>
      <c r="BN1462" s="6"/>
      <c r="BO1462" s="6"/>
      <c r="BP1462" s="4">
        <v>0</v>
      </c>
      <c r="BQ1462" s="6"/>
      <c r="BR1462" s="4">
        <v>14604</v>
      </c>
      <c r="BS1462" s="4">
        <v>14511</v>
      </c>
      <c r="BT1462" s="4">
        <v>93</v>
      </c>
      <c r="BU1462" s="4">
        <v>36050</v>
      </c>
    </row>
    <row r="1463" spans="1:73">
      <c r="A1463" s="4" t="s">
        <v>145</v>
      </c>
      <c r="B1463" s="18">
        <v>42584</v>
      </c>
      <c r="C1463" s="4" t="s">
        <v>220</v>
      </c>
      <c r="D1463" s="5">
        <v>2016</v>
      </c>
      <c r="E1463" s="4" t="str">
        <f t="shared" si="370"/>
        <v>OkanoganPrimary2016</v>
      </c>
      <c r="F1463" s="4">
        <v>21737</v>
      </c>
      <c r="G1463" s="4">
        <v>2202</v>
      </c>
      <c r="H1463" s="4">
        <v>9388</v>
      </c>
      <c r="I1463" s="4">
        <v>0</v>
      </c>
      <c r="J1463" s="4">
        <v>0</v>
      </c>
      <c r="K1463" s="6">
        <f t="shared" si="371"/>
        <v>9388</v>
      </c>
      <c r="L1463" s="4">
        <f t="shared" si="372"/>
        <v>0</v>
      </c>
      <c r="M1463" s="4">
        <v>21878</v>
      </c>
      <c r="N1463" s="4">
        <v>9538</v>
      </c>
      <c r="O1463" s="4">
        <v>9388</v>
      </c>
      <c r="P1463" s="4">
        <v>0</v>
      </c>
      <c r="Q1463" s="6"/>
      <c r="R1463" s="4">
        <v>150</v>
      </c>
      <c r="S1463" s="6"/>
      <c r="T1463" s="6"/>
      <c r="U1463" s="6"/>
      <c r="V1463" s="6"/>
      <c r="W1463" s="6"/>
      <c r="X1463" s="4">
        <v>0</v>
      </c>
      <c r="Y1463" s="2" t="s">
        <v>1165</v>
      </c>
      <c r="Z1463" s="4">
        <v>210</v>
      </c>
      <c r="AA1463" s="4">
        <v>35</v>
      </c>
      <c r="AB1463" s="4">
        <v>35</v>
      </c>
      <c r="AC1463" s="4">
        <v>0</v>
      </c>
      <c r="AD1463" s="6"/>
      <c r="AE1463" s="6"/>
      <c r="AF1463" s="6"/>
      <c r="AG1463" s="6"/>
      <c r="AH1463" s="4">
        <v>0</v>
      </c>
      <c r="AI1463" s="4">
        <v>0</v>
      </c>
      <c r="AJ1463" s="6"/>
      <c r="AK1463" s="6"/>
      <c r="AL1463" s="6"/>
      <c r="AM1463" s="6"/>
      <c r="AN1463" s="4">
        <v>0</v>
      </c>
      <c r="AO1463" s="4">
        <v>0</v>
      </c>
      <c r="AP1463" s="4">
        <v>0</v>
      </c>
      <c r="AQ1463" s="4">
        <v>0</v>
      </c>
      <c r="AR1463" s="4">
        <v>0</v>
      </c>
      <c r="AS1463" s="6"/>
      <c r="AT1463" s="6"/>
      <c r="AU1463" s="6"/>
      <c r="AV1463" s="6"/>
      <c r="AW1463" s="4">
        <v>210</v>
      </c>
      <c r="AX1463" s="4">
        <v>35</v>
      </c>
      <c r="AY1463" s="6"/>
      <c r="AZ1463" s="4">
        <v>0</v>
      </c>
      <c r="BA1463" s="6"/>
      <c r="BB1463" s="6"/>
      <c r="BC1463" s="6"/>
      <c r="BD1463" s="6"/>
      <c r="BE1463" s="6"/>
      <c r="BF1463" s="6"/>
      <c r="BG1463" s="8">
        <v>12</v>
      </c>
      <c r="BH1463" s="6"/>
      <c r="BI1463" s="6"/>
      <c r="BJ1463" s="6"/>
      <c r="BK1463" s="4">
        <v>0</v>
      </c>
      <c r="BL1463" s="4">
        <v>9526</v>
      </c>
      <c r="BM1463" s="4">
        <v>23</v>
      </c>
      <c r="BN1463" s="6"/>
      <c r="BO1463" s="6"/>
      <c r="BP1463" s="4">
        <v>0</v>
      </c>
      <c r="BQ1463" s="6"/>
      <c r="BR1463" s="4">
        <v>9503</v>
      </c>
      <c r="BS1463" s="4">
        <v>9353</v>
      </c>
      <c r="BT1463" s="4">
        <v>150</v>
      </c>
      <c r="BU1463" s="4">
        <v>21668</v>
      </c>
    </row>
    <row r="1464" spans="1:73">
      <c r="A1464" s="4" t="s">
        <v>147</v>
      </c>
      <c r="B1464" s="18">
        <v>42584</v>
      </c>
      <c r="C1464" s="4" t="s">
        <v>220</v>
      </c>
      <c r="D1464" s="5">
        <v>2016</v>
      </c>
      <c r="E1464" s="4" t="str">
        <f t="shared" si="370"/>
        <v>PacificPrimary2016</v>
      </c>
      <c r="F1464" s="4">
        <v>13627</v>
      </c>
      <c r="G1464" s="4">
        <v>1358</v>
      </c>
      <c r="H1464" s="4">
        <v>5964</v>
      </c>
      <c r="I1464" s="4">
        <v>0</v>
      </c>
      <c r="J1464" s="4">
        <v>0</v>
      </c>
      <c r="K1464" s="6">
        <f t="shared" si="371"/>
        <v>5964</v>
      </c>
      <c r="L1464" s="4">
        <f t="shared" si="372"/>
        <v>0</v>
      </c>
      <c r="M1464" s="4">
        <v>13653</v>
      </c>
      <c r="N1464" s="4">
        <v>6060</v>
      </c>
      <c r="O1464" s="4">
        <v>5964</v>
      </c>
      <c r="P1464" s="4">
        <v>0</v>
      </c>
      <c r="Q1464" s="6"/>
      <c r="R1464" s="4">
        <v>96</v>
      </c>
      <c r="S1464" s="6"/>
      <c r="T1464" s="6"/>
      <c r="U1464" s="6"/>
      <c r="V1464" s="6"/>
      <c r="W1464" s="6"/>
      <c r="X1464" s="4">
        <v>0</v>
      </c>
      <c r="Y1464" s="2" t="s">
        <v>1165</v>
      </c>
      <c r="Z1464" s="4">
        <v>124</v>
      </c>
      <c r="AA1464" s="4">
        <v>11</v>
      </c>
      <c r="AB1464" s="4">
        <v>10</v>
      </c>
      <c r="AC1464" s="4">
        <v>1</v>
      </c>
      <c r="AD1464" s="6"/>
      <c r="AE1464" s="6"/>
      <c r="AF1464" s="6"/>
      <c r="AG1464" s="6"/>
      <c r="AH1464" s="4">
        <v>0</v>
      </c>
      <c r="AI1464" s="4">
        <v>0</v>
      </c>
      <c r="AJ1464" s="6"/>
      <c r="AK1464" s="6"/>
      <c r="AL1464" s="6"/>
      <c r="AM1464" s="6"/>
      <c r="AN1464" s="4">
        <v>0</v>
      </c>
      <c r="AO1464" s="4">
        <v>0</v>
      </c>
      <c r="AP1464" s="4">
        <v>0</v>
      </c>
      <c r="AQ1464" s="4">
        <v>0</v>
      </c>
      <c r="AR1464" s="4">
        <v>0</v>
      </c>
      <c r="AS1464" s="6"/>
      <c r="AT1464" s="6"/>
      <c r="AU1464" s="6"/>
      <c r="AV1464" s="6"/>
      <c r="AW1464" s="4">
        <v>124</v>
      </c>
      <c r="AX1464" s="4">
        <v>10</v>
      </c>
      <c r="AY1464" s="6"/>
      <c r="AZ1464" s="4">
        <v>0</v>
      </c>
      <c r="BA1464" s="6"/>
      <c r="BB1464" s="6"/>
      <c r="BC1464" s="6"/>
      <c r="BD1464" s="6"/>
      <c r="BE1464" s="6"/>
      <c r="BF1464" s="6"/>
      <c r="BG1464" s="8">
        <v>1</v>
      </c>
      <c r="BH1464" s="6"/>
      <c r="BI1464" s="6"/>
      <c r="BJ1464" s="6"/>
      <c r="BL1464" s="4">
        <v>6059</v>
      </c>
      <c r="BM1464" s="4">
        <v>1</v>
      </c>
      <c r="BN1464" s="6"/>
      <c r="BO1464" s="6"/>
      <c r="BP1464" s="4">
        <v>2</v>
      </c>
      <c r="BQ1464" s="6"/>
      <c r="BR1464" s="4">
        <v>6049</v>
      </c>
      <c r="BS1464" s="4">
        <v>5954</v>
      </c>
      <c r="BT1464" s="4">
        <v>95</v>
      </c>
      <c r="BU1464" s="4">
        <v>13529</v>
      </c>
    </row>
    <row r="1465" spans="1:73">
      <c r="A1465" s="4" t="s">
        <v>149</v>
      </c>
      <c r="B1465" s="18">
        <v>42584</v>
      </c>
      <c r="C1465" s="4" t="s">
        <v>220</v>
      </c>
      <c r="D1465" s="5">
        <v>2016</v>
      </c>
      <c r="E1465" s="4" t="str">
        <f t="shared" si="370"/>
        <v>Pend OreillePrimary2016</v>
      </c>
      <c r="F1465" s="4">
        <v>8556</v>
      </c>
      <c r="G1465" s="4">
        <v>1363</v>
      </c>
      <c r="H1465" s="4">
        <v>3610</v>
      </c>
      <c r="I1465" s="4">
        <v>0</v>
      </c>
      <c r="J1465" s="4">
        <v>0</v>
      </c>
      <c r="K1465" s="6">
        <f t="shared" si="371"/>
        <v>3610</v>
      </c>
      <c r="L1465" s="4">
        <f t="shared" si="372"/>
        <v>0</v>
      </c>
      <c r="M1465" s="4">
        <v>8604</v>
      </c>
      <c r="N1465" s="4">
        <v>3648</v>
      </c>
      <c r="O1465" s="4">
        <v>3610</v>
      </c>
      <c r="P1465" s="4">
        <v>0</v>
      </c>
      <c r="Q1465" s="6"/>
      <c r="R1465" s="4">
        <v>38</v>
      </c>
      <c r="S1465" s="6"/>
      <c r="T1465" s="6"/>
      <c r="U1465" s="6"/>
      <c r="V1465" s="6"/>
      <c r="W1465" s="6"/>
      <c r="X1465" s="4">
        <v>0</v>
      </c>
      <c r="Y1465" s="2" t="s">
        <v>1165</v>
      </c>
      <c r="Z1465" s="4">
        <v>81</v>
      </c>
      <c r="AA1465" s="4">
        <v>15</v>
      </c>
      <c r="AB1465" s="4">
        <v>15</v>
      </c>
      <c r="AC1465" s="4">
        <v>0</v>
      </c>
      <c r="AD1465" s="6"/>
      <c r="AE1465" s="6"/>
      <c r="AF1465" s="6"/>
      <c r="AG1465" s="6"/>
      <c r="AH1465" s="4">
        <v>0</v>
      </c>
      <c r="AI1465" s="4">
        <v>0</v>
      </c>
      <c r="AJ1465" s="6"/>
      <c r="AK1465" s="6"/>
      <c r="AL1465" s="6"/>
      <c r="AM1465" s="6"/>
      <c r="AN1465" s="4">
        <v>0</v>
      </c>
      <c r="AO1465" s="4">
        <v>0</v>
      </c>
      <c r="AP1465" s="4">
        <v>0</v>
      </c>
      <c r="AQ1465" s="4">
        <v>0</v>
      </c>
      <c r="AR1465" s="4">
        <v>0</v>
      </c>
      <c r="AS1465" s="6"/>
      <c r="AT1465" s="6"/>
      <c r="AU1465" s="6"/>
      <c r="AV1465" s="6"/>
      <c r="AW1465" s="4">
        <v>81</v>
      </c>
      <c r="AX1465" s="4">
        <v>15</v>
      </c>
      <c r="AY1465" s="6"/>
      <c r="AZ1465" s="4">
        <v>0</v>
      </c>
      <c r="BA1465" s="6"/>
      <c r="BB1465" s="6"/>
      <c r="BC1465" s="6"/>
      <c r="BD1465" s="6"/>
      <c r="BE1465" s="6"/>
      <c r="BF1465" s="6"/>
      <c r="BG1465" s="8">
        <v>0</v>
      </c>
      <c r="BH1465" s="6"/>
      <c r="BI1465" s="6"/>
      <c r="BJ1465" s="6"/>
      <c r="BK1465" s="4">
        <v>1633</v>
      </c>
      <c r="BL1465" s="4">
        <v>2015</v>
      </c>
      <c r="BM1465" s="4">
        <v>2</v>
      </c>
      <c r="BN1465" s="6"/>
      <c r="BO1465" s="6"/>
      <c r="BP1465" s="4">
        <v>81</v>
      </c>
      <c r="BQ1465" s="6"/>
      <c r="BR1465" s="4">
        <v>3633</v>
      </c>
      <c r="BS1465" s="4">
        <v>3595</v>
      </c>
      <c r="BT1465" s="4">
        <v>38</v>
      </c>
      <c r="BU1465" s="4">
        <v>8523</v>
      </c>
    </row>
    <row r="1466" spans="1:73">
      <c r="A1466" s="4" t="s">
        <v>151</v>
      </c>
      <c r="B1466" s="18">
        <v>42584</v>
      </c>
      <c r="C1466" s="4" t="s">
        <v>220</v>
      </c>
      <c r="D1466" s="5">
        <v>2016</v>
      </c>
      <c r="E1466" s="4" t="str">
        <f t="shared" si="370"/>
        <v>PiercePrimary2016</v>
      </c>
      <c r="F1466" s="4">
        <v>465435</v>
      </c>
      <c r="G1466" s="4">
        <v>60772</v>
      </c>
      <c r="H1466" s="4">
        <v>147495</v>
      </c>
      <c r="I1466" s="4">
        <v>25</v>
      </c>
      <c r="J1466" s="4">
        <v>2</v>
      </c>
      <c r="K1466" s="6">
        <f t="shared" si="371"/>
        <v>147518</v>
      </c>
      <c r="L1466" s="4">
        <f t="shared" si="372"/>
        <v>3</v>
      </c>
      <c r="M1466" s="4">
        <v>465447</v>
      </c>
      <c r="N1466" s="4">
        <v>148843</v>
      </c>
      <c r="O1466" s="4">
        <v>147515</v>
      </c>
      <c r="P1466" s="4">
        <v>7</v>
      </c>
      <c r="Q1466" s="6"/>
      <c r="R1466" s="4">
        <v>1318</v>
      </c>
      <c r="S1466" s="6"/>
      <c r="T1466" s="6"/>
      <c r="U1466" s="6"/>
      <c r="V1466" s="6"/>
      <c r="W1466" s="6"/>
      <c r="X1466" s="4">
        <v>3</v>
      </c>
      <c r="Y1466" s="2" t="s">
        <v>1165</v>
      </c>
      <c r="Z1466" s="4">
        <v>14925</v>
      </c>
      <c r="AA1466" s="4">
        <v>2533</v>
      </c>
      <c r="AB1466" s="4">
        <v>2500</v>
      </c>
      <c r="AC1466" s="4">
        <v>33</v>
      </c>
      <c r="AD1466" s="6"/>
      <c r="AE1466" s="6"/>
      <c r="AF1466" s="6"/>
      <c r="AG1466" s="6"/>
      <c r="AH1466" s="4">
        <v>0</v>
      </c>
      <c r="AI1466" s="4">
        <v>0</v>
      </c>
      <c r="AJ1466" s="6"/>
      <c r="AK1466" s="6"/>
      <c r="AL1466" s="6"/>
      <c r="AM1466" s="6"/>
      <c r="AN1466" s="4">
        <v>12</v>
      </c>
      <c r="AO1466" s="4">
        <v>12</v>
      </c>
      <c r="AP1466" s="4">
        <v>7</v>
      </c>
      <c r="AQ1466" s="4">
        <v>2</v>
      </c>
      <c r="AR1466" s="4">
        <v>3</v>
      </c>
      <c r="AS1466" s="6"/>
      <c r="AT1466" s="6"/>
      <c r="AU1466" s="6"/>
      <c r="AV1466" s="6"/>
      <c r="AW1466" s="4">
        <v>14925</v>
      </c>
      <c r="AX1466" s="4">
        <v>2500</v>
      </c>
      <c r="AY1466" s="6"/>
      <c r="AZ1466" s="4">
        <v>199</v>
      </c>
      <c r="BA1466" s="6"/>
      <c r="BB1466" s="6"/>
      <c r="BC1466" s="6"/>
      <c r="BD1466" s="6"/>
      <c r="BE1466" s="6"/>
      <c r="BF1466" s="6"/>
      <c r="BG1466" s="8">
        <v>81</v>
      </c>
      <c r="BH1466" s="6"/>
      <c r="BI1466" s="6"/>
      <c r="BJ1466" s="6"/>
      <c r="BK1466" s="4">
        <v>81740</v>
      </c>
      <c r="BL1466" s="4">
        <v>66823</v>
      </c>
      <c r="BM1466" s="4">
        <v>144</v>
      </c>
      <c r="BN1466" s="6"/>
      <c r="BO1466" s="6"/>
      <c r="BP1466" s="4">
        <v>0</v>
      </c>
      <c r="BQ1466" s="6"/>
      <c r="BR1466" s="4">
        <v>146092</v>
      </c>
      <c r="BS1466" s="4">
        <v>144814</v>
      </c>
      <c r="BT1466" s="4">
        <v>1278</v>
      </c>
      <c r="BU1466" s="4">
        <v>450311</v>
      </c>
    </row>
    <row r="1467" spans="1:73">
      <c r="A1467" s="4" t="s">
        <v>153</v>
      </c>
      <c r="B1467" s="18">
        <v>42584</v>
      </c>
      <c r="C1467" s="4" t="s">
        <v>220</v>
      </c>
      <c r="D1467" s="5">
        <v>2016</v>
      </c>
      <c r="E1467" s="4" t="str">
        <f t="shared" si="370"/>
        <v>San JuanPrimary2016</v>
      </c>
      <c r="F1467" s="4">
        <v>12379</v>
      </c>
      <c r="G1467" s="4">
        <v>867</v>
      </c>
      <c r="H1467" s="4">
        <v>6442</v>
      </c>
      <c r="I1467" s="4">
        <v>0</v>
      </c>
      <c r="J1467" s="4">
        <v>0</v>
      </c>
      <c r="K1467" s="6">
        <f t="shared" si="371"/>
        <v>6442</v>
      </c>
      <c r="L1467" s="4">
        <f t="shared" si="372"/>
        <v>0</v>
      </c>
      <c r="M1467" s="4">
        <v>12380</v>
      </c>
      <c r="N1467" s="4">
        <v>6487</v>
      </c>
      <c r="O1467" s="4">
        <v>6442</v>
      </c>
      <c r="P1467" s="4">
        <v>0</v>
      </c>
      <c r="Q1467" s="6"/>
      <c r="R1467" s="4">
        <v>45</v>
      </c>
      <c r="S1467" s="6"/>
      <c r="T1467" s="6"/>
      <c r="U1467" s="6"/>
      <c r="V1467" s="6"/>
      <c r="W1467" s="6"/>
      <c r="X1467" s="4">
        <v>0</v>
      </c>
      <c r="Y1467" s="2" t="s">
        <v>1165</v>
      </c>
      <c r="Z1467" s="4">
        <v>188</v>
      </c>
      <c r="AA1467" s="4">
        <v>31</v>
      </c>
      <c r="AB1467" s="4">
        <v>31</v>
      </c>
      <c r="AC1467" s="4">
        <v>0</v>
      </c>
      <c r="AD1467" s="6"/>
      <c r="AE1467" s="6"/>
      <c r="AF1467" s="6"/>
      <c r="AG1467" s="6"/>
      <c r="AH1467" s="4">
        <v>0</v>
      </c>
      <c r="AI1467" s="4">
        <v>0</v>
      </c>
      <c r="AJ1467" s="6"/>
      <c r="AK1467" s="6"/>
      <c r="AL1467" s="6"/>
      <c r="AM1467" s="6"/>
      <c r="AN1467" s="4">
        <v>0</v>
      </c>
      <c r="AO1467" s="4">
        <v>0</v>
      </c>
      <c r="AP1467" s="4">
        <v>0</v>
      </c>
      <c r="AQ1467" s="4">
        <v>0</v>
      </c>
      <c r="AR1467" s="4">
        <v>0</v>
      </c>
      <c r="AS1467" s="6"/>
      <c r="AT1467" s="6"/>
      <c r="AU1467" s="6"/>
      <c r="AV1467" s="6"/>
      <c r="AW1467" s="4">
        <v>188</v>
      </c>
      <c r="AX1467" s="4">
        <v>31</v>
      </c>
      <c r="AY1467" s="6"/>
      <c r="AZ1467" s="4">
        <v>0</v>
      </c>
      <c r="BA1467" s="6"/>
      <c r="BB1467" s="6"/>
      <c r="BC1467" s="6"/>
      <c r="BD1467" s="6"/>
      <c r="BE1467" s="6"/>
      <c r="BF1467" s="6"/>
      <c r="BG1467" s="8">
        <v>13</v>
      </c>
      <c r="BH1467" s="6"/>
      <c r="BI1467" s="6"/>
      <c r="BJ1467" s="6"/>
      <c r="BK1467" s="4">
        <v>4270</v>
      </c>
      <c r="BL1467" s="4">
        <v>2204</v>
      </c>
      <c r="BM1467" s="4">
        <v>27</v>
      </c>
      <c r="BN1467" s="6"/>
      <c r="BO1467" s="6"/>
      <c r="BP1467" s="4">
        <v>0</v>
      </c>
      <c r="BQ1467" s="6"/>
      <c r="BR1467" s="4">
        <v>6456</v>
      </c>
      <c r="BS1467" s="4">
        <v>6411</v>
      </c>
      <c r="BT1467" s="4">
        <v>45</v>
      </c>
      <c r="BU1467" s="4">
        <v>12192</v>
      </c>
    </row>
    <row r="1468" spans="1:73">
      <c r="A1468" s="4" t="s">
        <v>155</v>
      </c>
      <c r="B1468" s="18">
        <v>42584</v>
      </c>
      <c r="C1468" s="4" t="s">
        <v>220</v>
      </c>
      <c r="D1468" s="5">
        <v>2016</v>
      </c>
      <c r="E1468" s="4" t="str">
        <f t="shared" si="370"/>
        <v>SkagitPrimary2016</v>
      </c>
      <c r="F1468" s="4">
        <v>71683</v>
      </c>
      <c r="G1468" s="4">
        <v>5656</v>
      </c>
      <c r="H1468" s="4">
        <v>26129</v>
      </c>
      <c r="I1468" s="4">
        <v>2</v>
      </c>
      <c r="J1468" s="4">
        <v>2</v>
      </c>
      <c r="K1468" s="6">
        <f t="shared" si="371"/>
        <v>26129</v>
      </c>
      <c r="L1468" s="4">
        <f t="shared" si="372"/>
        <v>0</v>
      </c>
      <c r="M1468" s="4">
        <v>72476</v>
      </c>
      <c r="N1468" s="4">
        <v>26470</v>
      </c>
      <c r="O1468" s="4">
        <v>26129</v>
      </c>
      <c r="P1468" s="4">
        <v>0</v>
      </c>
      <c r="Q1468" s="6"/>
      <c r="R1468" s="4">
        <v>340</v>
      </c>
      <c r="S1468" s="6"/>
      <c r="T1468" s="6"/>
      <c r="U1468" s="6"/>
      <c r="V1468" s="6"/>
      <c r="W1468" s="6"/>
      <c r="X1468" s="4">
        <v>1</v>
      </c>
      <c r="Y1468" s="2" t="s">
        <v>1174</v>
      </c>
      <c r="Z1468" s="4">
        <v>603</v>
      </c>
      <c r="AA1468" s="4">
        <v>78</v>
      </c>
      <c r="AB1468" s="4">
        <v>78</v>
      </c>
      <c r="AC1468" s="4">
        <v>0</v>
      </c>
      <c r="AD1468" s="6"/>
      <c r="AE1468" s="6"/>
      <c r="AF1468" s="6"/>
      <c r="AG1468" s="6"/>
      <c r="AH1468" s="4">
        <v>0</v>
      </c>
      <c r="AI1468" s="4">
        <v>0</v>
      </c>
      <c r="AJ1468" s="6"/>
      <c r="AK1468" s="6"/>
      <c r="AL1468" s="6"/>
      <c r="AM1468" s="6"/>
      <c r="AN1468" s="4">
        <v>0</v>
      </c>
      <c r="AO1468" s="4">
        <v>1</v>
      </c>
      <c r="AP1468" s="4">
        <v>0</v>
      </c>
      <c r="AQ1468" s="4">
        <v>1</v>
      </c>
      <c r="AR1468" s="4">
        <v>0</v>
      </c>
      <c r="AS1468" s="6"/>
      <c r="AT1468" s="6"/>
      <c r="AU1468" s="6"/>
      <c r="AV1468" s="6"/>
      <c r="AW1468" s="4">
        <v>603</v>
      </c>
      <c r="AX1468" s="4">
        <v>78</v>
      </c>
      <c r="AY1468" s="6"/>
      <c r="AZ1468" s="4">
        <v>0</v>
      </c>
      <c r="BA1468" s="6"/>
      <c r="BB1468" s="6"/>
      <c r="BC1468" s="6"/>
      <c r="BD1468" s="6"/>
      <c r="BE1468" s="6"/>
      <c r="BF1468" s="6"/>
      <c r="BG1468" s="8">
        <v>13</v>
      </c>
      <c r="BH1468" s="6"/>
      <c r="BI1468" s="6"/>
      <c r="BJ1468" s="6"/>
      <c r="BK1468" s="4">
        <v>19045</v>
      </c>
      <c r="BL1468" s="4">
        <v>7412</v>
      </c>
      <c r="BM1468" s="4">
        <v>31</v>
      </c>
      <c r="BN1468" s="6"/>
      <c r="BO1468" s="6"/>
      <c r="BP1468" s="4">
        <v>0</v>
      </c>
      <c r="BQ1468" s="6"/>
      <c r="BR1468" s="4">
        <v>26391</v>
      </c>
      <c r="BS1468" s="4">
        <v>26050</v>
      </c>
      <c r="BT1468" s="4">
        <v>341</v>
      </c>
      <c r="BU1468" s="4">
        <v>71873</v>
      </c>
    </row>
    <row r="1469" spans="1:73">
      <c r="A1469" s="4" t="s">
        <v>157</v>
      </c>
      <c r="B1469" s="18">
        <v>42584</v>
      </c>
      <c r="C1469" s="4" t="s">
        <v>220</v>
      </c>
      <c r="D1469" s="5">
        <v>2016</v>
      </c>
      <c r="E1469" s="4" t="str">
        <f t="shared" si="370"/>
        <v>SkamaniaPrimary2016</v>
      </c>
      <c r="F1469" s="4">
        <v>7070</v>
      </c>
      <c r="G1469" s="4">
        <v>876</v>
      </c>
      <c r="H1469" s="4">
        <v>2377</v>
      </c>
      <c r="I1469" s="4">
        <v>1</v>
      </c>
      <c r="J1469" s="4">
        <v>0</v>
      </c>
      <c r="K1469" s="6">
        <f t="shared" si="371"/>
        <v>2378</v>
      </c>
      <c r="L1469" s="4">
        <f t="shared" si="372"/>
        <v>0</v>
      </c>
      <c r="M1469" s="4">
        <v>7074</v>
      </c>
      <c r="N1469" s="4">
        <v>2412</v>
      </c>
      <c r="O1469" s="4">
        <v>2378</v>
      </c>
      <c r="P1469" s="4">
        <v>0</v>
      </c>
      <c r="Q1469" s="6"/>
      <c r="R1469" s="4">
        <v>34</v>
      </c>
      <c r="S1469" s="6"/>
      <c r="T1469" s="6"/>
      <c r="U1469" s="6"/>
      <c r="V1469" s="6"/>
      <c r="W1469" s="6"/>
      <c r="X1469" s="4">
        <v>0</v>
      </c>
      <c r="Y1469" s="2" t="s">
        <v>1165</v>
      </c>
      <c r="Z1469" s="4">
        <v>95</v>
      </c>
      <c r="AA1469" s="4">
        <v>15</v>
      </c>
      <c r="AB1469" s="4">
        <v>15</v>
      </c>
      <c r="AC1469" s="4">
        <v>0</v>
      </c>
      <c r="AD1469" s="6"/>
      <c r="AE1469" s="6"/>
      <c r="AF1469" s="6"/>
      <c r="AG1469" s="6"/>
      <c r="AH1469" s="4">
        <v>0</v>
      </c>
      <c r="AI1469" s="4">
        <v>0</v>
      </c>
      <c r="AJ1469" s="6"/>
      <c r="AK1469" s="6"/>
      <c r="AL1469" s="6"/>
      <c r="AM1469" s="6"/>
      <c r="AN1469" s="4">
        <v>0</v>
      </c>
      <c r="AO1469" s="4">
        <v>0</v>
      </c>
      <c r="AP1469" s="4">
        <v>0</v>
      </c>
      <c r="AQ1469" s="4">
        <v>0</v>
      </c>
      <c r="AR1469" s="4">
        <v>0</v>
      </c>
      <c r="AS1469" s="6"/>
      <c r="AT1469" s="6"/>
      <c r="AU1469" s="6"/>
      <c r="AV1469" s="6"/>
      <c r="AW1469" s="4">
        <v>95</v>
      </c>
      <c r="AX1469" s="4">
        <v>15</v>
      </c>
      <c r="AY1469" s="6"/>
      <c r="AZ1469" s="4">
        <v>0</v>
      </c>
      <c r="BA1469" s="6"/>
      <c r="BB1469" s="6"/>
      <c r="BC1469" s="6"/>
      <c r="BD1469" s="6"/>
      <c r="BE1469" s="6"/>
      <c r="BF1469" s="6"/>
      <c r="BG1469" s="8">
        <v>7</v>
      </c>
      <c r="BH1469" s="6"/>
      <c r="BI1469" s="6"/>
      <c r="BJ1469" s="6"/>
      <c r="BK1469" s="4">
        <v>1583</v>
      </c>
      <c r="BL1469" s="4">
        <v>822</v>
      </c>
      <c r="BM1469" s="4">
        <v>5</v>
      </c>
      <c r="BN1469" s="6"/>
      <c r="BO1469" s="6"/>
      <c r="BP1469" s="4">
        <v>0</v>
      </c>
      <c r="BQ1469" s="6"/>
      <c r="BR1469" s="4">
        <v>2397</v>
      </c>
      <c r="BS1469" s="4">
        <v>2363</v>
      </c>
      <c r="BT1469" s="4">
        <v>34</v>
      </c>
      <c r="BU1469" s="4">
        <v>6979</v>
      </c>
    </row>
    <row r="1470" spans="1:73">
      <c r="A1470" s="4" t="s">
        <v>159</v>
      </c>
      <c r="B1470" s="18">
        <v>42584</v>
      </c>
      <c r="C1470" s="4" t="s">
        <v>220</v>
      </c>
      <c r="D1470" s="5">
        <v>2016</v>
      </c>
      <c r="E1470" s="4" t="str">
        <f t="shared" si="370"/>
        <v>SnohomishPrimary2016</v>
      </c>
      <c r="F1470" s="4">
        <v>436739</v>
      </c>
      <c r="G1470" s="4">
        <v>47100</v>
      </c>
      <c r="H1470" s="4">
        <v>146566</v>
      </c>
      <c r="I1470" s="4">
        <v>35</v>
      </c>
      <c r="J1470" s="4">
        <v>0</v>
      </c>
      <c r="K1470" s="6">
        <f t="shared" si="371"/>
        <v>146601</v>
      </c>
      <c r="L1470" s="4">
        <f t="shared" si="372"/>
        <v>0</v>
      </c>
      <c r="M1470" s="4">
        <v>436739</v>
      </c>
      <c r="N1470" s="4">
        <v>148994</v>
      </c>
      <c r="O1470" s="4">
        <v>146601</v>
      </c>
      <c r="P1470" s="4">
        <v>0</v>
      </c>
      <c r="Q1470" s="6"/>
      <c r="R1470" s="4">
        <v>2393</v>
      </c>
      <c r="S1470" s="6"/>
      <c r="T1470" s="6"/>
      <c r="U1470" s="6"/>
      <c r="V1470" s="6"/>
      <c r="W1470" s="6"/>
      <c r="X1470" s="4">
        <v>0</v>
      </c>
      <c r="Y1470" s="2" t="s">
        <v>1165</v>
      </c>
      <c r="Z1470" s="4">
        <v>5135</v>
      </c>
      <c r="AA1470" s="4">
        <v>703</v>
      </c>
      <c r="AB1470" s="4">
        <v>693</v>
      </c>
      <c r="AC1470" s="4">
        <v>10</v>
      </c>
      <c r="AD1470" s="6"/>
      <c r="AE1470" s="6"/>
      <c r="AF1470" s="6"/>
      <c r="AG1470" s="6"/>
      <c r="AH1470" s="4">
        <v>1</v>
      </c>
      <c r="AI1470" s="4">
        <v>0</v>
      </c>
      <c r="AJ1470" s="6"/>
      <c r="AK1470" s="6"/>
      <c r="AL1470" s="6"/>
      <c r="AM1470" s="6"/>
      <c r="AN1470" s="4">
        <v>5</v>
      </c>
      <c r="AO1470" s="4">
        <v>5</v>
      </c>
      <c r="AP1470" s="4">
        <v>0</v>
      </c>
      <c r="AQ1470" s="4">
        <v>1</v>
      </c>
      <c r="AR1470" s="4">
        <v>4</v>
      </c>
      <c r="AS1470" s="6"/>
      <c r="AT1470" s="6"/>
      <c r="AU1470" s="6"/>
      <c r="AV1470" s="6"/>
      <c r="AW1470" s="4">
        <v>5136</v>
      </c>
      <c r="AX1470" s="4">
        <v>693</v>
      </c>
      <c r="AY1470" s="6"/>
      <c r="AZ1470" s="4">
        <v>142</v>
      </c>
      <c r="BA1470" s="6"/>
      <c r="BB1470" s="6"/>
      <c r="BC1470" s="6"/>
      <c r="BD1470" s="6"/>
      <c r="BE1470" s="6"/>
      <c r="BF1470" s="6"/>
      <c r="BG1470" s="8">
        <v>286</v>
      </c>
      <c r="BH1470" s="6"/>
      <c r="BI1470" s="6"/>
      <c r="BJ1470" s="6"/>
      <c r="BK1470" s="4">
        <v>80262</v>
      </c>
      <c r="BL1470" s="4">
        <v>68304</v>
      </c>
      <c r="BM1470" s="4">
        <v>286</v>
      </c>
      <c r="BN1470" s="6"/>
      <c r="BO1470" s="6"/>
      <c r="BP1470" s="4">
        <v>0</v>
      </c>
      <c r="BQ1470" s="6"/>
      <c r="BR1470" s="4">
        <v>148143</v>
      </c>
      <c r="BS1470" s="4">
        <v>145765</v>
      </c>
      <c r="BT1470" s="4">
        <v>2378</v>
      </c>
      <c r="BU1470" s="4">
        <v>431457</v>
      </c>
    </row>
    <row r="1471" spans="1:73" ht="29.1">
      <c r="A1471" s="4" t="s">
        <v>161</v>
      </c>
      <c r="B1471" s="18">
        <v>42584</v>
      </c>
      <c r="C1471" s="4" t="s">
        <v>220</v>
      </c>
      <c r="D1471" s="5">
        <v>2016</v>
      </c>
      <c r="E1471" s="4" t="str">
        <f t="shared" si="370"/>
        <v>SpokanePrimary2016</v>
      </c>
      <c r="F1471" s="4">
        <v>296722</v>
      </c>
      <c r="G1471" s="4">
        <v>29004</v>
      </c>
      <c r="H1471" s="4">
        <v>100942</v>
      </c>
      <c r="I1471" s="4">
        <v>13</v>
      </c>
      <c r="J1471" s="4">
        <v>3</v>
      </c>
      <c r="K1471" s="6">
        <f t="shared" si="371"/>
        <v>100952</v>
      </c>
      <c r="L1471" s="4">
        <f t="shared" si="372"/>
        <v>1</v>
      </c>
      <c r="M1471" s="4">
        <v>297389</v>
      </c>
      <c r="N1471" s="4">
        <v>102069</v>
      </c>
      <c r="O1471" s="4">
        <v>100951</v>
      </c>
      <c r="P1471" s="4">
        <v>3</v>
      </c>
      <c r="Q1471" s="6"/>
      <c r="R1471" s="4">
        <v>1114</v>
      </c>
      <c r="S1471" s="6"/>
      <c r="T1471" s="6"/>
      <c r="U1471" s="6"/>
      <c r="V1471" s="6"/>
      <c r="W1471" s="6"/>
      <c r="X1471" s="4">
        <v>1</v>
      </c>
      <c r="Y1471" s="2" t="s">
        <v>1175</v>
      </c>
      <c r="Z1471" s="4">
        <v>5070</v>
      </c>
      <c r="AA1471" s="4">
        <v>806</v>
      </c>
      <c r="AB1471" s="4">
        <v>806</v>
      </c>
      <c r="AC1471" s="4">
        <v>0</v>
      </c>
      <c r="AD1471" s="6"/>
      <c r="AE1471" s="6"/>
      <c r="AF1471" s="6"/>
      <c r="AG1471" s="6"/>
      <c r="AH1471" s="4">
        <v>0</v>
      </c>
      <c r="AI1471" s="4">
        <v>0</v>
      </c>
      <c r="AJ1471" s="6"/>
      <c r="AK1471" s="6"/>
      <c r="AL1471" s="6"/>
      <c r="AM1471" s="6"/>
      <c r="AN1471" s="4">
        <v>71</v>
      </c>
      <c r="AO1471" s="4">
        <v>77</v>
      </c>
      <c r="AP1471" s="4">
        <v>3</v>
      </c>
      <c r="AQ1471" s="4">
        <v>70</v>
      </c>
      <c r="AR1471" s="4">
        <v>4</v>
      </c>
      <c r="AS1471" s="6"/>
      <c r="AT1471" s="6"/>
      <c r="AU1471" s="6"/>
      <c r="AV1471" s="6"/>
      <c r="AW1471" s="4">
        <v>5070</v>
      </c>
      <c r="AX1471" s="4">
        <v>806</v>
      </c>
      <c r="AY1471" s="6"/>
      <c r="AZ1471" s="4">
        <v>0</v>
      </c>
      <c r="BA1471" s="6"/>
      <c r="BB1471" s="6"/>
      <c r="BC1471" s="6"/>
      <c r="BD1471" s="6"/>
      <c r="BE1471" s="6"/>
      <c r="BF1471" s="6"/>
      <c r="BG1471" s="8">
        <v>33</v>
      </c>
      <c r="BH1471" s="6"/>
      <c r="BI1471" s="6"/>
      <c r="BJ1471" s="6"/>
      <c r="BK1471" s="4">
        <v>51495</v>
      </c>
      <c r="BL1471" s="4">
        <v>50541</v>
      </c>
      <c r="BM1471" s="4">
        <v>74</v>
      </c>
      <c r="BN1471" s="6"/>
      <c r="BO1471" s="6"/>
      <c r="BP1471" s="4">
        <v>20</v>
      </c>
      <c r="BQ1471" s="6"/>
      <c r="BR1471" s="4">
        <v>101183</v>
      </c>
      <c r="BS1471" s="4">
        <v>100075</v>
      </c>
      <c r="BT1471" s="4">
        <v>1108</v>
      </c>
      <c r="BU1471" s="4">
        <v>292248</v>
      </c>
    </row>
    <row r="1472" spans="1:73">
      <c r="A1472" s="4" t="s">
        <v>163</v>
      </c>
      <c r="B1472" s="18">
        <v>42584</v>
      </c>
      <c r="C1472" s="4" t="s">
        <v>220</v>
      </c>
      <c r="D1472" s="5">
        <v>2016</v>
      </c>
      <c r="E1472" s="4" t="str">
        <f t="shared" si="370"/>
        <v>StevensPrimary2016</v>
      </c>
      <c r="F1472" s="4">
        <v>29030</v>
      </c>
      <c r="G1472" s="4">
        <v>4811</v>
      </c>
      <c r="H1472" s="4">
        <v>11496</v>
      </c>
      <c r="I1472" s="4">
        <v>0</v>
      </c>
      <c r="J1472" s="4">
        <v>0</v>
      </c>
      <c r="K1472" s="6">
        <f t="shared" si="371"/>
        <v>11496</v>
      </c>
      <c r="L1472" s="4">
        <f t="shared" si="372"/>
        <v>0</v>
      </c>
      <c r="M1472" s="4">
        <v>29030</v>
      </c>
      <c r="N1472" s="4">
        <v>11665</v>
      </c>
      <c r="O1472" s="4">
        <v>11496</v>
      </c>
      <c r="P1472" s="4">
        <v>0</v>
      </c>
      <c r="Q1472" s="6"/>
      <c r="R1472" s="4">
        <v>169</v>
      </c>
      <c r="S1472" s="6"/>
      <c r="T1472" s="6"/>
      <c r="U1472" s="6"/>
      <c r="V1472" s="6"/>
      <c r="W1472" s="6"/>
      <c r="X1472" s="4">
        <v>0</v>
      </c>
      <c r="Y1472" s="2" t="s">
        <v>1165</v>
      </c>
      <c r="Z1472" s="4">
        <v>237</v>
      </c>
      <c r="AA1472" s="4">
        <v>55</v>
      </c>
      <c r="AB1472" s="4">
        <v>55</v>
      </c>
      <c r="AC1472" s="4">
        <v>0</v>
      </c>
      <c r="AD1472" s="6"/>
      <c r="AE1472" s="6"/>
      <c r="AF1472" s="6"/>
      <c r="AG1472" s="6"/>
      <c r="AH1472" s="4">
        <v>0</v>
      </c>
      <c r="AI1472" s="4">
        <v>0</v>
      </c>
      <c r="AJ1472" s="6"/>
      <c r="AK1472" s="6"/>
      <c r="AL1472" s="6"/>
      <c r="AM1472" s="6"/>
      <c r="AN1472" s="4">
        <v>0</v>
      </c>
      <c r="AO1472" s="4">
        <v>1</v>
      </c>
      <c r="AP1472" s="4">
        <v>0</v>
      </c>
      <c r="AQ1472" s="4">
        <v>1</v>
      </c>
      <c r="AR1472" s="4">
        <v>0</v>
      </c>
      <c r="AS1472" s="6"/>
      <c r="AT1472" s="6"/>
      <c r="AU1472" s="6"/>
      <c r="AV1472" s="6"/>
      <c r="AW1472" s="4">
        <v>237</v>
      </c>
      <c r="AX1472" s="4">
        <v>55</v>
      </c>
      <c r="AY1472" s="6"/>
      <c r="AZ1472" s="4">
        <v>0</v>
      </c>
      <c r="BA1472" s="6"/>
      <c r="BB1472" s="6"/>
      <c r="BC1472" s="6"/>
      <c r="BD1472" s="6"/>
      <c r="BE1472" s="6"/>
      <c r="BF1472" s="6"/>
      <c r="BG1472" s="8">
        <v>2</v>
      </c>
      <c r="BH1472" s="6"/>
      <c r="BI1472" s="6"/>
      <c r="BJ1472" s="6"/>
      <c r="BL1472" s="4">
        <v>11663</v>
      </c>
      <c r="BM1472" s="4">
        <v>10</v>
      </c>
      <c r="BN1472" s="6"/>
      <c r="BO1472" s="6"/>
      <c r="BP1472" s="4">
        <v>0</v>
      </c>
      <c r="BQ1472" s="6"/>
      <c r="BR1472" s="4">
        <v>11609</v>
      </c>
      <c r="BS1472" s="4">
        <v>11440</v>
      </c>
      <c r="BT1472" s="4">
        <v>169</v>
      </c>
      <c r="BU1472" s="4">
        <v>28793</v>
      </c>
    </row>
    <row r="1473" spans="1:75">
      <c r="A1473" s="4" t="s">
        <v>166</v>
      </c>
      <c r="B1473" s="18">
        <v>42584</v>
      </c>
      <c r="C1473" s="4" t="s">
        <v>220</v>
      </c>
      <c r="D1473" s="5">
        <v>2016</v>
      </c>
      <c r="E1473" s="4" t="str">
        <f t="shared" si="370"/>
        <v>ThurstonPrimary2016</v>
      </c>
      <c r="F1473" s="4">
        <v>168248</v>
      </c>
      <c r="G1473" s="4">
        <v>20154</v>
      </c>
      <c r="H1473" s="4">
        <v>62278</v>
      </c>
      <c r="I1473" s="4">
        <v>23</v>
      </c>
      <c r="J1473" s="4">
        <v>2</v>
      </c>
      <c r="K1473" s="6">
        <f t="shared" si="371"/>
        <v>62299</v>
      </c>
      <c r="L1473" s="4">
        <f t="shared" si="372"/>
        <v>-1</v>
      </c>
      <c r="M1473" s="4">
        <v>169496</v>
      </c>
      <c r="N1473" s="4">
        <v>62493</v>
      </c>
      <c r="O1473" s="4">
        <v>62300</v>
      </c>
      <c r="P1473" s="4">
        <v>0</v>
      </c>
      <c r="Q1473" s="6"/>
      <c r="R1473" s="4">
        <v>192</v>
      </c>
      <c r="S1473" s="6"/>
      <c r="T1473" s="6"/>
      <c r="U1473" s="6"/>
      <c r="V1473" s="6"/>
      <c r="W1473" s="6"/>
      <c r="X1473" s="4">
        <v>1</v>
      </c>
      <c r="Y1473" s="2" t="s">
        <v>1165</v>
      </c>
      <c r="Z1473" s="4">
        <v>6284</v>
      </c>
      <c r="AA1473" s="4">
        <v>953</v>
      </c>
      <c r="AB1473" s="4">
        <v>948</v>
      </c>
      <c r="AC1473" s="4">
        <v>5</v>
      </c>
      <c r="AD1473" s="6"/>
      <c r="AE1473" s="6"/>
      <c r="AF1473" s="6"/>
      <c r="AG1473" s="6"/>
      <c r="AH1473" s="4">
        <v>0</v>
      </c>
      <c r="AI1473" s="4">
        <v>0</v>
      </c>
      <c r="AJ1473" s="6"/>
      <c r="AK1473" s="6"/>
      <c r="AL1473" s="6"/>
      <c r="AM1473" s="6"/>
      <c r="AN1473" s="4">
        <v>0</v>
      </c>
      <c r="AO1473" s="4">
        <v>5</v>
      </c>
      <c r="AP1473" s="4">
        <v>0</v>
      </c>
      <c r="AQ1473" s="4">
        <v>5</v>
      </c>
      <c r="AR1473" s="4">
        <v>0</v>
      </c>
      <c r="AS1473" s="6"/>
      <c r="AT1473" s="6"/>
      <c r="AU1473" s="6"/>
      <c r="AV1473" s="6"/>
      <c r="AW1473" s="4">
        <v>6284</v>
      </c>
      <c r="AX1473" s="4">
        <v>948</v>
      </c>
      <c r="AY1473" s="6"/>
      <c r="AZ1473" s="4">
        <v>0</v>
      </c>
      <c r="BA1473" s="6"/>
      <c r="BB1473" s="6"/>
      <c r="BC1473" s="6"/>
      <c r="BD1473" s="6"/>
      <c r="BE1473" s="6"/>
      <c r="BF1473" s="6"/>
      <c r="BG1473" s="8">
        <v>47</v>
      </c>
      <c r="BH1473" s="6"/>
      <c r="BI1473" s="6"/>
      <c r="BJ1473" s="6"/>
      <c r="BK1473" s="4">
        <v>45202</v>
      </c>
      <c r="BL1473" s="4">
        <v>17244</v>
      </c>
      <c r="BM1473" s="4">
        <v>89</v>
      </c>
      <c r="BN1473" s="6"/>
      <c r="BO1473" s="6"/>
      <c r="BP1473" s="4">
        <v>6</v>
      </c>
      <c r="BQ1473" s="6"/>
      <c r="BR1473" s="4">
        <v>61535</v>
      </c>
      <c r="BS1473" s="4">
        <v>61347</v>
      </c>
      <c r="BT1473" s="4">
        <v>188</v>
      </c>
      <c r="BU1473" s="4">
        <v>163212</v>
      </c>
    </row>
    <row r="1474" spans="1:75">
      <c r="A1474" s="4" t="s">
        <v>168</v>
      </c>
      <c r="B1474" s="18">
        <v>42584</v>
      </c>
      <c r="C1474" s="4" t="s">
        <v>220</v>
      </c>
      <c r="D1474" s="5">
        <v>2016</v>
      </c>
      <c r="E1474" s="4" t="str">
        <f t="shared" si="370"/>
        <v>WahkiakumPrimary2016</v>
      </c>
      <c r="F1474" s="4">
        <v>2897</v>
      </c>
      <c r="G1474" s="4">
        <v>274</v>
      </c>
      <c r="H1474" s="4">
        <v>1241</v>
      </c>
      <c r="I1474" s="4">
        <v>0</v>
      </c>
      <c r="J1474" s="4">
        <v>0</v>
      </c>
      <c r="K1474" s="6">
        <f t="shared" si="371"/>
        <v>1241</v>
      </c>
      <c r="L1474" s="4">
        <f t="shared" si="372"/>
        <v>0</v>
      </c>
      <c r="M1474" s="4">
        <v>2870</v>
      </c>
      <c r="N1474" s="4">
        <v>1259</v>
      </c>
      <c r="O1474" s="4">
        <v>1241</v>
      </c>
      <c r="P1474" s="4">
        <v>0</v>
      </c>
      <c r="Q1474" s="6"/>
      <c r="R1474" s="4">
        <v>18</v>
      </c>
      <c r="S1474" s="6"/>
      <c r="T1474" s="6"/>
      <c r="U1474" s="6"/>
      <c r="V1474" s="6"/>
      <c r="W1474" s="6"/>
      <c r="X1474" s="4">
        <v>0</v>
      </c>
      <c r="Y1474" s="2" t="s">
        <v>1165</v>
      </c>
      <c r="Z1474" s="4">
        <v>27</v>
      </c>
      <c r="AA1474" s="4">
        <v>2</v>
      </c>
      <c r="AB1474" s="4">
        <v>2</v>
      </c>
      <c r="AC1474" s="4">
        <v>0</v>
      </c>
      <c r="AD1474" s="6"/>
      <c r="AE1474" s="6"/>
      <c r="AF1474" s="6"/>
      <c r="AG1474" s="6"/>
      <c r="AH1474" s="4">
        <v>0</v>
      </c>
      <c r="AI1474" s="4">
        <v>0</v>
      </c>
      <c r="AJ1474" s="6"/>
      <c r="AK1474" s="6"/>
      <c r="AL1474" s="6"/>
      <c r="AM1474" s="6"/>
      <c r="AN1474" s="4">
        <v>0</v>
      </c>
      <c r="AO1474" s="4">
        <v>0</v>
      </c>
      <c r="AP1474" s="4">
        <v>0</v>
      </c>
      <c r="AQ1474" s="4">
        <v>0</v>
      </c>
      <c r="AR1474" s="4">
        <v>0</v>
      </c>
      <c r="AS1474" s="6"/>
      <c r="AT1474" s="6"/>
      <c r="AU1474" s="6"/>
      <c r="AV1474" s="6"/>
      <c r="AW1474" s="4">
        <v>27</v>
      </c>
      <c r="AX1474" s="4">
        <v>2</v>
      </c>
      <c r="AY1474" s="6"/>
      <c r="AZ1474" s="4">
        <v>0</v>
      </c>
      <c r="BA1474" s="6"/>
      <c r="BB1474" s="6"/>
      <c r="BC1474" s="6"/>
      <c r="BD1474" s="6"/>
      <c r="BE1474" s="6"/>
      <c r="BF1474" s="6"/>
      <c r="BG1474" s="8">
        <v>0</v>
      </c>
      <c r="BH1474" s="6"/>
      <c r="BI1474" s="6"/>
      <c r="BJ1474" s="6"/>
      <c r="BK1474" s="4">
        <v>623</v>
      </c>
      <c r="BL1474" s="4">
        <v>636</v>
      </c>
      <c r="BM1474" s="4">
        <v>0</v>
      </c>
      <c r="BN1474" s="6"/>
      <c r="BO1474" s="6"/>
      <c r="BP1474" s="4">
        <v>0</v>
      </c>
      <c r="BQ1474" s="6"/>
      <c r="BR1474" s="4">
        <v>1257</v>
      </c>
      <c r="BS1474" s="4">
        <v>1239</v>
      </c>
      <c r="BT1474" s="4">
        <v>18</v>
      </c>
      <c r="BU1474" s="4">
        <v>2843</v>
      </c>
    </row>
    <row r="1475" spans="1:75">
      <c r="A1475" s="4" t="s">
        <v>170</v>
      </c>
      <c r="B1475" s="18">
        <v>42584</v>
      </c>
      <c r="C1475" s="4" t="s">
        <v>220</v>
      </c>
      <c r="D1475" s="5">
        <v>2016</v>
      </c>
      <c r="E1475" s="4" t="str">
        <f t="shared" si="370"/>
        <v>Walla WallaPrimary2016</v>
      </c>
      <c r="F1475" s="4">
        <v>32309</v>
      </c>
      <c r="G1475" s="4">
        <v>3661</v>
      </c>
      <c r="H1475" s="4">
        <v>12046</v>
      </c>
      <c r="I1475" s="4">
        <v>0</v>
      </c>
      <c r="J1475" s="4">
        <v>0</v>
      </c>
      <c r="K1475" s="6">
        <f t="shared" si="371"/>
        <v>12046</v>
      </c>
      <c r="L1475" s="4">
        <f t="shared" si="372"/>
        <v>0</v>
      </c>
      <c r="M1475" s="4">
        <v>32311</v>
      </c>
      <c r="N1475" s="4">
        <v>12202</v>
      </c>
      <c r="O1475" s="4">
        <v>12046</v>
      </c>
      <c r="P1475" s="4">
        <v>5</v>
      </c>
      <c r="Q1475" s="6"/>
      <c r="R1475" s="4">
        <v>151</v>
      </c>
      <c r="S1475" s="6"/>
      <c r="T1475" s="6"/>
      <c r="U1475" s="6"/>
      <c r="V1475" s="6"/>
      <c r="W1475" s="6"/>
      <c r="X1475" s="4">
        <v>0</v>
      </c>
      <c r="Y1475" s="2" t="s">
        <v>1165</v>
      </c>
      <c r="Z1475" s="4">
        <v>293</v>
      </c>
      <c r="AA1475" s="4">
        <v>45</v>
      </c>
      <c r="AB1475" s="4">
        <v>45</v>
      </c>
      <c r="AC1475" s="4">
        <v>0</v>
      </c>
      <c r="AD1475" s="6"/>
      <c r="AE1475" s="6"/>
      <c r="AF1475" s="6"/>
      <c r="AG1475" s="6"/>
      <c r="AH1475" s="4">
        <v>0</v>
      </c>
      <c r="AI1475" s="4">
        <v>0</v>
      </c>
      <c r="AJ1475" s="6"/>
      <c r="AK1475" s="6"/>
      <c r="AL1475" s="6"/>
      <c r="AM1475" s="6"/>
      <c r="AN1475" s="4">
        <v>0</v>
      </c>
      <c r="AO1475" s="4">
        <v>0</v>
      </c>
      <c r="AP1475" s="4">
        <v>0</v>
      </c>
      <c r="AQ1475" s="4">
        <v>0</v>
      </c>
      <c r="AR1475" s="4">
        <v>0</v>
      </c>
      <c r="AS1475" s="6"/>
      <c r="AT1475" s="6"/>
      <c r="AU1475" s="6"/>
      <c r="AV1475" s="6"/>
      <c r="AW1475" s="4">
        <v>293</v>
      </c>
      <c r="AX1475" s="4">
        <v>45</v>
      </c>
      <c r="AY1475" s="6"/>
      <c r="AZ1475" s="4">
        <v>0</v>
      </c>
      <c r="BA1475" s="6"/>
      <c r="BB1475" s="6"/>
      <c r="BC1475" s="6"/>
      <c r="BD1475" s="6"/>
      <c r="BE1475" s="6"/>
      <c r="BF1475" s="6"/>
      <c r="BG1475" s="8">
        <v>7</v>
      </c>
      <c r="BH1475" s="6"/>
      <c r="BI1475" s="6"/>
      <c r="BJ1475" s="6"/>
      <c r="BK1475" s="4">
        <v>7645</v>
      </c>
      <c r="BL1475" s="4">
        <v>4550</v>
      </c>
      <c r="BM1475" s="4">
        <v>6</v>
      </c>
      <c r="BN1475" s="6"/>
      <c r="BO1475" s="6"/>
      <c r="BP1475" s="4">
        <v>1</v>
      </c>
      <c r="BQ1475" s="6"/>
      <c r="BR1475" s="4">
        <v>12152</v>
      </c>
      <c r="BS1475" s="4">
        <v>12001</v>
      </c>
      <c r="BT1475" s="4">
        <v>151</v>
      </c>
      <c r="BU1475" s="4">
        <v>32018</v>
      </c>
    </row>
    <row r="1476" spans="1:75">
      <c r="A1476" s="4" t="s">
        <v>172</v>
      </c>
      <c r="B1476" s="18">
        <v>42584</v>
      </c>
      <c r="C1476" s="4" t="s">
        <v>220</v>
      </c>
      <c r="D1476" s="5">
        <v>2016</v>
      </c>
      <c r="E1476" s="4" t="str">
        <f t="shared" si="370"/>
        <v>WhatcomPrimary2016</v>
      </c>
      <c r="F1476" s="4">
        <v>132364</v>
      </c>
      <c r="G1476" s="4">
        <v>13890</v>
      </c>
      <c r="H1476" s="4">
        <v>49080</v>
      </c>
      <c r="I1476" s="4">
        <v>9</v>
      </c>
      <c r="J1476" s="4">
        <v>1</v>
      </c>
      <c r="K1476" s="6">
        <f t="shared" si="371"/>
        <v>49088</v>
      </c>
      <c r="L1476" s="4">
        <f t="shared" si="372"/>
        <v>0</v>
      </c>
      <c r="M1476" s="4">
        <v>132873</v>
      </c>
      <c r="N1476" s="4">
        <v>49595</v>
      </c>
      <c r="O1476" s="4">
        <v>49088</v>
      </c>
      <c r="P1476" s="4">
        <v>0</v>
      </c>
      <c r="Q1476" s="6"/>
      <c r="R1476" s="4">
        <v>507</v>
      </c>
      <c r="S1476" s="6"/>
      <c r="T1476" s="6"/>
      <c r="U1476" s="6"/>
      <c r="V1476" s="6"/>
      <c r="W1476" s="6"/>
      <c r="X1476" s="4">
        <v>0</v>
      </c>
      <c r="Y1476" s="2" t="s">
        <v>1165</v>
      </c>
      <c r="Z1476" s="4">
        <v>1573</v>
      </c>
      <c r="AA1476" s="4">
        <v>284</v>
      </c>
      <c r="AB1476" s="4">
        <v>278</v>
      </c>
      <c r="AC1476" s="4">
        <v>6</v>
      </c>
      <c r="AD1476" s="6"/>
      <c r="AE1476" s="6"/>
      <c r="AF1476" s="6"/>
      <c r="AG1476" s="6"/>
      <c r="AH1476" s="4">
        <v>0</v>
      </c>
      <c r="AI1476" s="4">
        <v>0</v>
      </c>
      <c r="AJ1476" s="6"/>
      <c r="AK1476" s="6"/>
      <c r="AL1476" s="6"/>
      <c r="AM1476" s="6"/>
      <c r="AN1476" s="4">
        <v>0</v>
      </c>
      <c r="AO1476" s="4">
        <v>0</v>
      </c>
      <c r="AP1476" s="4">
        <v>0</v>
      </c>
      <c r="AQ1476" s="4">
        <v>0</v>
      </c>
      <c r="AR1476" s="4">
        <v>0</v>
      </c>
      <c r="AS1476" s="6"/>
      <c r="AT1476" s="6"/>
      <c r="AU1476" s="6"/>
      <c r="AV1476" s="6"/>
      <c r="AW1476" s="4">
        <v>1573</v>
      </c>
      <c r="AX1476" s="4">
        <v>278</v>
      </c>
      <c r="AY1476" s="6"/>
      <c r="AZ1476" s="4">
        <v>1</v>
      </c>
      <c r="BA1476" s="6"/>
      <c r="BB1476" s="6"/>
      <c r="BC1476" s="6"/>
      <c r="BD1476" s="6"/>
      <c r="BE1476" s="6"/>
      <c r="BF1476" s="6"/>
      <c r="BG1476" s="8">
        <v>80</v>
      </c>
      <c r="BH1476" s="6"/>
      <c r="BI1476" s="6"/>
      <c r="BJ1476" s="6"/>
      <c r="BK1476" s="4">
        <v>33428</v>
      </c>
      <c r="BL1476" s="4">
        <v>16086</v>
      </c>
      <c r="BM1476" s="4">
        <v>224</v>
      </c>
      <c r="BN1476" s="6"/>
      <c r="BO1476" s="6"/>
      <c r="BP1476" s="4">
        <v>0</v>
      </c>
      <c r="BQ1476" s="6"/>
      <c r="BR1476" s="4">
        <v>49310</v>
      </c>
      <c r="BS1476" s="4">
        <v>48809</v>
      </c>
      <c r="BT1476" s="4">
        <v>501</v>
      </c>
      <c r="BU1476" s="4">
        <v>131299</v>
      </c>
    </row>
    <row r="1477" spans="1:75">
      <c r="A1477" s="4" t="s">
        <v>174</v>
      </c>
      <c r="B1477" s="18">
        <v>42584</v>
      </c>
      <c r="C1477" s="4" t="s">
        <v>220</v>
      </c>
      <c r="D1477" s="5">
        <v>2016</v>
      </c>
      <c r="E1477" s="4" t="str">
        <f t="shared" si="370"/>
        <v>WhitmanPrimary2016</v>
      </c>
      <c r="F1477" s="4">
        <v>21061</v>
      </c>
      <c r="G1477" s="4">
        <v>3945</v>
      </c>
      <c r="H1477" s="4">
        <v>7416</v>
      </c>
      <c r="I1477" s="4">
        <v>1</v>
      </c>
      <c r="J1477" s="4">
        <v>157</v>
      </c>
      <c r="K1477" s="6">
        <f t="shared" si="371"/>
        <v>7260</v>
      </c>
      <c r="L1477" s="4">
        <f t="shared" si="372"/>
        <v>0</v>
      </c>
      <c r="M1477" s="4">
        <v>21109</v>
      </c>
      <c r="N1477" s="4">
        <v>7417</v>
      </c>
      <c r="O1477" s="4">
        <v>7260</v>
      </c>
      <c r="P1477" s="4">
        <v>11</v>
      </c>
      <c r="Q1477" s="6"/>
      <c r="R1477" s="4">
        <v>146</v>
      </c>
      <c r="S1477" s="6"/>
      <c r="T1477" s="6"/>
      <c r="U1477" s="6"/>
      <c r="V1477" s="6"/>
      <c r="W1477" s="6"/>
      <c r="X1477" s="4">
        <v>0</v>
      </c>
      <c r="Y1477" s="2">
        <v>0</v>
      </c>
      <c r="Z1477" s="4">
        <v>307</v>
      </c>
      <c r="AA1477" s="4">
        <v>57</v>
      </c>
      <c r="AB1477" s="4">
        <v>57</v>
      </c>
      <c r="AC1477" s="4">
        <v>0</v>
      </c>
      <c r="AD1477" s="6"/>
      <c r="AE1477" s="6"/>
      <c r="AF1477" s="6"/>
      <c r="AG1477" s="6"/>
      <c r="AH1477" s="4">
        <v>0</v>
      </c>
      <c r="AI1477" s="4">
        <v>0</v>
      </c>
      <c r="AJ1477" s="6"/>
      <c r="AK1477" s="6"/>
      <c r="AL1477" s="6"/>
      <c r="AM1477" s="6"/>
      <c r="AN1477" s="4">
        <v>0</v>
      </c>
      <c r="AO1477" s="4">
        <v>0</v>
      </c>
      <c r="AP1477" s="4">
        <v>0</v>
      </c>
      <c r="AQ1477" s="4">
        <v>0</v>
      </c>
      <c r="AR1477" s="4">
        <v>0</v>
      </c>
      <c r="AS1477" s="6"/>
      <c r="AT1477" s="6"/>
      <c r="AU1477" s="6"/>
      <c r="AV1477" s="6"/>
      <c r="AW1477" s="4">
        <v>307</v>
      </c>
      <c r="AX1477" s="4">
        <v>57</v>
      </c>
      <c r="AY1477" s="6"/>
      <c r="AZ1477" s="4">
        <v>0</v>
      </c>
      <c r="BA1477" s="6"/>
      <c r="BB1477" s="6"/>
      <c r="BC1477" s="6"/>
      <c r="BD1477" s="6"/>
      <c r="BE1477" s="6"/>
      <c r="BF1477" s="6"/>
      <c r="BG1477" s="8">
        <v>5</v>
      </c>
      <c r="BH1477" s="6"/>
      <c r="BI1477" s="6"/>
      <c r="BJ1477" s="6"/>
      <c r="BL1477" s="4">
        <v>7412</v>
      </c>
      <c r="BM1477" s="4">
        <v>17</v>
      </c>
      <c r="BN1477" s="6"/>
      <c r="BO1477" s="6"/>
      <c r="BP1477" s="4">
        <v>0</v>
      </c>
      <c r="BQ1477" s="6"/>
      <c r="BR1477" s="4">
        <v>7349</v>
      </c>
      <c r="BS1477" s="4">
        <v>7203</v>
      </c>
      <c r="BT1477" s="4">
        <v>146</v>
      </c>
      <c r="BU1477" s="4">
        <v>20802</v>
      </c>
    </row>
    <row r="1478" spans="1:75">
      <c r="A1478" s="4" t="s">
        <v>176</v>
      </c>
      <c r="B1478" s="18">
        <v>42584</v>
      </c>
      <c r="C1478" s="4" t="s">
        <v>220</v>
      </c>
      <c r="D1478" s="5">
        <v>2016</v>
      </c>
      <c r="E1478" s="4" t="str">
        <f t="shared" si="370"/>
        <v>YakimaPrimary2016</v>
      </c>
      <c r="F1478" s="4">
        <v>110005</v>
      </c>
      <c r="G1478" s="4">
        <v>9731</v>
      </c>
      <c r="H1478" s="4">
        <v>30389</v>
      </c>
      <c r="I1478" s="4">
        <v>1</v>
      </c>
      <c r="J1478" s="4">
        <v>0</v>
      </c>
      <c r="K1478" s="6">
        <f t="shared" si="371"/>
        <v>30390</v>
      </c>
      <c r="L1478" s="4">
        <f t="shared" si="372"/>
        <v>0</v>
      </c>
      <c r="M1478" s="4">
        <v>110260</v>
      </c>
      <c r="N1478" s="4">
        <v>30476</v>
      </c>
      <c r="O1478" s="4">
        <v>30390</v>
      </c>
      <c r="P1478" s="4">
        <v>4</v>
      </c>
      <c r="Q1478" s="6"/>
      <c r="R1478" s="4">
        <v>82</v>
      </c>
      <c r="S1478" s="6"/>
      <c r="T1478" s="6"/>
      <c r="U1478" s="6"/>
      <c r="V1478" s="6"/>
      <c r="W1478" s="6"/>
      <c r="X1478" s="4">
        <v>0</v>
      </c>
      <c r="Y1478" s="2" t="s">
        <v>1165</v>
      </c>
      <c r="Z1478" s="4">
        <v>996</v>
      </c>
      <c r="AA1478" s="4">
        <v>97</v>
      </c>
      <c r="AB1478" s="4">
        <v>97</v>
      </c>
      <c r="AC1478" s="4">
        <v>0</v>
      </c>
      <c r="AD1478" s="6"/>
      <c r="AE1478" s="6"/>
      <c r="AF1478" s="6"/>
      <c r="AG1478" s="6"/>
      <c r="AH1478" s="4">
        <v>0</v>
      </c>
      <c r="AI1478" s="4">
        <v>0</v>
      </c>
      <c r="AJ1478" s="6"/>
      <c r="AK1478" s="6"/>
      <c r="AL1478" s="6"/>
      <c r="AM1478" s="6"/>
      <c r="AN1478" s="4">
        <v>6</v>
      </c>
      <c r="AO1478" s="4">
        <v>6</v>
      </c>
      <c r="AP1478" s="4">
        <v>4</v>
      </c>
      <c r="AQ1478" s="4">
        <v>2</v>
      </c>
      <c r="AR1478" s="4">
        <v>0</v>
      </c>
      <c r="AS1478" s="6"/>
      <c r="AT1478" s="6"/>
      <c r="AU1478" s="6"/>
      <c r="AV1478" s="6"/>
      <c r="AW1478" s="4">
        <v>996</v>
      </c>
      <c r="AX1478" s="4">
        <v>97</v>
      </c>
      <c r="AY1478" s="6"/>
      <c r="AZ1478" s="4">
        <v>1</v>
      </c>
      <c r="BA1478" s="6"/>
      <c r="BB1478" s="6"/>
      <c r="BC1478" s="6"/>
      <c r="BD1478" s="6"/>
      <c r="BE1478" s="6"/>
      <c r="BF1478" s="6"/>
      <c r="BG1478" s="8">
        <v>18</v>
      </c>
      <c r="BH1478" s="6"/>
      <c r="BI1478" s="6"/>
      <c r="BJ1478" s="6"/>
      <c r="BK1478" s="4">
        <v>6131</v>
      </c>
      <c r="BL1478" s="4">
        <v>24326</v>
      </c>
      <c r="BM1478" s="4">
        <v>0</v>
      </c>
      <c r="BN1478" s="6"/>
      <c r="BO1478" s="6"/>
      <c r="BP1478" s="4">
        <v>28</v>
      </c>
      <c r="BQ1478" s="6"/>
      <c r="BR1478" s="4">
        <v>30368</v>
      </c>
      <c r="BS1478" s="4">
        <v>30290</v>
      </c>
      <c r="BT1478" s="4">
        <v>78</v>
      </c>
      <c r="BU1478" s="4">
        <v>109257</v>
      </c>
    </row>
    <row r="1479" spans="1:75">
      <c r="A1479" s="21" t="s">
        <v>178</v>
      </c>
      <c r="B1479" s="22">
        <v>42584</v>
      </c>
      <c r="C1479" s="21" t="s">
        <v>220</v>
      </c>
      <c r="D1479" s="23">
        <v>2016</v>
      </c>
      <c r="E1479" s="21" t="s">
        <v>1176</v>
      </c>
      <c r="F1479" s="21">
        <v>4102754</v>
      </c>
      <c r="G1479" s="21">
        <v>616967</v>
      </c>
      <c r="H1479" s="21">
        <v>1431024</v>
      </c>
      <c r="I1479" s="21">
        <v>257</v>
      </c>
      <c r="J1479" s="21">
        <v>221</v>
      </c>
      <c r="K1479" s="6">
        <v>1431060</v>
      </c>
      <c r="L1479" s="21">
        <v>1</v>
      </c>
      <c r="M1479" s="21">
        <v>4120689</v>
      </c>
      <c r="N1479" s="21">
        <v>1452283</v>
      </c>
      <c r="O1479" s="21">
        <v>1431059</v>
      </c>
      <c r="P1479" s="21">
        <v>83</v>
      </c>
      <c r="Q1479" s="6"/>
      <c r="R1479" s="21">
        <v>21129</v>
      </c>
      <c r="S1479" s="6"/>
      <c r="T1479" s="6"/>
      <c r="U1479" s="6"/>
      <c r="V1479" s="6"/>
      <c r="W1479" s="6"/>
      <c r="X1479" s="21"/>
      <c r="Y1479" s="38"/>
      <c r="Z1479" s="21">
        <v>73336</v>
      </c>
      <c r="AA1479" s="21">
        <v>11995</v>
      </c>
      <c r="AB1479" s="21">
        <v>11799</v>
      </c>
      <c r="AC1479" s="21">
        <v>196</v>
      </c>
      <c r="AD1479" s="6"/>
      <c r="AE1479" s="6"/>
      <c r="AF1479" s="6"/>
      <c r="AG1479" s="6"/>
      <c r="AH1479" s="21">
        <v>4</v>
      </c>
      <c r="AI1479" s="21">
        <v>3</v>
      </c>
      <c r="AJ1479" s="6"/>
      <c r="AK1479" s="6"/>
      <c r="AL1479" s="6"/>
      <c r="AM1479" s="6"/>
      <c r="AN1479" s="21">
        <v>134</v>
      </c>
      <c r="AO1479" s="21">
        <v>147</v>
      </c>
      <c r="AP1479" s="21">
        <v>15</v>
      </c>
      <c r="AQ1479" s="21">
        <v>111</v>
      </c>
      <c r="AR1479" s="21">
        <v>21</v>
      </c>
      <c r="AS1479" s="6"/>
      <c r="AT1479" s="6"/>
      <c r="AU1479" s="6"/>
      <c r="AV1479" s="6"/>
      <c r="AW1479" s="21">
        <v>73340</v>
      </c>
      <c r="AX1479" s="21">
        <v>11802</v>
      </c>
      <c r="AY1479" s="6"/>
      <c r="AZ1479" s="21">
        <v>561</v>
      </c>
      <c r="BA1479" s="6"/>
      <c r="BB1479" s="6"/>
      <c r="BC1479" s="6"/>
      <c r="BD1479" s="6"/>
      <c r="BE1479" s="6"/>
      <c r="BF1479" s="6"/>
      <c r="BG1479" s="21">
        <v>2351</v>
      </c>
      <c r="BH1479" s="6"/>
      <c r="BI1479" s="6"/>
      <c r="BJ1479" s="6"/>
      <c r="BK1479" s="21">
        <v>651006</v>
      </c>
      <c r="BL1479" s="21">
        <v>798365</v>
      </c>
      <c r="BM1479" s="21">
        <v>4307</v>
      </c>
      <c r="BN1479" s="6"/>
      <c r="BO1479" s="6"/>
      <c r="BP1479" s="21">
        <v>162</v>
      </c>
      <c r="BQ1479" s="6"/>
      <c r="BR1479" s="21">
        <v>1439414</v>
      </c>
      <c r="BS1479" s="21">
        <v>1418585</v>
      </c>
      <c r="BT1479" s="21">
        <v>20829</v>
      </c>
      <c r="BU1479" s="21">
        <v>4046658</v>
      </c>
      <c r="BV1479" s="21"/>
      <c r="BW1479" s="21"/>
    </row>
    <row r="1480" spans="1:75">
      <c r="A1480" s="4" t="s">
        <v>98</v>
      </c>
      <c r="B1480" s="18">
        <v>42514</v>
      </c>
      <c r="C1480" s="4" t="s">
        <v>394</v>
      </c>
      <c r="D1480" s="5">
        <v>2016</v>
      </c>
      <c r="E1480" s="4" t="str">
        <f t="shared" ref="E1480:E1518" si="373">CONCATENATE(A1480,C1480,D1480)</f>
        <v>AdamsPresidential Primary2016</v>
      </c>
      <c r="F1480" s="4">
        <v>6386</v>
      </c>
      <c r="G1480" s="4">
        <v>550</v>
      </c>
      <c r="H1480" s="4">
        <v>2433</v>
      </c>
      <c r="I1480" s="4">
        <v>0</v>
      </c>
      <c r="J1480" s="4">
        <v>0</v>
      </c>
      <c r="K1480" s="6">
        <f t="shared" ref="K1480:K1518" si="374">IF(ISBLANK(I1480),0,H1480+I1480-J1480)</f>
        <v>2433</v>
      </c>
      <c r="L1480" s="4">
        <f t="shared" ref="L1480:L1518" si="375">(H1480+I1480-J1480)-(O1480)</f>
        <v>48</v>
      </c>
      <c r="M1480" s="4">
        <v>6388</v>
      </c>
      <c r="N1480" s="4">
        <v>2544</v>
      </c>
      <c r="O1480" s="4">
        <v>2385</v>
      </c>
      <c r="P1480" s="4">
        <v>0</v>
      </c>
      <c r="Q1480" s="6"/>
      <c r="R1480" s="4">
        <v>159</v>
      </c>
      <c r="S1480" s="6"/>
      <c r="T1480" s="6"/>
      <c r="U1480" s="6"/>
      <c r="V1480" s="6"/>
      <c r="W1480" s="6"/>
      <c r="X1480" s="4">
        <v>0</v>
      </c>
      <c r="Y1480" s="2" t="s">
        <v>1177</v>
      </c>
      <c r="Z1480" s="4">
        <v>54</v>
      </c>
      <c r="AA1480" s="4">
        <v>15</v>
      </c>
      <c r="AB1480" s="4">
        <v>13</v>
      </c>
      <c r="AC1480" s="4">
        <v>2</v>
      </c>
      <c r="AD1480" s="6"/>
      <c r="AE1480" s="6"/>
      <c r="AF1480" s="6"/>
      <c r="AG1480" s="6"/>
      <c r="AH1480" s="4">
        <v>0</v>
      </c>
      <c r="AI1480" s="4">
        <v>0</v>
      </c>
      <c r="AJ1480" s="6"/>
      <c r="AK1480" s="6"/>
      <c r="AL1480" s="6"/>
      <c r="AM1480" s="6"/>
      <c r="AN1480" s="4">
        <v>0</v>
      </c>
      <c r="AO1480" s="4">
        <v>0</v>
      </c>
      <c r="AP1480" s="4">
        <v>0</v>
      </c>
      <c r="AQ1480" s="4">
        <v>0</v>
      </c>
      <c r="AR1480" s="4">
        <v>0</v>
      </c>
      <c r="AS1480" s="6"/>
      <c r="AT1480" s="6"/>
      <c r="AU1480" s="6"/>
      <c r="AV1480" s="6"/>
      <c r="AW1480" s="4">
        <v>54</v>
      </c>
      <c r="AX1480" s="4">
        <v>13</v>
      </c>
      <c r="AY1480" s="6"/>
      <c r="AZ1480" s="4">
        <v>0</v>
      </c>
      <c r="BA1480" s="6"/>
      <c r="BB1480" s="6"/>
      <c r="BC1480" s="6"/>
      <c r="BD1480" s="6"/>
      <c r="BE1480" s="6"/>
      <c r="BF1480" s="6"/>
      <c r="BG1480" s="8">
        <v>3</v>
      </c>
      <c r="BH1480" s="6"/>
      <c r="BI1480" s="6"/>
      <c r="BJ1480" s="6"/>
      <c r="BK1480" s="4">
        <v>1463</v>
      </c>
      <c r="BL1480" s="4">
        <v>1078</v>
      </c>
      <c r="BM1480" s="4">
        <v>3</v>
      </c>
      <c r="BN1480" s="6"/>
      <c r="BO1480" s="6"/>
      <c r="BP1480" s="4">
        <v>0</v>
      </c>
      <c r="BQ1480" s="6"/>
      <c r="BR1480" s="4">
        <v>2529</v>
      </c>
      <c r="BS1480" s="4">
        <v>2372</v>
      </c>
      <c r="BT1480" s="4">
        <v>157</v>
      </c>
      <c r="BU1480" s="4">
        <v>6334</v>
      </c>
    </row>
    <row r="1481" spans="1:75">
      <c r="A1481" s="4" t="s">
        <v>101</v>
      </c>
      <c r="B1481" s="18">
        <v>42514</v>
      </c>
      <c r="C1481" s="4" t="s">
        <v>394</v>
      </c>
      <c r="D1481" s="5">
        <v>2016</v>
      </c>
      <c r="E1481" s="4" t="str">
        <f t="shared" si="373"/>
        <v>AsotinPresidential Primary2016</v>
      </c>
      <c r="F1481" s="4">
        <v>13679</v>
      </c>
      <c r="G1481" s="4">
        <v>2507</v>
      </c>
      <c r="H1481" s="4">
        <v>5648</v>
      </c>
      <c r="I1481" s="4">
        <v>0</v>
      </c>
      <c r="J1481" s="4">
        <v>249</v>
      </c>
      <c r="K1481" s="6">
        <f t="shared" si="374"/>
        <v>5399</v>
      </c>
      <c r="L1481" s="4">
        <f t="shared" si="375"/>
        <v>0</v>
      </c>
      <c r="M1481" s="4">
        <v>13679</v>
      </c>
      <c r="N1481" s="4">
        <v>5648</v>
      </c>
      <c r="O1481" s="4">
        <v>5399</v>
      </c>
      <c r="P1481" s="4">
        <v>0</v>
      </c>
      <c r="Q1481" s="6"/>
      <c r="R1481" s="4">
        <v>249</v>
      </c>
      <c r="S1481" s="6"/>
      <c r="T1481" s="6"/>
      <c r="U1481" s="6"/>
      <c r="V1481" s="6"/>
      <c r="W1481" s="6"/>
      <c r="X1481" s="4">
        <v>0</v>
      </c>
      <c r="Z1481" s="4">
        <v>51</v>
      </c>
      <c r="AA1481" s="4">
        <v>15</v>
      </c>
      <c r="AB1481" s="4">
        <v>15</v>
      </c>
      <c r="AC1481" s="4">
        <v>0</v>
      </c>
      <c r="AD1481" s="6"/>
      <c r="AE1481" s="6"/>
      <c r="AF1481" s="6"/>
      <c r="AG1481" s="6"/>
      <c r="AH1481" s="4">
        <v>0</v>
      </c>
      <c r="AI1481" s="4">
        <v>0</v>
      </c>
      <c r="AJ1481" s="6"/>
      <c r="AK1481" s="6"/>
      <c r="AL1481" s="6"/>
      <c r="AM1481" s="6"/>
      <c r="AN1481" s="4">
        <v>0</v>
      </c>
      <c r="AO1481" s="4">
        <v>0</v>
      </c>
      <c r="AP1481" s="4">
        <v>0</v>
      </c>
      <c r="AQ1481" s="4">
        <v>0</v>
      </c>
      <c r="AR1481" s="4">
        <v>0</v>
      </c>
      <c r="AS1481" s="6"/>
      <c r="AT1481" s="6"/>
      <c r="AU1481" s="6"/>
      <c r="AV1481" s="6"/>
      <c r="AW1481" s="4">
        <v>51</v>
      </c>
      <c r="AX1481" s="4">
        <v>15</v>
      </c>
      <c r="AY1481" s="6"/>
      <c r="AZ1481" s="4">
        <v>0</v>
      </c>
      <c r="BA1481" s="6"/>
      <c r="BB1481" s="6"/>
      <c r="BC1481" s="6"/>
      <c r="BD1481" s="6"/>
      <c r="BE1481" s="6"/>
      <c r="BF1481" s="6"/>
      <c r="BG1481" s="8">
        <v>0</v>
      </c>
      <c r="BH1481" s="6"/>
      <c r="BI1481" s="6"/>
      <c r="BJ1481" s="6"/>
      <c r="BK1481" s="4">
        <v>2065</v>
      </c>
      <c r="BL1481" s="4">
        <v>3583</v>
      </c>
      <c r="BM1481" s="4">
        <v>1</v>
      </c>
      <c r="BN1481" s="6"/>
      <c r="BO1481" s="6"/>
      <c r="BP1481" s="4">
        <v>0</v>
      </c>
      <c r="BQ1481" s="6"/>
      <c r="BR1481" s="4">
        <v>5633</v>
      </c>
      <c r="BS1481" s="4">
        <v>5384</v>
      </c>
      <c r="BT1481" s="4">
        <v>249</v>
      </c>
      <c r="BU1481" s="4">
        <v>13628</v>
      </c>
    </row>
    <row r="1482" spans="1:75">
      <c r="A1482" s="4" t="s">
        <v>103</v>
      </c>
      <c r="B1482" s="18">
        <v>42514</v>
      </c>
      <c r="C1482" s="4" t="s">
        <v>394</v>
      </c>
      <c r="D1482" s="5">
        <v>2016</v>
      </c>
      <c r="E1482" s="4" t="str">
        <f t="shared" si="373"/>
        <v>BentonPresidential Primary2016</v>
      </c>
      <c r="F1482" s="4">
        <v>101341</v>
      </c>
      <c r="G1482" s="4">
        <v>6081</v>
      </c>
      <c r="H1482" s="4">
        <v>34988</v>
      </c>
      <c r="I1482" s="4">
        <v>3</v>
      </c>
      <c r="J1482" s="4">
        <v>0</v>
      </c>
      <c r="K1482" s="6">
        <f t="shared" si="374"/>
        <v>34991</v>
      </c>
      <c r="L1482" s="4">
        <f t="shared" si="375"/>
        <v>0</v>
      </c>
      <c r="M1482" s="4">
        <v>102525</v>
      </c>
      <c r="N1482" s="4">
        <v>37808</v>
      </c>
      <c r="O1482" s="4">
        <v>34991</v>
      </c>
      <c r="P1482" s="4">
        <v>0</v>
      </c>
      <c r="Q1482" s="6"/>
      <c r="R1482" s="4">
        <v>2817</v>
      </c>
      <c r="S1482" s="6"/>
      <c r="T1482" s="6"/>
      <c r="U1482" s="6"/>
      <c r="V1482" s="6"/>
      <c r="W1482" s="6"/>
      <c r="X1482" s="4">
        <v>0</v>
      </c>
      <c r="Z1482" s="4">
        <v>729</v>
      </c>
      <c r="AA1482" s="4">
        <v>215</v>
      </c>
      <c r="AB1482" s="4">
        <v>209</v>
      </c>
      <c r="AC1482" s="4">
        <v>6</v>
      </c>
      <c r="AD1482" s="6"/>
      <c r="AE1482" s="6"/>
      <c r="AF1482" s="6"/>
      <c r="AG1482" s="6"/>
      <c r="AH1482" s="4">
        <v>0</v>
      </c>
      <c r="AI1482" s="4">
        <v>0</v>
      </c>
      <c r="AJ1482" s="6"/>
      <c r="AK1482" s="6"/>
      <c r="AL1482" s="6"/>
      <c r="AM1482" s="6"/>
      <c r="AN1482" s="4">
        <v>0</v>
      </c>
      <c r="AO1482" s="4">
        <v>3</v>
      </c>
      <c r="AP1482" s="4">
        <v>0</v>
      </c>
      <c r="AQ1482" s="4">
        <v>2</v>
      </c>
      <c r="AR1482" s="4">
        <v>1</v>
      </c>
      <c r="AS1482" s="6"/>
      <c r="AT1482" s="6"/>
      <c r="AU1482" s="6"/>
      <c r="AV1482" s="6"/>
      <c r="AW1482" s="4">
        <v>729</v>
      </c>
      <c r="AX1482" s="4">
        <v>209</v>
      </c>
      <c r="AY1482" s="6"/>
      <c r="AZ1482" s="4">
        <v>0</v>
      </c>
      <c r="BA1482" s="6"/>
      <c r="BB1482" s="6"/>
      <c r="BC1482" s="6"/>
      <c r="BD1482" s="6"/>
      <c r="BE1482" s="6"/>
      <c r="BF1482" s="6"/>
      <c r="BG1482" s="8">
        <v>27</v>
      </c>
      <c r="BH1482" s="6"/>
      <c r="BI1482" s="6"/>
      <c r="BJ1482" s="6"/>
      <c r="BK1482" s="4">
        <v>5073</v>
      </c>
      <c r="BL1482" s="4">
        <v>37761</v>
      </c>
      <c r="BM1482" s="4">
        <v>47</v>
      </c>
      <c r="BN1482" s="6"/>
      <c r="BO1482" s="6"/>
      <c r="BP1482" s="4">
        <v>0</v>
      </c>
      <c r="BQ1482" s="6"/>
      <c r="BR1482" s="4">
        <v>37590</v>
      </c>
      <c r="BS1482" s="4">
        <v>34780</v>
      </c>
      <c r="BT1482" s="4">
        <v>2810</v>
      </c>
      <c r="BU1482" s="4">
        <v>101796</v>
      </c>
    </row>
    <row r="1483" spans="1:75">
      <c r="A1483" s="4" t="s">
        <v>105</v>
      </c>
      <c r="B1483" s="18">
        <v>42514</v>
      </c>
      <c r="C1483" s="4" t="s">
        <v>394</v>
      </c>
      <c r="D1483" s="5">
        <v>2016</v>
      </c>
      <c r="E1483" s="4" t="str">
        <f t="shared" si="373"/>
        <v>ChelanPresidential Primary2016</v>
      </c>
      <c r="F1483" s="4">
        <v>41665</v>
      </c>
      <c r="G1483" s="4">
        <v>3028</v>
      </c>
      <c r="H1483" s="4">
        <v>16884</v>
      </c>
      <c r="I1483" s="4">
        <v>0</v>
      </c>
      <c r="J1483" s="4">
        <v>261</v>
      </c>
      <c r="K1483" s="6">
        <f t="shared" si="374"/>
        <v>16623</v>
      </c>
      <c r="L1483" s="4">
        <f t="shared" si="375"/>
        <v>0</v>
      </c>
      <c r="M1483" s="4">
        <v>41774</v>
      </c>
      <c r="N1483" s="4">
        <v>17305</v>
      </c>
      <c r="O1483" s="4">
        <v>16623</v>
      </c>
      <c r="P1483" s="4">
        <v>7</v>
      </c>
      <c r="Q1483" s="6"/>
      <c r="R1483" s="4">
        <v>675</v>
      </c>
      <c r="S1483" s="6"/>
      <c r="T1483" s="6"/>
      <c r="U1483" s="6"/>
      <c r="V1483" s="6"/>
      <c r="W1483" s="6"/>
      <c r="X1483" s="4">
        <v>0</v>
      </c>
      <c r="Z1483" s="4">
        <v>320</v>
      </c>
      <c r="AA1483" s="4">
        <v>89</v>
      </c>
      <c r="AB1483" s="4">
        <v>86</v>
      </c>
      <c r="AC1483" s="4">
        <v>3</v>
      </c>
      <c r="AD1483" s="6"/>
      <c r="AE1483" s="6"/>
      <c r="AF1483" s="6"/>
      <c r="AG1483" s="6"/>
      <c r="AH1483" s="4">
        <v>0</v>
      </c>
      <c r="AI1483" s="4">
        <v>0</v>
      </c>
      <c r="AJ1483" s="6"/>
      <c r="AK1483" s="6"/>
      <c r="AL1483" s="6"/>
      <c r="AM1483" s="6"/>
      <c r="AN1483" s="4">
        <v>0</v>
      </c>
      <c r="AO1483" s="4">
        <v>7</v>
      </c>
      <c r="AP1483" s="4">
        <v>7</v>
      </c>
      <c r="AQ1483" s="4">
        <v>0</v>
      </c>
      <c r="AR1483" s="4">
        <v>0</v>
      </c>
      <c r="AS1483" s="6"/>
      <c r="AT1483" s="6"/>
      <c r="AU1483" s="6"/>
      <c r="AV1483" s="6"/>
      <c r="AW1483" s="4">
        <v>320</v>
      </c>
      <c r="AX1483" s="4">
        <v>86</v>
      </c>
      <c r="AY1483" s="6"/>
      <c r="AZ1483" s="4">
        <v>0</v>
      </c>
      <c r="BA1483" s="6"/>
      <c r="BB1483" s="6"/>
      <c r="BC1483" s="6"/>
      <c r="BD1483" s="6"/>
      <c r="BE1483" s="6"/>
      <c r="BF1483" s="6"/>
      <c r="BG1483" s="8">
        <v>30</v>
      </c>
      <c r="BH1483" s="6"/>
      <c r="BI1483" s="6"/>
      <c r="BJ1483" s="6"/>
      <c r="BK1483" s="4">
        <v>6</v>
      </c>
      <c r="BL1483" s="4">
        <v>17269</v>
      </c>
      <c r="BM1483" s="4">
        <v>49</v>
      </c>
      <c r="BN1483" s="6"/>
      <c r="BO1483" s="6"/>
      <c r="BP1483" s="4">
        <v>6</v>
      </c>
      <c r="BQ1483" s="6"/>
      <c r="BR1483" s="4">
        <v>17202</v>
      </c>
      <c r="BS1483" s="4">
        <v>16537</v>
      </c>
      <c r="BT1483" s="4">
        <v>665</v>
      </c>
      <c r="BU1483" s="4">
        <v>41454</v>
      </c>
    </row>
    <row r="1484" spans="1:75">
      <c r="A1484" s="4" t="s">
        <v>107</v>
      </c>
      <c r="B1484" s="18">
        <v>42514</v>
      </c>
      <c r="C1484" s="4" t="s">
        <v>394</v>
      </c>
      <c r="D1484" s="5">
        <v>2016</v>
      </c>
      <c r="E1484" s="4" t="str">
        <f t="shared" si="373"/>
        <v>ClallamPresidential Primary2016</v>
      </c>
      <c r="F1484" s="4">
        <v>48935</v>
      </c>
      <c r="G1484" s="4">
        <v>4187</v>
      </c>
      <c r="H1484" s="4">
        <v>21949</v>
      </c>
      <c r="I1484" s="4">
        <v>1</v>
      </c>
      <c r="J1484" s="4">
        <v>254</v>
      </c>
      <c r="K1484" s="6">
        <f t="shared" si="374"/>
        <v>21696</v>
      </c>
      <c r="L1484" s="4">
        <f t="shared" si="375"/>
        <v>0</v>
      </c>
      <c r="M1484" s="4">
        <v>48936</v>
      </c>
      <c r="N1484" s="4">
        <v>22659</v>
      </c>
      <c r="O1484" s="4">
        <v>21696</v>
      </c>
      <c r="P1484" s="4">
        <v>0</v>
      </c>
      <c r="Q1484" s="6"/>
      <c r="R1484" s="4">
        <v>963</v>
      </c>
      <c r="S1484" s="6"/>
      <c r="T1484" s="6"/>
      <c r="U1484" s="6"/>
      <c r="V1484" s="6"/>
      <c r="W1484" s="6"/>
      <c r="X1484" s="4">
        <v>0</v>
      </c>
      <c r="Z1484" s="4">
        <v>631</v>
      </c>
      <c r="AA1484" s="4">
        <v>180</v>
      </c>
      <c r="AB1484" s="4">
        <v>177</v>
      </c>
      <c r="AC1484" s="4">
        <v>3</v>
      </c>
      <c r="AD1484" s="6"/>
      <c r="AE1484" s="6"/>
      <c r="AF1484" s="6"/>
      <c r="AG1484" s="6"/>
      <c r="AH1484" s="4">
        <v>0</v>
      </c>
      <c r="AI1484" s="4">
        <v>0</v>
      </c>
      <c r="AJ1484" s="6"/>
      <c r="AK1484" s="6"/>
      <c r="AL1484" s="6"/>
      <c r="AM1484" s="6"/>
      <c r="AN1484" s="4">
        <v>1</v>
      </c>
      <c r="AO1484" s="4">
        <v>1</v>
      </c>
      <c r="AP1484" s="4">
        <v>0</v>
      </c>
      <c r="AQ1484" s="4">
        <v>1</v>
      </c>
      <c r="AR1484" s="4">
        <v>0</v>
      </c>
      <c r="AS1484" s="6"/>
      <c r="AT1484" s="6"/>
      <c r="AU1484" s="6"/>
      <c r="AV1484" s="6"/>
      <c r="AW1484" s="4">
        <v>631</v>
      </c>
      <c r="AX1484" s="4">
        <v>177</v>
      </c>
      <c r="AY1484" s="6"/>
      <c r="AZ1484" s="4">
        <v>0</v>
      </c>
      <c r="BA1484" s="6"/>
      <c r="BB1484" s="6"/>
      <c r="BC1484" s="6"/>
      <c r="BD1484" s="6"/>
      <c r="BE1484" s="6"/>
      <c r="BF1484" s="6"/>
      <c r="BG1484" s="8">
        <v>25</v>
      </c>
      <c r="BH1484" s="6"/>
      <c r="BI1484" s="6"/>
      <c r="BJ1484" s="6"/>
      <c r="BK1484" s="4">
        <v>1</v>
      </c>
      <c r="BL1484" s="4">
        <v>22633</v>
      </c>
      <c r="BM1484" s="4">
        <v>21</v>
      </c>
      <c r="BN1484" s="6"/>
      <c r="BO1484" s="6"/>
      <c r="BP1484" s="4">
        <v>0</v>
      </c>
      <c r="BQ1484" s="6"/>
      <c r="BR1484" s="4">
        <v>22478</v>
      </c>
      <c r="BS1484" s="4">
        <v>21518</v>
      </c>
      <c r="BT1484" s="4">
        <v>960</v>
      </c>
      <c r="BU1484" s="4">
        <v>48304</v>
      </c>
    </row>
    <row r="1485" spans="1:75" ht="43.5">
      <c r="A1485" s="4" t="s">
        <v>109</v>
      </c>
      <c r="B1485" s="18">
        <v>42514</v>
      </c>
      <c r="C1485" s="4" t="s">
        <v>394</v>
      </c>
      <c r="D1485" s="5">
        <v>2016</v>
      </c>
      <c r="E1485" s="4" t="str">
        <f t="shared" si="373"/>
        <v>ClarkPresidential Primary2016</v>
      </c>
      <c r="F1485" s="4">
        <v>259401</v>
      </c>
      <c r="G1485" s="4">
        <v>31971</v>
      </c>
      <c r="H1485" s="4">
        <v>97783</v>
      </c>
      <c r="I1485" s="4">
        <v>20</v>
      </c>
      <c r="J1485" s="4">
        <v>1746</v>
      </c>
      <c r="K1485" s="6">
        <f t="shared" si="374"/>
        <v>96057</v>
      </c>
      <c r="L1485" s="4">
        <f t="shared" si="375"/>
        <v>4</v>
      </c>
      <c r="M1485" s="4">
        <v>261102</v>
      </c>
      <c r="N1485" s="4">
        <v>100465</v>
      </c>
      <c r="O1485" s="4">
        <v>96053</v>
      </c>
      <c r="P1485" s="4">
        <v>0</v>
      </c>
      <c r="Q1485" s="6"/>
      <c r="R1485" s="4">
        <v>4412</v>
      </c>
      <c r="S1485" s="6"/>
      <c r="T1485" s="6"/>
      <c r="U1485" s="6"/>
      <c r="V1485" s="6"/>
      <c r="W1485" s="6"/>
      <c r="X1485" s="4">
        <v>0</v>
      </c>
      <c r="Y1485" s="2" t="s">
        <v>1178</v>
      </c>
      <c r="AB1485" s="4">
        <v>613</v>
      </c>
      <c r="AC1485" s="4">
        <v>18</v>
      </c>
      <c r="AD1485" s="6"/>
      <c r="AE1485" s="6"/>
      <c r="AF1485" s="6"/>
      <c r="AG1485" s="6"/>
      <c r="AH1485" s="4">
        <v>0</v>
      </c>
      <c r="AI1485" s="4">
        <v>0</v>
      </c>
      <c r="AJ1485" s="6"/>
      <c r="AK1485" s="6"/>
      <c r="AL1485" s="6"/>
      <c r="AM1485" s="6"/>
      <c r="AN1485" s="4">
        <v>5</v>
      </c>
      <c r="AO1485" s="4">
        <v>5</v>
      </c>
      <c r="AP1485" s="4">
        <v>0</v>
      </c>
      <c r="AQ1485" s="4">
        <v>4</v>
      </c>
      <c r="AR1485" s="4">
        <v>1</v>
      </c>
      <c r="AS1485" s="6"/>
      <c r="AT1485" s="6"/>
      <c r="AU1485" s="6"/>
      <c r="AV1485" s="6"/>
      <c r="AW1485" s="4">
        <v>2177</v>
      </c>
      <c r="AX1485" s="4">
        <v>613</v>
      </c>
      <c r="AY1485" s="6"/>
      <c r="AZ1485" s="4">
        <v>2</v>
      </c>
      <c r="BA1485" s="6"/>
      <c r="BB1485" s="6"/>
      <c r="BC1485" s="6"/>
      <c r="BD1485" s="6"/>
      <c r="BE1485" s="6"/>
      <c r="BF1485" s="6"/>
      <c r="BG1485" s="8">
        <v>324</v>
      </c>
      <c r="BH1485" s="6"/>
      <c r="BI1485" s="6"/>
      <c r="BJ1485" s="6"/>
      <c r="BK1485" s="4">
        <v>25049</v>
      </c>
      <c r="BL1485" s="4">
        <v>75090</v>
      </c>
      <c r="BM1485" s="4">
        <v>226</v>
      </c>
      <c r="BN1485" s="6"/>
      <c r="BO1485" s="6"/>
      <c r="BP1485" s="4">
        <v>0</v>
      </c>
      <c r="BQ1485" s="6"/>
      <c r="BR1485" s="4">
        <v>99827</v>
      </c>
      <c r="BS1485" s="4">
        <v>95434</v>
      </c>
      <c r="BT1485" s="4">
        <v>4393</v>
      </c>
      <c r="BU1485" s="4">
        <v>258918</v>
      </c>
    </row>
    <row r="1486" spans="1:75">
      <c r="A1486" s="4" t="s">
        <v>111</v>
      </c>
      <c r="B1486" s="18">
        <v>42514</v>
      </c>
      <c r="C1486" s="4" t="s">
        <v>394</v>
      </c>
      <c r="D1486" s="5">
        <v>2016</v>
      </c>
      <c r="E1486" s="4" t="str">
        <f t="shared" si="373"/>
        <v>ColumbiaPresidential Primary2016</v>
      </c>
      <c r="F1486" s="4">
        <v>2614</v>
      </c>
      <c r="G1486" s="4">
        <v>333</v>
      </c>
      <c r="H1486" s="4">
        <v>1302</v>
      </c>
      <c r="I1486" s="4">
        <v>0</v>
      </c>
      <c r="J1486" s="4">
        <v>25</v>
      </c>
      <c r="K1486" s="6">
        <f t="shared" si="374"/>
        <v>1277</v>
      </c>
      <c r="L1486" s="4">
        <f t="shared" si="375"/>
        <v>0</v>
      </c>
      <c r="M1486" s="4">
        <v>2614</v>
      </c>
      <c r="N1486" s="4">
        <v>1346</v>
      </c>
      <c r="O1486" s="4">
        <v>1277</v>
      </c>
      <c r="P1486" s="4">
        <v>0</v>
      </c>
      <c r="Q1486" s="6"/>
      <c r="R1486" s="4">
        <v>69</v>
      </c>
      <c r="S1486" s="6"/>
      <c r="T1486" s="6"/>
      <c r="U1486" s="6"/>
      <c r="V1486" s="6"/>
      <c r="W1486" s="6"/>
      <c r="X1486" s="4">
        <v>0</v>
      </c>
      <c r="AB1486" s="4">
        <v>10</v>
      </c>
      <c r="AC1486" s="4">
        <v>0</v>
      </c>
      <c r="AD1486" s="6"/>
      <c r="AE1486" s="6"/>
      <c r="AF1486" s="6"/>
      <c r="AG1486" s="6"/>
      <c r="AH1486" s="4">
        <v>0</v>
      </c>
      <c r="AI1486" s="4">
        <v>0</v>
      </c>
      <c r="AJ1486" s="6"/>
      <c r="AK1486" s="6"/>
      <c r="AL1486" s="6"/>
      <c r="AM1486" s="6"/>
      <c r="AN1486" s="4">
        <v>0</v>
      </c>
      <c r="AO1486" s="4">
        <v>0</v>
      </c>
      <c r="AP1486" s="4">
        <v>0</v>
      </c>
      <c r="AQ1486" s="4">
        <v>0</v>
      </c>
      <c r="AR1486" s="4">
        <v>0</v>
      </c>
      <c r="AS1486" s="6"/>
      <c r="AT1486" s="6"/>
      <c r="AU1486" s="6"/>
      <c r="AV1486" s="6"/>
      <c r="AW1486" s="4">
        <v>21</v>
      </c>
      <c r="AX1486" s="4">
        <v>10</v>
      </c>
      <c r="AY1486" s="6"/>
      <c r="AZ1486" s="4">
        <v>0</v>
      </c>
      <c r="BA1486" s="6"/>
      <c r="BB1486" s="6"/>
      <c r="BC1486" s="6"/>
      <c r="BD1486" s="6"/>
      <c r="BE1486" s="6"/>
      <c r="BF1486" s="6"/>
      <c r="BG1486" s="8">
        <v>0</v>
      </c>
      <c r="BH1486" s="6"/>
      <c r="BI1486" s="6"/>
      <c r="BJ1486" s="6"/>
      <c r="BK1486" s="4">
        <v>546</v>
      </c>
      <c r="BL1486" s="4">
        <v>800</v>
      </c>
      <c r="BM1486" s="4">
        <v>0</v>
      </c>
      <c r="BN1486" s="6"/>
      <c r="BO1486" s="6"/>
      <c r="BP1486" s="4">
        <v>0</v>
      </c>
      <c r="BQ1486" s="6"/>
      <c r="BR1486" s="4">
        <v>1336</v>
      </c>
      <c r="BS1486" s="4">
        <v>1267</v>
      </c>
      <c r="BT1486" s="4">
        <v>69</v>
      </c>
      <c r="BU1486" s="4">
        <v>2593</v>
      </c>
    </row>
    <row r="1487" spans="1:75">
      <c r="A1487" s="4" t="s">
        <v>113</v>
      </c>
      <c r="B1487" s="18">
        <v>42514</v>
      </c>
      <c r="C1487" s="4" t="s">
        <v>394</v>
      </c>
      <c r="D1487" s="5">
        <v>2016</v>
      </c>
      <c r="E1487" s="4" t="str">
        <f t="shared" si="373"/>
        <v>CowlitzPresidential Primary2016</v>
      </c>
      <c r="F1487" s="4">
        <v>60909</v>
      </c>
      <c r="G1487" s="4">
        <v>7101</v>
      </c>
      <c r="H1487" s="4">
        <v>25049</v>
      </c>
      <c r="I1487" s="4">
        <v>1</v>
      </c>
      <c r="J1487" s="4">
        <v>523</v>
      </c>
      <c r="K1487" s="6">
        <f t="shared" si="374"/>
        <v>24527</v>
      </c>
      <c r="L1487" s="4">
        <f t="shared" si="375"/>
        <v>0</v>
      </c>
      <c r="M1487" s="4">
        <v>60939</v>
      </c>
      <c r="N1487" s="4">
        <v>25700</v>
      </c>
      <c r="O1487" s="4">
        <v>24527</v>
      </c>
      <c r="P1487" s="4">
        <v>0</v>
      </c>
      <c r="Q1487" s="6"/>
      <c r="R1487" s="4">
        <v>1173</v>
      </c>
      <c r="S1487" s="6"/>
      <c r="T1487" s="6"/>
      <c r="U1487" s="6"/>
      <c r="V1487" s="6"/>
      <c r="W1487" s="6"/>
      <c r="X1487" s="4">
        <v>0</v>
      </c>
      <c r="AB1487" s="4">
        <v>104</v>
      </c>
      <c r="AC1487" s="4">
        <v>0</v>
      </c>
      <c r="AD1487" s="6"/>
      <c r="AE1487" s="6"/>
      <c r="AF1487" s="6"/>
      <c r="AG1487" s="6"/>
      <c r="AH1487" s="4">
        <v>0</v>
      </c>
      <c r="AI1487" s="4">
        <v>0</v>
      </c>
      <c r="AJ1487" s="6"/>
      <c r="AK1487" s="6"/>
      <c r="AL1487" s="6"/>
      <c r="AM1487" s="6"/>
      <c r="AN1487" s="4">
        <v>0</v>
      </c>
      <c r="AO1487" s="4">
        <v>0</v>
      </c>
      <c r="AP1487" s="4">
        <v>0</v>
      </c>
      <c r="AQ1487" s="4">
        <v>0</v>
      </c>
      <c r="AR1487" s="4">
        <v>0</v>
      </c>
      <c r="AS1487" s="6"/>
      <c r="AT1487" s="6"/>
      <c r="AU1487" s="6"/>
      <c r="AV1487" s="6"/>
      <c r="AW1487" s="4">
        <v>518</v>
      </c>
      <c r="AX1487" s="4">
        <v>104</v>
      </c>
      <c r="AY1487" s="6"/>
      <c r="AZ1487" s="4">
        <v>0</v>
      </c>
      <c r="BA1487" s="6"/>
      <c r="BB1487" s="6"/>
      <c r="BC1487" s="6"/>
      <c r="BD1487" s="6"/>
      <c r="BE1487" s="6"/>
      <c r="BF1487" s="6"/>
      <c r="BG1487" s="8">
        <v>40</v>
      </c>
      <c r="BH1487" s="6"/>
      <c r="BI1487" s="6"/>
      <c r="BJ1487" s="6"/>
      <c r="BK1487" s="4">
        <v>16677</v>
      </c>
      <c r="BL1487" s="4">
        <v>8983</v>
      </c>
      <c r="BM1487" s="4">
        <v>56</v>
      </c>
      <c r="BN1487" s="6"/>
      <c r="BO1487" s="6"/>
      <c r="BP1487" s="4">
        <v>0</v>
      </c>
      <c r="BQ1487" s="6"/>
      <c r="BR1487" s="4">
        <v>25596</v>
      </c>
      <c r="BS1487" s="4">
        <v>24423</v>
      </c>
      <c r="BT1487" s="4">
        <v>1173</v>
      </c>
      <c r="BU1487" s="4">
        <v>60421</v>
      </c>
    </row>
    <row r="1488" spans="1:75">
      <c r="A1488" s="4" t="s">
        <v>115</v>
      </c>
      <c r="B1488" s="18">
        <v>42514</v>
      </c>
      <c r="C1488" s="4" t="s">
        <v>394</v>
      </c>
      <c r="D1488" s="5">
        <v>2016</v>
      </c>
      <c r="E1488" s="4" t="str">
        <f t="shared" si="373"/>
        <v>DouglasPresidential Primary2016</v>
      </c>
      <c r="F1488" s="4">
        <v>19788</v>
      </c>
      <c r="G1488" s="4">
        <v>954</v>
      </c>
      <c r="H1488" s="4">
        <v>8021</v>
      </c>
      <c r="I1488" s="4">
        <v>1</v>
      </c>
      <c r="J1488" s="4">
        <v>447</v>
      </c>
      <c r="K1488" s="6">
        <f t="shared" si="374"/>
        <v>7575</v>
      </c>
      <c r="L1488" s="4">
        <f t="shared" si="375"/>
        <v>1</v>
      </c>
      <c r="M1488" s="4">
        <v>19788</v>
      </c>
      <c r="N1488" s="4">
        <v>8021</v>
      </c>
      <c r="O1488" s="4">
        <v>7574</v>
      </c>
      <c r="P1488" s="4">
        <v>0</v>
      </c>
      <c r="Q1488" s="6"/>
      <c r="R1488" s="4">
        <v>447</v>
      </c>
      <c r="S1488" s="6"/>
      <c r="T1488" s="6"/>
      <c r="U1488" s="6"/>
      <c r="V1488" s="6"/>
      <c r="W1488" s="6"/>
      <c r="X1488" s="4">
        <v>0</v>
      </c>
      <c r="Z1488" s="4">
        <v>140</v>
      </c>
      <c r="AA1488" s="4">
        <v>28</v>
      </c>
      <c r="AB1488" s="4">
        <v>28</v>
      </c>
      <c r="AC1488" s="4">
        <v>0</v>
      </c>
      <c r="AD1488" s="6"/>
      <c r="AE1488" s="6"/>
      <c r="AF1488" s="6"/>
      <c r="AG1488" s="6"/>
      <c r="AH1488" s="4">
        <v>0</v>
      </c>
      <c r="AI1488" s="4">
        <v>0</v>
      </c>
      <c r="AJ1488" s="6"/>
      <c r="AK1488" s="6"/>
      <c r="AL1488" s="6"/>
      <c r="AM1488" s="6"/>
      <c r="AN1488" s="4">
        <v>0</v>
      </c>
      <c r="AO1488" s="4">
        <v>11</v>
      </c>
      <c r="AP1488" s="4">
        <v>0</v>
      </c>
      <c r="AQ1488" s="4">
        <v>11</v>
      </c>
      <c r="AR1488" s="4">
        <v>0</v>
      </c>
      <c r="AS1488" s="6"/>
      <c r="AT1488" s="6"/>
      <c r="AU1488" s="6"/>
      <c r="AV1488" s="6"/>
      <c r="AW1488" s="4">
        <v>140</v>
      </c>
      <c r="AX1488" s="4">
        <v>28</v>
      </c>
      <c r="AY1488" s="6"/>
      <c r="AZ1488" s="4">
        <v>0</v>
      </c>
      <c r="BA1488" s="6"/>
      <c r="BB1488" s="6"/>
      <c r="BC1488" s="6"/>
      <c r="BD1488" s="6"/>
      <c r="BE1488" s="6"/>
      <c r="BF1488" s="6"/>
      <c r="BG1488" s="8">
        <v>0</v>
      </c>
      <c r="BH1488" s="6"/>
      <c r="BI1488" s="6"/>
      <c r="BJ1488" s="6"/>
      <c r="BK1488" s="4">
        <v>3061</v>
      </c>
      <c r="BL1488" s="4">
        <v>4960</v>
      </c>
      <c r="BM1488" s="4">
        <v>6</v>
      </c>
      <c r="BN1488" s="6"/>
      <c r="BO1488" s="6"/>
      <c r="BP1488" s="4">
        <v>11</v>
      </c>
      <c r="BQ1488" s="6"/>
      <c r="BR1488" s="4">
        <v>7982</v>
      </c>
      <c r="BS1488" s="4">
        <v>7535</v>
      </c>
      <c r="BT1488" s="4">
        <v>447</v>
      </c>
      <c r="BU1488" s="4">
        <v>19648</v>
      </c>
    </row>
    <row r="1489" spans="1:73">
      <c r="A1489" s="4" t="s">
        <v>117</v>
      </c>
      <c r="B1489" s="18">
        <v>42514</v>
      </c>
      <c r="C1489" s="4" t="s">
        <v>394</v>
      </c>
      <c r="D1489" s="5">
        <v>2016</v>
      </c>
      <c r="E1489" s="4" t="str">
        <f t="shared" si="373"/>
        <v>FerryPresidential Primary2016</v>
      </c>
      <c r="F1489" s="4">
        <v>4558</v>
      </c>
      <c r="G1489" s="4">
        <v>511</v>
      </c>
      <c r="H1489" s="4">
        <v>2163</v>
      </c>
      <c r="I1489" s="4">
        <v>0</v>
      </c>
      <c r="J1489" s="4">
        <v>109</v>
      </c>
      <c r="K1489" s="6">
        <f t="shared" si="374"/>
        <v>2054</v>
      </c>
      <c r="L1489" s="4">
        <f t="shared" si="375"/>
        <v>0</v>
      </c>
      <c r="M1489" s="4">
        <v>4511</v>
      </c>
      <c r="N1489" s="4">
        <v>2163</v>
      </c>
      <c r="O1489" s="4">
        <v>2054</v>
      </c>
      <c r="P1489" s="4">
        <v>3</v>
      </c>
      <c r="Q1489" s="6"/>
      <c r="R1489" s="4">
        <v>106</v>
      </c>
      <c r="S1489" s="6"/>
      <c r="T1489" s="6"/>
      <c r="U1489" s="6"/>
      <c r="V1489" s="6"/>
      <c r="W1489" s="6"/>
      <c r="X1489" s="4">
        <v>0</v>
      </c>
      <c r="Z1489" s="4">
        <v>47</v>
      </c>
      <c r="AA1489" s="4">
        <v>16</v>
      </c>
      <c r="AB1489" s="4">
        <v>16</v>
      </c>
      <c r="AC1489" s="4">
        <v>0</v>
      </c>
      <c r="AD1489" s="6"/>
      <c r="AE1489" s="6"/>
      <c r="AF1489" s="6"/>
      <c r="AG1489" s="6"/>
      <c r="AH1489" s="4">
        <v>0</v>
      </c>
      <c r="AI1489" s="4">
        <v>0</v>
      </c>
      <c r="AJ1489" s="6"/>
      <c r="AK1489" s="6"/>
      <c r="AL1489" s="6"/>
      <c r="AM1489" s="6"/>
      <c r="AN1489" s="4">
        <v>0</v>
      </c>
      <c r="AO1489" s="4">
        <v>0</v>
      </c>
      <c r="AP1489" s="4">
        <v>0</v>
      </c>
      <c r="AQ1489" s="4">
        <v>0</v>
      </c>
      <c r="AR1489" s="4">
        <v>0</v>
      </c>
      <c r="AS1489" s="6"/>
      <c r="AT1489" s="6"/>
      <c r="AU1489" s="6"/>
      <c r="AV1489" s="6"/>
      <c r="AW1489" s="4">
        <v>47</v>
      </c>
      <c r="AX1489" s="4">
        <v>16</v>
      </c>
      <c r="AY1489" s="6"/>
      <c r="AZ1489" s="4">
        <v>0</v>
      </c>
      <c r="BA1489" s="6"/>
      <c r="BB1489" s="6"/>
      <c r="BC1489" s="6"/>
      <c r="BD1489" s="6"/>
      <c r="BE1489" s="6"/>
      <c r="BF1489" s="6"/>
      <c r="BG1489" s="8">
        <v>1</v>
      </c>
      <c r="BH1489" s="6"/>
      <c r="BI1489" s="6"/>
      <c r="BJ1489" s="6"/>
      <c r="BK1489" s="4">
        <v>0</v>
      </c>
      <c r="BL1489" s="4">
        <v>2162</v>
      </c>
      <c r="BM1489" s="4">
        <v>1</v>
      </c>
      <c r="BN1489" s="6"/>
      <c r="BO1489" s="6"/>
      <c r="BP1489" s="4">
        <v>0</v>
      </c>
      <c r="BQ1489" s="6"/>
      <c r="BR1489" s="4">
        <v>2144</v>
      </c>
      <c r="BS1489" s="4">
        <v>2038</v>
      </c>
      <c r="BT1489" s="4">
        <v>106</v>
      </c>
      <c r="BU1489" s="4">
        <v>4464</v>
      </c>
    </row>
    <row r="1490" spans="1:73">
      <c r="A1490" s="4" t="s">
        <v>119</v>
      </c>
      <c r="B1490" s="18">
        <v>42514</v>
      </c>
      <c r="C1490" s="4" t="s">
        <v>394</v>
      </c>
      <c r="D1490" s="5">
        <v>2016</v>
      </c>
      <c r="E1490" s="4" t="str">
        <f t="shared" si="373"/>
        <v>FranklinPresidential Primary2016</v>
      </c>
      <c r="F1490" s="4">
        <v>31728</v>
      </c>
      <c r="G1490" s="4">
        <v>5371</v>
      </c>
      <c r="H1490" s="4">
        <v>10562</v>
      </c>
      <c r="I1490" s="4">
        <v>2</v>
      </c>
      <c r="J1490" s="4">
        <v>0</v>
      </c>
      <c r="K1490" s="6">
        <f t="shared" si="374"/>
        <v>10564</v>
      </c>
      <c r="L1490" s="4">
        <f t="shared" si="375"/>
        <v>0</v>
      </c>
      <c r="M1490" s="4">
        <v>31536</v>
      </c>
      <c r="N1490" s="4">
        <v>10983</v>
      </c>
      <c r="O1490" s="4">
        <v>10564</v>
      </c>
      <c r="P1490" s="4">
        <v>0</v>
      </c>
      <c r="Q1490" s="6"/>
      <c r="R1490" s="4">
        <v>419</v>
      </c>
      <c r="S1490" s="6"/>
      <c r="T1490" s="6"/>
      <c r="U1490" s="6"/>
      <c r="V1490" s="6"/>
      <c r="W1490" s="6"/>
      <c r="X1490" s="4">
        <v>0</v>
      </c>
      <c r="Z1490" s="4">
        <v>11185</v>
      </c>
      <c r="AA1490" s="4">
        <v>46</v>
      </c>
      <c r="AB1490" s="4">
        <v>46</v>
      </c>
      <c r="AC1490" s="4">
        <v>0</v>
      </c>
      <c r="AD1490" s="6"/>
      <c r="AE1490" s="6"/>
      <c r="AF1490" s="6"/>
      <c r="AG1490" s="6"/>
      <c r="AH1490" s="4">
        <v>0</v>
      </c>
      <c r="AI1490" s="4">
        <v>0</v>
      </c>
      <c r="AJ1490" s="6"/>
      <c r="AK1490" s="6"/>
      <c r="AL1490" s="6"/>
      <c r="AM1490" s="6"/>
      <c r="AN1490" s="4">
        <v>0</v>
      </c>
      <c r="AO1490" s="4">
        <v>0</v>
      </c>
      <c r="AP1490" s="4">
        <v>0</v>
      </c>
      <c r="AQ1490" s="4">
        <v>0</v>
      </c>
      <c r="AR1490" s="4">
        <v>0</v>
      </c>
      <c r="AS1490" s="6"/>
      <c r="AT1490" s="6"/>
      <c r="AU1490" s="6"/>
      <c r="AV1490" s="6"/>
      <c r="AW1490" s="4">
        <v>11185</v>
      </c>
      <c r="AX1490" s="4">
        <v>46</v>
      </c>
      <c r="AY1490" s="6"/>
      <c r="AZ1490" s="4">
        <v>0</v>
      </c>
      <c r="BA1490" s="6"/>
      <c r="BB1490" s="6"/>
      <c r="BC1490" s="6"/>
      <c r="BD1490" s="6"/>
      <c r="BE1490" s="6"/>
      <c r="BF1490" s="6"/>
      <c r="BG1490" s="8">
        <v>1</v>
      </c>
      <c r="BH1490" s="6"/>
      <c r="BI1490" s="6"/>
      <c r="BJ1490" s="6"/>
      <c r="BK1490" s="4">
        <v>5155</v>
      </c>
      <c r="BL1490" s="4">
        <v>5827</v>
      </c>
      <c r="BM1490" s="4">
        <v>7</v>
      </c>
      <c r="BN1490" s="6"/>
      <c r="BO1490" s="6"/>
      <c r="BP1490" s="4">
        <v>0</v>
      </c>
      <c r="BQ1490" s="6"/>
      <c r="BR1490" s="4">
        <v>10937</v>
      </c>
      <c r="BS1490" s="4">
        <v>10518</v>
      </c>
      <c r="BT1490" s="4">
        <v>419</v>
      </c>
      <c r="BU1490" s="4">
        <v>20351</v>
      </c>
    </row>
    <row r="1491" spans="1:73">
      <c r="A1491" s="4" t="s">
        <v>121</v>
      </c>
      <c r="B1491" s="18">
        <v>42514</v>
      </c>
      <c r="C1491" s="4" t="s">
        <v>394</v>
      </c>
      <c r="D1491" s="5">
        <v>2016</v>
      </c>
      <c r="E1491" s="4" t="str">
        <f t="shared" si="373"/>
        <v>GarfieldPresidential Primary2016</v>
      </c>
      <c r="F1491" s="4">
        <v>1508</v>
      </c>
      <c r="G1491" s="4">
        <v>255</v>
      </c>
      <c r="H1491" s="4">
        <v>677</v>
      </c>
      <c r="I1491" s="4">
        <v>0</v>
      </c>
      <c r="J1491" s="4">
        <v>15</v>
      </c>
      <c r="K1491" s="6">
        <f t="shared" si="374"/>
        <v>662</v>
      </c>
      <c r="L1491" s="4">
        <f t="shared" si="375"/>
        <v>0</v>
      </c>
      <c r="M1491" s="4">
        <v>1508</v>
      </c>
      <c r="N1491" s="4">
        <v>701</v>
      </c>
      <c r="O1491" s="4">
        <v>662</v>
      </c>
      <c r="P1491" s="4">
        <v>0</v>
      </c>
      <c r="Q1491" s="6"/>
      <c r="R1491" s="4">
        <v>39</v>
      </c>
      <c r="S1491" s="6"/>
      <c r="T1491" s="6"/>
      <c r="U1491" s="6"/>
      <c r="V1491" s="6"/>
      <c r="W1491" s="6"/>
      <c r="X1491" s="4">
        <v>0</v>
      </c>
      <c r="Z1491" s="4">
        <v>11</v>
      </c>
      <c r="AA1491" s="4">
        <v>3</v>
      </c>
      <c r="AB1491" s="4">
        <v>3</v>
      </c>
      <c r="AC1491" s="4">
        <v>0</v>
      </c>
      <c r="AD1491" s="6"/>
      <c r="AE1491" s="6"/>
      <c r="AF1491" s="6"/>
      <c r="AG1491" s="6"/>
      <c r="AH1491" s="4">
        <v>0</v>
      </c>
      <c r="AI1491" s="4">
        <v>0</v>
      </c>
      <c r="AJ1491" s="6"/>
      <c r="AK1491" s="6"/>
      <c r="AL1491" s="6"/>
      <c r="AM1491" s="6"/>
      <c r="AN1491" s="4">
        <v>0</v>
      </c>
      <c r="AO1491" s="4">
        <v>0</v>
      </c>
      <c r="AP1491" s="4">
        <v>0</v>
      </c>
      <c r="AQ1491" s="4">
        <v>0</v>
      </c>
      <c r="AR1491" s="4">
        <v>0</v>
      </c>
      <c r="AS1491" s="6"/>
      <c r="AT1491" s="6"/>
      <c r="AU1491" s="6"/>
      <c r="AV1491" s="6"/>
      <c r="AW1491" s="4">
        <v>11</v>
      </c>
      <c r="AX1491" s="4">
        <v>3</v>
      </c>
      <c r="AY1491" s="6"/>
      <c r="AZ1491" s="4">
        <v>0</v>
      </c>
      <c r="BA1491" s="6"/>
      <c r="BB1491" s="6"/>
      <c r="BC1491" s="6"/>
      <c r="BD1491" s="6"/>
      <c r="BE1491" s="6"/>
      <c r="BF1491" s="6"/>
      <c r="BG1491" s="8">
        <v>1</v>
      </c>
      <c r="BH1491" s="6"/>
      <c r="BI1491" s="6"/>
      <c r="BJ1491" s="6"/>
      <c r="BK1491" s="4">
        <v>442</v>
      </c>
      <c r="BL1491" s="4">
        <v>258</v>
      </c>
      <c r="BM1491" s="4">
        <v>1</v>
      </c>
      <c r="BN1491" s="6"/>
      <c r="BO1491" s="6"/>
      <c r="BP1491" s="4">
        <v>0</v>
      </c>
      <c r="BQ1491" s="6"/>
      <c r="BR1491" s="4">
        <v>698</v>
      </c>
      <c r="BS1491" s="4">
        <v>659</v>
      </c>
      <c r="BT1491" s="4">
        <v>39</v>
      </c>
      <c r="BU1491" s="4">
        <v>1497</v>
      </c>
    </row>
    <row r="1492" spans="1:73">
      <c r="A1492" s="4" t="s">
        <v>123</v>
      </c>
      <c r="B1492" s="18">
        <v>42514</v>
      </c>
      <c r="C1492" s="4" t="s">
        <v>394</v>
      </c>
      <c r="D1492" s="5">
        <v>2016</v>
      </c>
      <c r="E1492" s="4" t="str">
        <f t="shared" si="373"/>
        <v>GrantPresidential Primary2016</v>
      </c>
      <c r="F1492" s="4">
        <v>37674</v>
      </c>
      <c r="G1492" s="4">
        <v>6802</v>
      </c>
      <c r="H1492" s="4">
        <v>14447</v>
      </c>
      <c r="I1492" s="4">
        <v>0</v>
      </c>
      <c r="J1492" s="4">
        <v>0</v>
      </c>
      <c r="K1492" s="6">
        <f t="shared" si="374"/>
        <v>14447</v>
      </c>
      <c r="L1492" s="4">
        <f t="shared" si="375"/>
        <v>0</v>
      </c>
      <c r="M1492" s="4">
        <v>37674</v>
      </c>
      <c r="N1492" s="4">
        <v>15378</v>
      </c>
      <c r="O1492" s="4">
        <v>14447</v>
      </c>
      <c r="P1492" s="4">
        <v>0</v>
      </c>
      <c r="Q1492" s="6"/>
      <c r="R1492" s="4">
        <v>931</v>
      </c>
      <c r="S1492" s="6"/>
      <c r="T1492" s="6"/>
      <c r="U1492" s="6"/>
      <c r="V1492" s="6"/>
      <c r="W1492" s="6"/>
      <c r="X1492" s="4">
        <v>0</v>
      </c>
      <c r="Z1492" s="4">
        <v>264</v>
      </c>
      <c r="AA1492" s="4">
        <v>91</v>
      </c>
      <c r="AB1492" s="4">
        <v>91</v>
      </c>
      <c r="AC1492" s="4">
        <v>0</v>
      </c>
      <c r="AD1492" s="6"/>
      <c r="AE1492" s="6"/>
      <c r="AF1492" s="6"/>
      <c r="AG1492" s="6"/>
      <c r="AH1492" s="4">
        <v>0</v>
      </c>
      <c r="AI1492" s="4">
        <v>0</v>
      </c>
      <c r="AJ1492" s="6"/>
      <c r="AK1492" s="6"/>
      <c r="AL1492" s="6"/>
      <c r="AM1492" s="6"/>
      <c r="AN1492" s="4">
        <v>0</v>
      </c>
      <c r="AO1492" s="4">
        <v>0</v>
      </c>
      <c r="AP1492" s="4">
        <v>0</v>
      </c>
      <c r="AQ1492" s="4">
        <v>0</v>
      </c>
      <c r="AR1492" s="4">
        <v>0</v>
      </c>
      <c r="AS1492" s="6"/>
      <c r="AT1492" s="6"/>
      <c r="AU1492" s="6"/>
      <c r="AV1492" s="6"/>
      <c r="AW1492" s="4">
        <v>264</v>
      </c>
      <c r="AX1492" s="4">
        <v>91</v>
      </c>
      <c r="AY1492" s="6"/>
      <c r="AZ1492" s="4">
        <v>0</v>
      </c>
      <c r="BA1492" s="6"/>
      <c r="BB1492" s="6"/>
      <c r="BC1492" s="6"/>
      <c r="BD1492" s="6"/>
      <c r="BE1492" s="6"/>
      <c r="BF1492" s="6"/>
      <c r="BG1492" s="8">
        <v>4</v>
      </c>
      <c r="BH1492" s="6"/>
      <c r="BI1492" s="6"/>
      <c r="BJ1492" s="6"/>
      <c r="BK1492" s="4">
        <v>4026</v>
      </c>
      <c r="BL1492" s="4">
        <v>11348</v>
      </c>
      <c r="BM1492" s="4">
        <v>0</v>
      </c>
      <c r="BN1492" s="6"/>
      <c r="BO1492" s="6"/>
      <c r="BP1492" s="4">
        <v>0</v>
      </c>
      <c r="BQ1492" s="6"/>
      <c r="BR1492" s="4">
        <v>15287</v>
      </c>
      <c r="BS1492" s="4">
        <v>14356</v>
      </c>
      <c r="BT1492" s="4">
        <v>931</v>
      </c>
      <c r="BU1492" s="4">
        <v>37410</v>
      </c>
    </row>
    <row r="1493" spans="1:73">
      <c r="A1493" s="4" t="s">
        <v>125</v>
      </c>
      <c r="B1493" s="18">
        <v>42514</v>
      </c>
      <c r="C1493" s="4" t="s">
        <v>394</v>
      </c>
      <c r="D1493" s="5">
        <v>2016</v>
      </c>
      <c r="E1493" s="4" t="str">
        <f t="shared" si="373"/>
        <v>Grays HarborPresidential Primary2016</v>
      </c>
      <c r="F1493" s="4">
        <v>39004</v>
      </c>
      <c r="G1493" s="4">
        <v>6947</v>
      </c>
      <c r="H1493" s="4">
        <v>13956</v>
      </c>
      <c r="I1493" s="4">
        <v>1</v>
      </c>
      <c r="J1493" s="4">
        <v>0</v>
      </c>
      <c r="K1493" s="6">
        <f t="shared" si="374"/>
        <v>13957</v>
      </c>
      <c r="L1493" s="4">
        <f t="shared" si="375"/>
        <v>0</v>
      </c>
      <c r="M1493" s="4">
        <v>39135</v>
      </c>
      <c r="N1493" s="4">
        <v>14275</v>
      </c>
      <c r="O1493" s="4">
        <v>13957</v>
      </c>
      <c r="P1493" s="4">
        <v>0</v>
      </c>
      <c r="Q1493" s="6"/>
      <c r="R1493" s="4">
        <v>318</v>
      </c>
      <c r="S1493" s="6"/>
      <c r="T1493" s="6"/>
      <c r="U1493" s="6"/>
      <c r="V1493" s="6"/>
      <c r="W1493" s="6"/>
      <c r="X1493" s="4">
        <v>0</v>
      </c>
      <c r="Z1493" s="4">
        <v>211</v>
      </c>
      <c r="AA1493" s="4">
        <v>0</v>
      </c>
      <c r="AB1493" s="4">
        <v>0</v>
      </c>
      <c r="AC1493" s="4">
        <v>0</v>
      </c>
      <c r="AD1493" s="6"/>
      <c r="AE1493" s="6"/>
      <c r="AF1493" s="6"/>
      <c r="AG1493" s="6"/>
      <c r="AH1493" s="4">
        <v>0</v>
      </c>
      <c r="AI1493" s="4">
        <v>0</v>
      </c>
      <c r="AJ1493" s="6"/>
      <c r="AK1493" s="6"/>
      <c r="AL1493" s="6"/>
      <c r="AM1493" s="6"/>
      <c r="AN1493" s="4">
        <v>3</v>
      </c>
      <c r="AO1493" s="4">
        <v>5</v>
      </c>
      <c r="AP1493" s="4">
        <v>0</v>
      </c>
      <c r="AQ1493" s="4">
        <v>3</v>
      </c>
      <c r="AR1493" s="4">
        <v>2</v>
      </c>
      <c r="AS1493" s="6"/>
      <c r="AT1493" s="6"/>
      <c r="AU1493" s="6"/>
      <c r="AV1493" s="6"/>
      <c r="AW1493" s="4">
        <v>211</v>
      </c>
      <c r="AX1493" s="4">
        <v>0</v>
      </c>
      <c r="AY1493" s="6"/>
      <c r="AZ1493" s="4">
        <v>0</v>
      </c>
      <c r="BA1493" s="6"/>
      <c r="BB1493" s="6"/>
      <c r="BC1493" s="6"/>
      <c r="BD1493" s="6"/>
      <c r="BE1493" s="6"/>
      <c r="BF1493" s="6"/>
      <c r="BG1493" s="8">
        <v>1</v>
      </c>
      <c r="BH1493" s="6"/>
      <c r="BI1493" s="6"/>
      <c r="BJ1493" s="6"/>
      <c r="BK1493" s="4">
        <v>2648</v>
      </c>
      <c r="BL1493" s="4">
        <v>11626</v>
      </c>
      <c r="BM1493" s="4">
        <v>18</v>
      </c>
      <c r="BN1493" s="6"/>
      <c r="BO1493" s="6"/>
      <c r="BP1493" s="4">
        <v>0</v>
      </c>
      <c r="BQ1493" s="6"/>
      <c r="BR1493" s="4">
        <v>14270</v>
      </c>
      <c r="BS1493" s="4">
        <v>13954</v>
      </c>
      <c r="BT1493" s="4">
        <v>316</v>
      </c>
      <c r="BU1493" s="4">
        <v>38921</v>
      </c>
    </row>
    <row r="1494" spans="1:73">
      <c r="A1494" s="4" t="s">
        <v>127</v>
      </c>
      <c r="B1494" s="18">
        <v>42514</v>
      </c>
      <c r="C1494" s="4" t="s">
        <v>394</v>
      </c>
      <c r="D1494" s="5">
        <v>2016</v>
      </c>
      <c r="E1494" s="4" t="str">
        <f t="shared" si="373"/>
        <v>IslandPresidential Primary2016</v>
      </c>
      <c r="F1494" s="4">
        <v>51991</v>
      </c>
      <c r="G1494" s="4">
        <v>6234</v>
      </c>
      <c r="H1494" s="4">
        <v>23966</v>
      </c>
      <c r="I1494" s="4">
        <v>7</v>
      </c>
      <c r="J1494" s="4">
        <v>335</v>
      </c>
      <c r="K1494" s="6">
        <f t="shared" si="374"/>
        <v>23638</v>
      </c>
      <c r="L1494" s="4">
        <f t="shared" si="375"/>
        <v>0</v>
      </c>
      <c r="M1494" s="4">
        <v>49571</v>
      </c>
      <c r="N1494" s="4">
        <v>24554</v>
      </c>
      <c r="O1494" s="4">
        <v>23638</v>
      </c>
      <c r="P1494" s="4">
        <v>7</v>
      </c>
      <c r="Q1494" s="6"/>
      <c r="R1494" s="4">
        <v>909</v>
      </c>
      <c r="S1494" s="6"/>
      <c r="T1494" s="6"/>
      <c r="U1494" s="6"/>
      <c r="V1494" s="6"/>
      <c r="W1494" s="6"/>
      <c r="X1494" s="4">
        <v>0</v>
      </c>
      <c r="Z1494" s="4">
        <v>3272</v>
      </c>
      <c r="AA1494" s="4">
        <v>823</v>
      </c>
      <c r="AB1494" s="4">
        <v>806</v>
      </c>
      <c r="AC1494" s="4">
        <v>17</v>
      </c>
      <c r="AD1494" s="6"/>
      <c r="AE1494" s="6"/>
      <c r="AF1494" s="6"/>
      <c r="AG1494" s="6"/>
      <c r="AH1494" s="4">
        <v>2</v>
      </c>
      <c r="AI1494" s="4">
        <v>2</v>
      </c>
      <c r="AJ1494" s="6"/>
      <c r="AK1494" s="6"/>
      <c r="AL1494" s="6"/>
      <c r="AM1494" s="6"/>
      <c r="AN1494" s="4">
        <v>0</v>
      </c>
      <c r="AO1494" s="4">
        <v>0</v>
      </c>
      <c r="AP1494" s="4">
        <v>0</v>
      </c>
      <c r="AQ1494" s="4">
        <v>0</v>
      </c>
      <c r="AR1494" s="4">
        <v>0</v>
      </c>
      <c r="AS1494" s="6"/>
      <c r="AT1494" s="6"/>
      <c r="AU1494" s="6"/>
      <c r="AV1494" s="6"/>
      <c r="AW1494" s="4">
        <v>3274</v>
      </c>
      <c r="AX1494" s="4">
        <v>808</v>
      </c>
      <c r="AY1494" s="6"/>
      <c r="AZ1494" s="4">
        <v>0</v>
      </c>
      <c r="BA1494" s="6"/>
      <c r="BB1494" s="6"/>
      <c r="BC1494" s="6"/>
      <c r="BD1494" s="6"/>
      <c r="BE1494" s="6"/>
      <c r="BF1494" s="6"/>
      <c r="BG1494" s="8">
        <v>65</v>
      </c>
      <c r="BH1494" s="6"/>
      <c r="BI1494" s="6"/>
      <c r="BJ1494" s="6"/>
      <c r="BK1494" s="4">
        <v>11013</v>
      </c>
      <c r="BL1494" s="4">
        <v>13476</v>
      </c>
      <c r="BM1494" s="4">
        <v>65</v>
      </c>
      <c r="BN1494" s="6"/>
      <c r="BO1494" s="6"/>
      <c r="BP1494" s="4">
        <v>0</v>
      </c>
      <c r="BQ1494" s="6"/>
      <c r="BR1494" s="4">
        <v>23722</v>
      </c>
      <c r="BS1494" s="4">
        <v>22830</v>
      </c>
      <c r="BT1494" s="4">
        <v>892</v>
      </c>
      <c r="BU1494" s="4">
        <v>46299</v>
      </c>
    </row>
    <row r="1495" spans="1:73">
      <c r="A1495" s="4" t="s">
        <v>129</v>
      </c>
      <c r="B1495" s="18">
        <v>42514</v>
      </c>
      <c r="C1495" s="4" t="s">
        <v>394</v>
      </c>
      <c r="D1495" s="5">
        <v>2016</v>
      </c>
      <c r="E1495" s="4" t="str">
        <f t="shared" si="373"/>
        <v>JeffersonPresidential Primary2016</v>
      </c>
      <c r="F1495" s="4">
        <v>23868</v>
      </c>
      <c r="G1495" s="4">
        <v>2261</v>
      </c>
      <c r="H1495" s="4">
        <v>12229</v>
      </c>
      <c r="I1495" s="4">
        <v>8</v>
      </c>
      <c r="J1495" s="4">
        <v>90</v>
      </c>
      <c r="K1495" s="6">
        <f t="shared" si="374"/>
        <v>12147</v>
      </c>
      <c r="L1495" s="4">
        <f t="shared" si="375"/>
        <v>0</v>
      </c>
      <c r="M1495" s="4">
        <v>23880</v>
      </c>
      <c r="N1495" s="4">
        <v>12673</v>
      </c>
      <c r="O1495" s="4">
        <v>12147</v>
      </c>
      <c r="P1495" s="4">
        <v>0</v>
      </c>
      <c r="Q1495" s="6"/>
      <c r="R1495" s="4">
        <v>526</v>
      </c>
      <c r="S1495" s="6"/>
      <c r="T1495" s="6"/>
      <c r="U1495" s="6"/>
      <c r="V1495" s="6"/>
      <c r="W1495" s="6"/>
      <c r="X1495" s="4">
        <v>0</v>
      </c>
      <c r="Z1495" s="4">
        <v>292</v>
      </c>
      <c r="AA1495" s="4">
        <v>71</v>
      </c>
      <c r="AB1495" s="4">
        <v>69</v>
      </c>
      <c r="AC1495" s="4">
        <v>2</v>
      </c>
      <c r="AD1495" s="6"/>
      <c r="AE1495" s="6"/>
      <c r="AF1495" s="6"/>
      <c r="AG1495" s="6"/>
      <c r="AH1495" s="4">
        <v>0</v>
      </c>
      <c r="AI1495" s="4">
        <v>0</v>
      </c>
      <c r="AJ1495" s="6"/>
      <c r="AK1495" s="6"/>
      <c r="AL1495" s="6"/>
      <c r="AM1495" s="6"/>
      <c r="AN1495" s="4">
        <v>0</v>
      </c>
      <c r="AO1495" s="4">
        <v>0</v>
      </c>
      <c r="AP1495" s="4">
        <v>0</v>
      </c>
      <c r="AQ1495" s="4">
        <v>0</v>
      </c>
      <c r="AR1495" s="4">
        <v>0</v>
      </c>
      <c r="AS1495" s="6"/>
      <c r="AT1495" s="6"/>
      <c r="AU1495" s="6"/>
      <c r="AV1495" s="6"/>
      <c r="AW1495" s="4">
        <v>292</v>
      </c>
      <c r="AX1495" s="4">
        <v>69</v>
      </c>
      <c r="AY1495" s="6"/>
      <c r="AZ1495" s="4">
        <v>0</v>
      </c>
      <c r="BA1495" s="6"/>
      <c r="BB1495" s="6"/>
      <c r="BC1495" s="6"/>
      <c r="BD1495" s="6"/>
      <c r="BE1495" s="6"/>
      <c r="BF1495" s="6"/>
      <c r="BG1495" s="8">
        <v>34</v>
      </c>
      <c r="BH1495" s="6"/>
      <c r="BI1495" s="6"/>
      <c r="BJ1495" s="6"/>
      <c r="BK1495" s="4">
        <v>4581</v>
      </c>
      <c r="BL1495" s="4">
        <v>8058</v>
      </c>
      <c r="BM1495" s="4">
        <v>22</v>
      </c>
      <c r="BN1495" s="6"/>
      <c r="BO1495" s="6"/>
      <c r="BP1495" s="4">
        <v>0</v>
      </c>
      <c r="BQ1495" s="6"/>
      <c r="BR1495" s="4">
        <v>12602</v>
      </c>
      <c r="BS1495" s="4">
        <v>12078</v>
      </c>
      <c r="BT1495" s="4">
        <v>524</v>
      </c>
      <c r="BU1495" s="4">
        <v>23588</v>
      </c>
    </row>
    <row r="1496" spans="1:73">
      <c r="A1496" s="4" t="s">
        <v>131</v>
      </c>
      <c r="B1496" s="18">
        <v>42514</v>
      </c>
      <c r="C1496" s="4" t="s">
        <v>394</v>
      </c>
      <c r="D1496" s="5">
        <v>2016</v>
      </c>
      <c r="E1496" s="4" t="str">
        <f t="shared" si="373"/>
        <v>KingPresidential Primary2016</v>
      </c>
      <c r="F1496" s="4">
        <v>1233778</v>
      </c>
      <c r="G1496" s="4">
        <v>114714</v>
      </c>
      <c r="H1496" s="4">
        <v>395298</v>
      </c>
      <c r="I1496" s="4">
        <v>91</v>
      </c>
      <c r="J1496" s="4">
        <v>4646</v>
      </c>
      <c r="K1496" s="6">
        <f t="shared" si="374"/>
        <v>390743</v>
      </c>
      <c r="L1496" s="4">
        <f t="shared" si="375"/>
        <v>0</v>
      </c>
      <c r="M1496" s="4">
        <v>1249272</v>
      </c>
      <c r="N1496" s="4">
        <v>406298</v>
      </c>
      <c r="O1496" s="4">
        <v>390743</v>
      </c>
      <c r="P1496" s="4">
        <v>6</v>
      </c>
      <c r="Q1496" s="6"/>
      <c r="R1496" s="4">
        <v>15549</v>
      </c>
      <c r="S1496" s="6"/>
      <c r="T1496" s="6"/>
      <c r="U1496" s="6"/>
      <c r="V1496" s="6"/>
      <c r="W1496" s="6"/>
      <c r="X1496" s="4">
        <v>0</v>
      </c>
      <c r="Z1496" s="4">
        <v>17335</v>
      </c>
      <c r="AA1496" s="4">
        <v>4682</v>
      </c>
      <c r="AB1496" s="4">
        <v>4546</v>
      </c>
      <c r="AC1496" s="4">
        <v>136</v>
      </c>
      <c r="AD1496" s="6"/>
      <c r="AE1496" s="6"/>
      <c r="AF1496" s="6"/>
      <c r="AG1496" s="6"/>
      <c r="AH1496" s="4">
        <v>9</v>
      </c>
      <c r="AI1496" s="4">
        <v>8</v>
      </c>
      <c r="AJ1496" s="6"/>
      <c r="AK1496" s="6"/>
      <c r="AL1496" s="6"/>
      <c r="AM1496" s="6"/>
      <c r="AN1496" s="4">
        <v>6</v>
      </c>
      <c r="AO1496" s="4">
        <v>49</v>
      </c>
      <c r="AP1496" s="4">
        <v>6</v>
      </c>
      <c r="AQ1496" s="4">
        <v>33</v>
      </c>
      <c r="AR1496" s="4">
        <v>10</v>
      </c>
      <c r="AS1496" s="6"/>
      <c r="AT1496" s="6"/>
      <c r="AU1496" s="6"/>
      <c r="AV1496" s="6"/>
      <c r="AW1496" s="4">
        <v>17344</v>
      </c>
      <c r="AX1496" s="4">
        <v>4554</v>
      </c>
      <c r="AY1496" s="6"/>
      <c r="AZ1496" s="4">
        <v>124</v>
      </c>
      <c r="BA1496" s="6"/>
      <c r="BB1496" s="6"/>
      <c r="BC1496" s="6"/>
      <c r="BD1496" s="6"/>
      <c r="BE1496" s="6"/>
      <c r="BF1496" s="6"/>
      <c r="BG1496" s="8">
        <v>1382</v>
      </c>
      <c r="BH1496" s="6"/>
      <c r="BI1496" s="6"/>
      <c r="BJ1496" s="6"/>
      <c r="BK1496" s="4">
        <v>89176</v>
      </c>
      <c r="BL1496" s="4">
        <v>315616</v>
      </c>
      <c r="BM1496" s="4">
        <v>1866</v>
      </c>
      <c r="BN1496" s="6"/>
      <c r="BO1496" s="6"/>
      <c r="BP1496" s="4">
        <v>0</v>
      </c>
      <c r="BQ1496" s="6"/>
      <c r="BR1496" s="4">
        <v>401428</v>
      </c>
      <c r="BS1496" s="4">
        <v>386032</v>
      </c>
      <c r="BT1496" s="4">
        <v>15396</v>
      </c>
      <c r="BU1496" s="4">
        <v>1231807</v>
      </c>
    </row>
    <row r="1497" spans="1:73">
      <c r="A1497" s="4" t="s">
        <v>133</v>
      </c>
      <c r="B1497" s="18">
        <v>42514</v>
      </c>
      <c r="C1497" s="4" t="s">
        <v>394</v>
      </c>
      <c r="D1497" s="5">
        <v>2016</v>
      </c>
      <c r="E1497" s="4" t="str">
        <f t="shared" si="373"/>
        <v>KitsapPresidential Primary2016</v>
      </c>
      <c r="F1497" s="4">
        <v>158435</v>
      </c>
      <c r="G1497" s="4">
        <v>16909</v>
      </c>
      <c r="H1497" s="4">
        <v>59644</v>
      </c>
      <c r="I1497" s="4">
        <v>11</v>
      </c>
      <c r="J1497" s="4">
        <v>1</v>
      </c>
      <c r="K1497" s="6">
        <f t="shared" si="374"/>
        <v>59654</v>
      </c>
      <c r="L1497" s="4">
        <f t="shared" si="375"/>
        <v>1246</v>
      </c>
      <c r="M1497" s="4">
        <v>158762</v>
      </c>
      <c r="N1497" s="4">
        <v>61869</v>
      </c>
      <c r="O1497" s="4">
        <v>58408</v>
      </c>
      <c r="P1497" s="4">
        <v>1</v>
      </c>
      <c r="Q1497" s="6"/>
      <c r="R1497" s="4">
        <v>3460</v>
      </c>
      <c r="S1497" s="6"/>
      <c r="T1497" s="6"/>
      <c r="U1497" s="6"/>
      <c r="V1497" s="6"/>
      <c r="W1497" s="6"/>
      <c r="X1497" s="4">
        <v>0</v>
      </c>
      <c r="Y1497" s="2" t="s">
        <v>1179</v>
      </c>
      <c r="Z1497" s="4">
        <v>8246</v>
      </c>
      <c r="AA1497" s="4">
        <v>2161</v>
      </c>
      <c r="AB1497" s="4">
        <v>2098</v>
      </c>
      <c r="AC1497" s="4">
        <v>63</v>
      </c>
      <c r="AD1497" s="6"/>
      <c r="AE1497" s="6"/>
      <c r="AF1497" s="6"/>
      <c r="AG1497" s="6"/>
      <c r="AH1497" s="4">
        <v>0</v>
      </c>
      <c r="AI1497" s="4">
        <v>0</v>
      </c>
      <c r="AJ1497" s="6"/>
      <c r="AK1497" s="6"/>
      <c r="AL1497" s="6"/>
      <c r="AM1497" s="6"/>
      <c r="AN1497" s="4">
        <v>1</v>
      </c>
      <c r="AO1497" s="4">
        <v>1</v>
      </c>
      <c r="AP1497" s="4">
        <v>1</v>
      </c>
      <c r="AQ1497" s="4">
        <v>0</v>
      </c>
      <c r="AR1497" s="4">
        <v>0</v>
      </c>
      <c r="AS1497" s="6"/>
      <c r="AT1497" s="6"/>
      <c r="AU1497" s="6"/>
      <c r="AV1497" s="6"/>
      <c r="AW1497" s="4">
        <v>8246</v>
      </c>
      <c r="AX1497" s="4">
        <v>2098</v>
      </c>
      <c r="AY1497" s="6"/>
      <c r="AZ1497" s="4">
        <v>0</v>
      </c>
      <c r="BA1497" s="6"/>
      <c r="BB1497" s="6"/>
      <c r="BC1497" s="6"/>
      <c r="BD1497" s="6"/>
      <c r="BE1497" s="6"/>
      <c r="BF1497" s="6"/>
      <c r="BG1497" s="8">
        <v>265</v>
      </c>
      <c r="BH1497" s="6"/>
      <c r="BI1497" s="6"/>
      <c r="BJ1497" s="6"/>
      <c r="BK1497" s="4">
        <v>25539</v>
      </c>
      <c r="BL1497" s="4">
        <v>36065</v>
      </c>
      <c r="BM1497" s="4">
        <v>261</v>
      </c>
      <c r="BN1497" s="6"/>
      <c r="BO1497" s="6"/>
      <c r="BP1497" s="4">
        <v>0</v>
      </c>
      <c r="BQ1497" s="6"/>
      <c r="BR1497" s="4">
        <v>59706</v>
      </c>
      <c r="BS1497" s="4">
        <v>56310</v>
      </c>
      <c r="BT1497" s="4">
        <v>3396</v>
      </c>
      <c r="BU1497" s="4">
        <v>150515</v>
      </c>
    </row>
    <row r="1498" spans="1:73">
      <c r="A1498" s="4" t="s">
        <v>135</v>
      </c>
      <c r="B1498" s="18">
        <v>42514</v>
      </c>
      <c r="C1498" s="4" t="s">
        <v>394</v>
      </c>
      <c r="D1498" s="5">
        <v>2016</v>
      </c>
      <c r="E1498" s="4" t="str">
        <f t="shared" si="373"/>
        <v>KittitasPresidential Primary2016</v>
      </c>
      <c r="F1498" s="4">
        <v>23030</v>
      </c>
      <c r="G1498" s="4">
        <v>3058</v>
      </c>
      <c r="H1498" s="4">
        <v>8723</v>
      </c>
      <c r="I1498" s="4">
        <v>2</v>
      </c>
      <c r="J1498" s="4">
        <v>127</v>
      </c>
      <c r="K1498" s="6">
        <f t="shared" si="374"/>
        <v>8598</v>
      </c>
      <c r="L1498" s="4">
        <f t="shared" si="375"/>
        <v>0</v>
      </c>
      <c r="M1498" s="4">
        <v>23205</v>
      </c>
      <c r="N1498" s="4">
        <v>9131</v>
      </c>
      <c r="O1498" s="4">
        <v>8598</v>
      </c>
      <c r="P1498" s="4">
        <v>0</v>
      </c>
      <c r="Q1498" s="6"/>
      <c r="R1498" s="4">
        <v>533</v>
      </c>
      <c r="S1498" s="6"/>
      <c r="T1498" s="6"/>
      <c r="U1498" s="6"/>
      <c r="V1498" s="6"/>
      <c r="W1498" s="6"/>
      <c r="X1498" s="4">
        <v>0</v>
      </c>
      <c r="Z1498" s="4">
        <v>202</v>
      </c>
      <c r="AA1498" s="4">
        <v>64</v>
      </c>
      <c r="AB1498" s="4">
        <v>64</v>
      </c>
      <c r="AC1498" s="4">
        <v>0</v>
      </c>
      <c r="AD1498" s="6"/>
      <c r="AE1498" s="6"/>
      <c r="AF1498" s="6"/>
      <c r="AG1498" s="6"/>
      <c r="AH1498" s="4">
        <v>0</v>
      </c>
      <c r="AI1498" s="4">
        <v>0</v>
      </c>
      <c r="AJ1498" s="6"/>
      <c r="AK1498" s="6"/>
      <c r="AL1498" s="6"/>
      <c r="AM1498" s="6"/>
      <c r="AN1498" s="4">
        <v>0</v>
      </c>
      <c r="AO1498" s="4">
        <v>0</v>
      </c>
      <c r="AP1498" s="4">
        <v>0</v>
      </c>
      <c r="AQ1498" s="4">
        <v>0</v>
      </c>
      <c r="AR1498" s="4">
        <v>0</v>
      </c>
      <c r="AS1498" s="6"/>
      <c r="AT1498" s="6"/>
      <c r="AU1498" s="6"/>
      <c r="AV1498" s="6"/>
      <c r="AW1498" s="4">
        <v>202</v>
      </c>
      <c r="AX1498" s="4">
        <v>64</v>
      </c>
      <c r="AY1498" s="6"/>
      <c r="AZ1498" s="4">
        <v>0</v>
      </c>
      <c r="BA1498" s="6"/>
      <c r="BB1498" s="6"/>
      <c r="BC1498" s="6"/>
      <c r="BD1498" s="6"/>
      <c r="BE1498" s="6"/>
      <c r="BF1498" s="6"/>
      <c r="BG1498" s="8">
        <v>21</v>
      </c>
      <c r="BH1498" s="6"/>
      <c r="BI1498" s="6"/>
      <c r="BJ1498" s="6"/>
      <c r="BK1498" s="4">
        <v>5367</v>
      </c>
      <c r="BL1498" s="4">
        <v>3743</v>
      </c>
      <c r="BM1498" s="4">
        <v>1</v>
      </c>
      <c r="BN1498" s="6"/>
      <c r="BO1498" s="6"/>
      <c r="BP1498" s="4">
        <v>0</v>
      </c>
      <c r="BQ1498" s="6"/>
      <c r="BR1498" s="4">
        <v>9067</v>
      </c>
      <c r="BS1498" s="4">
        <v>8534</v>
      </c>
      <c r="BT1498" s="4">
        <v>533</v>
      </c>
      <c r="BU1498" s="4">
        <v>23003</v>
      </c>
    </row>
    <row r="1499" spans="1:73">
      <c r="A1499" s="4" t="s">
        <v>137</v>
      </c>
      <c r="B1499" s="18">
        <v>42514</v>
      </c>
      <c r="C1499" s="4" t="s">
        <v>394</v>
      </c>
      <c r="D1499" s="5">
        <v>2016</v>
      </c>
      <c r="E1499" s="4" t="str">
        <f t="shared" si="373"/>
        <v>KlickitatPresidential Primary2016</v>
      </c>
      <c r="F1499" s="4">
        <v>13492</v>
      </c>
      <c r="G1499" s="4">
        <v>1934</v>
      </c>
      <c r="H1499" s="4">
        <v>6464</v>
      </c>
      <c r="I1499" s="4">
        <v>1</v>
      </c>
      <c r="J1499" s="4">
        <v>93</v>
      </c>
      <c r="K1499" s="6">
        <f t="shared" si="374"/>
        <v>6372</v>
      </c>
      <c r="L1499" s="4">
        <f t="shared" si="375"/>
        <v>0</v>
      </c>
      <c r="M1499" s="4">
        <v>13617</v>
      </c>
      <c r="N1499" s="4">
        <v>6620</v>
      </c>
      <c r="O1499" s="4">
        <v>6372</v>
      </c>
      <c r="P1499" s="4">
        <v>0</v>
      </c>
      <c r="Q1499" s="6"/>
      <c r="R1499" s="4">
        <v>248</v>
      </c>
      <c r="S1499" s="6"/>
      <c r="T1499" s="6"/>
      <c r="U1499" s="6"/>
      <c r="V1499" s="6"/>
      <c r="W1499" s="6"/>
      <c r="X1499" s="4">
        <v>0</v>
      </c>
      <c r="Z1499" s="4">
        <v>135</v>
      </c>
      <c r="AA1499" s="4">
        <v>33</v>
      </c>
      <c r="AB1499" s="4">
        <v>33</v>
      </c>
      <c r="AC1499" s="4">
        <v>0</v>
      </c>
      <c r="AD1499" s="6"/>
      <c r="AE1499" s="6"/>
      <c r="AF1499" s="6"/>
      <c r="AG1499" s="6"/>
      <c r="AH1499" s="4">
        <v>0</v>
      </c>
      <c r="AI1499" s="4">
        <v>0</v>
      </c>
      <c r="AJ1499" s="6"/>
      <c r="AK1499" s="6"/>
      <c r="AL1499" s="6"/>
      <c r="AM1499" s="6"/>
      <c r="AN1499" s="4">
        <v>0</v>
      </c>
      <c r="AO1499" s="4">
        <v>0</v>
      </c>
      <c r="AP1499" s="4">
        <v>0</v>
      </c>
      <c r="AQ1499" s="4">
        <v>0</v>
      </c>
      <c r="AR1499" s="4">
        <v>0</v>
      </c>
      <c r="AS1499" s="6"/>
      <c r="AT1499" s="6"/>
      <c r="AU1499" s="6"/>
      <c r="AV1499" s="6"/>
      <c r="AW1499" s="4">
        <v>135</v>
      </c>
      <c r="AX1499" s="4">
        <v>33</v>
      </c>
      <c r="AY1499" s="6"/>
      <c r="AZ1499" s="4">
        <v>0</v>
      </c>
      <c r="BA1499" s="6"/>
      <c r="BB1499" s="6"/>
      <c r="BC1499" s="6"/>
      <c r="BD1499" s="6"/>
      <c r="BE1499" s="6"/>
      <c r="BF1499" s="6"/>
      <c r="BG1499" s="8">
        <v>7</v>
      </c>
      <c r="BH1499" s="6"/>
      <c r="BI1499" s="6"/>
      <c r="BJ1499" s="6"/>
      <c r="BK1499" s="4">
        <v>4557</v>
      </c>
      <c r="BL1499" s="4">
        <v>2056</v>
      </c>
      <c r="BM1499" s="4">
        <v>8</v>
      </c>
      <c r="BN1499" s="6"/>
      <c r="BO1499" s="6"/>
      <c r="BP1499" s="4">
        <v>0</v>
      </c>
      <c r="BQ1499" s="6"/>
      <c r="BR1499" s="4">
        <v>6587</v>
      </c>
      <c r="BS1499" s="4">
        <v>6339</v>
      </c>
      <c r="BT1499" s="4">
        <v>248</v>
      </c>
      <c r="BU1499" s="4">
        <v>13482</v>
      </c>
    </row>
    <row r="1500" spans="1:73">
      <c r="A1500" s="4" t="s">
        <v>139</v>
      </c>
      <c r="B1500" s="18">
        <v>42514</v>
      </c>
      <c r="C1500" s="4" t="s">
        <v>394</v>
      </c>
      <c r="D1500" s="5">
        <v>2016</v>
      </c>
      <c r="E1500" s="4" t="str">
        <f t="shared" si="373"/>
        <v>LewisPresidential Primary2016</v>
      </c>
      <c r="F1500" s="4">
        <v>44517</v>
      </c>
      <c r="G1500" s="4">
        <v>3712</v>
      </c>
      <c r="H1500" s="4">
        <v>17795</v>
      </c>
      <c r="I1500" s="4">
        <v>2</v>
      </c>
      <c r="J1500" s="4">
        <v>280</v>
      </c>
      <c r="K1500" s="6">
        <f t="shared" si="374"/>
        <v>17517</v>
      </c>
      <c r="L1500" s="4">
        <f t="shared" si="375"/>
        <v>0</v>
      </c>
      <c r="M1500" s="4">
        <v>44517</v>
      </c>
      <c r="N1500" s="4">
        <v>18426</v>
      </c>
      <c r="O1500" s="4">
        <v>17517</v>
      </c>
      <c r="P1500" s="4">
        <v>0</v>
      </c>
      <c r="Q1500" s="6"/>
      <c r="R1500" s="4">
        <v>909</v>
      </c>
      <c r="S1500" s="6"/>
      <c r="T1500" s="6"/>
      <c r="U1500" s="6"/>
      <c r="V1500" s="6"/>
      <c r="W1500" s="6"/>
      <c r="X1500" s="4">
        <v>0</v>
      </c>
      <c r="Z1500" s="4">
        <v>292</v>
      </c>
      <c r="AA1500" s="4">
        <v>96</v>
      </c>
      <c r="AB1500" s="4">
        <v>94</v>
      </c>
      <c r="AC1500" s="4">
        <v>2</v>
      </c>
      <c r="AD1500" s="6"/>
      <c r="AE1500" s="6"/>
      <c r="AF1500" s="6"/>
      <c r="AG1500" s="6"/>
      <c r="AH1500" s="4">
        <v>0</v>
      </c>
      <c r="AI1500" s="4">
        <v>0</v>
      </c>
      <c r="AJ1500" s="6"/>
      <c r="AK1500" s="6"/>
      <c r="AL1500" s="6"/>
      <c r="AM1500" s="6"/>
      <c r="AN1500" s="4">
        <v>0</v>
      </c>
      <c r="AO1500" s="4">
        <v>4</v>
      </c>
      <c r="AP1500" s="4">
        <v>2</v>
      </c>
      <c r="AQ1500" s="4">
        <v>2</v>
      </c>
      <c r="AR1500" s="4">
        <v>0</v>
      </c>
      <c r="AS1500" s="6"/>
      <c r="AT1500" s="6"/>
      <c r="AU1500" s="6"/>
      <c r="AV1500" s="6"/>
      <c r="AW1500" s="4">
        <v>292</v>
      </c>
      <c r="AX1500" s="4">
        <v>94</v>
      </c>
      <c r="AY1500" s="6"/>
      <c r="AZ1500" s="4">
        <v>0</v>
      </c>
      <c r="BA1500" s="6"/>
      <c r="BB1500" s="6"/>
      <c r="BC1500" s="6"/>
      <c r="BD1500" s="6"/>
      <c r="BE1500" s="6"/>
      <c r="BF1500" s="6"/>
      <c r="BG1500" s="8">
        <v>8</v>
      </c>
      <c r="BH1500" s="6"/>
      <c r="BI1500" s="6"/>
      <c r="BJ1500" s="6"/>
      <c r="BK1500" s="4">
        <v>0</v>
      </c>
      <c r="BL1500" s="4">
        <v>18418</v>
      </c>
      <c r="BM1500" s="4">
        <v>16</v>
      </c>
      <c r="BN1500" s="6"/>
      <c r="BO1500" s="6"/>
      <c r="BP1500" s="4">
        <v>0</v>
      </c>
      <c r="BQ1500" s="6"/>
      <c r="BR1500" s="4">
        <v>18326</v>
      </c>
      <c r="BS1500" s="4">
        <v>17421</v>
      </c>
      <c r="BT1500" s="4">
        <v>905</v>
      </c>
      <c r="BU1500" s="4">
        <v>44225</v>
      </c>
    </row>
    <row r="1501" spans="1:73">
      <c r="A1501" s="4" t="s">
        <v>141</v>
      </c>
      <c r="B1501" s="18">
        <v>42514</v>
      </c>
      <c r="C1501" s="4" t="s">
        <v>394</v>
      </c>
      <c r="D1501" s="5">
        <v>2016</v>
      </c>
      <c r="E1501" s="4" t="str">
        <f t="shared" si="373"/>
        <v>LincolnPresidential Primary2016</v>
      </c>
      <c r="F1501" s="4">
        <v>6822</v>
      </c>
      <c r="G1501" s="4">
        <v>667</v>
      </c>
      <c r="H1501" s="4">
        <v>3171</v>
      </c>
      <c r="I1501" s="4">
        <v>2</v>
      </c>
      <c r="J1501" s="4">
        <v>0</v>
      </c>
      <c r="K1501" s="6">
        <f t="shared" si="374"/>
        <v>3173</v>
      </c>
      <c r="L1501" s="4">
        <f t="shared" si="375"/>
        <v>0</v>
      </c>
      <c r="M1501" s="4">
        <v>6863</v>
      </c>
      <c r="N1501" s="4">
        <v>3361</v>
      </c>
      <c r="O1501" s="4">
        <v>3173</v>
      </c>
      <c r="P1501" s="4">
        <v>0</v>
      </c>
      <c r="Q1501" s="6"/>
      <c r="R1501" s="4">
        <v>188</v>
      </c>
      <c r="S1501" s="6"/>
      <c r="T1501" s="6"/>
      <c r="U1501" s="6"/>
      <c r="V1501" s="6"/>
      <c r="W1501" s="6"/>
      <c r="X1501" s="4">
        <v>0</v>
      </c>
      <c r="Z1501" s="4">
        <v>84</v>
      </c>
      <c r="AA1501" s="4">
        <v>0</v>
      </c>
      <c r="AB1501" s="4">
        <v>0</v>
      </c>
      <c r="AC1501" s="4">
        <v>0</v>
      </c>
      <c r="AD1501" s="6"/>
      <c r="AE1501" s="6"/>
      <c r="AF1501" s="6"/>
      <c r="AG1501" s="6"/>
      <c r="AH1501" s="4">
        <v>0</v>
      </c>
      <c r="AI1501" s="4">
        <v>0</v>
      </c>
      <c r="AJ1501" s="6"/>
      <c r="AK1501" s="6"/>
      <c r="AL1501" s="6"/>
      <c r="AM1501" s="6"/>
      <c r="AN1501" s="4">
        <v>0</v>
      </c>
      <c r="AO1501" s="4">
        <v>0</v>
      </c>
      <c r="AP1501" s="4">
        <v>0</v>
      </c>
      <c r="AQ1501" s="4">
        <v>0</v>
      </c>
      <c r="AR1501" s="4">
        <v>0</v>
      </c>
      <c r="AS1501" s="6"/>
      <c r="AT1501" s="6"/>
      <c r="AU1501" s="6"/>
      <c r="AV1501" s="6"/>
      <c r="AW1501" s="4">
        <v>84</v>
      </c>
      <c r="AX1501" s="4">
        <v>0</v>
      </c>
      <c r="AY1501" s="6"/>
      <c r="AZ1501" s="4">
        <v>0</v>
      </c>
      <c r="BA1501" s="6"/>
      <c r="BB1501" s="6"/>
      <c r="BC1501" s="6"/>
      <c r="BD1501" s="6"/>
      <c r="BE1501" s="6"/>
      <c r="BF1501" s="6"/>
      <c r="BG1501" s="8">
        <v>2</v>
      </c>
      <c r="BH1501" s="6"/>
      <c r="BI1501" s="6"/>
      <c r="BJ1501" s="6"/>
      <c r="BK1501" s="4">
        <v>756</v>
      </c>
      <c r="BL1501" s="4">
        <v>2603</v>
      </c>
      <c r="BM1501" s="4">
        <v>3</v>
      </c>
      <c r="BN1501" s="6"/>
      <c r="BO1501" s="6"/>
      <c r="BP1501" s="4">
        <v>0</v>
      </c>
      <c r="BQ1501" s="6"/>
      <c r="BR1501" s="4">
        <v>3361</v>
      </c>
      <c r="BS1501" s="4">
        <v>3173</v>
      </c>
      <c r="BT1501" s="4">
        <v>188</v>
      </c>
      <c r="BU1501" s="4">
        <v>6779</v>
      </c>
    </row>
    <row r="1502" spans="1:73">
      <c r="A1502" s="4" t="s">
        <v>143</v>
      </c>
      <c r="B1502" s="18">
        <v>42514</v>
      </c>
      <c r="C1502" s="4" t="s">
        <v>394</v>
      </c>
      <c r="D1502" s="5">
        <v>2016</v>
      </c>
      <c r="E1502" s="4" t="str">
        <f t="shared" si="373"/>
        <v>MasonPresidential Primary2016</v>
      </c>
      <c r="F1502" s="4">
        <v>36438</v>
      </c>
      <c r="G1502" s="4">
        <v>3185</v>
      </c>
      <c r="H1502" s="4">
        <v>15093</v>
      </c>
      <c r="I1502" s="4">
        <v>6</v>
      </c>
      <c r="J1502" s="4">
        <v>222</v>
      </c>
      <c r="K1502" s="6">
        <f t="shared" si="374"/>
        <v>14877</v>
      </c>
      <c r="L1502" s="4">
        <f t="shared" si="375"/>
        <v>0</v>
      </c>
      <c r="M1502" s="4">
        <v>36549</v>
      </c>
      <c r="N1502" s="4">
        <v>15643</v>
      </c>
      <c r="O1502" s="4">
        <v>14877</v>
      </c>
      <c r="P1502" s="4">
        <v>4</v>
      </c>
      <c r="Q1502" s="6"/>
      <c r="R1502" s="4">
        <v>763</v>
      </c>
      <c r="S1502" s="6"/>
      <c r="T1502" s="6"/>
      <c r="U1502" s="6"/>
      <c r="V1502" s="6"/>
      <c r="W1502" s="6"/>
      <c r="X1502" s="4">
        <v>-1</v>
      </c>
      <c r="Z1502" s="4">
        <v>483</v>
      </c>
      <c r="AA1502" s="4">
        <v>115</v>
      </c>
      <c r="AB1502" s="4">
        <v>113</v>
      </c>
      <c r="AC1502" s="4">
        <v>2</v>
      </c>
      <c r="AD1502" s="6"/>
      <c r="AE1502" s="6"/>
      <c r="AF1502" s="6"/>
      <c r="AG1502" s="6"/>
      <c r="AH1502" s="4">
        <v>0</v>
      </c>
      <c r="AI1502" s="4">
        <v>0</v>
      </c>
      <c r="AJ1502" s="6"/>
      <c r="AK1502" s="6"/>
      <c r="AL1502" s="6"/>
      <c r="AM1502" s="6"/>
      <c r="AN1502" s="4">
        <v>0</v>
      </c>
      <c r="AO1502" s="4">
        <v>0</v>
      </c>
      <c r="AP1502" s="4">
        <v>0</v>
      </c>
      <c r="AQ1502" s="4">
        <v>0</v>
      </c>
      <c r="AR1502" s="4">
        <v>0</v>
      </c>
      <c r="AS1502" s="6"/>
      <c r="AT1502" s="6"/>
      <c r="AU1502" s="6"/>
      <c r="AV1502" s="6"/>
      <c r="AW1502" s="4">
        <v>483</v>
      </c>
      <c r="AX1502" s="4">
        <v>113</v>
      </c>
      <c r="AY1502" s="6"/>
      <c r="AZ1502" s="4">
        <v>0</v>
      </c>
      <c r="BA1502" s="6"/>
      <c r="BB1502" s="6"/>
      <c r="BC1502" s="6"/>
      <c r="BD1502" s="6"/>
      <c r="BE1502" s="6"/>
      <c r="BF1502" s="6"/>
      <c r="BG1502" s="8">
        <v>20</v>
      </c>
      <c r="BH1502" s="6"/>
      <c r="BI1502" s="6"/>
      <c r="BJ1502" s="6"/>
      <c r="BK1502" s="4">
        <v>9068</v>
      </c>
      <c r="BL1502" s="4">
        <v>6555</v>
      </c>
      <c r="BM1502" s="4">
        <v>49</v>
      </c>
      <c r="BN1502" s="6"/>
      <c r="BO1502" s="6"/>
      <c r="BP1502" s="4">
        <v>0</v>
      </c>
      <c r="BQ1502" s="6"/>
      <c r="BR1502" s="4">
        <v>15524</v>
      </c>
      <c r="BS1502" s="4">
        <v>14764</v>
      </c>
      <c r="BT1502" s="4">
        <v>760</v>
      </c>
      <c r="BU1502" s="4">
        <v>36066</v>
      </c>
    </row>
    <row r="1503" spans="1:73" ht="29.1">
      <c r="A1503" s="4" t="s">
        <v>145</v>
      </c>
      <c r="B1503" s="18">
        <v>42514</v>
      </c>
      <c r="C1503" s="4" t="s">
        <v>394</v>
      </c>
      <c r="D1503" s="5">
        <v>2016</v>
      </c>
      <c r="E1503" s="4" t="str">
        <f t="shared" si="373"/>
        <v>OkanoganPresidential Primary2016</v>
      </c>
      <c r="F1503" s="4">
        <v>21667</v>
      </c>
      <c r="G1503" s="4">
        <v>2013</v>
      </c>
      <c r="H1503" s="4">
        <v>9357</v>
      </c>
      <c r="I1503" s="4">
        <v>0</v>
      </c>
      <c r="J1503" s="4">
        <v>174</v>
      </c>
      <c r="K1503" s="6">
        <f t="shared" si="374"/>
        <v>9183</v>
      </c>
      <c r="L1503" s="4">
        <f t="shared" si="375"/>
        <v>-174</v>
      </c>
      <c r="M1503" s="4">
        <v>21845</v>
      </c>
      <c r="N1503" s="4">
        <v>9745</v>
      </c>
      <c r="O1503" s="4">
        <v>9357</v>
      </c>
      <c r="P1503" s="4">
        <v>0</v>
      </c>
      <c r="Q1503" s="6"/>
      <c r="R1503" s="4">
        <v>388</v>
      </c>
      <c r="S1503" s="6"/>
      <c r="T1503" s="6"/>
      <c r="U1503" s="6"/>
      <c r="V1503" s="6"/>
      <c r="W1503" s="6"/>
      <c r="X1503" s="4">
        <v>0</v>
      </c>
      <c r="Y1503" s="2" t="s">
        <v>1180</v>
      </c>
      <c r="Z1503" s="4">
        <v>200</v>
      </c>
      <c r="AA1503" s="4">
        <v>54</v>
      </c>
      <c r="AB1503" s="4">
        <v>51</v>
      </c>
      <c r="AC1503" s="4">
        <v>3</v>
      </c>
      <c r="AD1503" s="6"/>
      <c r="AE1503" s="6"/>
      <c r="AF1503" s="6"/>
      <c r="AG1503" s="6"/>
      <c r="AH1503" s="4">
        <v>0</v>
      </c>
      <c r="AI1503" s="4">
        <v>0</v>
      </c>
      <c r="AJ1503" s="6"/>
      <c r="AK1503" s="6"/>
      <c r="AL1503" s="6"/>
      <c r="AM1503" s="6"/>
      <c r="AN1503" s="4">
        <v>0</v>
      </c>
      <c r="AO1503" s="4">
        <v>0</v>
      </c>
      <c r="AP1503" s="4">
        <v>0</v>
      </c>
      <c r="AQ1503" s="4">
        <v>0</v>
      </c>
      <c r="AR1503" s="4">
        <v>0</v>
      </c>
      <c r="AS1503" s="6"/>
      <c r="AT1503" s="6"/>
      <c r="AU1503" s="6"/>
      <c r="AV1503" s="6"/>
      <c r="AW1503" s="4">
        <v>200</v>
      </c>
      <c r="AX1503" s="4">
        <v>51</v>
      </c>
      <c r="AY1503" s="6"/>
      <c r="AZ1503" s="4">
        <v>0</v>
      </c>
      <c r="BA1503" s="6"/>
      <c r="BB1503" s="6"/>
      <c r="BC1503" s="6"/>
      <c r="BD1503" s="6"/>
      <c r="BE1503" s="6"/>
      <c r="BF1503" s="6"/>
      <c r="BG1503" s="8">
        <v>18</v>
      </c>
      <c r="BH1503" s="6"/>
      <c r="BI1503" s="6"/>
      <c r="BJ1503" s="6"/>
      <c r="BK1503" s="4">
        <v>1461</v>
      </c>
      <c r="BL1503" s="4">
        <v>8266</v>
      </c>
      <c r="BM1503" s="4">
        <v>25</v>
      </c>
      <c r="BN1503" s="6"/>
      <c r="BO1503" s="6"/>
      <c r="BP1503" s="4">
        <v>0</v>
      </c>
      <c r="BQ1503" s="6"/>
      <c r="BR1503" s="4">
        <v>9691</v>
      </c>
      <c r="BS1503" s="4">
        <v>9306</v>
      </c>
      <c r="BT1503" s="4">
        <v>385</v>
      </c>
      <c r="BU1503" s="4">
        <v>21645</v>
      </c>
    </row>
    <row r="1504" spans="1:73">
      <c r="A1504" s="4" t="s">
        <v>147</v>
      </c>
      <c r="B1504" s="18">
        <v>42514</v>
      </c>
      <c r="C1504" s="4" t="s">
        <v>394</v>
      </c>
      <c r="D1504" s="5">
        <v>2016</v>
      </c>
      <c r="E1504" s="4" t="str">
        <f t="shared" si="373"/>
        <v>PacificPresidential Primary2016</v>
      </c>
      <c r="F1504" s="4">
        <v>13663</v>
      </c>
      <c r="G1504" s="4">
        <v>1181</v>
      </c>
      <c r="H1504" s="4">
        <v>6271</v>
      </c>
      <c r="I1504" s="4">
        <v>0</v>
      </c>
      <c r="J1504" s="4">
        <v>123</v>
      </c>
      <c r="K1504" s="6">
        <f t="shared" si="374"/>
        <v>6148</v>
      </c>
      <c r="L1504" s="4">
        <f t="shared" si="375"/>
        <v>0</v>
      </c>
      <c r="M1504" s="4">
        <v>13712</v>
      </c>
      <c r="N1504" s="4">
        <v>6828</v>
      </c>
      <c r="O1504" s="4">
        <v>6148</v>
      </c>
      <c r="P1504" s="4">
        <v>3</v>
      </c>
      <c r="Q1504" s="6"/>
      <c r="R1504" s="4">
        <v>677</v>
      </c>
      <c r="S1504" s="6"/>
      <c r="T1504" s="6"/>
      <c r="U1504" s="6"/>
      <c r="V1504" s="6"/>
      <c r="W1504" s="6"/>
      <c r="X1504" s="4">
        <v>0</v>
      </c>
      <c r="Z1504" s="4">
        <v>126</v>
      </c>
      <c r="AA1504" s="4">
        <v>34</v>
      </c>
      <c r="AB1504" s="4">
        <v>25</v>
      </c>
      <c r="AC1504" s="4">
        <v>9</v>
      </c>
      <c r="AD1504" s="6"/>
      <c r="AE1504" s="6"/>
      <c r="AF1504" s="6"/>
      <c r="AG1504" s="6"/>
      <c r="AH1504" s="4">
        <v>0</v>
      </c>
      <c r="AI1504" s="4">
        <v>0</v>
      </c>
      <c r="AJ1504" s="6"/>
      <c r="AK1504" s="6"/>
      <c r="AL1504" s="6"/>
      <c r="AM1504" s="6"/>
      <c r="AN1504" s="4">
        <v>2</v>
      </c>
      <c r="AO1504" s="4">
        <v>2</v>
      </c>
      <c r="AP1504" s="4">
        <v>0</v>
      </c>
      <c r="AQ1504" s="4">
        <v>1</v>
      </c>
      <c r="AR1504" s="4">
        <v>1</v>
      </c>
      <c r="AS1504" s="6"/>
      <c r="AT1504" s="6"/>
      <c r="AU1504" s="6"/>
      <c r="AV1504" s="6"/>
      <c r="AW1504" s="4">
        <v>126</v>
      </c>
      <c r="AX1504" s="4">
        <v>25</v>
      </c>
      <c r="AY1504" s="6"/>
      <c r="AZ1504" s="4">
        <v>0</v>
      </c>
      <c r="BA1504" s="6"/>
      <c r="BB1504" s="6"/>
      <c r="BC1504" s="6"/>
      <c r="BD1504" s="6"/>
      <c r="BE1504" s="6"/>
      <c r="BF1504" s="6"/>
      <c r="BG1504" s="8">
        <v>2</v>
      </c>
      <c r="BH1504" s="6"/>
      <c r="BI1504" s="6"/>
      <c r="BJ1504" s="6"/>
      <c r="BL1504" s="4">
        <v>6826</v>
      </c>
      <c r="BM1504" s="4">
        <v>0</v>
      </c>
      <c r="BN1504" s="6"/>
      <c r="BO1504" s="6"/>
      <c r="BP1504" s="4">
        <v>0</v>
      </c>
      <c r="BQ1504" s="6"/>
      <c r="BR1504" s="4">
        <v>6789</v>
      </c>
      <c r="BS1504" s="4">
        <v>6122</v>
      </c>
      <c r="BT1504" s="4">
        <v>667</v>
      </c>
      <c r="BU1504" s="4">
        <v>13584</v>
      </c>
    </row>
    <row r="1505" spans="1:75">
      <c r="A1505" s="4" t="s">
        <v>149</v>
      </c>
      <c r="B1505" s="18">
        <v>42514</v>
      </c>
      <c r="C1505" s="4" t="s">
        <v>394</v>
      </c>
      <c r="D1505" s="5">
        <v>2016</v>
      </c>
      <c r="E1505" s="4" t="str">
        <f t="shared" si="373"/>
        <v>Pend OreillePresidential Primary2016</v>
      </c>
      <c r="F1505" s="4">
        <v>8549</v>
      </c>
      <c r="G1505" s="4">
        <v>1805</v>
      </c>
      <c r="H1505" s="4">
        <v>3998</v>
      </c>
      <c r="I1505" s="4">
        <v>0</v>
      </c>
      <c r="J1505" s="4">
        <v>42</v>
      </c>
      <c r="K1505" s="6">
        <f t="shared" si="374"/>
        <v>3956</v>
      </c>
      <c r="L1505" s="4">
        <f t="shared" si="375"/>
        <v>-42</v>
      </c>
      <c r="M1505" s="4">
        <v>8609</v>
      </c>
      <c r="N1505" s="4">
        <v>4143</v>
      </c>
      <c r="O1505" s="4">
        <v>3998</v>
      </c>
      <c r="P1505" s="4">
        <v>5</v>
      </c>
      <c r="Q1505" s="6"/>
      <c r="R1505" s="4">
        <v>140</v>
      </c>
      <c r="S1505" s="6"/>
      <c r="T1505" s="6"/>
      <c r="U1505" s="6"/>
      <c r="V1505" s="6"/>
      <c r="W1505" s="6"/>
      <c r="X1505" s="4">
        <v>0</v>
      </c>
      <c r="Y1505" s="2" t="s">
        <v>1181</v>
      </c>
      <c r="Z1505" s="4">
        <v>82</v>
      </c>
      <c r="AA1505" s="4">
        <v>26</v>
      </c>
      <c r="AB1505" s="4">
        <v>26</v>
      </c>
      <c r="AC1505" s="4">
        <v>0</v>
      </c>
      <c r="AD1505" s="6"/>
      <c r="AE1505" s="6"/>
      <c r="AF1505" s="6"/>
      <c r="AG1505" s="6"/>
      <c r="AH1505" s="4">
        <v>0</v>
      </c>
      <c r="AI1505" s="4">
        <v>0</v>
      </c>
      <c r="AJ1505" s="6"/>
      <c r="AK1505" s="6"/>
      <c r="AL1505" s="6"/>
      <c r="AM1505" s="6"/>
      <c r="AN1505" s="4">
        <v>0</v>
      </c>
      <c r="AO1505" s="4">
        <v>1</v>
      </c>
      <c r="AP1505" s="4">
        <v>0</v>
      </c>
      <c r="AQ1505" s="4">
        <v>1</v>
      </c>
      <c r="AR1505" s="4">
        <v>0</v>
      </c>
      <c r="AS1505" s="6"/>
      <c r="AT1505" s="6"/>
      <c r="AU1505" s="6"/>
      <c r="AV1505" s="6"/>
      <c r="AW1505" s="4">
        <v>82</v>
      </c>
      <c r="AX1505" s="4">
        <v>26</v>
      </c>
      <c r="AY1505" s="6"/>
      <c r="AZ1505" s="4">
        <v>0</v>
      </c>
      <c r="BA1505" s="6"/>
      <c r="BB1505" s="6"/>
      <c r="BC1505" s="6"/>
      <c r="BD1505" s="6"/>
      <c r="BE1505" s="6"/>
      <c r="BF1505" s="6"/>
      <c r="BG1505" s="8">
        <v>0</v>
      </c>
      <c r="BH1505" s="6"/>
      <c r="BI1505" s="6"/>
      <c r="BJ1505" s="6"/>
      <c r="BK1505" s="4">
        <v>4226</v>
      </c>
      <c r="BL1505" s="4">
        <v>-83</v>
      </c>
      <c r="BM1505" s="4">
        <v>5</v>
      </c>
      <c r="BN1505" s="6"/>
      <c r="BO1505" s="6"/>
      <c r="BP1505" s="4">
        <v>0</v>
      </c>
      <c r="BQ1505" s="6"/>
      <c r="BR1505" s="4">
        <v>4111</v>
      </c>
      <c r="BS1505" s="4">
        <v>3971</v>
      </c>
      <c r="BT1505" s="4">
        <v>140</v>
      </c>
      <c r="BU1505" s="4">
        <v>8527</v>
      </c>
    </row>
    <row r="1506" spans="1:75" ht="29.1">
      <c r="A1506" s="4" t="s">
        <v>151</v>
      </c>
      <c r="B1506" s="18">
        <v>42514</v>
      </c>
      <c r="C1506" s="4" t="s">
        <v>394</v>
      </c>
      <c r="D1506" s="5">
        <v>2016</v>
      </c>
      <c r="E1506" s="4" t="str">
        <f t="shared" si="373"/>
        <v>PiercePresidential Primary2016</v>
      </c>
      <c r="F1506" s="4">
        <v>464788</v>
      </c>
      <c r="G1506" s="4">
        <v>55356</v>
      </c>
      <c r="H1506" s="4">
        <v>146892</v>
      </c>
      <c r="I1506" s="4">
        <v>30</v>
      </c>
      <c r="J1506" s="4">
        <v>2120</v>
      </c>
      <c r="K1506" s="6">
        <f t="shared" si="374"/>
        <v>144802</v>
      </c>
      <c r="L1506" s="4">
        <f t="shared" si="375"/>
        <v>-6</v>
      </c>
      <c r="M1506" s="4">
        <v>464788</v>
      </c>
      <c r="N1506" s="4">
        <v>147835</v>
      </c>
      <c r="O1506" s="4">
        <v>144808</v>
      </c>
      <c r="P1506" s="4">
        <v>8</v>
      </c>
      <c r="Q1506" s="6"/>
      <c r="R1506" s="4">
        <v>3019</v>
      </c>
      <c r="S1506" s="6"/>
      <c r="T1506" s="6"/>
      <c r="U1506" s="6"/>
      <c r="V1506" s="6"/>
      <c r="W1506" s="6"/>
      <c r="X1506" s="4">
        <v>0</v>
      </c>
      <c r="Y1506" s="2" t="s">
        <v>1182</v>
      </c>
      <c r="Z1506" s="4">
        <v>14227</v>
      </c>
      <c r="AA1506" s="4">
        <v>3702</v>
      </c>
      <c r="AB1506" s="4">
        <v>3651</v>
      </c>
      <c r="AC1506" s="4">
        <v>51</v>
      </c>
      <c r="AD1506" s="6"/>
      <c r="AE1506" s="6"/>
      <c r="AF1506" s="6"/>
      <c r="AG1506" s="6"/>
      <c r="AH1506" s="4">
        <v>5</v>
      </c>
      <c r="AI1506" s="4">
        <v>5</v>
      </c>
      <c r="AJ1506" s="6"/>
      <c r="AK1506" s="6"/>
      <c r="AL1506" s="6"/>
      <c r="AM1506" s="6"/>
      <c r="AN1506" s="4">
        <v>16</v>
      </c>
      <c r="AO1506" s="4">
        <v>19</v>
      </c>
      <c r="AP1506" s="4">
        <v>8</v>
      </c>
      <c r="AQ1506" s="4">
        <v>7</v>
      </c>
      <c r="AR1506" s="4">
        <v>4</v>
      </c>
      <c r="AS1506" s="6"/>
      <c r="AT1506" s="6"/>
      <c r="AU1506" s="6"/>
      <c r="AV1506" s="6"/>
      <c r="AW1506" s="4">
        <v>14232</v>
      </c>
      <c r="AX1506" s="4">
        <v>3656</v>
      </c>
      <c r="AY1506" s="6"/>
      <c r="AZ1506" s="4">
        <v>169</v>
      </c>
      <c r="BA1506" s="6"/>
      <c r="BB1506" s="6"/>
      <c r="BC1506" s="6"/>
      <c r="BD1506" s="6"/>
      <c r="BE1506" s="6"/>
      <c r="BF1506" s="6"/>
      <c r="BG1506" s="8">
        <v>129</v>
      </c>
      <c r="BH1506" s="6"/>
      <c r="BI1506" s="6"/>
      <c r="BJ1506" s="6"/>
      <c r="BK1506" s="4">
        <v>70252</v>
      </c>
      <c r="BL1506" s="4">
        <v>77285</v>
      </c>
      <c r="BM1506" s="4">
        <v>47</v>
      </c>
      <c r="BN1506" s="6"/>
      <c r="BO1506" s="6"/>
      <c r="BP1506" s="4">
        <v>0</v>
      </c>
      <c r="BQ1506" s="6"/>
      <c r="BR1506" s="4">
        <v>143932</v>
      </c>
      <c r="BS1506" s="4">
        <v>140976</v>
      </c>
      <c r="BT1506" s="4">
        <v>2956</v>
      </c>
      <c r="BU1506" s="4">
        <v>450376</v>
      </c>
    </row>
    <row r="1507" spans="1:75">
      <c r="A1507" s="4" t="s">
        <v>153</v>
      </c>
      <c r="B1507" s="18">
        <v>42514</v>
      </c>
      <c r="C1507" s="4" t="s">
        <v>394</v>
      </c>
      <c r="D1507" s="5">
        <v>2016</v>
      </c>
      <c r="E1507" s="4" t="str">
        <f t="shared" si="373"/>
        <v>San JuanPresidential Primary2016</v>
      </c>
      <c r="F1507" s="4">
        <v>12353</v>
      </c>
      <c r="G1507" s="4">
        <v>785</v>
      </c>
      <c r="H1507" s="4">
        <v>6413</v>
      </c>
      <c r="I1507" s="4">
        <v>0</v>
      </c>
      <c r="J1507" s="4">
        <v>1</v>
      </c>
      <c r="K1507" s="6">
        <f t="shared" si="374"/>
        <v>6412</v>
      </c>
      <c r="L1507" s="4">
        <f t="shared" si="375"/>
        <v>51</v>
      </c>
      <c r="M1507" s="4">
        <v>12353</v>
      </c>
      <c r="N1507" s="4">
        <v>6547</v>
      </c>
      <c r="O1507" s="4">
        <v>6361</v>
      </c>
      <c r="P1507" s="4">
        <v>9</v>
      </c>
      <c r="Q1507" s="6"/>
      <c r="R1507" s="4">
        <v>177</v>
      </c>
      <c r="S1507" s="6"/>
      <c r="T1507" s="6"/>
      <c r="U1507" s="6"/>
      <c r="V1507" s="6"/>
      <c r="W1507" s="6"/>
      <c r="X1507" s="4">
        <v>0</v>
      </c>
      <c r="Y1507" s="2" t="s">
        <v>1183</v>
      </c>
      <c r="Z1507" s="4">
        <v>184</v>
      </c>
      <c r="AA1507" s="4">
        <v>57</v>
      </c>
      <c r="AB1507" s="4">
        <v>57</v>
      </c>
      <c r="AC1507" s="4">
        <v>0</v>
      </c>
      <c r="AD1507" s="6"/>
      <c r="AE1507" s="6"/>
      <c r="AF1507" s="6"/>
      <c r="AG1507" s="6"/>
      <c r="AH1507" s="4">
        <v>0</v>
      </c>
      <c r="AI1507" s="4">
        <v>0</v>
      </c>
      <c r="AJ1507" s="6"/>
      <c r="AK1507" s="6"/>
      <c r="AL1507" s="6"/>
      <c r="AM1507" s="6"/>
      <c r="AN1507" s="4">
        <v>0</v>
      </c>
      <c r="AO1507" s="4">
        <v>0</v>
      </c>
      <c r="AP1507" s="4">
        <v>0</v>
      </c>
      <c r="AQ1507" s="4">
        <v>0</v>
      </c>
      <c r="AR1507" s="4">
        <v>0</v>
      </c>
      <c r="AS1507" s="6"/>
      <c r="AT1507" s="6"/>
      <c r="AU1507" s="6"/>
      <c r="AV1507" s="6"/>
      <c r="AW1507" s="4">
        <v>184</v>
      </c>
      <c r="AX1507" s="4">
        <v>57</v>
      </c>
      <c r="AY1507" s="6"/>
      <c r="AZ1507" s="4">
        <v>0</v>
      </c>
      <c r="BA1507" s="6"/>
      <c r="BB1507" s="6"/>
      <c r="BC1507" s="6"/>
      <c r="BD1507" s="6"/>
      <c r="BE1507" s="6"/>
      <c r="BF1507" s="6"/>
      <c r="BG1507" s="8">
        <v>11</v>
      </c>
      <c r="BH1507" s="6"/>
      <c r="BI1507" s="6"/>
      <c r="BJ1507" s="6"/>
      <c r="BK1507" s="4">
        <v>3481</v>
      </c>
      <c r="BL1507" s="4">
        <v>3055</v>
      </c>
      <c r="BM1507" s="4">
        <v>35</v>
      </c>
      <c r="BN1507" s="6"/>
      <c r="BO1507" s="6"/>
      <c r="BP1507" s="4">
        <v>0</v>
      </c>
      <c r="BQ1507" s="6"/>
      <c r="BR1507" s="4">
        <v>6481</v>
      </c>
      <c r="BS1507" s="4">
        <v>6304</v>
      </c>
      <c r="BT1507" s="4">
        <v>177</v>
      </c>
      <c r="BU1507" s="4">
        <v>12169</v>
      </c>
    </row>
    <row r="1508" spans="1:75">
      <c r="A1508" s="4" t="s">
        <v>155</v>
      </c>
      <c r="B1508" s="18">
        <v>42514</v>
      </c>
      <c r="C1508" s="4" t="s">
        <v>394</v>
      </c>
      <c r="D1508" s="5">
        <v>2016</v>
      </c>
      <c r="E1508" s="4" t="str">
        <f t="shared" si="373"/>
        <v>SkagitPresidential Primary2016</v>
      </c>
      <c r="F1508" s="4">
        <v>70763</v>
      </c>
      <c r="G1508" s="4">
        <v>5858</v>
      </c>
      <c r="H1508" s="4">
        <v>28941</v>
      </c>
      <c r="I1508" s="4">
        <v>2</v>
      </c>
      <c r="J1508" s="4">
        <v>412</v>
      </c>
      <c r="K1508" s="6">
        <f t="shared" si="374"/>
        <v>28531</v>
      </c>
      <c r="L1508" s="4">
        <f t="shared" si="375"/>
        <v>0</v>
      </c>
      <c r="M1508" s="4">
        <v>70769</v>
      </c>
      <c r="N1508" s="4">
        <v>29954</v>
      </c>
      <c r="O1508" s="4">
        <v>28531</v>
      </c>
      <c r="P1508" s="4">
        <v>7</v>
      </c>
      <c r="Q1508" s="6"/>
      <c r="R1508" s="4">
        <v>1416</v>
      </c>
      <c r="S1508" s="6"/>
      <c r="T1508" s="6"/>
      <c r="U1508" s="6"/>
      <c r="V1508" s="6"/>
      <c r="W1508" s="6"/>
      <c r="X1508" s="4">
        <v>0</v>
      </c>
      <c r="Z1508" s="4">
        <v>581</v>
      </c>
      <c r="AA1508" s="4">
        <v>153</v>
      </c>
      <c r="AB1508" s="4">
        <v>152</v>
      </c>
      <c r="AC1508" s="4">
        <v>1</v>
      </c>
      <c r="AD1508" s="6"/>
      <c r="AE1508" s="6"/>
      <c r="AF1508" s="6"/>
      <c r="AG1508" s="6"/>
      <c r="AH1508" s="4">
        <v>0</v>
      </c>
      <c r="AI1508" s="4">
        <v>0</v>
      </c>
      <c r="AJ1508" s="6"/>
      <c r="AK1508" s="6"/>
      <c r="AL1508" s="6"/>
      <c r="AM1508" s="6"/>
      <c r="AN1508" s="4">
        <v>0</v>
      </c>
      <c r="AO1508" s="4">
        <v>2</v>
      </c>
      <c r="AP1508" s="4">
        <v>0</v>
      </c>
      <c r="AQ1508" s="4">
        <v>2</v>
      </c>
      <c r="AR1508" s="4">
        <v>0</v>
      </c>
      <c r="AS1508" s="6"/>
      <c r="AT1508" s="6"/>
      <c r="AU1508" s="6"/>
      <c r="AV1508" s="6"/>
      <c r="AW1508" s="4">
        <v>581</v>
      </c>
      <c r="AX1508" s="4">
        <v>152</v>
      </c>
      <c r="AY1508" s="6"/>
      <c r="AZ1508" s="4">
        <v>0</v>
      </c>
      <c r="BA1508" s="6"/>
      <c r="BB1508" s="6"/>
      <c r="BC1508" s="6"/>
      <c r="BD1508" s="6"/>
      <c r="BE1508" s="6"/>
      <c r="BF1508" s="6"/>
      <c r="BG1508" s="8">
        <v>22</v>
      </c>
      <c r="BH1508" s="6"/>
      <c r="BI1508" s="6"/>
      <c r="BJ1508" s="6"/>
      <c r="BK1508" s="4">
        <v>18793</v>
      </c>
      <c r="BL1508" s="4">
        <v>11139</v>
      </c>
      <c r="BM1508" s="4">
        <v>0</v>
      </c>
      <c r="BN1508" s="6"/>
      <c r="BO1508" s="6"/>
      <c r="BP1508" s="4">
        <v>0</v>
      </c>
      <c r="BQ1508" s="6"/>
      <c r="BR1508" s="4">
        <v>29792</v>
      </c>
      <c r="BS1508" s="4">
        <v>28377</v>
      </c>
      <c r="BT1508" s="4">
        <v>1415</v>
      </c>
      <c r="BU1508" s="4">
        <v>70188</v>
      </c>
    </row>
    <row r="1509" spans="1:75">
      <c r="A1509" s="4" t="s">
        <v>157</v>
      </c>
      <c r="B1509" s="18">
        <v>42514</v>
      </c>
      <c r="C1509" s="4" t="s">
        <v>394</v>
      </c>
      <c r="D1509" s="5">
        <v>2016</v>
      </c>
      <c r="E1509" s="4" t="str">
        <f t="shared" si="373"/>
        <v>SkamaniaPresidential Primary2016</v>
      </c>
      <c r="F1509" s="4">
        <v>7135</v>
      </c>
      <c r="G1509" s="4">
        <v>735</v>
      </c>
      <c r="H1509" s="4">
        <v>3117</v>
      </c>
      <c r="I1509" s="4">
        <v>1</v>
      </c>
      <c r="J1509" s="4">
        <v>0</v>
      </c>
      <c r="K1509" s="6">
        <f t="shared" si="374"/>
        <v>3118</v>
      </c>
      <c r="L1509" s="4">
        <f t="shared" si="375"/>
        <v>48</v>
      </c>
      <c r="M1509" s="4">
        <v>7135</v>
      </c>
      <c r="N1509" s="4">
        <v>3118</v>
      </c>
      <c r="O1509" s="4">
        <v>3070</v>
      </c>
      <c r="P1509" s="4">
        <v>0</v>
      </c>
      <c r="Q1509" s="6"/>
      <c r="R1509" s="4">
        <v>48</v>
      </c>
      <c r="S1509" s="6"/>
      <c r="T1509" s="6"/>
      <c r="U1509" s="6"/>
      <c r="V1509" s="6"/>
      <c r="W1509" s="6"/>
      <c r="X1509" s="4">
        <v>0</v>
      </c>
      <c r="Y1509" s="2" t="s">
        <v>1183</v>
      </c>
      <c r="Z1509" s="4">
        <v>92</v>
      </c>
      <c r="AA1509" s="4">
        <v>28</v>
      </c>
      <c r="AB1509" s="4">
        <v>28</v>
      </c>
      <c r="AC1509" s="4">
        <v>0</v>
      </c>
      <c r="AD1509" s="6"/>
      <c r="AE1509" s="6"/>
      <c r="AF1509" s="6"/>
      <c r="AG1509" s="6"/>
      <c r="AH1509" s="4">
        <v>0</v>
      </c>
      <c r="AI1509" s="4">
        <v>0</v>
      </c>
      <c r="AJ1509" s="6"/>
      <c r="AK1509" s="6"/>
      <c r="AL1509" s="6"/>
      <c r="AM1509" s="6"/>
      <c r="AN1509" s="4">
        <v>0</v>
      </c>
      <c r="AO1509" s="4">
        <v>0</v>
      </c>
      <c r="AP1509" s="4">
        <v>0</v>
      </c>
      <c r="AQ1509" s="4">
        <v>0</v>
      </c>
      <c r="AR1509" s="4">
        <v>0</v>
      </c>
      <c r="AS1509" s="6"/>
      <c r="AT1509" s="6"/>
      <c r="AU1509" s="6"/>
      <c r="AV1509" s="6"/>
      <c r="AW1509" s="4">
        <v>92</v>
      </c>
      <c r="AX1509" s="4">
        <v>28</v>
      </c>
      <c r="AY1509" s="6"/>
      <c r="AZ1509" s="4">
        <v>0</v>
      </c>
      <c r="BA1509" s="6"/>
      <c r="BB1509" s="6"/>
      <c r="BC1509" s="6"/>
      <c r="BD1509" s="6"/>
      <c r="BE1509" s="6"/>
      <c r="BF1509" s="6"/>
      <c r="BG1509" s="8">
        <v>17</v>
      </c>
      <c r="BH1509" s="6"/>
      <c r="BI1509" s="6"/>
      <c r="BJ1509" s="6"/>
      <c r="BK1509" s="4">
        <v>1708</v>
      </c>
      <c r="BL1509" s="4">
        <v>1393</v>
      </c>
      <c r="BM1509" s="4">
        <v>0</v>
      </c>
      <c r="BN1509" s="6"/>
      <c r="BO1509" s="6"/>
      <c r="BP1509" s="4">
        <v>0</v>
      </c>
      <c r="BQ1509" s="6"/>
      <c r="BR1509" s="4">
        <v>3090</v>
      </c>
      <c r="BS1509" s="4">
        <v>3042</v>
      </c>
      <c r="BT1509" s="4">
        <v>48</v>
      </c>
      <c r="BU1509" s="4">
        <v>7043</v>
      </c>
    </row>
    <row r="1510" spans="1:75" ht="15.95" customHeight="1">
      <c r="A1510" s="4" t="s">
        <v>159</v>
      </c>
      <c r="B1510" s="18">
        <v>42514</v>
      </c>
      <c r="C1510" s="4" t="s">
        <v>394</v>
      </c>
      <c r="D1510" s="5">
        <v>2016</v>
      </c>
      <c r="E1510" s="4" t="str">
        <f t="shared" si="373"/>
        <v>SnohomishPresidential Primary2016</v>
      </c>
      <c r="F1510" s="4">
        <v>436958</v>
      </c>
      <c r="G1510" s="4">
        <v>42128</v>
      </c>
      <c r="H1510" s="4">
        <v>143838</v>
      </c>
      <c r="I1510" s="4">
        <v>42</v>
      </c>
      <c r="J1510" s="4">
        <v>2022</v>
      </c>
      <c r="K1510" s="6">
        <f t="shared" si="374"/>
        <v>141858</v>
      </c>
      <c r="L1510" s="4">
        <f t="shared" si="375"/>
        <v>-2</v>
      </c>
      <c r="M1510" s="4">
        <v>443457</v>
      </c>
      <c r="N1510" s="4">
        <v>151589</v>
      </c>
      <c r="O1510" s="4">
        <v>141860</v>
      </c>
      <c r="P1510" s="4">
        <v>4</v>
      </c>
      <c r="Q1510" s="6"/>
      <c r="R1510" s="4">
        <v>9727</v>
      </c>
      <c r="S1510" s="6"/>
      <c r="T1510" s="6"/>
      <c r="U1510" s="6"/>
      <c r="V1510" s="6"/>
      <c r="W1510" s="6"/>
      <c r="X1510" s="4">
        <v>-2</v>
      </c>
      <c r="Y1510" s="2" t="s">
        <v>1184</v>
      </c>
      <c r="Z1510" s="4">
        <v>5034</v>
      </c>
      <c r="AA1510" s="4">
        <v>1158</v>
      </c>
      <c r="AB1510" s="4">
        <v>1127</v>
      </c>
      <c r="AC1510" s="4">
        <v>31</v>
      </c>
      <c r="AD1510" s="6"/>
      <c r="AE1510" s="6"/>
      <c r="AF1510" s="6"/>
      <c r="AG1510" s="6"/>
      <c r="AH1510" s="4">
        <v>2</v>
      </c>
      <c r="AI1510" s="4">
        <v>1</v>
      </c>
      <c r="AJ1510" s="6"/>
      <c r="AK1510" s="6"/>
      <c r="AL1510" s="6"/>
      <c r="AM1510" s="6"/>
      <c r="AN1510" s="4">
        <v>23</v>
      </c>
      <c r="AO1510" s="4">
        <v>23</v>
      </c>
      <c r="AP1510" s="4">
        <v>4</v>
      </c>
      <c r="AQ1510" s="4">
        <v>16</v>
      </c>
      <c r="AR1510" s="4">
        <v>3</v>
      </c>
      <c r="AS1510" s="6"/>
      <c r="AT1510" s="6"/>
      <c r="AU1510" s="6"/>
      <c r="AV1510" s="6"/>
      <c r="AW1510" s="4">
        <v>5036</v>
      </c>
      <c r="AX1510" s="4">
        <v>1128</v>
      </c>
      <c r="AY1510" s="6"/>
      <c r="AZ1510" s="4">
        <v>134</v>
      </c>
      <c r="BA1510" s="6"/>
      <c r="BB1510" s="6"/>
      <c r="BC1510" s="6"/>
      <c r="BD1510" s="6"/>
      <c r="BE1510" s="6"/>
      <c r="BF1510" s="6"/>
      <c r="BG1510" s="8">
        <v>135</v>
      </c>
      <c r="BH1510" s="6"/>
      <c r="BI1510" s="6"/>
      <c r="BJ1510" s="6"/>
      <c r="BK1510" s="4">
        <v>66642</v>
      </c>
      <c r="BL1510" s="4">
        <v>84678</v>
      </c>
      <c r="BM1510" s="4">
        <v>336</v>
      </c>
      <c r="BN1510" s="6"/>
      <c r="BO1510" s="6"/>
      <c r="BP1510" s="4">
        <v>0</v>
      </c>
      <c r="BQ1510" s="6"/>
      <c r="BR1510" s="4">
        <v>150268</v>
      </c>
      <c r="BS1510" s="4">
        <v>140582</v>
      </c>
      <c r="BT1510" s="4">
        <v>9686</v>
      </c>
      <c r="BU1510" s="4">
        <v>438266</v>
      </c>
    </row>
    <row r="1511" spans="1:75">
      <c r="A1511" s="4" t="s">
        <v>161</v>
      </c>
      <c r="B1511" s="18">
        <v>42514</v>
      </c>
      <c r="C1511" s="4" t="s">
        <v>394</v>
      </c>
      <c r="D1511" s="5">
        <v>2016</v>
      </c>
      <c r="E1511" s="4" t="str">
        <f t="shared" si="373"/>
        <v>SpokanePresidential Primary2016</v>
      </c>
      <c r="F1511" s="4">
        <v>294821</v>
      </c>
      <c r="G1511" s="4">
        <v>27207</v>
      </c>
      <c r="H1511" s="4">
        <v>110264</v>
      </c>
      <c r="I1511" s="4">
        <v>21</v>
      </c>
      <c r="J1511" s="4">
        <v>1493</v>
      </c>
      <c r="K1511" s="6">
        <f t="shared" si="374"/>
        <v>108792</v>
      </c>
      <c r="L1511" s="4">
        <f t="shared" si="375"/>
        <v>-1</v>
      </c>
      <c r="M1511" s="4">
        <v>297260</v>
      </c>
      <c r="N1511" s="4">
        <v>114247</v>
      </c>
      <c r="O1511" s="4">
        <v>108793</v>
      </c>
      <c r="P1511" s="4">
        <v>6</v>
      </c>
      <c r="Q1511" s="6"/>
      <c r="R1511" s="4">
        <v>5448</v>
      </c>
      <c r="S1511" s="6"/>
      <c r="T1511" s="6"/>
      <c r="U1511" s="6"/>
      <c r="V1511" s="6"/>
      <c r="W1511" s="6"/>
      <c r="X1511" s="4">
        <v>0</v>
      </c>
      <c r="Y1511" s="2" t="s">
        <v>1185</v>
      </c>
      <c r="Z1511" s="4">
        <v>4977</v>
      </c>
      <c r="AA1511" s="4">
        <v>1435</v>
      </c>
      <c r="AB1511" s="4">
        <v>1435</v>
      </c>
      <c r="AC1511" s="4">
        <v>0</v>
      </c>
      <c r="AD1511" s="6"/>
      <c r="AE1511" s="6"/>
      <c r="AF1511" s="6"/>
      <c r="AG1511" s="6"/>
      <c r="AH1511" s="4">
        <v>1</v>
      </c>
      <c r="AI1511" s="4">
        <v>1</v>
      </c>
      <c r="AJ1511" s="6"/>
      <c r="AK1511" s="6"/>
      <c r="AL1511" s="6"/>
      <c r="AM1511" s="6"/>
      <c r="AN1511" s="4">
        <v>94</v>
      </c>
      <c r="AO1511" s="4">
        <v>94</v>
      </c>
      <c r="AP1511" s="4">
        <v>6</v>
      </c>
      <c r="AQ1511" s="4">
        <v>81</v>
      </c>
      <c r="AR1511" s="4">
        <v>7</v>
      </c>
      <c r="AS1511" s="6"/>
      <c r="AT1511" s="6"/>
      <c r="AU1511" s="6"/>
      <c r="AV1511" s="6"/>
      <c r="AW1511" s="4">
        <v>4978</v>
      </c>
      <c r="AX1511" s="4">
        <v>1436</v>
      </c>
      <c r="AY1511" s="6"/>
      <c r="AZ1511" s="4">
        <v>0</v>
      </c>
      <c r="BA1511" s="6"/>
      <c r="BB1511" s="6"/>
      <c r="BC1511" s="6"/>
      <c r="BD1511" s="6"/>
      <c r="BE1511" s="6"/>
      <c r="BF1511" s="6"/>
      <c r="BG1511" s="8">
        <v>81</v>
      </c>
      <c r="BH1511" s="6"/>
      <c r="BI1511" s="6"/>
      <c r="BJ1511" s="6"/>
      <c r="BK1511" s="4">
        <v>52290</v>
      </c>
      <c r="BL1511" s="4">
        <v>61876</v>
      </c>
      <c r="BM1511" s="4">
        <v>61</v>
      </c>
      <c r="BN1511" s="6"/>
      <c r="BO1511" s="6"/>
      <c r="BP1511" s="4">
        <v>50</v>
      </c>
      <c r="BQ1511" s="6"/>
      <c r="BR1511" s="4">
        <v>112711</v>
      </c>
      <c r="BS1511" s="4">
        <v>107276</v>
      </c>
      <c r="BT1511" s="4">
        <v>5435</v>
      </c>
      <c r="BU1511" s="4">
        <v>292189</v>
      </c>
    </row>
    <row r="1512" spans="1:75">
      <c r="A1512" s="4" t="s">
        <v>163</v>
      </c>
      <c r="B1512" s="18">
        <v>42514</v>
      </c>
      <c r="C1512" s="4" t="s">
        <v>394</v>
      </c>
      <c r="D1512" s="5">
        <v>2016</v>
      </c>
      <c r="E1512" s="4" t="str">
        <f t="shared" si="373"/>
        <v>StevensPresidential Primary2016</v>
      </c>
      <c r="F1512" s="4">
        <v>29076</v>
      </c>
      <c r="G1512" s="4">
        <v>4537</v>
      </c>
      <c r="H1512" s="4">
        <v>72</v>
      </c>
      <c r="I1512" s="4">
        <v>0</v>
      </c>
      <c r="J1512" s="4">
        <v>0</v>
      </c>
      <c r="K1512" s="6">
        <f t="shared" si="374"/>
        <v>72</v>
      </c>
      <c r="L1512" s="4">
        <f t="shared" si="375"/>
        <v>0</v>
      </c>
      <c r="M1512" s="4">
        <v>214</v>
      </c>
      <c r="N1512" s="4">
        <v>73</v>
      </c>
      <c r="O1512" s="4">
        <v>72</v>
      </c>
      <c r="P1512" s="4">
        <v>0</v>
      </c>
      <c r="Q1512" s="6"/>
      <c r="R1512" s="4">
        <v>1</v>
      </c>
      <c r="S1512" s="6"/>
      <c r="T1512" s="6"/>
      <c r="U1512" s="6"/>
      <c r="V1512" s="6"/>
      <c r="W1512" s="6"/>
      <c r="X1512" s="4">
        <v>0</v>
      </c>
      <c r="Z1512" s="4">
        <v>212</v>
      </c>
      <c r="AA1512" s="4">
        <v>71</v>
      </c>
      <c r="AB1512" s="4">
        <v>70</v>
      </c>
      <c r="AC1512" s="4">
        <v>1</v>
      </c>
      <c r="AD1512" s="6"/>
      <c r="AE1512" s="6"/>
      <c r="AF1512" s="6"/>
      <c r="AG1512" s="6"/>
      <c r="AH1512" s="4">
        <v>0</v>
      </c>
      <c r="AI1512" s="4">
        <v>0</v>
      </c>
      <c r="AJ1512" s="6"/>
      <c r="AK1512" s="6"/>
      <c r="AL1512" s="6"/>
      <c r="AM1512" s="6"/>
      <c r="AN1512" s="4">
        <v>0</v>
      </c>
      <c r="AO1512" s="4">
        <v>0</v>
      </c>
      <c r="AP1512" s="4">
        <v>0</v>
      </c>
      <c r="AQ1512" s="4">
        <v>0</v>
      </c>
      <c r="AR1512" s="4">
        <v>0</v>
      </c>
      <c r="AS1512" s="6"/>
      <c r="AT1512" s="6"/>
      <c r="AU1512" s="6"/>
      <c r="AV1512" s="6"/>
      <c r="AW1512" s="4">
        <v>212</v>
      </c>
      <c r="AX1512" s="4">
        <v>70</v>
      </c>
      <c r="AY1512" s="6"/>
      <c r="AZ1512" s="4">
        <v>2</v>
      </c>
      <c r="BA1512" s="6"/>
      <c r="BB1512" s="6"/>
      <c r="BC1512" s="6"/>
      <c r="BD1512" s="6"/>
      <c r="BE1512" s="6"/>
      <c r="BF1512" s="6"/>
      <c r="BG1512" s="8">
        <v>2</v>
      </c>
      <c r="BH1512" s="6"/>
      <c r="BI1512" s="6"/>
      <c r="BJ1512" s="6"/>
      <c r="BL1512" s="4">
        <v>69</v>
      </c>
      <c r="BM1512" s="4">
        <v>10</v>
      </c>
      <c r="BN1512" s="6"/>
      <c r="BO1512" s="6"/>
      <c r="BP1512" s="4">
        <v>0</v>
      </c>
      <c r="BQ1512" s="6"/>
      <c r="BR1512" s="4">
        <v>0</v>
      </c>
      <c r="BS1512" s="4">
        <v>0</v>
      </c>
      <c r="BT1512" s="4">
        <v>0</v>
      </c>
      <c r="BU1512" s="4">
        <v>0</v>
      </c>
    </row>
    <row r="1513" spans="1:75">
      <c r="A1513" s="4" t="s">
        <v>166</v>
      </c>
      <c r="B1513" s="18">
        <v>42514</v>
      </c>
      <c r="C1513" s="4" t="s">
        <v>394</v>
      </c>
      <c r="D1513" s="5">
        <v>2016</v>
      </c>
      <c r="E1513" s="4" t="str">
        <f t="shared" si="373"/>
        <v>ThurstonPresidential Primary2016</v>
      </c>
      <c r="F1513" s="4">
        <v>166885</v>
      </c>
      <c r="G1513" s="4">
        <v>19398</v>
      </c>
      <c r="H1513" s="4">
        <v>59077</v>
      </c>
      <c r="I1513" s="4">
        <v>32</v>
      </c>
      <c r="J1513" s="4">
        <v>586</v>
      </c>
      <c r="K1513" s="6">
        <f t="shared" si="374"/>
        <v>58523</v>
      </c>
      <c r="L1513" s="4">
        <f t="shared" si="375"/>
        <v>0</v>
      </c>
      <c r="M1513" s="4">
        <v>168154</v>
      </c>
      <c r="N1513" s="4">
        <v>60847</v>
      </c>
      <c r="O1513" s="4">
        <v>58523</v>
      </c>
      <c r="P1513" s="4">
        <v>0</v>
      </c>
      <c r="Q1513" s="6"/>
      <c r="R1513" s="4">
        <v>2324</v>
      </c>
      <c r="S1513" s="6"/>
      <c r="T1513" s="6"/>
      <c r="U1513" s="6"/>
      <c r="V1513" s="6"/>
      <c r="W1513" s="6"/>
      <c r="X1513" s="4">
        <v>0</v>
      </c>
      <c r="Z1513" s="4">
        <v>6072</v>
      </c>
      <c r="AA1513" s="4">
        <v>1609</v>
      </c>
      <c r="AB1513" s="4">
        <v>1575</v>
      </c>
      <c r="AC1513" s="4">
        <v>34</v>
      </c>
      <c r="AD1513" s="6"/>
      <c r="AE1513" s="6"/>
      <c r="AF1513" s="6"/>
      <c r="AG1513" s="6"/>
      <c r="AH1513" s="4">
        <v>0</v>
      </c>
      <c r="AI1513" s="4">
        <v>0</v>
      </c>
      <c r="AJ1513" s="6"/>
      <c r="AK1513" s="6"/>
      <c r="AL1513" s="6"/>
      <c r="AM1513" s="6"/>
      <c r="AN1513" s="4">
        <v>1</v>
      </c>
      <c r="AO1513" s="4">
        <v>13</v>
      </c>
      <c r="AP1513" s="4">
        <v>0</v>
      </c>
      <c r="AQ1513" s="4">
        <v>12</v>
      </c>
      <c r="AR1513" s="4">
        <v>1</v>
      </c>
      <c r="AS1513" s="6"/>
      <c r="AT1513" s="6"/>
      <c r="AU1513" s="6"/>
      <c r="AV1513" s="6"/>
      <c r="AW1513" s="4">
        <v>6072</v>
      </c>
      <c r="AX1513" s="4">
        <v>1575</v>
      </c>
      <c r="AY1513" s="6"/>
      <c r="AZ1513" s="4">
        <v>0</v>
      </c>
      <c r="BA1513" s="6"/>
      <c r="BB1513" s="6"/>
      <c r="BC1513" s="6"/>
      <c r="BD1513" s="6"/>
      <c r="BE1513" s="6"/>
      <c r="BF1513" s="6"/>
      <c r="BG1513" s="8">
        <v>88</v>
      </c>
      <c r="BH1513" s="6"/>
      <c r="BI1513" s="6"/>
      <c r="BJ1513" s="6"/>
      <c r="BK1513" s="4">
        <v>38340</v>
      </c>
      <c r="BL1513" s="4">
        <v>22419</v>
      </c>
      <c r="BM1513" s="4">
        <v>0</v>
      </c>
      <c r="BN1513" s="6"/>
      <c r="BO1513" s="6"/>
      <c r="BP1513" s="4">
        <v>21</v>
      </c>
      <c r="BQ1513" s="6"/>
      <c r="BR1513" s="4">
        <v>59225</v>
      </c>
      <c r="BS1513" s="4">
        <v>56936</v>
      </c>
      <c r="BT1513" s="4">
        <v>2289</v>
      </c>
      <c r="BU1513" s="4">
        <v>162081</v>
      </c>
    </row>
    <row r="1514" spans="1:75">
      <c r="A1514" s="4" t="s">
        <v>168</v>
      </c>
      <c r="B1514" s="18">
        <v>42514</v>
      </c>
      <c r="C1514" s="4" t="s">
        <v>394</v>
      </c>
      <c r="D1514" s="5">
        <v>2016</v>
      </c>
      <c r="E1514" s="4" t="str">
        <f t="shared" si="373"/>
        <v>WahkiakumPresidential Primary2016</v>
      </c>
      <c r="F1514" s="4">
        <v>2988</v>
      </c>
      <c r="G1514" s="4">
        <v>208</v>
      </c>
      <c r="H1514" s="4">
        <v>1404</v>
      </c>
      <c r="I1514" s="4">
        <v>0</v>
      </c>
      <c r="J1514" s="4">
        <v>0</v>
      </c>
      <c r="K1514" s="6">
        <f t="shared" si="374"/>
        <v>1404</v>
      </c>
      <c r="L1514" s="4">
        <f t="shared" si="375"/>
        <v>0</v>
      </c>
      <c r="M1514" s="4">
        <v>2988</v>
      </c>
      <c r="N1514" s="4">
        <v>1422</v>
      </c>
      <c r="O1514" s="4">
        <v>1404</v>
      </c>
      <c r="P1514" s="4">
        <v>0</v>
      </c>
      <c r="Q1514" s="6"/>
      <c r="R1514" s="4">
        <v>18</v>
      </c>
      <c r="S1514" s="6"/>
      <c r="T1514" s="6"/>
      <c r="U1514" s="6"/>
      <c r="V1514" s="6"/>
      <c r="W1514" s="6"/>
      <c r="X1514" s="4">
        <v>0</v>
      </c>
      <c r="Z1514" s="4">
        <v>27</v>
      </c>
      <c r="AA1514" s="4">
        <v>2</v>
      </c>
      <c r="AB1514" s="4">
        <v>2</v>
      </c>
      <c r="AC1514" s="4">
        <v>0</v>
      </c>
      <c r="AD1514" s="6"/>
      <c r="AE1514" s="6"/>
      <c r="AF1514" s="6"/>
      <c r="AG1514" s="6"/>
      <c r="AH1514" s="4">
        <v>0</v>
      </c>
      <c r="AI1514" s="4">
        <v>0</v>
      </c>
      <c r="AJ1514" s="6"/>
      <c r="AK1514" s="6"/>
      <c r="AL1514" s="6"/>
      <c r="AM1514" s="6"/>
      <c r="AN1514" s="4">
        <v>0</v>
      </c>
      <c r="AO1514" s="4">
        <v>0</v>
      </c>
      <c r="AP1514" s="4">
        <v>0</v>
      </c>
      <c r="AQ1514" s="4">
        <v>0</v>
      </c>
      <c r="AR1514" s="4">
        <v>0</v>
      </c>
      <c r="AS1514" s="6"/>
      <c r="AT1514" s="6"/>
      <c r="AU1514" s="6"/>
      <c r="AV1514" s="6"/>
      <c r="AW1514" s="4">
        <v>27</v>
      </c>
      <c r="AX1514" s="4">
        <v>2</v>
      </c>
      <c r="AY1514" s="6"/>
      <c r="AZ1514" s="4">
        <v>0</v>
      </c>
      <c r="BA1514" s="6"/>
      <c r="BB1514" s="6"/>
      <c r="BC1514" s="6"/>
      <c r="BD1514" s="6"/>
      <c r="BE1514" s="6"/>
      <c r="BF1514" s="6"/>
      <c r="BG1514" s="8">
        <v>0</v>
      </c>
      <c r="BH1514" s="6"/>
      <c r="BI1514" s="6"/>
      <c r="BJ1514" s="6"/>
      <c r="BK1514" s="4">
        <v>516</v>
      </c>
      <c r="BL1514" s="4">
        <v>906</v>
      </c>
      <c r="BM1514" s="4">
        <v>0</v>
      </c>
      <c r="BN1514" s="6"/>
      <c r="BO1514" s="6"/>
      <c r="BP1514" s="4">
        <v>0</v>
      </c>
      <c r="BQ1514" s="6"/>
      <c r="BR1514" s="4">
        <v>1420</v>
      </c>
      <c r="BS1514" s="4">
        <v>1402</v>
      </c>
      <c r="BT1514" s="4">
        <v>18</v>
      </c>
      <c r="BU1514" s="4">
        <v>2961</v>
      </c>
    </row>
    <row r="1515" spans="1:75">
      <c r="A1515" s="4" t="s">
        <v>170</v>
      </c>
      <c r="B1515" s="18">
        <v>42514</v>
      </c>
      <c r="C1515" s="4" t="s">
        <v>394</v>
      </c>
      <c r="D1515" s="5">
        <v>2016</v>
      </c>
      <c r="E1515" s="4" t="str">
        <f t="shared" si="373"/>
        <v>Walla WallaPresidential Primary2016</v>
      </c>
      <c r="F1515" s="4">
        <v>32369</v>
      </c>
      <c r="G1515" s="4">
        <v>3364</v>
      </c>
      <c r="H1515" s="4">
        <v>12892</v>
      </c>
      <c r="I1515" s="4">
        <v>0</v>
      </c>
      <c r="J1515" s="4">
        <v>163</v>
      </c>
      <c r="K1515" s="6">
        <f t="shared" si="374"/>
        <v>12729</v>
      </c>
      <c r="L1515" s="4">
        <f t="shared" si="375"/>
        <v>0</v>
      </c>
      <c r="M1515" s="4">
        <v>32432</v>
      </c>
      <c r="N1515" s="4">
        <v>13528</v>
      </c>
      <c r="O1515" s="4">
        <v>12729</v>
      </c>
      <c r="P1515" s="4">
        <v>6</v>
      </c>
      <c r="Q1515" s="6"/>
      <c r="R1515" s="4">
        <v>793</v>
      </c>
      <c r="S1515" s="6"/>
      <c r="T1515" s="6"/>
      <c r="U1515" s="6"/>
      <c r="V1515" s="6"/>
      <c r="W1515" s="6"/>
      <c r="X1515" s="4">
        <v>0</v>
      </c>
      <c r="Z1515" s="4">
        <v>289</v>
      </c>
      <c r="AA1515" s="4">
        <v>94</v>
      </c>
      <c r="AB1515" s="4">
        <v>94</v>
      </c>
      <c r="AC1515" s="4">
        <v>0</v>
      </c>
      <c r="AD1515" s="6"/>
      <c r="AE1515" s="6"/>
      <c r="AF1515" s="6"/>
      <c r="AG1515" s="6"/>
      <c r="AH1515" s="4">
        <v>0</v>
      </c>
      <c r="AI1515" s="4">
        <v>0</v>
      </c>
      <c r="AJ1515" s="6"/>
      <c r="AK1515" s="6"/>
      <c r="AL1515" s="6"/>
      <c r="AM1515" s="6"/>
      <c r="AN1515" s="4">
        <v>0</v>
      </c>
      <c r="AO1515" s="4">
        <v>0</v>
      </c>
      <c r="AP1515" s="4">
        <v>0</v>
      </c>
      <c r="AQ1515" s="4">
        <v>0</v>
      </c>
      <c r="AR1515" s="4">
        <v>0</v>
      </c>
      <c r="AS1515" s="6"/>
      <c r="AT1515" s="6"/>
      <c r="AU1515" s="6"/>
      <c r="AV1515" s="6"/>
      <c r="AW1515" s="4">
        <v>289</v>
      </c>
      <c r="AX1515" s="4">
        <v>94</v>
      </c>
      <c r="AY1515" s="6"/>
      <c r="AZ1515" s="4">
        <v>0</v>
      </c>
      <c r="BA1515" s="6"/>
      <c r="BB1515" s="6"/>
      <c r="BC1515" s="6"/>
      <c r="BD1515" s="6"/>
      <c r="BE1515" s="6"/>
      <c r="BF1515" s="6"/>
      <c r="BG1515" s="8">
        <v>18</v>
      </c>
      <c r="BH1515" s="6"/>
      <c r="BI1515" s="6"/>
      <c r="BJ1515" s="6"/>
      <c r="BK1515" s="4">
        <v>7302</v>
      </c>
      <c r="BL1515" s="4">
        <v>6208</v>
      </c>
      <c r="BM1515" s="4">
        <v>2</v>
      </c>
      <c r="BN1515" s="6"/>
      <c r="BO1515" s="6"/>
      <c r="BP1515" s="4">
        <v>16</v>
      </c>
      <c r="BQ1515" s="6"/>
      <c r="BR1515" s="4">
        <v>13428</v>
      </c>
      <c r="BS1515" s="4">
        <v>12635</v>
      </c>
      <c r="BT1515" s="4">
        <v>793</v>
      </c>
      <c r="BU1515" s="4">
        <v>32143</v>
      </c>
    </row>
    <row r="1516" spans="1:75" s="8" customFormat="1">
      <c r="A1516" s="4" t="s">
        <v>172</v>
      </c>
      <c r="B1516" s="18">
        <v>42514</v>
      </c>
      <c r="C1516" s="4" t="s">
        <v>394</v>
      </c>
      <c r="D1516" s="5">
        <v>2016</v>
      </c>
      <c r="E1516" s="4" t="str">
        <f t="shared" si="373"/>
        <v>WhatcomPresidential Primary2016</v>
      </c>
      <c r="F1516" s="4">
        <v>132640</v>
      </c>
      <c r="G1516" s="4">
        <v>12349</v>
      </c>
      <c r="H1516" s="4">
        <v>54693</v>
      </c>
      <c r="I1516" s="4">
        <v>9</v>
      </c>
      <c r="J1516" s="4">
        <v>469</v>
      </c>
      <c r="K1516" s="6">
        <f t="shared" si="374"/>
        <v>54233</v>
      </c>
      <c r="L1516" s="4">
        <f t="shared" si="375"/>
        <v>0</v>
      </c>
      <c r="M1516" s="4">
        <v>133378</v>
      </c>
      <c r="N1516" s="4">
        <v>56028</v>
      </c>
      <c r="O1516" s="4">
        <v>54233</v>
      </c>
      <c r="P1516" s="4">
        <v>0</v>
      </c>
      <c r="Q1516" s="6"/>
      <c r="R1516" s="4">
        <v>1795</v>
      </c>
      <c r="S1516" s="6"/>
      <c r="T1516" s="6"/>
      <c r="U1516" s="6"/>
      <c r="V1516" s="6"/>
      <c r="W1516" s="6"/>
      <c r="X1516" s="4">
        <v>0</v>
      </c>
      <c r="Y1516" s="2"/>
      <c r="Z1516" s="4">
        <v>1444</v>
      </c>
      <c r="AA1516" s="4">
        <v>443</v>
      </c>
      <c r="AB1516" s="4">
        <v>433</v>
      </c>
      <c r="AC1516" s="4">
        <v>10</v>
      </c>
      <c r="AD1516" s="6"/>
      <c r="AE1516" s="6"/>
      <c r="AF1516" s="6"/>
      <c r="AG1516" s="6"/>
      <c r="AH1516" s="4">
        <v>0</v>
      </c>
      <c r="AI1516" s="4">
        <v>0</v>
      </c>
      <c r="AJ1516" s="6"/>
      <c r="AK1516" s="6"/>
      <c r="AL1516" s="6"/>
      <c r="AM1516" s="6"/>
      <c r="AN1516" s="4">
        <v>9</v>
      </c>
      <c r="AO1516" s="4">
        <v>9</v>
      </c>
      <c r="AP1516" s="4">
        <v>0</v>
      </c>
      <c r="AQ1516" s="4">
        <v>9</v>
      </c>
      <c r="AR1516" s="4">
        <v>0</v>
      </c>
      <c r="AS1516" s="6"/>
      <c r="AT1516" s="6"/>
      <c r="AU1516" s="6"/>
      <c r="AV1516" s="6"/>
      <c r="AW1516" s="4">
        <v>1444</v>
      </c>
      <c r="AX1516" s="4">
        <v>433</v>
      </c>
      <c r="AY1516" s="6"/>
      <c r="AZ1516" s="4">
        <v>0</v>
      </c>
      <c r="BA1516" s="6"/>
      <c r="BB1516" s="6"/>
      <c r="BC1516" s="6"/>
      <c r="BD1516" s="6"/>
      <c r="BE1516" s="6"/>
      <c r="BF1516" s="6"/>
      <c r="BG1516" s="8">
        <v>138</v>
      </c>
      <c r="BH1516" s="6"/>
      <c r="BI1516" s="6"/>
      <c r="BJ1516" s="6"/>
      <c r="BK1516" s="4">
        <v>29941</v>
      </c>
      <c r="BL1516" s="4">
        <v>25949</v>
      </c>
      <c r="BM1516" s="4">
        <v>282</v>
      </c>
      <c r="BN1516" s="6"/>
      <c r="BO1516" s="6"/>
      <c r="BP1516" s="4">
        <v>0</v>
      </c>
      <c r="BQ1516" s="6"/>
      <c r="BR1516" s="4">
        <v>55576</v>
      </c>
      <c r="BS1516" s="4">
        <v>53791</v>
      </c>
      <c r="BT1516" s="4">
        <v>1785</v>
      </c>
      <c r="BU1516" s="4">
        <v>131925</v>
      </c>
      <c r="BV1516" s="4"/>
      <c r="BW1516" s="4"/>
    </row>
    <row r="1517" spans="1:75" ht="29.1">
      <c r="A1517" s="4" t="s">
        <v>174</v>
      </c>
      <c r="B1517" s="18">
        <v>42514</v>
      </c>
      <c r="C1517" s="4" t="s">
        <v>394</v>
      </c>
      <c r="D1517" s="5">
        <v>2016</v>
      </c>
      <c r="E1517" s="4" t="str">
        <f t="shared" si="373"/>
        <v>WhitmanPresidential Primary2016</v>
      </c>
      <c r="F1517" s="4">
        <v>21526</v>
      </c>
      <c r="G1517" s="4">
        <v>3348</v>
      </c>
      <c r="H1517" s="4">
        <v>8232</v>
      </c>
      <c r="I1517" s="4">
        <v>2</v>
      </c>
      <c r="J1517" s="4">
        <v>376</v>
      </c>
      <c r="K1517" s="6">
        <f t="shared" si="374"/>
        <v>7858</v>
      </c>
      <c r="L1517" s="4">
        <f t="shared" si="375"/>
        <v>5</v>
      </c>
      <c r="M1517" s="4">
        <v>21558</v>
      </c>
      <c r="N1517" s="4">
        <v>8233</v>
      </c>
      <c r="O1517" s="4">
        <v>7853</v>
      </c>
      <c r="P1517" s="4">
        <v>2</v>
      </c>
      <c r="Q1517" s="6"/>
      <c r="R1517" s="4">
        <v>374</v>
      </c>
      <c r="S1517" s="6"/>
      <c r="T1517" s="6"/>
      <c r="U1517" s="6"/>
      <c r="V1517" s="6"/>
      <c r="W1517" s="6"/>
      <c r="X1517" s="4">
        <v>4</v>
      </c>
      <c r="Y1517" s="2" t="s">
        <v>1186</v>
      </c>
      <c r="Z1517" s="4">
        <v>291</v>
      </c>
      <c r="AA1517" s="4">
        <v>71</v>
      </c>
      <c r="AB1517" s="4">
        <v>68</v>
      </c>
      <c r="AC1517" s="4">
        <v>3</v>
      </c>
      <c r="AD1517" s="6"/>
      <c r="AE1517" s="6"/>
      <c r="AF1517" s="6"/>
      <c r="AG1517" s="6"/>
      <c r="AH1517" s="4">
        <v>0</v>
      </c>
      <c r="AI1517" s="4">
        <v>0</v>
      </c>
      <c r="AJ1517" s="6"/>
      <c r="AK1517" s="6"/>
      <c r="AL1517" s="6"/>
      <c r="AM1517" s="6"/>
      <c r="AN1517" s="4">
        <v>0</v>
      </c>
      <c r="AO1517" s="4">
        <v>0</v>
      </c>
      <c r="AP1517" s="4">
        <v>0</v>
      </c>
      <c r="AQ1517" s="4">
        <v>0</v>
      </c>
      <c r="AR1517" s="4">
        <v>0</v>
      </c>
      <c r="AS1517" s="6"/>
      <c r="AT1517" s="6"/>
      <c r="AU1517" s="6"/>
      <c r="AV1517" s="6"/>
      <c r="AW1517" s="4">
        <v>291</v>
      </c>
      <c r="AX1517" s="4">
        <v>68</v>
      </c>
      <c r="AY1517" s="6"/>
      <c r="AZ1517" s="4">
        <v>0</v>
      </c>
      <c r="BA1517" s="6"/>
      <c r="BB1517" s="6"/>
      <c r="BC1517" s="6"/>
      <c r="BD1517" s="6"/>
      <c r="BE1517" s="6"/>
      <c r="BF1517" s="6"/>
      <c r="BG1517" s="8">
        <v>5</v>
      </c>
      <c r="BH1517" s="6"/>
      <c r="BI1517" s="6"/>
      <c r="BJ1517" s="6"/>
      <c r="BL1517" s="4">
        <v>8228</v>
      </c>
      <c r="BM1517" s="4">
        <v>20</v>
      </c>
      <c r="BN1517" s="6"/>
      <c r="BO1517" s="6"/>
      <c r="BP1517" s="4">
        <v>0</v>
      </c>
      <c r="BQ1517" s="6"/>
      <c r="BR1517" s="4">
        <v>8160</v>
      </c>
      <c r="BS1517" s="4">
        <v>7785</v>
      </c>
      <c r="BT1517" s="4">
        <v>375</v>
      </c>
      <c r="BU1517" s="4">
        <v>21267</v>
      </c>
    </row>
    <row r="1518" spans="1:75">
      <c r="A1518" s="4" t="s">
        <v>176</v>
      </c>
      <c r="B1518" s="18">
        <v>42514</v>
      </c>
      <c r="C1518" s="4" t="s">
        <v>394</v>
      </c>
      <c r="D1518" s="5">
        <v>2016</v>
      </c>
      <c r="E1518" s="4" t="str">
        <f t="shared" si="373"/>
        <v>YakimaPresidential Primary2016</v>
      </c>
      <c r="F1518" s="4">
        <v>109753</v>
      </c>
      <c r="G1518" s="4">
        <v>8963</v>
      </c>
      <c r="H1518" s="4">
        <v>35635</v>
      </c>
      <c r="I1518" s="4">
        <v>1</v>
      </c>
      <c r="J1518" s="4">
        <v>832</v>
      </c>
      <c r="K1518" s="6">
        <f t="shared" si="374"/>
        <v>34804</v>
      </c>
      <c r="L1518" s="4">
        <f t="shared" si="375"/>
        <v>0</v>
      </c>
      <c r="M1518" s="4">
        <v>109899</v>
      </c>
      <c r="N1518" s="4">
        <v>37155</v>
      </c>
      <c r="O1518" s="4">
        <v>34804</v>
      </c>
      <c r="P1518" s="4">
        <v>0</v>
      </c>
      <c r="Q1518" s="6"/>
      <c r="R1518" s="4">
        <v>2351</v>
      </c>
      <c r="S1518" s="6"/>
      <c r="T1518" s="6"/>
      <c r="U1518" s="6"/>
      <c r="V1518" s="6"/>
      <c r="W1518" s="6"/>
      <c r="X1518" s="4">
        <v>0</v>
      </c>
      <c r="Z1518" s="4">
        <v>958</v>
      </c>
      <c r="AA1518" s="4">
        <v>238</v>
      </c>
      <c r="AB1518" s="4">
        <v>230</v>
      </c>
      <c r="AC1518" s="4">
        <v>8</v>
      </c>
      <c r="AD1518" s="6"/>
      <c r="AE1518" s="6"/>
      <c r="AF1518" s="6"/>
      <c r="AG1518" s="6"/>
      <c r="AH1518" s="4">
        <v>0</v>
      </c>
      <c r="AI1518" s="4">
        <v>0</v>
      </c>
      <c r="AJ1518" s="6"/>
      <c r="AK1518" s="6"/>
      <c r="AL1518" s="6"/>
      <c r="AM1518" s="6"/>
      <c r="AN1518" s="4">
        <v>0</v>
      </c>
      <c r="AO1518" s="4">
        <v>0</v>
      </c>
      <c r="AP1518" s="4">
        <v>0</v>
      </c>
      <c r="AQ1518" s="4">
        <v>0</v>
      </c>
      <c r="AR1518" s="4">
        <v>0</v>
      </c>
      <c r="AS1518" s="6"/>
      <c r="AT1518" s="6"/>
      <c r="AU1518" s="6"/>
      <c r="AV1518" s="6"/>
      <c r="AW1518" s="4">
        <v>958</v>
      </c>
      <c r="AX1518" s="4">
        <v>230</v>
      </c>
      <c r="AY1518" s="6"/>
      <c r="AZ1518" s="4">
        <v>2</v>
      </c>
      <c r="BA1518" s="6"/>
      <c r="BB1518" s="6"/>
      <c r="BC1518" s="6"/>
      <c r="BD1518" s="6"/>
      <c r="BE1518" s="6"/>
      <c r="BF1518" s="6"/>
      <c r="BG1518" s="8">
        <v>44</v>
      </c>
      <c r="BH1518" s="6"/>
      <c r="BI1518" s="6"/>
      <c r="BJ1518" s="6"/>
      <c r="BK1518" s="4">
        <v>5977</v>
      </c>
      <c r="BL1518" s="4">
        <v>31132</v>
      </c>
      <c r="BM1518" s="4">
        <v>57</v>
      </c>
      <c r="BN1518" s="6"/>
      <c r="BO1518" s="6"/>
      <c r="BP1518" s="4">
        <v>49</v>
      </c>
      <c r="BQ1518" s="6"/>
      <c r="BR1518" s="4">
        <v>36915</v>
      </c>
      <c r="BS1518" s="4">
        <v>34572</v>
      </c>
      <c r="BT1518" s="4">
        <v>2343</v>
      </c>
      <c r="BU1518" s="4">
        <v>108939</v>
      </c>
    </row>
    <row r="1519" spans="1:75">
      <c r="A1519" s="21" t="s">
        <v>178</v>
      </c>
      <c r="B1519" s="22">
        <v>42514</v>
      </c>
      <c r="C1519" s="21" t="s">
        <v>394</v>
      </c>
      <c r="D1519" s="23">
        <v>2016</v>
      </c>
      <c r="E1519" s="21" t="s">
        <v>1187</v>
      </c>
      <c r="F1519" s="21">
        <v>4087495</v>
      </c>
      <c r="G1519" s="21">
        <v>418507</v>
      </c>
      <c r="H1519" s="21">
        <v>1429341</v>
      </c>
      <c r="I1519" s="21">
        <v>302</v>
      </c>
      <c r="J1519" s="21">
        <v>18232</v>
      </c>
      <c r="K1519" s="6">
        <v>1411411</v>
      </c>
      <c r="L1519" s="21">
        <v>1185</v>
      </c>
      <c r="M1519" s="21">
        <v>4086896</v>
      </c>
      <c r="N1519" s="21">
        <v>1474863</v>
      </c>
      <c r="O1519" s="21">
        <v>1410226</v>
      </c>
      <c r="P1519" s="21">
        <v>78</v>
      </c>
      <c r="Q1519" s="6">
        <v>0</v>
      </c>
      <c r="R1519" s="21">
        <v>64558</v>
      </c>
      <c r="S1519" s="6">
        <v>0</v>
      </c>
      <c r="T1519" s="6">
        <v>0</v>
      </c>
      <c r="U1519" s="6">
        <v>0</v>
      </c>
      <c r="V1519" s="6">
        <v>0</v>
      </c>
      <c r="W1519" s="6">
        <v>0</v>
      </c>
      <c r="X1519" s="21">
        <v>1</v>
      </c>
      <c r="Y1519" s="38"/>
      <c r="Z1519" s="21">
        <v>81496</v>
      </c>
      <c r="AA1519" s="21">
        <v>18663</v>
      </c>
      <c r="AB1519" s="21">
        <v>18258</v>
      </c>
      <c r="AC1519" s="21">
        <v>405</v>
      </c>
      <c r="AD1519" s="6">
        <v>0</v>
      </c>
      <c r="AE1519" s="6">
        <v>0</v>
      </c>
      <c r="AF1519" s="6">
        <v>0</v>
      </c>
      <c r="AG1519" s="6">
        <v>0</v>
      </c>
      <c r="AH1519" s="21">
        <v>19</v>
      </c>
      <c r="AI1519" s="21">
        <v>17</v>
      </c>
      <c r="AJ1519" s="6">
        <v>0</v>
      </c>
      <c r="AK1519" s="6">
        <v>0</v>
      </c>
      <c r="AL1519" s="6">
        <v>0</v>
      </c>
      <c r="AM1519" s="6">
        <v>0</v>
      </c>
      <c r="AN1519" s="21">
        <v>161</v>
      </c>
      <c r="AO1519" s="21">
        <v>249</v>
      </c>
      <c r="AP1519" s="21">
        <v>34</v>
      </c>
      <c r="AQ1519" s="21">
        <v>185</v>
      </c>
      <c r="AR1519" s="21">
        <v>30</v>
      </c>
      <c r="AS1519" s="6">
        <v>0</v>
      </c>
      <c r="AT1519" s="6">
        <v>0</v>
      </c>
      <c r="AU1519" s="6">
        <v>0</v>
      </c>
      <c r="AV1519" s="6">
        <v>0</v>
      </c>
      <c r="AW1519" s="21">
        <v>81515</v>
      </c>
      <c r="AX1519" s="21">
        <v>18275</v>
      </c>
      <c r="AY1519" s="6">
        <v>0</v>
      </c>
      <c r="AZ1519" s="21">
        <v>433</v>
      </c>
      <c r="BA1519" s="6">
        <v>0</v>
      </c>
      <c r="BB1519" s="6">
        <v>0</v>
      </c>
      <c r="BC1519" s="6">
        <v>0</v>
      </c>
      <c r="BD1519" s="6">
        <v>0</v>
      </c>
      <c r="BE1519" s="6">
        <v>0</v>
      </c>
      <c r="BF1519" s="6">
        <v>0</v>
      </c>
      <c r="BG1519" s="21">
        <v>2971</v>
      </c>
      <c r="BH1519" s="6">
        <v>0</v>
      </c>
      <c r="BI1519" s="6">
        <v>0</v>
      </c>
      <c r="BJ1519" s="6">
        <v>0</v>
      </c>
      <c r="BK1519" s="21">
        <v>517198</v>
      </c>
      <c r="BL1519" s="21">
        <v>959314</v>
      </c>
      <c r="BM1519" s="21">
        <v>3607</v>
      </c>
      <c r="BN1519" s="6">
        <v>0</v>
      </c>
      <c r="BO1519" s="6">
        <v>0</v>
      </c>
      <c r="BP1519" s="21">
        <v>153</v>
      </c>
      <c r="BQ1519" s="6">
        <v>0</v>
      </c>
      <c r="BR1519" s="21">
        <v>1455421</v>
      </c>
      <c r="BS1519" s="21">
        <v>1391333</v>
      </c>
      <c r="BT1519" s="21">
        <v>64088</v>
      </c>
      <c r="BU1519" s="21">
        <v>4004806</v>
      </c>
      <c r="BV1519" s="21"/>
      <c r="BW1519" s="21"/>
    </row>
    <row r="1520" spans="1:75">
      <c r="A1520" s="4" t="s">
        <v>98</v>
      </c>
      <c r="B1520" s="18">
        <v>42311</v>
      </c>
      <c r="C1520" s="4" t="s">
        <v>179</v>
      </c>
      <c r="D1520" s="5">
        <v>2015</v>
      </c>
      <c r="E1520" s="4" t="str">
        <f t="shared" ref="E1520:E1558" si="376">CONCATENATE(A1520,C1520,D1520)</f>
        <v>AdamsGeneral2015</v>
      </c>
      <c r="F1520" s="4">
        <v>6199</v>
      </c>
      <c r="G1520" s="4">
        <v>542</v>
      </c>
      <c r="H1520" s="4">
        <v>2424</v>
      </c>
      <c r="I1520" s="4">
        <v>0</v>
      </c>
      <c r="J1520" s="4">
        <v>0</v>
      </c>
      <c r="K1520" s="6">
        <f t="shared" ref="K1520:K1558" si="377">IF(ISBLANK(I1520),0,H1520+I1520-J1520)</f>
        <v>2424</v>
      </c>
      <c r="L1520" s="4">
        <f t="shared" ref="L1520:L1559" si="378">(H1520+I1520-J1520)-(O1520)</f>
        <v>0</v>
      </c>
      <c r="M1520" s="4">
        <v>6212</v>
      </c>
      <c r="N1520" s="4">
        <v>2437</v>
      </c>
      <c r="O1520" s="4">
        <v>2424</v>
      </c>
      <c r="P1520" s="4">
        <v>0</v>
      </c>
      <c r="Q1520" s="6"/>
      <c r="R1520" s="4">
        <v>13</v>
      </c>
      <c r="S1520" s="6"/>
      <c r="T1520" s="6"/>
      <c r="U1520" s="6"/>
      <c r="V1520" s="6"/>
      <c r="W1520" s="6"/>
      <c r="X1520" s="4">
        <v>0</v>
      </c>
      <c r="Z1520" s="4">
        <v>53</v>
      </c>
      <c r="AA1520" s="4">
        <v>3</v>
      </c>
      <c r="AB1520" s="4">
        <v>3</v>
      </c>
      <c r="AC1520" s="4">
        <v>0</v>
      </c>
      <c r="AD1520" s="6"/>
      <c r="AE1520" s="6"/>
      <c r="AF1520" s="6"/>
      <c r="AG1520" s="6"/>
      <c r="AH1520" s="4">
        <v>0</v>
      </c>
      <c r="AI1520" s="4">
        <v>0</v>
      </c>
      <c r="AJ1520" s="6"/>
      <c r="AK1520" s="6"/>
      <c r="AL1520" s="6"/>
      <c r="AM1520" s="6"/>
      <c r="AN1520" s="4">
        <v>0</v>
      </c>
      <c r="AO1520" s="4">
        <v>0</v>
      </c>
      <c r="AP1520" s="4">
        <v>0</v>
      </c>
      <c r="AQ1520" s="4">
        <v>0</v>
      </c>
      <c r="AR1520" s="4">
        <v>0</v>
      </c>
      <c r="AS1520" s="6"/>
      <c r="AT1520" s="6"/>
      <c r="AU1520" s="6"/>
      <c r="AV1520" s="6"/>
      <c r="AW1520" s="4">
        <v>53</v>
      </c>
      <c r="AX1520" s="4">
        <v>3</v>
      </c>
      <c r="AY1520" s="6"/>
      <c r="AZ1520" s="4">
        <v>0</v>
      </c>
      <c r="BA1520" s="6"/>
      <c r="BB1520" s="6"/>
      <c r="BC1520" s="6"/>
      <c r="BD1520" s="6"/>
      <c r="BE1520" s="6"/>
      <c r="BF1520" s="6"/>
      <c r="BG1520" s="8">
        <v>0</v>
      </c>
      <c r="BH1520" s="6"/>
      <c r="BI1520" s="6"/>
      <c r="BJ1520" s="6"/>
      <c r="BK1520" s="4">
        <v>1365</v>
      </c>
      <c r="BL1520" s="4">
        <v>1072</v>
      </c>
      <c r="BM1520" s="4">
        <v>0</v>
      </c>
      <c r="BN1520" s="6"/>
      <c r="BO1520" s="6"/>
      <c r="BP1520" s="4">
        <v>2</v>
      </c>
      <c r="BQ1520" s="6"/>
      <c r="BR1520" s="4">
        <f t="shared" ref="BR1520:BR1558" si="379">N1520-AA1520-AO1520-AH1520-AZ1520</f>
        <v>2434</v>
      </c>
      <c r="BS1520" s="4">
        <f t="shared" ref="BS1520:BS1558" si="380">O1520-AB1520-AQ1520-AI1520-AZ1520</f>
        <v>2421</v>
      </c>
      <c r="BT1520" s="4">
        <f t="shared" ref="BT1520:BT1558" si="381">R1520-AC1520-AR1520-AJ1520-AK1520-AL1520-AM1520-BA1520</f>
        <v>13</v>
      </c>
      <c r="BU1520" s="4">
        <f t="shared" ref="BU1520:BU1558" si="382">M1520-Z1520-AN1520-AY1520</f>
        <v>6159</v>
      </c>
    </row>
    <row r="1521" spans="1:73">
      <c r="A1521" s="4" t="s">
        <v>101</v>
      </c>
      <c r="B1521" s="18">
        <v>42311</v>
      </c>
      <c r="C1521" s="4" t="s">
        <v>179</v>
      </c>
      <c r="D1521" s="5">
        <v>2015</v>
      </c>
      <c r="E1521" s="4" t="str">
        <f t="shared" si="376"/>
        <v>AsotinGeneral2015</v>
      </c>
      <c r="F1521" s="4">
        <v>13114</v>
      </c>
      <c r="G1521" s="4">
        <v>2660</v>
      </c>
      <c r="H1521" s="4">
        <v>5737</v>
      </c>
      <c r="I1521" s="4">
        <v>0</v>
      </c>
      <c r="J1521" s="4">
        <v>4</v>
      </c>
      <c r="K1521" s="6">
        <f t="shared" si="377"/>
        <v>5733</v>
      </c>
      <c r="L1521" s="4">
        <f t="shared" si="378"/>
        <v>0</v>
      </c>
      <c r="M1521" s="4">
        <v>13114</v>
      </c>
      <c r="N1521" s="4">
        <v>5781</v>
      </c>
      <c r="O1521" s="4">
        <v>5733</v>
      </c>
      <c r="P1521" s="4">
        <v>0</v>
      </c>
      <c r="Q1521" s="6"/>
      <c r="R1521" s="4">
        <v>48</v>
      </c>
      <c r="S1521" s="6"/>
      <c r="T1521" s="6"/>
      <c r="U1521" s="6"/>
      <c r="V1521" s="6"/>
      <c r="W1521" s="6"/>
      <c r="X1521" s="4">
        <v>0</v>
      </c>
      <c r="Z1521" s="4">
        <v>48</v>
      </c>
      <c r="AA1521" s="4">
        <v>6</v>
      </c>
      <c r="AB1521" s="4">
        <v>6</v>
      </c>
      <c r="AC1521" s="4">
        <v>0</v>
      </c>
      <c r="AD1521" s="6"/>
      <c r="AE1521" s="6"/>
      <c r="AF1521" s="6"/>
      <c r="AG1521" s="6"/>
      <c r="AH1521" s="4">
        <v>0</v>
      </c>
      <c r="AI1521" s="4">
        <v>0</v>
      </c>
      <c r="AJ1521" s="6"/>
      <c r="AK1521" s="6"/>
      <c r="AL1521" s="6"/>
      <c r="AM1521" s="6"/>
      <c r="AN1521" s="4">
        <v>0</v>
      </c>
      <c r="AO1521" s="4">
        <v>0</v>
      </c>
      <c r="AP1521" s="4">
        <v>0</v>
      </c>
      <c r="AQ1521" s="4">
        <v>0</v>
      </c>
      <c r="AR1521" s="4">
        <v>0</v>
      </c>
      <c r="AS1521" s="6"/>
      <c r="AT1521" s="6"/>
      <c r="AU1521" s="6"/>
      <c r="AV1521" s="6"/>
      <c r="AW1521" s="4">
        <v>48</v>
      </c>
      <c r="AX1521" s="4">
        <v>6</v>
      </c>
      <c r="AY1521" s="6"/>
      <c r="AZ1521" s="4">
        <v>0</v>
      </c>
      <c r="BA1521" s="6"/>
      <c r="BB1521" s="6"/>
      <c r="BC1521" s="6"/>
      <c r="BD1521" s="6"/>
      <c r="BE1521" s="6"/>
      <c r="BF1521" s="6"/>
      <c r="BG1521" s="8">
        <v>0</v>
      </c>
      <c r="BH1521" s="6"/>
      <c r="BI1521" s="6"/>
      <c r="BJ1521" s="6"/>
      <c r="BK1521" s="4">
        <v>3193</v>
      </c>
      <c r="BL1521" s="4">
        <v>2588</v>
      </c>
      <c r="BM1521" s="4">
        <v>0</v>
      </c>
      <c r="BN1521" s="6"/>
      <c r="BO1521" s="6"/>
      <c r="BP1521" s="4">
        <v>0</v>
      </c>
      <c r="BQ1521" s="6"/>
      <c r="BR1521" s="4">
        <f t="shared" si="379"/>
        <v>5775</v>
      </c>
      <c r="BS1521" s="4">
        <f t="shared" si="380"/>
        <v>5727</v>
      </c>
      <c r="BT1521" s="4">
        <f t="shared" si="381"/>
        <v>48</v>
      </c>
      <c r="BU1521" s="4">
        <f t="shared" si="382"/>
        <v>13066</v>
      </c>
    </row>
    <row r="1522" spans="1:73">
      <c r="A1522" s="4" t="s">
        <v>103</v>
      </c>
      <c r="B1522" s="18">
        <v>42311</v>
      </c>
      <c r="C1522" s="4" t="s">
        <v>179</v>
      </c>
      <c r="D1522" s="5">
        <v>2015</v>
      </c>
      <c r="E1522" s="4" t="str">
        <f t="shared" si="376"/>
        <v>BentonGeneral2015</v>
      </c>
      <c r="F1522" s="4">
        <v>99539</v>
      </c>
      <c r="G1522" s="4">
        <v>4500</v>
      </c>
      <c r="H1522" s="4">
        <v>32612</v>
      </c>
      <c r="I1522" s="4">
        <v>4</v>
      </c>
      <c r="J1522" s="4">
        <v>0</v>
      </c>
      <c r="K1522" s="6">
        <f t="shared" si="377"/>
        <v>32616</v>
      </c>
      <c r="L1522" s="4">
        <f t="shared" si="378"/>
        <v>0</v>
      </c>
      <c r="M1522" s="4">
        <v>100634</v>
      </c>
      <c r="N1522" s="4">
        <v>32988</v>
      </c>
      <c r="O1522" s="4">
        <v>32616</v>
      </c>
      <c r="P1522" s="4">
        <v>0</v>
      </c>
      <c r="Q1522" s="6"/>
      <c r="R1522" s="4">
        <v>372</v>
      </c>
      <c r="S1522" s="6"/>
      <c r="T1522" s="6"/>
      <c r="U1522" s="6"/>
      <c r="V1522" s="6"/>
      <c r="W1522" s="6"/>
      <c r="X1522" s="4">
        <v>0</v>
      </c>
      <c r="Z1522" s="4">
        <v>701</v>
      </c>
      <c r="AA1522" s="4">
        <v>109</v>
      </c>
      <c r="AB1522" s="4">
        <v>106</v>
      </c>
      <c r="AC1522" s="4">
        <v>3</v>
      </c>
      <c r="AD1522" s="6"/>
      <c r="AE1522" s="6"/>
      <c r="AF1522" s="6"/>
      <c r="AG1522" s="6"/>
      <c r="AH1522" s="4">
        <v>0</v>
      </c>
      <c r="AI1522" s="4">
        <v>0</v>
      </c>
      <c r="AJ1522" s="6"/>
      <c r="AK1522" s="6"/>
      <c r="AL1522" s="6"/>
      <c r="AM1522" s="6"/>
      <c r="AN1522" s="4">
        <v>0</v>
      </c>
      <c r="AO1522" s="4">
        <v>0</v>
      </c>
      <c r="AP1522" s="4">
        <v>0</v>
      </c>
      <c r="AQ1522" s="4">
        <v>0</v>
      </c>
      <c r="AR1522" s="4">
        <v>0</v>
      </c>
      <c r="AS1522" s="6"/>
      <c r="AT1522" s="6"/>
      <c r="AU1522" s="6"/>
      <c r="AV1522" s="6"/>
      <c r="AW1522" s="4">
        <v>701</v>
      </c>
      <c r="AX1522" s="4">
        <v>106</v>
      </c>
      <c r="AY1522" s="6"/>
      <c r="AZ1522" s="4">
        <v>0</v>
      </c>
      <c r="BA1522" s="6"/>
      <c r="BB1522" s="6"/>
      <c r="BC1522" s="6"/>
      <c r="BD1522" s="6"/>
      <c r="BE1522" s="6"/>
      <c r="BF1522" s="6"/>
      <c r="BG1522" s="8">
        <v>17</v>
      </c>
      <c r="BH1522" s="6"/>
      <c r="BI1522" s="6"/>
      <c r="BJ1522" s="6"/>
      <c r="BK1522" s="4">
        <v>18857</v>
      </c>
      <c r="BL1522" s="4">
        <v>14114</v>
      </c>
      <c r="BM1522" s="4">
        <v>9</v>
      </c>
      <c r="BN1522" s="6"/>
      <c r="BO1522" s="6"/>
      <c r="BP1522" s="4">
        <v>3</v>
      </c>
      <c r="BQ1522" s="6"/>
      <c r="BR1522" s="4">
        <f t="shared" si="379"/>
        <v>32879</v>
      </c>
      <c r="BS1522" s="4">
        <f t="shared" si="380"/>
        <v>32510</v>
      </c>
      <c r="BT1522" s="4">
        <f t="shared" si="381"/>
        <v>369</v>
      </c>
      <c r="BU1522" s="4">
        <f t="shared" si="382"/>
        <v>99933</v>
      </c>
    </row>
    <row r="1523" spans="1:73">
      <c r="A1523" s="4" t="s">
        <v>105</v>
      </c>
      <c r="B1523" s="18">
        <v>42311</v>
      </c>
      <c r="C1523" s="4" t="s">
        <v>179</v>
      </c>
      <c r="D1523" s="5">
        <v>2015</v>
      </c>
      <c r="E1523" s="4" t="str">
        <f t="shared" si="376"/>
        <v>ChelanGeneral2015</v>
      </c>
      <c r="F1523" s="4">
        <v>40548</v>
      </c>
      <c r="G1523" s="4">
        <v>3003</v>
      </c>
      <c r="H1523" s="4">
        <v>17823</v>
      </c>
      <c r="I1523" s="4">
        <v>0</v>
      </c>
      <c r="J1523" s="4">
        <v>0</v>
      </c>
      <c r="K1523" s="6">
        <f t="shared" si="377"/>
        <v>17823</v>
      </c>
      <c r="L1523" s="4">
        <f t="shared" si="378"/>
        <v>0</v>
      </c>
      <c r="M1523" s="4">
        <v>40781</v>
      </c>
      <c r="N1523" s="4">
        <v>17983</v>
      </c>
      <c r="O1523" s="4">
        <v>17823</v>
      </c>
      <c r="P1523" s="4">
        <v>1</v>
      </c>
      <c r="Q1523" s="6"/>
      <c r="R1523" s="4">
        <v>159</v>
      </c>
      <c r="S1523" s="6"/>
      <c r="T1523" s="6"/>
      <c r="U1523" s="6"/>
      <c r="V1523" s="6"/>
      <c r="W1523" s="6"/>
      <c r="X1523" s="4">
        <v>0</v>
      </c>
      <c r="Z1523" s="4">
        <v>305</v>
      </c>
      <c r="AA1523" s="4">
        <v>41</v>
      </c>
      <c r="AB1523" s="4">
        <v>41</v>
      </c>
      <c r="AC1523" s="4">
        <v>0</v>
      </c>
      <c r="AD1523" s="6"/>
      <c r="AE1523" s="6"/>
      <c r="AF1523" s="6"/>
      <c r="AG1523" s="6"/>
      <c r="AH1523" s="4">
        <v>0</v>
      </c>
      <c r="AI1523" s="4">
        <v>0</v>
      </c>
      <c r="AJ1523" s="6"/>
      <c r="AK1523" s="6"/>
      <c r="AL1523" s="6"/>
      <c r="AM1523" s="6"/>
      <c r="AN1523" s="4">
        <v>0</v>
      </c>
      <c r="AO1523" s="4">
        <v>0</v>
      </c>
      <c r="AP1523" s="4">
        <v>0</v>
      </c>
      <c r="AQ1523" s="4">
        <v>0</v>
      </c>
      <c r="AR1523" s="4">
        <v>0</v>
      </c>
      <c r="AS1523" s="6"/>
      <c r="AT1523" s="6"/>
      <c r="AU1523" s="6"/>
      <c r="AV1523" s="6"/>
      <c r="AW1523" s="4">
        <v>305</v>
      </c>
      <c r="AX1523" s="4">
        <v>41</v>
      </c>
      <c r="AY1523" s="6"/>
      <c r="AZ1523" s="4">
        <v>14</v>
      </c>
      <c r="BA1523" s="6"/>
      <c r="BB1523" s="6"/>
      <c r="BC1523" s="6"/>
      <c r="BD1523" s="6"/>
      <c r="BE1523" s="6"/>
      <c r="BF1523" s="6"/>
      <c r="BG1523" s="8">
        <v>12</v>
      </c>
      <c r="BH1523" s="6"/>
      <c r="BI1523" s="6"/>
      <c r="BJ1523" s="6"/>
      <c r="BK1523" s="4">
        <v>12489</v>
      </c>
      <c r="BL1523" s="4">
        <v>17953</v>
      </c>
      <c r="BM1523" s="4">
        <v>18</v>
      </c>
      <c r="BN1523" s="6"/>
      <c r="BO1523" s="6"/>
      <c r="BP1523" s="4">
        <v>0</v>
      </c>
      <c r="BQ1523" s="6"/>
      <c r="BR1523" s="4">
        <f t="shared" si="379"/>
        <v>17928</v>
      </c>
      <c r="BS1523" s="4">
        <f t="shared" si="380"/>
        <v>17768</v>
      </c>
      <c r="BT1523" s="4">
        <f t="shared" si="381"/>
        <v>159</v>
      </c>
      <c r="BU1523" s="4">
        <f t="shared" si="382"/>
        <v>40476</v>
      </c>
    </row>
    <row r="1524" spans="1:73">
      <c r="A1524" s="4" t="s">
        <v>107</v>
      </c>
      <c r="B1524" s="18">
        <v>42311</v>
      </c>
      <c r="C1524" s="4" t="s">
        <v>179</v>
      </c>
      <c r="D1524" s="5">
        <v>2015</v>
      </c>
      <c r="E1524" s="4" t="str">
        <f t="shared" si="376"/>
        <v>ClallamGeneral2015</v>
      </c>
      <c r="F1524" s="4">
        <v>47509</v>
      </c>
      <c r="G1524" s="4">
        <v>4107</v>
      </c>
      <c r="H1524" s="4">
        <v>22863</v>
      </c>
      <c r="I1524" s="4">
        <v>1</v>
      </c>
      <c r="J1524" s="4">
        <v>1</v>
      </c>
      <c r="K1524" s="6">
        <f t="shared" si="377"/>
        <v>22863</v>
      </c>
      <c r="L1524" s="4">
        <f t="shared" si="378"/>
        <v>0</v>
      </c>
      <c r="M1524" s="4">
        <v>47510</v>
      </c>
      <c r="N1524" s="4">
        <v>23096</v>
      </c>
      <c r="O1524" s="4">
        <v>22863</v>
      </c>
      <c r="P1524" s="4">
        <v>15</v>
      </c>
      <c r="Q1524" s="6"/>
      <c r="R1524" s="4">
        <v>218</v>
      </c>
      <c r="S1524" s="6"/>
      <c r="T1524" s="6"/>
      <c r="U1524" s="6"/>
      <c r="V1524" s="6"/>
      <c r="W1524" s="6"/>
      <c r="X1524" s="4">
        <v>0</v>
      </c>
      <c r="Z1524" s="4">
        <v>550</v>
      </c>
      <c r="AA1524" s="4">
        <v>92</v>
      </c>
      <c r="AB1524" s="4">
        <v>89</v>
      </c>
      <c r="AC1524" s="4">
        <v>3</v>
      </c>
      <c r="AD1524" s="6"/>
      <c r="AE1524" s="6"/>
      <c r="AF1524" s="6"/>
      <c r="AG1524" s="6"/>
      <c r="AH1524" s="4">
        <v>0</v>
      </c>
      <c r="AI1524" s="4">
        <v>0</v>
      </c>
      <c r="AJ1524" s="6"/>
      <c r="AK1524" s="6"/>
      <c r="AL1524" s="6"/>
      <c r="AM1524" s="6"/>
      <c r="AN1524" s="4">
        <v>0</v>
      </c>
      <c r="AO1524" s="4">
        <v>0</v>
      </c>
      <c r="AP1524" s="4">
        <v>0</v>
      </c>
      <c r="AQ1524" s="4">
        <v>0</v>
      </c>
      <c r="AR1524" s="4">
        <v>0</v>
      </c>
      <c r="AS1524" s="6"/>
      <c r="AT1524" s="6"/>
      <c r="AU1524" s="6"/>
      <c r="AV1524" s="6"/>
      <c r="AW1524" s="4">
        <v>550</v>
      </c>
      <c r="AX1524" s="4">
        <v>89</v>
      </c>
      <c r="AY1524" s="6"/>
      <c r="AZ1524" s="4">
        <v>0</v>
      </c>
      <c r="BA1524" s="6"/>
      <c r="BB1524" s="6"/>
      <c r="BC1524" s="6"/>
      <c r="BD1524" s="6"/>
      <c r="BE1524" s="6"/>
      <c r="BF1524" s="6"/>
      <c r="BG1524" s="8">
        <v>7</v>
      </c>
      <c r="BH1524" s="6"/>
      <c r="BI1524" s="6"/>
      <c r="BJ1524" s="6"/>
      <c r="BK1524" s="4">
        <v>15790</v>
      </c>
      <c r="BL1524" s="4">
        <v>7299</v>
      </c>
      <c r="BM1524" s="4">
        <v>40</v>
      </c>
      <c r="BN1524" s="6"/>
      <c r="BO1524" s="6"/>
      <c r="BP1524" s="4">
        <v>16</v>
      </c>
      <c r="BQ1524" s="6"/>
      <c r="BR1524" s="4">
        <f t="shared" si="379"/>
        <v>23004</v>
      </c>
      <c r="BS1524" s="4">
        <f t="shared" si="380"/>
        <v>22774</v>
      </c>
      <c r="BT1524" s="4">
        <f t="shared" si="381"/>
        <v>215</v>
      </c>
      <c r="BU1524" s="4">
        <f t="shared" si="382"/>
        <v>46960</v>
      </c>
    </row>
    <row r="1525" spans="1:73">
      <c r="A1525" s="4" t="s">
        <v>109</v>
      </c>
      <c r="B1525" s="18">
        <v>42311</v>
      </c>
      <c r="C1525" s="4" t="s">
        <v>179</v>
      </c>
      <c r="D1525" s="5">
        <v>2015</v>
      </c>
      <c r="E1525" s="4" t="str">
        <f t="shared" si="376"/>
        <v>ClarkGeneral2015</v>
      </c>
      <c r="F1525" s="4">
        <v>251563</v>
      </c>
      <c r="G1525" s="4">
        <v>29670</v>
      </c>
      <c r="H1525" s="4">
        <v>85529</v>
      </c>
      <c r="I1525" s="4">
        <v>13</v>
      </c>
      <c r="J1525" s="4">
        <v>1</v>
      </c>
      <c r="K1525" s="6">
        <f t="shared" si="377"/>
        <v>85541</v>
      </c>
      <c r="L1525" s="4">
        <f t="shared" si="378"/>
        <v>0</v>
      </c>
      <c r="M1525" s="4">
        <v>251844</v>
      </c>
      <c r="N1525" s="4">
        <v>86768</v>
      </c>
      <c r="O1525" s="4">
        <v>85541</v>
      </c>
      <c r="P1525" s="4">
        <v>0</v>
      </c>
      <c r="Q1525" s="6"/>
      <c r="R1525" s="4">
        <v>1227</v>
      </c>
      <c r="S1525" s="6"/>
      <c r="T1525" s="6"/>
      <c r="U1525" s="6"/>
      <c r="V1525" s="6"/>
      <c r="W1525" s="6"/>
      <c r="X1525" s="4">
        <v>0</v>
      </c>
      <c r="Z1525" s="4">
        <v>1916</v>
      </c>
      <c r="AA1525" s="4">
        <v>407</v>
      </c>
      <c r="AB1525" s="4">
        <v>392</v>
      </c>
      <c r="AC1525" s="4">
        <v>15</v>
      </c>
      <c r="AD1525" s="6"/>
      <c r="AE1525" s="6"/>
      <c r="AF1525" s="6"/>
      <c r="AG1525" s="6"/>
      <c r="AH1525" s="4">
        <v>0</v>
      </c>
      <c r="AI1525" s="4">
        <v>0</v>
      </c>
      <c r="AJ1525" s="6"/>
      <c r="AK1525" s="6"/>
      <c r="AL1525" s="6"/>
      <c r="AM1525" s="6"/>
      <c r="AN1525" s="4">
        <v>4</v>
      </c>
      <c r="AO1525" s="4">
        <v>4</v>
      </c>
      <c r="AP1525" s="4">
        <v>0</v>
      </c>
      <c r="AQ1525" s="4">
        <v>2</v>
      </c>
      <c r="AR1525" s="4">
        <v>2</v>
      </c>
      <c r="AS1525" s="6"/>
      <c r="AT1525" s="6"/>
      <c r="AU1525" s="6"/>
      <c r="AV1525" s="6"/>
      <c r="AW1525" s="4">
        <v>1916</v>
      </c>
      <c r="AX1525" s="4">
        <v>392</v>
      </c>
      <c r="AY1525" s="6"/>
      <c r="AZ1525" s="4">
        <v>5</v>
      </c>
      <c r="BA1525" s="6"/>
      <c r="BB1525" s="6"/>
      <c r="BC1525" s="6"/>
      <c r="BD1525" s="6"/>
      <c r="BE1525" s="6"/>
      <c r="BF1525" s="6"/>
      <c r="BG1525" s="8">
        <v>130</v>
      </c>
      <c r="BH1525" s="6"/>
      <c r="BI1525" s="6"/>
      <c r="BJ1525" s="6"/>
      <c r="BK1525" s="4">
        <v>19359</v>
      </c>
      <c r="BL1525" s="4">
        <v>67274</v>
      </c>
      <c r="BM1525" s="4">
        <v>103</v>
      </c>
      <c r="BN1525" s="6"/>
      <c r="BO1525" s="6"/>
      <c r="BP1525" s="4">
        <v>0</v>
      </c>
      <c r="BQ1525" s="6"/>
      <c r="BR1525" s="4">
        <f t="shared" si="379"/>
        <v>86352</v>
      </c>
      <c r="BS1525" s="4">
        <f t="shared" si="380"/>
        <v>85142</v>
      </c>
      <c r="BT1525" s="4">
        <f t="shared" si="381"/>
        <v>1210</v>
      </c>
      <c r="BU1525" s="4">
        <f t="shared" si="382"/>
        <v>249924</v>
      </c>
    </row>
    <row r="1526" spans="1:73">
      <c r="A1526" s="4" t="s">
        <v>111</v>
      </c>
      <c r="B1526" s="18">
        <v>42311</v>
      </c>
      <c r="C1526" s="4" t="s">
        <v>179</v>
      </c>
      <c r="D1526" s="5">
        <v>2015</v>
      </c>
      <c r="E1526" s="4" t="str">
        <f t="shared" si="376"/>
        <v>ColumbiaGeneral2015</v>
      </c>
      <c r="F1526" s="4">
        <v>2634</v>
      </c>
      <c r="G1526" s="4">
        <v>297</v>
      </c>
      <c r="H1526" s="4">
        <v>1393</v>
      </c>
      <c r="I1526" s="4">
        <v>0</v>
      </c>
      <c r="J1526" s="4">
        <v>0</v>
      </c>
      <c r="K1526" s="6">
        <f t="shared" si="377"/>
        <v>1393</v>
      </c>
      <c r="L1526" s="4">
        <f t="shared" si="378"/>
        <v>0</v>
      </c>
      <c r="M1526" s="4">
        <v>2637</v>
      </c>
      <c r="N1526" s="4">
        <v>1409</v>
      </c>
      <c r="O1526" s="4">
        <v>1393</v>
      </c>
      <c r="P1526" s="4">
        <v>0</v>
      </c>
      <c r="Q1526" s="6"/>
      <c r="R1526" s="4">
        <v>16</v>
      </c>
      <c r="S1526" s="6"/>
      <c r="T1526" s="6"/>
      <c r="U1526" s="6"/>
      <c r="V1526" s="6"/>
      <c r="W1526" s="6"/>
      <c r="X1526" s="4">
        <v>0</v>
      </c>
      <c r="Z1526" s="4">
        <v>23</v>
      </c>
      <c r="AA1526" s="4">
        <v>2</v>
      </c>
      <c r="AB1526" s="4">
        <v>2</v>
      </c>
      <c r="AC1526" s="4">
        <v>0</v>
      </c>
      <c r="AD1526" s="6"/>
      <c r="AE1526" s="6"/>
      <c r="AF1526" s="6"/>
      <c r="AG1526" s="6"/>
      <c r="AH1526" s="4">
        <v>0</v>
      </c>
      <c r="AI1526" s="4">
        <v>0</v>
      </c>
      <c r="AJ1526" s="6"/>
      <c r="AK1526" s="6"/>
      <c r="AL1526" s="6"/>
      <c r="AM1526" s="6"/>
      <c r="AN1526" s="4">
        <v>0</v>
      </c>
      <c r="AO1526" s="4">
        <v>0</v>
      </c>
      <c r="AP1526" s="4">
        <v>0</v>
      </c>
      <c r="AQ1526" s="4">
        <v>0</v>
      </c>
      <c r="AR1526" s="4">
        <v>0</v>
      </c>
      <c r="AS1526" s="6"/>
      <c r="AT1526" s="6"/>
      <c r="AU1526" s="6"/>
      <c r="AV1526" s="6"/>
      <c r="AW1526" s="4">
        <v>23</v>
      </c>
      <c r="AX1526" s="4">
        <v>2</v>
      </c>
      <c r="AY1526" s="6"/>
      <c r="AZ1526" s="4">
        <v>0</v>
      </c>
      <c r="BA1526" s="6"/>
      <c r="BB1526" s="6"/>
      <c r="BC1526" s="6"/>
      <c r="BD1526" s="6"/>
      <c r="BE1526" s="6"/>
      <c r="BF1526" s="6"/>
      <c r="BG1526" s="8">
        <v>0</v>
      </c>
      <c r="BH1526" s="6"/>
      <c r="BI1526" s="6"/>
      <c r="BJ1526" s="6"/>
      <c r="BK1526" s="4">
        <v>895</v>
      </c>
      <c r="BL1526" s="4">
        <v>514</v>
      </c>
      <c r="BM1526" s="4">
        <v>0</v>
      </c>
      <c r="BN1526" s="6"/>
      <c r="BO1526" s="6"/>
      <c r="BP1526" s="4">
        <v>0</v>
      </c>
      <c r="BQ1526" s="6"/>
      <c r="BR1526" s="4">
        <f t="shared" si="379"/>
        <v>1407</v>
      </c>
      <c r="BS1526" s="4">
        <f t="shared" si="380"/>
        <v>1391</v>
      </c>
      <c r="BT1526" s="4">
        <f t="shared" si="381"/>
        <v>16</v>
      </c>
      <c r="BU1526" s="4">
        <f t="shared" si="382"/>
        <v>2614</v>
      </c>
    </row>
    <row r="1527" spans="1:73" ht="29.1">
      <c r="A1527" s="4" t="s">
        <v>113</v>
      </c>
      <c r="B1527" s="18">
        <v>42311</v>
      </c>
      <c r="C1527" s="4" t="s">
        <v>179</v>
      </c>
      <c r="D1527" s="5">
        <v>2015</v>
      </c>
      <c r="E1527" s="4" t="str">
        <f t="shared" si="376"/>
        <v>CowlitzGeneral2015</v>
      </c>
      <c r="F1527" s="4">
        <v>59483</v>
      </c>
      <c r="G1527" s="4">
        <v>6703</v>
      </c>
      <c r="H1527" s="4">
        <v>19885</v>
      </c>
      <c r="I1527" s="4">
        <v>3</v>
      </c>
      <c r="J1527" s="4">
        <v>0</v>
      </c>
      <c r="K1527" s="6">
        <f t="shared" si="377"/>
        <v>19888</v>
      </c>
      <c r="L1527" s="4">
        <f t="shared" si="378"/>
        <v>0</v>
      </c>
      <c r="M1527" s="4">
        <v>59547</v>
      </c>
      <c r="N1527" s="4">
        <v>20046</v>
      </c>
      <c r="O1527" s="4">
        <v>19888</v>
      </c>
      <c r="P1527" s="4">
        <v>0</v>
      </c>
      <c r="Q1527" s="6"/>
      <c r="R1527" s="4">
        <v>159</v>
      </c>
      <c r="S1527" s="6"/>
      <c r="T1527" s="6"/>
      <c r="U1527" s="6"/>
      <c r="V1527" s="6"/>
      <c r="W1527" s="6"/>
      <c r="X1527" s="4">
        <v>-1</v>
      </c>
      <c r="Y1527" s="2" t="s">
        <v>1188</v>
      </c>
      <c r="Z1527" s="4">
        <v>501</v>
      </c>
      <c r="AA1527" s="4">
        <v>58</v>
      </c>
      <c r="AB1527" s="4">
        <v>57</v>
      </c>
      <c r="AC1527" s="4">
        <v>1</v>
      </c>
      <c r="AD1527" s="6"/>
      <c r="AE1527" s="6"/>
      <c r="AF1527" s="6"/>
      <c r="AG1527" s="6"/>
      <c r="AH1527" s="4">
        <v>0</v>
      </c>
      <c r="AI1527" s="4">
        <v>0</v>
      </c>
      <c r="AJ1527" s="6"/>
      <c r="AK1527" s="6"/>
      <c r="AL1527" s="6"/>
      <c r="AM1527" s="6"/>
      <c r="AN1527" s="4">
        <v>0</v>
      </c>
      <c r="AO1527" s="4">
        <v>0</v>
      </c>
      <c r="AP1527" s="4">
        <v>0</v>
      </c>
      <c r="AQ1527" s="4">
        <v>0</v>
      </c>
      <c r="AR1527" s="4">
        <v>0</v>
      </c>
      <c r="AS1527" s="6"/>
      <c r="AT1527" s="6"/>
      <c r="AU1527" s="6"/>
      <c r="AV1527" s="6"/>
      <c r="AW1527" s="4">
        <v>501</v>
      </c>
      <c r="AX1527" s="4">
        <v>57</v>
      </c>
      <c r="AY1527" s="6"/>
      <c r="AZ1527" s="4">
        <v>0</v>
      </c>
      <c r="BA1527" s="6"/>
      <c r="BB1527" s="6"/>
      <c r="BC1527" s="6"/>
      <c r="BD1527" s="6"/>
      <c r="BE1527" s="6"/>
      <c r="BF1527" s="6"/>
      <c r="BG1527" s="8">
        <v>14</v>
      </c>
      <c r="BH1527" s="6"/>
      <c r="BI1527" s="6"/>
      <c r="BJ1527" s="6"/>
      <c r="BK1527" s="4">
        <v>14641</v>
      </c>
      <c r="BL1527" s="4">
        <v>5391</v>
      </c>
      <c r="BM1527" s="4">
        <v>54</v>
      </c>
      <c r="BN1527" s="6"/>
      <c r="BO1527" s="6"/>
      <c r="BP1527" s="4">
        <v>0</v>
      </c>
      <c r="BQ1527" s="6"/>
      <c r="BR1527" s="4">
        <f t="shared" si="379"/>
        <v>19988</v>
      </c>
      <c r="BS1527" s="4">
        <f t="shared" si="380"/>
        <v>19831</v>
      </c>
      <c r="BT1527" s="4">
        <f t="shared" si="381"/>
        <v>158</v>
      </c>
      <c r="BU1527" s="4">
        <f t="shared" si="382"/>
        <v>59046</v>
      </c>
    </row>
    <row r="1528" spans="1:73" ht="57.95">
      <c r="A1528" s="4" t="s">
        <v>115</v>
      </c>
      <c r="B1528" s="18">
        <v>42311</v>
      </c>
      <c r="C1528" s="4" t="s">
        <v>179</v>
      </c>
      <c r="D1528" s="5">
        <v>2015</v>
      </c>
      <c r="E1528" s="4" t="str">
        <f t="shared" si="376"/>
        <v>DouglasGeneral2015</v>
      </c>
      <c r="F1528" s="4">
        <v>19670</v>
      </c>
      <c r="G1528" s="4">
        <v>2314</v>
      </c>
      <c r="H1528" s="4">
        <v>7882</v>
      </c>
      <c r="I1528" s="4">
        <v>0</v>
      </c>
      <c r="J1528" s="4">
        <v>0</v>
      </c>
      <c r="K1528" s="6">
        <f t="shared" si="377"/>
        <v>7882</v>
      </c>
      <c r="L1528" s="4">
        <f t="shared" si="378"/>
        <v>0</v>
      </c>
      <c r="M1528" s="4">
        <v>19670</v>
      </c>
      <c r="N1528" s="4">
        <v>7988</v>
      </c>
      <c r="O1528" s="4">
        <v>7882</v>
      </c>
      <c r="P1528" s="4">
        <v>0</v>
      </c>
      <c r="Q1528" s="6"/>
      <c r="R1528" s="4">
        <v>107</v>
      </c>
      <c r="S1528" s="6"/>
      <c r="T1528" s="6"/>
      <c r="U1528" s="6"/>
      <c r="V1528" s="6"/>
      <c r="W1528" s="6"/>
      <c r="X1528" s="4">
        <v>-1</v>
      </c>
      <c r="Y1528" s="2" t="s">
        <v>1189</v>
      </c>
      <c r="Z1528" s="4">
        <v>130</v>
      </c>
      <c r="AA1528" s="4">
        <v>20</v>
      </c>
      <c r="AB1528" s="4">
        <v>20</v>
      </c>
      <c r="AC1528" s="4">
        <v>0</v>
      </c>
      <c r="AD1528" s="6"/>
      <c r="AE1528" s="6"/>
      <c r="AF1528" s="6"/>
      <c r="AG1528" s="6"/>
      <c r="AH1528" s="4">
        <v>0</v>
      </c>
      <c r="AI1528" s="4">
        <v>0</v>
      </c>
      <c r="AJ1528" s="6"/>
      <c r="AK1528" s="6"/>
      <c r="AL1528" s="6"/>
      <c r="AM1528" s="6"/>
      <c r="AN1528" s="4">
        <v>0</v>
      </c>
      <c r="AO1528" s="4">
        <v>0</v>
      </c>
      <c r="AP1528" s="4">
        <v>0</v>
      </c>
      <c r="AQ1528" s="4">
        <v>0</v>
      </c>
      <c r="AR1528" s="4">
        <v>0</v>
      </c>
      <c r="AS1528" s="6"/>
      <c r="AT1528" s="6"/>
      <c r="AU1528" s="6"/>
      <c r="AV1528" s="6"/>
      <c r="AW1528" s="4">
        <v>130</v>
      </c>
      <c r="AX1528" s="4">
        <v>20</v>
      </c>
      <c r="AY1528" s="6"/>
      <c r="AZ1528" s="4">
        <v>0</v>
      </c>
      <c r="BA1528" s="6"/>
      <c r="BB1528" s="6"/>
      <c r="BC1528" s="6"/>
      <c r="BD1528" s="6"/>
      <c r="BE1528" s="6"/>
      <c r="BF1528" s="6"/>
      <c r="BG1528" s="8">
        <v>2</v>
      </c>
      <c r="BH1528" s="6"/>
      <c r="BI1528" s="6"/>
      <c r="BJ1528" s="6"/>
      <c r="BK1528" s="4">
        <v>4045</v>
      </c>
      <c r="BL1528" s="4">
        <v>3941</v>
      </c>
      <c r="BM1528" s="4">
        <v>8</v>
      </c>
      <c r="BN1528" s="6"/>
      <c r="BO1528" s="6"/>
      <c r="BP1528" s="4">
        <v>0</v>
      </c>
      <c r="BQ1528" s="6"/>
      <c r="BR1528" s="4">
        <f t="shared" si="379"/>
        <v>7968</v>
      </c>
      <c r="BS1528" s="4">
        <f t="shared" si="380"/>
        <v>7862</v>
      </c>
      <c r="BT1528" s="4">
        <f t="shared" si="381"/>
        <v>107</v>
      </c>
      <c r="BU1528" s="4">
        <f t="shared" si="382"/>
        <v>19540</v>
      </c>
    </row>
    <row r="1529" spans="1:73">
      <c r="A1529" s="4" t="s">
        <v>117</v>
      </c>
      <c r="B1529" s="18">
        <v>42311</v>
      </c>
      <c r="C1529" s="4" t="s">
        <v>179</v>
      </c>
      <c r="D1529" s="5">
        <v>2015</v>
      </c>
      <c r="E1529" s="4" t="str">
        <f t="shared" si="376"/>
        <v>FerryGeneral2015</v>
      </c>
      <c r="F1529" s="4">
        <v>4573</v>
      </c>
      <c r="G1529" s="4">
        <v>439</v>
      </c>
      <c r="H1529" s="4">
        <v>2164</v>
      </c>
      <c r="I1529" s="4">
        <v>0</v>
      </c>
      <c r="J1529" s="4">
        <v>0</v>
      </c>
      <c r="K1529" s="6">
        <f t="shared" si="377"/>
        <v>2164</v>
      </c>
      <c r="L1529" s="4">
        <f t="shared" si="378"/>
        <v>0</v>
      </c>
      <c r="M1529" s="4">
        <v>4573</v>
      </c>
      <c r="N1529" s="4">
        <v>2183</v>
      </c>
      <c r="O1529" s="4">
        <v>2164</v>
      </c>
      <c r="P1529" s="4">
        <v>0</v>
      </c>
      <c r="Q1529" s="6"/>
      <c r="R1529" s="4">
        <v>19</v>
      </c>
      <c r="S1529" s="6"/>
      <c r="T1529" s="6"/>
      <c r="U1529" s="6"/>
      <c r="V1529" s="6"/>
      <c r="W1529" s="6"/>
      <c r="X1529" s="4">
        <v>0</v>
      </c>
      <c r="Z1529" s="4">
        <v>49</v>
      </c>
      <c r="AA1529" s="4">
        <v>6</v>
      </c>
      <c r="AB1529" s="4">
        <v>6</v>
      </c>
      <c r="AC1529" s="4">
        <v>0</v>
      </c>
      <c r="AD1529" s="6"/>
      <c r="AE1529" s="6"/>
      <c r="AF1529" s="6"/>
      <c r="AG1529" s="6"/>
      <c r="AH1529" s="4">
        <v>0</v>
      </c>
      <c r="AI1529" s="4">
        <v>0</v>
      </c>
      <c r="AJ1529" s="6"/>
      <c r="AK1529" s="6"/>
      <c r="AL1529" s="6"/>
      <c r="AM1529" s="6"/>
      <c r="AN1529" s="4">
        <v>0</v>
      </c>
      <c r="AO1529" s="4">
        <v>0</v>
      </c>
      <c r="AP1529" s="4">
        <v>0</v>
      </c>
      <c r="AQ1529" s="4">
        <v>0</v>
      </c>
      <c r="AR1529" s="4">
        <v>0</v>
      </c>
      <c r="AS1529" s="6"/>
      <c r="AT1529" s="6"/>
      <c r="AU1529" s="6"/>
      <c r="AV1529" s="6"/>
      <c r="AW1529" s="4">
        <v>49</v>
      </c>
      <c r="AX1529" s="4">
        <v>6</v>
      </c>
      <c r="AY1529" s="6"/>
      <c r="AZ1529" s="4">
        <v>0</v>
      </c>
      <c r="BA1529" s="6"/>
      <c r="BB1529" s="6"/>
      <c r="BC1529" s="6"/>
      <c r="BD1529" s="6"/>
      <c r="BE1529" s="6"/>
      <c r="BF1529" s="6"/>
      <c r="BG1529" s="8">
        <v>0</v>
      </c>
      <c r="BH1529" s="6"/>
      <c r="BI1529" s="6"/>
      <c r="BJ1529" s="6"/>
      <c r="BK1529" s="4">
        <v>630</v>
      </c>
      <c r="BL1529" s="4">
        <v>1553</v>
      </c>
      <c r="BM1529" s="4">
        <v>1</v>
      </c>
      <c r="BN1529" s="6"/>
      <c r="BO1529" s="6"/>
      <c r="BP1529" s="4">
        <v>0</v>
      </c>
      <c r="BQ1529" s="6"/>
      <c r="BR1529" s="4">
        <f t="shared" si="379"/>
        <v>2177</v>
      </c>
      <c r="BS1529" s="4">
        <f t="shared" si="380"/>
        <v>2158</v>
      </c>
      <c r="BT1529" s="4">
        <f t="shared" si="381"/>
        <v>19</v>
      </c>
      <c r="BU1529" s="4">
        <f t="shared" si="382"/>
        <v>4524</v>
      </c>
    </row>
    <row r="1530" spans="1:73">
      <c r="A1530" s="4" t="s">
        <v>119</v>
      </c>
      <c r="B1530" s="18">
        <v>42311</v>
      </c>
      <c r="C1530" s="4" t="s">
        <v>179</v>
      </c>
      <c r="D1530" s="5">
        <v>2015</v>
      </c>
      <c r="E1530" s="4" t="str">
        <f t="shared" si="376"/>
        <v>FranklinGeneral2015</v>
      </c>
      <c r="F1530" s="4">
        <v>30702</v>
      </c>
      <c r="G1530" s="4">
        <v>5208</v>
      </c>
      <c r="H1530" s="4">
        <v>10239</v>
      </c>
      <c r="I1530" s="4">
        <v>3</v>
      </c>
      <c r="J1530" s="4">
        <v>0</v>
      </c>
      <c r="K1530" s="6">
        <f t="shared" si="377"/>
        <v>10242</v>
      </c>
      <c r="L1530" s="4">
        <f t="shared" si="378"/>
        <v>0</v>
      </c>
      <c r="M1530" s="4">
        <v>30722</v>
      </c>
      <c r="N1530" s="4">
        <v>10308</v>
      </c>
      <c r="O1530" s="4">
        <v>10242</v>
      </c>
      <c r="P1530" s="4">
        <v>0</v>
      </c>
      <c r="Q1530" s="6"/>
      <c r="R1530" s="4">
        <v>66</v>
      </c>
      <c r="S1530" s="6"/>
      <c r="T1530" s="6"/>
      <c r="U1530" s="6"/>
      <c r="V1530" s="6"/>
      <c r="W1530" s="6"/>
      <c r="X1530" s="4">
        <v>0</v>
      </c>
      <c r="Z1530" s="4">
        <v>228</v>
      </c>
      <c r="AA1530" s="4">
        <v>35</v>
      </c>
      <c r="AB1530" s="4">
        <v>35</v>
      </c>
      <c r="AC1530" s="4">
        <v>0</v>
      </c>
      <c r="AD1530" s="6"/>
      <c r="AE1530" s="6"/>
      <c r="AF1530" s="6"/>
      <c r="AG1530" s="6"/>
      <c r="AH1530" s="4">
        <v>0</v>
      </c>
      <c r="AI1530" s="4">
        <v>0</v>
      </c>
      <c r="AJ1530" s="6"/>
      <c r="AK1530" s="6"/>
      <c r="AL1530" s="6"/>
      <c r="AM1530" s="6"/>
      <c r="AN1530" s="4">
        <v>0</v>
      </c>
      <c r="AO1530" s="4">
        <v>0</v>
      </c>
      <c r="AP1530" s="4">
        <v>0</v>
      </c>
      <c r="AQ1530" s="4">
        <v>0</v>
      </c>
      <c r="AR1530" s="4">
        <v>0</v>
      </c>
      <c r="AS1530" s="6"/>
      <c r="AT1530" s="6"/>
      <c r="AU1530" s="6"/>
      <c r="AV1530" s="6"/>
      <c r="AW1530" s="4">
        <v>228</v>
      </c>
      <c r="AX1530" s="4">
        <v>35</v>
      </c>
      <c r="AY1530" s="6"/>
      <c r="AZ1530" s="4">
        <v>0</v>
      </c>
      <c r="BA1530" s="6"/>
      <c r="BB1530" s="6"/>
      <c r="BC1530" s="6"/>
      <c r="BD1530" s="6"/>
      <c r="BE1530" s="6"/>
      <c r="BF1530" s="6"/>
      <c r="BG1530" s="8">
        <v>2</v>
      </c>
      <c r="BH1530" s="6"/>
      <c r="BI1530" s="6"/>
      <c r="BJ1530" s="6"/>
      <c r="BK1530" s="4">
        <v>6356</v>
      </c>
      <c r="BL1530" s="4">
        <v>3950</v>
      </c>
      <c r="BM1530" s="4">
        <v>0</v>
      </c>
      <c r="BN1530" s="6"/>
      <c r="BO1530" s="6"/>
      <c r="BP1530" s="4">
        <v>0</v>
      </c>
      <c r="BQ1530" s="6"/>
      <c r="BR1530" s="4">
        <f t="shared" si="379"/>
        <v>10273</v>
      </c>
      <c r="BS1530" s="4">
        <f t="shared" si="380"/>
        <v>10207</v>
      </c>
      <c r="BT1530" s="4">
        <f t="shared" si="381"/>
        <v>66</v>
      </c>
      <c r="BU1530" s="4">
        <f t="shared" si="382"/>
        <v>30494</v>
      </c>
    </row>
    <row r="1531" spans="1:73">
      <c r="A1531" s="4" t="s">
        <v>121</v>
      </c>
      <c r="B1531" s="18">
        <v>42311</v>
      </c>
      <c r="C1531" s="4" t="s">
        <v>179</v>
      </c>
      <c r="D1531" s="5">
        <v>2015</v>
      </c>
      <c r="E1531" s="4" t="str">
        <f t="shared" si="376"/>
        <v>GarfieldGeneral2015</v>
      </c>
      <c r="F1531" s="4">
        <v>1544</v>
      </c>
      <c r="G1531" s="4">
        <v>204</v>
      </c>
      <c r="H1531" s="4">
        <v>936</v>
      </c>
      <c r="I1531" s="4">
        <v>0</v>
      </c>
      <c r="J1531" s="4">
        <v>0</v>
      </c>
      <c r="K1531" s="6">
        <f t="shared" si="377"/>
        <v>936</v>
      </c>
      <c r="L1531" s="4">
        <f t="shared" si="378"/>
        <v>0</v>
      </c>
      <c r="M1531" s="4">
        <v>1544</v>
      </c>
      <c r="N1531" s="4">
        <v>936</v>
      </c>
      <c r="O1531" s="4">
        <v>936</v>
      </c>
      <c r="P1531" s="4">
        <v>0</v>
      </c>
      <c r="Q1531" s="6"/>
      <c r="R1531" s="4">
        <v>0</v>
      </c>
      <c r="S1531" s="6"/>
      <c r="T1531" s="6"/>
      <c r="U1531" s="6"/>
      <c r="V1531" s="6"/>
      <c r="W1531" s="6"/>
      <c r="X1531" s="4">
        <v>0</v>
      </c>
      <c r="Z1531" s="4">
        <v>10</v>
      </c>
      <c r="AA1531" s="4">
        <v>3</v>
      </c>
      <c r="AB1531" s="4">
        <v>3</v>
      </c>
      <c r="AC1531" s="4">
        <v>0</v>
      </c>
      <c r="AD1531" s="6"/>
      <c r="AE1531" s="6"/>
      <c r="AF1531" s="6"/>
      <c r="AG1531" s="6"/>
      <c r="AH1531" s="4">
        <v>0</v>
      </c>
      <c r="AI1531" s="4">
        <v>0</v>
      </c>
      <c r="AJ1531" s="6"/>
      <c r="AK1531" s="6"/>
      <c r="AL1531" s="6"/>
      <c r="AM1531" s="6"/>
      <c r="AN1531" s="4">
        <v>0</v>
      </c>
      <c r="AO1531" s="4">
        <v>0</v>
      </c>
      <c r="AP1531" s="4">
        <v>0</v>
      </c>
      <c r="AQ1531" s="4">
        <v>0</v>
      </c>
      <c r="AR1531" s="4">
        <v>0</v>
      </c>
      <c r="AS1531" s="6"/>
      <c r="AT1531" s="6"/>
      <c r="AU1531" s="6"/>
      <c r="AV1531" s="6"/>
      <c r="AW1531" s="4">
        <v>10</v>
      </c>
      <c r="AX1531" s="4">
        <v>3</v>
      </c>
      <c r="AY1531" s="6"/>
      <c r="AZ1531" s="4">
        <v>0</v>
      </c>
      <c r="BA1531" s="6"/>
      <c r="BB1531" s="6"/>
      <c r="BC1531" s="6"/>
      <c r="BD1531" s="6"/>
      <c r="BE1531" s="6"/>
      <c r="BF1531" s="6"/>
      <c r="BG1531" s="8">
        <v>2</v>
      </c>
      <c r="BH1531" s="6"/>
      <c r="BI1531" s="6"/>
      <c r="BJ1531" s="6"/>
      <c r="BK1531" s="4">
        <v>638</v>
      </c>
      <c r="BL1531" s="4">
        <v>296</v>
      </c>
      <c r="BM1531" s="4">
        <v>2</v>
      </c>
      <c r="BN1531" s="6"/>
      <c r="BO1531" s="6"/>
      <c r="BP1531" s="4">
        <v>0</v>
      </c>
      <c r="BQ1531" s="6"/>
      <c r="BR1531" s="4">
        <f t="shared" si="379"/>
        <v>933</v>
      </c>
      <c r="BS1531" s="4">
        <f t="shared" si="380"/>
        <v>933</v>
      </c>
      <c r="BT1531" s="4">
        <f t="shared" si="381"/>
        <v>0</v>
      </c>
      <c r="BU1531" s="4">
        <f t="shared" si="382"/>
        <v>1534</v>
      </c>
    </row>
    <row r="1532" spans="1:73" ht="29.1">
      <c r="A1532" s="4" t="s">
        <v>123</v>
      </c>
      <c r="B1532" s="18">
        <v>42311</v>
      </c>
      <c r="C1532" s="4" t="s">
        <v>179</v>
      </c>
      <c r="D1532" s="5">
        <v>2015</v>
      </c>
      <c r="E1532" s="4" t="str">
        <f t="shared" si="376"/>
        <v>GrantGeneral2015</v>
      </c>
      <c r="F1532" s="4">
        <v>36698</v>
      </c>
      <c r="G1532" s="4">
        <v>6731</v>
      </c>
      <c r="H1532" s="4">
        <v>14553</v>
      </c>
      <c r="I1532" s="4">
        <v>0</v>
      </c>
      <c r="J1532" s="4">
        <v>1</v>
      </c>
      <c r="K1532" s="6">
        <f t="shared" si="377"/>
        <v>14552</v>
      </c>
      <c r="L1532" s="4">
        <f t="shared" si="378"/>
        <v>0</v>
      </c>
      <c r="M1532" s="4">
        <v>36698</v>
      </c>
      <c r="N1532" s="4">
        <v>14717</v>
      </c>
      <c r="O1532" s="4">
        <v>14552</v>
      </c>
      <c r="P1532" s="4">
        <v>1</v>
      </c>
      <c r="Q1532" s="6"/>
      <c r="R1532" s="4">
        <v>164</v>
      </c>
      <c r="S1532" s="6"/>
      <c r="T1532" s="6"/>
      <c r="U1532" s="6"/>
      <c r="V1532" s="6"/>
      <c r="W1532" s="6"/>
      <c r="X1532" s="4">
        <v>0</v>
      </c>
      <c r="Y1532" s="2" t="s">
        <v>1190</v>
      </c>
      <c r="Z1532" s="4">
        <v>231</v>
      </c>
      <c r="AA1532" s="4">
        <v>40</v>
      </c>
      <c r="AB1532" s="4">
        <v>39</v>
      </c>
      <c r="AC1532" s="4">
        <v>1</v>
      </c>
      <c r="AD1532" s="6"/>
      <c r="AE1532" s="6"/>
      <c r="AF1532" s="6"/>
      <c r="AG1532" s="6"/>
      <c r="AH1532" s="4">
        <v>0</v>
      </c>
      <c r="AI1532" s="4">
        <v>0</v>
      </c>
      <c r="AJ1532" s="6"/>
      <c r="AK1532" s="6"/>
      <c r="AL1532" s="6"/>
      <c r="AM1532" s="6"/>
      <c r="AN1532" s="4">
        <v>0</v>
      </c>
      <c r="AO1532" s="4">
        <v>0</v>
      </c>
      <c r="AP1532" s="4">
        <v>0</v>
      </c>
      <c r="AQ1532" s="4">
        <v>0</v>
      </c>
      <c r="AR1532" s="4">
        <v>0</v>
      </c>
      <c r="AS1532" s="6"/>
      <c r="AT1532" s="6"/>
      <c r="AU1532" s="6"/>
      <c r="AV1532" s="6"/>
      <c r="AW1532" s="4">
        <v>231</v>
      </c>
      <c r="AX1532" s="4">
        <v>39</v>
      </c>
      <c r="AY1532" s="6"/>
      <c r="AZ1532" s="4">
        <v>0</v>
      </c>
      <c r="BA1532" s="6"/>
      <c r="BB1532" s="6"/>
      <c r="BC1532" s="6"/>
      <c r="BD1532" s="6"/>
      <c r="BE1532" s="6"/>
      <c r="BF1532" s="6"/>
      <c r="BG1532" s="8">
        <v>0</v>
      </c>
      <c r="BH1532" s="6"/>
      <c r="BI1532" s="6"/>
      <c r="BJ1532" s="6"/>
      <c r="BK1532" s="4">
        <v>3721</v>
      </c>
      <c r="BL1532" s="4">
        <v>10996</v>
      </c>
      <c r="BM1532" s="4">
        <v>2</v>
      </c>
      <c r="BN1532" s="6"/>
      <c r="BO1532" s="6"/>
      <c r="BP1532" s="4">
        <v>0</v>
      </c>
      <c r="BQ1532" s="6"/>
      <c r="BR1532" s="4">
        <f t="shared" si="379"/>
        <v>14677</v>
      </c>
      <c r="BS1532" s="4">
        <f t="shared" si="380"/>
        <v>14513</v>
      </c>
      <c r="BT1532" s="4">
        <f t="shared" si="381"/>
        <v>163</v>
      </c>
      <c r="BU1532" s="4">
        <f t="shared" si="382"/>
        <v>36467</v>
      </c>
    </row>
    <row r="1533" spans="1:73">
      <c r="A1533" s="4" t="s">
        <v>125</v>
      </c>
      <c r="B1533" s="18">
        <v>42311</v>
      </c>
      <c r="C1533" s="4" t="s">
        <v>179</v>
      </c>
      <c r="D1533" s="5">
        <v>2015</v>
      </c>
      <c r="E1533" s="4" t="str">
        <f t="shared" si="376"/>
        <v>Grays HarborGeneral2015</v>
      </c>
      <c r="F1533" s="4">
        <v>38647</v>
      </c>
      <c r="G1533" s="4">
        <v>6150</v>
      </c>
      <c r="H1533" s="4">
        <v>17484</v>
      </c>
      <c r="I1533" s="4">
        <v>0</v>
      </c>
      <c r="J1533" s="4">
        <v>3</v>
      </c>
      <c r="K1533" s="6">
        <f t="shared" si="377"/>
        <v>17481</v>
      </c>
      <c r="L1533" s="4">
        <f t="shared" si="378"/>
        <v>-13</v>
      </c>
      <c r="M1533" s="4">
        <v>38935</v>
      </c>
      <c r="N1533" s="4">
        <v>17621</v>
      </c>
      <c r="O1533" s="4">
        <v>17494</v>
      </c>
      <c r="P1533" s="4">
        <v>0</v>
      </c>
      <c r="Q1533" s="6"/>
      <c r="R1533" s="4">
        <v>128</v>
      </c>
      <c r="S1533" s="6"/>
      <c r="T1533" s="6"/>
      <c r="U1533" s="6"/>
      <c r="V1533" s="6"/>
      <c r="W1533" s="6"/>
      <c r="X1533" s="4">
        <v>-1</v>
      </c>
      <c r="Y1533" s="2" t="s">
        <v>1191</v>
      </c>
      <c r="Z1533" s="4">
        <v>193</v>
      </c>
      <c r="AA1533" s="4">
        <v>37</v>
      </c>
      <c r="AB1533" s="4">
        <v>35</v>
      </c>
      <c r="AC1533" s="4">
        <v>2</v>
      </c>
      <c r="AD1533" s="6"/>
      <c r="AE1533" s="6"/>
      <c r="AF1533" s="6"/>
      <c r="AG1533" s="6"/>
      <c r="AH1533" s="4">
        <v>0</v>
      </c>
      <c r="AI1533" s="4">
        <v>0</v>
      </c>
      <c r="AJ1533" s="6"/>
      <c r="AK1533" s="6"/>
      <c r="AL1533" s="6"/>
      <c r="AM1533" s="6"/>
      <c r="AN1533" s="4">
        <v>4</v>
      </c>
      <c r="AO1533" s="4">
        <v>4</v>
      </c>
      <c r="AP1533" s="4">
        <v>0</v>
      </c>
      <c r="AQ1533" s="4">
        <v>2</v>
      </c>
      <c r="AR1533" s="4">
        <v>2</v>
      </c>
      <c r="AS1533" s="6"/>
      <c r="AT1533" s="6"/>
      <c r="AU1533" s="6"/>
      <c r="AV1533" s="6"/>
      <c r="AW1533" s="4">
        <v>193</v>
      </c>
      <c r="AX1533" s="4">
        <v>35</v>
      </c>
      <c r="AY1533" s="6"/>
      <c r="AZ1533" s="4">
        <v>0</v>
      </c>
      <c r="BA1533" s="6"/>
      <c r="BB1533" s="6"/>
      <c r="BC1533" s="6"/>
      <c r="BD1533" s="6"/>
      <c r="BE1533" s="6"/>
      <c r="BF1533" s="6"/>
      <c r="BG1533" s="8">
        <v>0</v>
      </c>
      <c r="BH1533" s="6"/>
      <c r="BI1533" s="6"/>
      <c r="BJ1533" s="6"/>
      <c r="BK1533" s="4">
        <v>0</v>
      </c>
      <c r="BL1533" s="4">
        <v>17621</v>
      </c>
      <c r="BM1533" s="4">
        <v>104</v>
      </c>
      <c r="BN1533" s="6"/>
      <c r="BO1533" s="6"/>
      <c r="BP1533" s="4">
        <v>0</v>
      </c>
      <c r="BQ1533" s="6"/>
      <c r="BR1533" s="4">
        <f t="shared" si="379"/>
        <v>17580</v>
      </c>
      <c r="BS1533" s="4">
        <f t="shared" si="380"/>
        <v>17457</v>
      </c>
      <c r="BT1533" s="4">
        <f t="shared" si="381"/>
        <v>124</v>
      </c>
      <c r="BU1533" s="4">
        <f t="shared" si="382"/>
        <v>38738</v>
      </c>
    </row>
    <row r="1534" spans="1:73">
      <c r="A1534" s="4" t="s">
        <v>1192</v>
      </c>
      <c r="B1534" s="18">
        <v>42311</v>
      </c>
      <c r="C1534" s="4" t="s">
        <v>179</v>
      </c>
      <c r="D1534" s="5">
        <v>2015</v>
      </c>
      <c r="E1534" s="4" t="str">
        <f t="shared" si="376"/>
        <v>Island*General2015</v>
      </c>
      <c r="F1534" s="4">
        <v>50531</v>
      </c>
      <c r="G1534" s="4">
        <v>5936</v>
      </c>
      <c r="H1534" s="4">
        <v>22878</v>
      </c>
      <c r="I1534" s="4">
        <v>8</v>
      </c>
      <c r="J1534" s="4">
        <v>2</v>
      </c>
      <c r="K1534" s="6">
        <f t="shared" si="377"/>
        <v>22884</v>
      </c>
      <c r="L1534" s="4">
        <f t="shared" si="378"/>
        <v>0</v>
      </c>
      <c r="M1534" s="4">
        <v>51075</v>
      </c>
      <c r="N1534" s="4">
        <v>23164</v>
      </c>
      <c r="O1534" s="4">
        <v>22884</v>
      </c>
      <c r="P1534" s="4">
        <v>16</v>
      </c>
      <c r="Q1534" s="6"/>
      <c r="R1534" s="4">
        <v>264</v>
      </c>
      <c r="S1534" s="6"/>
      <c r="T1534" s="6"/>
      <c r="U1534" s="6"/>
      <c r="V1534" s="6"/>
      <c r="W1534" s="6"/>
      <c r="X1534" s="4">
        <v>0</v>
      </c>
      <c r="Z1534" s="4">
        <v>2901</v>
      </c>
      <c r="AA1534" s="4">
        <v>410</v>
      </c>
      <c r="AB1534" s="4">
        <v>408</v>
      </c>
      <c r="AC1534" s="4">
        <v>2</v>
      </c>
      <c r="AD1534" s="6"/>
      <c r="AE1534" s="6"/>
      <c r="AF1534" s="6"/>
      <c r="AG1534" s="6"/>
      <c r="AH1534" s="4">
        <v>0</v>
      </c>
      <c r="AI1534" s="4">
        <v>0</v>
      </c>
      <c r="AJ1534" s="6"/>
      <c r="AK1534" s="6"/>
      <c r="AL1534" s="6"/>
      <c r="AM1534" s="6"/>
      <c r="AN1534" s="4">
        <v>1</v>
      </c>
      <c r="AO1534" s="4">
        <v>1</v>
      </c>
      <c r="AP1534" s="4">
        <v>0</v>
      </c>
      <c r="AQ1534" s="4">
        <v>1</v>
      </c>
      <c r="AR1534" s="4">
        <v>0</v>
      </c>
      <c r="AS1534" s="6"/>
      <c r="AT1534" s="6"/>
      <c r="AU1534" s="6"/>
      <c r="AV1534" s="6"/>
      <c r="AW1534" s="4">
        <v>2901</v>
      </c>
      <c r="AX1534" s="4">
        <v>408</v>
      </c>
      <c r="AY1534" s="6"/>
      <c r="AZ1534" s="4">
        <v>0</v>
      </c>
      <c r="BA1534" s="6"/>
      <c r="BB1534" s="6"/>
      <c r="BC1534" s="6"/>
      <c r="BD1534" s="6"/>
      <c r="BE1534" s="6"/>
      <c r="BF1534" s="6"/>
      <c r="BG1534" s="8">
        <v>14</v>
      </c>
      <c r="BH1534" s="6"/>
      <c r="BI1534" s="6"/>
      <c r="BJ1534" s="6"/>
      <c r="BK1534" s="4">
        <v>10127</v>
      </c>
      <c r="BL1534" s="4">
        <v>13023</v>
      </c>
      <c r="BM1534" s="4">
        <v>107</v>
      </c>
      <c r="BN1534" s="6"/>
      <c r="BO1534" s="6"/>
      <c r="BP1534" s="4">
        <v>0</v>
      </c>
      <c r="BQ1534" s="6"/>
      <c r="BR1534" s="4">
        <f t="shared" si="379"/>
        <v>22753</v>
      </c>
      <c r="BS1534" s="4">
        <f t="shared" si="380"/>
        <v>22475</v>
      </c>
      <c r="BT1534" s="4">
        <f t="shared" si="381"/>
        <v>262</v>
      </c>
      <c r="BU1534" s="4">
        <f t="shared" si="382"/>
        <v>48173</v>
      </c>
    </row>
    <row r="1535" spans="1:73">
      <c r="A1535" s="4" t="s">
        <v>129</v>
      </c>
      <c r="B1535" s="18">
        <v>42311</v>
      </c>
      <c r="C1535" s="4" t="s">
        <v>179</v>
      </c>
      <c r="D1535" s="5">
        <v>2015</v>
      </c>
      <c r="E1535" s="4" t="str">
        <f t="shared" si="376"/>
        <v>JeffersonGeneral2015</v>
      </c>
      <c r="F1535" s="4">
        <v>23021</v>
      </c>
      <c r="G1535" s="4">
        <v>2314</v>
      </c>
      <c r="H1535" s="4">
        <v>12672</v>
      </c>
      <c r="I1535" s="4">
        <v>4</v>
      </c>
      <c r="J1535" s="4">
        <v>0</v>
      </c>
      <c r="K1535" s="6">
        <f t="shared" si="377"/>
        <v>12676</v>
      </c>
      <c r="L1535" s="4">
        <f t="shared" si="378"/>
        <v>0</v>
      </c>
      <c r="M1535" s="4">
        <v>23021</v>
      </c>
      <c r="N1535" s="4">
        <v>12804</v>
      </c>
      <c r="O1535" s="4">
        <v>12676</v>
      </c>
      <c r="P1535" s="4">
        <v>0</v>
      </c>
      <c r="Q1535" s="6"/>
      <c r="R1535" s="4">
        <v>128</v>
      </c>
      <c r="S1535" s="6"/>
      <c r="T1535" s="6"/>
      <c r="U1535" s="6"/>
      <c r="V1535" s="6"/>
      <c r="W1535" s="6"/>
      <c r="X1535" s="4">
        <v>0</v>
      </c>
      <c r="Z1535" s="4">
        <v>298</v>
      </c>
      <c r="AA1535" s="4">
        <v>32</v>
      </c>
      <c r="AB1535" s="4">
        <v>32</v>
      </c>
      <c r="AC1535" s="4">
        <v>0</v>
      </c>
      <c r="AD1535" s="6"/>
      <c r="AE1535" s="6"/>
      <c r="AF1535" s="6"/>
      <c r="AG1535" s="6"/>
      <c r="AH1535" s="4">
        <v>0</v>
      </c>
      <c r="AI1535" s="4">
        <v>0</v>
      </c>
      <c r="AJ1535" s="6"/>
      <c r="AK1535" s="6"/>
      <c r="AL1535" s="6"/>
      <c r="AM1535" s="6"/>
      <c r="AN1535" s="4">
        <v>0</v>
      </c>
      <c r="AO1535" s="4">
        <v>0</v>
      </c>
      <c r="AP1535" s="4">
        <v>0</v>
      </c>
      <c r="AQ1535" s="4">
        <v>0</v>
      </c>
      <c r="AR1535" s="4">
        <v>0</v>
      </c>
      <c r="AS1535" s="6"/>
      <c r="AT1535" s="6"/>
      <c r="AU1535" s="6"/>
      <c r="AV1535" s="6"/>
      <c r="AW1535" s="4">
        <v>298</v>
      </c>
      <c r="AX1535" s="4">
        <v>32</v>
      </c>
      <c r="AY1535" s="6"/>
      <c r="AZ1535" s="4">
        <v>0</v>
      </c>
      <c r="BA1535" s="6"/>
      <c r="BB1535" s="6"/>
      <c r="BC1535" s="6"/>
      <c r="BD1535" s="6"/>
      <c r="BE1535" s="6"/>
      <c r="BF1535" s="6"/>
      <c r="BG1535" s="8">
        <v>14</v>
      </c>
      <c r="BH1535" s="6"/>
      <c r="BI1535" s="6"/>
      <c r="BJ1535" s="6"/>
      <c r="BK1535" s="4">
        <v>5236</v>
      </c>
      <c r="BL1535" s="4">
        <v>7554</v>
      </c>
      <c r="BM1535" s="4">
        <v>12</v>
      </c>
      <c r="BN1535" s="6"/>
      <c r="BO1535" s="6"/>
      <c r="BP1535" s="4">
        <v>0</v>
      </c>
      <c r="BQ1535" s="6"/>
      <c r="BR1535" s="4">
        <f t="shared" si="379"/>
        <v>12772</v>
      </c>
      <c r="BS1535" s="4">
        <f t="shared" si="380"/>
        <v>12644</v>
      </c>
      <c r="BT1535" s="4">
        <f t="shared" si="381"/>
        <v>128</v>
      </c>
      <c r="BU1535" s="4">
        <f t="shared" si="382"/>
        <v>22723</v>
      </c>
    </row>
    <row r="1536" spans="1:73">
      <c r="A1536" s="4" t="s">
        <v>131</v>
      </c>
      <c r="B1536" s="18">
        <v>42311</v>
      </c>
      <c r="C1536" s="4" t="s">
        <v>179</v>
      </c>
      <c r="D1536" s="5">
        <v>2015</v>
      </c>
      <c r="E1536" s="4" t="str">
        <f t="shared" si="376"/>
        <v>KingGeneral2015</v>
      </c>
      <c r="F1536" s="4">
        <v>1193706</v>
      </c>
      <c r="G1536" s="4">
        <v>112795</v>
      </c>
      <c r="H1536" s="4">
        <v>467553</v>
      </c>
      <c r="I1536" s="4">
        <v>72</v>
      </c>
      <c r="J1536" s="4">
        <v>17</v>
      </c>
      <c r="K1536" s="6">
        <f t="shared" si="377"/>
        <v>467608</v>
      </c>
      <c r="L1536" s="4">
        <f t="shared" si="378"/>
        <v>0</v>
      </c>
      <c r="M1536" s="4">
        <v>1204515</v>
      </c>
      <c r="N1536" s="4">
        <v>474363</v>
      </c>
      <c r="O1536" s="4">
        <v>467608</v>
      </c>
      <c r="P1536" s="4">
        <v>1</v>
      </c>
      <c r="Q1536" s="6"/>
      <c r="R1536" s="4">
        <v>6754</v>
      </c>
      <c r="S1536" s="6"/>
      <c r="T1536" s="6"/>
      <c r="U1536" s="6"/>
      <c r="V1536" s="6"/>
      <c r="W1536" s="6"/>
      <c r="X1536" s="4">
        <v>0</v>
      </c>
      <c r="Z1536" s="4">
        <v>16774</v>
      </c>
      <c r="AA1536" s="4">
        <v>2759</v>
      </c>
      <c r="AB1536" s="4">
        <v>2725</v>
      </c>
      <c r="AC1536" s="4">
        <v>34</v>
      </c>
      <c r="AD1536" s="6"/>
      <c r="AE1536" s="6"/>
      <c r="AF1536" s="6"/>
      <c r="AG1536" s="6"/>
      <c r="AH1536" s="4">
        <v>0</v>
      </c>
      <c r="AI1536" s="4">
        <v>0</v>
      </c>
      <c r="AJ1536" s="6"/>
      <c r="AK1536" s="6"/>
      <c r="AL1536" s="6"/>
      <c r="AM1536" s="6"/>
      <c r="AN1536" s="4">
        <v>47</v>
      </c>
      <c r="AO1536" s="4">
        <v>52</v>
      </c>
      <c r="AP1536" s="4">
        <v>1</v>
      </c>
      <c r="AQ1536" s="4">
        <v>34</v>
      </c>
      <c r="AR1536" s="4">
        <v>17</v>
      </c>
      <c r="AS1536" s="6"/>
      <c r="AT1536" s="6"/>
      <c r="AU1536" s="6"/>
      <c r="AV1536" s="6"/>
      <c r="AW1536" s="4">
        <v>16774</v>
      </c>
      <c r="AX1536" s="4">
        <v>2725</v>
      </c>
      <c r="AY1536" s="6"/>
      <c r="AZ1536" s="4">
        <v>274</v>
      </c>
      <c r="BA1536" s="6"/>
      <c r="BB1536" s="6"/>
      <c r="BC1536" s="6"/>
      <c r="BD1536" s="6"/>
      <c r="BE1536" s="6"/>
      <c r="BF1536" s="6"/>
      <c r="BG1536" s="8">
        <v>844</v>
      </c>
      <c r="BH1536" s="6"/>
      <c r="BI1536" s="6"/>
      <c r="BJ1536" s="6"/>
      <c r="BK1536" s="4">
        <v>124837</v>
      </c>
      <c r="BL1536" s="4">
        <v>348408</v>
      </c>
      <c r="BM1536" s="4">
        <v>2419</v>
      </c>
      <c r="BN1536" s="6"/>
      <c r="BO1536" s="6"/>
      <c r="BP1536" s="4">
        <v>0</v>
      </c>
      <c r="BQ1536" s="6"/>
      <c r="BR1536" s="4">
        <f t="shared" si="379"/>
        <v>471278</v>
      </c>
      <c r="BS1536" s="4">
        <f t="shared" si="380"/>
        <v>464575</v>
      </c>
      <c r="BT1536" s="4">
        <f t="shared" si="381"/>
        <v>6703</v>
      </c>
      <c r="BU1536" s="4">
        <f t="shared" si="382"/>
        <v>1187694</v>
      </c>
    </row>
    <row r="1537" spans="1:73" ht="29.1">
      <c r="A1537" s="4" t="s">
        <v>133</v>
      </c>
      <c r="B1537" s="18">
        <v>42311</v>
      </c>
      <c r="C1537" s="4" t="s">
        <v>179</v>
      </c>
      <c r="D1537" s="5">
        <v>2015</v>
      </c>
      <c r="E1537" s="4" t="str">
        <f t="shared" si="376"/>
        <v>KitsapGeneral2015</v>
      </c>
      <c r="F1537" s="4">
        <v>154355</v>
      </c>
      <c r="G1537" s="4">
        <v>58251</v>
      </c>
      <c r="H1537" s="4">
        <v>58929</v>
      </c>
      <c r="I1537" s="4">
        <v>7</v>
      </c>
      <c r="J1537" s="4">
        <v>0</v>
      </c>
      <c r="K1537" s="6">
        <f t="shared" si="377"/>
        <v>58936</v>
      </c>
      <c r="L1537" s="4">
        <f t="shared" si="378"/>
        <v>-4</v>
      </c>
      <c r="M1537" s="4">
        <v>154647</v>
      </c>
      <c r="N1537" s="4">
        <v>59614</v>
      </c>
      <c r="O1537" s="4">
        <v>58940</v>
      </c>
      <c r="P1537" s="4">
        <v>1</v>
      </c>
      <c r="Q1537" s="6"/>
      <c r="R1537" s="4">
        <v>677</v>
      </c>
      <c r="S1537" s="6"/>
      <c r="T1537" s="6"/>
      <c r="U1537" s="6"/>
      <c r="V1537" s="6"/>
      <c r="W1537" s="6"/>
      <c r="X1537" s="4">
        <v>-4</v>
      </c>
      <c r="Y1537" s="2" t="s">
        <v>1193</v>
      </c>
      <c r="Z1537" s="4">
        <v>7761</v>
      </c>
      <c r="AA1537" s="4">
        <v>1251</v>
      </c>
      <c r="AB1537" s="4">
        <v>1228</v>
      </c>
      <c r="AC1537" s="4">
        <v>23</v>
      </c>
      <c r="AD1537" s="6"/>
      <c r="AE1537" s="6"/>
      <c r="AF1537" s="6"/>
      <c r="AG1537" s="6"/>
      <c r="AH1537" s="4">
        <v>0</v>
      </c>
      <c r="AI1537" s="4">
        <v>0</v>
      </c>
      <c r="AJ1537" s="6"/>
      <c r="AK1537" s="6"/>
      <c r="AL1537" s="6"/>
      <c r="AM1537" s="6"/>
      <c r="AN1537" s="4">
        <v>1</v>
      </c>
      <c r="AO1537" s="4">
        <v>1</v>
      </c>
      <c r="AP1537" s="4">
        <v>1</v>
      </c>
      <c r="AQ1537" s="4">
        <v>0</v>
      </c>
      <c r="AR1537" s="4">
        <v>0</v>
      </c>
      <c r="AS1537" s="6"/>
      <c r="AT1537" s="6"/>
      <c r="AU1537" s="6"/>
      <c r="AV1537" s="6"/>
      <c r="AW1537" s="4">
        <v>7761</v>
      </c>
      <c r="AX1537" s="4">
        <v>1228</v>
      </c>
      <c r="AY1537" s="6"/>
      <c r="AZ1537" s="4">
        <v>9</v>
      </c>
      <c r="BA1537" s="6"/>
      <c r="BB1537" s="6"/>
      <c r="BC1537" s="6"/>
      <c r="BD1537" s="6"/>
      <c r="BE1537" s="6"/>
      <c r="BF1537" s="6"/>
      <c r="BG1537" s="8">
        <v>91</v>
      </c>
      <c r="BH1537" s="6"/>
      <c r="BI1537" s="6"/>
      <c r="BJ1537" s="6"/>
      <c r="BK1537" s="4">
        <v>21978</v>
      </c>
      <c r="BL1537" s="4">
        <v>37536</v>
      </c>
      <c r="BM1537" s="4">
        <v>0</v>
      </c>
      <c r="BN1537" s="6"/>
      <c r="BO1537" s="6"/>
      <c r="BP1537" s="4">
        <v>172</v>
      </c>
      <c r="BQ1537" s="6"/>
      <c r="BR1537" s="4">
        <f t="shared" si="379"/>
        <v>58353</v>
      </c>
      <c r="BS1537" s="4">
        <f t="shared" si="380"/>
        <v>57703</v>
      </c>
      <c r="BT1537" s="4">
        <f t="shared" si="381"/>
        <v>654</v>
      </c>
      <c r="BU1537" s="4">
        <f t="shared" si="382"/>
        <v>146885</v>
      </c>
    </row>
    <row r="1538" spans="1:73" ht="29.1">
      <c r="A1538" s="4" t="s">
        <v>135</v>
      </c>
      <c r="B1538" s="18">
        <v>42311</v>
      </c>
      <c r="C1538" s="4" t="s">
        <v>179</v>
      </c>
      <c r="D1538" s="5">
        <v>2015</v>
      </c>
      <c r="E1538" s="4" t="str">
        <f t="shared" si="376"/>
        <v>KittitasGeneral2015</v>
      </c>
      <c r="F1538" s="4">
        <v>22329</v>
      </c>
      <c r="G1538" s="4">
        <v>2952</v>
      </c>
      <c r="H1538" s="4">
        <v>9115</v>
      </c>
      <c r="I1538" s="4">
        <v>1</v>
      </c>
      <c r="J1538" s="4">
        <v>1</v>
      </c>
      <c r="K1538" s="6">
        <f t="shared" si="377"/>
        <v>9115</v>
      </c>
      <c r="L1538" s="4">
        <f t="shared" si="378"/>
        <v>0</v>
      </c>
      <c r="M1538" s="4">
        <v>22388</v>
      </c>
      <c r="N1538" s="4">
        <v>9253</v>
      </c>
      <c r="O1538" s="4">
        <v>9115</v>
      </c>
      <c r="P1538" s="4">
        <v>0</v>
      </c>
      <c r="Q1538" s="6"/>
      <c r="R1538" s="4">
        <v>137</v>
      </c>
      <c r="S1538" s="6"/>
      <c r="T1538" s="6"/>
      <c r="U1538" s="6"/>
      <c r="V1538" s="6"/>
      <c r="W1538" s="6"/>
      <c r="X1538" s="4">
        <v>1</v>
      </c>
      <c r="Y1538" s="2" t="s">
        <v>1194</v>
      </c>
      <c r="Z1538" s="4">
        <v>177</v>
      </c>
      <c r="AA1538" s="4">
        <v>27</v>
      </c>
      <c r="AB1538" s="4">
        <v>25</v>
      </c>
      <c r="AC1538" s="4">
        <v>2</v>
      </c>
      <c r="AD1538" s="6"/>
      <c r="AE1538" s="6"/>
      <c r="AF1538" s="6"/>
      <c r="AG1538" s="6"/>
      <c r="AH1538" s="4">
        <v>0</v>
      </c>
      <c r="AI1538" s="4">
        <v>0</v>
      </c>
      <c r="AJ1538" s="6"/>
      <c r="AK1538" s="6"/>
      <c r="AL1538" s="6"/>
      <c r="AM1538" s="6"/>
      <c r="AN1538" s="4">
        <v>0</v>
      </c>
      <c r="AO1538" s="4">
        <v>1</v>
      </c>
      <c r="AP1538" s="4">
        <v>0</v>
      </c>
      <c r="AQ1538" s="4">
        <v>1</v>
      </c>
      <c r="AR1538" s="4">
        <v>0</v>
      </c>
      <c r="AS1538" s="6"/>
      <c r="AT1538" s="6"/>
      <c r="AU1538" s="6"/>
      <c r="AV1538" s="6"/>
      <c r="AW1538" s="4">
        <v>177</v>
      </c>
      <c r="AX1538" s="4">
        <v>25</v>
      </c>
      <c r="AY1538" s="6"/>
      <c r="AZ1538" s="4">
        <v>0</v>
      </c>
      <c r="BA1538" s="6"/>
      <c r="BB1538" s="6"/>
      <c r="BC1538" s="6"/>
      <c r="BD1538" s="6"/>
      <c r="BE1538" s="6"/>
      <c r="BF1538" s="6"/>
      <c r="BG1538" s="8">
        <v>10</v>
      </c>
      <c r="BH1538" s="6"/>
      <c r="BI1538" s="6"/>
      <c r="BJ1538" s="6"/>
      <c r="BK1538" s="4">
        <v>6026</v>
      </c>
      <c r="BL1538" s="4">
        <v>3217</v>
      </c>
      <c r="BM1538" s="4">
        <v>19</v>
      </c>
      <c r="BN1538" s="6"/>
      <c r="BO1538" s="6"/>
      <c r="BP1538" s="4">
        <v>10</v>
      </c>
      <c r="BQ1538" s="6"/>
      <c r="BR1538" s="4">
        <f t="shared" si="379"/>
        <v>9225</v>
      </c>
      <c r="BS1538" s="4">
        <f t="shared" si="380"/>
        <v>9089</v>
      </c>
      <c r="BT1538" s="4">
        <f t="shared" si="381"/>
        <v>135</v>
      </c>
      <c r="BU1538" s="4">
        <f t="shared" si="382"/>
        <v>22211</v>
      </c>
    </row>
    <row r="1539" spans="1:73">
      <c r="A1539" s="4" t="s">
        <v>137</v>
      </c>
      <c r="B1539" s="18">
        <v>42311</v>
      </c>
      <c r="C1539" s="4" t="s">
        <v>179</v>
      </c>
      <c r="D1539" s="5">
        <v>2015</v>
      </c>
      <c r="E1539" s="4" t="str">
        <f t="shared" si="376"/>
        <v>KlickitatGeneral2015</v>
      </c>
      <c r="F1539" s="4">
        <v>13336</v>
      </c>
      <c r="G1539" s="4">
        <v>1638</v>
      </c>
      <c r="H1539" s="4">
        <v>5447</v>
      </c>
      <c r="I1539" s="4">
        <v>0</v>
      </c>
      <c r="J1539" s="4">
        <v>0</v>
      </c>
      <c r="K1539" s="6">
        <f t="shared" si="377"/>
        <v>5447</v>
      </c>
      <c r="L1539" s="4">
        <f t="shared" si="378"/>
        <v>0</v>
      </c>
      <c r="M1539" s="4">
        <v>13397</v>
      </c>
      <c r="N1539" s="4">
        <v>5493</v>
      </c>
      <c r="O1539" s="4">
        <v>5447</v>
      </c>
      <c r="P1539" s="4">
        <v>0</v>
      </c>
      <c r="Q1539" s="6"/>
      <c r="R1539" s="4">
        <v>46</v>
      </c>
      <c r="S1539" s="6"/>
      <c r="T1539" s="6"/>
      <c r="U1539" s="6"/>
      <c r="V1539" s="6"/>
      <c r="W1539" s="6"/>
      <c r="X1539" s="4">
        <v>0</v>
      </c>
      <c r="Z1539" s="4">
        <v>124</v>
      </c>
      <c r="AA1539" s="4">
        <v>11</v>
      </c>
      <c r="AB1539" s="4">
        <v>11</v>
      </c>
      <c r="AC1539" s="4">
        <v>0</v>
      </c>
      <c r="AD1539" s="6"/>
      <c r="AE1539" s="6"/>
      <c r="AF1539" s="6"/>
      <c r="AG1539" s="6"/>
      <c r="AH1539" s="4">
        <v>0</v>
      </c>
      <c r="AI1539" s="4">
        <v>0</v>
      </c>
      <c r="AJ1539" s="6"/>
      <c r="AK1539" s="6"/>
      <c r="AL1539" s="6"/>
      <c r="AM1539" s="6"/>
      <c r="AN1539" s="4">
        <v>0</v>
      </c>
      <c r="AO1539" s="4">
        <v>0</v>
      </c>
      <c r="AP1539" s="4">
        <v>0</v>
      </c>
      <c r="AQ1539" s="4">
        <v>0</v>
      </c>
      <c r="AR1539" s="4">
        <v>0</v>
      </c>
      <c r="AS1539" s="6"/>
      <c r="AT1539" s="6"/>
      <c r="AU1539" s="6"/>
      <c r="AV1539" s="6"/>
      <c r="AW1539" s="4">
        <v>124</v>
      </c>
      <c r="AX1539" s="4">
        <v>11</v>
      </c>
      <c r="AY1539" s="6"/>
      <c r="AZ1539" s="4">
        <v>0</v>
      </c>
      <c r="BA1539" s="6"/>
      <c r="BB1539" s="6"/>
      <c r="BC1539" s="6"/>
      <c r="BD1539" s="6"/>
      <c r="BE1539" s="6"/>
      <c r="BF1539" s="6"/>
      <c r="BG1539" s="8">
        <v>3</v>
      </c>
      <c r="BH1539" s="6"/>
      <c r="BI1539" s="6"/>
      <c r="BJ1539" s="6"/>
      <c r="BK1539" s="4">
        <v>3919</v>
      </c>
      <c r="BL1539" s="4">
        <v>1571</v>
      </c>
      <c r="BM1539" s="4">
        <v>12</v>
      </c>
      <c r="BN1539" s="6"/>
      <c r="BO1539" s="6"/>
      <c r="BP1539" s="4">
        <v>0</v>
      </c>
      <c r="BQ1539" s="6"/>
      <c r="BR1539" s="4">
        <f t="shared" si="379"/>
        <v>5482</v>
      </c>
      <c r="BS1539" s="4">
        <f t="shared" si="380"/>
        <v>5436</v>
      </c>
      <c r="BT1539" s="4">
        <f t="shared" si="381"/>
        <v>46</v>
      </c>
      <c r="BU1539" s="4">
        <f t="shared" si="382"/>
        <v>13273</v>
      </c>
    </row>
    <row r="1540" spans="1:73" ht="29.1">
      <c r="A1540" s="4" t="s">
        <v>139</v>
      </c>
      <c r="B1540" s="18">
        <v>42311</v>
      </c>
      <c r="C1540" s="4" t="s">
        <v>179</v>
      </c>
      <c r="D1540" s="5">
        <v>2015</v>
      </c>
      <c r="E1540" s="4" t="str">
        <f t="shared" si="376"/>
        <v>LewisGeneral2015</v>
      </c>
      <c r="F1540" s="4">
        <v>43795</v>
      </c>
      <c r="G1540" s="4">
        <v>3987</v>
      </c>
      <c r="H1540" s="4">
        <v>17813</v>
      </c>
      <c r="I1540" s="4">
        <v>0</v>
      </c>
      <c r="J1540" s="4">
        <v>2</v>
      </c>
      <c r="K1540" s="6">
        <f t="shared" si="377"/>
        <v>17811</v>
      </c>
      <c r="L1540" s="4">
        <f t="shared" si="378"/>
        <v>-1</v>
      </c>
      <c r="M1540" s="4">
        <v>43795</v>
      </c>
      <c r="N1540" s="4">
        <v>17986</v>
      </c>
      <c r="O1540" s="4">
        <v>17812</v>
      </c>
      <c r="P1540" s="4">
        <v>0</v>
      </c>
      <c r="Q1540" s="6"/>
      <c r="R1540" s="4">
        <v>174</v>
      </c>
      <c r="S1540" s="6"/>
      <c r="T1540" s="6"/>
      <c r="U1540" s="6"/>
      <c r="V1540" s="6"/>
      <c r="W1540" s="6"/>
      <c r="X1540" s="4">
        <v>0</v>
      </c>
      <c r="Y1540" s="2" t="s">
        <v>1195</v>
      </c>
      <c r="Z1540" s="4">
        <v>284</v>
      </c>
      <c r="AA1540" s="4">
        <v>42</v>
      </c>
      <c r="AB1540" s="4">
        <v>41</v>
      </c>
      <c r="AC1540" s="4">
        <v>1</v>
      </c>
      <c r="AD1540" s="6"/>
      <c r="AE1540" s="6"/>
      <c r="AF1540" s="6"/>
      <c r="AG1540" s="6"/>
      <c r="AH1540" s="4">
        <v>0</v>
      </c>
      <c r="AI1540" s="4">
        <v>0</v>
      </c>
      <c r="AJ1540" s="6"/>
      <c r="AK1540" s="6"/>
      <c r="AL1540" s="6"/>
      <c r="AM1540" s="6"/>
      <c r="AN1540" s="4">
        <v>0</v>
      </c>
      <c r="AO1540" s="4">
        <v>0</v>
      </c>
      <c r="AP1540" s="4">
        <v>0</v>
      </c>
      <c r="AQ1540" s="4">
        <v>0</v>
      </c>
      <c r="AR1540" s="4">
        <v>0</v>
      </c>
      <c r="AS1540" s="6"/>
      <c r="AT1540" s="6"/>
      <c r="AU1540" s="6"/>
      <c r="AV1540" s="6"/>
      <c r="AW1540" s="4">
        <v>284</v>
      </c>
      <c r="AX1540" s="4">
        <v>41</v>
      </c>
      <c r="AY1540" s="6"/>
      <c r="AZ1540" s="4">
        <v>0</v>
      </c>
      <c r="BA1540" s="6"/>
      <c r="BB1540" s="6"/>
      <c r="BC1540" s="6"/>
      <c r="BD1540" s="6"/>
      <c r="BE1540" s="6"/>
      <c r="BF1540" s="6"/>
      <c r="BG1540" s="8">
        <v>6</v>
      </c>
      <c r="BH1540" s="6"/>
      <c r="BI1540" s="6"/>
      <c r="BJ1540" s="6"/>
      <c r="BK1540" s="4">
        <v>5998</v>
      </c>
      <c r="BL1540" s="4">
        <v>11982</v>
      </c>
      <c r="BM1540" s="4">
        <v>5</v>
      </c>
      <c r="BN1540" s="6"/>
      <c r="BO1540" s="6"/>
      <c r="BP1540" s="4">
        <v>0</v>
      </c>
      <c r="BQ1540" s="6"/>
      <c r="BR1540" s="4">
        <f t="shared" si="379"/>
        <v>17944</v>
      </c>
      <c r="BS1540" s="4">
        <f t="shared" si="380"/>
        <v>17771</v>
      </c>
      <c r="BT1540" s="4">
        <f t="shared" si="381"/>
        <v>173</v>
      </c>
      <c r="BU1540" s="4">
        <f t="shared" si="382"/>
        <v>43511</v>
      </c>
    </row>
    <row r="1541" spans="1:73" ht="43.5">
      <c r="A1541" s="4" t="s">
        <v>141</v>
      </c>
      <c r="B1541" s="18">
        <v>42311</v>
      </c>
      <c r="C1541" s="4" t="s">
        <v>179</v>
      </c>
      <c r="D1541" s="5">
        <v>2015</v>
      </c>
      <c r="E1541" s="4" t="str">
        <f t="shared" si="376"/>
        <v>LincolnGeneral2015</v>
      </c>
      <c r="F1541" s="4">
        <v>6806</v>
      </c>
      <c r="G1541" s="4">
        <v>673</v>
      </c>
      <c r="H1541" s="4">
        <v>3922</v>
      </c>
      <c r="I1541" s="4">
        <v>0</v>
      </c>
      <c r="J1541" s="4">
        <v>0</v>
      </c>
      <c r="K1541" s="6">
        <f t="shared" si="377"/>
        <v>3922</v>
      </c>
      <c r="L1541" s="4">
        <f t="shared" si="378"/>
        <v>-10</v>
      </c>
      <c r="M1541" s="4">
        <v>6806</v>
      </c>
      <c r="N1541" s="4">
        <v>4045</v>
      </c>
      <c r="O1541" s="4">
        <v>3932</v>
      </c>
      <c r="P1541" s="4">
        <v>0</v>
      </c>
      <c r="Q1541" s="6"/>
      <c r="R1541" s="4">
        <v>113</v>
      </c>
      <c r="S1541" s="6"/>
      <c r="T1541" s="6"/>
      <c r="U1541" s="6"/>
      <c r="V1541" s="6"/>
      <c r="W1541" s="6"/>
      <c r="X1541" s="4">
        <v>0</v>
      </c>
      <c r="Y1541" s="2" t="s">
        <v>1196</v>
      </c>
      <c r="Z1541" s="4">
        <v>76</v>
      </c>
      <c r="AA1541" s="4">
        <v>17</v>
      </c>
      <c r="AB1541" s="4">
        <v>16</v>
      </c>
      <c r="AC1541" s="4">
        <v>1</v>
      </c>
      <c r="AD1541" s="6"/>
      <c r="AE1541" s="6"/>
      <c r="AF1541" s="6"/>
      <c r="AG1541" s="6"/>
      <c r="AH1541" s="4">
        <v>0</v>
      </c>
      <c r="AI1541" s="4">
        <v>0</v>
      </c>
      <c r="AJ1541" s="6"/>
      <c r="AK1541" s="6"/>
      <c r="AL1541" s="6"/>
      <c r="AM1541" s="6"/>
      <c r="AN1541" s="4">
        <v>0</v>
      </c>
      <c r="AO1541" s="4">
        <v>1</v>
      </c>
      <c r="AP1541" s="4">
        <v>0</v>
      </c>
      <c r="AQ1541" s="4">
        <v>1</v>
      </c>
      <c r="AR1541" s="4">
        <v>0</v>
      </c>
      <c r="AS1541" s="6"/>
      <c r="AT1541" s="6"/>
      <c r="AU1541" s="6"/>
      <c r="AV1541" s="6"/>
      <c r="AW1541" s="4">
        <v>76</v>
      </c>
      <c r="AX1541" s="4">
        <v>16</v>
      </c>
      <c r="AY1541" s="6"/>
      <c r="AZ1541" s="4">
        <v>0</v>
      </c>
      <c r="BA1541" s="6"/>
      <c r="BB1541" s="6"/>
      <c r="BC1541" s="6"/>
      <c r="BD1541" s="6"/>
      <c r="BE1541" s="6"/>
      <c r="BF1541" s="6"/>
      <c r="BG1541" s="8">
        <v>2</v>
      </c>
      <c r="BH1541" s="6"/>
      <c r="BI1541" s="6"/>
      <c r="BJ1541" s="6"/>
      <c r="BK1541" s="4">
        <v>1050</v>
      </c>
      <c r="BL1541" s="4">
        <v>2993</v>
      </c>
      <c r="BM1541" s="4">
        <v>1</v>
      </c>
      <c r="BN1541" s="6"/>
      <c r="BO1541" s="6"/>
      <c r="BP1541" s="4">
        <v>0</v>
      </c>
      <c r="BQ1541" s="6"/>
      <c r="BR1541" s="4">
        <f t="shared" si="379"/>
        <v>4027</v>
      </c>
      <c r="BS1541" s="4">
        <f t="shared" si="380"/>
        <v>3915</v>
      </c>
      <c r="BT1541" s="4">
        <f t="shared" si="381"/>
        <v>112</v>
      </c>
      <c r="BU1541" s="4">
        <f t="shared" si="382"/>
        <v>6730</v>
      </c>
    </row>
    <row r="1542" spans="1:73">
      <c r="A1542" s="4" t="s">
        <v>143</v>
      </c>
      <c r="B1542" s="18">
        <v>42311</v>
      </c>
      <c r="C1542" s="4" t="s">
        <v>179</v>
      </c>
      <c r="D1542" s="5">
        <v>2015</v>
      </c>
      <c r="E1542" s="4" t="str">
        <f t="shared" si="376"/>
        <v>MasonGeneral2015</v>
      </c>
      <c r="F1542" s="4">
        <v>35839</v>
      </c>
      <c r="G1542" s="4">
        <v>2782</v>
      </c>
      <c r="H1542" s="4">
        <v>14636</v>
      </c>
      <c r="I1542" s="4">
        <v>5</v>
      </c>
      <c r="J1542" s="4">
        <v>0</v>
      </c>
      <c r="K1542" s="6">
        <f t="shared" si="377"/>
        <v>14641</v>
      </c>
      <c r="L1542" s="4">
        <f t="shared" si="378"/>
        <v>0</v>
      </c>
      <c r="M1542" s="4">
        <v>35958</v>
      </c>
      <c r="N1542" s="4">
        <v>14728</v>
      </c>
      <c r="O1542" s="4">
        <v>14641</v>
      </c>
      <c r="P1542" s="4">
        <v>2</v>
      </c>
      <c r="Q1542" s="6"/>
      <c r="R1542" s="4">
        <v>85</v>
      </c>
      <c r="S1542" s="6"/>
      <c r="T1542" s="6"/>
      <c r="U1542" s="6"/>
      <c r="V1542" s="6"/>
      <c r="W1542" s="6"/>
      <c r="X1542" s="4">
        <v>0</v>
      </c>
      <c r="Z1542" s="4">
        <v>448</v>
      </c>
      <c r="AA1542" s="4">
        <v>68</v>
      </c>
      <c r="AB1542" s="4">
        <v>67</v>
      </c>
      <c r="AC1542" s="4">
        <v>1</v>
      </c>
      <c r="AD1542" s="6"/>
      <c r="AE1542" s="6"/>
      <c r="AF1542" s="6"/>
      <c r="AG1542" s="6"/>
      <c r="AH1542" s="4">
        <v>0</v>
      </c>
      <c r="AI1542" s="4">
        <v>0</v>
      </c>
      <c r="AJ1542" s="6"/>
      <c r="AK1542" s="6"/>
      <c r="AL1542" s="6"/>
      <c r="AM1542" s="6"/>
      <c r="AN1542" s="4">
        <v>0</v>
      </c>
      <c r="AO1542" s="4">
        <v>1</v>
      </c>
      <c r="AP1542" s="4">
        <v>0</v>
      </c>
      <c r="AQ1542" s="4">
        <v>1</v>
      </c>
      <c r="AR1542" s="4">
        <v>0</v>
      </c>
      <c r="AS1542" s="6"/>
      <c r="AT1542" s="6"/>
      <c r="AU1542" s="6"/>
      <c r="AV1542" s="6"/>
      <c r="AW1542" s="4">
        <v>448</v>
      </c>
      <c r="AX1542" s="4">
        <v>67</v>
      </c>
      <c r="AY1542" s="6"/>
      <c r="AZ1542" s="4">
        <v>0</v>
      </c>
      <c r="BA1542" s="6"/>
      <c r="BB1542" s="6"/>
      <c r="BC1542" s="6"/>
      <c r="BD1542" s="6"/>
      <c r="BE1542" s="6"/>
      <c r="BF1542" s="6"/>
      <c r="BG1542" s="8">
        <v>14</v>
      </c>
      <c r="BH1542" s="6"/>
      <c r="BI1542" s="6"/>
      <c r="BJ1542" s="6"/>
      <c r="BK1542" s="4">
        <v>9201</v>
      </c>
      <c r="BL1542" s="4">
        <v>5513</v>
      </c>
      <c r="BM1542" s="4">
        <v>38</v>
      </c>
      <c r="BN1542" s="6"/>
      <c r="BO1542" s="6"/>
      <c r="BP1542" s="4">
        <v>0</v>
      </c>
      <c r="BQ1542" s="6"/>
      <c r="BR1542" s="4">
        <f t="shared" si="379"/>
        <v>14659</v>
      </c>
      <c r="BS1542" s="4">
        <f t="shared" si="380"/>
        <v>14573</v>
      </c>
      <c r="BT1542" s="4">
        <f t="shared" si="381"/>
        <v>84</v>
      </c>
      <c r="BU1542" s="4">
        <f t="shared" si="382"/>
        <v>35510</v>
      </c>
    </row>
    <row r="1543" spans="1:73" ht="87">
      <c r="A1543" s="4" t="s">
        <v>145</v>
      </c>
      <c r="B1543" s="18">
        <v>42311</v>
      </c>
      <c r="C1543" s="4" t="s">
        <v>179</v>
      </c>
      <c r="D1543" s="5">
        <v>2015</v>
      </c>
      <c r="E1543" s="4" t="str">
        <f t="shared" si="376"/>
        <v>OkanoganGeneral2015</v>
      </c>
      <c r="F1543" s="4">
        <v>21284</v>
      </c>
      <c r="G1543" s="4">
        <v>1811</v>
      </c>
      <c r="H1543" s="4">
        <v>9484</v>
      </c>
      <c r="I1543" s="4">
        <v>0</v>
      </c>
      <c r="J1543" s="4">
        <v>0</v>
      </c>
      <c r="K1543" s="6">
        <f t="shared" si="377"/>
        <v>9484</v>
      </c>
      <c r="L1543" s="4">
        <f t="shared" si="378"/>
        <v>0</v>
      </c>
      <c r="M1543" s="4">
        <v>21528</v>
      </c>
      <c r="N1543" s="4">
        <v>9612</v>
      </c>
      <c r="O1543" s="4">
        <v>9484</v>
      </c>
      <c r="P1543" s="4">
        <v>0</v>
      </c>
      <c r="Q1543" s="6"/>
      <c r="R1543" s="4">
        <v>128</v>
      </c>
      <c r="S1543" s="6"/>
      <c r="T1543" s="6"/>
      <c r="U1543" s="6"/>
      <c r="V1543" s="6"/>
      <c r="W1543" s="6"/>
      <c r="X1543" s="4">
        <v>1</v>
      </c>
      <c r="Y1543" s="2" t="s">
        <v>1197</v>
      </c>
      <c r="Z1543" s="4">
        <v>184</v>
      </c>
      <c r="AA1543" s="4">
        <v>33</v>
      </c>
      <c r="AB1543" s="4">
        <v>33</v>
      </c>
      <c r="AC1543" s="4">
        <v>0</v>
      </c>
      <c r="AD1543" s="6"/>
      <c r="AE1543" s="6"/>
      <c r="AF1543" s="6"/>
      <c r="AG1543" s="6"/>
      <c r="AH1543" s="4">
        <v>0</v>
      </c>
      <c r="AI1543" s="4">
        <v>0</v>
      </c>
      <c r="AJ1543" s="6"/>
      <c r="AK1543" s="6"/>
      <c r="AL1543" s="6"/>
      <c r="AM1543" s="6"/>
      <c r="AN1543" s="4">
        <v>0</v>
      </c>
      <c r="AO1543" s="4">
        <v>0</v>
      </c>
      <c r="AP1543" s="4">
        <v>0</v>
      </c>
      <c r="AQ1543" s="4">
        <v>0</v>
      </c>
      <c r="AR1543" s="4">
        <v>0</v>
      </c>
      <c r="AS1543" s="6"/>
      <c r="AT1543" s="6"/>
      <c r="AU1543" s="6"/>
      <c r="AV1543" s="6"/>
      <c r="AW1543" s="4">
        <v>184</v>
      </c>
      <c r="AX1543" s="4">
        <v>33</v>
      </c>
      <c r="AY1543" s="6"/>
      <c r="AZ1543" s="4">
        <v>0</v>
      </c>
      <c r="BA1543" s="6"/>
      <c r="BB1543" s="6"/>
      <c r="BC1543" s="6"/>
      <c r="BD1543" s="6"/>
      <c r="BE1543" s="6"/>
      <c r="BF1543" s="6"/>
      <c r="BG1543" s="8">
        <v>13</v>
      </c>
      <c r="BH1543" s="6"/>
      <c r="BI1543" s="6"/>
      <c r="BJ1543" s="6"/>
      <c r="BK1543" s="4">
        <v>1564</v>
      </c>
      <c r="BL1543" s="4">
        <v>8035</v>
      </c>
      <c r="BM1543" s="4">
        <v>18</v>
      </c>
      <c r="BN1543" s="6"/>
      <c r="BO1543" s="6"/>
      <c r="BP1543" s="4">
        <v>0</v>
      </c>
      <c r="BQ1543" s="6"/>
      <c r="BR1543" s="4">
        <f t="shared" si="379"/>
        <v>9579</v>
      </c>
      <c r="BS1543" s="4">
        <f t="shared" si="380"/>
        <v>9451</v>
      </c>
      <c r="BT1543" s="4">
        <f t="shared" si="381"/>
        <v>128</v>
      </c>
      <c r="BU1543" s="4">
        <f t="shared" si="382"/>
        <v>21344</v>
      </c>
    </row>
    <row r="1544" spans="1:73">
      <c r="A1544" s="4" t="s">
        <v>147</v>
      </c>
      <c r="B1544" s="18">
        <v>42311</v>
      </c>
      <c r="C1544" s="4" t="s">
        <v>179</v>
      </c>
      <c r="D1544" s="5">
        <v>2015</v>
      </c>
      <c r="E1544" s="4" t="str">
        <f t="shared" si="376"/>
        <v>PacificGeneral2015</v>
      </c>
      <c r="F1544" s="4">
        <v>13530</v>
      </c>
      <c r="G1544" s="4">
        <v>876</v>
      </c>
      <c r="H1544" s="4">
        <v>6447</v>
      </c>
      <c r="I1544" s="4">
        <v>1</v>
      </c>
      <c r="J1544" s="4">
        <v>0</v>
      </c>
      <c r="K1544" s="6">
        <f t="shared" si="377"/>
        <v>6448</v>
      </c>
      <c r="L1544" s="4">
        <f t="shared" si="378"/>
        <v>0</v>
      </c>
      <c r="M1544" s="4">
        <v>13591</v>
      </c>
      <c r="N1544" s="4">
        <v>6559</v>
      </c>
      <c r="O1544" s="4">
        <v>6448</v>
      </c>
      <c r="P1544" s="4">
        <v>0</v>
      </c>
      <c r="Q1544" s="6"/>
      <c r="R1544" s="4">
        <v>111</v>
      </c>
      <c r="S1544" s="6"/>
      <c r="T1544" s="6"/>
      <c r="U1544" s="6"/>
      <c r="V1544" s="6"/>
      <c r="W1544" s="6"/>
      <c r="X1544" s="4">
        <v>0</v>
      </c>
      <c r="Z1544" s="4">
        <v>112</v>
      </c>
      <c r="AA1544" s="4">
        <v>23</v>
      </c>
      <c r="AB1544" s="4">
        <v>23</v>
      </c>
      <c r="AC1544" s="4">
        <v>0</v>
      </c>
      <c r="AD1544" s="6"/>
      <c r="AE1544" s="6"/>
      <c r="AF1544" s="6"/>
      <c r="AG1544" s="6"/>
      <c r="AH1544" s="4">
        <v>0</v>
      </c>
      <c r="AI1544" s="4">
        <v>0</v>
      </c>
      <c r="AJ1544" s="6"/>
      <c r="AK1544" s="6"/>
      <c r="AL1544" s="6"/>
      <c r="AM1544" s="6"/>
      <c r="AN1544" s="4">
        <v>0</v>
      </c>
      <c r="AO1544" s="4">
        <v>0</v>
      </c>
      <c r="AP1544" s="4">
        <v>0</v>
      </c>
      <c r="AQ1544" s="4">
        <v>0</v>
      </c>
      <c r="AR1544" s="4">
        <v>0</v>
      </c>
      <c r="AS1544" s="6"/>
      <c r="AT1544" s="6"/>
      <c r="AU1544" s="6"/>
      <c r="AV1544" s="6"/>
      <c r="AW1544" s="4">
        <v>112</v>
      </c>
      <c r="AX1544" s="4">
        <v>23</v>
      </c>
      <c r="AY1544" s="6"/>
      <c r="AZ1544" s="4">
        <v>1</v>
      </c>
      <c r="BA1544" s="6"/>
      <c r="BB1544" s="6"/>
      <c r="BC1544" s="6"/>
      <c r="BD1544" s="6"/>
      <c r="BE1544" s="6"/>
      <c r="BF1544" s="6"/>
      <c r="BG1544" s="8">
        <v>3</v>
      </c>
      <c r="BH1544" s="6"/>
      <c r="BI1544" s="6"/>
      <c r="BJ1544" s="6"/>
      <c r="BK1544" s="4">
        <v>1447</v>
      </c>
      <c r="BL1544" s="4">
        <v>5108</v>
      </c>
      <c r="BM1544" s="4">
        <v>0</v>
      </c>
      <c r="BN1544" s="6"/>
      <c r="BO1544" s="6"/>
      <c r="BP1544" s="4">
        <v>0</v>
      </c>
      <c r="BQ1544" s="6"/>
      <c r="BR1544" s="4">
        <f t="shared" si="379"/>
        <v>6535</v>
      </c>
      <c r="BS1544" s="4">
        <f t="shared" si="380"/>
        <v>6424</v>
      </c>
      <c r="BT1544" s="4">
        <f t="shared" si="381"/>
        <v>111</v>
      </c>
      <c r="BU1544" s="4">
        <f t="shared" si="382"/>
        <v>13479</v>
      </c>
    </row>
    <row r="1545" spans="1:73">
      <c r="A1545" s="4" t="s">
        <v>149</v>
      </c>
      <c r="B1545" s="18">
        <v>42311</v>
      </c>
      <c r="C1545" s="4" t="s">
        <v>179</v>
      </c>
      <c r="D1545" s="5">
        <v>2015</v>
      </c>
      <c r="E1545" s="4" t="str">
        <f t="shared" si="376"/>
        <v>Pend OreilleGeneral2015</v>
      </c>
      <c r="F1545" s="4">
        <v>8433</v>
      </c>
      <c r="G1545" s="4">
        <v>1748</v>
      </c>
      <c r="H1545" s="4">
        <v>4144</v>
      </c>
      <c r="I1545" s="4">
        <v>0</v>
      </c>
      <c r="J1545" s="4">
        <v>0</v>
      </c>
      <c r="K1545" s="6">
        <f t="shared" si="377"/>
        <v>4144</v>
      </c>
      <c r="L1545" s="4">
        <f t="shared" si="378"/>
        <v>0</v>
      </c>
      <c r="M1545" s="4">
        <v>8469</v>
      </c>
      <c r="N1545" s="4">
        <v>4195</v>
      </c>
      <c r="O1545" s="4">
        <v>4144</v>
      </c>
      <c r="P1545" s="4">
        <v>0</v>
      </c>
      <c r="Q1545" s="6"/>
      <c r="R1545" s="4">
        <v>51</v>
      </c>
      <c r="S1545" s="6"/>
      <c r="T1545" s="6"/>
      <c r="U1545" s="6"/>
      <c r="V1545" s="6"/>
      <c r="W1545" s="6"/>
      <c r="X1545" s="4">
        <v>0</v>
      </c>
      <c r="Z1545" s="4">
        <v>82</v>
      </c>
      <c r="AA1545" s="4">
        <v>18</v>
      </c>
      <c r="AB1545" s="4">
        <v>18</v>
      </c>
      <c r="AC1545" s="4">
        <v>0</v>
      </c>
      <c r="AD1545" s="6"/>
      <c r="AE1545" s="6"/>
      <c r="AF1545" s="6"/>
      <c r="AG1545" s="6"/>
      <c r="AH1545" s="4">
        <v>0</v>
      </c>
      <c r="AI1545" s="4">
        <v>0</v>
      </c>
      <c r="AJ1545" s="6"/>
      <c r="AK1545" s="6"/>
      <c r="AL1545" s="6"/>
      <c r="AM1545" s="6"/>
      <c r="AN1545" s="4">
        <v>0</v>
      </c>
      <c r="AO1545" s="4">
        <v>0</v>
      </c>
      <c r="AP1545" s="4">
        <v>0</v>
      </c>
      <c r="AQ1545" s="4">
        <v>0</v>
      </c>
      <c r="AR1545" s="4">
        <v>0</v>
      </c>
      <c r="AS1545" s="6"/>
      <c r="AT1545" s="6"/>
      <c r="AU1545" s="6"/>
      <c r="AV1545" s="6"/>
      <c r="AW1545" s="4">
        <v>82</v>
      </c>
      <c r="AX1545" s="4">
        <v>18</v>
      </c>
      <c r="AY1545" s="6"/>
      <c r="AZ1545" s="4">
        <v>0</v>
      </c>
      <c r="BA1545" s="6"/>
      <c r="BB1545" s="6"/>
      <c r="BC1545" s="6"/>
      <c r="BD1545" s="6"/>
      <c r="BE1545" s="6"/>
      <c r="BF1545" s="6"/>
      <c r="BG1545" s="8">
        <v>0</v>
      </c>
      <c r="BH1545" s="6"/>
      <c r="BI1545" s="6"/>
      <c r="BJ1545" s="6"/>
      <c r="BK1545" s="4">
        <v>1773</v>
      </c>
      <c r="BL1545" s="4">
        <v>2422</v>
      </c>
      <c r="BM1545" s="4">
        <v>0</v>
      </c>
      <c r="BN1545" s="6"/>
      <c r="BO1545" s="6"/>
      <c r="BP1545" s="4">
        <v>0</v>
      </c>
      <c r="BQ1545" s="6"/>
      <c r="BR1545" s="4">
        <f t="shared" si="379"/>
        <v>4177</v>
      </c>
      <c r="BS1545" s="4">
        <f t="shared" si="380"/>
        <v>4126</v>
      </c>
      <c r="BT1545" s="4">
        <f t="shared" si="381"/>
        <v>51</v>
      </c>
      <c r="BU1545" s="4">
        <f t="shared" si="382"/>
        <v>8387</v>
      </c>
    </row>
    <row r="1546" spans="1:73" ht="72.599999999999994">
      <c r="A1546" s="4" t="s">
        <v>151</v>
      </c>
      <c r="B1546" s="18">
        <v>42311</v>
      </c>
      <c r="C1546" s="4" t="s">
        <v>179</v>
      </c>
      <c r="D1546" s="5">
        <v>2015</v>
      </c>
      <c r="E1546" s="4" t="str">
        <f t="shared" si="376"/>
        <v>PierceGeneral2015</v>
      </c>
      <c r="F1546" s="4">
        <v>450941</v>
      </c>
      <c r="G1546" s="4">
        <v>52928</v>
      </c>
      <c r="H1546" s="4">
        <v>153343</v>
      </c>
      <c r="I1546" s="4">
        <v>24</v>
      </c>
      <c r="J1546" s="4">
        <v>1</v>
      </c>
      <c r="K1546" s="6">
        <f t="shared" si="377"/>
        <v>153366</v>
      </c>
      <c r="L1546" s="4">
        <f t="shared" si="378"/>
        <v>-2</v>
      </c>
      <c r="M1546" s="4">
        <v>450941</v>
      </c>
      <c r="N1546" s="4">
        <v>154255</v>
      </c>
      <c r="O1546" s="4">
        <v>153368</v>
      </c>
      <c r="P1546" s="4">
        <v>0</v>
      </c>
      <c r="Q1546" s="6"/>
      <c r="R1546" s="4">
        <v>888</v>
      </c>
      <c r="S1546" s="6"/>
      <c r="T1546" s="6"/>
      <c r="U1546" s="6"/>
      <c r="V1546" s="6"/>
      <c r="W1546" s="6"/>
      <c r="X1546" s="4">
        <v>-1</v>
      </c>
      <c r="Y1546" s="2" t="s">
        <v>1198</v>
      </c>
      <c r="Z1546" s="4">
        <v>13318</v>
      </c>
      <c r="AA1546" s="4">
        <v>2132</v>
      </c>
      <c r="AB1546" s="4">
        <v>2116</v>
      </c>
      <c r="AC1546" s="4">
        <v>16</v>
      </c>
      <c r="AD1546" s="6"/>
      <c r="AE1546" s="6"/>
      <c r="AF1546" s="6"/>
      <c r="AG1546" s="6"/>
      <c r="AH1546" s="4">
        <v>0</v>
      </c>
      <c r="AI1546" s="4">
        <v>0</v>
      </c>
      <c r="AJ1546" s="6"/>
      <c r="AK1546" s="6"/>
      <c r="AL1546" s="6"/>
      <c r="AM1546" s="6"/>
      <c r="AN1546" s="4">
        <v>24</v>
      </c>
      <c r="AO1546" s="4">
        <v>24</v>
      </c>
      <c r="AP1546" s="4">
        <v>10</v>
      </c>
      <c r="AQ1546" s="4">
        <v>7</v>
      </c>
      <c r="AR1546" s="4">
        <v>7</v>
      </c>
      <c r="AS1546" s="6"/>
      <c r="AT1546" s="6"/>
      <c r="AU1546" s="6"/>
      <c r="AV1546" s="6"/>
      <c r="AW1546" s="4">
        <v>13318</v>
      </c>
      <c r="AX1546" s="4">
        <v>2116</v>
      </c>
      <c r="AY1546" s="6"/>
      <c r="AZ1546" s="4">
        <v>206</v>
      </c>
      <c r="BA1546" s="6"/>
      <c r="BB1546" s="6"/>
      <c r="BC1546" s="6"/>
      <c r="BD1546" s="6"/>
      <c r="BE1546" s="6"/>
      <c r="BF1546" s="6"/>
      <c r="BG1546" s="8">
        <v>59</v>
      </c>
      <c r="BH1546" s="6"/>
      <c r="BI1546" s="6"/>
      <c r="BJ1546" s="6"/>
      <c r="BK1546" s="4">
        <v>80068</v>
      </c>
      <c r="BL1546" s="4">
        <v>73922</v>
      </c>
      <c r="BM1546" s="4">
        <v>87</v>
      </c>
      <c r="BN1546" s="6"/>
      <c r="BO1546" s="6"/>
      <c r="BP1546" s="4">
        <v>1</v>
      </c>
      <c r="BQ1546" s="6"/>
      <c r="BR1546" s="4">
        <f t="shared" si="379"/>
        <v>151893</v>
      </c>
      <c r="BS1546" s="4">
        <f t="shared" si="380"/>
        <v>151039</v>
      </c>
      <c r="BT1546" s="4">
        <f t="shared" si="381"/>
        <v>865</v>
      </c>
      <c r="BU1546" s="4">
        <f t="shared" si="382"/>
        <v>437599</v>
      </c>
    </row>
    <row r="1547" spans="1:73">
      <c r="A1547" s="4" t="s">
        <v>153</v>
      </c>
      <c r="B1547" s="18">
        <v>42311</v>
      </c>
      <c r="C1547" s="4" t="s">
        <v>179</v>
      </c>
      <c r="D1547" s="5">
        <v>2015</v>
      </c>
      <c r="E1547" s="4" t="str">
        <f t="shared" si="376"/>
        <v>San JuanGeneral2015</v>
      </c>
      <c r="F1547" s="4">
        <v>12177</v>
      </c>
      <c r="G1547" s="4">
        <v>3777</v>
      </c>
      <c r="H1547" s="4">
        <v>7009</v>
      </c>
      <c r="I1547" s="4">
        <v>0</v>
      </c>
      <c r="J1547" s="4">
        <v>0</v>
      </c>
      <c r="K1547" s="6">
        <f t="shared" si="377"/>
        <v>7009</v>
      </c>
      <c r="L1547" s="4">
        <f t="shared" si="378"/>
        <v>0</v>
      </c>
      <c r="M1547" s="4">
        <v>12177</v>
      </c>
      <c r="N1547" s="4">
        <v>7061</v>
      </c>
      <c r="O1547" s="4">
        <v>7009</v>
      </c>
      <c r="P1547" s="4">
        <v>1</v>
      </c>
      <c r="Q1547" s="6"/>
      <c r="R1547" s="4">
        <v>51</v>
      </c>
      <c r="S1547" s="6"/>
      <c r="T1547" s="6"/>
      <c r="U1547" s="6"/>
      <c r="V1547" s="6"/>
      <c r="W1547" s="6"/>
      <c r="X1547" s="4">
        <v>0</v>
      </c>
      <c r="Z1547" s="4">
        <v>181</v>
      </c>
      <c r="AA1547" s="4">
        <v>35</v>
      </c>
      <c r="AB1547" s="4">
        <v>35</v>
      </c>
      <c r="AC1547" s="4">
        <v>0</v>
      </c>
      <c r="AD1547" s="6"/>
      <c r="AE1547" s="6"/>
      <c r="AF1547" s="6"/>
      <c r="AG1547" s="6"/>
      <c r="AH1547" s="4">
        <v>0</v>
      </c>
      <c r="AI1547" s="4">
        <v>0</v>
      </c>
      <c r="AJ1547" s="6"/>
      <c r="AK1547" s="6"/>
      <c r="AL1547" s="6"/>
      <c r="AM1547" s="6"/>
      <c r="AN1547" s="4">
        <v>0</v>
      </c>
      <c r="AO1547" s="4">
        <v>0</v>
      </c>
      <c r="AP1547" s="4">
        <v>0</v>
      </c>
      <c r="AQ1547" s="4">
        <v>0</v>
      </c>
      <c r="AR1547" s="4">
        <v>0</v>
      </c>
      <c r="AS1547" s="6"/>
      <c r="AT1547" s="6"/>
      <c r="AU1547" s="6"/>
      <c r="AV1547" s="6"/>
      <c r="AW1547" s="4">
        <v>181</v>
      </c>
      <c r="AX1547" s="4">
        <v>35</v>
      </c>
      <c r="AY1547" s="6"/>
      <c r="AZ1547" s="4">
        <v>0</v>
      </c>
      <c r="BA1547" s="6"/>
      <c r="BB1547" s="6"/>
      <c r="BC1547" s="6"/>
      <c r="BD1547" s="6"/>
      <c r="BE1547" s="6"/>
      <c r="BF1547" s="6"/>
      <c r="BG1547" s="8">
        <v>10</v>
      </c>
      <c r="BH1547" s="6"/>
      <c r="BI1547" s="6"/>
      <c r="BJ1547" s="6"/>
      <c r="BK1547" s="4">
        <v>4533</v>
      </c>
      <c r="BL1547" s="4">
        <v>2518</v>
      </c>
      <c r="BM1547" s="4">
        <v>26</v>
      </c>
      <c r="BN1547" s="6"/>
      <c r="BO1547" s="6"/>
      <c r="BP1547" s="4">
        <v>0</v>
      </c>
      <c r="BQ1547" s="6"/>
      <c r="BR1547" s="4">
        <f t="shared" si="379"/>
        <v>7026</v>
      </c>
      <c r="BS1547" s="4">
        <f t="shared" si="380"/>
        <v>6974</v>
      </c>
      <c r="BT1547" s="4">
        <f t="shared" si="381"/>
        <v>51</v>
      </c>
      <c r="BU1547" s="4">
        <f t="shared" si="382"/>
        <v>11996</v>
      </c>
    </row>
    <row r="1548" spans="1:73">
      <c r="A1548" s="4" t="s">
        <v>155</v>
      </c>
      <c r="B1548" s="18">
        <v>42311</v>
      </c>
      <c r="C1548" s="4" t="s">
        <v>179</v>
      </c>
      <c r="D1548" s="5">
        <v>2015</v>
      </c>
      <c r="E1548" s="4" t="str">
        <f t="shared" si="376"/>
        <v>SkagitGeneral2015</v>
      </c>
      <c r="F1548" s="4">
        <v>69299</v>
      </c>
      <c r="G1548" s="4">
        <v>4982</v>
      </c>
      <c r="H1548" s="4">
        <v>29782</v>
      </c>
      <c r="I1548" s="4">
        <v>2</v>
      </c>
      <c r="J1548" s="4">
        <v>0</v>
      </c>
      <c r="K1548" s="6">
        <f t="shared" si="377"/>
        <v>29784</v>
      </c>
      <c r="L1548" s="4">
        <f t="shared" si="378"/>
        <v>0</v>
      </c>
      <c r="M1548" s="4">
        <v>69301</v>
      </c>
      <c r="N1548" s="4">
        <v>30032</v>
      </c>
      <c r="O1548" s="4">
        <v>29784</v>
      </c>
      <c r="P1548" s="4">
        <v>0</v>
      </c>
      <c r="Q1548" s="6"/>
      <c r="R1548" s="4">
        <v>248</v>
      </c>
      <c r="S1548" s="6"/>
      <c r="T1548" s="6"/>
      <c r="U1548" s="6"/>
      <c r="V1548" s="6"/>
      <c r="W1548" s="6"/>
      <c r="X1548" s="4">
        <v>0</v>
      </c>
      <c r="Z1548" s="4">
        <v>546</v>
      </c>
      <c r="AA1548" s="4">
        <v>79</v>
      </c>
      <c r="AB1548" s="4">
        <v>79</v>
      </c>
      <c r="AC1548" s="4">
        <v>0</v>
      </c>
      <c r="AD1548" s="6"/>
      <c r="AE1548" s="6"/>
      <c r="AF1548" s="6"/>
      <c r="AG1548" s="6"/>
      <c r="AH1548" s="4">
        <v>0</v>
      </c>
      <c r="AI1548" s="4">
        <v>0</v>
      </c>
      <c r="AJ1548" s="6"/>
      <c r="AK1548" s="6"/>
      <c r="AL1548" s="6"/>
      <c r="AM1548" s="6"/>
      <c r="AN1548" s="4">
        <v>0</v>
      </c>
      <c r="AO1548" s="4">
        <v>1</v>
      </c>
      <c r="AP1548" s="4">
        <v>0</v>
      </c>
      <c r="AQ1548" s="4">
        <v>1</v>
      </c>
      <c r="AR1548" s="4">
        <v>0</v>
      </c>
      <c r="AS1548" s="6"/>
      <c r="AT1548" s="6"/>
      <c r="AU1548" s="6"/>
      <c r="AV1548" s="6"/>
      <c r="AW1548" s="4">
        <v>546</v>
      </c>
      <c r="AX1548" s="4">
        <v>79</v>
      </c>
      <c r="AY1548" s="6"/>
      <c r="AZ1548" s="4">
        <v>0</v>
      </c>
      <c r="BA1548" s="6"/>
      <c r="BB1548" s="6"/>
      <c r="BC1548" s="6"/>
      <c r="BD1548" s="6"/>
      <c r="BE1548" s="6"/>
      <c r="BF1548" s="6"/>
      <c r="BG1548" s="8">
        <v>14</v>
      </c>
      <c r="BH1548" s="6"/>
      <c r="BI1548" s="6"/>
      <c r="BJ1548" s="6"/>
      <c r="BK1548" s="4">
        <v>21266</v>
      </c>
      <c r="BL1548" s="4">
        <v>8752</v>
      </c>
      <c r="BM1548" s="4">
        <v>39</v>
      </c>
      <c r="BN1548" s="6"/>
      <c r="BO1548" s="6"/>
      <c r="BP1548" s="4">
        <v>0</v>
      </c>
      <c r="BQ1548" s="6"/>
      <c r="BR1548" s="4">
        <f t="shared" si="379"/>
        <v>29952</v>
      </c>
      <c r="BS1548" s="4">
        <f t="shared" si="380"/>
        <v>29704</v>
      </c>
      <c r="BT1548" s="4">
        <f t="shared" si="381"/>
        <v>248</v>
      </c>
      <c r="BU1548" s="4">
        <f t="shared" si="382"/>
        <v>68755</v>
      </c>
    </row>
    <row r="1549" spans="1:73">
      <c r="A1549" s="4" t="s">
        <v>157</v>
      </c>
      <c r="B1549" s="18">
        <v>42311</v>
      </c>
      <c r="C1549" s="4" t="s">
        <v>179</v>
      </c>
      <c r="D1549" s="5">
        <v>2015</v>
      </c>
      <c r="E1549" s="4" t="str">
        <f t="shared" si="376"/>
        <v>SkamaniaGeneral2015</v>
      </c>
      <c r="F1549" s="4">
        <v>7130</v>
      </c>
      <c r="G1549" s="4">
        <v>537</v>
      </c>
      <c r="H1549" s="4">
        <v>2910</v>
      </c>
      <c r="I1549" s="4">
        <v>1</v>
      </c>
      <c r="J1549" s="4">
        <v>0</v>
      </c>
      <c r="K1549" s="6">
        <f t="shared" si="377"/>
        <v>2911</v>
      </c>
      <c r="L1549" s="4">
        <f t="shared" si="378"/>
        <v>0</v>
      </c>
      <c r="M1549" s="4">
        <v>7130</v>
      </c>
      <c r="N1549" s="4">
        <v>2939</v>
      </c>
      <c r="O1549" s="4">
        <v>2911</v>
      </c>
      <c r="P1549" s="4">
        <v>0</v>
      </c>
      <c r="Q1549" s="6"/>
      <c r="R1549" s="4">
        <v>28</v>
      </c>
      <c r="S1549" s="6"/>
      <c r="T1549" s="6"/>
      <c r="U1549" s="6"/>
      <c r="V1549" s="6"/>
      <c r="W1549" s="6"/>
      <c r="X1549" s="4">
        <v>0</v>
      </c>
      <c r="Z1549" s="4">
        <v>83</v>
      </c>
      <c r="AA1549" s="4">
        <v>15</v>
      </c>
      <c r="AB1549" s="4">
        <v>13</v>
      </c>
      <c r="AC1549" s="4">
        <v>2</v>
      </c>
      <c r="AD1549" s="6"/>
      <c r="AE1549" s="6"/>
      <c r="AF1549" s="6"/>
      <c r="AG1549" s="6"/>
      <c r="AH1549" s="4">
        <v>0</v>
      </c>
      <c r="AI1549" s="4">
        <v>0</v>
      </c>
      <c r="AJ1549" s="6"/>
      <c r="AK1549" s="6"/>
      <c r="AL1549" s="6"/>
      <c r="AM1549" s="6"/>
      <c r="AN1549" s="4">
        <v>0</v>
      </c>
      <c r="AO1549" s="4">
        <v>0</v>
      </c>
      <c r="AP1549" s="4">
        <v>0</v>
      </c>
      <c r="AQ1549" s="4">
        <v>0</v>
      </c>
      <c r="AR1549" s="4">
        <v>0</v>
      </c>
      <c r="AS1549" s="6"/>
      <c r="AT1549" s="6"/>
      <c r="AU1549" s="6"/>
      <c r="AV1549" s="6"/>
      <c r="AW1549" s="4">
        <v>83</v>
      </c>
      <c r="AX1549" s="4">
        <v>13</v>
      </c>
      <c r="AY1549" s="6"/>
      <c r="AZ1549" s="4">
        <v>0</v>
      </c>
      <c r="BA1549" s="6"/>
      <c r="BB1549" s="6"/>
      <c r="BC1549" s="6"/>
      <c r="BD1549" s="6"/>
      <c r="BE1549" s="6"/>
      <c r="BF1549" s="6"/>
      <c r="BG1549" s="8">
        <v>6</v>
      </c>
      <c r="BH1549" s="6"/>
      <c r="BI1549" s="6"/>
      <c r="BJ1549" s="6"/>
      <c r="BK1549" s="4">
        <v>1647</v>
      </c>
      <c r="BL1549" s="4">
        <v>1286</v>
      </c>
      <c r="BM1549" s="4">
        <v>4</v>
      </c>
      <c r="BN1549" s="6"/>
      <c r="BO1549" s="6"/>
      <c r="BP1549" s="4">
        <v>0</v>
      </c>
      <c r="BQ1549" s="6"/>
      <c r="BR1549" s="4">
        <f t="shared" si="379"/>
        <v>2924</v>
      </c>
      <c r="BS1549" s="4">
        <f t="shared" si="380"/>
        <v>2898</v>
      </c>
      <c r="BT1549" s="4">
        <f t="shared" si="381"/>
        <v>26</v>
      </c>
      <c r="BU1549" s="4">
        <f t="shared" si="382"/>
        <v>7047</v>
      </c>
    </row>
    <row r="1550" spans="1:73" ht="57.95">
      <c r="A1550" s="4" t="s">
        <v>159</v>
      </c>
      <c r="B1550" s="18">
        <v>42311</v>
      </c>
      <c r="C1550" s="4" t="s">
        <v>179</v>
      </c>
      <c r="D1550" s="5">
        <v>2015</v>
      </c>
      <c r="E1550" s="4" t="str">
        <f t="shared" si="376"/>
        <v>SnohomishGeneral2015</v>
      </c>
      <c r="F1550" s="4">
        <v>422871</v>
      </c>
      <c r="G1550" s="4">
        <v>40725</v>
      </c>
      <c r="H1550" s="4">
        <v>146944</v>
      </c>
      <c r="I1550" s="4">
        <v>30</v>
      </c>
      <c r="J1550" s="4">
        <v>1</v>
      </c>
      <c r="K1550" s="6">
        <f t="shared" si="377"/>
        <v>146973</v>
      </c>
      <c r="L1550" s="4">
        <f t="shared" si="378"/>
        <v>-1</v>
      </c>
      <c r="M1550" s="4">
        <v>422871</v>
      </c>
      <c r="N1550" s="4">
        <v>148581</v>
      </c>
      <c r="O1550" s="4">
        <v>146974</v>
      </c>
      <c r="P1550" s="4">
        <v>5</v>
      </c>
      <c r="Q1550" s="6"/>
      <c r="R1550" s="4">
        <v>1602</v>
      </c>
      <c r="S1550" s="6"/>
      <c r="T1550" s="6"/>
      <c r="U1550" s="6"/>
      <c r="V1550" s="6"/>
      <c r="W1550" s="6"/>
      <c r="X1550" s="4">
        <v>1</v>
      </c>
      <c r="Y1550" s="2" t="s">
        <v>1199</v>
      </c>
      <c r="Z1550" s="4">
        <v>4518</v>
      </c>
      <c r="AA1550" s="4">
        <v>594</v>
      </c>
      <c r="AB1550" s="4">
        <v>592</v>
      </c>
      <c r="AC1550" s="4">
        <v>2</v>
      </c>
      <c r="AD1550" s="6"/>
      <c r="AE1550" s="6"/>
      <c r="AF1550" s="6"/>
      <c r="AG1550" s="6"/>
      <c r="AH1550" s="4">
        <v>0</v>
      </c>
      <c r="AI1550" s="4">
        <v>0</v>
      </c>
      <c r="AJ1550" s="6"/>
      <c r="AK1550" s="6"/>
      <c r="AL1550" s="6"/>
      <c r="AM1550" s="6"/>
      <c r="AN1550" s="4">
        <v>11</v>
      </c>
      <c r="AO1550" s="4">
        <v>11</v>
      </c>
      <c r="AP1550" s="4">
        <v>5</v>
      </c>
      <c r="AQ1550" s="4">
        <v>3</v>
      </c>
      <c r="AR1550" s="4">
        <v>3</v>
      </c>
      <c r="AS1550" s="6"/>
      <c r="AT1550" s="6"/>
      <c r="AU1550" s="6"/>
      <c r="AV1550" s="6"/>
      <c r="AW1550" s="4">
        <v>4518</v>
      </c>
      <c r="AX1550" s="4">
        <v>592</v>
      </c>
      <c r="AY1550" s="6"/>
      <c r="AZ1550" s="4">
        <v>131</v>
      </c>
      <c r="BA1550" s="6"/>
      <c r="BB1550" s="6"/>
      <c r="BC1550" s="6"/>
      <c r="BD1550" s="6"/>
      <c r="BE1550" s="6"/>
      <c r="BF1550" s="6"/>
      <c r="BG1550" s="8">
        <v>57</v>
      </c>
      <c r="BH1550" s="6"/>
      <c r="BI1550" s="6"/>
      <c r="BJ1550" s="6"/>
      <c r="BK1550" s="4">
        <v>75835</v>
      </c>
      <c r="BL1550" s="4">
        <v>72558</v>
      </c>
      <c r="BM1550" s="4">
        <v>282</v>
      </c>
      <c r="BN1550" s="6"/>
      <c r="BO1550" s="6"/>
      <c r="BP1550" s="4">
        <v>0</v>
      </c>
      <c r="BQ1550" s="6"/>
      <c r="BR1550" s="4">
        <f t="shared" si="379"/>
        <v>147845</v>
      </c>
      <c r="BS1550" s="4">
        <f t="shared" si="380"/>
        <v>146248</v>
      </c>
      <c r="BT1550" s="4">
        <f t="shared" si="381"/>
        <v>1597</v>
      </c>
      <c r="BU1550" s="4">
        <f t="shared" si="382"/>
        <v>418342</v>
      </c>
    </row>
    <row r="1551" spans="1:73">
      <c r="A1551" s="4" t="s">
        <v>161</v>
      </c>
      <c r="B1551" s="18">
        <v>42311</v>
      </c>
      <c r="C1551" s="4" t="s">
        <v>179</v>
      </c>
      <c r="D1551" s="5">
        <v>2015</v>
      </c>
      <c r="E1551" s="4" t="str">
        <f t="shared" si="376"/>
        <v>SpokaneGeneral2015</v>
      </c>
      <c r="F1551" s="4">
        <v>286245</v>
      </c>
      <c r="G1551" s="4">
        <v>26775</v>
      </c>
      <c r="H1551" s="4">
        <v>120461</v>
      </c>
      <c r="I1551" s="4">
        <v>12</v>
      </c>
      <c r="J1551" s="4">
        <v>1</v>
      </c>
      <c r="K1551" s="6">
        <f t="shared" si="377"/>
        <v>120472</v>
      </c>
      <c r="L1551" s="4">
        <f t="shared" si="378"/>
        <v>12</v>
      </c>
      <c r="M1551" s="4">
        <v>286843</v>
      </c>
      <c r="N1551" s="4">
        <v>121790</v>
      </c>
      <c r="O1551" s="4">
        <v>120460</v>
      </c>
      <c r="P1551" s="4">
        <v>5</v>
      </c>
      <c r="Q1551" s="6"/>
      <c r="R1551" s="4">
        <v>1325</v>
      </c>
      <c r="S1551" s="6"/>
      <c r="T1551" s="6"/>
      <c r="U1551" s="6"/>
      <c r="V1551" s="6"/>
      <c r="W1551" s="6"/>
      <c r="X1551" s="4">
        <v>0</v>
      </c>
      <c r="Z1551" s="4">
        <v>4668</v>
      </c>
      <c r="AA1551" s="4">
        <v>863</v>
      </c>
      <c r="AB1551" s="4">
        <v>845</v>
      </c>
      <c r="AC1551" s="4">
        <v>18</v>
      </c>
      <c r="AD1551" s="6"/>
      <c r="AE1551" s="6"/>
      <c r="AF1551" s="6"/>
      <c r="AG1551" s="6"/>
      <c r="AH1551" s="4">
        <v>0</v>
      </c>
      <c r="AI1551" s="4">
        <v>0</v>
      </c>
      <c r="AJ1551" s="6"/>
      <c r="AK1551" s="6"/>
      <c r="AL1551" s="6"/>
      <c r="AM1551" s="6"/>
      <c r="AN1551" s="4">
        <v>111</v>
      </c>
      <c r="AO1551" s="4">
        <v>112</v>
      </c>
      <c r="AP1551" s="4">
        <v>5</v>
      </c>
      <c r="AQ1551" s="4">
        <v>100</v>
      </c>
      <c r="AR1551" s="4">
        <v>7</v>
      </c>
      <c r="AS1551" s="6"/>
      <c r="AT1551" s="6"/>
      <c r="AU1551" s="6"/>
      <c r="AV1551" s="6"/>
      <c r="AW1551" s="4">
        <v>4668</v>
      </c>
      <c r="AX1551" s="4">
        <v>845</v>
      </c>
      <c r="AY1551" s="6"/>
      <c r="AZ1551" s="4">
        <v>0</v>
      </c>
      <c r="BA1551" s="6"/>
      <c r="BB1551" s="6"/>
      <c r="BC1551" s="6"/>
      <c r="BD1551" s="6"/>
      <c r="BE1551" s="6"/>
      <c r="BF1551" s="6"/>
      <c r="BG1551" s="8">
        <v>23</v>
      </c>
      <c r="BH1551" s="6"/>
      <c r="BI1551" s="6"/>
      <c r="BJ1551" s="6"/>
      <c r="BK1551" s="4">
        <v>64730</v>
      </c>
      <c r="BL1551" s="4">
        <v>57037</v>
      </c>
      <c r="BM1551" s="4">
        <v>66</v>
      </c>
      <c r="BN1551" s="6"/>
      <c r="BO1551" s="6"/>
      <c r="BP1551" s="4">
        <v>21</v>
      </c>
      <c r="BQ1551" s="6"/>
      <c r="BR1551" s="4">
        <f t="shared" si="379"/>
        <v>120815</v>
      </c>
      <c r="BS1551" s="4">
        <f t="shared" si="380"/>
        <v>119515</v>
      </c>
      <c r="BT1551" s="4">
        <f t="shared" si="381"/>
        <v>1300</v>
      </c>
      <c r="BU1551" s="4">
        <f t="shared" si="382"/>
        <v>282064</v>
      </c>
    </row>
    <row r="1552" spans="1:73">
      <c r="A1552" s="4" t="s">
        <v>163</v>
      </c>
      <c r="B1552" s="18">
        <v>42311</v>
      </c>
      <c r="C1552" s="4" t="s">
        <v>179</v>
      </c>
      <c r="D1552" s="5">
        <v>2015</v>
      </c>
      <c r="E1552" s="4" t="str">
        <f t="shared" si="376"/>
        <v>StevensGeneral2015</v>
      </c>
      <c r="F1552" s="4">
        <v>29072</v>
      </c>
      <c r="G1552" s="4">
        <v>4145</v>
      </c>
      <c r="H1552" s="4">
        <v>12933</v>
      </c>
      <c r="I1552" s="4">
        <v>0</v>
      </c>
      <c r="J1552" s="4">
        <v>0</v>
      </c>
      <c r="K1552" s="6">
        <f t="shared" si="377"/>
        <v>12933</v>
      </c>
      <c r="L1552" s="4">
        <f t="shared" si="378"/>
        <v>160</v>
      </c>
      <c r="M1552" s="4">
        <v>29160</v>
      </c>
      <c r="N1552" s="4">
        <v>12933</v>
      </c>
      <c r="O1552" s="4">
        <v>12773</v>
      </c>
      <c r="P1552" s="4">
        <v>0</v>
      </c>
      <c r="Q1552" s="6"/>
      <c r="R1552" s="4">
        <v>160</v>
      </c>
      <c r="S1552" s="6"/>
      <c r="T1552" s="6"/>
      <c r="U1552" s="6"/>
      <c r="V1552" s="6"/>
      <c r="W1552" s="6"/>
      <c r="X1552" s="4">
        <v>0</v>
      </c>
      <c r="Z1552" s="4">
        <v>201</v>
      </c>
      <c r="AA1552" s="4">
        <v>50</v>
      </c>
      <c r="AB1552" s="4">
        <v>48</v>
      </c>
      <c r="AC1552" s="4">
        <v>2</v>
      </c>
      <c r="AD1552" s="6"/>
      <c r="AE1552" s="6"/>
      <c r="AF1552" s="6"/>
      <c r="AG1552" s="6"/>
      <c r="AH1552" s="4">
        <v>0</v>
      </c>
      <c r="AI1552" s="4">
        <v>0</v>
      </c>
      <c r="AJ1552" s="6"/>
      <c r="AK1552" s="6"/>
      <c r="AL1552" s="6"/>
      <c r="AM1552" s="6"/>
      <c r="AN1552" s="4">
        <v>0</v>
      </c>
      <c r="AO1552" s="4">
        <v>0</v>
      </c>
      <c r="AP1552" s="4">
        <v>0</v>
      </c>
      <c r="AQ1552" s="4">
        <v>0</v>
      </c>
      <c r="AR1552" s="4">
        <v>0</v>
      </c>
      <c r="AS1552" s="6"/>
      <c r="AT1552" s="6"/>
      <c r="AU1552" s="6"/>
      <c r="AV1552" s="6"/>
      <c r="AW1552" s="4">
        <v>201</v>
      </c>
      <c r="AX1552" s="4">
        <v>48</v>
      </c>
      <c r="AY1552" s="6"/>
      <c r="AZ1552" s="4">
        <v>0</v>
      </c>
      <c r="BA1552" s="6"/>
      <c r="BB1552" s="6"/>
      <c r="BC1552" s="6"/>
      <c r="BD1552" s="6"/>
      <c r="BE1552" s="6"/>
      <c r="BF1552" s="6"/>
      <c r="BG1552" s="8">
        <v>2</v>
      </c>
      <c r="BH1552" s="6"/>
      <c r="BI1552" s="6"/>
      <c r="BJ1552" s="6"/>
      <c r="BK1552" s="4">
        <v>4456</v>
      </c>
      <c r="BL1552" s="4">
        <f>12931-BK1552</f>
        <v>8475</v>
      </c>
      <c r="BM1552" s="4">
        <v>5</v>
      </c>
      <c r="BN1552" s="6"/>
      <c r="BO1552" s="6"/>
      <c r="BP1552" s="4">
        <v>0</v>
      </c>
      <c r="BQ1552" s="6"/>
      <c r="BR1552" s="4">
        <f t="shared" si="379"/>
        <v>12883</v>
      </c>
      <c r="BS1552" s="4">
        <f t="shared" si="380"/>
        <v>12725</v>
      </c>
      <c r="BT1552" s="4">
        <f t="shared" si="381"/>
        <v>158</v>
      </c>
      <c r="BU1552" s="4">
        <f t="shared" si="382"/>
        <v>28959</v>
      </c>
    </row>
    <row r="1553" spans="1:75">
      <c r="A1553" s="4" t="s">
        <v>166</v>
      </c>
      <c r="B1553" s="18">
        <v>42311</v>
      </c>
      <c r="C1553" s="4" t="s">
        <v>179</v>
      </c>
      <c r="D1553" s="5">
        <v>2015</v>
      </c>
      <c r="E1553" s="4" t="str">
        <f t="shared" si="376"/>
        <v>ThurstonGeneral2015</v>
      </c>
      <c r="F1553" s="4">
        <v>164555</v>
      </c>
      <c r="G1553" s="4">
        <v>16955</v>
      </c>
      <c r="H1553" s="4">
        <v>60852</v>
      </c>
      <c r="I1553" s="4">
        <v>20</v>
      </c>
      <c r="J1553" s="4">
        <v>0</v>
      </c>
      <c r="K1553" s="6">
        <f t="shared" si="377"/>
        <v>60872</v>
      </c>
      <c r="L1553" s="4">
        <f t="shared" si="378"/>
        <v>0</v>
      </c>
      <c r="M1553" s="4">
        <v>166058</v>
      </c>
      <c r="N1553" s="4">
        <v>61091</v>
      </c>
      <c r="O1553" s="4">
        <v>60872</v>
      </c>
      <c r="P1553" s="4">
        <v>2</v>
      </c>
      <c r="Q1553" s="6"/>
      <c r="R1553" s="4">
        <v>217</v>
      </c>
      <c r="S1553" s="6"/>
      <c r="T1553" s="6"/>
      <c r="U1553" s="6"/>
      <c r="V1553" s="6"/>
      <c r="W1553" s="6"/>
      <c r="X1553" s="4">
        <v>0</v>
      </c>
      <c r="Z1553" s="4">
        <v>6044</v>
      </c>
      <c r="AA1553" s="4">
        <v>910</v>
      </c>
      <c r="AB1553" s="4">
        <v>902</v>
      </c>
      <c r="AC1553" s="4">
        <v>8</v>
      </c>
      <c r="AD1553" s="6"/>
      <c r="AE1553" s="6"/>
      <c r="AF1553" s="6"/>
      <c r="AG1553" s="6"/>
      <c r="AH1553" s="4">
        <v>0</v>
      </c>
      <c r="AI1553" s="4">
        <v>0</v>
      </c>
      <c r="AJ1553" s="6"/>
      <c r="AK1553" s="6"/>
      <c r="AL1553" s="6"/>
      <c r="AM1553" s="6"/>
      <c r="AN1553" s="4">
        <v>2</v>
      </c>
      <c r="AO1553" s="4">
        <v>3</v>
      </c>
      <c r="AP1553" s="4">
        <v>1</v>
      </c>
      <c r="AQ1553" s="4">
        <v>1</v>
      </c>
      <c r="AR1553" s="4">
        <v>1</v>
      </c>
      <c r="AS1553" s="6"/>
      <c r="AT1553" s="6"/>
      <c r="AU1553" s="6"/>
      <c r="AV1553" s="6"/>
      <c r="AW1553" s="4">
        <v>6044</v>
      </c>
      <c r="AX1553" s="4">
        <v>902</v>
      </c>
      <c r="AY1553" s="6"/>
      <c r="AZ1553" s="4">
        <v>0</v>
      </c>
      <c r="BA1553" s="6"/>
      <c r="BB1553" s="6"/>
      <c r="BC1553" s="6"/>
      <c r="BD1553" s="6"/>
      <c r="BE1553" s="6"/>
      <c r="BF1553" s="6"/>
      <c r="BG1553" s="8">
        <v>46</v>
      </c>
      <c r="BH1553" s="6"/>
      <c r="BI1553" s="6"/>
      <c r="BJ1553" s="6"/>
      <c r="BK1553" s="4">
        <v>42775</v>
      </c>
      <c r="BL1553" s="4">
        <v>18270</v>
      </c>
      <c r="BM1553" s="4">
        <v>81</v>
      </c>
      <c r="BN1553" s="6"/>
      <c r="BO1553" s="6"/>
      <c r="BP1553" s="4">
        <v>11</v>
      </c>
      <c r="BQ1553" s="6"/>
      <c r="BR1553" s="4">
        <f t="shared" si="379"/>
        <v>60178</v>
      </c>
      <c r="BS1553" s="4">
        <f t="shared" si="380"/>
        <v>59969</v>
      </c>
      <c r="BT1553" s="4">
        <f t="shared" si="381"/>
        <v>208</v>
      </c>
      <c r="BU1553" s="4">
        <f t="shared" si="382"/>
        <v>160012</v>
      </c>
    </row>
    <row r="1554" spans="1:75">
      <c r="A1554" s="4" t="s">
        <v>168</v>
      </c>
      <c r="B1554" s="18">
        <v>42311</v>
      </c>
      <c r="C1554" s="4" t="s">
        <v>179</v>
      </c>
      <c r="D1554" s="5">
        <v>2015</v>
      </c>
      <c r="E1554" s="4" t="str">
        <f t="shared" si="376"/>
        <v>WahkiakumGeneral2015</v>
      </c>
      <c r="F1554" s="4">
        <v>2959</v>
      </c>
      <c r="G1554" s="4">
        <v>167</v>
      </c>
      <c r="H1554" s="4">
        <v>1432</v>
      </c>
      <c r="I1554" s="4">
        <v>0</v>
      </c>
      <c r="J1554" s="4">
        <v>0</v>
      </c>
      <c r="K1554" s="6">
        <f t="shared" si="377"/>
        <v>1432</v>
      </c>
      <c r="L1554" s="4">
        <f t="shared" si="378"/>
        <v>0</v>
      </c>
      <c r="M1554" s="4">
        <v>2927</v>
      </c>
      <c r="N1554" s="4">
        <v>1433</v>
      </c>
      <c r="O1554" s="4">
        <v>1432</v>
      </c>
      <c r="P1554" s="4">
        <v>0</v>
      </c>
      <c r="Q1554" s="6"/>
      <c r="R1554" s="4">
        <v>1</v>
      </c>
      <c r="S1554" s="6"/>
      <c r="T1554" s="6"/>
      <c r="U1554" s="6"/>
      <c r="V1554" s="6"/>
      <c r="W1554" s="6"/>
      <c r="X1554" s="4">
        <v>0</v>
      </c>
      <c r="Z1554" s="4">
        <v>32</v>
      </c>
      <c r="AA1554" s="4">
        <v>0</v>
      </c>
      <c r="AB1554" s="4">
        <v>0</v>
      </c>
      <c r="AC1554" s="4">
        <v>0</v>
      </c>
      <c r="AD1554" s="6"/>
      <c r="AE1554" s="6"/>
      <c r="AF1554" s="6"/>
      <c r="AG1554" s="6"/>
      <c r="AH1554" s="4">
        <v>0</v>
      </c>
      <c r="AI1554" s="4">
        <v>0</v>
      </c>
      <c r="AJ1554" s="6"/>
      <c r="AK1554" s="6"/>
      <c r="AL1554" s="6"/>
      <c r="AM1554" s="6"/>
      <c r="AN1554" s="4">
        <v>0</v>
      </c>
      <c r="AO1554" s="4">
        <v>0</v>
      </c>
      <c r="AP1554" s="4">
        <v>0</v>
      </c>
      <c r="AQ1554" s="4">
        <v>0</v>
      </c>
      <c r="AR1554" s="4">
        <v>0</v>
      </c>
      <c r="AS1554" s="6"/>
      <c r="AT1554" s="6"/>
      <c r="AU1554" s="6"/>
      <c r="AV1554" s="6"/>
      <c r="AW1554" s="4">
        <v>32</v>
      </c>
      <c r="AX1554" s="4">
        <v>0</v>
      </c>
      <c r="AY1554" s="6"/>
      <c r="AZ1554" s="4">
        <v>0</v>
      </c>
      <c r="BA1554" s="6"/>
      <c r="BB1554" s="6"/>
      <c r="BC1554" s="6"/>
      <c r="BD1554" s="6"/>
      <c r="BE1554" s="6"/>
      <c r="BF1554" s="6"/>
      <c r="BG1554" s="8">
        <v>0</v>
      </c>
      <c r="BH1554" s="6"/>
      <c r="BI1554" s="6"/>
      <c r="BJ1554" s="6"/>
      <c r="BK1554" s="4">
        <v>685</v>
      </c>
      <c r="BL1554" s="4">
        <v>748</v>
      </c>
      <c r="BM1554" s="4">
        <v>0</v>
      </c>
      <c r="BN1554" s="6"/>
      <c r="BO1554" s="6"/>
      <c r="BP1554" s="4">
        <v>0</v>
      </c>
      <c r="BQ1554" s="6"/>
      <c r="BR1554" s="4">
        <f t="shared" si="379"/>
        <v>1433</v>
      </c>
      <c r="BS1554" s="4">
        <f t="shared" si="380"/>
        <v>1432</v>
      </c>
      <c r="BT1554" s="4">
        <f t="shared" si="381"/>
        <v>1</v>
      </c>
      <c r="BU1554" s="4">
        <f t="shared" si="382"/>
        <v>2895</v>
      </c>
    </row>
    <row r="1555" spans="1:75">
      <c r="A1555" s="4" t="s">
        <v>170</v>
      </c>
      <c r="B1555" s="18">
        <v>42311</v>
      </c>
      <c r="C1555" s="4" t="s">
        <v>179</v>
      </c>
      <c r="D1555" s="5">
        <v>2015</v>
      </c>
      <c r="E1555" s="4" t="str">
        <f t="shared" si="376"/>
        <v>Walla WallaGeneral2015</v>
      </c>
      <c r="F1555" s="4">
        <v>32219</v>
      </c>
      <c r="G1555" s="4">
        <v>2772</v>
      </c>
      <c r="H1555" s="4">
        <v>12393</v>
      </c>
      <c r="I1555" s="4">
        <v>0</v>
      </c>
      <c r="J1555" s="4">
        <v>1</v>
      </c>
      <c r="K1555" s="6">
        <f t="shared" si="377"/>
        <v>12392</v>
      </c>
      <c r="L1555" s="4">
        <f t="shared" si="378"/>
        <v>0</v>
      </c>
      <c r="M1555" s="4">
        <v>32268</v>
      </c>
      <c r="N1555" s="4">
        <v>12539</v>
      </c>
      <c r="O1555" s="4">
        <v>12392</v>
      </c>
      <c r="P1555" s="4">
        <v>5</v>
      </c>
      <c r="Q1555" s="6"/>
      <c r="R1555" s="4">
        <v>142</v>
      </c>
      <c r="S1555" s="6"/>
      <c r="T1555" s="6"/>
      <c r="U1555" s="6"/>
      <c r="V1555" s="6"/>
      <c r="W1555" s="6"/>
      <c r="X1555" s="4">
        <v>0</v>
      </c>
      <c r="Z1555" s="4">
        <v>271</v>
      </c>
      <c r="AA1555" s="4">
        <v>35</v>
      </c>
      <c r="AB1555" s="4">
        <v>34</v>
      </c>
      <c r="AC1555" s="4">
        <v>1</v>
      </c>
      <c r="AD1555" s="6"/>
      <c r="AE1555" s="6"/>
      <c r="AF1555" s="6"/>
      <c r="AG1555" s="6"/>
      <c r="AH1555" s="4">
        <v>0</v>
      </c>
      <c r="AI1555" s="4">
        <v>0</v>
      </c>
      <c r="AJ1555" s="6"/>
      <c r="AK1555" s="6"/>
      <c r="AL1555" s="6"/>
      <c r="AM1555" s="6"/>
      <c r="AN1555" s="4">
        <v>0</v>
      </c>
      <c r="AO1555" s="4">
        <v>2</v>
      </c>
      <c r="AP1555" s="4">
        <v>0</v>
      </c>
      <c r="AQ1555" s="4">
        <v>2</v>
      </c>
      <c r="AR1555" s="4">
        <v>0</v>
      </c>
      <c r="AS1555" s="6"/>
      <c r="AT1555" s="6"/>
      <c r="AU1555" s="6"/>
      <c r="AV1555" s="6"/>
      <c r="AW1555" s="4">
        <v>271</v>
      </c>
      <c r="AX1555" s="4">
        <v>34</v>
      </c>
      <c r="AY1555" s="6"/>
      <c r="AZ1555" s="4">
        <v>0</v>
      </c>
      <c r="BA1555" s="6"/>
      <c r="BB1555" s="6"/>
      <c r="BC1555" s="6"/>
      <c r="BD1555" s="6"/>
      <c r="BE1555" s="6"/>
      <c r="BF1555" s="6"/>
      <c r="BG1555" s="8">
        <v>4</v>
      </c>
      <c r="BH1555" s="6"/>
      <c r="BI1555" s="6"/>
      <c r="BJ1555" s="6"/>
      <c r="BK1555" s="4">
        <v>7517</v>
      </c>
      <c r="BL1555" s="4">
        <v>5018</v>
      </c>
      <c r="BM1555" s="4">
        <v>0</v>
      </c>
      <c r="BN1555" s="6"/>
      <c r="BO1555" s="6"/>
      <c r="BP1555" s="4">
        <v>6</v>
      </c>
      <c r="BQ1555" s="6"/>
      <c r="BR1555" s="4">
        <f t="shared" si="379"/>
        <v>12502</v>
      </c>
      <c r="BS1555" s="4">
        <f t="shared" si="380"/>
        <v>12356</v>
      </c>
      <c r="BT1555" s="4">
        <f t="shared" si="381"/>
        <v>141</v>
      </c>
      <c r="BU1555" s="4">
        <f t="shared" si="382"/>
        <v>31997</v>
      </c>
    </row>
    <row r="1556" spans="1:75" ht="15.6" customHeight="1">
      <c r="A1556" s="4" t="s">
        <v>172</v>
      </c>
      <c r="B1556" s="18">
        <v>42311</v>
      </c>
      <c r="C1556" s="4" t="s">
        <v>179</v>
      </c>
      <c r="D1556" s="5">
        <v>2015</v>
      </c>
      <c r="E1556" s="4" t="str">
        <f t="shared" si="376"/>
        <v>WhatcomGeneral2015</v>
      </c>
      <c r="F1556" s="4">
        <v>129345</v>
      </c>
      <c r="G1556" s="4">
        <v>11944</v>
      </c>
      <c r="H1556" s="4">
        <v>61129</v>
      </c>
      <c r="I1556" s="4">
        <v>7</v>
      </c>
      <c r="J1556" s="4">
        <v>0</v>
      </c>
      <c r="K1556" s="6">
        <f t="shared" si="377"/>
        <v>61136</v>
      </c>
      <c r="L1556" s="4">
        <f t="shared" si="378"/>
        <v>0</v>
      </c>
      <c r="M1556" s="4">
        <v>131328</v>
      </c>
      <c r="N1556" s="4">
        <v>61640</v>
      </c>
      <c r="O1556" s="4">
        <v>61136</v>
      </c>
      <c r="P1556" s="4">
        <v>8</v>
      </c>
      <c r="Q1556" s="6"/>
      <c r="R1556" s="4">
        <v>496</v>
      </c>
      <c r="S1556" s="6"/>
      <c r="T1556" s="6"/>
      <c r="U1556" s="6"/>
      <c r="V1556" s="6"/>
      <c r="W1556" s="6"/>
      <c r="X1556" s="4">
        <v>0</v>
      </c>
      <c r="Z1556" s="4">
        <v>1281</v>
      </c>
      <c r="AA1556" s="4">
        <v>214</v>
      </c>
      <c r="AB1556" s="4">
        <v>214</v>
      </c>
      <c r="AC1556" s="4">
        <v>0</v>
      </c>
      <c r="AD1556" s="6"/>
      <c r="AE1556" s="6"/>
      <c r="AF1556" s="6"/>
      <c r="AG1556" s="6"/>
      <c r="AH1556" s="4">
        <v>0</v>
      </c>
      <c r="AI1556" s="4">
        <v>0</v>
      </c>
      <c r="AJ1556" s="6"/>
      <c r="AK1556" s="6"/>
      <c r="AL1556" s="6"/>
      <c r="AM1556" s="6"/>
      <c r="AN1556" s="4">
        <v>8</v>
      </c>
      <c r="AO1556" s="4">
        <v>21</v>
      </c>
      <c r="AP1556" s="4">
        <v>8</v>
      </c>
      <c r="AQ1556" s="4">
        <v>13</v>
      </c>
      <c r="AR1556" s="4">
        <v>0</v>
      </c>
      <c r="AS1556" s="6"/>
      <c r="AT1556" s="6"/>
      <c r="AU1556" s="6"/>
      <c r="AV1556" s="6"/>
      <c r="AW1556" s="4">
        <v>1281</v>
      </c>
      <c r="AX1556" s="4">
        <v>214</v>
      </c>
      <c r="AY1556" s="6"/>
      <c r="AZ1556" s="4">
        <v>0</v>
      </c>
      <c r="BA1556" s="6"/>
      <c r="BB1556" s="6"/>
      <c r="BC1556" s="6"/>
      <c r="BD1556" s="6"/>
      <c r="BE1556" s="6"/>
      <c r="BF1556" s="6"/>
      <c r="BG1556" s="8">
        <v>63</v>
      </c>
      <c r="BH1556" s="6"/>
      <c r="BI1556" s="6"/>
      <c r="BJ1556" s="6"/>
      <c r="BK1556" s="4">
        <v>40752</v>
      </c>
      <c r="BL1556" s="4">
        <v>20825</v>
      </c>
      <c r="BM1556" s="4">
        <v>471</v>
      </c>
      <c r="BN1556" s="6"/>
      <c r="BO1556" s="6"/>
      <c r="BP1556" s="4">
        <v>0</v>
      </c>
      <c r="BQ1556" s="6"/>
      <c r="BR1556" s="4">
        <f t="shared" si="379"/>
        <v>61405</v>
      </c>
      <c r="BS1556" s="4">
        <f t="shared" si="380"/>
        <v>60909</v>
      </c>
      <c r="BT1556" s="4">
        <f t="shared" si="381"/>
        <v>496</v>
      </c>
      <c r="BU1556" s="4">
        <f t="shared" si="382"/>
        <v>130039</v>
      </c>
    </row>
    <row r="1557" spans="1:75" ht="29.1">
      <c r="A1557" s="4" t="s">
        <v>174</v>
      </c>
      <c r="B1557" s="18">
        <v>42311</v>
      </c>
      <c r="C1557" s="4" t="s">
        <v>179</v>
      </c>
      <c r="D1557" s="5">
        <v>2015</v>
      </c>
      <c r="E1557" s="4" t="str">
        <f t="shared" si="376"/>
        <v>WhitmanGeneral2015</v>
      </c>
      <c r="F1557" s="4">
        <v>20520</v>
      </c>
      <c r="G1557" s="4">
        <v>4937</v>
      </c>
      <c r="H1557" s="4">
        <v>9081</v>
      </c>
      <c r="I1557" s="4">
        <v>0</v>
      </c>
      <c r="J1557" s="4">
        <v>5</v>
      </c>
      <c r="K1557" s="6">
        <f t="shared" si="377"/>
        <v>9076</v>
      </c>
      <c r="L1557" s="4">
        <f t="shared" si="378"/>
        <v>-3</v>
      </c>
      <c r="M1557" s="4">
        <v>20690</v>
      </c>
      <c r="N1557" s="4">
        <v>9194</v>
      </c>
      <c r="O1557" s="4">
        <v>9079</v>
      </c>
      <c r="P1557" s="4">
        <v>0</v>
      </c>
      <c r="Q1557" s="6"/>
      <c r="R1557" s="4">
        <v>110</v>
      </c>
      <c r="S1557" s="6"/>
      <c r="T1557" s="6"/>
      <c r="U1557" s="6"/>
      <c r="V1557" s="6"/>
      <c r="W1557" s="6"/>
      <c r="X1557" s="4">
        <v>5</v>
      </c>
      <c r="Y1557" s="2" t="s">
        <v>1200</v>
      </c>
      <c r="Z1557" s="4">
        <v>253</v>
      </c>
      <c r="AA1557" s="4">
        <v>50</v>
      </c>
      <c r="AB1557" s="4">
        <v>50</v>
      </c>
      <c r="AC1557" s="4">
        <v>0</v>
      </c>
      <c r="AD1557" s="6"/>
      <c r="AE1557" s="6"/>
      <c r="AF1557" s="6"/>
      <c r="AG1557" s="6"/>
      <c r="AH1557" s="4">
        <v>0</v>
      </c>
      <c r="AI1557" s="4">
        <v>0</v>
      </c>
      <c r="AJ1557" s="6"/>
      <c r="AK1557" s="6"/>
      <c r="AL1557" s="6"/>
      <c r="AM1557" s="6"/>
      <c r="AN1557" s="4">
        <v>15</v>
      </c>
      <c r="AO1557" s="4">
        <v>15</v>
      </c>
      <c r="AP1557" s="4">
        <v>0</v>
      </c>
      <c r="AQ1557" s="4">
        <v>14</v>
      </c>
      <c r="AR1557" s="4">
        <v>1</v>
      </c>
      <c r="AS1557" s="6"/>
      <c r="AT1557" s="6"/>
      <c r="AU1557" s="6"/>
      <c r="AV1557" s="6"/>
      <c r="AW1557" s="4">
        <v>253</v>
      </c>
      <c r="AX1557" s="4">
        <v>50</v>
      </c>
      <c r="AY1557" s="6"/>
      <c r="AZ1557" s="4">
        <v>0</v>
      </c>
      <c r="BA1557" s="6"/>
      <c r="BB1557" s="6"/>
      <c r="BC1557" s="6"/>
      <c r="BD1557" s="6"/>
      <c r="BE1557" s="6"/>
      <c r="BF1557" s="6"/>
      <c r="BG1557" s="8">
        <v>8</v>
      </c>
      <c r="BH1557" s="6"/>
      <c r="BI1557" s="6"/>
      <c r="BJ1557" s="6"/>
      <c r="BK1557" s="4">
        <v>0</v>
      </c>
      <c r="BL1557" s="4">
        <v>9186</v>
      </c>
      <c r="BM1557" s="4">
        <v>7</v>
      </c>
      <c r="BN1557" s="6"/>
      <c r="BO1557" s="6"/>
      <c r="BP1557" s="4">
        <v>0</v>
      </c>
      <c r="BQ1557" s="6"/>
      <c r="BR1557" s="4">
        <f t="shared" si="379"/>
        <v>9129</v>
      </c>
      <c r="BS1557" s="4">
        <f t="shared" si="380"/>
        <v>9015</v>
      </c>
      <c r="BT1557" s="4">
        <f t="shared" si="381"/>
        <v>109</v>
      </c>
      <c r="BU1557" s="4">
        <f t="shared" si="382"/>
        <v>20422</v>
      </c>
    </row>
    <row r="1558" spans="1:75">
      <c r="A1558" s="4" t="s">
        <v>176</v>
      </c>
      <c r="B1558" s="18">
        <v>42311</v>
      </c>
      <c r="C1558" s="4" t="s">
        <v>179</v>
      </c>
      <c r="D1558" s="5">
        <v>2015</v>
      </c>
      <c r="E1558" s="4" t="str">
        <f t="shared" si="376"/>
        <v>YakimaGeneral2015</v>
      </c>
      <c r="F1558" s="4">
        <v>108269</v>
      </c>
      <c r="G1558" s="4">
        <v>7738</v>
      </c>
      <c r="H1558" s="4">
        <v>35402</v>
      </c>
      <c r="I1558" s="4">
        <v>1</v>
      </c>
      <c r="J1558" s="4">
        <v>0</v>
      </c>
      <c r="K1558" s="6">
        <f t="shared" si="377"/>
        <v>35403</v>
      </c>
      <c r="L1558" s="4">
        <f t="shared" si="378"/>
        <v>0</v>
      </c>
      <c r="M1558" s="4">
        <v>108494</v>
      </c>
      <c r="N1558" s="4">
        <v>35580</v>
      </c>
      <c r="O1558" s="4">
        <v>35403</v>
      </c>
      <c r="P1558" s="4">
        <v>2</v>
      </c>
      <c r="Q1558" s="6"/>
      <c r="R1558" s="4">
        <v>177</v>
      </c>
      <c r="S1558" s="6"/>
      <c r="T1558" s="6"/>
      <c r="U1558" s="6"/>
      <c r="V1558" s="6"/>
      <c r="W1558" s="6"/>
      <c r="X1558" s="4">
        <v>0</v>
      </c>
      <c r="Z1558" s="4">
        <v>873</v>
      </c>
      <c r="AA1558" s="4">
        <v>120</v>
      </c>
      <c r="AB1558" s="4">
        <v>117</v>
      </c>
      <c r="AC1558" s="4">
        <v>3</v>
      </c>
      <c r="AD1558" s="6"/>
      <c r="AE1558" s="6"/>
      <c r="AF1558" s="6"/>
      <c r="AG1558" s="6"/>
      <c r="AH1558" s="4">
        <v>0</v>
      </c>
      <c r="AI1558" s="4">
        <v>0</v>
      </c>
      <c r="AJ1558" s="6"/>
      <c r="AK1558" s="6"/>
      <c r="AL1558" s="6"/>
      <c r="AM1558" s="6"/>
      <c r="AN1558" s="4">
        <v>0</v>
      </c>
      <c r="AO1558" s="4">
        <v>3</v>
      </c>
      <c r="AP1558" s="4">
        <v>2</v>
      </c>
      <c r="AQ1558" s="4">
        <v>1</v>
      </c>
      <c r="AR1558" s="4">
        <v>0</v>
      </c>
      <c r="AS1558" s="6"/>
      <c r="AT1558" s="6"/>
      <c r="AU1558" s="6"/>
      <c r="AV1558" s="6"/>
      <c r="AW1558" s="4">
        <v>873</v>
      </c>
      <c r="AX1558" s="4">
        <v>117</v>
      </c>
      <c r="AY1558" s="6"/>
      <c r="AZ1558" s="4">
        <v>2</v>
      </c>
      <c r="BA1558" s="6"/>
      <c r="BB1558" s="6"/>
      <c r="BC1558" s="6"/>
      <c r="BD1558" s="6"/>
      <c r="BE1558" s="6"/>
      <c r="BF1558" s="6"/>
      <c r="BG1558" s="8">
        <v>21</v>
      </c>
      <c r="BH1558" s="6"/>
      <c r="BI1558" s="6"/>
      <c r="BJ1558" s="6"/>
      <c r="BK1558" s="4">
        <v>6897</v>
      </c>
      <c r="BL1558" s="4">
        <v>28660</v>
      </c>
      <c r="BM1558" s="4">
        <v>42</v>
      </c>
      <c r="BN1558" s="6"/>
      <c r="BO1558" s="6"/>
      <c r="BP1558" s="4">
        <v>0</v>
      </c>
      <c r="BQ1558" s="6"/>
      <c r="BR1558" s="4">
        <f t="shared" si="379"/>
        <v>35455</v>
      </c>
      <c r="BS1558" s="4">
        <f t="shared" si="380"/>
        <v>35283</v>
      </c>
      <c r="BT1558" s="4">
        <f t="shared" si="381"/>
        <v>174</v>
      </c>
      <c r="BU1558" s="4">
        <f t="shared" si="382"/>
        <v>107621</v>
      </c>
    </row>
    <row r="1559" spans="1:75">
      <c r="A1559" s="21" t="s">
        <v>178</v>
      </c>
      <c r="B1559" s="22">
        <v>42311</v>
      </c>
      <c r="C1559" s="21" t="s">
        <v>179</v>
      </c>
      <c r="D1559" s="23">
        <v>2015</v>
      </c>
      <c r="E1559" s="21" t="s">
        <v>1201</v>
      </c>
      <c r="F1559" s="21">
        <v>3974990</v>
      </c>
      <c r="G1559" s="21">
        <v>446673</v>
      </c>
      <c r="H1559" s="21">
        <v>1528235</v>
      </c>
      <c r="I1559" s="21">
        <v>219</v>
      </c>
      <c r="J1559" s="21">
        <v>41</v>
      </c>
      <c r="K1559" s="6">
        <v>1528413</v>
      </c>
      <c r="L1559" s="4">
        <f t="shared" si="378"/>
        <v>138</v>
      </c>
      <c r="M1559" s="21">
        <v>3993799</v>
      </c>
      <c r="N1559" s="21">
        <v>1545145</v>
      </c>
      <c r="O1559" s="21">
        <v>1528275</v>
      </c>
      <c r="P1559" s="21">
        <v>65</v>
      </c>
      <c r="Q1559" s="6"/>
      <c r="R1559" s="21">
        <v>16809</v>
      </c>
      <c r="S1559" s="6"/>
      <c r="T1559" s="6"/>
      <c r="U1559" s="6"/>
      <c r="V1559" s="6"/>
      <c r="W1559" s="6"/>
      <c r="X1559" s="21"/>
      <c r="Y1559" s="38"/>
      <c r="Z1559" s="21">
        <v>66428</v>
      </c>
      <c r="AA1559" s="21">
        <v>10647</v>
      </c>
      <c r="AB1559" s="21">
        <v>10506</v>
      </c>
      <c r="AC1559" s="21">
        <v>141</v>
      </c>
      <c r="AD1559" s="6"/>
      <c r="AE1559" s="6"/>
      <c r="AF1559" s="6"/>
      <c r="AG1559" s="6"/>
      <c r="AH1559" s="21">
        <v>0</v>
      </c>
      <c r="AI1559" s="21">
        <v>0</v>
      </c>
      <c r="AJ1559" s="6"/>
      <c r="AK1559" s="6"/>
      <c r="AL1559" s="6"/>
      <c r="AM1559" s="6"/>
      <c r="AN1559" s="21">
        <v>228</v>
      </c>
      <c r="AO1559" s="21">
        <v>257</v>
      </c>
      <c r="AP1559" s="21">
        <v>33</v>
      </c>
      <c r="AQ1559" s="21">
        <v>184</v>
      </c>
      <c r="AR1559" s="21">
        <v>40</v>
      </c>
      <c r="AS1559" s="6"/>
      <c r="AT1559" s="6"/>
      <c r="AU1559" s="6"/>
      <c r="AV1559" s="6"/>
      <c r="AW1559" s="21">
        <v>66428</v>
      </c>
      <c r="AX1559" s="21">
        <v>10506</v>
      </c>
      <c r="AY1559" s="6"/>
      <c r="AZ1559" s="21">
        <v>642</v>
      </c>
      <c r="BA1559" s="6"/>
      <c r="BB1559" s="6"/>
      <c r="BC1559" s="6"/>
      <c r="BD1559" s="6"/>
      <c r="BE1559" s="6"/>
      <c r="BF1559" s="6"/>
      <c r="BG1559" s="21">
        <v>1513</v>
      </c>
      <c r="BH1559" s="6"/>
      <c r="BI1559" s="6"/>
      <c r="BJ1559" s="6"/>
      <c r="BK1559" s="21">
        <v>629355</v>
      </c>
      <c r="BL1559" s="21">
        <v>913635</v>
      </c>
      <c r="BM1559" s="21">
        <v>4082</v>
      </c>
      <c r="BN1559" s="6"/>
      <c r="BO1559" s="6"/>
      <c r="BP1559" s="21">
        <v>242</v>
      </c>
      <c r="BQ1559" s="6"/>
      <c r="BR1559" s="21">
        <v>1533599</v>
      </c>
      <c r="BS1559" s="21">
        <v>1516943</v>
      </c>
      <c r="BT1559" s="21">
        <v>16628</v>
      </c>
      <c r="BU1559" s="21">
        <v>3927143</v>
      </c>
      <c r="BV1559" s="21"/>
      <c r="BW1559" s="21"/>
    </row>
    <row r="1560" spans="1:75">
      <c r="A1560" s="4" t="s">
        <v>98</v>
      </c>
      <c r="B1560" s="18">
        <v>42220</v>
      </c>
      <c r="C1560" s="4" t="s">
        <v>220</v>
      </c>
      <c r="D1560" s="5">
        <v>2015</v>
      </c>
      <c r="E1560" s="4" t="str">
        <f t="shared" ref="E1560:E1598" si="383">CONCATENATE(A1560,C1560,D1560)</f>
        <v>AdamsPrimary2015</v>
      </c>
      <c r="F1560" s="4">
        <v>6275</v>
      </c>
      <c r="G1560" s="4">
        <v>432</v>
      </c>
      <c r="H1560" s="4">
        <v>1833</v>
      </c>
      <c r="I1560" s="4">
        <v>0</v>
      </c>
      <c r="J1560" s="4">
        <v>0</v>
      </c>
      <c r="K1560" s="6">
        <f t="shared" ref="K1560:K1598" si="384">IF(ISBLANK(I1560),0,H1560+I1560-J1560)</f>
        <v>1833</v>
      </c>
      <c r="L1560" s="4">
        <v>0</v>
      </c>
      <c r="M1560" s="4">
        <v>6287</v>
      </c>
      <c r="N1560" s="4">
        <v>1867</v>
      </c>
      <c r="O1560" s="4">
        <v>1834</v>
      </c>
      <c r="P1560" s="4">
        <v>0</v>
      </c>
      <c r="Q1560" s="6"/>
      <c r="R1560" s="4">
        <v>33</v>
      </c>
      <c r="S1560" s="6"/>
      <c r="T1560" s="6"/>
      <c r="U1560" s="6"/>
      <c r="V1560" s="6"/>
      <c r="W1560" s="6"/>
      <c r="X1560" s="4">
        <v>0</v>
      </c>
      <c r="Z1560" s="4">
        <v>53</v>
      </c>
      <c r="AA1560" s="4">
        <v>4</v>
      </c>
      <c r="AB1560" s="4">
        <v>4</v>
      </c>
      <c r="AC1560" s="4">
        <v>0</v>
      </c>
      <c r="AD1560" s="6"/>
      <c r="AE1560" s="6"/>
      <c r="AF1560" s="6"/>
      <c r="AG1560" s="6"/>
      <c r="AH1560" s="4">
        <v>0</v>
      </c>
      <c r="AI1560" s="4">
        <v>0</v>
      </c>
      <c r="AJ1560" s="6"/>
      <c r="AK1560" s="6"/>
      <c r="AL1560" s="6"/>
      <c r="AM1560" s="6"/>
      <c r="AN1560" s="4">
        <v>0</v>
      </c>
      <c r="AO1560" s="4">
        <v>0</v>
      </c>
      <c r="AP1560" s="4">
        <v>0</v>
      </c>
      <c r="AQ1560" s="4">
        <v>0</v>
      </c>
      <c r="AR1560" s="4">
        <v>0</v>
      </c>
      <c r="AS1560" s="6"/>
      <c r="AT1560" s="6"/>
      <c r="AU1560" s="6"/>
      <c r="AV1560" s="6"/>
      <c r="AW1560" s="4">
        <v>53</v>
      </c>
      <c r="AX1560" s="4">
        <v>4</v>
      </c>
      <c r="AY1560" s="6"/>
      <c r="AZ1560" s="4">
        <v>0</v>
      </c>
      <c r="BA1560" s="6"/>
      <c r="BB1560" s="6"/>
      <c r="BC1560" s="6"/>
      <c r="BD1560" s="6"/>
      <c r="BE1560" s="6"/>
      <c r="BF1560" s="6"/>
      <c r="BG1560" s="8">
        <v>1</v>
      </c>
      <c r="BH1560" s="6"/>
      <c r="BI1560" s="6"/>
      <c r="BJ1560" s="6"/>
      <c r="BK1560" s="4">
        <v>973</v>
      </c>
      <c r="BL1560" s="4">
        <v>893</v>
      </c>
      <c r="BM1560" s="4">
        <v>0</v>
      </c>
      <c r="BN1560" s="6"/>
      <c r="BO1560" s="6"/>
      <c r="BP1560" s="4">
        <v>2</v>
      </c>
      <c r="BQ1560" s="6"/>
      <c r="BR1560" s="4">
        <v>1863</v>
      </c>
      <c r="BS1560" s="4">
        <v>1830</v>
      </c>
      <c r="BT1560" s="4">
        <v>33</v>
      </c>
      <c r="BU1560" s="4">
        <v>6234</v>
      </c>
    </row>
    <row r="1561" spans="1:75">
      <c r="A1561" s="4" t="s">
        <v>101</v>
      </c>
      <c r="B1561" s="18">
        <v>42220</v>
      </c>
      <c r="C1561" s="4" t="s">
        <v>220</v>
      </c>
      <c r="D1561" s="5">
        <v>2015</v>
      </c>
      <c r="E1561" s="4" t="str">
        <f t="shared" si="383"/>
        <v>AsotinPrimary2015</v>
      </c>
      <c r="F1561" s="4">
        <v>13417</v>
      </c>
      <c r="G1561" s="4">
        <v>2158</v>
      </c>
      <c r="H1561" s="4">
        <v>3850</v>
      </c>
      <c r="I1561" s="4">
        <v>0</v>
      </c>
      <c r="J1561" s="4">
        <v>4</v>
      </c>
      <c r="K1561" s="6">
        <f t="shared" si="384"/>
        <v>3846</v>
      </c>
      <c r="L1561" s="4">
        <f t="shared" ref="L1561:L1575" si="385">(H1561+I1561-J1561)-(O1561)</f>
        <v>0</v>
      </c>
      <c r="M1561" s="4">
        <v>13417</v>
      </c>
      <c r="N1561" s="4">
        <v>3900</v>
      </c>
      <c r="O1561" s="4">
        <v>3846</v>
      </c>
      <c r="P1561" s="4">
        <v>0</v>
      </c>
      <c r="Q1561" s="6"/>
      <c r="R1561" s="4">
        <v>54</v>
      </c>
      <c r="S1561" s="6"/>
      <c r="T1561" s="6"/>
      <c r="U1561" s="6"/>
      <c r="V1561" s="6"/>
      <c r="W1561" s="6"/>
      <c r="X1561" s="4">
        <v>0</v>
      </c>
      <c r="Z1561" s="4">
        <v>73</v>
      </c>
      <c r="AA1561" s="4">
        <v>10</v>
      </c>
      <c r="AB1561" s="4">
        <v>10</v>
      </c>
      <c r="AC1561" s="4">
        <v>0</v>
      </c>
      <c r="AD1561" s="6"/>
      <c r="AE1561" s="6"/>
      <c r="AF1561" s="6"/>
      <c r="AG1561" s="6"/>
      <c r="AH1561" s="4">
        <v>0</v>
      </c>
      <c r="AI1561" s="4">
        <v>0</v>
      </c>
      <c r="AJ1561" s="6"/>
      <c r="AK1561" s="6"/>
      <c r="AL1561" s="6"/>
      <c r="AM1561" s="6"/>
      <c r="AN1561" s="4">
        <v>0</v>
      </c>
      <c r="AO1561" s="4">
        <v>0</v>
      </c>
      <c r="AP1561" s="4">
        <v>0</v>
      </c>
      <c r="AQ1561" s="4">
        <v>0</v>
      </c>
      <c r="AR1561" s="4">
        <v>0</v>
      </c>
      <c r="AS1561" s="6"/>
      <c r="AT1561" s="6"/>
      <c r="AU1561" s="6"/>
      <c r="AV1561" s="6"/>
      <c r="AW1561" s="4">
        <v>73</v>
      </c>
      <c r="AX1561" s="4">
        <v>10</v>
      </c>
      <c r="AY1561" s="6"/>
      <c r="AZ1561" s="4">
        <v>0</v>
      </c>
      <c r="BA1561" s="6"/>
      <c r="BB1561" s="6"/>
      <c r="BC1561" s="6"/>
      <c r="BD1561" s="6"/>
      <c r="BE1561" s="6"/>
      <c r="BF1561" s="6"/>
      <c r="BG1561" s="8">
        <v>0</v>
      </c>
      <c r="BH1561" s="6"/>
      <c r="BI1561" s="6"/>
      <c r="BJ1561" s="6"/>
      <c r="BK1561" s="4">
        <v>1790</v>
      </c>
      <c r="BL1561" s="4">
        <v>2110</v>
      </c>
      <c r="BM1561" s="4">
        <v>0</v>
      </c>
      <c r="BN1561" s="6"/>
      <c r="BO1561" s="6"/>
      <c r="BP1561" s="4">
        <v>0</v>
      </c>
      <c r="BQ1561" s="6"/>
      <c r="BR1561" s="4">
        <v>3890</v>
      </c>
      <c r="BS1561" s="4">
        <v>3836</v>
      </c>
      <c r="BT1561" s="4">
        <v>54</v>
      </c>
      <c r="BU1561" s="4">
        <v>13344</v>
      </c>
    </row>
    <row r="1562" spans="1:75">
      <c r="A1562" s="4" t="s">
        <v>103</v>
      </c>
      <c r="B1562" s="18">
        <v>42220</v>
      </c>
      <c r="C1562" s="4" t="s">
        <v>220</v>
      </c>
      <c r="D1562" s="5">
        <v>2015</v>
      </c>
      <c r="E1562" s="4" t="str">
        <f t="shared" si="383"/>
        <v>BentonPrimary2015</v>
      </c>
      <c r="F1562" s="4">
        <v>0</v>
      </c>
      <c r="G1562" s="4">
        <v>0</v>
      </c>
      <c r="H1562" s="4">
        <v>0</v>
      </c>
      <c r="I1562" s="4">
        <v>0</v>
      </c>
      <c r="J1562" s="4">
        <v>0</v>
      </c>
      <c r="K1562" s="6">
        <f t="shared" si="384"/>
        <v>0</v>
      </c>
      <c r="L1562" s="4">
        <f t="shared" si="385"/>
        <v>0</v>
      </c>
      <c r="M1562" s="4">
        <v>0</v>
      </c>
      <c r="N1562" s="4">
        <v>0</v>
      </c>
      <c r="O1562" s="4">
        <v>0</v>
      </c>
      <c r="P1562" s="4">
        <v>0</v>
      </c>
      <c r="Q1562" s="6"/>
      <c r="R1562" s="4">
        <v>0</v>
      </c>
      <c r="S1562" s="6"/>
      <c r="T1562" s="6"/>
      <c r="U1562" s="6"/>
      <c r="V1562" s="6"/>
      <c r="W1562" s="6"/>
      <c r="X1562" s="4">
        <v>0</v>
      </c>
      <c r="Z1562" s="4">
        <v>0</v>
      </c>
      <c r="AA1562" s="4">
        <v>0</v>
      </c>
      <c r="AB1562" s="4">
        <v>0</v>
      </c>
      <c r="AC1562" s="4">
        <v>0</v>
      </c>
      <c r="AD1562" s="6"/>
      <c r="AE1562" s="6"/>
      <c r="AF1562" s="6"/>
      <c r="AG1562" s="6"/>
      <c r="AH1562" s="4">
        <v>0</v>
      </c>
      <c r="AI1562" s="4">
        <v>0</v>
      </c>
      <c r="AJ1562" s="6"/>
      <c r="AK1562" s="6"/>
      <c r="AL1562" s="6"/>
      <c r="AM1562" s="6"/>
      <c r="AN1562" s="4">
        <v>0</v>
      </c>
      <c r="AO1562" s="4">
        <v>0</v>
      </c>
      <c r="AP1562" s="4">
        <v>0</v>
      </c>
      <c r="AQ1562" s="4">
        <v>0</v>
      </c>
      <c r="AR1562" s="4">
        <v>0</v>
      </c>
      <c r="AS1562" s="6"/>
      <c r="AT1562" s="6"/>
      <c r="AU1562" s="6"/>
      <c r="AV1562" s="6"/>
      <c r="AW1562" s="4">
        <v>0</v>
      </c>
      <c r="AX1562" s="4">
        <v>0</v>
      </c>
      <c r="AY1562" s="6"/>
      <c r="AZ1562" s="4">
        <v>0</v>
      </c>
      <c r="BA1562" s="6"/>
      <c r="BB1562" s="6"/>
      <c r="BC1562" s="6"/>
      <c r="BD1562" s="6"/>
      <c r="BE1562" s="6"/>
      <c r="BF1562" s="6"/>
      <c r="BG1562" s="8">
        <v>0</v>
      </c>
      <c r="BH1562" s="6"/>
      <c r="BI1562" s="6"/>
      <c r="BJ1562" s="6"/>
      <c r="BK1562" s="4">
        <v>0</v>
      </c>
      <c r="BL1562" s="4">
        <v>0</v>
      </c>
      <c r="BM1562" s="4">
        <v>0</v>
      </c>
      <c r="BN1562" s="6"/>
      <c r="BO1562" s="6"/>
      <c r="BP1562" s="4">
        <v>0</v>
      </c>
      <c r="BQ1562" s="6"/>
      <c r="BR1562" s="4">
        <v>0</v>
      </c>
      <c r="BS1562" s="4">
        <v>0</v>
      </c>
      <c r="BT1562" s="4">
        <v>0</v>
      </c>
      <c r="BU1562" s="4">
        <v>0</v>
      </c>
    </row>
    <row r="1563" spans="1:75">
      <c r="A1563" s="4" t="s">
        <v>105</v>
      </c>
      <c r="B1563" s="18">
        <v>42220</v>
      </c>
      <c r="C1563" s="4" t="s">
        <v>220</v>
      </c>
      <c r="D1563" s="5">
        <v>2015</v>
      </c>
      <c r="E1563" s="4" t="str">
        <f t="shared" si="383"/>
        <v>ChelanPrimary2015</v>
      </c>
      <c r="F1563" s="4">
        <v>0</v>
      </c>
      <c r="G1563" s="4">
        <v>0</v>
      </c>
      <c r="H1563" s="4">
        <v>0</v>
      </c>
      <c r="I1563" s="4">
        <v>0</v>
      </c>
      <c r="J1563" s="4">
        <v>0</v>
      </c>
      <c r="K1563" s="6">
        <f t="shared" si="384"/>
        <v>0</v>
      </c>
      <c r="L1563" s="4">
        <f t="shared" si="385"/>
        <v>0</v>
      </c>
      <c r="M1563" s="4">
        <v>0</v>
      </c>
      <c r="N1563" s="4">
        <v>0</v>
      </c>
      <c r="O1563" s="4">
        <v>0</v>
      </c>
      <c r="P1563" s="4">
        <v>0</v>
      </c>
      <c r="Q1563" s="6"/>
      <c r="R1563" s="4">
        <v>0</v>
      </c>
      <c r="S1563" s="6"/>
      <c r="T1563" s="6"/>
      <c r="U1563" s="6"/>
      <c r="V1563" s="6"/>
      <c r="W1563" s="6"/>
      <c r="X1563" s="4">
        <v>0</v>
      </c>
      <c r="Z1563" s="4">
        <v>0</v>
      </c>
      <c r="AA1563" s="4">
        <v>0</v>
      </c>
      <c r="AB1563" s="4">
        <v>0</v>
      </c>
      <c r="AC1563" s="4">
        <v>0</v>
      </c>
      <c r="AD1563" s="6"/>
      <c r="AE1563" s="6"/>
      <c r="AF1563" s="6"/>
      <c r="AG1563" s="6"/>
      <c r="AH1563" s="4">
        <v>0</v>
      </c>
      <c r="AI1563" s="4">
        <v>0</v>
      </c>
      <c r="AJ1563" s="6"/>
      <c r="AK1563" s="6"/>
      <c r="AL1563" s="6"/>
      <c r="AM1563" s="6"/>
      <c r="AN1563" s="4">
        <v>0</v>
      </c>
      <c r="AO1563" s="4">
        <v>0</v>
      </c>
      <c r="AP1563" s="4">
        <v>0</v>
      </c>
      <c r="AQ1563" s="4">
        <v>0</v>
      </c>
      <c r="AR1563" s="4">
        <v>0</v>
      </c>
      <c r="AS1563" s="6"/>
      <c r="AT1563" s="6"/>
      <c r="AU1563" s="6"/>
      <c r="AV1563" s="6"/>
      <c r="AW1563" s="4">
        <v>0</v>
      </c>
      <c r="AX1563" s="4">
        <v>0</v>
      </c>
      <c r="AY1563" s="6"/>
      <c r="AZ1563" s="4">
        <v>0</v>
      </c>
      <c r="BA1563" s="6"/>
      <c r="BB1563" s="6"/>
      <c r="BC1563" s="6"/>
      <c r="BD1563" s="6"/>
      <c r="BE1563" s="6"/>
      <c r="BF1563" s="6"/>
      <c r="BG1563" s="8">
        <v>0</v>
      </c>
      <c r="BH1563" s="6"/>
      <c r="BI1563" s="6"/>
      <c r="BJ1563" s="6"/>
      <c r="BK1563" s="4">
        <v>0</v>
      </c>
      <c r="BL1563" s="4">
        <v>0</v>
      </c>
      <c r="BM1563" s="4">
        <v>0</v>
      </c>
      <c r="BN1563" s="6"/>
      <c r="BO1563" s="6"/>
      <c r="BP1563" s="4">
        <v>0</v>
      </c>
      <c r="BQ1563" s="6"/>
      <c r="BR1563" s="4">
        <v>0</v>
      </c>
      <c r="BS1563" s="4">
        <v>0</v>
      </c>
      <c r="BT1563" s="4">
        <v>0</v>
      </c>
      <c r="BU1563" s="4">
        <v>0</v>
      </c>
    </row>
    <row r="1564" spans="1:75">
      <c r="A1564" s="4" t="s">
        <v>107</v>
      </c>
      <c r="B1564" s="18">
        <v>42220</v>
      </c>
      <c r="C1564" s="4" t="s">
        <v>220</v>
      </c>
      <c r="D1564" s="5">
        <v>2015</v>
      </c>
      <c r="E1564" s="4" t="str">
        <f t="shared" si="383"/>
        <v>ClallamPrimary2015</v>
      </c>
      <c r="F1564" s="4">
        <v>0</v>
      </c>
      <c r="G1564" s="4">
        <v>0</v>
      </c>
      <c r="H1564" s="4">
        <v>0</v>
      </c>
      <c r="I1564" s="4">
        <v>0</v>
      </c>
      <c r="J1564" s="4">
        <v>0</v>
      </c>
      <c r="K1564" s="6">
        <f t="shared" si="384"/>
        <v>0</v>
      </c>
      <c r="L1564" s="4">
        <f t="shared" si="385"/>
        <v>0</v>
      </c>
      <c r="M1564" s="4">
        <v>0</v>
      </c>
      <c r="N1564" s="4">
        <v>0</v>
      </c>
      <c r="O1564" s="4">
        <v>0</v>
      </c>
      <c r="P1564" s="4">
        <v>0</v>
      </c>
      <c r="Q1564" s="6"/>
      <c r="R1564" s="4">
        <v>0</v>
      </c>
      <c r="S1564" s="6"/>
      <c r="T1564" s="6"/>
      <c r="U1564" s="6"/>
      <c r="V1564" s="6"/>
      <c r="W1564" s="6"/>
      <c r="X1564" s="4">
        <v>0</v>
      </c>
      <c r="Z1564" s="4">
        <v>0</v>
      </c>
      <c r="AA1564" s="4">
        <v>0</v>
      </c>
      <c r="AB1564" s="4">
        <v>0</v>
      </c>
      <c r="AC1564" s="4">
        <v>0</v>
      </c>
      <c r="AD1564" s="6"/>
      <c r="AE1564" s="6"/>
      <c r="AF1564" s="6"/>
      <c r="AG1564" s="6"/>
      <c r="AH1564" s="4">
        <v>0</v>
      </c>
      <c r="AI1564" s="4">
        <v>0</v>
      </c>
      <c r="AJ1564" s="6"/>
      <c r="AK1564" s="6"/>
      <c r="AL1564" s="6"/>
      <c r="AM1564" s="6"/>
      <c r="AN1564" s="4">
        <v>0</v>
      </c>
      <c r="AO1564" s="4">
        <v>0</v>
      </c>
      <c r="AP1564" s="4">
        <v>0</v>
      </c>
      <c r="AQ1564" s="4">
        <v>0</v>
      </c>
      <c r="AR1564" s="4">
        <v>0</v>
      </c>
      <c r="AS1564" s="6"/>
      <c r="AT1564" s="6"/>
      <c r="AU1564" s="6"/>
      <c r="AV1564" s="6"/>
      <c r="AW1564" s="4">
        <v>0</v>
      </c>
      <c r="AX1564" s="4">
        <v>0</v>
      </c>
      <c r="AY1564" s="6"/>
      <c r="AZ1564" s="4">
        <v>0</v>
      </c>
      <c r="BA1564" s="6"/>
      <c r="BB1564" s="6"/>
      <c r="BC1564" s="6"/>
      <c r="BD1564" s="6"/>
      <c r="BE1564" s="6"/>
      <c r="BF1564" s="6"/>
      <c r="BG1564" s="8">
        <v>0</v>
      </c>
      <c r="BH1564" s="6"/>
      <c r="BI1564" s="6"/>
      <c r="BJ1564" s="6"/>
      <c r="BK1564" s="4">
        <v>0</v>
      </c>
      <c r="BL1564" s="4">
        <v>0</v>
      </c>
      <c r="BM1564" s="4">
        <v>0</v>
      </c>
      <c r="BN1564" s="6"/>
      <c r="BO1564" s="6"/>
      <c r="BP1564" s="4">
        <v>0</v>
      </c>
      <c r="BQ1564" s="6"/>
      <c r="BR1564" s="4">
        <v>0</v>
      </c>
      <c r="BS1564" s="4">
        <v>0</v>
      </c>
      <c r="BT1564" s="4">
        <v>0</v>
      </c>
      <c r="BU1564" s="4">
        <v>0</v>
      </c>
    </row>
    <row r="1565" spans="1:75">
      <c r="A1565" s="4" t="s">
        <v>109</v>
      </c>
      <c r="B1565" s="18">
        <v>42220</v>
      </c>
      <c r="C1565" s="4" t="s">
        <v>220</v>
      </c>
      <c r="D1565" s="5">
        <v>2015</v>
      </c>
      <c r="E1565" s="4" t="str">
        <f t="shared" si="383"/>
        <v>ClarkPrimary2015</v>
      </c>
      <c r="F1565" s="4">
        <v>250728</v>
      </c>
      <c r="G1565" s="4">
        <v>26258</v>
      </c>
      <c r="H1565" s="4">
        <v>64868</v>
      </c>
      <c r="I1565" s="4">
        <v>14</v>
      </c>
      <c r="J1565" s="4">
        <v>0</v>
      </c>
      <c r="K1565" s="6">
        <f t="shared" si="384"/>
        <v>64882</v>
      </c>
      <c r="L1565" s="4">
        <f t="shared" si="385"/>
        <v>0</v>
      </c>
      <c r="M1565" s="4">
        <v>252563</v>
      </c>
      <c r="N1565" s="4">
        <v>65970</v>
      </c>
      <c r="O1565" s="4">
        <v>64882</v>
      </c>
      <c r="P1565" s="4">
        <v>0</v>
      </c>
      <c r="Q1565" s="6"/>
      <c r="R1565" s="4">
        <v>1088</v>
      </c>
      <c r="S1565" s="6"/>
      <c r="T1565" s="6"/>
      <c r="U1565" s="6"/>
      <c r="V1565" s="6"/>
      <c r="W1565" s="6"/>
      <c r="X1565" s="4">
        <v>0</v>
      </c>
      <c r="Z1565" s="4">
        <v>1897</v>
      </c>
      <c r="AA1565" s="4">
        <v>265</v>
      </c>
      <c r="AB1565" s="4">
        <v>259</v>
      </c>
      <c r="AC1565" s="4">
        <v>6</v>
      </c>
      <c r="AD1565" s="6"/>
      <c r="AE1565" s="6"/>
      <c r="AF1565" s="6"/>
      <c r="AG1565" s="6"/>
      <c r="AH1565" s="4">
        <v>0</v>
      </c>
      <c r="AI1565" s="4">
        <v>0</v>
      </c>
      <c r="AJ1565" s="6"/>
      <c r="AK1565" s="6"/>
      <c r="AL1565" s="6"/>
      <c r="AM1565" s="6"/>
      <c r="AN1565" s="4">
        <v>0</v>
      </c>
      <c r="AO1565" s="4">
        <v>1</v>
      </c>
      <c r="AP1565" s="4">
        <v>0</v>
      </c>
      <c r="AQ1565" s="4">
        <v>1</v>
      </c>
      <c r="AR1565" s="4">
        <v>0</v>
      </c>
      <c r="AS1565" s="6"/>
      <c r="AT1565" s="6"/>
      <c r="AU1565" s="6"/>
      <c r="AV1565" s="6"/>
      <c r="AW1565" s="4">
        <v>1897</v>
      </c>
      <c r="AX1565" s="4">
        <v>259</v>
      </c>
      <c r="AY1565" s="6"/>
      <c r="AZ1565" s="4">
        <v>4</v>
      </c>
      <c r="BA1565" s="6"/>
      <c r="BB1565" s="6"/>
      <c r="BC1565" s="6"/>
      <c r="BD1565" s="6"/>
      <c r="BE1565" s="6"/>
      <c r="BF1565" s="6"/>
      <c r="BG1565" s="8">
        <v>49</v>
      </c>
      <c r="BH1565" s="6"/>
      <c r="BI1565" s="6"/>
      <c r="BJ1565" s="6"/>
      <c r="BK1565" s="4">
        <v>21414</v>
      </c>
      <c r="BL1565" s="4">
        <v>44503</v>
      </c>
      <c r="BM1565" s="4">
        <v>57</v>
      </c>
      <c r="BN1565" s="6"/>
      <c r="BO1565" s="6"/>
      <c r="BP1565" s="4">
        <v>0</v>
      </c>
      <c r="BQ1565" s="6"/>
      <c r="BR1565" s="4">
        <v>65700</v>
      </c>
      <c r="BS1565" s="4">
        <v>64618</v>
      </c>
      <c r="BT1565" s="4">
        <v>1082</v>
      </c>
      <c r="BU1565" s="4">
        <v>250662</v>
      </c>
    </row>
    <row r="1566" spans="1:75">
      <c r="A1566" s="4" t="s">
        <v>111</v>
      </c>
      <c r="B1566" s="18">
        <v>42220</v>
      </c>
      <c r="C1566" s="4" t="s">
        <v>220</v>
      </c>
      <c r="D1566" s="5">
        <v>2015</v>
      </c>
      <c r="E1566" s="4" t="str">
        <f t="shared" si="383"/>
        <v>ColumbiaPrimary2015</v>
      </c>
      <c r="F1566" s="4">
        <v>0</v>
      </c>
      <c r="G1566" s="4">
        <v>0</v>
      </c>
      <c r="H1566" s="4">
        <v>0</v>
      </c>
      <c r="I1566" s="4">
        <v>0</v>
      </c>
      <c r="J1566" s="4">
        <v>0</v>
      </c>
      <c r="K1566" s="6">
        <f t="shared" si="384"/>
        <v>0</v>
      </c>
      <c r="L1566" s="4">
        <f t="shared" si="385"/>
        <v>0</v>
      </c>
      <c r="M1566" s="4">
        <v>0</v>
      </c>
      <c r="N1566" s="4">
        <v>0</v>
      </c>
      <c r="O1566" s="4">
        <v>0</v>
      </c>
      <c r="P1566" s="4">
        <v>0</v>
      </c>
      <c r="Q1566" s="6"/>
      <c r="R1566" s="4">
        <v>0</v>
      </c>
      <c r="S1566" s="6"/>
      <c r="T1566" s="6"/>
      <c r="U1566" s="6"/>
      <c r="V1566" s="6"/>
      <c r="W1566" s="6"/>
      <c r="X1566" s="4">
        <v>0</v>
      </c>
      <c r="Z1566" s="4">
        <v>0</v>
      </c>
      <c r="AA1566" s="4">
        <v>0</v>
      </c>
      <c r="AB1566" s="4">
        <v>0</v>
      </c>
      <c r="AC1566" s="4">
        <v>0</v>
      </c>
      <c r="AD1566" s="6"/>
      <c r="AE1566" s="6"/>
      <c r="AF1566" s="6"/>
      <c r="AG1566" s="6"/>
      <c r="AH1566" s="4">
        <v>0</v>
      </c>
      <c r="AI1566" s="4">
        <v>0</v>
      </c>
      <c r="AJ1566" s="6"/>
      <c r="AK1566" s="6"/>
      <c r="AL1566" s="6"/>
      <c r="AM1566" s="6"/>
      <c r="AN1566" s="4">
        <v>0</v>
      </c>
      <c r="AO1566" s="4">
        <v>0</v>
      </c>
      <c r="AP1566" s="4">
        <v>0</v>
      </c>
      <c r="AQ1566" s="4">
        <v>0</v>
      </c>
      <c r="AR1566" s="4">
        <v>0</v>
      </c>
      <c r="AS1566" s="6"/>
      <c r="AT1566" s="6"/>
      <c r="AU1566" s="6"/>
      <c r="AV1566" s="6"/>
      <c r="AW1566" s="4">
        <v>0</v>
      </c>
      <c r="AX1566" s="4">
        <v>0</v>
      </c>
      <c r="AY1566" s="6"/>
      <c r="AZ1566" s="4">
        <v>0</v>
      </c>
      <c r="BA1566" s="6"/>
      <c r="BB1566" s="6"/>
      <c r="BC1566" s="6"/>
      <c r="BD1566" s="6"/>
      <c r="BE1566" s="6"/>
      <c r="BF1566" s="6"/>
      <c r="BG1566" s="8">
        <v>0</v>
      </c>
      <c r="BH1566" s="6"/>
      <c r="BI1566" s="6"/>
      <c r="BJ1566" s="6"/>
      <c r="BK1566" s="4">
        <v>0</v>
      </c>
      <c r="BL1566" s="4">
        <v>0</v>
      </c>
      <c r="BM1566" s="4">
        <v>0</v>
      </c>
      <c r="BN1566" s="6"/>
      <c r="BO1566" s="6"/>
      <c r="BP1566" s="4">
        <v>0</v>
      </c>
      <c r="BQ1566" s="6"/>
      <c r="BR1566" s="4">
        <v>0</v>
      </c>
      <c r="BS1566" s="4">
        <v>0</v>
      </c>
      <c r="BT1566" s="4">
        <v>0</v>
      </c>
      <c r="BU1566" s="4">
        <v>0</v>
      </c>
    </row>
    <row r="1567" spans="1:75" s="8" customFormat="1">
      <c r="A1567" s="4" t="s">
        <v>113</v>
      </c>
      <c r="B1567" s="18">
        <v>42220</v>
      </c>
      <c r="C1567" s="4" t="s">
        <v>220</v>
      </c>
      <c r="D1567" s="5">
        <v>2015</v>
      </c>
      <c r="E1567" s="4" t="str">
        <f t="shared" si="383"/>
        <v>CowlitzPrimary2015</v>
      </c>
      <c r="F1567" s="4">
        <v>6940</v>
      </c>
      <c r="G1567" s="4">
        <v>1039</v>
      </c>
      <c r="H1567" s="4">
        <v>1530</v>
      </c>
      <c r="I1567" s="4">
        <v>0</v>
      </c>
      <c r="J1567" s="4">
        <v>0</v>
      </c>
      <c r="K1567" s="6">
        <f t="shared" si="384"/>
        <v>1530</v>
      </c>
      <c r="L1567" s="4">
        <f t="shared" si="385"/>
        <v>0</v>
      </c>
      <c r="M1567" s="4">
        <v>6950</v>
      </c>
      <c r="N1567" s="4">
        <v>1544</v>
      </c>
      <c r="O1567" s="4">
        <v>1530</v>
      </c>
      <c r="P1567" s="4">
        <v>0</v>
      </c>
      <c r="Q1567" s="6"/>
      <c r="R1567" s="4">
        <v>14</v>
      </c>
      <c r="S1567" s="6"/>
      <c r="T1567" s="6"/>
      <c r="U1567" s="6"/>
      <c r="V1567" s="6"/>
      <c r="W1567" s="6"/>
      <c r="X1567" s="4">
        <v>0</v>
      </c>
      <c r="Y1567" s="2"/>
      <c r="Z1567" s="4">
        <v>56</v>
      </c>
      <c r="AA1567" s="4">
        <v>5</v>
      </c>
      <c r="AB1567" s="4">
        <v>5</v>
      </c>
      <c r="AC1567" s="4">
        <v>0</v>
      </c>
      <c r="AD1567" s="6"/>
      <c r="AE1567" s="6"/>
      <c r="AF1567" s="6"/>
      <c r="AG1567" s="6"/>
      <c r="AH1567" s="4">
        <v>0</v>
      </c>
      <c r="AI1567" s="4">
        <v>0</v>
      </c>
      <c r="AJ1567" s="6"/>
      <c r="AK1567" s="6"/>
      <c r="AL1567" s="6"/>
      <c r="AM1567" s="6"/>
      <c r="AN1567" s="4">
        <v>0</v>
      </c>
      <c r="AO1567" s="4">
        <v>0</v>
      </c>
      <c r="AP1567" s="4">
        <v>0</v>
      </c>
      <c r="AQ1567" s="4">
        <v>0</v>
      </c>
      <c r="AR1567" s="4">
        <v>0</v>
      </c>
      <c r="AS1567" s="6"/>
      <c r="AT1567" s="6"/>
      <c r="AU1567" s="6"/>
      <c r="AV1567" s="6"/>
      <c r="AW1567" s="4">
        <v>56</v>
      </c>
      <c r="AX1567" s="4">
        <v>5</v>
      </c>
      <c r="AY1567" s="6"/>
      <c r="AZ1567" s="4">
        <v>0</v>
      </c>
      <c r="BA1567" s="6"/>
      <c r="BB1567" s="6"/>
      <c r="BC1567" s="6"/>
      <c r="BD1567" s="6"/>
      <c r="BE1567" s="6"/>
      <c r="BF1567" s="6"/>
      <c r="BG1567" s="8">
        <v>3</v>
      </c>
      <c r="BH1567" s="6"/>
      <c r="BI1567" s="6"/>
      <c r="BJ1567" s="6"/>
      <c r="BK1567" s="4">
        <v>1160</v>
      </c>
      <c r="BL1567" s="4">
        <v>381</v>
      </c>
      <c r="BM1567" s="4">
        <v>0</v>
      </c>
      <c r="BN1567" s="6"/>
      <c r="BO1567" s="6"/>
      <c r="BP1567" s="4">
        <v>0</v>
      </c>
      <c r="BQ1567" s="6"/>
      <c r="BR1567" s="4">
        <v>1539</v>
      </c>
      <c r="BS1567" s="4">
        <v>1525</v>
      </c>
      <c r="BT1567" s="4">
        <v>14</v>
      </c>
      <c r="BU1567" s="4">
        <v>6894</v>
      </c>
      <c r="BV1567" s="4"/>
      <c r="BW1567" s="4"/>
    </row>
    <row r="1568" spans="1:75">
      <c r="A1568" s="4" t="s">
        <v>115</v>
      </c>
      <c r="B1568" s="18">
        <v>42220</v>
      </c>
      <c r="C1568" s="4" t="s">
        <v>220</v>
      </c>
      <c r="D1568" s="5">
        <v>2015</v>
      </c>
      <c r="E1568" s="4" t="str">
        <f t="shared" si="383"/>
        <v>DouglasPrimary2015</v>
      </c>
      <c r="F1568" s="4">
        <v>0</v>
      </c>
      <c r="G1568" s="4">
        <v>0</v>
      </c>
      <c r="H1568" s="4">
        <v>0</v>
      </c>
      <c r="I1568" s="4">
        <v>0</v>
      </c>
      <c r="J1568" s="4">
        <v>0</v>
      </c>
      <c r="K1568" s="6">
        <f t="shared" si="384"/>
        <v>0</v>
      </c>
      <c r="L1568" s="4">
        <f t="shared" si="385"/>
        <v>0</v>
      </c>
      <c r="M1568" s="4">
        <v>0</v>
      </c>
      <c r="N1568" s="4">
        <v>0</v>
      </c>
      <c r="O1568" s="4">
        <v>0</v>
      </c>
      <c r="P1568" s="4">
        <v>0</v>
      </c>
      <c r="Q1568" s="6"/>
      <c r="R1568" s="4">
        <v>0</v>
      </c>
      <c r="S1568" s="6"/>
      <c r="T1568" s="6"/>
      <c r="U1568" s="6"/>
      <c r="V1568" s="6"/>
      <c r="W1568" s="6"/>
      <c r="X1568" s="4">
        <v>0</v>
      </c>
      <c r="Z1568" s="4">
        <v>0</v>
      </c>
      <c r="AA1568" s="4">
        <v>0</v>
      </c>
      <c r="AB1568" s="4">
        <v>0</v>
      </c>
      <c r="AC1568" s="4">
        <v>0</v>
      </c>
      <c r="AD1568" s="6"/>
      <c r="AE1568" s="6"/>
      <c r="AF1568" s="6"/>
      <c r="AG1568" s="6"/>
      <c r="AH1568" s="4">
        <v>0</v>
      </c>
      <c r="AI1568" s="4">
        <v>0</v>
      </c>
      <c r="AJ1568" s="6"/>
      <c r="AK1568" s="6"/>
      <c r="AL1568" s="6"/>
      <c r="AM1568" s="6"/>
      <c r="AN1568" s="4">
        <v>0</v>
      </c>
      <c r="AO1568" s="4">
        <v>0</v>
      </c>
      <c r="AP1568" s="4">
        <v>0</v>
      </c>
      <c r="AQ1568" s="4">
        <v>0</v>
      </c>
      <c r="AR1568" s="4">
        <v>0</v>
      </c>
      <c r="AS1568" s="6"/>
      <c r="AT1568" s="6"/>
      <c r="AU1568" s="6"/>
      <c r="AV1568" s="6"/>
      <c r="AW1568" s="4">
        <v>0</v>
      </c>
      <c r="AX1568" s="4">
        <v>0</v>
      </c>
      <c r="AY1568" s="6"/>
      <c r="AZ1568" s="4">
        <v>0</v>
      </c>
      <c r="BA1568" s="6"/>
      <c r="BB1568" s="6"/>
      <c r="BC1568" s="6"/>
      <c r="BD1568" s="6"/>
      <c r="BE1568" s="6"/>
      <c r="BF1568" s="6"/>
      <c r="BG1568" s="8">
        <v>0</v>
      </c>
      <c r="BH1568" s="6"/>
      <c r="BI1568" s="6"/>
      <c r="BJ1568" s="6"/>
      <c r="BK1568" s="4">
        <v>0</v>
      </c>
      <c r="BL1568" s="4">
        <v>0</v>
      </c>
      <c r="BM1568" s="4">
        <v>0</v>
      </c>
      <c r="BN1568" s="6"/>
      <c r="BO1568" s="6"/>
      <c r="BP1568" s="4">
        <v>0</v>
      </c>
      <c r="BQ1568" s="6"/>
      <c r="BR1568" s="4">
        <v>0</v>
      </c>
      <c r="BS1568" s="4">
        <v>0</v>
      </c>
      <c r="BT1568" s="4">
        <v>0</v>
      </c>
      <c r="BU1568" s="4">
        <v>0</v>
      </c>
    </row>
    <row r="1569" spans="1:73">
      <c r="A1569" s="4" t="s">
        <v>117</v>
      </c>
      <c r="B1569" s="18">
        <v>42220</v>
      </c>
      <c r="C1569" s="4" t="s">
        <v>220</v>
      </c>
      <c r="D1569" s="5">
        <v>2015</v>
      </c>
      <c r="E1569" s="4" t="str">
        <f t="shared" si="383"/>
        <v>FerryPrimary2015</v>
      </c>
      <c r="F1569" s="4">
        <v>0</v>
      </c>
      <c r="G1569" s="4">
        <v>0</v>
      </c>
      <c r="H1569" s="4">
        <v>0</v>
      </c>
      <c r="I1569" s="4">
        <v>0</v>
      </c>
      <c r="J1569" s="4">
        <v>0</v>
      </c>
      <c r="K1569" s="6">
        <f t="shared" si="384"/>
        <v>0</v>
      </c>
      <c r="L1569" s="4">
        <f t="shared" si="385"/>
        <v>0</v>
      </c>
      <c r="M1569" s="4">
        <v>0</v>
      </c>
      <c r="N1569" s="4">
        <v>0</v>
      </c>
      <c r="O1569" s="4">
        <v>0</v>
      </c>
      <c r="P1569" s="4">
        <v>0</v>
      </c>
      <c r="Q1569" s="6"/>
      <c r="R1569" s="4">
        <v>0</v>
      </c>
      <c r="S1569" s="6"/>
      <c r="T1569" s="6"/>
      <c r="U1569" s="6"/>
      <c r="V1569" s="6"/>
      <c r="W1569" s="6"/>
      <c r="X1569" s="4">
        <v>0</v>
      </c>
      <c r="Z1569" s="4">
        <v>0</v>
      </c>
      <c r="AA1569" s="4">
        <v>0</v>
      </c>
      <c r="AB1569" s="4">
        <v>0</v>
      </c>
      <c r="AC1569" s="4">
        <v>0</v>
      </c>
      <c r="AD1569" s="6"/>
      <c r="AE1569" s="6"/>
      <c r="AF1569" s="6"/>
      <c r="AG1569" s="6"/>
      <c r="AH1569" s="4">
        <v>0</v>
      </c>
      <c r="AI1569" s="4">
        <v>0</v>
      </c>
      <c r="AJ1569" s="6"/>
      <c r="AK1569" s="6"/>
      <c r="AL1569" s="6"/>
      <c r="AM1569" s="6"/>
      <c r="AN1569" s="4">
        <v>0</v>
      </c>
      <c r="AO1569" s="4">
        <v>0</v>
      </c>
      <c r="AP1569" s="4">
        <v>0</v>
      </c>
      <c r="AQ1569" s="4">
        <v>0</v>
      </c>
      <c r="AR1569" s="4">
        <v>0</v>
      </c>
      <c r="AS1569" s="6"/>
      <c r="AT1569" s="6"/>
      <c r="AU1569" s="6"/>
      <c r="AV1569" s="6"/>
      <c r="AW1569" s="4">
        <v>0</v>
      </c>
      <c r="AX1569" s="4">
        <v>0</v>
      </c>
      <c r="AY1569" s="6"/>
      <c r="AZ1569" s="4">
        <v>0</v>
      </c>
      <c r="BA1569" s="6"/>
      <c r="BB1569" s="6"/>
      <c r="BC1569" s="6"/>
      <c r="BD1569" s="6"/>
      <c r="BE1569" s="6"/>
      <c r="BF1569" s="6"/>
      <c r="BG1569" s="8">
        <v>0</v>
      </c>
      <c r="BH1569" s="6"/>
      <c r="BI1569" s="6"/>
      <c r="BJ1569" s="6"/>
      <c r="BK1569" s="4">
        <v>0</v>
      </c>
      <c r="BL1569" s="4">
        <v>0</v>
      </c>
      <c r="BM1569" s="4">
        <v>0</v>
      </c>
      <c r="BN1569" s="6"/>
      <c r="BO1569" s="6"/>
      <c r="BP1569" s="4">
        <v>0</v>
      </c>
      <c r="BQ1569" s="6"/>
      <c r="BR1569" s="4">
        <v>0</v>
      </c>
      <c r="BS1569" s="4">
        <v>0</v>
      </c>
      <c r="BT1569" s="4">
        <v>0</v>
      </c>
      <c r="BU1569" s="4">
        <v>0</v>
      </c>
    </row>
    <row r="1570" spans="1:73">
      <c r="A1570" s="4" t="s">
        <v>119</v>
      </c>
      <c r="B1570" s="18">
        <v>42220</v>
      </c>
      <c r="C1570" s="4" t="s">
        <v>220</v>
      </c>
      <c r="D1570" s="5">
        <v>2015</v>
      </c>
      <c r="E1570" s="4" t="str">
        <f t="shared" si="383"/>
        <v>FranklinPrimary2015</v>
      </c>
      <c r="F1570" s="4">
        <v>30384</v>
      </c>
      <c r="G1570" s="4">
        <v>4459</v>
      </c>
      <c r="H1570" s="4">
        <v>6748</v>
      </c>
      <c r="I1570" s="4">
        <v>4</v>
      </c>
      <c r="J1570" s="4">
        <v>0</v>
      </c>
      <c r="K1570" s="6">
        <f t="shared" si="384"/>
        <v>6752</v>
      </c>
      <c r="L1570" s="4">
        <f t="shared" si="385"/>
        <v>0</v>
      </c>
      <c r="M1570" s="4">
        <v>30191</v>
      </c>
      <c r="N1570" s="4">
        <v>6842</v>
      </c>
      <c r="O1570" s="4">
        <v>6752</v>
      </c>
      <c r="P1570" s="4">
        <v>0</v>
      </c>
      <c r="Q1570" s="6"/>
      <c r="R1570" s="4">
        <v>90</v>
      </c>
      <c r="S1570" s="6"/>
      <c r="T1570" s="6"/>
      <c r="U1570" s="6"/>
      <c r="V1570" s="6"/>
      <c r="W1570" s="6"/>
      <c r="X1570" s="4">
        <v>0</v>
      </c>
      <c r="Z1570" s="4">
        <v>234</v>
      </c>
      <c r="AA1570" s="4">
        <v>26</v>
      </c>
      <c r="AB1570" s="4">
        <v>26</v>
      </c>
      <c r="AC1570" s="4">
        <v>0</v>
      </c>
      <c r="AD1570" s="6"/>
      <c r="AE1570" s="6"/>
      <c r="AF1570" s="6"/>
      <c r="AG1570" s="6"/>
      <c r="AH1570" s="4">
        <v>0</v>
      </c>
      <c r="AI1570" s="4">
        <v>0</v>
      </c>
      <c r="AJ1570" s="6"/>
      <c r="AK1570" s="6"/>
      <c r="AL1570" s="6"/>
      <c r="AM1570" s="6"/>
      <c r="AN1570" s="4">
        <v>0</v>
      </c>
      <c r="AO1570" s="4">
        <v>0</v>
      </c>
      <c r="AP1570" s="4">
        <v>0</v>
      </c>
      <c r="AQ1570" s="4">
        <v>0</v>
      </c>
      <c r="AR1570" s="4">
        <v>0</v>
      </c>
      <c r="AS1570" s="6"/>
      <c r="AT1570" s="6"/>
      <c r="AU1570" s="6"/>
      <c r="AV1570" s="6"/>
      <c r="AW1570" s="4">
        <v>234</v>
      </c>
      <c r="AX1570" s="4">
        <v>26</v>
      </c>
      <c r="AY1570" s="6"/>
      <c r="AZ1570" s="4">
        <v>0</v>
      </c>
      <c r="BA1570" s="6"/>
      <c r="BB1570" s="6"/>
      <c r="BC1570" s="6"/>
      <c r="BD1570" s="6"/>
      <c r="BE1570" s="6"/>
      <c r="BF1570" s="6"/>
      <c r="BG1570" s="8">
        <v>0</v>
      </c>
      <c r="BH1570" s="6"/>
      <c r="BI1570" s="6"/>
      <c r="BJ1570" s="6"/>
      <c r="BK1570" s="4">
        <v>0</v>
      </c>
      <c r="BL1570" s="4">
        <v>6842</v>
      </c>
      <c r="BM1570" s="4">
        <v>1</v>
      </c>
      <c r="BN1570" s="6"/>
      <c r="BO1570" s="6"/>
      <c r="BP1570" s="4">
        <v>0</v>
      </c>
      <c r="BQ1570" s="6"/>
      <c r="BR1570" s="4">
        <v>6816</v>
      </c>
      <c r="BS1570" s="4">
        <v>6726</v>
      </c>
      <c r="BT1570" s="4">
        <v>90</v>
      </c>
      <c r="BU1570" s="4">
        <v>29957</v>
      </c>
    </row>
    <row r="1571" spans="1:73">
      <c r="A1571" s="4" t="s">
        <v>121</v>
      </c>
      <c r="B1571" s="18">
        <v>42220</v>
      </c>
      <c r="C1571" s="4" t="s">
        <v>220</v>
      </c>
      <c r="D1571" s="5">
        <v>2015</v>
      </c>
      <c r="E1571" s="4" t="str">
        <f t="shared" si="383"/>
        <v>GarfieldPrimary2015</v>
      </c>
      <c r="F1571" s="4">
        <v>1522</v>
      </c>
      <c r="G1571" s="4">
        <v>205</v>
      </c>
      <c r="H1571" s="4">
        <v>743</v>
      </c>
      <c r="I1571" s="4">
        <v>0</v>
      </c>
      <c r="J1571" s="4">
        <v>0</v>
      </c>
      <c r="K1571" s="6">
        <f t="shared" si="384"/>
        <v>743</v>
      </c>
      <c r="L1571" s="4">
        <f t="shared" si="385"/>
        <v>0</v>
      </c>
      <c r="M1571" s="4">
        <v>1522</v>
      </c>
      <c r="N1571" s="4">
        <v>743</v>
      </c>
      <c r="O1571" s="4">
        <v>743</v>
      </c>
      <c r="P1571" s="4">
        <v>0</v>
      </c>
      <c r="Q1571" s="6"/>
      <c r="R1571" s="4">
        <v>0</v>
      </c>
      <c r="S1571" s="6"/>
      <c r="T1571" s="6"/>
      <c r="U1571" s="6"/>
      <c r="V1571" s="6"/>
      <c r="W1571" s="6"/>
      <c r="X1571" s="4">
        <v>0</v>
      </c>
      <c r="Z1571" s="4">
        <v>11</v>
      </c>
      <c r="AA1571" s="4">
        <v>3</v>
      </c>
      <c r="AB1571" s="4">
        <v>3</v>
      </c>
      <c r="AC1571" s="4">
        <v>0</v>
      </c>
      <c r="AD1571" s="6"/>
      <c r="AE1571" s="6"/>
      <c r="AF1571" s="6"/>
      <c r="AG1571" s="6"/>
      <c r="AH1571" s="4">
        <v>0</v>
      </c>
      <c r="AI1571" s="4">
        <v>0</v>
      </c>
      <c r="AJ1571" s="6"/>
      <c r="AK1571" s="6"/>
      <c r="AL1571" s="6"/>
      <c r="AM1571" s="6"/>
      <c r="AN1571" s="4">
        <v>1</v>
      </c>
      <c r="AO1571" s="4">
        <v>1</v>
      </c>
      <c r="AP1571" s="4">
        <v>0</v>
      </c>
      <c r="AQ1571" s="4">
        <v>1</v>
      </c>
      <c r="AR1571" s="4">
        <v>0</v>
      </c>
      <c r="AS1571" s="6"/>
      <c r="AT1571" s="6"/>
      <c r="AU1571" s="6"/>
      <c r="AV1571" s="6"/>
      <c r="AW1571" s="4">
        <v>11</v>
      </c>
      <c r="AX1571" s="4">
        <v>3</v>
      </c>
      <c r="AY1571" s="6"/>
      <c r="AZ1571" s="4">
        <v>0</v>
      </c>
      <c r="BA1571" s="6"/>
      <c r="BB1571" s="6"/>
      <c r="BC1571" s="6"/>
      <c r="BD1571" s="6"/>
      <c r="BE1571" s="6"/>
      <c r="BF1571" s="6"/>
      <c r="BG1571" s="8">
        <v>0</v>
      </c>
      <c r="BH1571" s="6"/>
      <c r="BI1571" s="6"/>
      <c r="BJ1571" s="6"/>
      <c r="BK1571" s="4">
        <v>277</v>
      </c>
      <c r="BL1571" s="4">
        <v>466</v>
      </c>
      <c r="BM1571" s="4">
        <v>0</v>
      </c>
      <c r="BN1571" s="6"/>
      <c r="BO1571" s="6"/>
      <c r="BP1571" s="4">
        <v>0</v>
      </c>
      <c r="BQ1571" s="6"/>
      <c r="BR1571" s="4">
        <v>739</v>
      </c>
      <c r="BS1571" s="4">
        <v>739</v>
      </c>
      <c r="BT1571" s="4">
        <v>0</v>
      </c>
      <c r="BU1571" s="4">
        <v>1510</v>
      </c>
    </row>
    <row r="1572" spans="1:73">
      <c r="A1572" s="4" t="s">
        <v>123</v>
      </c>
      <c r="B1572" s="18">
        <v>42220</v>
      </c>
      <c r="C1572" s="4" t="s">
        <v>220</v>
      </c>
      <c r="D1572" s="5">
        <v>2015</v>
      </c>
      <c r="E1572" s="4" t="str">
        <f t="shared" si="383"/>
        <v>GrantPrimary2015</v>
      </c>
      <c r="F1572" s="4">
        <v>28359</v>
      </c>
      <c r="G1572" s="4">
        <v>5158</v>
      </c>
      <c r="H1572" s="4">
        <v>7080</v>
      </c>
      <c r="I1572" s="4">
        <v>0</v>
      </c>
      <c r="J1572" s="4">
        <v>0</v>
      </c>
      <c r="K1572" s="6">
        <f t="shared" si="384"/>
        <v>7080</v>
      </c>
      <c r="L1572" s="4">
        <f t="shared" si="385"/>
        <v>0</v>
      </c>
      <c r="M1572" s="4">
        <v>28359</v>
      </c>
      <c r="N1572" s="4">
        <v>7167</v>
      </c>
      <c r="O1572" s="4">
        <v>7080</v>
      </c>
      <c r="P1572" s="4">
        <v>0</v>
      </c>
      <c r="Q1572" s="6"/>
      <c r="R1572" s="4">
        <v>87</v>
      </c>
      <c r="S1572" s="6"/>
      <c r="T1572" s="6"/>
      <c r="U1572" s="6"/>
      <c r="V1572" s="6"/>
      <c r="W1572" s="6"/>
      <c r="X1572" s="4">
        <v>0</v>
      </c>
      <c r="Z1572" s="4">
        <v>169</v>
      </c>
      <c r="AA1572" s="4">
        <v>19</v>
      </c>
      <c r="AB1572" s="4">
        <v>19</v>
      </c>
      <c r="AC1572" s="4">
        <v>0</v>
      </c>
      <c r="AD1572" s="6"/>
      <c r="AE1572" s="6"/>
      <c r="AF1572" s="6"/>
      <c r="AG1572" s="6"/>
      <c r="AH1572" s="4">
        <v>0</v>
      </c>
      <c r="AI1572" s="4">
        <v>0</v>
      </c>
      <c r="AJ1572" s="6"/>
      <c r="AK1572" s="6"/>
      <c r="AL1572" s="6"/>
      <c r="AM1572" s="6"/>
      <c r="AN1572" s="4">
        <v>0</v>
      </c>
      <c r="AO1572" s="4">
        <v>0</v>
      </c>
      <c r="AP1572" s="4">
        <v>0</v>
      </c>
      <c r="AQ1572" s="4">
        <v>0</v>
      </c>
      <c r="AR1572" s="4">
        <v>0</v>
      </c>
      <c r="AS1572" s="6"/>
      <c r="AT1572" s="6"/>
      <c r="AU1572" s="6"/>
      <c r="AV1572" s="6"/>
      <c r="AW1572" s="4">
        <v>169</v>
      </c>
      <c r="AX1572" s="4">
        <v>19</v>
      </c>
      <c r="AY1572" s="6"/>
      <c r="AZ1572" s="4">
        <v>0</v>
      </c>
      <c r="BA1572" s="6"/>
      <c r="BB1572" s="6"/>
      <c r="BC1572" s="6"/>
      <c r="BD1572" s="6"/>
      <c r="BE1572" s="6"/>
      <c r="BF1572" s="6"/>
      <c r="BG1572" s="8">
        <v>0</v>
      </c>
      <c r="BH1572" s="6"/>
      <c r="BI1572" s="6"/>
      <c r="BJ1572" s="6"/>
      <c r="BK1572" s="4">
        <v>1727</v>
      </c>
      <c r="BL1572" s="4">
        <v>5440</v>
      </c>
      <c r="BM1572" s="4">
        <v>4</v>
      </c>
      <c r="BN1572" s="6"/>
      <c r="BO1572" s="6"/>
      <c r="BP1572" s="4">
        <v>0</v>
      </c>
      <c r="BQ1572" s="6"/>
      <c r="BR1572" s="4">
        <v>7148</v>
      </c>
      <c r="BS1572" s="4">
        <v>7061</v>
      </c>
      <c r="BT1572" s="4">
        <v>87</v>
      </c>
      <c r="BU1572" s="4">
        <v>28190</v>
      </c>
    </row>
    <row r="1573" spans="1:73">
      <c r="A1573" s="4" t="s">
        <v>125</v>
      </c>
      <c r="B1573" s="18">
        <v>42220</v>
      </c>
      <c r="C1573" s="4" t="s">
        <v>220</v>
      </c>
      <c r="D1573" s="5">
        <v>2015</v>
      </c>
      <c r="E1573" s="4" t="str">
        <f t="shared" si="383"/>
        <v>Grays HarborPrimary2015</v>
      </c>
      <c r="F1573" s="4">
        <v>0</v>
      </c>
      <c r="G1573" s="4">
        <v>0</v>
      </c>
      <c r="H1573" s="4">
        <v>0</v>
      </c>
      <c r="I1573" s="4">
        <v>0</v>
      </c>
      <c r="J1573" s="4">
        <v>0</v>
      </c>
      <c r="K1573" s="6">
        <f t="shared" si="384"/>
        <v>0</v>
      </c>
      <c r="L1573" s="4">
        <f t="shared" si="385"/>
        <v>0</v>
      </c>
      <c r="M1573" s="4">
        <v>0</v>
      </c>
      <c r="N1573" s="4">
        <v>0</v>
      </c>
      <c r="O1573" s="4">
        <v>0</v>
      </c>
      <c r="P1573" s="4">
        <v>0</v>
      </c>
      <c r="Q1573" s="6"/>
      <c r="R1573" s="4">
        <v>0</v>
      </c>
      <c r="S1573" s="6"/>
      <c r="T1573" s="6"/>
      <c r="U1573" s="6"/>
      <c r="V1573" s="6"/>
      <c r="W1573" s="6"/>
      <c r="X1573" s="4">
        <v>0</v>
      </c>
      <c r="Z1573" s="4">
        <v>0</v>
      </c>
      <c r="AA1573" s="4">
        <v>0</v>
      </c>
      <c r="AB1573" s="4">
        <v>0</v>
      </c>
      <c r="AC1573" s="4">
        <v>0</v>
      </c>
      <c r="AD1573" s="6"/>
      <c r="AE1573" s="6"/>
      <c r="AF1573" s="6"/>
      <c r="AG1573" s="6"/>
      <c r="AH1573" s="4">
        <v>0</v>
      </c>
      <c r="AI1573" s="4">
        <v>0</v>
      </c>
      <c r="AJ1573" s="6"/>
      <c r="AK1573" s="6"/>
      <c r="AL1573" s="6"/>
      <c r="AM1573" s="6"/>
      <c r="AN1573" s="4">
        <v>0</v>
      </c>
      <c r="AO1573" s="4">
        <v>0</v>
      </c>
      <c r="AP1573" s="4">
        <v>0</v>
      </c>
      <c r="AQ1573" s="4">
        <v>0</v>
      </c>
      <c r="AR1573" s="4">
        <v>0</v>
      </c>
      <c r="AS1573" s="6"/>
      <c r="AT1573" s="6"/>
      <c r="AU1573" s="6"/>
      <c r="AV1573" s="6"/>
      <c r="AW1573" s="4">
        <v>0</v>
      </c>
      <c r="AX1573" s="4">
        <v>0</v>
      </c>
      <c r="AY1573" s="6"/>
      <c r="AZ1573" s="4">
        <v>0</v>
      </c>
      <c r="BA1573" s="6"/>
      <c r="BB1573" s="6"/>
      <c r="BC1573" s="6"/>
      <c r="BD1573" s="6"/>
      <c r="BE1573" s="6"/>
      <c r="BF1573" s="6"/>
      <c r="BG1573" s="8">
        <v>0</v>
      </c>
      <c r="BH1573" s="6"/>
      <c r="BI1573" s="6"/>
      <c r="BJ1573" s="6"/>
      <c r="BK1573" s="4">
        <v>0</v>
      </c>
      <c r="BL1573" s="4">
        <v>0</v>
      </c>
      <c r="BM1573" s="4">
        <v>0</v>
      </c>
      <c r="BN1573" s="6"/>
      <c r="BO1573" s="6"/>
      <c r="BP1573" s="4">
        <v>0</v>
      </c>
      <c r="BQ1573" s="6"/>
      <c r="BR1573" s="4">
        <v>0</v>
      </c>
      <c r="BS1573" s="4">
        <v>0</v>
      </c>
      <c r="BT1573" s="4">
        <v>0</v>
      </c>
      <c r="BU1573" s="4">
        <v>0</v>
      </c>
    </row>
    <row r="1574" spans="1:73">
      <c r="A1574" s="4" t="s">
        <v>127</v>
      </c>
      <c r="B1574" s="18">
        <v>42220</v>
      </c>
      <c r="C1574" s="4" t="s">
        <v>220</v>
      </c>
      <c r="D1574" s="5">
        <v>2015</v>
      </c>
      <c r="E1574" s="4" t="str">
        <f t="shared" si="383"/>
        <v>IslandPrimary2015</v>
      </c>
      <c r="F1574" s="4">
        <v>50317</v>
      </c>
      <c r="G1574" s="4">
        <v>5262</v>
      </c>
      <c r="H1574" s="4">
        <v>16475</v>
      </c>
      <c r="I1574" s="4">
        <v>2</v>
      </c>
      <c r="J1574" s="4">
        <v>0</v>
      </c>
      <c r="K1574" s="6">
        <f t="shared" si="384"/>
        <v>16477</v>
      </c>
      <c r="L1574" s="4">
        <f t="shared" si="385"/>
        <v>0</v>
      </c>
      <c r="M1574" s="4">
        <v>51319</v>
      </c>
      <c r="N1574" s="4">
        <v>16630</v>
      </c>
      <c r="O1574" s="4">
        <v>16477</v>
      </c>
      <c r="P1574" s="4">
        <v>3</v>
      </c>
      <c r="Q1574" s="6"/>
      <c r="R1574" s="4">
        <v>150</v>
      </c>
      <c r="S1574" s="6"/>
      <c r="T1574" s="6"/>
      <c r="U1574" s="6"/>
      <c r="V1574" s="6"/>
      <c r="W1574" s="6"/>
      <c r="X1574" s="4">
        <v>0</v>
      </c>
      <c r="Z1574" s="4">
        <v>2887</v>
      </c>
      <c r="AA1574" s="4">
        <v>247</v>
      </c>
      <c r="AB1574" s="4">
        <v>246</v>
      </c>
      <c r="AC1574" s="4">
        <v>1</v>
      </c>
      <c r="AD1574" s="6"/>
      <c r="AE1574" s="6"/>
      <c r="AF1574" s="6"/>
      <c r="AG1574" s="6"/>
      <c r="AH1574" s="4">
        <v>0</v>
      </c>
      <c r="AI1574" s="4">
        <v>0</v>
      </c>
      <c r="AJ1574" s="6"/>
      <c r="AK1574" s="6"/>
      <c r="AL1574" s="6"/>
      <c r="AM1574" s="6"/>
      <c r="AN1574" s="4">
        <v>0</v>
      </c>
      <c r="AO1574" s="4">
        <v>0</v>
      </c>
      <c r="AP1574" s="4">
        <v>0</v>
      </c>
      <c r="AQ1574" s="4">
        <v>0</v>
      </c>
      <c r="AR1574" s="4">
        <v>0</v>
      </c>
      <c r="AS1574" s="6"/>
      <c r="AT1574" s="6"/>
      <c r="AU1574" s="6"/>
      <c r="AV1574" s="6"/>
      <c r="AW1574" s="4">
        <v>2887</v>
      </c>
      <c r="AX1574" s="4">
        <v>246</v>
      </c>
      <c r="AY1574" s="6"/>
      <c r="AZ1574" s="4">
        <v>0</v>
      </c>
      <c r="BA1574" s="6"/>
      <c r="BB1574" s="6"/>
      <c r="BC1574" s="6"/>
      <c r="BD1574" s="6"/>
      <c r="BE1574" s="6"/>
      <c r="BF1574" s="6"/>
      <c r="BG1574" s="8">
        <v>14</v>
      </c>
      <c r="BH1574" s="6"/>
      <c r="BI1574" s="6"/>
      <c r="BJ1574" s="6"/>
      <c r="BK1574" s="4">
        <v>6512</v>
      </c>
      <c r="BL1574" s="4">
        <v>10104</v>
      </c>
      <c r="BM1574" s="4">
        <v>37</v>
      </c>
      <c r="BN1574" s="6"/>
      <c r="BO1574" s="6"/>
      <c r="BP1574" s="4">
        <v>0</v>
      </c>
      <c r="BQ1574" s="6"/>
      <c r="BR1574" s="4">
        <v>16380</v>
      </c>
      <c r="BS1574" s="4">
        <v>16231</v>
      </c>
      <c r="BT1574" s="4">
        <v>149</v>
      </c>
      <c r="BU1574" s="4">
        <v>48432</v>
      </c>
    </row>
    <row r="1575" spans="1:73">
      <c r="A1575" s="4" t="s">
        <v>129</v>
      </c>
      <c r="B1575" s="18">
        <v>42220</v>
      </c>
      <c r="C1575" s="4" t="s">
        <v>220</v>
      </c>
      <c r="D1575" s="5">
        <v>2015</v>
      </c>
      <c r="E1575" s="4" t="str">
        <f t="shared" si="383"/>
        <v>JeffersonPrimary2015</v>
      </c>
      <c r="F1575" s="4">
        <v>7544</v>
      </c>
      <c r="G1575" s="4">
        <v>864</v>
      </c>
      <c r="H1575" s="4">
        <v>2796</v>
      </c>
      <c r="I1575" s="4">
        <v>2</v>
      </c>
      <c r="J1575" s="4">
        <v>0</v>
      </c>
      <c r="K1575" s="6">
        <f t="shared" si="384"/>
        <v>2798</v>
      </c>
      <c r="L1575" s="4">
        <f t="shared" si="385"/>
        <v>0</v>
      </c>
      <c r="M1575" s="4">
        <v>7544</v>
      </c>
      <c r="N1575" s="4">
        <v>2821</v>
      </c>
      <c r="O1575" s="4">
        <v>2798</v>
      </c>
      <c r="P1575" s="4">
        <v>0</v>
      </c>
      <c r="Q1575" s="6"/>
      <c r="R1575" s="4">
        <v>23</v>
      </c>
      <c r="S1575" s="6"/>
      <c r="T1575" s="6"/>
      <c r="U1575" s="6"/>
      <c r="V1575" s="6"/>
      <c r="W1575" s="6"/>
      <c r="X1575" s="4">
        <v>0</v>
      </c>
      <c r="Z1575" s="4">
        <v>98</v>
      </c>
      <c r="AA1575" s="4">
        <v>4</v>
      </c>
      <c r="AB1575" s="4">
        <v>4</v>
      </c>
      <c r="AC1575" s="4">
        <v>0</v>
      </c>
      <c r="AD1575" s="6"/>
      <c r="AE1575" s="6"/>
      <c r="AF1575" s="6"/>
      <c r="AG1575" s="6"/>
      <c r="AH1575" s="4">
        <v>0</v>
      </c>
      <c r="AI1575" s="4">
        <v>0</v>
      </c>
      <c r="AJ1575" s="6"/>
      <c r="AK1575" s="6"/>
      <c r="AL1575" s="6"/>
      <c r="AM1575" s="6"/>
      <c r="AN1575" s="4">
        <v>0</v>
      </c>
      <c r="AO1575" s="4">
        <v>0</v>
      </c>
      <c r="AP1575" s="4">
        <v>0</v>
      </c>
      <c r="AQ1575" s="4">
        <v>0</v>
      </c>
      <c r="AR1575" s="4">
        <v>0</v>
      </c>
      <c r="AS1575" s="6"/>
      <c r="AT1575" s="6"/>
      <c r="AU1575" s="6"/>
      <c r="AV1575" s="6"/>
      <c r="AW1575" s="4">
        <v>98</v>
      </c>
      <c r="AX1575" s="4">
        <v>4</v>
      </c>
      <c r="AY1575" s="6"/>
      <c r="AZ1575" s="4">
        <v>0</v>
      </c>
      <c r="BA1575" s="6"/>
      <c r="BB1575" s="6"/>
      <c r="BC1575" s="6"/>
      <c r="BD1575" s="6"/>
      <c r="BE1575" s="6"/>
      <c r="BF1575" s="6"/>
      <c r="BG1575" s="8">
        <v>1</v>
      </c>
      <c r="BH1575" s="6"/>
      <c r="BI1575" s="6"/>
      <c r="BJ1575" s="6"/>
      <c r="BK1575" s="4">
        <v>1360</v>
      </c>
      <c r="BL1575" s="4">
        <v>1460</v>
      </c>
      <c r="BM1575" s="4">
        <v>7</v>
      </c>
      <c r="BN1575" s="6"/>
      <c r="BO1575" s="6"/>
      <c r="BP1575" s="4">
        <v>0</v>
      </c>
      <c r="BQ1575" s="6"/>
      <c r="BR1575" s="4">
        <v>2817</v>
      </c>
      <c r="BS1575" s="4">
        <v>2794</v>
      </c>
      <c r="BT1575" s="4">
        <v>23</v>
      </c>
      <c r="BU1575" s="4">
        <v>7446</v>
      </c>
    </row>
    <row r="1576" spans="1:73">
      <c r="A1576" s="4" t="s">
        <v>131</v>
      </c>
      <c r="B1576" s="18">
        <v>42220</v>
      </c>
      <c r="C1576" s="4" t="s">
        <v>220</v>
      </c>
      <c r="D1576" s="5">
        <v>2015</v>
      </c>
      <c r="E1576" s="4" t="str">
        <f t="shared" si="383"/>
        <v>KingPrimary2015</v>
      </c>
      <c r="F1576" s="4">
        <v>1183771</v>
      </c>
      <c r="G1576" s="4">
        <v>103797</v>
      </c>
      <c r="H1576" s="4">
        <v>289620</v>
      </c>
      <c r="I1576" s="4">
        <v>53</v>
      </c>
      <c r="J1576" s="4">
        <v>23</v>
      </c>
      <c r="K1576" s="6">
        <f t="shared" si="384"/>
        <v>289650</v>
      </c>
      <c r="L1576" s="4">
        <v>0</v>
      </c>
      <c r="M1576" s="4">
        <v>1206231</v>
      </c>
      <c r="N1576" s="4">
        <v>295181</v>
      </c>
      <c r="O1576" s="4">
        <v>289596</v>
      </c>
      <c r="P1576" s="4">
        <v>1</v>
      </c>
      <c r="Q1576" s="6"/>
      <c r="R1576" s="4">
        <v>5584</v>
      </c>
      <c r="S1576" s="6"/>
      <c r="T1576" s="6"/>
      <c r="U1576" s="6"/>
      <c r="V1576" s="6"/>
      <c r="W1576" s="6"/>
      <c r="X1576" s="4">
        <v>0</v>
      </c>
      <c r="Z1576" s="4">
        <v>16720</v>
      </c>
      <c r="AA1576" s="4">
        <v>1621</v>
      </c>
      <c r="AB1576" s="4">
        <v>1596</v>
      </c>
      <c r="AC1576" s="4">
        <v>25</v>
      </c>
      <c r="AD1576" s="6"/>
      <c r="AE1576" s="6"/>
      <c r="AF1576" s="6"/>
      <c r="AG1576" s="6"/>
      <c r="AH1576" s="4">
        <v>0</v>
      </c>
      <c r="AI1576" s="4">
        <v>0</v>
      </c>
      <c r="AJ1576" s="6"/>
      <c r="AK1576" s="6"/>
      <c r="AL1576" s="6"/>
      <c r="AM1576" s="6"/>
      <c r="AN1576" s="4">
        <v>12</v>
      </c>
      <c r="AO1576" s="4">
        <v>12</v>
      </c>
      <c r="AP1576" s="4">
        <v>1</v>
      </c>
      <c r="AQ1576" s="4">
        <v>7</v>
      </c>
      <c r="AR1576" s="4">
        <v>4</v>
      </c>
      <c r="AS1576" s="6"/>
      <c r="AT1576" s="6"/>
      <c r="AU1576" s="6"/>
      <c r="AV1576" s="6"/>
      <c r="AW1576" s="4">
        <v>16720</v>
      </c>
      <c r="AX1576" s="4">
        <v>1596</v>
      </c>
      <c r="AY1576" s="6"/>
      <c r="AZ1576" s="4">
        <v>98</v>
      </c>
      <c r="BA1576" s="6"/>
      <c r="BB1576" s="6"/>
      <c r="BC1576" s="6"/>
      <c r="BD1576" s="6"/>
      <c r="BE1576" s="6"/>
      <c r="BF1576" s="6"/>
      <c r="BG1576" s="8">
        <v>398</v>
      </c>
      <c r="BH1576" s="6"/>
      <c r="BI1576" s="6"/>
      <c r="BJ1576" s="6"/>
      <c r="BK1576" s="4">
        <v>56842</v>
      </c>
      <c r="BL1576" s="4">
        <v>237843</v>
      </c>
      <c r="BM1576" s="4">
        <v>858</v>
      </c>
      <c r="BN1576" s="6"/>
      <c r="BO1576" s="6"/>
      <c r="BP1576" s="4">
        <v>0</v>
      </c>
      <c r="BQ1576" s="6"/>
      <c r="BR1576" s="4">
        <v>293449</v>
      </c>
      <c r="BS1576" s="4">
        <v>287895</v>
      </c>
      <c r="BT1576" s="4">
        <v>5554</v>
      </c>
      <c r="BU1576" s="4">
        <v>1189401</v>
      </c>
    </row>
    <row r="1577" spans="1:73">
      <c r="A1577" s="4" t="s">
        <v>133</v>
      </c>
      <c r="B1577" s="18">
        <v>42220</v>
      </c>
      <c r="C1577" s="4" t="s">
        <v>220</v>
      </c>
      <c r="D1577" s="5">
        <v>2015</v>
      </c>
      <c r="E1577" s="4" t="str">
        <f t="shared" si="383"/>
        <v>KitsapPrimary2015</v>
      </c>
      <c r="F1577" s="4">
        <v>0</v>
      </c>
      <c r="G1577" s="4">
        <v>0</v>
      </c>
      <c r="H1577" s="4">
        <v>0</v>
      </c>
      <c r="I1577" s="4">
        <v>0</v>
      </c>
      <c r="J1577" s="4">
        <v>0</v>
      </c>
      <c r="K1577" s="6">
        <f t="shared" si="384"/>
        <v>0</v>
      </c>
      <c r="L1577" s="4">
        <f t="shared" ref="L1577:L1598" si="386">(H1577+I1577-J1577)-(O1577)</f>
        <v>0</v>
      </c>
      <c r="M1577" s="4">
        <v>0</v>
      </c>
      <c r="N1577" s="4">
        <v>0</v>
      </c>
      <c r="O1577" s="4">
        <v>0</v>
      </c>
      <c r="P1577" s="4">
        <v>0</v>
      </c>
      <c r="Q1577" s="6"/>
      <c r="R1577" s="4">
        <v>0</v>
      </c>
      <c r="S1577" s="6"/>
      <c r="T1577" s="6"/>
      <c r="U1577" s="6"/>
      <c r="V1577" s="6"/>
      <c r="W1577" s="6"/>
      <c r="X1577" s="4">
        <v>0</v>
      </c>
      <c r="Z1577" s="4">
        <v>0</v>
      </c>
      <c r="AA1577" s="4">
        <v>0</v>
      </c>
      <c r="AB1577" s="4">
        <v>0</v>
      </c>
      <c r="AC1577" s="4">
        <v>0</v>
      </c>
      <c r="AD1577" s="6"/>
      <c r="AE1577" s="6"/>
      <c r="AF1577" s="6"/>
      <c r="AG1577" s="6"/>
      <c r="AH1577" s="4">
        <v>0</v>
      </c>
      <c r="AI1577" s="4">
        <v>0</v>
      </c>
      <c r="AJ1577" s="6"/>
      <c r="AK1577" s="6"/>
      <c r="AL1577" s="6"/>
      <c r="AM1577" s="6"/>
      <c r="AN1577" s="4">
        <v>0</v>
      </c>
      <c r="AO1577" s="4">
        <v>0</v>
      </c>
      <c r="AP1577" s="4">
        <v>0</v>
      </c>
      <c r="AQ1577" s="4">
        <v>0</v>
      </c>
      <c r="AR1577" s="4">
        <v>0</v>
      </c>
      <c r="AS1577" s="6"/>
      <c r="AT1577" s="6"/>
      <c r="AU1577" s="6"/>
      <c r="AV1577" s="6"/>
      <c r="AW1577" s="4">
        <v>0</v>
      </c>
      <c r="AX1577" s="4">
        <v>0</v>
      </c>
      <c r="AY1577" s="6"/>
      <c r="AZ1577" s="4">
        <v>0</v>
      </c>
      <c r="BA1577" s="6"/>
      <c r="BB1577" s="6"/>
      <c r="BC1577" s="6"/>
      <c r="BD1577" s="6"/>
      <c r="BE1577" s="6"/>
      <c r="BF1577" s="6"/>
      <c r="BG1577" s="8">
        <v>0</v>
      </c>
      <c r="BH1577" s="6"/>
      <c r="BI1577" s="6"/>
      <c r="BJ1577" s="6"/>
      <c r="BK1577" s="4">
        <v>0</v>
      </c>
      <c r="BL1577" s="4">
        <v>0</v>
      </c>
      <c r="BM1577" s="4">
        <v>0</v>
      </c>
      <c r="BN1577" s="6"/>
      <c r="BO1577" s="6"/>
      <c r="BP1577" s="4">
        <v>0</v>
      </c>
      <c r="BQ1577" s="6"/>
      <c r="BR1577" s="4">
        <v>0</v>
      </c>
      <c r="BS1577" s="4">
        <v>0</v>
      </c>
      <c r="BT1577" s="4">
        <v>0</v>
      </c>
      <c r="BU1577" s="4">
        <v>0</v>
      </c>
    </row>
    <row r="1578" spans="1:73">
      <c r="A1578" s="4" t="s">
        <v>135</v>
      </c>
      <c r="B1578" s="18">
        <v>42220</v>
      </c>
      <c r="C1578" s="4" t="s">
        <v>220</v>
      </c>
      <c r="D1578" s="5">
        <v>2015</v>
      </c>
      <c r="E1578" s="4" t="str">
        <f t="shared" si="383"/>
        <v>KittitasPrimary2015</v>
      </c>
      <c r="F1578" s="4">
        <v>0</v>
      </c>
      <c r="G1578" s="4">
        <v>0</v>
      </c>
      <c r="H1578" s="4">
        <v>0</v>
      </c>
      <c r="I1578" s="4">
        <v>0</v>
      </c>
      <c r="J1578" s="4">
        <v>0</v>
      </c>
      <c r="K1578" s="6">
        <f t="shared" si="384"/>
        <v>0</v>
      </c>
      <c r="L1578" s="4">
        <f t="shared" si="386"/>
        <v>0</v>
      </c>
      <c r="M1578" s="4">
        <v>0</v>
      </c>
      <c r="N1578" s="4">
        <v>0</v>
      </c>
      <c r="O1578" s="4">
        <v>0</v>
      </c>
      <c r="P1578" s="4">
        <v>0</v>
      </c>
      <c r="Q1578" s="6"/>
      <c r="R1578" s="4">
        <v>0</v>
      </c>
      <c r="S1578" s="6"/>
      <c r="T1578" s="6"/>
      <c r="U1578" s="6"/>
      <c r="V1578" s="6"/>
      <c r="W1578" s="6"/>
      <c r="X1578" s="4">
        <v>0</v>
      </c>
      <c r="Z1578" s="4">
        <v>0</v>
      </c>
      <c r="AA1578" s="4">
        <v>0</v>
      </c>
      <c r="AB1578" s="4">
        <v>0</v>
      </c>
      <c r="AC1578" s="4">
        <v>0</v>
      </c>
      <c r="AD1578" s="6"/>
      <c r="AE1578" s="6"/>
      <c r="AF1578" s="6"/>
      <c r="AG1578" s="6"/>
      <c r="AH1578" s="4">
        <v>0</v>
      </c>
      <c r="AI1578" s="4">
        <v>0</v>
      </c>
      <c r="AJ1578" s="6"/>
      <c r="AK1578" s="6"/>
      <c r="AL1578" s="6"/>
      <c r="AM1578" s="6"/>
      <c r="AN1578" s="4">
        <v>0</v>
      </c>
      <c r="AO1578" s="4">
        <v>0</v>
      </c>
      <c r="AP1578" s="4">
        <v>0</v>
      </c>
      <c r="AQ1578" s="4">
        <v>0</v>
      </c>
      <c r="AR1578" s="4">
        <v>0</v>
      </c>
      <c r="AS1578" s="6"/>
      <c r="AT1578" s="6"/>
      <c r="AU1578" s="6"/>
      <c r="AV1578" s="6"/>
      <c r="AW1578" s="4">
        <v>0</v>
      </c>
      <c r="AX1578" s="4">
        <v>0</v>
      </c>
      <c r="AY1578" s="6"/>
      <c r="AZ1578" s="4">
        <v>0</v>
      </c>
      <c r="BA1578" s="6"/>
      <c r="BB1578" s="6"/>
      <c r="BC1578" s="6"/>
      <c r="BD1578" s="6"/>
      <c r="BE1578" s="6"/>
      <c r="BF1578" s="6"/>
      <c r="BG1578" s="8">
        <v>0</v>
      </c>
      <c r="BH1578" s="6"/>
      <c r="BI1578" s="6"/>
      <c r="BJ1578" s="6"/>
      <c r="BK1578" s="4">
        <v>0</v>
      </c>
      <c r="BL1578" s="4">
        <v>0</v>
      </c>
      <c r="BM1578" s="4">
        <v>0</v>
      </c>
      <c r="BN1578" s="6"/>
      <c r="BO1578" s="6"/>
      <c r="BP1578" s="4">
        <v>0</v>
      </c>
      <c r="BQ1578" s="6"/>
      <c r="BR1578" s="4">
        <v>0</v>
      </c>
      <c r="BS1578" s="4">
        <v>0</v>
      </c>
      <c r="BT1578" s="4">
        <v>0</v>
      </c>
      <c r="BU1578" s="4">
        <v>0</v>
      </c>
    </row>
    <row r="1579" spans="1:73">
      <c r="A1579" s="4" t="s">
        <v>137</v>
      </c>
      <c r="B1579" s="18">
        <v>42220</v>
      </c>
      <c r="C1579" s="4" t="s">
        <v>220</v>
      </c>
      <c r="D1579" s="5">
        <v>2015</v>
      </c>
      <c r="E1579" s="4" t="str">
        <f t="shared" si="383"/>
        <v>KlickitatPrimary2015</v>
      </c>
      <c r="F1579" s="4">
        <v>0</v>
      </c>
      <c r="G1579" s="4">
        <v>0</v>
      </c>
      <c r="H1579" s="4">
        <v>0</v>
      </c>
      <c r="I1579" s="4">
        <v>0</v>
      </c>
      <c r="J1579" s="4">
        <v>0</v>
      </c>
      <c r="K1579" s="6">
        <f t="shared" si="384"/>
        <v>0</v>
      </c>
      <c r="L1579" s="4">
        <f t="shared" si="386"/>
        <v>0</v>
      </c>
      <c r="M1579" s="4">
        <v>0</v>
      </c>
      <c r="N1579" s="4">
        <v>0</v>
      </c>
      <c r="O1579" s="4">
        <v>0</v>
      </c>
      <c r="P1579" s="4">
        <v>0</v>
      </c>
      <c r="Q1579" s="6"/>
      <c r="R1579" s="4">
        <v>0</v>
      </c>
      <c r="S1579" s="6"/>
      <c r="T1579" s="6"/>
      <c r="U1579" s="6"/>
      <c r="V1579" s="6"/>
      <c r="W1579" s="6"/>
      <c r="X1579" s="4">
        <v>0</v>
      </c>
      <c r="Z1579" s="4">
        <v>0</v>
      </c>
      <c r="AA1579" s="4">
        <v>0</v>
      </c>
      <c r="AB1579" s="4">
        <v>0</v>
      </c>
      <c r="AC1579" s="4">
        <v>0</v>
      </c>
      <c r="AD1579" s="6"/>
      <c r="AE1579" s="6"/>
      <c r="AF1579" s="6"/>
      <c r="AG1579" s="6"/>
      <c r="AH1579" s="4">
        <v>0</v>
      </c>
      <c r="AI1579" s="4">
        <v>0</v>
      </c>
      <c r="AJ1579" s="6"/>
      <c r="AK1579" s="6"/>
      <c r="AL1579" s="6"/>
      <c r="AM1579" s="6"/>
      <c r="AN1579" s="4">
        <v>0</v>
      </c>
      <c r="AO1579" s="4">
        <v>0</v>
      </c>
      <c r="AP1579" s="4">
        <v>0</v>
      </c>
      <c r="AQ1579" s="4">
        <v>0</v>
      </c>
      <c r="AR1579" s="4">
        <v>0</v>
      </c>
      <c r="AS1579" s="6"/>
      <c r="AT1579" s="6"/>
      <c r="AU1579" s="6"/>
      <c r="AV1579" s="6"/>
      <c r="AW1579" s="4">
        <v>0</v>
      </c>
      <c r="AX1579" s="4">
        <v>0</v>
      </c>
      <c r="AY1579" s="6"/>
      <c r="AZ1579" s="4">
        <v>0</v>
      </c>
      <c r="BA1579" s="6"/>
      <c r="BB1579" s="6"/>
      <c r="BC1579" s="6"/>
      <c r="BD1579" s="6"/>
      <c r="BE1579" s="6"/>
      <c r="BF1579" s="6"/>
      <c r="BG1579" s="8">
        <v>0</v>
      </c>
      <c r="BH1579" s="6"/>
      <c r="BI1579" s="6"/>
      <c r="BJ1579" s="6"/>
      <c r="BK1579" s="4">
        <v>0</v>
      </c>
      <c r="BL1579" s="4">
        <v>0</v>
      </c>
      <c r="BM1579" s="4">
        <v>0</v>
      </c>
      <c r="BN1579" s="6"/>
      <c r="BO1579" s="6"/>
      <c r="BP1579" s="4">
        <v>0</v>
      </c>
      <c r="BQ1579" s="6"/>
      <c r="BR1579" s="4">
        <v>0</v>
      </c>
      <c r="BS1579" s="4">
        <v>0</v>
      </c>
      <c r="BT1579" s="4">
        <v>0</v>
      </c>
      <c r="BU1579" s="4">
        <v>0</v>
      </c>
    </row>
    <row r="1580" spans="1:73">
      <c r="A1580" s="4" t="s">
        <v>139</v>
      </c>
      <c r="B1580" s="18">
        <v>42220</v>
      </c>
      <c r="C1580" s="4" t="s">
        <v>220</v>
      </c>
      <c r="D1580" s="5">
        <v>2015</v>
      </c>
      <c r="E1580" s="4" t="str">
        <f t="shared" si="383"/>
        <v>LewisPrimary2015</v>
      </c>
      <c r="F1580" s="4">
        <v>0</v>
      </c>
      <c r="G1580" s="4">
        <v>0</v>
      </c>
      <c r="H1580" s="4">
        <v>0</v>
      </c>
      <c r="I1580" s="4">
        <v>0</v>
      </c>
      <c r="J1580" s="4">
        <v>0</v>
      </c>
      <c r="K1580" s="6">
        <f t="shared" si="384"/>
        <v>0</v>
      </c>
      <c r="L1580" s="4">
        <f t="shared" si="386"/>
        <v>0</v>
      </c>
      <c r="M1580" s="4">
        <v>0</v>
      </c>
      <c r="N1580" s="4">
        <v>0</v>
      </c>
      <c r="O1580" s="4">
        <v>0</v>
      </c>
      <c r="P1580" s="4">
        <v>0</v>
      </c>
      <c r="Q1580" s="6"/>
      <c r="R1580" s="4">
        <v>0</v>
      </c>
      <c r="S1580" s="6"/>
      <c r="T1580" s="6"/>
      <c r="U1580" s="6"/>
      <c r="V1580" s="6"/>
      <c r="W1580" s="6"/>
      <c r="X1580" s="4">
        <v>0</v>
      </c>
      <c r="Z1580" s="4">
        <v>0</v>
      </c>
      <c r="AA1580" s="4">
        <v>0</v>
      </c>
      <c r="AB1580" s="4">
        <v>0</v>
      </c>
      <c r="AC1580" s="4">
        <v>0</v>
      </c>
      <c r="AD1580" s="6"/>
      <c r="AE1580" s="6"/>
      <c r="AF1580" s="6"/>
      <c r="AG1580" s="6"/>
      <c r="AH1580" s="4">
        <v>0</v>
      </c>
      <c r="AI1580" s="4">
        <v>0</v>
      </c>
      <c r="AJ1580" s="6"/>
      <c r="AK1580" s="6"/>
      <c r="AL1580" s="6"/>
      <c r="AM1580" s="6"/>
      <c r="AN1580" s="4">
        <v>0</v>
      </c>
      <c r="AO1580" s="4">
        <v>0</v>
      </c>
      <c r="AP1580" s="4">
        <v>0</v>
      </c>
      <c r="AQ1580" s="4">
        <v>0</v>
      </c>
      <c r="AR1580" s="4">
        <v>0</v>
      </c>
      <c r="AS1580" s="6"/>
      <c r="AT1580" s="6"/>
      <c r="AU1580" s="6"/>
      <c r="AV1580" s="6"/>
      <c r="AW1580" s="4">
        <v>0</v>
      </c>
      <c r="AX1580" s="4">
        <v>0</v>
      </c>
      <c r="AY1580" s="6"/>
      <c r="AZ1580" s="4">
        <v>0</v>
      </c>
      <c r="BA1580" s="6"/>
      <c r="BB1580" s="6"/>
      <c r="BC1580" s="6"/>
      <c r="BD1580" s="6"/>
      <c r="BE1580" s="6"/>
      <c r="BF1580" s="6"/>
      <c r="BG1580" s="8">
        <v>0</v>
      </c>
      <c r="BH1580" s="6"/>
      <c r="BI1580" s="6"/>
      <c r="BJ1580" s="6"/>
      <c r="BK1580" s="4">
        <v>0</v>
      </c>
      <c r="BL1580" s="4">
        <v>0</v>
      </c>
      <c r="BM1580" s="4">
        <v>0</v>
      </c>
      <c r="BN1580" s="6"/>
      <c r="BO1580" s="6"/>
      <c r="BP1580" s="4">
        <v>0</v>
      </c>
      <c r="BQ1580" s="6"/>
      <c r="BR1580" s="4">
        <v>0</v>
      </c>
      <c r="BS1580" s="4">
        <v>0</v>
      </c>
      <c r="BT1580" s="4">
        <v>0</v>
      </c>
      <c r="BU1580" s="4">
        <v>0</v>
      </c>
    </row>
    <row r="1581" spans="1:73">
      <c r="A1581" s="4" t="s">
        <v>141</v>
      </c>
      <c r="B1581" s="18">
        <v>42220</v>
      </c>
      <c r="C1581" s="4" t="s">
        <v>220</v>
      </c>
      <c r="D1581" s="5">
        <v>2015</v>
      </c>
      <c r="E1581" s="4" t="str">
        <f t="shared" si="383"/>
        <v>LincolnPrimary2015</v>
      </c>
      <c r="F1581" s="4">
        <v>5476</v>
      </c>
      <c r="G1581" s="4">
        <v>545</v>
      </c>
      <c r="H1581" s="4">
        <v>1459</v>
      </c>
      <c r="I1581" s="4">
        <v>0</v>
      </c>
      <c r="J1581" s="4">
        <v>0</v>
      </c>
      <c r="K1581" s="6">
        <f t="shared" si="384"/>
        <v>1459</v>
      </c>
      <c r="L1581" s="4">
        <f t="shared" si="386"/>
        <v>0</v>
      </c>
      <c r="M1581" s="4">
        <v>5476</v>
      </c>
      <c r="N1581" s="4">
        <v>1487</v>
      </c>
      <c r="O1581" s="4">
        <v>1459</v>
      </c>
      <c r="P1581" s="4">
        <v>0</v>
      </c>
      <c r="Q1581" s="6"/>
      <c r="R1581" s="4">
        <v>28</v>
      </c>
      <c r="S1581" s="6"/>
      <c r="T1581" s="6"/>
      <c r="U1581" s="6"/>
      <c r="V1581" s="6"/>
      <c r="W1581" s="6"/>
      <c r="X1581" s="4">
        <v>0</v>
      </c>
      <c r="Z1581" s="4">
        <v>62</v>
      </c>
      <c r="AA1581" s="4">
        <v>10</v>
      </c>
      <c r="AB1581" s="4">
        <v>9</v>
      </c>
      <c r="AC1581" s="4">
        <v>1</v>
      </c>
      <c r="AD1581" s="6"/>
      <c r="AE1581" s="6"/>
      <c r="AF1581" s="6"/>
      <c r="AG1581" s="6"/>
      <c r="AH1581" s="4">
        <v>0</v>
      </c>
      <c r="AI1581" s="4">
        <v>0</v>
      </c>
      <c r="AJ1581" s="6"/>
      <c r="AK1581" s="6"/>
      <c r="AL1581" s="6"/>
      <c r="AM1581" s="6"/>
      <c r="AN1581" s="4">
        <v>0</v>
      </c>
      <c r="AO1581" s="4">
        <v>0</v>
      </c>
      <c r="AP1581" s="4">
        <v>0</v>
      </c>
      <c r="AQ1581" s="4">
        <v>0</v>
      </c>
      <c r="AR1581" s="4">
        <v>0</v>
      </c>
      <c r="AS1581" s="6"/>
      <c r="AT1581" s="6"/>
      <c r="AU1581" s="6"/>
      <c r="AV1581" s="6"/>
      <c r="AW1581" s="4">
        <v>62</v>
      </c>
      <c r="AX1581" s="4">
        <v>9</v>
      </c>
      <c r="AY1581" s="6"/>
      <c r="AZ1581" s="4">
        <v>0</v>
      </c>
      <c r="BA1581" s="6"/>
      <c r="BB1581" s="6"/>
      <c r="BC1581" s="6"/>
      <c r="BD1581" s="6"/>
      <c r="BE1581" s="6"/>
      <c r="BF1581" s="6"/>
      <c r="BG1581" s="8">
        <v>0</v>
      </c>
      <c r="BH1581" s="6"/>
      <c r="BI1581" s="6"/>
      <c r="BJ1581" s="6"/>
      <c r="BK1581" s="4">
        <v>503</v>
      </c>
      <c r="BL1581" s="4">
        <v>984</v>
      </c>
      <c r="BM1581" s="4">
        <v>0</v>
      </c>
      <c r="BN1581" s="6"/>
      <c r="BO1581" s="6"/>
      <c r="BP1581" s="4">
        <v>0</v>
      </c>
      <c r="BQ1581" s="6"/>
      <c r="BR1581" s="4">
        <v>1477</v>
      </c>
      <c r="BS1581" s="4">
        <v>1450</v>
      </c>
      <c r="BT1581" s="4">
        <v>27</v>
      </c>
      <c r="BU1581" s="4">
        <v>5414</v>
      </c>
    </row>
    <row r="1582" spans="1:73">
      <c r="A1582" s="4" t="s">
        <v>143</v>
      </c>
      <c r="B1582" s="18">
        <v>42220</v>
      </c>
      <c r="C1582" s="4" t="s">
        <v>220</v>
      </c>
      <c r="D1582" s="5">
        <v>2015</v>
      </c>
      <c r="E1582" s="4" t="str">
        <f t="shared" si="383"/>
        <v>MasonPrimary2015</v>
      </c>
      <c r="F1582" s="4">
        <v>0</v>
      </c>
      <c r="G1582" s="4">
        <v>0</v>
      </c>
      <c r="H1582" s="4">
        <v>0</v>
      </c>
      <c r="I1582" s="4">
        <v>0</v>
      </c>
      <c r="J1582" s="4">
        <v>0</v>
      </c>
      <c r="K1582" s="6">
        <f t="shared" si="384"/>
        <v>0</v>
      </c>
      <c r="L1582" s="4">
        <f t="shared" si="386"/>
        <v>0</v>
      </c>
      <c r="M1582" s="4">
        <v>0</v>
      </c>
      <c r="N1582" s="4">
        <v>0</v>
      </c>
      <c r="O1582" s="4">
        <v>0</v>
      </c>
      <c r="P1582" s="4">
        <v>0</v>
      </c>
      <c r="Q1582" s="6"/>
      <c r="R1582" s="4">
        <v>0</v>
      </c>
      <c r="S1582" s="6"/>
      <c r="T1582" s="6"/>
      <c r="U1582" s="6"/>
      <c r="V1582" s="6"/>
      <c r="W1582" s="6"/>
      <c r="X1582" s="4">
        <v>0</v>
      </c>
      <c r="Z1582" s="4">
        <v>0</v>
      </c>
      <c r="AA1582" s="4">
        <v>0</v>
      </c>
      <c r="AB1582" s="4">
        <v>0</v>
      </c>
      <c r="AC1582" s="4">
        <v>0</v>
      </c>
      <c r="AD1582" s="6"/>
      <c r="AE1582" s="6"/>
      <c r="AF1582" s="6"/>
      <c r="AG1582" s="6"/>
      <c r="AH1582" s="4">
        <v>0</v>
      </c>
      <c r="AI1582" s="4">
        <v>0</v>
      </c>
      <c r="AJ1582" s="6"/>
      <c r="AK1582" s="6"/>
      <c r="AL1582" s="6"/>
      <c r="AM1582" s="6"/>
      <c r="AN1582" s="4">
        <v>0</v>
      </c>
      <c r="AO1582" s="4">
        <v>0</v>
      </c>
      <c r="AP1582" s="4">
        <v>0</v>
      </c>
      <c r="AQ1582" s="4">
        <v>0</v>
      </c>
      <c r="AR1582" s="4">
        <v>0</v>
      </c>
      <c r="AS1582" s="6"/>
      <c r="AT1582" s="6"/>
      <c r="AU1582" s="6"/>
      <c r="AV1582" s="6"/>
      <c r="AW1582" s="4">
        <v>0</v>
      </c>
      <c r="AX1582" s="4">
        <v>0</v>
      </c>
      <c r="AY1582" s="6"/>
      <c r="AZ1582" s="4">
        <v>0</v>
      </c>
      <c r="BA1582" s="6"/>
      <c r="BB1582" s="6"/>
      <c r="BC1582" s="6"/>
      <c r="BD1582" s="6"/>
      <c r="BE1582" s="6"/>
      <c r="BF1582" s="6"/>
      <c r="BG1582" s="8">
        <v>0</v>
      </c>
      <c r="BH1582" s="6"/>
      <c r="BI1582" s="6"/>
      <c r="BJ1582" s="6"/>
      <c r="BK1582" s="4">
        <v>0</v>
      </c>
      <c r="BL1582" s="4">
        <v>0</v>
      </c>
      <c r="BM1582" s="4">
        <v>0</v>
      </c>
      <c r="BN1582" s="6"/>
      <c r="BO1582" s="6"/>
      <c r="BP1582" s="4">
        <v>0</v>
      </c>
      <c r="BQ1582" s="6"/>
      <c r="BR1582" s="4">
        <v>0</v>
      </c>
      <c r="BS1582" s="4">
        <v>0</v>
      </c>
      <c r="BT1582" s="4">
        <v>0</v>
      </c>
      <c r="BU1582" s="4">
        <v>0</v>
      </c>
    </row>
    <row r="1583" spans="1:73">
      <c r="A1583" s="4" t="s">
        <v>145</v>
      </c>
      <c r="B1583" s="18">
        <v>42220</v>
      </c>
      <c r="C1583" s="4" t="s">
        <v>220</v>
      </c>
      <c r="D1583" s="5">
        <v>2015</v>
      </c>
      <c r="E1583" s="4" t="str">
        <f t="shared" si="383"/>
        <v>OkanoganPrimary2015</v>
      </c>
      <c r="F1583" s="4">
        <v>0</v>
      </c>
      <c r="G1583" s="4">
        <v>0</v>
      </c>
      <c r="H1583" s="4">
        <v>0</v>
      </c>
      <c r="I1583" s="4">
        <v>0</v>
      </c>
      <c r="J1583" s="4">
        <v>0</v>
      </c>
      <c r="K1583" s="6">
        <f t="shared" si="384"/>
        <v>0</v>
      </c>
      <c r="L1583" s="4">
        <f t="shared" si="386"/>
        <v>0</v>
      </c>
      <c r="M1583" s="4">
        <v>0</v>
      </c>
      <c r="N1583" s="4">
        <v>0</v>
      </c>
      <c r="O1583" s="4">
        <v>0</v>
      </c>
      <c r="P1583" s="4">
        <v>0</v>
      </c>
      <c r="Q1583" s="6"/>
      <c r="R1583" s="4">
        <v>0</v>
      </c>
      <c r="S1583" s="6"/>
      <c r="T1583" s="6"/>
      <c r="U1583" s="6"/>
      <c r="V1583" s="6"/>
      <c r="W1583" s="6"/>
      <c r="X1583" s="4">
        <v>0</v>
      </c>
      <c r="Z1583" s="4">
        <v>0</v>
      </c>
      <c r="AA1583" s="4">
        <v>0</v>
      </c>
      <c r="AB1583" s="4">
        <v>0</v>
      </c>
      <c r="AC1583" s="4">
        <v>0</v>
      </c>
      <c r="AD1583" s="6"/>
      <c r="AE1583" s="6"/>
      <c r="AF1583" s="6"/>
      <c r="AG1583" s="6"/>
      <c r="AH1583" s="4">
        <v>0</v>
      </c>
      <c r="AI1583" s="4">
        <v>0</v>
      </c>
      <c r="AJ1583" s="6"/>
      <c r="AK1583" s="6"/>
      <c r="AL1583" s="6"/>
      <c r="AM1583" s="6"/>
      <c r="AN1583" s="4">
        <v>0</v>
      </c>
      <c r="AO1583" s="4">
        <v>0</v>
      </c>
      <c r="AP1583" s="4">
        <v>0</v>
      </c>
      <c r="AQ1583" s="4">
        <v>0</v>
      </c>
      <c r="AR1583" s="4">
        <v>0</v>
      </c>
      <c r="AS1583" s="6"/>
      <c r="AT1583" s="6"/>
      <c r="AU1583" s="6"/>
      <c r="AV1583" s="6"/>
      <c r="AW1583" s="4">
        <v>0</v>
      </c>
      <c r="AX1583" s="4">
        <v>0</v>
      </c>
      <c r="AY1583" s="6"/>
      <c r="AZ1583" s="4">
        <v>0</v>
      </c>
      <c r="BA1583" s="6"/>
      <c r="BB1583" s="6"/>
      <c r="BC1583" s="6"/>
      <c r="BD1583" s="6"/>
      <c r="BE1583" s="6"/>
      <c r="BF1583" s="6"/>
      <c r="BG1583" s="8">
        <v>0</v>
      </c>
      <c r="BH1583" s="6"/>
      <c r="BI1583" s="6"/>
      <c r="BJ1583" s="6"/>
      <c r="BK1583" s="4">
        <v>0</v>
      </c>
      <c r="BL1583" s="4">
        <v>0</v>
      </c>
      <c r="BM1583" s="4">
        <v>0</v>
      </c>
      <c r="BN1583" s="6"/>
      <c r="BO1583" s="6"/>
      <c r="BP1583" s="4">
        <v>0</v>
      </c>
      <c r="BQ1583" s="6"/>
      <c r="BR1583" s="4">
        <v>0</v>
      </c>
      <c r="BS1583" s="4">
        <v>0</v>
      </c>
      <c r="BT1583" s="4">
        <v>0</v>
      </c>
      <c r="BU1583" s="4">
        <v>0</v>
      </c>
    </row>
    <row r="1584" spans="1:73">
      <c r="A1584" s="4" t="s">
        <v>147</v>
      </c>
      <c r="B1584" s="18">
        <v>42220</v>
      </c>
      <c r="C1584" s="4" t="s">
        <v>220</v>
      </c>
      <c r="D1584" s="5">
        <v>2015</v>
      </c>
      <c r="E1584" s="4" t="str">
        <f t="shared" si="383"/>
        <v>PacificPrimary2015</v>
      </c>
      <c r="F1584" s="4">
        <v>0</v>
      </c>
      <c r="G1584" s="4">
        <v>0</v>
      </c>
      <c r="H1584" s="4">
        <v>0</v>
      </c>
      <c r="I1584" s="4">
        <v>0</v>
      </c>
      <c r="J1584" s="4">
        <v>0</v>
      </c>
      <c r="K1584" s="6">
        <f t="shared" si="384"/>
        <v>0</v>
      </c>
      <c r="L1584" s="4">
        <f t="shared" si="386"/>
        <v>0</v>
      </c>
      <c r="M1584" s="4">
        <v>0</v>
      </c>
      <c r="N1584" s="4">
        <v>0</v>
      </c>
      <c r="O1584" s="4">
        <v>0</v>
      </c>
      <c r="P1584" s="4">
        <v>0</v>
      </c>
      <c r="Q1584" s="6"/>
      <c r="R1584" s="4">
        <v>0</v>
      </c>
      <c r="S1584" s="6"/>
      <c r="T1584" s="6"/>
      <c r="U1584" s="6"/>
      <c r="V1584" s="6"/>
      <c r="W1584" s="6"/>
      <c r="X1584" s="4">
        <v>0</v>
      </c>
      <c r="Z1584" s="4">
        <v>0</v>
      </c>
      <c r="AA1584" s="4">
        <v>0</v>
      </c>
      <c r="AB1584" s="4">
        <v>0</v>
      </c>
      <c r="AC1584" s="4">
        <v>0</v>
      </c>
      <c r="AD1584" s="6"/>
      <c r="AE1584" s="6"/>
      <c r="AF1584" s="6"/>
      <c r="AG1584" s="6"/>
      <c r="AH1584" s="4">
        <v>0</v>
      </c>
      <c r="AI1584" s="4">
        <v>0</v>
      </c>
      <c r="AJ1584" s="6"/>
      <c r="AK1584" s="6"/>
      <c r="AL1584" s="6"/>
      <c r="AM1584" s="6"/>
      <c r="AN1584" s="4">
        <v>0</v>
      </c>
      <c r="AO1584" s="4">
        <v>0</v>
      </c>
      <c r="AP1584" s="4">
        <v>0</v>
      </c>
      <c r="AQ1584" s="4">
        <v>0</v>
      </c>
      <c r="AR1584" s="4">
        <v>0</v>
      </c>
      <c r="AS1584" s="6"/>
      <c r="AT1584" s="6"/>
      <c r="AU1584" s="6"/>
      <c r="AV1584" s="6"/>
      <c r="AW1584" s="4">
        <v>0</v>
      </c>
      <c r="AX1584" s="4">
        <v>0</v>
      </c>
      <c r="AY1584" s="6"/>
      <c r="AZ1584" s="4">
        <v>0</v>
      </c>
      <c r="BA1584" s="6"/>
      <c r="BB1584" s="6"/>
      <c r="BC1584" s="6"/>
      <c r="BD1584" s="6"/>
      <c r="BE1584" s="6"/>
      <c r="BF1584" s="6"/>
      <c r="BG1584" s="8">
        <v>0</v>
      </c>
      <c r="BH1584" s="6"/>
      <c r="BI1584" s="6"/>
      <c r="BJ1584" s="6"/>
      <c r="BL1584" s="4">
        <v>0</v>
      </c>
      <c r="BM1584" s="4">
        <v>0</v>
      </c>
      <c r="BN1584" s="6"/>
      <c r="BO1584" s="6"/>
      <c r="BP1584" s="4">
        <v>0</v>
      </c>
      <c r="BQ1584" s="6"/>
      <c r="BR1584" s="4">
        <v>0</v>
      </c>
      <c r="BS1584" s="4">
        <v>0</v>
      </c>
      <c r="BT1584" s="4">
        <v>0</v>
      </c>
      <c r="BU1584" s="4">
        <v>0</v>
      </c>
    </row>
    <row r="1585" spans="1:75">
      <c r="A1585" s="4" t="s">
        <v>149</v>
      </c>
      <c r="B1585" s="18">
        <v>42220</v>
      </c>
      <c r="C1585" s="4" t="s">
        <v>220</v>
      </c>
      <c r="D1585" s="5">
        <v>2015</v>
      </c>
      <c r="E1585" s="4" t="str">
        <f t="shared" si="383"/>
        <v>Pend OreillePrimary2015</v>
      </c>
      <c r="F1585" s="4">
        <v>0</v>
      </c>
      <c r="G1585" s="4">
        <v>0</v>
      </c>
      <c r="H1585" s="4">
        <v>0</v>
      </c>
      <c r="I1585" s="4">
        <v>0</v>
      </c>
      <c r="J1585" s="4">
        <v>0</v>
      </c>
      <c r="K1585" s="6">
        <f t="shared" si="384"/>
        <v>0</v>
      </c>
      <c r="L1585" s="4">
        <f t="shared" si="386"/>
        <v>0</v>
      </c>
      <c r="M1585" s="4">
        <v>0</v>
      </c>
      <c r="N1585" s="4">
        <v>0</v>
      </c>
      <c r="O1585" s="4">
        <v>0</v>
      </c>
      <c r="P1585" s="4">
        <v>0</v>
      </c>
      <c r="Q1585" s="6"/>
      <c r="R1585" s="4">
        <v>0</v>
      </c>
      <c r="S1585" s="6"/>
      <c r="T1585" s="6"/>
      <c r="U1585" s="6"/>
      <c r="V1585" s="6"/>
      <c r="W1585" s="6"/>
      <c r="X1585" s="4">
        <v>0</v>
      </c>
      <c r="Z1585" s="4">
        <v>0</v>
      </c>
      <c r="AA1585" s="4">
        <v>0</v>
      </c>
      <c r="AB1585" s="4">
        <v>0</v>
      </c>
      <c r="AC1585" s="4">
        <v>0</v>
      </c>
      <c r="AD1585" s="6"/>
      <c r="AE1585" s="6"/>
      <c r="AF1585" s="6"/>
      <c r="AG1585" s="6"/>
      <c r="AH1585" s="4">
        <v>0</v>
      </c>
      <c r="AI1585" s="4">
        <v>0</v>
      </c>
      <c r="AJ1585" s="6"/>
      <c r="AK1585" s="6"/>
      <c r="AL1585" s="6"/>
      <c r="AM1585" s="6"/>
      <c r="AN1585" s="4">
        <v>0</v>
      </c>
      <c r="AO1585" s="4">
        <v>0</v>
      </c>
      <c r="AP1585" s="4">
        <v>0</v>
      </c>
      <c r="AQ1585" s="4">
        <v>0</v>
      </c>
      <c r="AR1585" s="4">
        <v>0</v>
      </c>
      <c r="AS1585" s="6"/>
      <c r="AT1585" s="6"/>
      <c r="AU1585" s="6"/>
      <c r="AV1585" s="6"/>
      <c r="AW1585" s="4">
        <v>0</v>
      </c>
      <c r="AX1585" s="4">
        <v>0</v>
      </c>
      <c r="AY1585" s="6"/>
      <c r="AZ1585" s="4">
        <v>0</v>
      </c>
      <c r="BA1585" s="6"/>
      <c r="BB1585" s="6"/>
      <c r="BC1585" s="6"/>
      <c r="BD1585" s="6"/>
      <c r="BE1585" s="6"/>
      <c r="BF1585" s="6"/>
      <c r="BG1585" s="8">
        <v>0</v>
      </c>
      <c r="BH1585" s="6"/>
      <c r="BI1585" s="6"/>
      <c r="BJ1585" s="6"/>
      <c r="BK1585" s="4">
        <v>0</v>
      </c>
      <c r="BL1585" s="4">
        <v>0</v>
      </c>
      <c r="BM1585" s="4">
        <v>0</v>
      </c>
      <c r="BN1585" s="6"/>
      <c r="BO1585" s="6"/>
      <c r="BP1585" s="4">
        <v>0</v>
      </c>
      <c r="BQ1585" s="6"/>
      <c r="BR1585" s="4">
        <v>0</v>
      </c>
      <c r="BS1585" s="4">
        <v>0</v>
      </c>
      <c r="BT1585" s="4">
        <v>0</v>
      </c>
      <c r="BU1585" s="4">
        <v>0</v>
      </c>
    </row>
    <row r="1586" spans="1:75">
      <c r="A1586" s="4" t="s">
        <v>151</v>
      </c>
      <c r="B1586" s="18">
        <v>42220</v>
      </c>
      <c r="C1586" s="4" t="s">
        <v>220</v>
      </c>
      <c r="D1586" s="5">
        <v>2015</v>
      </c>
      <c r="E1586" s="4" t="str">
        <f t="shared" si="383"/>
        <v>PiercePrimary2015</v>
      </c>
      <c r="F1586" s="4">
        <v>454124</v>
      </c>
      <c r="G1586" s="4">
        <v>43025</v>
      </c>
      <c r="H1586" s="4">
        <v>93281</v>
      </c>
      <c r="I1586" s="4">
        <v>10</v>
      </c>
      <c r="J1586" s="4">
        <v>0</v>
      </c>
      <c r="K1586" s="6">
        <f t="shared" si="384"/>
        <v>93291</v>
      </c>
      <c r="L1586" s="4">
        <f t="shared" si="386"/>
        <v>0</v>
      </c>
      <c r="M1586" s="4">
        <v>454124</v>
      </c>
      <c r="N1586" s="4">
        <v>93840</v>
      </c>
      <c r="O1586" s="4">
        <v>93291</v>
      </c>
      <c r="P1586" s="4">
        <v>0</v>
      </c>
      <c r="Q1586" s="6"/>
      <c r="R1586" s="4">
        <v>549</v>
      </c>
      <c r="S1586" s="6"/>
      <c r="T1586" s="6"/>
      <c r="U1586" s="6"/>
      <c r="V1586" s="6"/>
      <c r="W1586" s="6"/>
      <c r="X1586" s="4">
        <v>0</v>
      </c>
      <c r="Z1586" s="4">
        <v>14110</v>
      </c>
      <c r="AA1586" s="4">
        <v>1509</v>
      </c>
      <c r="AB1586" s="4">
        <v>1506</v>
      </c>
      <c r="AC1586" s="4">
        <v>3</v>
      </c>
      <c r="AD1586" s="6"/>
      <c r="AE1586" s="6"/>
      <c r="AF1586" s="6"/>
      <c r="AG1586" s="6"/>
      <c r="AH1586" s="4">
        <v>0</v>
      </c>
      <c r="AI1586" s="4">
        <v>0</v>
      </c>
      <c r="AJ1586" s="6"/>
      <c r="AK1586" s="6"/>
      <c r="AL1586" s="6"/>
      <c r="AM1586" s="6"/>
      <c r="AN1586" s="4">
        <v>4</v>
      </c>
      <c r="AO1586" s="4">
        <v>4</v>
      </c>
      <c r="AP1586" s="4">
        <v>2</v>
      </c>
      <c r="AQ1586" s="4">
        <v>0</v>
      </c>
      <c r="AR1586" s="4">
        <v>2</v>
      </c>
      <c r="AS1586" s="6"/>
      <c r="AT1586" s="6"/>
      <c r="AU1586" s="6"/>
      <c r="AV1586" s="6"/>
      <c r="AW1586" s="4">
        <v>14110</v>
      </c>
      <c r="AX1586" s="4">
        <v>1506</v>
      </c>
      <c r="AY1586" s="6"/>
      <c r="AZ1586" s="4">
        <v>67</v>
      </c>
      <c r="BA1586" s="6"/>
      <c r="BB1586" s="6"/>
      <c r="BC1586" s="6"/>
      <c r="BD1586" s="6"/>
      <c r="BE1586" s="6"/>
      <c r="BF1586" s="6"/>
      <c r="BG1586" s="8">
        <v>45</v>
      </c>
      <c r="BH1586" s="6"/>
      <c r="BI1586" s="6"/>
      <c r="BJ1586" s="6"/>
      <c r="BK1586" s="4">
        <v>44826</v>
      </c>
      <c r="BL1586" s="4">
        <v>48902</v>
      </c>
      <c r="BM1586" s="4">
        <v>45</v>
      </c>
      <c r="BN1586" s="6"/>
      <c r="BO1586" s="6"/>
      <c r="BP1586" s="4">
        <v>0</v>
      </c>
      <c r="BQ1586" s="6"/>
      <c r="BR1586" s="4">
        <v>92260</v>
      </c>
      <c r="BS1586" s="4">
        <v>91718</v>
      </c>
      <c r="BT1586" s="4">
        <v>542</v>
      </c>
      <c r="BU1586" s="4">
        <v>439943</v>
      </c>
    </row>
    <row r="1587" spans="1:75">
      <c r="A1587" s="4" t="s">
        <v>153</v>
      </c>
      <c r="B1587" s="18">
        <v>42220</v>
      </c>
      <c r="C1587" s="4" t="s">
        <v>220</v>
      </c>
      <c r="D1587" s="5">
        <v>2015</v>
      </c>
      <c r="E1587" s="4" t="str">
        <f t="shared" si="383"/>
        <v>San JuanPrimary2015</v>
      </c>
      <c r="F1587" s="4">
        <v>5833</v>
      </c>
      <c r="G1587" s="4">
        <v>349</v>
      </c>
      <c r="H1587" s="4">
        <v>2241</v>
      </c>
      <c r="I1587" s="4">
        <v>0</v>
      </c>
      <c r="J1587" s="4">
        <v>0</v>
      </c>
      <c r="K1587" s="6">
        <f t="shared" si="384"/>
        <v>2241</v>
      </c>
      <c r="L1587" s="4">
        <f t="shared" si="386"/>
        <v>0</v>
      </c>
      <c r="M1587" s="4">
        <v>5848</v>
      </c>
      <c r="N1587" s="4">
        <v>2255</v>
      </c>
      <c r="O1587" s="4">
        <v>2241</v>
      </c>
      <c r="P1587" s="4">
        <v>0</v>
      </c>
      <c r="Q1587" s="6"/>
      <c r="R1587" s="4">
        <v>14</v>
      </c>
      <c r="S1587" s="6"/>
      <c r="T1587" s="6"/>
      <c r="U1587" s="6"/>
      <c r="V1587" s="6"/>
      <c r="W1587" s="6"/>
      <c r="X1587" s="4">
        <v>0</v>
      </c>
      <c r="Z1587" s="4">
        <v>69</v>
      </c>
      <c r="AA1587" s="4">
        <v>7</v>
      </c>
      <c r="AB1587" s="4">
        <v>7</v>
      </c>
      <c r="AC1587" s="4">
        <v>0</v>
      </c>
      <c r="AD1587" s="6"/>
      <c r="AE1587" s="6"/>
      <c r="AF1587" s="6"/>
      <c r="AG1587" s="6"/>
      <c r="AH1587" s="4">
        <v>0</v>
      </c>
      <c r="AI1587" s="4">
        <v>0</v>
      </c>
      <c r="AJ1587" s="6"/>
      <c r="AK1587" s="6"/>
      <c r="AL1587" s="6"/>
      <c r="AM1587" s="6"/>
      <c r="AN1587" s="4">
        <v>0</v>
      </c>
      <c r="AO1587" s="4">
        <v>0</v>
      </c>
      <c r="AP1587" s="4">
        <v>0</v>
      </c>
      <c r="AQ1587" s="4">
        <v>0</v>
      </c>
      <c r="AR1587" s="4">
        <v>0</v>
      </c>
      <c r="AS1587" s="6"/>
      <c r="AT1587" s="6"/>
      <c r="AU1587" s="6"/>
      <c r="AV1587" s="6"/>
      <c r="AW1587" s="4">
        <v>69</v>
      </c>
      <c r="AX1587" s="4">
        <v>7</v>
      </c>
      <c r="AY1587" s="6"/>
      <c r="AZ1587" s="4">
        <v>0</v>
      </c>
      <c r="BA1587" s="6"/>
      <c r="BB1587" s="6"/>
      <c r="BC1587" s="6"/>
      <c r="BD1587" s="6"/>
      <c r="BE1587" s="6"/>
      <c r="BF1587" s="6"/>
      <c r="BG1587" s="8">
        <v>1</v>
      </c>
      <c r="BH1587" s="6"/>
      <c r="BI1587" s="6"/>
      <c r="BJ1587" s="6"/>
      <c r="BK1587" s="4">
        <v>1735</v>
      </c>
      <c r="BL1587" s="4">
        <v>519</v>
      </c>
      <c r="BM1587" s="4">
        <v>3</v>
      </c>
      <c r="BN1587" s="6"/>
      <c r="BO1587" s="6"/>
      <c r="BP1587" s="4">
        <v>0</v>
      </c>
      <c r="BQ1587" s="6"/>
      <c r="BR1587" s="4">
        <v>2248</v>
      </c>
      <c r="BS1587" s="4">
        <v>2234</v>
      </c>
      <c r="BT1587" s="4">
        <v>14</v>
      </c>
      <c r="BU1587" s="4">
        <v>5779</v>
      </c>
    </row>
    <row r="1588" spans="1:75">
      <c r="A1588" s="4" t="s">
        <v>155</v>
      </c>
      <c r="B1588" s="18">
        <v>42220</v>
      </c>
      <c r="C1588" s="4" t="s">
        <v>220</v>
      </c>
      <c r="D1588" s="5">
        <v>2015</v>
      </c>
      <c r="E1588" s="4" t="str">
        <f t="shared" si="383"/>
        <v>SkagitPrimary2015</v>
      </c>
      <c r="F1588" s="4">
        <v>0</v>
      </c>
      <c r="G1588" s="4">
        <v>0</v>
      </c>
      <c r="H1588" s="4">
        <v>0</v>
      </c>
      <c r="I1588" s="4">
        <v>0</v>
      </c>
      <c r="J1588" s="4">
        <v>0</v>
      </c>
      <c r="K1588" s="6">
        <f t="shared" si="384"/>
        <v>0</v>
      </c>
      <c r="L1588" s="4">
        <f t="shared" si="386"/>
        <v>0</v>
      </c>
      <c r="M1588" s="4">
        <v>0</v>
      </c>
      <c r="N1588" s="4">
        <v>0</v>
      </c>
      <c r="O1588" s="4">
        <v>0</v>
      </c>
      <c r="P1588" s="4">
        <v>0</v>
      </c>
      <c r="Q1588" s="6"/>
      <c r="R1588" s="4">
        <v>0</v>
      </c>
      <c r="S1588" s="6"/>
      <c r="T1588" s="6"/>
      <c r="U1588" s="6"/>
      <c r="V1588" s="6"/>
      <c r="W1588" s="6"/>
      <c r="X1588" s="4">
        <v>0</v>
      </c>
      <c r="Z1588" s="4">
        <v>0</v>
      </c>
      <c r="AA1588" s="4">
        <v>0</v>
      </c>
      <c r="AB1588" s="4">
        <v>0</v>
      </c>
      <c r="AC1588" s="4">
        <v>0</v>
      </c>
      <c r="AD1588" s="6"/>
      <c r="AE1588" s="6"/>
      <c r="AF1588" s="6"/>
      <c r="AG1588" s="6"/>
      <c r="AH1588" s="4">
        <v>0</v>
      </c>
      <c r="AI1588" s="4">
        <v>0</v>
      </c>
      <c r="AJ1588" s="6"/>
      <c r="AK1588" s="6"/>
      <c r="AL1588" s="6"/>
      <c r="AM1588" s="6"/>
      <c r="AN1588" s="4">
        <v>0</v>
      </c>
      <c r="AO1588" s="4">
        <v>0</v>
      </c>
      <c r="AP1588" s="4">
        <v>0</v>
      </c>
      <c r="AQ1588" s="4">
        <v>0</v>
      </c>
      <c r="AR1588" s="4">
        <v>0</v>
      </c>
      <c r="AS1588" s="6"/>
      <c r="AT1588" s="6"/>
      <c r="AU1588" s="6"/>
      <c r="AV1588" s="6"/>
      <c r="AW1588" s="4">
        <v>0</v>
      </c>
      <c r="AX1588" s="4">
        <v>0</v>
      </c>
      <c r="AY1588" s="6"/>
      <c r="AZ1588" s="4">
        <v>0</v>
      </c>
      <c r="BA1588" s="6"/>
      <c r="BB1588" s="6"/>
      <c r="BC1588" s="6"/>
      <c r="BD1588" s="6"/>
      <c r="BE1588" s="6"/>
      <c r="BF1588" s="6"/>
      <c r="BG1588" s="8">
        <v>0</v>
      </c>
      <c r="BH1588" s="6"/>
      <c r="BI1588" s="6"/>
      <c r="BJ1588" s="6"/>
      <c r="BK1588" s="4">
        <v>0</v>
      </c>
      <c r="BL1588" s="4">
        <v>0</v>
      </c>
      <c r="BM1588" s="4">
        <v>0</v>
      </c>
      <c r="BN1588" s="6"/>
      <c r="BO1588" s="6"/>
      <c r="BP1588" s="4">
        <v>0</v>
      </c>
      <c r="BQ1588" s="6"/>
      <c r="BR1588" s="4">
        <v>0</v>
      </c>
      <c r="BS1588" s="4">
        <v>0</v>
      </c>
      <c r="BT1588" s="4">
        <v>0</v>
      </c>
      <c r="BU1588" s="4">
        <v>0</v>
      </c>
    </row>
    <row r="1589" spans="1:75">
      <c r="A1589" s="4" t="s">
        <v>157</v>
      </c>
      <c r="B1589" s="18">
        <v>42220</v>
      </c>
      <c r="C1589" s="4" t="s">
        <v>220</v>
      </c>
      <c r="D1589" s="5">
        <v>2015</v>
      </c>
      <c r="E1589" s="4" t="str">
        <f t="shared" si="383"/>
        <v>SkamaniaPrimary2015</v>
      </c>
      <c r="F1589" s="4">
        <v>0</v>
      </c>
      <c r="G1589" s="4">
        <v>0</v>
      </c>
      <c r="H1589" s="4">
        <v>0</v>
      </c>
      <c r="I1589" s="4">
        <v>0</v>
      </c>
      <c r="J1589" s="4">
        <v>0</v>
      </c>
      <c r="K1589" s="6">
        <f t="shared" si="384"/>
        <v>0</v>
      </c>
      <c r="L1589" s="4">
        <f t="shared" si="386"/>
        <v>0</v>
      </c>
      <c r="M1589" s="4">
        <v>0</v>
      </c>
      <c r="N1589" s="4">
        <v>0</v>
      </c>
      <c r="O1589" s="4">
        <v>0</v>
      </c>
      <c r="P1589" s="4">
        <v>0</v>
      </c>
      <c r="Q1589" s="6"/>
      <c r="R1589" s="4">
        <v>0</v>
      </c>
      <c r="S1589" s="6"/>
      <c r="T1589" s="6"/>
      <c r="U1589" s="6"/>
      <c r="V1589" s="6"/>
      <c r="W1589" s="6"/>
      <c r="X1589" s="4">
        <v>0</v>
      </c>
      <c r="Z1589" s="4">
        <v>0</v>
      </c>
      <c r="AA1589" s="4">
        <v>0</v>
      </c>
      <c r="AB1589" s="4">
        <v>0</v>
      </c>
      <c r="AC1589" s="4">
        <v>0</v>
      </c>
      <c r="AD1589" s="6"/>
      <c r="AE1589" s="6"/>
      <c r="AF1589" s="6"/>
      <c r="AG1589" s="6"/>
      <c r="AH1589" s="4">
        <v>0</v>
      </c>
      <c r="AI1589" s="4">
        <v>0</v>
      </c>
      <c r="AJ1589" s="6"/>
      <c r="AK1589" s="6"/>
      <c r="AL1589" s="6"/>
      <c r="AM1589" s="6"/>
      <c r="AN1589" s="4">
        <v>0</v>
      </c>
      <c r="AO1589" s="4">
        <v>0</v>
      </c>
      <c r="AP1589" s="4">
        <v>0</v>
      </c>
      <c r="AQ1589" s="4">
        <v>0</v>
      </c>
      <c r="AR1589" s="4">
        <v>0</v>
      </c>
      <c r="AS1589" s="6"/>
      <c r="AT1589" s="6"/>
      <c r="AU1589" s="6"/>
      <c r="AV1589" s="6"/>
      <c r="AW1589" s="4">
        <v>0</v>
      </c>
      <c r="AX1589" s="4">
        <v>0</v>
      </c>
      <c r="AY1589" s="6"/>
      <c r="AZ1589" s="4">
        <v>0</v>
      </c>
      <c r="BA1589" s="6"/>
      <c r="BB1589" s="6"/>
      <c r="BC1589" s="6"/>
      <c r="BD1589" s="6"/>
      <c r="BE1589" s="6"/>
      <c r="BF1589" s="6"/>
      <c r="BG1589" s="8">
        <v>0</v>
      </c>
      <c r="BH1589" s="6"/>
      <c r="BI1589" s="6"/>
      <c r="BJ1589" s="6"/>
      <c r="BK1589" s="4">
        <v>0</v>
      </c>
      <c r="BL1589" s="4">
        <v>0</v>
      </c>
      <c r="BM1589" s="4">
        <v>0</v>
      </c>
      <c r="BN1589" s="6"/>
      <c r="BO1589" s="6"/>
      <c r="BP1589" s="4">
        <v>0</v>
      </c>
      <c r="BQ1589" s="6"/>
      <c r="BR1589" s="4">
        <v>0</v>
      </c>
      <c r="BS1589" s="4">
        <v>0</v>
      </c>
      <c r="BT1589" s="4">
        <v>0</v>
      </c>
      <c r="BU1589" s="4">
        <v>0</v>
      </c>
    </row>
    <row r="1590" spans="1:75">
      <c r="A1590" s="4" t="s">
        <v>159</v>
      </c>
      <c r="B1590" s="18">
        <v>42220</v>
      </c>
      <c r="C1590" s="4" t="s">
        <v>220</v>
      </c>
      <c r="D1590" s="5">
        <v>2015</v>
      </c>
      <c r="E1590" s="4" t="str">
        <f t="shared" si="383"/>
        <v>SnohomishPrimary2015</v>
      </c>
      <c r="F1590" s="4">
        <v>0</v>
      </c>
      <c r="G1590" s="4">
        <v>0</v>
      </c>
      <c r="H1590" s="4">
        <v>0</v>
      </c>
      <c r="I1590" s="4">
        <v>0</v>
      </c>
      <c r="J1590" s="4">
        <v>0</v>
      </c>
      <c r="K1590" s="6">
        <f t="shared" si="384"/>
        <v>0</v>
      </c>
      <c r="L1590" s="4">
        <f t="shared" si="386"/>
        <v>0</v>
      </c>
      <c r="M1590" s="4">
        <v>0</v>
      </c>
      <c r="N1590" s="4">
        <v>0</v>
      </c>
      <c r="O1590" s="4">
        <v>0</v>
      </c>
      <c r="P1590" s="4">
        <v>0</v>
      </c>
      <c r="Q1590" s="6"/>
      <c r="R1590" s="4">
        <v>0</v>
      </c>
      <c r="S1590" s="6"/>
      <c r="T1590" s="6"/>
      <c r="U1590" s="6"/>
      <c r="V1590" s="6"/>
      <c r="W1590" s="6"/>
      <c r="X1590" s="4">
        <v>0</v>
      </c>
      <c r="Z1590" s="4">
        <v>0</v>
      </c>
      <c r="AA1590" s="4">
        <v>0</v>
      </c>
      <c r="AB1590" s="4">
        <v>0</v>
      </c>
      <c r="AC1590" s="4">
        <v>0</v>
      </c>
      <c r="AD1590" s="6"/>
      <c r="AE1590" s="6"/>
      <c r="AF1590" s="6"/>
      <c r="AG1590" s="6"/>
      <c r="AH1590" s="4">
        <v>0</v>
      </c>
      <c r="AI1590" s="4">
        <v>0</v>
      </c>
      <c r="AJ1590" s="6"/>
      <c r="AK1590" s="6"/>
      <c r="AL1590" s="6"/>
      <c r="AM1590" s="6"/>
      <c r="AN1590" s="4">
        <v>0</v>
      </c>
      <c r="AO1590" s="4">
        <v>0</v>
      </c>
      <c r="AP1590" s="4">
        <v>0</v>
      </c>
      <c r="AQ1590" s="4">
        <v>0</v>
      </c>
      <c r="AR1590" s="4">
        <v>0</v>
      </c>
      <c r="AS1590" s="6"/>
      <c r="AT1590" s="6"/>
      <c r="AU1590" s="6"/>
      <c r="AV1590" s="6"/>
      <c r="AW1590" s="4">
        <v>0</v>
      </c>
      <c r="AX1590" s="4">
        <v>0</v>
      </c>
      <c r="AY1590" s="6"/>
      <c r="AZ1590" s="4">
        <v>0</v>
      </c>
      <c r="BA1590" s="6"/>
      <c r="BB1590" s="6"/>
      <c r="BC1590" s="6"/>
      <c r="BD1590" s="6"/>
      <c r="BE1590" s="6"/>
      <c r="BF1590" s="6"/>
      <c r="BG1590" s="8">
        <v>0</v>
      </c>
      <c r="BH1590" s="6"/>
      <c r="BI1590" s="6"/>
      <c r="BJ1590" s="6"/>
      <c r="BK1590" s="4">
        <v>0</v>
      </c>
      <c r="BL1590" s="4">
        <v>0</v>
      </c>
      <c r="BM1590" s="4">
        <v>0</v>
      </c>
      <c r="BN1590" s="6"/>
      <c r="BO1590" s="6"/>
      <c r="BP1590" s="4">
        <v>0</v>
      </c>
      <c r="BQ1590" s="6"/>
      <c r="BR1590" s="4">
        <v>0</v>
      </c>
      <c r="BS1590" s="4">
        <v>0</v>
      </c>
      <c r="BT1590" s="4">
        <v>0</v>
      </c>
      <c r="BU1590" s="4">
        <v>0</v>
      </c>
    </row>
    <row r="1591" spans="1:75">
      <c r="A1591" s="4" t="s">
        <v>161</v>
      </c>
      <c r="B1591" s="18">
        <v>42220</v>
      </c>
      <c r="C1591" s="4" t="s">
        <v>220</v>
      </c>
      <c r="D1591" s="5">
        <v>2015</v>
      </c>
      <c r="E1591" s="4" t="str">
        <f t="shared" si="383"/>
        <v>SpokanePrimary2015</v>
      </c>
      <c r="F1591" s="4">
        <v>210360</v>
      </c>
      <c r="G1591" s="4">
        <v>19236</v>
      </c>
      <c r="H1591" s="4">
        <v>62165</v>
      </c>
      <c r="I1591" s="4">
        <v>5</v>
      </c>
      <c r="J1591" s="4">
        <v>0</v>
      </c>
      <c r="K1591" s="6">
        <f t="shared" si="384"/>
        <v>62170</v>
      </c>
      <c r="L1591" s="4">
        <f t="shared" si="386"/>
        <v>0</v>
      </c>
      <c r="M1591" s="4">
        <v>210612</v>
      </c>
      <c r="N1591" s="4">
        <v>62781</v>
      </c>
      <c r="O1591" s="4">
        <v>62170</v>
      </c>
      <c r="P1591" s="4">
        <v>0</v>
      </c>
      <c r="Q1591" s="6"/>
      <c r="R1591" s="4">
        <v>611</v>
      </c>
      <c r="S1591" s="6"/>
      <c r="T1591" s="6"/>
      <c r="U1591" s="6"/>
      <c r="V1591" s="6"/>
      <c r="W1591" s="6"/>
      <c r="X1591" s="4">
        <v>0</v>
      </c>
      <c r="Z1591" s="4">
        <v>2693</v>
      </c>
      <c r="AA1591" s="4">
        <v>395</v>
      </c>
      <c r="AB1591" s="4">
        <v>395</v>
      </c>
      <c r="AC1591" s="4">
        <v>0</v>
      </c>
      <c r="AD1591" s="6"/>
      <c r="AE1591" s="6"/>
      <c r="AF1591" s="6"/>
      <c r="AG1591" s="6"/>
      <c r="AH1591" s="4">
        <v>0</v>
      </c>
      <c r="AI1591" s="4">
        <v>0</v>
      </c>
      <c r="AJ1591" s="6"/>
      <c r="AK1591" s="6"/>
      <c r="AL1591" s="6"/>
      <c r="AM1591" s="6"/>
      <c r="AN1591" s="4">
        <v>31</v>
      </c>
      <c r="AO1591" s="4">
        <v>32</v>
      </c>
      <c r="AP1591" s="4">
        <v>0</v>
      </c>
      <c r="AQ1591" s="4">
        <v>23</v>
      </c>
      <c r="AR1591" s="4">
        <v>9</v>
      </c>
      <c r="AS1591" s="6"/>
      <c r="AT1591" s="6"/>
      <c r="AU1591" s="6"/>
      <c r="AV1591" s="6"/>
      <c r="AW1591" s="4">
        <v>2693</v>
      </c>
      <c r="AX1591" s="4">
        <v>395</v>
      </c>
      <c r="AY1591" s="6"/>
      <c r="AZ1591" s="4">
        <v>0</v>
      </c>
      <c r="BA1591" s="6"/>
      <c r="BB1591" s="6"/>
      <c r="BC1591" s="6"/>
      <c r="BD1591" s="6"/>
      <c r="BE1591" s="6"/>
      <c r="BF1591" s="6"/>
      <c r="BG1591" s="8">
        <v>0</v>
      </c>
      <c r="BH1591" s="6"/>
      <c r="BI1591" s="6"/>
      <c r="BJ1591" s="6"/>
      <c r="BK1591" s="4">
        <v>0</v>
      </c>
      <c r="BL1591" s="4">
        <v>62781</v>
      </c>
      <c r="BM1591" s="4">
        <v>0</v>
      </c>
      <c r="BN1591" s="6"/>
      <c r="BO1591" s="6"/>
      <c r="BP1591" s="4">
        <v>0</v>
      </c>
      <c r="BQ1591" s="6"/>
      <c r="BR1591" s="4">
        <v>62354</v>
      </c>
      <c r="BS1591" s="4">
        <v>61752</v>
      </c>
      <c r="BT1591" s="4">
        <v>602</v>
      </c>
      <c r="BU1591" s="4">
        <v>207888</v>
      </c>
    </row>
    <row r="1592" spans="1:75">
      <c r="A1592" s="4" t="s">
        <v>163</v>
      </c>
      <c r="B1592" s="18">
        <v>42220</v>
      </c>
      <c r="C1592" s="4" t="s">
        <v>220</v>
      </c>
      <c r="D1592" s="5">
        <v>2015</v>
      </c>
      <c r="E1592" s="4" t="str">
        <f t="shared" si="383"/>
        <v>StevensPrimary2015</v>
      </c>
      <c r="F1592" s="4">
        <v>0</v>
      </c>
      <c r="G1592" s="4">
        <v>0</v>
      </c>
      <c r="H1592" s="4">
        <v>0</v>
      </c>
      <c r="I1592" s="4">
        <v>0</v>
      </c>
      <c r="J1592" s="4">
        <v>0</v>
      </c>
      <c r="K1592" s="6">
        <f t="shared" si="384"/>
        <v>0</v>
      </c>
      <c r="L1592" s="4">
        <f t="shared" si="386"/>
        <v>0</v>
      </c>
      <c r="M1592" s="4">
        <v>0</v>
      </c>
      <c r="N1592" s="4">
        <v>0</v>
      </c>
      <c r="O1592" s="4">
        <v>0</v>
      </c>
      <c r="P1592" s="4">
        <v>0</v>
      </c>
      <c r="Q1592" s="6"/>
      <c r="R1592" s="4">
        <v>0</v>
      </c>
      <c r="S1592" s="6"/>
      <c r="T1592" s="6"/>
      <c r="U1592" s="6"/>
      <c r="V1592" s="6"/>
      <c r="W1592" s="6"/>
      <c r="X1592" s="4">
        <v>0</v>
      </c>
      <c r="Z1592" s="4">
        <v>0</v>
      </c>
      <c r="AA1592" s="4">
        <v>0</v>
      </c>
      <c r="AB1592" s="4">
        <v>0</v>
      </c>
      <c r="AC1592" s="4">
        <v>0</v>
      </c>
      <c r="AD1592" s="6"/>
      <c r="AE1592" s="6"/>
      <c r="AF1592" s="6"/>
      <c r="AG1592" s="6"/>
      <c r="AH1592" s="4">
        <v>0</v>
      </c>
      <c r="AI1592" s="4">
        <v>0</v>
      </c>
      <c r="AJ1592" s="6"/>
      <c r="AK1592" s="6"/>
      <c r="AL1592" s="6"/>
      <c r="AM1592" s="6"/>
      <c r="AN1592" s="4">
        <v>0</v>
      </c>
      <c r="AO1592" s="4">
        <v>0</v>
      </c>
      <c r="AP1592" s="4">
        <v>0</v>
      </c>
      <c r="AQ1592" s="4">
        <v>0</v>
      </c>
      <c r="AR1592" s="4">
        <v>0</v>
      </c>
      <c r="AS1592" s="6"/>
      <c r="AT1592" s="6"/>
      <c r="AU1592" s="6"/>
      <c r="AV1592" s="6"/>
      <c r="AW1592" s="4">
        <v>0</v>
      </c>
      <c r="AX1592" s="4">
        <v>0</v>
      </c>
      <c r="AY1592" s="6"/>
      <c r="AZ1592" s="4">
        <v>0</v>
      </c>
      <c r="BA1592" s="6"/>
      <c r="BB1592" s="6"/>
      <c r="BC1592" s="6"/>
      <c r="BD1592" s="6"/>
      <c r="BE1592" s="6"/>
      <c r="BF1592" s="6"/>
      <c r="BG1592" s="8">
        <v>0</v>
      </c>
      <c r="BH1592" s="6"/>
      <c r="BI1592" s="6"/>
      <c r="BJ1592" s="6"/>
      <c r="BL1592" s="4">
        <v>0</v>
      </c>
      <c r="BM1592" s="4">
        <v>0</v>
      </c>
      <c r="BN1592" s="6"/>
      <c r="BO1592" s="6"/>
      <c r="BP1592" s="4">
        <v>0</v>
      </c>
      <c r="BQ1592" s="6"/>
      <c r="BR1592" s="4">
        <v>0</v>
      </c>
      <c r="BS1592" s="4">
        <v>0</v>
      </c>
      <c r="BT1592" s="4">
        <v>0</v>
      </c>
      <c r="BU1592" s="4">
        <v>0</v>
      </c>
    </row>
    <row r="1593" spans="1:75">
      <c r="A1593" s="4" t="s">
        <v>166</v>
      </c>
      <c r="B1593" s="18">
        <v>42220</v>
      </c>
      <c r="C1593" s="4" t="s">
        <v>220</v>
      </c>
      <c r="D1593" s="5">
        <v>2015</v>
      </c>
      <c r="E1593" s="4" t="str">
        <f t="shared" si="383"/>
        <v>ThurstonPrimary2015</v>
      </c>
      <c r="F1593" s="4">
        <v>0</v>
      </c>
      <c r="G1593" s="4">
        <v>0</v>
      </c>
      <c r="H1593" s="4">
        <v>0</v>
      </c>
      <c r="I1593" s="4">
        <v>0</v>
      </c>
      <c r="J1593" s="4">
        <v>0</v>
      </c>
      <c r="K1593" s="6">
        <f t="shared" si="384"/>
        <v>0</v>
      </c>
      <c r="L1593" s="4">
        <f t="shared" si="386"/>
        <v>0</v>
      </c>
      <c r="M1593" s="4">
        <v>0</v>
      </c>
      <c r="N1593" s="4">
        <v>0</v>
      </c>
      <c r="O1593" s="4">
        <v>0</v>
      </c>
      <c r="P1593" s="4">
        <v>0</v>
      </c>
      <c r="Q1593" s="6"/>
      <c r="R1593" s="4">
        <v>0</v>
      </c>
      <c r="S1593" s="6"/>
      <c r="T1593" s="6"/>
      <c r="U1593" s="6"/>
      <c r="V1593" s="6"/>
      <c r="W1593" s="6"/>
      <c r="X1593" s="4">
        <v>0</v>
      </c>
      <c r="Z1593" s="4">
        <v>0</v>
      </c>
      <c r="AA1593" s="4">
        <v>0</v>
      </c>
      <c r="AB1593" s="4">
        <v>0</v>
      </c>
      <c r="AC1593" s="4">
        <v>0</v>
      </c>
      <c r="AD1593" s="6"/>
      <c r="AE1593" s="6"/>
      <c r="AF1593" s="6"/>
      <c r="AG1593" s="6"/>
      <c r="AH1593" s="4">
        <v>0</v>
      </c>
      <c r="AI1593" s="4">
        <v>0</v>
      </c>
      <c r="AJ1593" s="6"/>
      <c r="AK1593" s="6"/>
      <c r="AL1593" s="6"/>
      <c r="AM1593" s="6"/>
      <c r="AN1593" s="4">
        <v>0</v>
      </c>
      <c r="AO1593" s="4">
        <v>0</v>
      </c>
      <c r="AP1593" s="4">
        <v>0</v>
      </c>
      <c r="AQ1593" s="4">
        <v>0</v>
      </c>
      <c r="AR1593" s="4">
        <v>0</v>
      </c>
      <c r="AS1593" s="6"/>
      <c r="AT1593" s="6"/>
      <c r="AU1593" s="6"/>
      <c r="AV1593" s="6"/>
      <c r="AW1593" s="4">
        <v>0</v>
      </c>
      <c r="AX1593" s="4">
        <v>0</v>
      </c>
      <c r="AY1593" s="6"/>
      <c r="AZ1593" s="4">
        <v>0</v>
      </c>
      <c r="BA1593" s="6"/>
      <c r="BB1593" s="6"/>
      <c r="BC1593" s="6"/>
      <c r="BD1593" s="6"/>
      <c r="BE1593" s="6"/>
      <c r="BF1593" s="6"/>
      <c r="BG1593" s="8">
        <v>0</v>
      </c>
      <c r="BH1593" s="6"/>
      <c r="BI1593" s="6"/>
      <c r="BJ1593" s="6"/>
      <c r="BK1593" s="4">
        <v>0</v>
      </c>
      <c r="BL1593" s="4">
        <v>0</v>
      </c>
      <c r="BM1593" s="4">
        <v>0</v>
      </c>
      <c r="BN1593" s="6"/>
      <c r="BO1593" s="6"/>
      <c r="BP1593" s="4">
        <v>0</v>
      </c>
      <c r="BQ1593" s="6"/>
      <c r="BR1593" s="4">
        <v>0</v>
      </c>
      <c r="BS1593" s="4">
        <v>0</v>
      </c>
      <c r="BT1593" s="4">
        <v>0</v>
      </c>
      <c r="BU1593" s="4">
        <v>0</v>
      </c>
    </row>
    <row r="1594" spans="1:75">
      <c r="A1594" s="4" t="s">
        <v>168</v>
      </c>
      <c r="B1594" s="18">
        <v>42220</v>
      </c>
      <c r="C1594" s="4" t="s">
        <v>220</v>
      </c>
      <c r="D1594" s="5">
        <v>2015</v>
      </c>
      <c r="E1594" s="4" t="str">
        <f t="shared" si="383"/>
        <v>WahkiakumPrimary2015</v>
      </c>
      <c r="F1594" s="4">
        <v>0</v>
      </c>
      <c r="G1594" s="4">
        <v>0</v>
      </c>
      <c r="H1594" s="4">
        <v>0</v>
      </c>
      <c r="I1594" s="4">
        <v>0</v>
      </c>
      <c r="J1594" s="4">
        <v>0</v>
      </c>
      <c r="K1594" s="6">
        <f t="shared" si="384"/>
        <v>0</v>
      </c>
      <c r="L1594" s="4">
        <f t="shared" si="386"/>
        <v>0</v>
      </c>
      <c r="M1594" s="4">
        <v>0</v>
      </c>
      <c r="N1594" s="4">
        <v>0</v>
      </c>
      <c r="O1594" s="4">
        <v>0</v>
      </c>
      <c r="P1594" s="4">
        <v>0</v>
      </c>
      <c r="Q1594" s="6"/>
      <c r="R1594" s="4">
        <v>0</v>
      </c>
      <c r="S1594" s="6"/>
      <c r="T1594" s="6"/>
      <c r="U1594" s="6"/>
      <c r="V1594" s="6"/>
      <c r="W1594" s="6"/>
      <c r="X1594" s="4">
        <v>0</v>
      </c>
      <c r="Z1594" s="4">
        <v>0</v>
      </c>
      <c r="AA1594" s="4">
        <v>0</v>
      </c>
      <c r="AB1594" s="4">
        <v>0</v>
      </c>
      <c r="AC1594" s="4">
        <v>0</v>
      </c>
      <c r="AD1594" s="6"/>
      <c r="AE1594" s="6"/>
      <c r="AF1594" s="6"/>
      <c r="AG1594" s="6"/>
      <c r="AH1594" s="4">
        <v>0</v>
      </c>
      <c r="AI1594" s="4">
        <v>0</v>
      </c>
      <c r="AJ1594" s="6"/>
      <c r="AK1594" s="6"/>
      <c r="AL1594" s="6"/>
      <c r="AM1594" s="6"/>
      <c r="AN1594" s="4">
        <v>0</v>
      </c>
      <c r="AO1594" s="4">
        <v>0</v>
      </c>
      <c r="AP1594" s="4">
        <v>0</v>
      </c>
      <c r="AQ1594" s="4">
        <v>0</v>
      </c>
      <c r="AR1594" s="4">
        <v>0</v>
      </c>
      <c r="AS1594" s="6"/>
      <c r="AT1594" s="6"/>
      <c r="AU1594" s="6"/>
      <c r="AV1594" s="6"/>
      <c r="AW1594" s="4">
        <v>0</v>
      </c>
      <c r="AX1594" s="4">
        <v>0</v>
      </c>
      <c r="AY1594" s="6"/>
      <c r="AZ1594" s="4">
        <v>0</v>
      </c>
      <c r="BA1594" s="6"/>
      <c r="BB1594" s="6"/>
      <c r="BC1594" s="6"/>
      <c r="BD1594" s="6"/>
      <c r="BE1594" s="6"/>
      <c r="BF1594" s="6"/>
      <c r="BG1594" s="8">
        <v>0</v>
      </c>
      <c r="BH1594" s="6"/>
      <c r="BI1594" s="6"/>
      <c r="BJ1594" s="6"/>
      <c r="BK1594" s="4">
        <v>0</v>
      </c>
      <c r="BL1594" s="4">
        <v>0</v>
      </c>
      <c r="BM1594" s="4">
        <v>0</v>
      </c>
      <c r="BN1594" s="6"/>
      <c r="BO1594" s="6"/>
      <c r="BP1594" s="4">
        <v>0</v>
      </c>
      <c r="BQ1594" s="6"/>
      <c r="BR1594" s="4">
        <v>0</v>
      </c>
      <c r="BS1594" s="4">
        <v>0</v>
      </c>
      <c r="BT1594" s="4">
        <v>0</v>
      </c>
      <c r="BU1594" s="4">
        <v>0</v>
      </c>
    </row>
    <row r="1595" spans="1:75">
      <c r="A1595" s="4" t="s">
        <v>170</v>
      </c>
      <c r="B1595" s="18">
        <v>42220</v>
      </c>
      <c r="C1595" s="4" t="s">
        <v>220</v>
      </c>
      <c r="D1595" s="5">
        <v>2015</v>
      </c>
      <c r="E1595" s="4" t="str">
        <f t="shared" si="383"/>
        <v>Walla WallaPrimary2015</v>
      </c>
      <c r="F1595" s="4">
        <v>8113</v>
      </c>
      <c r="G1595" s="4">
        <v>631</v>
      </c>
      <c r="H1595" s="4">
        <v>1472</v>
      </c>
      <c r="I1595" s="4">
        <v>0</v>
      </c>
      <c r="J1595" s="4">
        <v>0</v>
      </c>
      <c r="K1595" s="6">
        <f t="shared" si="384"/>
        <v>1472</v>
      </c>
      <c r="L1595" s="4">
        <f t="shared" si="386"/>
        <v>0</v>
      </c>
      <c r="M1595" s="4">
        <v>8113</v>
      </c>
      <c r="N1595" s="4">
        <v>1497</v>
      </c>
      <c r="O1595" s="4">
        <v>1472</v>
      </c>
      <c r="P1595" s="4">
        <v>0</v>
      </c>
      <c r="Q1595" s="6"/>
      <c r="R1595" s="4">
        <v>25</v>
      </c>
      <c r="S1595" s="6"/>
      <c r="T1595" s="6"/>
      <c r="U1595" s="6"/>
      <c r="V1595" s="6"/>
      <c r="W1595" s="6"/>
      <c r="X1595" s="4">
        <v>0</v>
      </c>
      <c r="Z1595" s="4">
        <v>90</v>
      </c>
      <c r="AA1595" s="4">
        <v>3</v>
      </c>
      <c r="AB1595" s="4">
        <v>2</v>
      </c>
      <c r="AC1595" s="4">
        <v>1</v>
      </c>
      <c r="AD1595" s="6"/>
      <c r="AE1595" s="6"/>
      <c r="AF1595" s="6"/>
      <c r="AG1595" s="6"/>
      <c r="AH1595" s="4">
        <v>0</v>
      </c>
      <c r="AI1595" s="4">
        <v>0</v>
      </c>
      <c r="AJ1595" s="6"/>
      <c r="AK1595" s="6"/>
      <c r="AL1595" s="6"/>
      <c r="AM1595" s="6"/>
      <c r="AN1595" s="4">
        <v>0</v>
      </c>
      <c r="AO1595" s="4">
        <v>0</v>
      </c>
      <c r="AP1595" s="4">
        <v>0</v>
      </c>
      <c r="AQ1595" s="4">
        <v>0</v>
      </c>
      <c r="AR1595" s="4">
        <v>0</v>
      </c>
      <c r="AS1595" s="6"/>
      <c r="AT1595" s="6"/>
      <c r="AU1595" s="6"/>
      <c r="AV1595" s="6"/>
      <c r="AW1595" s="4">
        <v>90</v>
      </c>
      <c r="AX1595" s="4">
        <v>2</v>
      </c>
      <c r="AY1595" s="6"/>
      <c r="AZ1595" s="4">
        <v>0</v>
      </c>
      <c r="BA1595" s="6"/>
      <c r="BB1595" s="6"/>
      <c r="BC1595" s="6"/>
      <c r="BD1595" s="6"/>
      <c r="BE1595" s="6"/>
      <c r="BF1595" s="6"/>
      <c r="BG1595" s="8">
        <v>0</v>
      </c>
      <c r="BH1595" s="6"/>
      <c r="BI1595" s="6"/>
      <c r="BJ1595" s="6"/>
      <c r="BK1595" s="4">
        <v>760</v>
      </c>
      <c r="BL1595" s="4">
        <v>737</v>
      </c>
      <c r="BM1595" s="4">
        <v>0</v>
      </c>
      <c r="BN1595" s="6"/>
      <c r="BO1595" s="6"/>
      <c r="BP1595" s="4">
        <v>0</v>
      </c>
      <c r="BQ1595" s="6"/>
      <c r="BR1595" s="4">
        <v>1494</v>
      </c>
      <c r="BS1595" s="4">
        <v>1470</v>
      </c>
      <c r="BT1595" s="4">
        <v>24</v>
      </c>
      <c r="BU1595" s="4">
        <v>8023</v>
      </c>
    </row>
    <row r="1596" spans="1:75">
      <c r="A1596" s="4" t="s">
        <v>172</v>
      </c>
      <c r="B1596" s="18">
        <v>42220</v>
      </c>
      <c r="C1596" s="4" t="s">
        <v>220</v>
      </c>
      <c r="D1596" s="5">
        <v>2015</v>
      </c>
      <c r="E1596" s="4" t="str">
        <f t="shared" si="383"/>
        <v>WhatcomPrimary2015</v>
      </c>
      <c r="F1596" s="4">
        <v>102161</v>
      </c>
      <c r="G1596" s="4">
        <v>9196</v>
      </c>
      <c r="H1596" s="4">
        <v>25859</v>
      </c>
      <c r="I1596" s="4">
        <v>2</v>
      </c>
      <c r="J1596" s="4">
        <v>0</v>
      </c>
      <c r="K1596" s="6">
        <f t="shared" si="384"/>
        <v>25861</v>
      </c>
      <c r="L1596" s="4">
        <f t="shared" si="386"/>
        <v>0</v>
      </c>
      <c r="M1596" s="4">
        <v>102491</v>
      </c>
      <c r="N1596" s="4">
        <v>26107</v>
      </c>
      <c r="O1596" s="4">
        <v>25861</v>
      </c>
      <c r="P1596" s="4">
        <v>0</v>
      </c>
      <c r="Q1596" s="6"/>
      <c r="R1596" s="4">
        <v>246</v>
      </c>
      <c r="S1596" s="6"/>
      <c r="T1596" s="6"/>
      <c r="U1596" s="6"/>
      <c r="V1596" s="6"/>
      <c r="W1596" s="6"/>
      <c r="X1596" s="4">
        <v>0</v>
      </c>
      <c r="Z1596" s="4">
        <v>1035</v>
      </c>
      <c r="AA1596" s="4">
        <v>81</v>
      </c>
      <c r="AB1596" s="4">
        <v>78</v>
      </c>
      <c r="AC1596" s="4">
        <v>3</v>
      </c>
      <c r="AD1596" s="6"/>
      <c r="AE1596" s="6"/>
      <c r="AF1596" s="6"/>
      <c r="AG1596" s="6"/>
      <c r="AH1596" s="4">
        <v>0</v>
      </c>
      <c r="AI1596" s="4">
        <v>0</v>
      </c>
      <c r="AJ1596" s="6"/>
      <c r="AK1596" s="6"/>
      <c r="AL1596" s="6"/>
      <c r="AM1596" s="6"/>
      <c r="AN1596" s="4">
        <v>0</v>
      </c>
      <c r="AO1596" s="4">
        <v>0</v>
      </c>
      <c r="AP1596" s="4">
        <v>0</v>
      </c>
      <c r="AQ1596" s="4">
        <v>0</v>
      </c>
      <c r="AR1596" s="4">
        <v>0</v>
      </c>
      <c r="AS1596" s="6"/>
      <c r="AT1596" s="6"/>
      <c r="AU1596" s="6"/>
      <c r="AV1596" s="6"/>
      <c r="AW1596" s="4">
        <v>1035</v>
      </c>
      <c r="AX1596" s="4">
        <v>78</v>
      </c>
      <c r="AY1596" s="6"/>
      <c r="AZ1596" s="4">
        <v>0</v>
      </c>
      <c r="BA1596" s="6"/>
      <c r="BB1596" s="6"/>
      <c r="BC1596" s="6"/>
      <c r="BD1596" s="6"/>
      <c r="BE1596" s="6"/>
      <c r="BF1596" s="6"/>
      <c r="BG1596" s="8">
        <v>19</v>
      </c>
      <c r="BH1596" s="6"/>
      <c r="BI1596" s="6"/>
      <c r="BJ1596" s="6"/>
      <c r="BK1596" s="4">
        <v>13612</v>
      </c>
      <c r="BL1596" s="4">
        <v>12476</v>
      </c>
      <c r="BM1596" s="4">
        <v>38</v>
      </c>
      <c r="BN1596" s="6"/>
      <c r="BO1596" s="6"/>
      <c r="BP1596" s="4" t="s">
        <v>1202</v>
      </c>
      <c r="BQ1596" s="6"/>
      <c r="BR1596" s="4">
        <v>26026</v>
      </c>
      <c r="BS1596" s="4">
        <v>25783</v>
      </c>
      <c r="BT1596" s="4">
        <v>243</v>
      </c>
      <c r="BU1596" s="4">
        <v>101456</v>
      </c>
    </row>
    <row r="1597" spans="1:75" ht="29.1">
      <c r="A1597" s="4" t="s">
        <v>174</v>
      </c>
      <c r="B1597" s="18">
        <v>42220</v>
      </c>
      <c r="C1597" s="4" t="s">
        <v>220</v>
      </c>
      <c r="D1597" s="5">
        <v>2015</v>
      </c>
      <c r="E1597" s="4" t="str">
        <f t="shared" si="383"/>
        <v>WhitmanPrimary2015</v>
      </c>
      <c r="F1597" s="4">
        <v>20552</v>
      </c>
      <c r="G1597" s="4">
        <v>4050</v>
      </c>
      <c r="H1597" s="4">
        <v>6269</v>
      </c>
      <c r="I1597" s="4">
        <v>0</v>
      </c>
      <c r="J1597" s="4">
        <v>3</v>
      </c>
      <c r="K1597" s="6">
        <f t="shared" si="384"/>
        <v>6266</v>
      </c>
      <c r="L1597" s="4">
        <f t="shared" si="386"/>
        <v>-3</v>
      </c>
      <c r="M1597" s="4">
        <v>20591</v>
      </c>
      <c r="N1597" s="4">
        <v>6405</v>
      </c>
      <c r="O1597" s="4">
        <v>6269</v>
      </c>
      <c r="P1597" s="4">
        <v>0</v>
      </c>
      <c r="Q1597" s="6"/>
      <c r="R1597" s="4">
        <v>135</v>
      </c>
      <c r="S1597" s="6"/>
      <c r="T1597" s="6"/>
      <c r="U1597" s="6"/>
      <c r="V1597" s="6"/>
      <c r="W1597" s="6"/>
      <c r="X1597" s="4">
        <v>0</v>
      </c>
      <c r="Y1597" s="2" t="s">
        <v>1203</v>
      </c>
      <c r="Z1597" s="4">
        <v>251</v>
      </c>
      <c r="AA1597" s="4">
        <v>37</v>
      </c>
      <c r="AB1597" s="4">
        <v>37</v>
      </c>
      <c r="AC1597" s="4">
        <v>0</v>
      </c>
      <c r="AD1597" s="6"/>
      <c r="AE1597" s="6"/>
      <c r="AF1597" s="6"/>
      <c r="AG1597" s="6"/>
      <c r="AH1597" s="4">
        <v>0</v>
      </c>
      <c r="AI1597" s="4">
        <v>0</v>
      </c>
      <c r="AJ1597" s="6"/>
      <c r="AK1597" s="6"/>
      <c r="AL1597" s="6"/>
      <c r="AM1597" s="6"/>
      <c r="AN1597" s="4">
        <v>3</v>
      </c>
      <c r="AO1597" s="4">
        <v>3</v>
      </c>
      <c r="AP1597" s="4">
        <v>1</v>
      </c>
      <c r="AQ1597" s="4">
        <v>2</v>
      </c>
      <c r="AR1597" s="4">
        <v>0</v>
      </c>
      <c r="AS1597" s="6"/>
      <c r="AT1597" s="6"/>
      <c r="AU1597" s="6"/>
      <c r="AV1597" s="6"/>
      <c r="AW1597" s="4">
        <v>251</v>
      </c>
      <c r="AX1597" s="4">
        <v>37</v>
      </c>
      <c r="AY1597" s="6"/>
      <c r="AZ1597" s="4">
        <v>0</v>
      </c>
      <c r="BA1597" s="6"/>
      <c r="BB1597" s="6"/>
      <c r="BC1597" s="6"/>
      <c r="BD1597" s="6"/>
      <c r="BE1597" s="6"/>
      <c r="BF1597" s="6"/>
      <c r="BG1597" s="8">
        <v>0</v>
      </c>
      <c r="BH1597" s="6"/>
      <c r="BI1597" s="6"/>
      <c r="BJ1597" s="6"/>
      <c r="BL1597" s="4">
        <v>6405</v>
      </c>
      <c r="BM1597" s="4">
        <v>0</v>
      </c>
      <c r="BN1597" s="6"/>
      <c r="BO1597" s="6"/>
      <c r="BP1597" s="4">
        <v>0</v>
      </c>
      <c r="BQ1597" s="6"/>
      <c r="BR1597" s="4">
        <v>6365</v>
      </c>
      <c r="BS1597" s="4">
        <v>6230</v>
      </c>
      <c r="BT1597" s="4">
        <v>135</v>
      </c>
      <c r="BU1597" s="4">
        <v>20337</v>
      </c>
    </row>
    <row r="1598" spans="1:75">
      <c r="A1598" s="4" t="s">
        <v>176</v>
      </c>
      <c r="B1598" s="18">
        <v>42220</v>
      </c>
      <c r="C1598" s="4" t="s">
        <v>220</v>
      </c>
      <c r="D1598" s="5">
        <v>2015</v>
      </c>
      <c r="E1598" s="4" t="str">
        <f t="shared" si="383"/>
        <v>YakimaPrimary2015</v>
      </c>
      <c r="F1598" s="4">
        <v>0</v>
      </c>
      <c r="G1598" s="4">
        <v>0</v>
      </c>
      <c r="H1598" s="4">
        <v>0</v>
      </c>
      <c r="I1598" s="4">
        <v>0</v>
      </c>
      <c r="J1598" s="4">
        <v>0</v>
      </c>
      <c r="K1598" s="6">
        <f t="shared" si="384"/>
        <v>0</v>
      </c>
      <c r="L1598" s="4">
        <f t="shared" si="386"/>
        <v>0</v>
      </c>
      <c r="M1598" s="4">
        <v>0</v>
      </c>
      <c r="N1598" s="4">
        <v>0</v>
      </c>
      <c r="O1598" s="4">
        <v>0</v>
      </c>
      <c r="P1598" s="4">
        <v>0</v>
      </c>
      <c r="Q1598" s="6"/>
      <c r="R1598" s="4">
        <v>0</v>
      </c>
      <c r="S1598" s="6"/>
      <c r="T1598" s="6"/>
      <c r="U1598" s="6"/>
      <c r="V1598" s="6"/>
      <c r="W1598" s="6"/>
      <c r="X1598" s="4">
        <v>0</v>
      </c>
      <c r="Z1598" s="4">
        <v>0</v>
      </c>
      <c r="AA1598" s="4">
        <v>0</v>
      </c>
      <c r="AB1598" s="4">
        <v>0</v>
      </c>
      <c r="AC1598" s="4">
        <v>0</v>
      </c>
      <c r="AD1598" s="6"/>
      <c r="AE1598" s="6"/>
      <c r="AF1598" s="6"/>
      <c r="AG1598" s="6"/>
      <c r="AH1598" s="4">
        <v>0</v>
      </c>
      <c r="AI1598" s="4">
        <v>0</v>
      </c>
      <c r="AJ1598" s="6"/>
      <c r="AK1598" s="6"/>
      <c r="AL1598" s="6"/>
      <c r="AM1598" s="6"/>
      <c r="AN1598" s="4">
        <v>0</v>
      </c>
      <c r="AO1598" s="4">
        <v>0</v>
      </c>
      <c r="AP1598" s="4">
        <v>0</v>
      </c>
      <c r="AQ1598" s="4">
        <v>0</v>
      </c>
      <c r="AR1598" s="4">
        <v>0</v>
      </c>
      <c r="AS1598" s="6"/>
      <c r="AT1598" s="6"/>
      <c r="AU1598" s="6"/>
      <c r="AV1598" s="6"/>
      <c r="AW1598" s="4">
        <v>0</v>
      </c>
      <c r="AX1598" s="4">
        <v>0</v>
      </c>
      <c r="AY1598" s="6"/>
      <c r="AZ1598" s="4">
        <v>0</v>
      </c>
      <c r="BA1598" s="6"/>
      <c r="BB1598" s="6"/>
      <c r="BC1598" s="6"/>
      <c r="BD1598" s="6"/>
      <c r="BE1598" s="6"/>
      <c r="BF1598" s="6"/>
      <c r="BG1598" s="8">
        <v>0</v>
      </c>
      <c r="BH1598" s="6"/>
      <c r="BI1598" s="6"/>
      <c r="BJ1598" s="6"/>
      <c r="BK1598" s="4">
        <v>0</v>
      </c>
      <c r="BL1598" s="4">
        <v>0</v>
      </c>
      <c r="BM1598" s="4">
        <v>0</v>
      </c>
      <c r="BN1598" s="6"/>
      <c r="BO1598" s="6"/>
      <c r="BP1598" s="4">
        <v>0</v>
      </c>
      <c r="BQ1598" s="6"/>
      <c r="BR1598" s="4">
        <v>0</v>
      </c>
      <c r="BS1598" s="4">
        <v>0</v>
      </c>
      <c r="BT1598" s="4">
        <v>0</v>
      </c>
      <c r="BU1598" s="4">
        <v>0</v>
      </c>
    </row>
    <row r="1599" spans="1:75">
      <c r="A1599" s="21" t="s">
        <v>178</v>
      </c>
      <c r="B1599" s="22">
        <v>42220</v>
      </c>
      <c r="C1599" s="21" t="s">
        <v>220</v>
      </c>
      <c r="D1599" s="23">
        <v>2015</v>
      </c>
      <c r="E1599" s="21" t="s">
        <v>1204</v>
      </c>
      <c r="F1599" s="21">
        <v>2385876</v>
      </c>
      <c r="G1599" s="21">
        <v>226664</v>
      </c>
      <c r="H1599" s="21">
        <v>588289</v>
      </c>
      <c r="I1599" s="21">
        <v>92</v>
      </c>
      <c r="J1599" s="21">
        <v>30</v>
      </c>
      <c r="K1599" s="6">
        <v>588351</v>
      </c>
      <c r="L1599" s="21">
        <v>50</v>
      </c>
      <c r="M1599" s="21">
        <v>2411638</v>
      </c>
      <c r="N1599" s="21">
        <v>597037</v>
      </c>
      <c r="O1599" s="21">
        <v>588301</v>
      </c>
      <c r="P1599" s="21">
        <v>4</v>
      </c>
      <c r="Q1599" s="6">
        <v>0</v>
      </c>
      <c r="R1599" s="21">
        <v>8731</v>
      </c>
      <c r="S1599" s="6">
        <v>0</v>
      </c>
      <c r="T1599" s="6">
        <v>0</v>
      </c>
      <c r="U1599" s="6">
        <v>0</v>
      </c>
      <c r="V1599" s="6">
        <v>0</v>
      </c>
      <c r="W1599" s="6">
        <v>0</v>
      </c>
      <c r="X1599" s="21">
        <v>0</v>
      </c>
      <c r="Y1599" s="38">
        <v>0</v>
      </c>
      <c r="Z1599" s="21">
        <v>40508</v>
      </c>
      <c r="AA1599" s="21">
        <v>4246</v>
      </c>
      <c r="AB1599" s="21">
        <v>4206</v>
      </c>
      <c r="AC1599" s="21">
        <v>40</v>
      </c>
      <c r="AD1599" s="6">
        <v>0</v>
      </c>
      <c r="AE1599" s="6">
        <v>0</v>
      </c>
      <c r="AF1599" s="6">
        <v>0</v>
      </c>
      <c r="AG1599" s="6">
        <v>0</v>
      </c>
      <c r="AH1599" s="21">
        <v>0</v>
      </c>
      <c r="AI1599" s="21">
        <v>0</v>
      </c>
      <c r="AJ1599" s="6">
        <v>0</v>
      </c>
      <c r="AK1599" s="6">
        <v>0</v>
      </c>
      <c r="AL1599" s="6">
        <v>0</v>
      </c>
      <c r="AM1599" s="6">
        <v>0</v>
      </c>
      <c r="AN1599" s="21">
        <v>51</v>
      </c>
      <c r="AO1599" s="21">
        <v>53</v>
      </c>
      <c r="AP1599" s="21">
        <v>4</v>
      </c>
      <c r="AQ1599" s="21">
        <v>34</v>
      </c>
      <c r="AR1599" s="21">
        <v>15</v>
      </c>
      <c r="AS1599" s="6">
        <v>0</v>
      </c>
      <c r="AT1599" s="6">
        <v>0</v>
      </c>
      <c r="AU1599" s="6">
        <v>0</v>
      </c>
      <c r="AV1599" s="6">
        <v>0</v>
      </c>
      <c r="AW1599" s="21">
        <v>40508</v>
      </c>
      <c r="AX1599" s="21">
        <v>4206</v>
      </c>
      <c r="AY1599" s="6">
        <v>0</v>
      </c>
      <c r="AZ1599" s="21">
        <v>169</v>
      </c>
      <c r="BA1599" s="6">
        <v>0</v>
      </c>
      <c r="BB1599" s="6">
        <v>0</v>
      </c>
      <c r="BC1599" s="6">
        <v>0</v>
      </c>
      <c r="BD1599" s="6">
        <v>0</v>
      </c>
      <c r="BE1599" s="6">
        <v>0</v>
      </c>
      <c r="BF1599" s="6">
        <v>0</v>
      </c>
      <c r="BG1599" s="21">
        <v>531</v>
      </c>
      <c r="BH1599" s="6">
        <v>0</v>
      </c>
      <c r="BI1599" s="6">
        <v>0</v>
      </c>
      <c r="BJ1599" s="6">
        <v>0</v>
      </c>
      <c r="BK1599" s="21">
        <v>153491</v>
      </c>
      <c r="BL1599" s="21">
        <v>442846</v>
      </c>
      <c r="BM1599" s="21">
        <v>1050</v>
      </c>
      <c r="BN1599" s="6">
        <v>0</v>
      </c>
      <c r="BO1599" s="6">
        <v>0</v>
      </c>
      <c r="BP1599" s="21">
        <v>2</v>
      </c>
      <c r="BQ1599" s="6">
        <v>0</v>
      </c>
      <c r="BR1599" s="21">
        <v>592565</v>
      </c>
      <c r="BS1599" s="21">
        <v>583892</v>
      </c>
      <c r="BT1599" s="21">
        <v>8673</v>
      </c>
      <c r="BU1599" s="21">
        <v>2370910</v>
      </c>
      <c r="BV1599" s="21"/>
      <c r="BW1599" s="21"/>
    </row>
    <row r="1600" spans="1:75">
      <c r="A1600" s="4" t="s">
        <v>98</v>
      </c>
      <c r="B1600" s="18">
        <v>41947</v>
      </c>
      <c r="C1600" s="4" t="s">
        <v>179</v>
      </c>
      <c r="D1600" s="5">
        <v>2014</v>
      </c>
      <c r="E1600" s="4" t="str">
        <f t="shared" ref="E1600:E1638" si="387">CONCATENATE(A1600,C1600,D1600)</f>
        <v>AdamsGeneral2014</v>
      </c>
      <c r="F1600" s="4">
        <v>6230</v>
      </c>
      <c r="G1600" s="4">
        <v>673</v>
      </c>
      <c r="H1600" s="4">
        <v>3499</v>
      </c>
      <c r="I1600" s="4">
        <v>0</v>
      </c>
      <c r="J1600" s="4">
        <v>0</v>
      </c>
      <c r="K1600" s="6">
        <f t="shared" ref="K1600:K1638" si="388">IF(ISBLANK(I1600),0,H1600+I1600-J1600)</f>
        <v>3499</v>
      </c>
      <c r="L1600" s="4">
        <f t="shared" ref="L1600:L1638" si="389">(H1600+I1600-J1600)-(O1600)</f>
        <v>0</v>
      </c>
      <c r="M1600" s="4">
        <v>6231</v>
      </c>
      <c r="N1600" s="4">
        <v>3546</v>
      </c>
      <c r="O1600" s="4">
        <v>3499</v>
      </c>
      <c r="P1600" s="4">
        <v>1</v>
      </c>
      <c r="Q1600" s="6"/>
      <c r="R1600" s="4">
        <v>46</v>
      </c>
      <c r="S1600" s="6"/>
      <c r="T1600" s="6"/>
      <c r="U1600" s="6"/>
      <c r="V1600" s="6"/>
      <c r="W1600" s="6"/>
      <c r="X1600" s="4">
        <v>0</v>
      </c>
      <c r="Z1600" s="4">
        <v>52</v>
      </c>
      <c r="AA1600" s="4">
        <v>14</v>
      </c>
      <c r="AB1600" s="4">
        <v>14</v>
      </c>
      <c r="AC1600" s="4">
        <v>0</v>
      </c>
      <c r="AD1600" s="6"/>
      <c r="AE1600" s="6"/>
      <c r="AF1600" s="6"/>
      <c r="AG1600" s="6"/>
      <c r="AH1600" s="4">
        <v>0</v>
      </c>
      <c r="AI1600" s="4">
        <v>0</v>
      </c>
      <c r="AJ1600" s="6"/>
      <c r="AK1600" s="6"/>
      <c r="AL1600" s="6"/>
      <c r="AM1600" s="6"/>
      <c r="AN1600" s="4">
        <v>0</v>
      </c>
      <c r="AO1600" s="4">
        <v>0</v>
      </c>
      <c r="AP1600" s="4">
        <v>0</v>
      </c>
      <c r="AQ1600" s="4">
        <v>0</v>
      </c>
      <c r="AR1600" s="4">
        <v>0</v>
      </c>
      <c r="AS1600" s="6"/>
      <c r="AT1600" s="6"/>
      <c r="AU1600" s="6"/>
      <c r="AV1600" s="6"/>
      <c r="AW1600" s="4">
        <v>52</v>
      </c>
      <c r="AX1600" s="4">
        <v>14</v>
      </c>
      <c r="AY1600" s="6"/>
      <c r="AZ1600" s="4">
        <v>0</v>
      </c>
      <c r="BA1600" s="6"/>
      <c r="BB1600" s="6"/>
      <c r="BC1600" s="6"/>
      <c r="BD1600" s="6"/>
      <c r="BE1600" s="6"/>
      <c r="BF1600" s="6"/>
      <c r="BG1600" s="8">
        <v>4</v>
      </c>
      <c r="BH1600" s="6"/>
      <c r="BI1600" s="6"/>
      <c r="BJ1600" s="6"/>
      <c r="BK1600" s="4">
        <v>1938</v>
      </c>
      <c r="BL1600" s="4">
        <v>1604</v>
      </c>
      <c r="BM1600" s="4">
        <v>3</v>
      </c>
      <c r="BN1600" s="6"/>
      <c r="BO1600" s="6"/>
      <c r="BP1600" s="4">
        <v>0</v>
      </c>
      <c r="BQ1600" s="6"/>
      <c r="BR1600" s="4">
        <f t="shared" ref="BR1600:BR1638" si="390">N1600-AA1600-AO1600-AH1600-AZ1600</f>
        <v>3532</v>
      </c>
      <c r="BS1600" s="4">
        <f t="shared" ref="BS1600:BS1638" si="391">O1600-AB1600-AQ1600-AI1600-AZ1600</f>
        <v>3485</v>
      </c>
      <c r="BT1600" s="4">
        <f t="shared" ref="BT1600:BT1638" si="392">R1600-AC1600-AR1600-AJ1600-AK1600-AL1600-AM1600-BA1600</f>
        <v>46</v>
      </c>
      <c r="BU1600" s="4">
        <f t="shared" ref="BU1600:BU1638" si="393">M1600-Z1600-AN1600-AY1600</f>
        <v>6179</v>
      </c>
    </row>
    <row r="1601" spans="1:73">
      <c r="A1601" s="4" t="s">
        <v>101</v>
      </c>
      <c r="B1601" s="18">
        <v>41947</v>
      </c>
      <c r="C1601" s="4" t="s">
        <v>179</v>
      </c>
      <c r="D1601" s="5">
        <v>2014</v>
      </c>
      <c r="E1601" s="4" t="str">
        <f t="shared" si="387"/>
        <v>AsotinGeneral2014</v>
      </c>
      <c r="F1601" s="4">
        <v>14244</v>
      </c>
      <c r="G1601" s="4">
        <v>1387</v>
      </c>
      <c r="H1601" s="4">
        <v>7877</v>
      </c>
      <c r="I1601" s="4">
        <v>0</v>
      </c>
      <c r="J1601" s="4">
        <v>2</v>
      </c>
      <c r="K1601" s="6">
        <f t="shared" si="388"/>
        <v>7875</v>
      </c>
      <c r="L1601" s="4">
        <f t="shared" si="389"/>
        <v>-2</v>
      </c>
      <c r="M1601" s="4">
        <v>14244</v>
      </c>
      <c r="N1601" s="4">
        <v>7900</v>
      </c>
      <c r="O1601" s="4">
        <v>7877</v>
      </c>
      <c r="P1601" s="4">
        <v>0</v>
      </c>
      <c r="Q1601" s="6"/>
      <c r="R1601" s="4">
        <v>23</v>
      </c>
      <c r="S1601" s="6"/>
      <c r="T1601" s="6"/>
      <c r="U1601" s="6"/>
      <c r="V1601" s="6"/>
      <c r="W1601" s="6"/>
      <c r="X1601" s="4">
        <v>2</v>
      </c>
      <c r="Z1601" s="4">
        <v>76</v>
      </c>
      <c r="AA1601" s="4">
        <v>27</v>
      </c>
      <c r="AB1601" s="4">
        <v>27</v>
      </c>
      <c r="AC1601" s="4">
        <v>0</v>
      </c>
      <c r="AD1601" s="6"/>
      <c r="AE1601" s="6"/>
      <c r="AF1601" s="6"/>
      <c r="AG1601" s="6"/>
      <c r="AH1601" s="4">
        <v>0</v>
      </c>
      <c r="AI1601" s="4">
        <v>0</v>
      </c>
      <c r="AJ1601" s="6"/>
      <c r="AK1601" s="6"/>
      <c r="AL1601" s="6"/>
      <c r="AM1601" s="6"/>
      <c r="AN1601" s="4">
        <v>0</v>
      </c>
      <c r="AO1601" s="4">
        <v>0</v>
      </c>
      <c r="AP1601" s="4">
        <v>0</v>
      </c>
      <c r="AQ1601" s="4">
        <v>0</v>
      </c>
      <c r="AR1601" s="4">
        <v>0</v>
      </c>
      <c r="AS1601" s="6"/>
      <c r="AT1601" s="6"/>
      <c r="AU1601" s="6"/>
      <c r="AV1601" s="6"/>
      <c r="AW1601" s="4">
        <v>76</v>
      </c>
      <c r="AX1601" s="4">
        <v>27</v>
      </c>
      <c r="AY1601" s="6"/>
      <c r="AZ1601" s="4">
        <v>0</v>
      </c>
      <c r="BA1601" s="6"/>
      <c r="BB1601" s="6"/>
      <c r="BC1601" s="6"/>
      <c r="BD1601" s="6"/>
      <c r="BE1601" s="6"/>
      <c r="BF1601" s="6"/>
      <c r="BG1601" s="8">
        <v>0</v>
      </c>
      <c r="BH1601" s="6"/>
      <c r="BI1601" s="6"/>
      <c r="BJ1601" s="6"/>
      <c r="BK1601" s="4">
        <v>4286</v>
      </c>
      <c r="BL1601" s="4">
        <v>3614</v>
      </c>
      <c r="BM1601" s="4">
        <v>0</v>
      </c>
      <c r="BN1601" s="6"/>
      <c r="BO1601" s="6"/>
      <c r="BP1601" s="4">
        <v>0</v>
      </c>
      <c r="BQ1601" s="6"/>
      <c r="BR1601" s="4">
        <f t="shared" si="390"/>
        <v>7873</v>
      </c>
      <c r="BS1601" s="4">
        <f t="shared" si="391"/>
        <v>7850</v>
      </c>
      <c r="BT1601" s="4">
        <f t="shared" si="392"/>
        <v>23</v>
      </c>
      <c r="BU1601" s="4">
        <f t="shared" si="393"/>
        <v>14168</v>
      </c>
    </row>
    <row r="1602" spans="1:73">
      <c r="A1602" s="4" t="s">
        <v>103</v>
      </c>
      <c r="B1602" s="18">
        <v>41947</v>
      </c>
      <c r="C1602" s="4" t="s">
        <v>179</v>
      </c>
      <c r="D1602" s="5">
        <v>2014</v>
      </c>
      <c r="E1602" s="4" t="str">
        <f t="shared" si="387"/>
        <v>BentonGeneral2014</v>
      </c>
      <c r="F1602" s="4">
        <v>98992</v>
      </c>
      <c r="G1602" s="4">
        <v>10166</v>
      </c>
      <c r="H1602" s="4">
        <v>54527</v>
      </c>
      <c r="I1602" s="4">
        <v>3</v>
      </c>
      <c r="J1602" s="4">
        <v>0</v>
      </c>
      <c r="K1602" s="6">
        <f t="shared" si="388"/>
        <v>54530</v>
      </c>
      <c r="L1602" s="4">
        <f t="shared" si="389"/>
        <v>0</v>
      </c>
      <c r="M1602" s="4">
        <v>99810</v>
      </c>
      <c r="N1602" s="4">
        <v>55141</v>
      </c>
      <c r="O1602" s="4">
        <v>54530</v>
      </c>
      <c r="P1602" s="4">
        <v>0</v>
      </c>
      <c r="Q1602" s="6"/>
      <c r="R1602" s="4">
        <v>611</v>
      </c>
      <c r="S1602" s="6"/>
      <c r="T1602" s="6"/>
      <c r="U1602" s="6"/>
      <c r="V1602" s="6"/>
      <c r="W1602" s="6"/>
      <c r="X1602" s="4">
        <v>0</v>
      </c>
      <c r="Z1602" s="4">
        <v>738</v>
      </c>
      <c r="AA1602" s="4">
        <v>216</v>
      </c>
      <c r="AB1602" s="4">
        <v>212</v>
      </c>
      <c r="AC1602" s="4">
        <v>4</v>
      </c>
      <c r="AD1602" s="6"/>
      <c r="AE1602" s="6"/>
      <c r="AF1602" s="6"/>
      <c r="AG1602" s="6"/>
      <c r="AH1602" s="4">
        <v>0</v>
      </c>
      <c r="AI1602" s="4">
        <v>0</v>
      </c>
      <c r="AJ1602" s="6"/>
      <c r="AK1602" s="6"/>
      <c r="AL1602" s="6"/>
      <c r="AM1602" s="6"/>
      <c r="AN1602" s="4">
        <v>0</v>
      </c>
      <c r="AO1602" s="4">
        <v>7</v>
      </c>
      <c r="AP1602" s="4">
        <v>0</v>
      </c>
      <c r="AQ1602" s="4">
        <v>6</v>
      </c>
      <c r="AR1602" s="4">
        <v>1</v>
      </c>
      <c r="AS1602" s="6"/>
      <c r="AT1602" s="6"/>
      <c r="AU1602" s="6"/>
      <c r="AV1602" s="6"/>
      <c r="AW1602" s="4">
        <v>738</v>
      </c>
      <c r="AX1602" s="4">
        <v>212</v>
      </c>
      <c r="AY1602" s="6"/>
      <c r="AZ1602" s="4">
        <v>0</v>
      </c>
      <c r="BA1602" s="6"/>
      <c r="BB1602" s="6"/>
      <c r="BC1602" s="6"/>
      <c r="BD1602" s="6"/>
      <c r="BE1602" s="6"/>
      <c r="BF1602" s="6"/>
      <c r="BG1602" s="8">
        <v>40</v>
      </c>
      <c r="BH1602" s="6"/>
      <c r="BI1602" s="6"/>
      <c r="BJ1602" s="6"/>
      <c r="BK1602" s="4">
        <v>25650</v>
      </c>
      <c r="BL1602" s="4">
        <v>29451</v>
      </c>
      <c r="BM1602" s="4">
        <v>109</v>
      </c>
      <c r="BN1602" s="6"/>
      <c r="BO1602" s="6"/>
      <c r="BP1602" s="4">
        <v>9</v>
      </c>
      <c r="BQ1602" s="6"/>
      <c r="BR1602" s="4">
        <f t="shared" si="390"/>
        <v>54918</v>
      </c>
      <c r="BS1602" s="4">
        <f t="shared" si="391"/>
        <v>54312</v>
      </c>
      <c r="BT1602" s="4">
        <f t="shared" si="392"/>
        <v>606</v>
      </c>
      <c r="BU1602" s="4">
        <f t="shared" si="393"/>
        <v>99072</v>
      </c>
    </row>
    <row r="1603" spans="1:73" ht="29.1">
      <c r="A1603" s="4" t="s">
        <v>105</v>
      </c>
      <c r="B1603" s="18">
        <v>41947</v>
      </c>
      <c r="C1603" s="4" t="s">
        <v>179</v>
      </c>
      <c r="D1603" s="5">
        <v>2014</v>
      </c>
      <c r="E1603" s="4" t="str">
        <f t="shared" si="387"/>
        <v>ChelanGeneral2014</v>
      </c>
      <c r="F1603" s="4">
        <v>39836</v>
      </c>
      <c r="G1603" s="4">
        <v>3877</v>
      </c>
      <c r="H1603" s="4">
        <v>23363</v>
      </c>
      <c r="I1603" s="4">
        <v>0</v>
      </c>
      <c r="J1603" s="4">
        <v>0</v>
      </c>
      <c r="K1603" s="6">
        <f t="shared" si="388"/>
        <v>23363</v>
      </c>
      <c r="L1603" s="4">
        <f t="shared" si="389"/>
        <v>-1</v>
      </c>
      <c r="M1603" s="4">
        <v>39942</v>
      </c>
      <c r="N1603" s="4">
        <v>23516</v>
      </c>
      <c r="O1603" s="4">
        <v>23364</v>
      </c>
      <c r="P1603" s="4">
        <v>1</v>
      </c>
      <c r="Q1603" s="6"/>
      <c r="R1603" s="4">
        <v>153</v>
      </c>
      <c r="S1603" s="6"/>
      <c r="T1603" s="6"/>
      <c r="U1603" s="6"/>
      <c r="V1603" s="6"/>
      <c r="W1603" s="6"/>
      <c r="X1603" s="4">
        <v>1</v>
      </c>
      <c r="Y1603" s="2" t="s">
        <v>1205</v>
      </c>
      <c r="Z1603" s="4">
        <v>308</v>
      </c>
      <c r="AA1603" s="4">
        <v>82</v>
      </c>
      <c r="AB1603" s="4">
        <v>80</v>
      </c>
      <c r="AC1603" s="4">
        <v>2</v>
      </c>
      <c r="AD1603" s="6"/>
      <c r="AE1603" s="6"/>
      <c r="AF1603" s="6"/>
      <c r="AG1603" s="6"/>
      <c r="AH1603" s="4">
        <v>0</v>
      </c>
      <c r="AI1603" s="4">
        <v>0</v>
      </c>
      <c r="AJ1603" s="6"/>
      <c r="AK1603" s="6"/>
      <c r="AL1603" s="6"/>
      <c r="AM1603" s="6"/>
      <c r="AN1603" s="4">
        <v>1</v>
      </c>
      <c r="AO1603" s="4">
        <v>7</v>
      </c>
      <c r="AP1603" s="4">
        <v>1</v>
      </c>
      <c r="AQ1603" s="4">
        <v>5</v>
      </c>
      <c r="AR1603" s="4">
        <v>1</v>
      </c>
      <c r="AS1603" s="6"/>
      <c r="AT1603" s="6"/>
      <c r="AU1603" s="6"/>
      <c r="AV1603" s="6"/>
      <c r="AW1603" s="4">
        <v>308</v>
      </c>
      <c r="AX1603" s="4">
        <v>80</v>
      </c>
      <c r="AY1603" s="6"/>
      <c r="AZ1603" s="4">
        <v>39</v>
      </c>
      <c r="BA1603" s="6"/>
      <c r="BB1603" s="6"/>
      <c r="BC1603" s="6"/>
      <c r="BD1603" s="6"/>
      <c r="BE1603" s="6"/>
      <c r="BF1603" s="6"/>
      <c r="BG1603" s="8">
        <v>22</v>
      </c>
      <c r="BH1603" s="6"/>
      <c r="BI1603" s="6"/>
      <c r="BJ1603" s="6"/>
      <c r="BK1603" s="4">
        <v>15967</v>
      </c>
      <c r="BL1603" s="4">
        <v>7488</v>
      </c>
      <c r="BM1603" s="4">
        <v>73</v>
      </c>
      <c r="BN1603" s="6"/>
      <c r="BO1603" s="6"/>
      <c r="BP1603" s="4">
        <v>0</v>
      </c>
      <c r="BQ1603" s="6"/>
      <c r="BR1603" s="4">
        <f t="shared" si="390"/>
        <v>23388</v>
      </c>
      <c r="BS1603" s="4">
        <f t="shared" si="391"/>
        <v>23240</v>
      </c>
      <c r="BT1603" s="4">
        <f t="shared" si="392"/>
        <v>150</v>
      </c>
      <c r="BU1603" s="4">
        <f t="shared" si="393"/>
        <v>39633</v>
      </c>
    </row>
    <row r="1604" spans="1:73" ht="57.95">
      <c r="A1604" s="4" t="s">
        <v>107</v>
      </c>
      <c r="B1604" s="18">
        <v>41947</v>
      </c>
      <c r="C1604" s="4" t="s">
        <v>179</v>
      </c>
      <c r="D1604" s="5">
        <v>2014</v>
      </c>
      <c r="E1604" s="4" t="str">
        <f t="shared" si="387"/>
        <v>ClallamGeneral2014</v>
      </c>
      <c r="F1604" s="4">
        <v>46915</v>
      </c>
      <c r="G1604" s="4">
        <v>4912</v>
      </c>
      <c r="H1604" s="4">
        <v>29168</v>
      </c>
      <c r="I1604" s="4">
        <v>3</v>
      </c>
      <c r="J1604" s="4">
        <v>0</v>
      </c>
      <c r="K1604" s="6">
        <f t="shared" si="388"/>
        <v>29171</v>
      </c>
      <c r="L1604" s="4">
        <f t="shared" si="389"/>
        <v>-1</v>
      </c>
      <c r="M1604" s="4">
        <v>46918</v>
      </c>
      <c r="N1604" s="4">
        <v>29524</v>
      </c>
      <c r="O1604" s="4">
        <v>29172</v>
      </c>
      <c r="P1604" s="4">
        <v>23</v>
      </c>
      <c r="Q1604" s="6"/>
      <c r="R1604" s="4">
        <v>330</v>
      </c>
      <c r="S1604" s="6"/>
      <c r="T1604" s="6"/>
      <c r="U1604" s="6"/>
      <c r="V1604" s="6"/>
      <c r="W1604" s="6"/>
      <c r="X1604" s="4">
        <v>-1</v>
      </c>
      <c r="Y1604" s="2" t="s">
        <v>1206</v>
      </c>
      <c r="Z1604" s="4">
        <v>556</v>
      </c>
      <c r="AA1604" s="4">
        <v>150</v>
      </c>
      <c r="AB1604" s="4">
        <v>148</v>
      </c>
      <c r="AC1604" s="4">
        <v>2</v>
      </c>
      <c r="AD1604" s="6"/>
      <c r="AE1604" s="6"/>
      <c r="AF1604" s="6"/>
      <c r="AG1604" s="6"/>
      <c r="AH1604" s="4">
        <v>0</v>
      </c>
      <c r="AI1604" s="4">
        <v>0</v>
      </c>
      <c r="AJ1604" s="6"/>
      <c r="AK1604" s="6"/>
      <c r="AL1604" s="6"/>
      <c r="AM1604" s="6"/>
      <c r="AN1604" s="4">
        <v>4</v>
      </c>
      <c r="AO1604" s="4">
        <v>27</v>
      </c>
      <c r="AP1604" s="4">
        <v>23</v>
      </c>
      <c r="AQ1604" s="4">
        <v>4</v>
      </c>
      <c r="AR1604" s="4">
        <v>0</v>
      </c>
      <c r="AS1604" s="6"/>
      <c r="AT1604" s="6"/>
      <c r="AU1604" s="6"/>
      <c r="AV1604" s="6"/>
      <c r="AW1604" s="4">
        <v>556</v>
      </c>
      <c r="AX1604" s="4">
        <v>148</v>
      </c>
      <c r="AY1604" s="6"/>
      <c r="AZ1604" s="4">
        <v>0</v>
      </c>
      <c r="BA1604" s="6"/>
      <c r="BB1604" s="6"/>
      <c r="BC1604" s="6"/>
      <c r="BD1604" s="6"/>
      <c r="BE1604" s="6"/>
      <c r="BF1604" s="6"/>
      <c r="BG1604" s="8">
        <v>19</v>
      </c>
      <c r="BH1604" s="6"/>
      <c r="BI1604" s="6"/>
      <c r="BJ1604" s="6"/>
      <c r="BK1604" s="4">
        <v>19288</v>
      </c>
      <c r="BL1604" s="4">
        <v>10217</v>
      </c>
      <c r="BM1604" s="4">
        <v>59</v>
      </c>
      <c r="BN1604" s="6"/>
      <c r="BO1604" s="6"/>
      <c r="BP1604" s="4">
        <v>21</v>
      </c>
      <c r="BQ1604" s="6"/>
      <c r="BR1604" s="4">
        <f t="shared" si="390"/>
        <v>29347</v>
      </c>
      <c r="BS1604" s="4">
        <f t="shared" si="391"/>
        <v>29020</v>
      </c>
      <c r="BT1604" s="4">
        <f t="shared" si="392"/>
        <v>328</v>
      </c>
      <c r="BU1604" s="4">
        <f t="shared" si="393"/>
        <v>46358</v>
      </c>
    </row>
    <row r="1605" spans="1:73" ht="29.1">
      <c r="A1605" s="4" t="s">
        <v>109</v>
      </c>
      <c r="B1605" s="18">
        <v>41947</v>
      </c>
      <c r="C1605" s="4" t="s">
        <v>179</v>
      </c>
      <c r="D1605" s="5">
        <v>2014</v>
      </c>
      <c r="E1605" s="4" t="str">
        <f t="shared" si="387"/>
        <v>ClarkGeneral2014</v>
      </c>
      <c r="F1605" s="4">
        <v>249407</v>
      </c>
      <c r="G1605" s="4">
        <v>31699</v>
      </c>
      <c r="H1605" s="4">
        <v>126223</v>
      </c>
      <c r="I1605" s="4">
        <v>22</v>
      </c>
      <c r="J1605" s="4">
        <v>1</v>
      </c>
      <c r="K1605" s="6">
        <f t="shared" si="388"/>
        <v>126244</v>
      </c>
      <c r="L1605" s="4">
        <f t="shared" si="389"/>
        <v>1</v>
      </c>
      <c r="M1605" s="4">
        <v>252418</v>
      </c>
      <c r="N1605" s="4">
        <v>127682</v>
      </c>
      <c r="O1605" s="4">
        <v>126243</v>
      </c>
      <c r="P1605" s="4">
        <v>11</v>
      </c>
      <c r="Q1605" s="6"/>
      <c r="R1605" s="4">
        <v>1428</v>
      </c>
      <c r="S1605" s="6"/>
      <c r="T1605" s="6"/>
      <c r="U1605" s="6"/>
      <c r="V1605" s="6"/>
      <c r="W1605" s="6"/>
      <c r="X1605" s="4">
        <v>0</v>
      </c>
      <c r="Y1605" s="2" t="s">
        <v>1207</v>
      </c>
      <c r="Z1605" s="4">
        <v>2213</v>
      </c>
      <c r="AA1605" s="4">
        <v>687</v>
      </c>
      <c r="AB1605" s="4">
        <v>665</v>
      </c>
      <c r="AC1605" s="4">
        <v>22</v>
      </c>
      <c r="AD1605" s="6"/>
      <c r="AE1605" s="6"/>
      <c r="AF1605" s="6"/>
      <c r="AG1605" s="6"/>
      <c r="AH1605" s="4">
        <v>3</v>
      </c>
      <c r="AI1605" s="4">
        <v>3</v>
      </c>
      <c r="AJ1605" s="6"/>
      <c r="AK1605" s="6"/>
      <c r="AL1605" s="6"/>
      <c r="AM1605" s="6"/>
      <c r="AN1605" s="4">
        <v>14</v>
      </c>
      <c r="AO1605" s="4">
        <v>14</v>
      </c>
      <c r="AP1605" s="4">
        <v>11</v>
      </c>
      <c r="AQ1605" s="4">
        <v>0</v>
      </c>
      <c r="AR1605" s="4">
        <v>3</v>
      </c>
      <c r="AS1605" s="6"/>
      <c r="AT1605" s="6"/>
      <c r="AU1605" s="6"/>
      <c r="AV1605" s="6"/>
      <c r="AW1605" s="4">
        <v>2216</v>
      </c>
      <c r="AX1605" s="4">
        <v>668</v>
      </c>
      <c r="AY1605" s="6"/>
      <c r="AZ1605" s="4">
        <v>0</v>
      </c>
      <c r="BA1605" s="6"/>
      <c r="BB1605" s="6"/>
      <c r="BC1605" s="6"/>
      <c r="BD1605" s="6"/>
      <c r="BE1605" s="6"/>
      <c r="BF1605" s="6"/>
      <c r="BG1605" s="8">
        <v>135</v>
      </c>
      <c r="BH1605" s="6"/>
      <c r="BI1605" s="6"/>
      <c r="BJ1605" s="6"/>
      <c r="BK1605" s="4">
        <v>43556</v>
      </c>
      <c r="BL1605" s="4">
        <v>83991</v>
      </c>
      <c r="BM1605" s="4">
        <v>285</v>
      </c>
      <c r="BN1605" s="6"/>
      <c r="BO1605" s="6"/>
      <c r="BP1605" s="4">
        <v>0</v>
      </c>
      <c r="BQ1605" s="6"/>
      <c r="BR1605" s="4">
        <f t="shared" si="390"/>
        <v>126978</v>
      </c>
      <c r="BS1605" s="4">
        <f t="shared" si="391"/>
        <v>125575</v>
      </c>
      <c r="BT1605" s="4">
        <f t="shared" si="392"/>
        <v>1403</v>
      </c>
      <c r="BU1605" s="4">
        <f t="shared" si="393"/>
        <v>250191</v>
      </c>
    </row>
    <row r="1606" spans="1:73">
      <c r="A1606" s="4" t="s">
        <v>111</v>
      </c>
      <c r="B1606" s="18">
        <v>41947</v>
      </c>
      <c r="C1606" s="4" t="s">
        <v>179</v>
      </c>
      <c r="D1606" s="5">
        <v>2014</v>
      </c>
      <c r="E1606" s="4" t="str">
        <f t="shared" si="387"/>
        <v>ColumbiaGeneral2014</v>
      </c>
      <c r="F1606" s="4">
        <v>2641</v>
      </c>
      <c r="G1606" s="4">
        <v>252</v>
      </c>
      <c r="H1606" s="4">
        <v>1942</v>
      </c>
      <c r="I1606" s="4">
        <v>0</v>
      </c>
      <c r="J1606" s="4">
        <v>0</v>
      </c>
      <c r="K1606" s="6">
        <f t="shared" si="388"/>
        <v>1942</v>
      </c>
      <c r="L1606" s="4">
        <f t="shared" si="389"/>
        <v>0</v>
      </c>
      <c r="M1606" s="4">
        <v>2659</v>
      </c>
      <c r="N1606" s="4">
        <v>1951</v>
      </c>
      <c r="O1606" s="4">
        <v>1942</v>
      </c>
      <c r="P1606" s="4">
        <v>0</v>
      </c>
      <c r="Q1606" s="6"/>
      <c r="R1606" s="4">
        <v>9</v>
      </c>
      <c r="S1606" s="6"/>
      <c r="T1606" s="6"/>
      <c r="U1606" s="6"/>
      <c r="V1606" s="6"/>
      <c r="W1606" s="6"/>
      <c r="X1606" s="4">
        <v>0</v>
      </c>
      <c r="Z1606" s="4">
        <v>25</v>
      </c>
      <c r="AA1606" s="4">
        <v>2</v>
      </c>
      <c r="AB1606" s="4">
        <v>2</v>
      </c>
      <c r="AC1606" s="4">
        <v>0</v>
      </c>
      <c r="AD1606" s="6"/>
      <c r="AE1606" s="6"/>
      <c r="AF1606" s="6"/>
      <c r="AG1606" s="6"/>
      <c r="AH1606" s="4">
        <v>0</v>
      </c>
      <c r="AI1606" s="4">
        <v>0</v>
      </c>
      <c r="AJ1606" s="6"/>
      <c r="AK1606" s="6"/>
      <c r="AL1606" s="6"/>
      <c r="AM1606" s="6"/>
      <c r="AN1606" s="4">
        <v>0</v>
      </c>
      <c r="AO1606" s="4">
        <v>0</v>
      </c>
      <c r="AP1606" s="4">
        <v>0</v>
      </c>
      <c r="AQ1606" s="4">
        <v>0</v>
      </c>
      <c r="AR1606" s="4">
        <v>0</v>
      </c>
      <c r="AS1606" s="6"/>
      <c r="AT1606" s="6"/>
      <c r="AU1606" s="6"/>
      <c r="AV1606" s="6"/>
      <c r="AW1606" s="4">
        <v>25</v>
      </c>
      <c r="AX1606" s="4">
        <v>2</v>
      </c>
      <c r="AY1606" s="6"/>
      <c r="AZ1606" s="4">
        <v>0</v>
      </c>
      <c r="BA1606" s="6"/>
      <c r="BB1606" s="6"/>
      <c r="BC1606" s="6"/>
      <c r="BD1606" s="6"/>
      <c r="BE1606" s="6"/>
      <c r="BF1606" s="6"/>
      <c r="BG1606" s="8">
        <v>0</v>
      </c>
      <c r="BH1606" s="6"/>
      <c r="BI1606" s="6"/>
      <c r="BJ1606" s="6"/>
      <c r="BK1606" s="4">
        <v>1181</v>
      </c>
      <c r="BL1606" s="4">
        <v>770</v>
      </c>
      <c r="BM1606" s="4">
        <v>0</v>
      </c>
      <c r="BN1606" s="6"/>
      <c r="BO1606" s="6"/>
      <c r="BP1606" s="4">
        <v>0</v>
      </c>
      <c r="BQ1606" s="6"/>
      <c r="BR1606" s="4">
        <f t="shared" si="390"/>
        <v>1949</v>
      </c>
      <c r="BS1606" s="4">
        <f t="shared" si="391"/>
        <v>1940</v>
      </c>
      <c r="BT1606" s="4">
        <f t="shared" si="392"/>
        <v>9</v>
      </c>
      <c r="BU1606" s="4">
        <f t="shared" si="393"/>
        <v>2634</v>
      </c>
    </row>
    <row r="1607" spans="1:73">
      <c r="A1607" s="4" t="s">
        <v>113</v>
      </c>
      <c r="B1607" s="18">
        <v>41947</v>
      </c>
      <c r="C1607" s="4" t="s">
        <v>179</v>
      </c>
      <c r="D1607" s="5">
        <v>2014</v>
      </c>
      <c r="E1607" s="4" t="str">
        <f t="shared" si="387"/>
        <v>CowlitzGeneral2014</v>
      </c>
      <c r="F1607" s="4">
        <v>58156</v>
      </c>
      <c r="G1607" s="4">
        <v>6567</v>
      </c>
      <c r="H1607" s="4">
        <v>32073</v>
      </c>
      <c r="I1607" s="4">
        <v>8</v>
      </c>
      <c r="J1607" s="4">
        <v>0</v>
      </c>
      <c r="K1607" s="6">
        <f t="shared" si="388"/>
        <v>32081</v>
      </c>
      <c r="L1607" s="4">
        <f t="shared" si="389"/>
        <v>0</v>
      </c>
      <c r="M1607" s="4">
        <v>58219</v>
      </c>
      <c r="N1607" s="4">
        <v>32261</v>
      </c>
      <c r="O1607" s="4">
        <v>32081</v>
      </c>
      <c r="P1607" s="4">
        <v>0</v>
      </c>
      <c r="Q1607" s="6"/>
      <c r="R1607" s="4">
        <v>180</v>
      </c>
      <c r="S1607" s="6"/>
      <c r="T1607" s="6"/>
      <c r="U1607" s="6"/>
      <c r="V1607" s="6"/>
      <c r="W1607" s="6"/>
      <c r="X1607" s="4">
        <v>0</v>
      </c>
      <c r="Z1607" s="4">
        <v>539</v>
      </c>
      <c r="AA1607" s="4">
        <v>109</v>
      </c>
      <c r="AB1607" s="4">
        <v>108</v>
      </c>
      <c r="AC1607" s="4">
        <v>1</v>
      </c>
      <c r="AD1607" s="6"/>
      <c r="AE1607" s="6"/>
      <c r="AF1607" s="6"/>
      <c r="AG1607" s="6"/>
      <c r="AH1607" s="4">
        <v>0</v>
      </c>
      <c r="AI1607" s="4">
        <v>0</v>
      </c>
      <c r="AJ1607" s="6"/>
      <c r="AK1607" s="6"/>
      <c r="AL1607" s="6"/>
      <c r="AM1607" s="6"/>
      <c r="AN1607" s="4">
        <v>0</v>
      </c>
      <c r="AO1607" s="4">
        <v>0</v>
      </c>
      <c r="AP1607" s="4">
        <v>0</v>
      </c>
      <c r="AQ1607" s="4">
        <v>0</v>
      </c>
      <c r="AR1607" s="4">
        <v>0</v>
      </c>
      <c r="AS1607" s="6"/>
      <c r="AT1607" s="6"/>
      <c r="AU1607" s="6"/>
      <c r="AV1607" s="6"/>
      <c r="AW1607" s="4">
        <v>539</v>
      </c>
      <c r="AX1607" s="4">
        <v>108</v>
      </c>
      <c r="AY1607" s="6"/>
      <c r="AZ1607" s="4">
        <v>0</v>
      </c>
      <c r="BA1607" s="6"/>
      <c r="BB1607" s="6"/>
      <c r="BC1607" s="6"/>
      <c r="BD1607" s="6"/>
      <c r="BE1607" s="6"/>
      <c r="BF1607" s="6"/>
      <c r="BG1607" s="8">
        <v>222</v>
      </c>
      <c r="BH1607" s="6"/>
      <c r="BI1607" s="6"/>
      <c r="BJ1607" s="6"/>
      <c r="BK1607" s="4">
        <v>24224</v>
      </c>
      <c r="BL1607" s="4">
        <v>7815</v>
      </c>
      <c r="BM1607" s="4">
        <v>219</v>
      </c>
      <c r="BN1607" s="6"/>
      <c r="BO1607" s="6"/>
      <c r="BP1607" s="4">
        <v>0</v>
      </c>
      <c r="BQ1607" s="6"/>
      <c r="BR1607" s="4">
        <f t="shared" si="390"/>
        <v>32152</v>
      </c>
      <c r="BS1607" s="4">
        <f t="shared" si="391"/>
        <v>31973</v>
      </c>
      <c r="BT1607" s="4">
        <f t="shared" si="392"/>
        <v>179</v>
      </c>
      <c r="BU1607" s="4">
        <f t="shared" si="393"/>
        <v>57680</v>
      </c>
    </row>
    <row r="1608" spans="1:73">
      <c r="A1608" s="4" t="s">
        <v>115</v>
      </c>
      <c r="B1608" s="18">
        <v>41947</v>
      </c>
      <c r="C1608" s="4" t="s">
        <v>179</v>
      </c>
      <c r="D1608" s="5">
        <v>2014</v>
      </c>
      <c r="E1608" s="4" t="str">
        <f t="shared" si="387"/>
        <v>DouglasGeneral2014</v>
      </c>
      <c r="F1608" s="4">
        <v>18952</v>
      </c>
      <c r="G1608" s="4">
        <v>2282</v>
      </c>
      <c r="H1608" s="4">
        <v>10824</v>
      </c>
      <c r="I1608" s="4">
        <v>0</v>
      </c>
      <c r="J1608" s="4">
        <v>0</v>
      </c>
      <c r="K1608" s="6">
        <f t="shared" si="388"/>
        <v>10824</v>
      </c>
      <c r="L1608" s="4">
        <f t="shared" si="389"/>
        <v>0</v>
      </c>
      <c r="M1608" s="4">
        <v>18952</v>
      </c>
      <c r="N1608" s="4">
        <v>10845</v>
      </c>
      <c r="O1608" s="4">
        <v>10824</v>
      </c>
      <c r="P1608" s="4">
        <v>0</v>
      </c>
      <c r="Q1608" s="6"/>
      <c r="R1608" s="4">
        <v>21</v>
      </c>
      <c r="S1608" s="6"/>
      <c r="T1608" s="6"/>
      <c r="U1608" s="6"/>
      <c r="V1608" s="6"/>
      <c r="W1608" s="6"/>
      <c r="X1608" s="4">
        <v>0</v>
      </c>
      <c r="Z1608" s="4">
        <v>146</v>
      </c>
      <c r="AA1608" s="4">
        <v>26</v>
      </c>
      <c r="AB1608" s="4">
        <v>26</v>
      </c>
      <c r="AC1608" s="4">
        <v>0</v>
      </c>
      <c r="AD1608" s="6"/>
      <c r="AE1608" s="6"/>
      <c r="AF1608" s="6"/>
      <c r="AG1608" s="6"/>
      <c r="AH1608" s="4">
        <v>0</v>
      </c>
      <c r="AI1608" s="4">
        <v>0</v>
      </c>
      <c r="AJ1608" s="6"/>
      <c r="AK1608" s="6"/>
      <c r="AL1608" s="6"/>
      <c r="AM1608" s="6"/>
      <c r="AN1608" s="4">
        <v>0</v>
      </c>
      <c r="AO1608" s="4">
        <v>0</v>
      </c>
      <c r="AP1608" s="4">
        <v>0</v>
      </c>
      <c r="AQ1608" s="4">
        <v>0</v>
      </c>
      <c r="AR1608" s="4">
        <v>0</v>
      </c>
      <c r="AS1608" s="6"/>
      <c r="AT1608" s="6"/>
      <c r="AU1608" s="6"/>
      <c r="AV1608" s="6"/>
      <c r="AW1608" s="4">
        <v>146</v>
      </c>
      <c r="AX1608" s="4">
        <v>26</v>
      </c>
      <c r="AY1608" s="6"/>
      <c r="AZ1608" s="4">
        <v>0</v>
      </c>
      <c r="BA1608" s="6"/>
      <c r="BB1608" s="6"/>
      <c r="BC1608" s="6"/>
      <c r="BD1608" s="6"/>
      <c r="BE1608" s="6"/>
      <c r="BF1608" s="6"/>
      <c r="BG1608" s="8">
        <v>7</v>
      </c>
      <c r="BH1608" s="6"/>
      <c r="BI1608" s="6"/>
      <c r="BJ1608" s="6"/>
      <c r="BK1608" s="4">
        <v>5219</v>
      </c>
      <c r="BL1608" s="4">
        <v>5619</v>
      </c>
      <c r="BM1608" s="4">
        <v>44</v>
      </c>
      <c r="BN1608" s="6"/>
      <c r="BO1608" s="6"/>
      <c r="BP1608" s="4">
        <v>0</v>
      </c>
      <c r="BQ1608" s="6"/>
      <c r="BR1608" s="4">
        <f t="shared" si="390"/>
        <v>10819</v>
      </c>
      <c r="BS1608" s="4">
        <f t="shared" si="391"/>
        <v>10798</v>
      </c>
      <c r="BT1608" s="4">
        <f t="shared" si="392"/>
        <v>21</v>
      </c>
      <c r="BU1608" s="4">
        <f t="shared" si="393"/>
        <v>18806</v>
      </c>
    </row>
    <row r="1609" spans="1:73">
      <c r="A1609" s="4" t="s">
        <v>117</v>
      </c>
      <c r="B1609" s="18">
        <v>41947</v>
      </c>
      <c r="C1609" s="4" t="s">
        <v>179</v>
      </c>
      <c r="D1609" s="5">
        <v>2014</v>
      </c>
      <c r="E1609" s="4" t="str">
        <f t="shared" si="387"/>
        <v>FerryGeneral2014</v>
      </c>
      <c r="F1609" s="4">
        <v>4496</v>
      </c>
      <c r="G1609" s="4">
        <v>651</v>
      </c>
      <c r="H1609" s="4">
        <v>3060</v>
      </c>
      <c r="I1609" s="4">
        <v>0</v>
      </c>
      <c r="J1609" s="4">
        <v>0</v>
      </c>
      <c r="K1609" s="6">
        <f t="shared" si="388"/>
        <v>3060</v>
      </c>
      <c r="L1609" s="4">
        <f t="shared" si="389"/>
        <v>0</v>
      </c>
      <c r="M1609" s="4">
        <v>4496</v>
      </c>
      <c r="N1609" s="4">
        <v>3078</v>
      </c>
      <c r="O1609" s="4">
        <v>3060</v>
      </c>
      <c r="P1609" s="4">
        <v>0</v>
      </c>
      <c r="Q1609" s="6"/>
      <c r="R1609" s="4">
        <v>18</v>
      </c>
      <c r="S1609" s="6"/>
      <c r="T1609" s="6"/>
      <c r="U1609" s="6"/>
      <c r="V1609" s="6"/>
      <c r="W1609" s="6"/>
      <c r="X1609" s="4">
        <v>0</v>
      </c>
      <c r="Z1609" s="4">
        <v>49</v>
      </c>
      <c r="AA1609" s="4">
        <v>13</v>
      </c>
      <c r="AB1609" s="4">
        <v>13</v>
      </c>
      <c r="AC1609" s="4">
        <v>0</v>
      </c>
      <c r="AD1609" s="6"/>
      <c r="AE1609" s="6"/>
      <c r="AF1609" s="6"/>
      <c r="AG1609" s="6"/>
      <c r="AH1609" s="4">
        <v>0</v>
      </c>
      <c r="AI1609" s="4">
        <v>0</v>
      </c>
      <c r="AJ1609" s="6"/>
      <c r="AK1609" s="6"/>
      <c r="AL1609" s="6"/>
      <c r="AM1609" s="6"/>
      <c r="AN1609" s="4">
        <v>0</v>
      </c>
      <c r="AO1609" s="4">
        <v>0</v>
      </c>
      <c r="AP1609" s="4">
        <v>0</v>
      </c>
      <c r="AQ1609" s="4">
        <v>0</v>
      </c>
      <c r="AR1609" s="4">
        <v>0</v>
      </c>
      <c r="AS1609" s="6"/>
      <c r="AT1609" s="6"/>
      <c r="AU1609" s="6"/>
      <c r="AV1609" s="6"/>
      <c r="AW1609" s="4">
        <v>49</v>
      </c>
      <c r="AX1609" s="4">
        <v>13</v>
      </c>
      <c r="AY1609" s="6"/>
      <c r="AZ1609" s="4">
        <v>0</v>
      </c>
      <c r="BA1609" s="6"/>
      <c r="BB1609" s="6"/>
      <c r="BC1609" s="6"/>
      <c r="BD1609" s="6"/>
      <c r="BE1609" s="6"/>
      <c r="BF1609" s="6"/>
      <c r="BG1609" s="8">
        <v>0</v>
      </c>
      <c r="BH1609" s="6"/>
      <c r="BI1609" s="6"/>
      <c r="BJ1609" s="6"/>
      <c r="BK1609" s="4">
        <v>912</v>
      </c>
      <c r="BL1609" s="4">
        <v>2840</v>
      </c>
      <c r="BM1609" s="4">
        <v>4</v>
      </c>
      <c r="BN1609" s="6"/>
      <c r="BO1609" s="6"/>
      <c r="BP1609" s="4">
        <v>0</v>
      </c>
      <c r="BQ1609" s="6"/>
      <c r="BR1609" s="4">
        <f t="shared" si="390"/>
        <v>3065</v>
      </c>
      <c r="BS1609" s="4">
        <f t="shared" si="391"/>
        <v>3047</v>
      </c>
      <c r="BT1609" s="4">
        <f t="shared" si="392"/>
        <v>18</v>
      </c>
      <c r="BU1609" s="4">
        <f t="shared" si="393"/>
        <v>4447</v>
      </c>
    </row>
    <row r="1610" spans="1:73">
      <c r="A1610" s="4" t="s">
        <v>119</v>
      </c>
      <c r="B1610" s="18">
        <v>41947</v>
      </c>
      <c r="C1610" s="4" t="s">
        <v>179</v>
      </c>
      <c r="D1610" s="5">
        <v>2014</v>
      </c>
      <c r="E1610" s="4" t="str">
        <f t="shared" si="387"/>
        <v>FranklinGeneral2014</v>
      </c>
      <c r="F1610" s="4">
        <v>30317</v>
      </c>
      <c r="G1610" s="4">
        <v>4316</v>
      </c>
      <c r="H1610" s="4">
        <v>15379</v>
      </c>
      <c r="I1610" s="4">
        <v>2</v>
      </c>
      <c r="J1610" s="4">
        <v>0</v>
      </c>
      <c r="K1610" s="6">
        <f t="shared" si="388"/>
        <v>15381</v>
      </c>
      <c r="L1610" s="4">
        <f t="shared" si="389"/>
        <v>0</v>
      </c>
      <c r="M1610" s="4">
        <v>30345</v>
      </c>
      <c r="N1610" s="4">
        <v>15544</v>
      </c>
      <c r="O1610" s="4">
        <v>15381</v>
      </c>
      <c r="P1610" s="4">
        <v>0</v>
      </c>
      <c r="Q1610" s="6"/>
      <c r="R1610" s="4">
        <v>163</v>
      </c>
      <c r="S1610" s="6"/>
      <c r="T1610" s="6"/>
      <c r="U1610" s="6"/>
      <c r="V1610" s="6"/>
      <c r="W1610" s="6"/>
      <c r="X1610" s="4">
        <v>0</v>
      </c>
      <c r="Z1610" s="4">
        <v>237</v>
      </c>
      <c r="AA1610" s="4">
        <v>55</v>
      </c>
      <c r="AB1610" s="4">
        <v>55</v>
      </c>
      <c r="AC1610" s="4">
        <v>0</v>
      </c>
      <c r="AD1610" s="6"/>
      <c r="AE1610" s="6"/>
      <c r="AF1610" s="6"/>
      <c r="AG1610" s="6"/>
      <c r="AH1610" s="4">
        <v>0</v>
      </c>
      <c r="AI1610" s="4">
        <v>0</v>
      </c>
      <c r="AJ1610" s="6"/>
      <c r="AK1610" s="6"/>
      <c r="AL1610" s="6"/>
      <c r="AM1610" s="6"/>
      <c r="AN1610" s="4">
        <v>0</v>
      </c>
      <c r="AO1610" s="4">
        <v>3</v>
      </c>
      <c r="AP1610" s="4">
        <v>0</v>
      </c>
      <c r="AQ1610" s="4">
        <v>3</v>
      </c>
      <c r="AR1610" s="4">
        <v>0</v>
      </c>
      <c r="AS1610" s="6"/>
      <c r="AT1610" s="6"/>
      <c r="AU1610" s="6"/>
      <c r="AV1610" s="6"/>
      <c r="AW1610" s="4">
        <v>237</v>
      </c>
      <c r="AX1610" s="4">
        <v>55</v>
      </c>
      <c r="AY1610" s="6"/>
      <c r="AZ1610" s="4">
        <v>0</v>
      </c>
      <c r="BA1610" s="6"/>
      <c r="BB1610" s="6"/>
      <c r="BC1610" s="6"/>
      <c r="BD1610" s="6"/>
      <c r="BE1610" s="6"/>
      <c r="BF1610" s="6"/>
      <c r="BG1610" s="8">
        <v>9</v>
      </c>
      <c r="BH1610" s="6"/>
      <c r="BI1610" s="6"/>
      <c r="BJ1610" s="6"/>
      <c r="BK1610" s="4">
        <v>9273</v>
      </c>
      <c r="BL1610" s="4">
        <v>6262</v>
      </c>
      <c r="BM1610" s="4">
        <v>21</v>
      </c>
      <c r="BN1610" s="6"/>
      <c r="BO1610" s="6"/>
      <c r="BP1610" s="4">
        <v>0</v>
      </c>
      <c r="BQ1610" s="6"/>
      <c r="BR1610" s="4">
        <f t="shared" si="390"/>
        <v>15486</v>
      </c>
      <c r="BS1610" s="4">
        <f t="shared" si="391"/>
        <v>15323</v>
      </c>
      <c r="BT1610" s="4">
        <f t="shared" si="392"/>
        <v>163</v>
      </c>
      <c r="BU1610" s="4">
        <f t="shared" si="393"/>
        <v>30108</v>
      </c>
    </row>
    <row r="1611" spans="1:73">
      <c r="A1611" s="4" t="s">
        <v>121</v>
      </c>
      <c r="B1611" s="18">
        <v>41947</v>
      </c>
      <c r="C1611" s="4" t="s">
        <v>179</v>
      </c>
      <c r="D1611" s="5">
        <v>2014</v>
      </c>
      <c r="E1611" s="4" t="str">
        <f t="shared" si="387"/>
        <v>GarfieldGeneral2014</v>
      </c>
      <c r="F1611" s="4">
        <v>1541</v>
      </c>
      <c r="G1611" s="4">
        <v>182</v>
      </c>
      <c r="H1611" s="4">
        <v>1236</v>
      </c>
      <c r="I1611" s="4">
        <v>0</v>
      </c>
      <c r="J1611" s="4">
        <v>0</v>
      </c>
      <c r="K1611" s="6">
        <f t="shared" si="388"/>
        <v>1236</v>
      </c>
      <c r="L1611" s="4">
        <f t="shared" si="389"/>
        <v>0</v>
      </c>
      <c r="M1611" s="4">
        <v>1541</v>
      </c>
      <c r="N1611" s="4">
        <v>1237</v>
      </c>
      <c r="O1611" s="4">
        <v>1236</v>
      </c>
      <c r="P1611" s="4">
        <v>1</v>
      </c>
      <c r="Q1611" s="6"/>
      <c r="R1611" s="4">
        <v>0</v>
      </c>
      <c r="S1611" s="6"/>
      <c r="T1611" s="6"/>
      <c r="U1611" s="6"/>
      <c r="V1611" s="6"/>
      <c r="W1611" s="6"/>
      <c r="X1611" s="4">
        <v>0</v>
      </c>
      <c r="Z1611" s="4">
        <v>12</v>
      </c>
      <c r="AA1611" s="4">
        <v>3</v>
      </c>
      <c r="AB1611" s="4">
        <v>3</v>
      </c>
      <c r="AC1611" s="4">
        <v>0</v>
      </c>
      <c r="AD1611" s="6"/>
      <c r="AE1611" s="6"/>
      <c r="AF1611" s="6"/>
      <c r="AG1611" s="6"/>
      <c r="AH1611" s="4">
        <v>0</v>
      </c>
      <c r="AI1611" s="4">
        <v>0</v>
      </c>
      <c r="AJ1611" s="6"/>
      <c r="AK1611" s="6"/>
      <c r="AL1611" s="6"/>
      <c r="AM1611" s="6"/>
      <c r="AN1611" s="4">
        <v>0</v>
      </c>
      <c r="AO1611" s="4">
        <v>0</v>
      </c>
      <c r="AP1611" s="4">
        <v>0</v>
      </c>
      <c r="AQ1611" s="4">
        <v>0</v>
      </c>
      <c r="AR1611" s="4">
        <v>0</v>
      </c>
      <c r="AS1611" s="6"/>
      <c r="AT1611" s="6"/>
      <c r="AU1611" s="6"/>
      <c r="AV1611" s="6"/>
      <c r="AW1611" s="4">
        <v>12</v>
      </c>
      <c r="AX1611" s="4">
        <v>3</v>
      </c>
      <c r="AY1611" s="6"/>
      <c r="AZ1611" s="4">
        <v>0</v>
      </c>
      <c r="BA1611" s="6"/>
      <c r="BB1611" s="6"/>
      <c r="BC1611" s="6"/>
      <c r="BD1611" s="6"/>
      <c r="BE1611" s="6"/>
      <c r="BF1611" s="6"/>
      <c r="BG1611" s="8">
        <v>0</v>
      </c>
      <c r="BH1611" s="6"/>
      <c r="BI1611" s="6"/>
      <c r="BJ1611" s="6"/>
      <c r="BK1611" s="4">
        <v>370</v>
      </c>
      <c r="BL1611" s="4">
        <v>867</v>
      </c>
      <c r="BM1611" s="4">
        <v>0</v>
      </c>
      <c r="BN1611" s="6"/>
      <c r="BO1611" s="6"/>
      <c r="BP1611" s="4">
        <v>0</v>
      </c>
      <c r="BQ1611" s="6"/>
      <c r="BR1611" s="4">
        <f t="shared" si="390"/>
        <v>1234</v>
      </c>
      <c r="BS1611" s="4">
        <f t="shared" si="391"/>
        <v>1233</v>
      </c>
      <c r="BT1611" s="4">
        <f t="shared" si="392"/>
        <v>0</v>
      </c>
      <c r="BU1611" s="4">
        <f t="shared" si="393"/>
        <v>1529</v>
      </c>
    </row>
    <row r="1612" spans="1:73">
      <c r="A1612" s="4" t="s">
        <v>123</v>
      </c>
      <c r="B1612" s="18">
        <v>41947</v>
      </c>
      <c r="C1612" s="4" t="s">
        <v>179</v>
      </c>
      <c r="D1612" s="5">
        <v>2014</v>
      </c>
      <c r="E1612" s="4" t="str">
        <f t="shared" si="387"/>
        <v>GrantGeneral2014</v>
      </c>
      <c r="F1612" s="4">
        <v>36480</v>
      </c>
      <c r="G1612" s="4">
        <v>5862</v>
      </c>
      <c r="H1612" s="4">
        <v>21023</v>
      </c>
      <c r="I1612" s="4">
        <v>2</v>
      </c>
      <c r="J1612" s="4">
        <v>2</v>
      </c>
      <c r="K1612" s="6">
        <f t="shared" si="388"/>
        <v>21023</v>
      </c>
      <c r="L1612" s="4">
        <f t="shared" si="389"/>
        <v>0</v>
      </c>
      <c r="M1612" s="4">
        <v>36526</v>
      </c>
      <c r="N1612" s="4">
        <v>21153</v>
      </c>
      <c r="O1612" s="4">
        <v>21023</v>
      </c>
      <c r="P1612" s="4">
        <v>0</v>
      </c>
      <c r="Q1612" s="6"/>
      <c r="R1612" s="4">
        <v>130</v>
      </c>
      <c r="S1612" s="6"/>
      <c r="T1612" s="6"/>
      <c r="U1612" s="6"/>
      <c r="V1612" s="6"/>
      <c r="W1612" s="6"/>
      <c r="X1612" s="4">
        <v>0</v>
      </c>
      <c r="Z1612" s="4">
        <v>227</v>
      </c>
      <c r="AA1612" s="4">
        <v>66</v>
      </c>
      <c r="AB1612" s="4">
        <v>66</v>
      </c>
      <c r="AC1612" s="4">
        <v>0</v>
      </c>
      <c r="AD1612" s="6"/>
      <c r="AE1612" s="6"/>
      <c r="AF1612" s="6"/>
      <c r="AG1612" s="6"/>
      <c r="AH1612" s="4">
        <v>0</v>
      </c>
      <c r="AI1612" s="4">
        <v>0</v>
      </c>
      <c r="AJ1612" s="6"/>
      <c r="AK1612" s="6"/>
      <c r="AL1612" s="6"/>
      <c r="AM1612" s="6"/>
      <c r="AN1612" s="4">
        <v>0</v>
      </c>
      <c r="AO1612" s="4">
        <v>0</v>
      </c>
      <c r="AP1612" s="4">
        <v>0</v>
      </c>
      <c r="AQ1612" s="4">
        <v>0</v>
      </c>
      <c r="AR1612" s="4">
        <v>0</v>
      </c>
      <c r="AS1612" s="6"/>
      <c r="AT1612" s="6"/>
      <c r="AU1612" s="6"/>
      <c r="AV1612" s="6"/>
      <c r="AW1612" s="4">
        <v>227</v>
      </c>
      <c r="AX1612" s="4">
        <v>66</v>
      </c>
      <c r="AY1612" s="6"/>
      <c r="AZ1612" s="4">
        <v>0</v>
      </c>
      <c r="BA1612" s="6"/>
      <c r="BB1612" s="6"/>
      <c r="BC1612" s="6"/>
      <c r="BD1612" s="6"/>
      <c r="BE1612" s="6"/>
      <c r="BF1612" s="6"/>
      <c r="BG1612" s="8">
        <v>2</v>
      </c>
      <c r="BH1612" s="6"/>
      <c r="BI1612" s="6"/>
      <c r="BJ1612" s="6"/>
      <c r="BK1612" s="4">
        <v>5948</v>
      </c>
      <c r="BL1612" s="4">
        <v>15203</v>
      </c>
      <c r="BM1612" s="4">
        <v>24</v>
      </c>
      <c r="BN1612" s="6"/>
      <c r="BO1612" s="6"/>
      <c r="BP1612" s="4">
        <v>0</v>
      </c>
      <c r="BQ1612" s="6"/>
      <c r="BR1612" s="4">
        <f t="shared" si="390"/>
        <v>21087</v>
      </c>
      <c r="BS1612" s="4">
        <f t="shared" si="391"/>
        <v>20957</v>
      </c>
      <c r="BT1612" s="4">
        <f t="shared" si="392"/>
        <v>130</v>
      </c>
      <c r="BU1612" s="4">
        <f t="shared" si="393"/>
        <v>36299</v>
      </c>
    </row>
    <row r="1613" spans="1:73">
      <c r="A1613" s="4" t="s">
        <v>125</v>
      </c>
      <c r="B1613" s="18">
        <v>41947</v>
      </c>
      <c r="C1613" s="4" t="s">
        <v>179</v>
      </c>
      <c r="D1613" s="5">
        <v>2014</v>
      </c>
      <c r="E1613" s="4" t="str">
        <f t="shared" si="387"/>
        <v>Grays HarborGeneral2014</v>
      </c>
      <c r="F1613" s="4">
        <v>37407</v>
      </c>
      <c r="G1613" s="4">
        <v>6179</v>
      </c>
      <c r="H1613" s="4">
        <v>20885</v>
      </c>
      <c r="I1613" s="4">
        <v>1</v>
      </c>
      <c r="J1613" s="4">
        <v>6</v>
      </c>
      <c r="K1613" s="6">
        <f t="shared" si="388"/>
        <v>20880</v>
      </c>
      <c r="L1613" s="4">
        <f t="shared" si="389"/>
        <v>0</v>
      </c>
      <c r="M1613" s="4">
        <v>37407</v>
      </c>
      <c r="N1613" s="4">
        <v>21108</v>
      </c>
      <c r="O1613" s="4">
        <v>20880</v>
      </c>
      <c r="P1613" s="4">
        <v>0</v>
      </c>
      <c r="Q1613" s="6"/>
      <c r="R1613" s="4">
        <v>233</v>
      </c>
      <c r="S1613" s="6"/>
      <c r="T1613" s="6"/>
      <c r="U1613" s="6"/>
      <c r="V1613" s="6"/>
      <c r="W1613" s="6"/>
      <c r="X1613" s="4">
        <v>-5</v>
      </c>
      <c r="Y1613" s="2" t="s">
        <v>1208</v>
      </c>
      <c r="Z1613" s="4">
        <v>176</v>
      </c>
      <c r="AA1613" s="4">
        <v>45</v>
      </c>
      <c r="AB1613" s="4">
        <v>45</v>
      </c>
      <c r="AC1613" s="4">
        <v>0</v>
      </c>
      <c r="AD1613" s="6"/>
      <c r="AE1613" s="6"/>
      <c r="AF1613" s="6"/>
      <c r="AG1613" s="6"/>
      <c r="AH1613" s="4">
        <v>0</v>
      </c>
      <c r="AI1613" s="4">
        <v>0</v>
      </c>
      <c r="AJ1613" s="6"/>
      <c r="AK1613" s="6"/>
      <c r="AL1613" s="6"/>
      <c r="AM1613" s="6"/>
      <c r="AN1613" s="4">
        <v>2</v>
      </c>
      <c r="AO1613" s="4">
        <v>2</v>
      </c>
      <c r="AP1613" s="4">
        <v>0</v>
      </c>
      <c r="AQ1613" s="4">
        <v>1</v>
      </c>
      <c r="AR1613" s="4">
        <v>1</v>
      </c>
      <c r="AS1613" s="6"/>
      <c r="AT1613" s="6"/>
      <c r="AU1613" s="6"/>
      <c r="AV1613" s="6"/>
      <c r="AW1613" s="4">
        <v>176</v>
      </c>
      <c r="AX1613" s="4">
        <v>45</v>
      </c>
      <c r="AY1613" s="6"/>
      <c r="AZ1613" s="4">
        <v>1</v>
      </c>
      <c r="BA1613" s="6"/>
      <c r="BB1613" s="6"/>
      <c r="BC1613" s="6"/>
      <c r="BD1613" s="6"/>
      <c r="BE1613" s="6"/>
      <c r="BF1613" s="6"/>
      <c r="BG1613" s="8">
        <v>3</v>
      </c>
      <c r="BH1613" s="6"/>
      <c r="BI1613" s="6"/>
      <c r="BJ1613" s="6"/>
      <c r="BK1613" s="4">
        <v>2240</v>
      </c>
      <c r="BL1613" s="4">
        <v>18864</v>
      </c>
      <c r="BM1613" s="4">
        <v>43</v>
      </c>
      <c r="BN1613" s="6"/>
      <c r="BO1613" s="6"/>
      <c r="BP1613" s="4">
        <v>0</v>
      </c>
      <c r="BQ1613" s="6"/>
      <c r="BR1613" s="4">
        <f t="shared" si="390"/>
        <v>21060</v>
      </c>
      <c r="BS1613" s="4">
        <f t="shared" si="391"/>
        <v>20833</v>
      </c>
      <c r="BT1613" s="4">
        <f t="shared" si="392"/>
        <v>232</v>
      </c>
      <c r="BU1613" s="4">
        <f t="shared" si="393"/>
        <v>37229</v>
      </c>
    </row>
    <row r="1614" spans="1:73">
      <c r="A1614" s="4" t="s">
        <v>1192</v>
      </c>
      <c r="B1614" s="18">
        <v>41947</v>
      </c>
      <c r="C1614" s="4" t="s">
        <v>179</v>
      </c>
      <c r="D1614" s="5">
        <v>2014</v>
      </c>
      <c r="E1614" s="4" t="str">
        <f t="shared" si="387"/>
        <v>Island*General2014</v>
      </c>
      <c r="F1614" s="4">
        <v>50272</v>
      </c>
      <c r="G1614" s="4">
        <v>6569</v>
      </c>
      <c r="H1614" s="4">
        <v>31745</v>
      </c>
      <c r="I1614" s="4">
        <v>10</v>
      </c>
      <c r="J1614" s="4">
        <v>1</v>
      </c>
      <c r="K1614" s="6">
        <f t="shared" si="388"/>
        <v>31754</v>
      </c>
      <c r="L1614" s="4">
        <f t="shared" si="389"/>
        <v>0</v>
      </c>
      <c r="M1614" s="4">
        <v>50738</v>
      </c>
      <c r="N1614" s="4">
        <v>31999</v>
      </c>
      <c r="O1614" s="4">
        <v>31754</v>
      </c>
      <c r="P1614" s="4">
        <v>14</v>
      </c>
      <c r="Q1614" s="6"/>
      <c r="R1614" s="4">
        <v>231</v>
      </c>
      <c r="S1614" s="6"/>
      <c r="T1614" s="6"/>
      <c r="U1614" s="6"/>
      <c r="V1614" s="6"/>
      <c r="W1614" s="6"/>
      <c r="X1614" s="4">
        <v>0</v>
      </c>
      <c r="Z1614" s="4">
        <v>2756</v>
      </c>
      <c r="AA1614" s="4">
        <v>745</v>
      </c>
      <c r="AB1614" s="4">
        <v>743</v>
      </c>
      <c r="AC1614" s="4">
        <v>2</v>
      </c>
      <c r="AD1614" s="6"/>
      <c r="AE1614" s="6"/>
      <c r="AF1614" s="6"/>
      <c r="AG1614" s="6"/>
      <c r="AH1614" s="4">
        <v>1</v>
      </c>
      <c r="AI1614" s="4">
        <v>1</v>
      </c>
      <c r="AJ1614" s="6"/>
      <c r="AK1614" s="6"/>
      <c r="AL1614" s="6"/>
      <c r="AM1614" s="6"/>
      <c r="AN1614" s="4">
        <v>0</v>
      </c>
      <c r="AO1614" s="4">
        <v>1</v>
      </c>
      <c r="AP1614" s="4">
        <v>0</v>
      </c>
      <c r="AQ1614" s="4">
        <v>1</v>
      </c>
      <c r="AR1614" s="4">
        <v>0</v>
      </c>
      <c r="AS1614" s="6"/>
      <c r="AT1614" s="6"/>
      <c r="AU1614" s="6"/>
      <c r="AV1614" s="6"/>
      <c r="AW1614" s="4">
        <v>2757</v>
      </c>
      <c r="AX1614" s="4">
        <v>744</v>
      </c>
      <c r="AY1614" s="6"/>
      <c r="AZ1614" s="4">
        <v>0</v>
      </c>
      <c r="BA1614" s="6"/>
      <c r="BB1614" s="6"/>
      <c r="BC1614" s="6"/>
      <c r="BD1614" s="6"/>
      <c r="BE1614" s="6"/>
      <c r="BF1614" s="6"/>
      <c r="BG1614" s="8">
        <v>94</v>
      </c>
      <c r="BH1614" s="6"/>
      <c r="BI1614" s="6"/>
      <c r="BJ1614" s="6"/>
      <c r="BK1614" s="4">
        <v>13362</v>
      </c>
      <c r="BL1614" s="4">
        <v>18543</v>
      </c>
      <c r="BM1614" s="4">
        <v>298</v>
      </c>
      <c r="BN1614" s="6"/>
      <c r="BO1614" s="6"/>
      <c r="BP1614" s="4">
        <v>0</v>
      </c>
      <c r="BQ1614" s="6"/>
      <c r="BR1614" s="4">
        <f t="shared" si="390"/>
        <v>31252</v>
      </c>
      <c r="BS1614" s="4">
        <f t="shared" si="391"/>
        <v>31009</v>
      </c>
      <c r="BT1614" s="4">
        <f t="shared" si="392"/>
        <v>229</v>
      </c>
      <c r="BU1614" s="4">
        <f t="shared" si="393"/>
        <v>47982</v>
      </c>
    </row>
    <row r="1615" spans="1:73">
      <c r="A1615" s="4" t="s">
        <v>129</v>
      </c>
      <c r="B1615" s="18">
        <v>41947</v>
      </c>
      <c r="C1615" s="4" t="s">
        <v>179</v>
      </c>
      <c r="D1615" s="5">
        <v>2014</v>
      </c>
      <c r="E1615" s="4" t="str">
        <f t="shared" si="387"/>
        <v>JeffersonGeneral2014</v>
      </c>
      <c r="F1615" s="4">
        <v>22867</v>
      </c>
      <c r="G1615" s="4">
        <v>2607</v>
      </c>
      <c r="H1615" s="4">
        <v>16128</v>
      </c>
      <c r="I1615" s="4">
        <v>7</v>
      </c>
      <c r="J1615" s="4">
        <v>0</v>
      </c>
      <c r="K1615" s="6">
        <f t="shared" si="388"/>
        <v>16135</v>
      </c>
      <c r="L1615" s="4">
        <f t="shared" si="389"/>
        <v>0</v>
      </c>
      <c r="M1615" s="4">
        <v>22867</v>
      </c>
      <c r="N1615" s="4">
        <v>16218</v>
      </c>
      <c r="O1615" s="4">
        <v>16135</v>
      </c>
      <c r="P1615" s="4">
        <v>0</v>
      </c>
      <c r="Q1615" s="6"/>
      <c r="R1615" s="4">
        <v>82</v>
      </c>
      <c r="S1615" s="6"/>
      <c r="T1615" s="6"/>
      <c r="U1615" s="6"/>
      <c r="V1615" s="6"/>
      <c r="W1615" s="6"/>
      <c r="X1615" s="4">
        <v>0</v>
      </c>
      <c r="Z1615" s="4">
        <v>286</v>
      </c>
      <c r="AA1615" s="4">
        <v>86</v>
      </c>
      <c r="AB1615" s="4">
        <v>85</v>
      </c>
      <c r="AC1615" s="4">
        <v>1</v>
      </c>
      <c r="AD1615" s="6"/>
      <c r="AE1615" s="6"/>
      <c r="AF1615" s="6"/>
      <c r="AG1615" s="6"/>
      <c r="AH1615" s="4">
        <v>0</v>
      </c>
      <c r="AI1615" s="4">
        <v>0</v>
      </c>
      <c r="AJ1615" s="6"/>
      <c r="AK1615" s="6"/>
      <c r="AL1615" s="6"/>
      <c r="AM1615" s="6"/>
      <c r="AN1615" s="4">
        <v>1</v>
      </c>
      <c r="AO1615" s="4">
        <v>1</v>
      </c>
      <c r="AP1615" s="4">
        <v>0</v>
      </c>
      <c r="AQ1615" s="4">
        <v>1</v>
      </c>
      <c r="AR1615" s="4">
        <v>0</v>
      </c>
      <c r="AS1615" s="6"/>
      <c r="AT1615" s="6"/>
      <c r="AU1615" s="6"/>
      <c r="AV1615" s="6"/>
      <c r="AW1615" s="4">
        <v>286</v>
      </c>
      <c r="AX1615" s="4">
        <v>85</v>
      </c>
      <c r="AY1615" s="6"/>
      <c r="AZ1615" s="4">
        <v>0</v>
      </c>
      <c r="BA1615" s="6"/>
      <c r="BB1615" s="6"/>
      <c r="BC1615" s="6"/>
      <c r="BD1615" s="6"/>
      <c r="BE1615" s="6"/>
      <c r="BF1615" s="6"/>
      <c r="BG1615" s="8">
        <v>28</v>
      </c>
      <c r="BH1615" s="6"/>
      <c r="BI1615" s="6"/>
      <c r="BJ1615" s="6"/>
      <c r="BK1615" s="4">
        <v>6493</v>
      </c>
      <c r="BL1615" s="4">
        <v>9697</v>
      </c>
      <c r="BM1615" s="4">
        <v>64</v>
      </c>
      <c r="BN1615" s="6"/>
      <c r="BO1615" s="6"/>
      <c r="BP1615" s="4">
        <v>0</v>
      </c>
      <c r="BQ1615" s="6"/>
      <c r="BR1615" s="4">
        <f t="shared" si="390"/>
        <v>16131</v>
      </c>
      <c r="BS1615" s="4">
        <f t="shared" si="391"/>
        <v>16049</v>
      </c>
      <c r="BT1615" s="4">
        <f t="shared" si="392"/>
        <v>81</v>
      </c>
      <c r="BU1615" s="4">
        <f t="shared" si="393"/>
        <v>22580</v>
      </c>
    </row>
    <row r="1616" spans="1:73">
      <c r="A1616" s="4" t="s">
        <v>131</v>
      </c>
      <c r="B1616" s="18">
        <v>41947</v>
      </c>
      <c r="C1616" s="4" t="s">
        <v>179</v>
      </c>
      <c r="D1616" s="5">
        <v>2014</v>
      </c>
      <c r="E1616" s="4" t="str">
        <f t="shared" si="387"/>
        <v>KingGeneral2014</v>
      </c>
      <c r="F1616" s="4">
        <v>1181076</v>
      </c>
      <c r="G1616" s="4">
        <v>131357</v>
      </c>
      <c r="H1616" s="4">
        <v>630949</v>
      </c>
      <c r="I1616" s="4">
        <v>97</v>
      </c>
      <c r="J1616" s="4">
        <v>26</v>
      </c>
      <c r="K1616" s="6">
        <f t="shared" si="388"/>
        <v>631020</v>
      </c>
      <c r="L1616" s="4">
        <f t="shared" si="389"/>
        <v>0</v>
      </c>
      <c r="M1616" s="4">
        <v>1196055</v>
      </c>
      <c r="N1616" s="4">
        <v>644192</v>
      </c>
      <c r="O1616" s="4">
        <v>631020</v>
      </c>
      <c r="P1616" s="4">
        <v>23</v>
      </c>
      <c r="Q1616" s="6"/>
      <c r="R1616" s="4">
        <v>13149</v>
      </c>
      <c r="S1616" s="6"/>
      <c r="T1616" s="6"/>
      <c r="U1616" s="6"/>
      <c r="V1616" s="6"/>
      <c r="W1616" s="6"/>
      <c r="X1616" s="4">
        <v>0</v>
      </c>
      <c r="Z1616" s="4">
        <v>17522</v>
      </c>
      <c r="AA1616" s="4">
        <v>4831</v>
      </c>
      <c r="AB1616" s="4">
        <v>4745</v>
      </c>
      <c r="AC1616" s="4">
        <v>86</v>
      </c>
      <c r="AD1616" s="6"/>
      <c r="AE1616" s="6"/>
      <c r="AF1616" s="6"/>
      <c r="AG1616" s="6"/>
      <c r="AH1616" s="4">
        <v>6</v>
      </c>
      <c r="AI1616" s="4">
        <v>6</v>
      </c>
      <c r="AJ1616" s="6"/>
      <c r="AK1616" s="6"/>
      <c r="AL1616" s="6"/>
      <c r="AM1616" s="6"/>
      <c r="AN1616" s="4">
        <v>130</v>
      </c>
      <c r="AO1616" s="4">
        <v>130</v>
      </c>
      <c r="AP1616" s="4">
        <v>23</v>
      </c>
      <c r="AQ1616" s="4">
        <v>85</v>
      </c>
      <c r="AR1616" s="4">
        <v>22</v>
      </c>
      <c r="AS1616" s="6"/>
      <c r="AT1616" s="6"/>
      <c r="AU1616" s="6"/>
      <c r="AV1616" s="6"/>
      <c r="AW1616" s="4">
        <v>17528</v>
      </c>
      <c r="AX1616" s="4">
        <v>4751</v>
      </c>
      <c r="AY1616" s="6"/>
      <c r="AZ1616" s="4">
        <v>760</v>
      </c>
      <c r="BA1616" s="6"/>
      <c r="BB1616" s="6"/>
      <c r="BC1616" s="6"/>
      <c r="BD1616" s="6"/>
      <c r="BE1616" s="6"/>
      <c r="BF1616" s="6"/>
      <c r="BG1616" s="8">
        <v>1897</v>
      </c>
      <c r="BH1616" s="6"/>
      <c r="BI1616" s="6"/>
      <c r="BJ1616" s="6"/>
      <c r="BK1616" s="4">
        <v>139453</v>
      </c>
      <c r="BL1616" s="4">
        <v>502082</v>
      </c>
      <c r="BM1616" s="4">
        <v>5247</v>
      </c>
      <c r="BN1616" s="6"/>
      <c r="BO1616" s="6"/>
      <c r="BP1616" s="4">
        <v>0</v>
      </c>
      <c r="BQ1616" s="6"/>
      <c r="BR1616" s="4">
        <f t="shared" si="390"/>
        <v>638465</v>
      </c>
      <c r="BS1616" s="4">
        <f t="shared" si="391"/>
        <v>625424</v>
      </c>
      <c r="BT1616" s="4">
        <f t="shared" si="392"/>
        <v>13041</v>
      </c>
      <c r="BU1616" s="4">
        <f t="shared" si="393"/>
        <v>1178403</v>
      </c>
    </row>
    <row r="1617" spans="1:73" ht="159.6">
      <c r="A1617" s="4" t="s">
        <v>133</v>
      </c>
      <c r="B1617" s="18">
        <v>41947</v>
      </c>
      <c r="C1617" s="4" t="s">
        <v>179</v>
      </c>
      <c r="D1617" s="5">
        <v>2014</v>
      </c>
      <c r="E1617" s="4" t="str">
        <f t="shared" si="387"/>
        <v>KitsapGeneral2014</v>
      </c>
      <c r="F1617" s="4">
        <v>154462</v>
      </c>
      <c r="G1617" s="4">
        <v>51100</v>
      </c>
      <c r="H1617" s="4">
        <v>86540</v>
      </c>
      <c r="I1617" s="4">
        <v>11</v>
      </c>
      <c r="J1617" s="4">
        <v>3</v>
      </c>
      <c r="K1617" s="6">
        <f t="shared" si="388"/>
        <v>86548</v>
      </c>
      <c r="L1617" s="4">
        <f t="shared" si="389"/>
        <v>-3</v>
      </c>
      <c r="M1617" s="4">
        <v>155724</v>
      </c>
      <c r="N1617" s="4">
        <v>87460</v>
      </c>
      <c r="O1617" s="4">
        <v>86551</v>
      </c>
      <c r="P1617" s="4">
        <v>13</v>
      </c>
      <c r="Q1617" s="6"/>
      <c r="R1617" s="4">
        <v>894</v>
      </c>
      <c r="S1617" s="6"/>
      <c r="T1617" s="6"/>
      <c r="U1617" s="6"/>
      <c r="V1617" s="6"/>
      <c r="W1617" s="6"/>
      <c r="X1617" s="4">
        <v>0</v>
      </c>
      <c r="Y1617" s="2" t="s">
        <v>1209</v>
      </c>
      <c r="Z1617" s="4">
        <v>7553</v>
      </c>
      <c r="AA1617" s="4">
        <v>2137</v>
      </c>
      <c r="AB1617" s="4">
        <v>2103</v>
      </c>
      <c r="AC1617" s="4">
        <v>34</v>
      </c>
      <c r="AD1617" s="6"/>
      <c r="AE1617" s="6"/>
      <c r="AF1617" s="6"/>
      <c r="AG1617" s="6"/>
      <c r="AH1617" s="4">
        <v>0</v>
      </c>
      <c r="AI1617" s="4">
        <v>0</v>
      </c>
      <c r="AJ1617" s="6"/>
      <c r="AK1617" s="6"/>
      <c r="AL1617" s="6"/>
      <c r="AM1617" s="6"/>
      <c r="AN1617" s="4">
        <v>24</v>
      </c>
      <c r="AO1617" s="4">
        <v>35</v>
      </c>
      <c r="AP1617" s="4">
        <v>7</v>
      </c>
      <c r="AQ1617" s="4">
        <v>15</v>
      </c>
      <c r="AR1617" s="4">
        <v>13</v>
      </c>
      <c r="AS1617" s="6"/>
      <c r="AT1617" s="6"/>
      <c r="AU1617" s="6"/>
      <c r="AV1617" s="6"/>
      <c r="AW1617" s="4">
        <v>7553</v>
      </c>
      <c r="AX1617" s="4">
        <v>2103</v>
      </c>
      <c r="AY1617" s="6"/>
      <c r="AZ1617" s="4">
        <v>2</v>
      </c>
      <c r="BA1617" s="6"/>
      <c r="BB1617" s="6"/>
      <c r="BC1617" s="6"/>
      <c r="BD1617" s="6"/>
      <c r="BE1617" s="6"/>
      <c r="BF1617" s="6"/>
      <c r="BG1617" s="8">
        <v>248</v>
      </c>
      <c r="BH1617" s="6"/>
      <c r="BI1617" s="6"/>
      <c r="BJ1617" s="6"/>
      <c r="BK1617" s="4">
        <v>40595</v>
      </c>
      <c r="BL1617" s="4">
        <v>46615</v>
      </c>
      <c r="BM1617" s="4">
        <v>1289</v>
      </c>
      <c r="BN1617" s="6"/>
      <c r="BO1617" s="6"/>
      <c r="BP1617" s="4">
        <v>252</v>
      </c>
      <c r="BQ1617" s="6"/>
      <c r="BR1617" s="4">
        <f t="shared" si="390"/>
        <v>85286</v>
      </c>
      <c r="BS1617" s="4">
        <f t="shared" si="391"/>
        <v>84431</v>
      </c>
      <c r="BT1617" s="4">
        <f t="shared" si="392"/>
        <v>847</v>
      </c>
      <c r="BU1617" s="4">
        <f t="shared" si="393"/>
        <v>148147</v>
      </c>
    </row>
    <row r="1618" spans="1:73">
      <c r="A1618" s="4" t="s">
        <v>135</v>
      </c>
      <c r="B1618" s="18">
        <v>41947</v>
      </c>
      <c r="C1618" s="4" t="s">
        <v>179</v>
      </c>
      <c r="D1618" s="5">
        <v>2014</v>
      </c>
      <c r="E1618" s="4" t="str">
        <f t="shared" si="387"/>
        <v>KittitasGeneral2014</v>
      </c>
      <c r="F1618" s="4">
        <v>21882</v>
      </c>
      <c r="G1618" s="4">
        <v>3276</v>
      </c>
      <c r="H1618" s="4">
        <v>13226</v>
      </c>
      <c r="I1618" s="4">
        <v>1</v>
      </c>
      <c r="J1618" s="4">
        <v>0</v>
      </c>
      <c r="K1618" s="6">
        <f t="shared" si="388"/>
        <v>13227</v>
      </c>
      <c r="L1618" s="4">
        <f t="shared" si="389"/>
        <v>0</v>
      </c>
      <c r="M1618" s="4">
        <v>22146</v>
      </c>
      <c r="N1618" s="4">
        <v>13379</v>
      </c>
      <c r="O1618" s="4">
        <v>13227</v>
      </c>
      <c r="P1618" s="4">
        <v>0</v>
      </c>
      <c r="Q1618" s="6"/>
      <c r="R1618" s="4">
        <v>152</v>
      </c>
      <c r="S1618" s="6"/>
      <c r="T1618" s="6"/>
      <c r="U1618" s="6"/>
      <c r="V1618" s="6"/>
      <c r="W1618" s="6"/>
      <c r="X1618" s="4">
        <v>0</v>
      </c>
      <c r="Z1618" s="4">
        <v>174</v>
      </c>
      <c r="AA1618" s="4">
        <v>56</v>
      </c>
      <c r="AB1618" s="4">
        <v>56</v>
      </c>
      <c r="AC1618" s="4">
        <v>0</v>
      </c>
      <c r="AD1618" s="6"/>
      <c r="AE1618" s="6"/>
      <c r="AF1618" s="6"/>
      <c r="AG1618" s="6"/>
      <c r="AH1618" s="4">
        <v>0</v>
      </c>
      <c r="AI1618" s="4">
        <v>0</v>
      </c>
      <c r="AJ1618" s="6"/>
      <c r="AK1618" s="6"/>
      <c r="AL1618" s="6"/>
      <c r="AM1618" s="6"/>
      <c r="AN1618" s="4">
        <v>0</v>
      </c>
      <c r="AO1618" s="4">
        <v>4</v>
      </c>
      <c r="AP1618" s="4">
        <v>0</v>
      </c>
      <c r="AQ1618" s="4">
        <v>4</v>
      </c>
      <c r="AR1618" s="4">
        <v>0</v>
      </c>
      <c r="AS1618" s="6"/>
      <c r="AT1618" s="6"/>
      <c r="AU1618" s="6"/>
      <c r="AV1618" s="6"/>
      <c r="AW1618" s="4">
        <v>174</v>
      </c>
      <c r="AX1618" s="4">
        <v>56</v>
      </c>
      <c r="AY1618" s="6"/>
      <c r="AZ1618" s="4">
        <v>0</v>
      </c>
      <c r="BA1618" s="6"/>
      <c r="BB1618" s="6"/>
      <c r="BC1618" s="6"/>
      <c r="BD1618" s="6"/>
      <c r="BE1618" s="6"/>
      <c r="BF1618" s="6"/>
      <c r="BG1618" s="8">
        <v>19</v>
      </c>
      <c r="BH1618" s="6"/>
      <c r="BI1618" s="6"/>
      <c r="BJ1618" s="6"/>
      <c r="BK1618" s="4">
        <v>8851</v>
      </c>
      <c r="BL1618" s="4">
        <v>4509</v>
      </c>
      <c r="BM1618" s="4">
        <v>54</v>
      </c>
      <c r="BN1618" s="6"/>
      <c r="BO1618" s="6"/>
      <c r="BP1618" s="4">
        <v>23</v>
      </c>
      <c r="BQ1618" s="6"/>
      <c r="BR1618" s="4">
        <f t="shared" si="390"/>
        <v>13319</v>
      </c>
      <c r="BS1618" s="4">
        <f t="shared" si="391"/>
        <v>13167</v>
      </c>
      <c r="BT1618" s="4">
        <f t="shared" si="392"/>
        <v>152</v>
      </c>
      <c r="BU1618" s="4">
        <f t="shared" si="393"/>
        <v>21972</v>
      </c>
    </row>
    <row r="1619" spans="1:73">
      <c r="A1619" s="4" t="s">
        <v>137</v>
      </c>
      <c r="B1619" s="18">
        <v>41947</v>
      </c>
      <c r="C1619" s="4" t="s">
        <v>179</v>
      </c>
      <c r="D1619" s="5">
        <v>2014</v>
      </c>
      <c r="E1619" s="4" t="str">
        <f t="shared" si="387"/>
        <v>KlickitatGeneral2014</v>
      </c>
      <c r="F1619" s="4">
        <v>13003</v>
      </c>
      <c r="G1619" s="4">
        <v>1633</v>
      </c>
      <c r="H1619" s="4">
        <v>8468</v>
      </c>
      <c r="I1619" s="4">
        <v>1</v>
      </c>
      <c r="J1619" s="4">
        <v>0</v>
      </c>
      <c r="K1619" s="6">
        <f t="shared" si="388"/>
        <v>8469</v>
      </c>
      <c r="L1619" s="4">
        <f t="shared" si="389"/>
        <v>0</v>
      </c>
      <c r="M1619" s="4">
        <v>13093</v>
      </c>
      <c r="N1619" s="4">
        <v>8498</v>
      </c>
      <c r="O1619" s="4">
        <v>8469</v>
      </c>
      <c r="P1619" s="4">
        <v>0</v>
      </c>
      <c r="Q1619" s="6"/>
      <c r="R1619" s="4">
        <v>29</v>
      </c>
      <c r="S1619" s="6"/>
      <c r="T1619" s="6"/>
      <c r="U1619" s="6"/>
      <c r="V1619" s="6"/>
      <c r="W1619" s="6"/>
      <c r="X1619" s="4">
        <v>0</v>
      </c>
      <c r="Z1619" s="4">
        <v>135</v>
      </c>
      <c r="AA1619" s="4">
        <v>25</v>
      </c>
      <c r="AB1619" s="4">
        <v>25</v>
      </c>
      <c r="AC1619" s="4">
        <v>0</v>
      </c>
      <c r="AD1619" s="6"/>
      <c r="AE1619" s="6"/>
      <c r="AF1619" s="6"/>
      <c r="AG1619" s="6"/>
      <c r="AH1619" s="4">
        <v>0</v>
      </c>
      <c r="AI1619" s="4">
        <v>0</v>
      </c>
      <c r="AJ1619" s="6"/>
      <c r="AK1619" s="6"/>
      <c r="AL1619" s="6"/>
      <c r="AM1619" s="6"/>
      <c r="AN1619" s="4">
        <v>0</v>
      </c>
      <c r="AO1619" s="4">
        <v>0</v>
      </c>
      <c r="AP1619" s="4">
        <v>0</v>
      </c>
      <c r="AQ1619" s="4">
        <v>0</v>
      </c>
      <c r="AR1619" s="4">
        <v>0</v>
      </c>
      <c r="AS1619" s="6"/>
      <c r="AT1619" s="6"/>
      <c r="AU1619" s="6"/>
      <c r="AV1619" s="6"/>
      <c r="AW1619" s="4">
        <v>135</v>
      </c>
      <c r="AX1619" s="4">
        <v>25</v>
      </c>
      <c r="AY1619" s="6"/>
      <c r="AZ1619" s="4">
        <v>0</v>
      </c>
      <c r="BA1619" s="6"/>
      <c r="BB1619" s="6"/>
      <c r="BC1619" s="6"/>
      <c r="BD1619" s="6"/>
      <c r="BE1619" s="6"/>
      <c r="BF1619" s="6"/>
      <c r="BG1619" s="8">
        <v>3</v>
      </c>
      <c r="BH1619" s="6"/>
      <c r="BI1619" s="6"/>
      <c r="BJ1619" s="6"/>
      <c r="BK1619" s="4">
        <v>6278</v>
      </c>
      <c r="BL1619" s="4">
        <v>2217</v>
      </c>
      <c r="BM1619" s="4">
        <v>6</v>
      </c>
      <c r="BN1619" s="6"/>
      <c r="BO1619" s="6"/>
      <c r="BP1619" s="4">
        <v>0</v>
      </c>
      <c r="BQ1619" s="6"/>
      <c r="BR1619" s="4">
        <f t="shared" si="390"/>
        <v>8473</v>
      </c>
      <c r="BS1619" s="4">
        <f t="shared" si="391"/>
        <v>8444</v>
      </c>
      <c r="BT1619" s="4">
        <f t="shared" si="392"/>
        <v>29</v>
      </c>
      <c r="BU1619" s="4">
        <f t="shared" si="393"/>
        <v>12958</v>
      </c>
    </row>
    <row r="1620" spans="1:73">
      <c r="A1620" s="4" t="s">
        <v>139</v>
      </c>
      <c r="B1620" s="18">
        <v>41947</v>
      </c>
      <c r="C1620" s="4" t="s">
        <v>179</v>
      </c>
      <c r="D1620" s="5">
        <v>2014</v>
      </c>
      <c r="E1620" s="4" t="str">
        <f t="shared" si="387"/>
        <v>LewisGeneral2014</v>
      </c>
      <c r="F1620" s="4">
        <v>43772</v>
      </c>
      <c r="G1620" s="4">
        <v>3935</v>
      </c>
      <c r="H1620" s="4">
        <v>24974</v>
      </c>
      <c r="I1620" s="4">
        <v>5</v>
      </c>
      <c r="J1620" s="4">
        <v>0</v>
      </c>
      <c r="K1620" s="6">
        <f t="shared" si="388"/>
        <v>24979</v>
      </c>
      <c r="L1620" s="4">
        <f t="shared" si="389"/>
        <v>0</v>
      </c>
      <c r="M1620" s="4">
        <v>43772</v>
      </c>
      <c r="N1620" s="4">
        <v>25152</v>
      </c>
      <c r="O1620" s="4">
        <v>24979</v>
      </c>
      <c r="P1620" s="4">
        <v>2</v>
      </c>
      <c r="Q1620" s="6"/>
      <c r="R1620" s="4">
        <v>171</v>
      </c>
      <c r="S1620" s="6"/>
      <c r="T1620" s="6"/>
      <c r="U1620" s="6"/>
      <c r="V1620" s="6"/>
      <c r="W1620" s="6"/>
      <c r="X1620" s="4">
        <v>0</v>
      </c>
      <c r="Z1620" s="4">
        <v>289</v>
      </c>
      <c r="AA1620" s="4">
        <v>66</v>
      </c>
      <c r="AB1620" s="4">
        <v>66</v>
      </c>
      <c r="AC1620" s="4">
        <v>0</v>
      </c>
      <c r="AD1620" s="6"/>
      <c r="AE1620" s="6"/>
      <c r="AF1620" s="6"/>
      <c r="AG1620" s="6"/>
      <c r="AH1620" s="4">
        <v>1</v>
      </c>
      <c r="AI1620" s="4">
        <v>1</v>
      </c>
      <c r="AJ1620" s="6"/>
      <c r="AK1620" s="6"/>
      <c r="AL1620" s="6"/>
      <c r="AM1620" s="6"/>
      <c r="AN1620" s="4">
        <v>5</v>
      </c>
      <c r="AO1620" s="4">
        <v>5</v>
      </c>
      <c r="AP1620" s="4">
        <v>2</v>
      </c>
      <c r="AQ1620" s="4">
        <v>3</v>
      </c>
      <c r="AR1620" s="4">
        <v>0</v>
      </c>
      <c r="AS1620" s="6"/>
      <c r="AT1620" s="6"/>
      <c r="AU1620" s="6"/>
      <c r="AV1620" s="6"/>
      <c r="AW1620" s="4">
        <v>290</v>
      </c>
      <c r="AX1620" s="4">
        <v>67</v>
      </c>
      <c r="AY1620" s="6"/>
      <c r="AZ1620" s="4">
        <v>0</v>
      </c>
      <c r="BA1620" s="6"/>
      <c r="BB1620" s="6"/>
      <c r="BC1620" s="6"/>
      <c r="BD1620" s="6"/>
      <c r="BE1620" s="6"/>
      <c r="BF1620" s="6"/>
      <c r="BG1620" s="8">
        <v>5</v>
      </c>
      <c r="BH1620" s="6"/>
      <c r="BI1620" s="6"/>
      <c r="BJ1620" s="6"/>
      <c r="BK1620" s="4">
        <v>6191</v>
      </c>
      <c r="BL1620" s="4">
        <v>18956</v>
      </c>
      <c r="BM1620" s="4">
        <v>23</v>
      </c>
      <c r="BN1620" s="6"/>
      <c r="BO1620" s="6"/>
      <c r="BP1620" s="4">
        <v>0</v>
      </c>
      <c r="BQ1620" s="6"/>
      <c r="BR1620" s="4">
        <f t="shared" si="390"/>
        <v>25080</v>
      </c>
      <c r="BS1620" s="4">
        <f t="shared" si="391"/>
        <v>24909</v>
      </c>
      <c r="BT1620" s="4">
        <f t="shared" si="392"/>
        <v>171</v>
      </c>
      <c r="BU1620" s="4">
        <f t="shared" si="393"/>
        <v>43478</v>
      </c>
    </row>
    <row r="1621" spans="1:73">
      <c r="A1621" s="4" t="s">
        <v>141</v>
      </c>
      <c r="B1621" s="18">
        <v>41947</v>
      </c>
      <c r="C1621" s="4" t="s">
        <v>179</v>
      </c>
      <c r="D1621" s="5">
        <v>2014</v>
      </c>
      <c r="E1621" s="4" t="str">
        <f t="shared" si="387"/>
        <v>LincolnGeneral2014</v>
      </c>
      <c r="F1621" s="4">
        <v>6966</v>
      </c>
      <c r="G1621" s="4">
        <v>501</v>
      </c>
      <c r="H1621" s="4">
        <v>4599</v>
      </c>
      <c r="I1621" s="4">
        <v>0</v>
      </c>
      <c r="J1621" s="4">
        <v>0</v>
      </c>
      <c r="K1621" s="6">
        <f t="shared" si="388"/>
        <v>4599</v>
      </c>
      <c r="L1621" s="4">
        <f t="shared" si="389"/>
        <v>0</v>
      </c>
      <c r="M1621" s="4">
        <v>6974</v>
      </c>
      <c r="N1621" s="4">
        <v>4631</v>
      </c>
      <c r="O1621" s="4">
        <v>4599</v>
      </c>
      <c r="P1621" s="4">
        <v>0</v>
      </c>
      <c r="Q1621" s="6"/>
      <c r="R1621" s="4">
        <v>32</v>
      </c>
      <c r="S1621" s="6"/>
      <c r="T1621" s="6"/>
      <c r="U1621" s="6"/>
      <c r="V1621" s="6"/>
      <c r="W1621" s="6"/>
      <c r="X1621" s="4">
        <v>0</v>
      </c>
      <c r="Z1621" s="4">
        <v>77</v>
      </c>
      <c r="AA1621" s="4">
        <v>0</v>
      </c>
      <c r="AB1621" s="4">
        <v>0</v>
      </c>
      <c r="AC1621" s="4">
        <v>0</v>
      </c>
      <c r="AD1621" s="6"/>
      <c r="AE1621" s="6"/>
      <c r="AF1621" s="6"/>
      <c r="AG1621" s="6"/>
      <c r="AH1621" s="4">
        <v>0</v>
      </c>
      <c r="AI1621" s="4">
        <v>0</v>
      </c>
      <c r="AJ1621" s="6"/>
      <c r="AK1621" s="6"/>
      <c r="AL1621" s="6"/>
      <c r="AM1621" s="6"/>
      <c r="AN1621" s="4">
        <v>2</v>
      </c>
      <c r="AO1621" s="4">
        <v>2</v>
      </c>
      <c r="AP1621" s="4">
        <v>0</v>
      </c>
      <c r="AQ1621" s="4">
        <v>1</v>
      </c>
      <c r="AR1621" s="4">
        <v>1</v>
      </c>
      <c r="AS1621" s="6"/>
      <c r="AT1621" s="6"/>
      <c r="AU1621" s="6"/>
      <c r="AV1621" s="6"/>
      <c r="AW1621" s="4">
        <v>77</v>
      </c>
      <c r="AX1621" s="4">
        <v>0</v>
      </c>
      <c r="AY1621" s="6"/>
      <c r="AZ1621" s="4">
        <v>0</v>
      </c>
      <c r="BA1621" s="6"/>
      <c r="BB1621" s="6"/>
      <c r="BC1621" s="6"/>
      <c r="BD1621" s="6"/>
      <c r="BE1621" s="6"/>
      <c r="BF1621" s="6"/>
      <c r="BG1621" s="8">
        <v>5</v>
      </c>
      <c r="BH1621" s="6"/>
      <c r="BI1621" s="6"/>
      <c r="BJ1621" s="6"/>
      <c r="BK1621" s="4">
        <v>1259</v>
      </c>
      <c r="BL1621" s="4">
        <v>3367</v>
      </c>
      <c r="BM1621" s="4">
        <v>2</v>
      </c>
      <c r="BN1621" s="6"/>
      <c r="BO1621" s="6"/>
      <c r="BP1621" s="4">
        <v>0</v>
      </c>
      <c r="BQ1621" s="6"/>
      <c r="BR1621" s="4">
        <f t="shared" si="390"/>
        <v>4629</v>
      </c>
      <c r="BS1621" s="4">
        <f t="shared" si="391"/>
        <v>4598</v>
      </c>
      <c r="BT1621" s="4">
        <f t="shared" si="392"/>
        <v>31</v>
      </c>
      <c r="BU1621" s="4">
        <f t="shared" si="393"/>
        <v>6895</v>
      </c>
    </row>
    <row r="1622" spans="1:73">
      <c r="A1622" s="4" t="s">
        <v>143</v>
      </c>
      <c r="B1622" s="18">
        <v>41947</v>
      </c>
      <c r="C1622" s="4" t="s">
        <v>179</v>
      </c>
      <c r="D1622" s="5">
        <v>2014</v>
      </c>
      <c r="E1622" s="4" t="str">
        <f t="shared" si="387"/>
        <v>MasonGeneral2014</v>
      </c>
      <c r="F1622" s="4">
        <v>35130</v>
      </c>
      <c r="G1622" s="4">
        <v>3522</v>
      </c>
      <c r="H1622" s="4">
        <v>20898</v>
      </c>
      <c r="I1622" s="4">
        <v>5</v>
      </c>
      <c r="J1622" s="4">
        <v>0</v>
      </c>
      <c r="K1622" s="6">
        <f t="shared" si="388"/>
        <v>20903</v>
      </c>
      <c r="L1622" s="4">
        <f t="shared" si="389"/>
        <v>0</v>
      </c>
      <c r="M1622" s="4">
        <v>35194</v>
      </c>
      <c r="N1622" s="4">
        <v>21046</v>
      </c>
      <c r="O1622" s="4">
        <v>20903</v>
      </c>
      <c r="P1622" s="4">
        <v>0</v>
      </c>
      <c r="Q1622" s="6"/>
      <c r="R1622" s="4">
        <v>143</v>
      </c>
      <c r="S1622" s="6"/>
      <c r="T1622" s="6"/>
      <c r="U1622" s="6"/>
      <c r="V1622" s="6"/>
      <c r="W1622" s="6"/>
      <c r="X1622" s="4">
        <v>0</v>
      </c>
      <c r="Z1622" s="4">
        <v>470</v>
      </c>
      <c r="AA1622" s="4">
        <v>156</v>
      </c>
      <c r="AB1622" s="4">
        <v>156</v>
      </c>
      <c r="AC1622" s="4">
        <v>0</v>
      </c>
      <c r="AD1622" s="6"/>
      <c r="AE1622" s="6"/>
      <c r="AF1622" s="6"/>
      <c r="AG1622" s="6"/>
      <c r="AH1622" s="4">
        <v>1</v>
      </c>
      <c r="AI1622" s="4">
        <v>1</v>
      </c>
      <c r="AJ1622" s="6"/>
      <c r="AK1622" s="6"/>
      <c r="AL1622" s="6"/>
      <c r="AM1622" s="6"/>
      <c r="AN1622" s="4">
        <v>3</v>
      </c>
      <c r="AO1622" s="4">
        <v>4</v>
      </c>
      <c r="AP1622" s="4">
        <v>0</v>
      </c>
      <c r="AQ1622" s="4">
        <v>4</v>
      </c>
      <c r="AR1622" s="4">
        <v>0</v>
      </c>
      <c r="AS1622" s="6"/>
      <c r="AT1622" s="6"/>
      <c r="AU1622" s="6"/>
      <c r="AV1622" s="6"/>
      <c r="AW1622" s="4">
        <v>471</v>
      </c>
      <c r="AX1622" s="4">
        <v>157</v>
      </c>
      <c r="AY1622" s="6"/>
      <c r="AZ1622" s="4">
        <v>0</v>
      </c>
      <c r="BA1622" s="6"/>
      <c r="BB1622" s="6"/>
      <c r="BC1622" s="6"/>
      <c r="BD1622" s="6"/>
      <c r="BE1622" s="6"/>
      <c r="BF1622" s="6"/>
      <c r="BG1622" s="8">
        <v>35</v>
      </c>
      <c r="BH1622" s="6"/>
      <c r="BI1622" s="6"/>
      <c r="BJ1622" s="6"/>
      <c r="BK1622" s="4">
        <v>13236</v>
      </c>
      <c r="BL1622" s="4">
        <v>7775</v>
      </c>
      <c r="BM1622" s="4">
        <v>124</v>
      </c>
      <c r="BN1622" s="6"/>
      <c r="BO1622" s="6"/>
      <c r="BP1622" s="4">
        <v>0</v>
      </c>
      <c r="BQ1622" s="6"/>
      <c r="BR1622" s="4">
        <f t="shared" si="390"/>
        <v>20885</v>
      </c>
      <c r="BS1622" s="4">
        <f t="shared" si="391"/>
        <v>20742</v>
      </c>
      <c r="BT1622" s="4">
        <f t="shared" si="392"/>
        <v>143</v>
      </c>
      <c r="BU1622" s="4">
        <f t="shared" si="393"/>
        <v>34721</v>
      </c>
    </row>
    <row r="1623" spans="1:73">
      <c r="A1623" s="4" t="s">
        <v>145</v>
      </c>
      <c r="B1623" s="18">
        <v>41947</v>
      </c>
      <c r="C1623" s="4" t="s">
        <v>179</v>
      </c>
      <c r="D1623" s="5">
        <v>2014</v>
      </c>
      <c r="E1623" s="4" t="str">
        <f t="shared" si="387"/>
        <v>OkanoganGeneral2014</v>
      </c>
      <c r="F1623" s="4">
        <v>21174</v>
      </c>
      <c r="G1623" s="4">
        <v>2005</v>
      </c>
      <c r="H1623" s="4">
        <v>12640</v>
      </c>
      <c r="I1623" s="4">
        <v>0</v>
      </c>
      <c r="J1623" s="4">
        <v>0</v>
      </c>
      <c r="K1623" s="6">
        <f t="shared" si="388"/>
        <v>12640</v>
      </c>
      <c r="L1623" s="4">
        <f t="shared" si="389"/>
        <v>0</v>
      </c>
      <c r="M1623" s="4">
        <v>21507</v>
      </c>
      <c r="N1623" s="4">
        <v>12746</v>
      </c>
      <c r="O1623" s="4">
        <v>12640</v>
      </c>
      <c r="P1623" s="4">
        <v>0</v>
      </c>
      <c r="Q1623" s="6"/>
      <c r="R1623" s="4">
        <v>106</v>
      </c>
      <c r="S1623" s="6"/>
      <c r="T1623" s="6"/>
      <c r="U1623" s="6"/>
      <c r="V1623" s="6"/>
      <c r="W1623" s="6"/>
      <c r="X1623" s="4">
        <v>0</v>
      </c>
      <c r="Z1623" s="4">
        <v>179</v>
      </c>
      <c r="AA1623" s="4">
        <v>50</v>
      </c>
      <c r="AB1623" s="4">
        <v>50</v>
      </c>
      <c r="AC1623" s="4">
        <v>0</v>
      </c>
      <c r="AD1623" s="6"/>
      <c r="AE1623" s="6"/>
      <c r="AF1623" s="6"/>
      <c r="AG1623" s="6"/>
      <c r="AH1623" s="4">
        <v>0</v>
      </c>
      <c r="AI1623" s="4">
        <v>0</v>
      </c>
      <c r="AJ1623" s="6"/>
      <c r="AK1623" s="6"/>
      <c r="AL1623" s="6"/>
      <c r="AM1623" s="6"/>
      <c r="AN1623" s="4">
        <v>1</v>
      </c>
      <c r="AO1623" s="4">
        <v>1</v>
      </c>
      <c r="AP1623" s="4">
        <v>1</v>
      </c>
      <c r="AQ1623" s="4">
        <v>0</v>
      </c>
      <c r="AR1623" s="4">
        <v>0</v>
      </c>
      <c r="AS1623" s="6"/>
      <c r="AT1623" s="6"/>
      <c r="AU1623" s="6"/>
      <c r="AV1623" s="6"/>
      <c r="AW1623" s="4">
        <v>179</v>
      </c>
      <c r="AX1623" s="4">
        <v>50</v>
      </c>
      <c r="AY1623" s="6"/>
      <c r="AZ1623" s="4">
        <v>0</v>
      </c>
      <c r="BA1623" s="6"/>
      <c r="BB1623" s="6"/>
      <c r="BC1623" s="6"/>
      <c r="BD1623" s="6"/>
      <c r="BE1623" s="6"/>
      <c r="BF1623" s="6"/>
      <c r="BG1623" s="8">
        <v>20</v>
      </c>
      <c r="BH1623" s="6"/>
      <c r="BI1623" s="6"/>
      <c r="BJ1623" s="6"/>
      <c r="BK1623" s="4">
        <v>2213</v>
      </c>
      <c r="BL1623" s="4">
        <v>10513</v>
      </c>
      <c r="BM1623" s="4">
        <v>27</v>
      </c>
      <c r="BN1623" s="6"/>
      <c r="BO1623" s="6"/>
      <c r="BP1623" s="4">
        <v>0</v>
      </c>
      <c r="BQ1623" s="6"/>
      <c r="BR1623" s="4">
        <f t="shared" si="390"/>
        <v>12695</v>
      </c>
      <c r="BS1623" s="4">
        <f t="shared" si="391"/>
        <v>12590</v>
      </c>
      <c r="BT1623" s="4">
        <f t="shared" si="392"/>
        <v>106</v>
      </c>
      <c r="BU1623" s="4">
        <f t="shared" si="393"/>
        <v>21327</v>
      </c>
    </row>
    <row r="1624" spans="1:73">
      <c r="A1624" s="4" t="s">
        <v>147</v>
      </c>
      <c r="B1624" s="18">
        <v>41947</v>
      </c>
      <c r="C1624" s="4" t="s">
        <v>179</v>
      </c>
      <c r="D1624" s="5">
        <v>2014</v>
      </c>
      <c r="E1624" s="4" t="str">
        <f t="shared" si="387"/>
        <v>PacificGeneral2014</v>
      </c>
      <c r="F1624" s="4">
        <v>13234</v>
      </c>
      <c r="G1624" s="4">
        <v>1092</v>
      </c>
      <c r="H1624" s="4">
        <v>8356</v>
      </c>
      <c r="I1624" s="4">
        <v>0</v>
      </c>
      <c r="J1624" s="4">
        <v>0</v>
      </c>
      <c r="K1624" s="6">
        <f t="shared" si="388"/>
        <v>8356</v>
      </c>
      <c r="L1624" s="4">
        <f t="shared" si="389"/>
        <v>982</v>
      </c>
      <c r="M1624" s="4">
        <v>13235</v>
      </c>
      <c r="N1624" s="4">
        <v>8407</v>
      </c>
      <c r="O1624" s="4">
        <v>7374</v>
      </c>
      <c r="P1624" s="4">
        <v>1</v>
      </c>
      <c r="Q1624" s="6"/>
      <c r="R1624" s="4">
        <v>32</v>
      </c>
      <c r="S1624" s="6"/>
      <c r="T1624" s="6"/>
      <c r="U1624" s="6"/>
      <c r="V1624" s="6"/>
      <c r="W1624" s="6"/>
      <c r="X1624" s="4">
        <v>0</v>
      </c>
      <c r="Z1624" s="4">
        <v>111</v>
      </c>
      <c r="AA1624" s="4">
        <v>17</v>
      </c>
      <c r="AB1624" s="4">
        <v>17</v>
      </c>
      <c r="AC1624" s="4">
        <v>0</v>
      </c>
      <c r="AD1624" s="6"/>
      <c r="AE1624" s="6"/>
      <c r="AF1624" s="6"/>
      <c r="AG1624" s="6"/>
      <c r="AH1624" s="4">
        <v>0</v>
      </c>
      <c r="AI1624" s="4">
        <v>0</v>
      </c>
      <c r="AJ1624" s="6"/>
      <c r="AK1624" s="6"/>
      <c r="AL1624" s="6"/>
      <c r="AM1624" s="6"/>
      <c r="AN1624" s="4">
        <v>1</v>
      </c>
      <c r="AO1624" s="4">
        <v>1</v>
      </c>
      <c r="AP1624" s="4">
        <v>0</v>
      </c>
      <c r="AQ1624" s="4">
        <v>0</v>
      </c>
      <c r="AR1624" s="4">
        <v>1</v>
      </c>
      <c r="AS1624" s="6"/>
      <c r="AT1624" s="6"/>
      <c r="AU1624" s="6"/>
      <c r="AV1624" s="6"/>
      <c r="AW1624" s="4">
        <v>111</v>
      </c>
      <c r="AX1624" s="4">
        <v>17</v>
      </c>
      <c r="AY1624" s="6"/>
      <c r="AZ1624" s="4">
        <v>8</v>
      </c>
      <c r="BA1624" s="6"/>
      <c r="BB1624" s="6"/>
      <c r="BC1624" s="6"/>
      <c r="BD1624" s="6"/>
      <c r="BE1624" s="6"/>
      <c r="BF1624" s="6"/>
      <c r="BG1624" s="8">
        <v>3</v>
      </c>
      <c r="BH1624" s="6"/>
      <c r="BI1624" s="6"/>
      <c r="BJ1624" s="6"/>
      <c r="BK1624" s="4">
        <v>2119</v>
      </c>
      <c r="BL1624" s="4">
        <v>8396</v>
      </c>
      <c r="BM1624" s="4">
        <v>3</v>
      </c>
      <c r="BN1624" s="6"/>
      <c r="BO1624" s="6"/>
      <c r="BP1624" s="4">
        <v>0</v>
      </c>
      <c r="BQ1624" s="6"/>
      <c r="BR1624" s="4">
        <f t="shared" si="390"/>
        <v>8381</v>
      </c>
      <c r="BS1624" s="4">
        <f t="shared" si="391"/>
        <v>7349</v>
      </c>
      <c r="BT1624" s="4">
        <f t="shared" si="392"/>
        <v>31</v>
      </c>
      <c r="BU1624" s="4">
        <f t="shared" si="393"/>
        <v>13123</v>
      </c>
    </row>
    <row r="1625" spans="1:73">
      <c r="A1625" s="4" t="s">
        <v>149</v>
      </c>
      <c r="B1625" s="18">
        <v>41947</v>
      </c>
      <c r="C1625" s="4" t="s">
        <v>179</v>
      </c>
      <c r="D1625" s="5">
        <v>2014</v>
      </c>
      <c r="E1625" s="4" t="str">
        <f t="shared" si="387"/>
        <v>Pend OreilleGeneral2014</v>
      </c>
      <c r="F1625" s="4">
        <v>8137</v>
      </c>
      <c r="G1625" s="4">
        <v>1749</v>
      </c>
      <c r="H1625" s="4">
        <v>5258</v>
      </c>
      <c r="I1625" s="4">
        <v>0</v>
      </c>
      <c r="J1625" s="4">
        <v>1</v>
      </c>
      <c r="K1625" s="6">
        <f t="shared" si="388"/>
        <v>5257</v>
      </c>
      <c r="L1625" s="4">
        <f t="shared" si="389"/>
        <v>0</v>
      </c>
      <c r="M1625" s="4">
        <v>8188</v>
      </c>
      <c r="N1625" s="4">
        <v>5357</v>
      </c>
      <c r="O1625" s="4">
        <v>5257</v>
      </c>
      <c r="P1625" s="4">
        <v>6</v>
      </c>
      <c r="Q1625" s="6"/>
      <c r="R1625" s="4">
        <v>94</v>
      </c>
      <c r="S1625" s="6"/>
      <c r="T1625" s="6"/>
      <c r="U1625" s="6"/>
      <c r="V1625" s="6"/>
      <c r="W1625" s="6"/>
      <c r="X1625" s="4">
        <v>0</v>
      </c>
      <c r="Z1625" s="4">
        <v>81</v>
      </c>
      <c r="AA1625" s="4">
        <v>24</v>
      </c>
      <c r="AB1625" s="4">
        <v>23</v>
      </c>
      <c r="AC1625" s="4">
        <v>1</v>
      </c>
      <c r="AD1625" s="6"/>
      <c r="AE1625" s="6"/>
      <c r="AF1625" s="6"/>
      <c r="AG1625" s="6"/>
      <c r="AH1625" s="4">
        <v>0</v>
      </c>
      <c r="AI1625" s="4">
        <v>0</v>
      </c>
      <c r="AJ1625" s="6"/>
      <c r="AK1625" s="6"/>
      <c r="AL1625" s="6"/>
      <c r="AM1625" s="6"/>
      <c r="AN1625" s="4">
        <v>6</v>
      </c>
      <c r="AO1625" s="4">
        <v>7</v>
      </c>
      <c r="AP1625" s="4">
        <v>6</v>
      </c>
      <c r="AQ1625" s="4">
        <v>1</v>
      </c>
      <c r="AR1625" s="4">
        <v>0</v>
      </c>
      <c r="AS1625" s="6"/>
      <c r="AT1625" s="6"/>
      <c r="AU1625" s="6"/>
      <c r="AV1625" s="6"/>
      <c r="AW1625" s="4">
        <v>81</v>
      </c>
      <c r="AX1625" s="4">
        <v>23</v>
      </c>
      <c r="AY1625" s="6"/>
      <c r="AZ1625" s="4">
        <v>0</v>
      </c>
      <c r="BA1625" s="6"/>
      <c r="BB1625" s="6"/>
      <c r="BC1625" s="6"/>
      <c r="BD1625" s="6"/>
      <c r="BE1625" s="6"/>
      <c r="BF1625" s="6"/>
      <c r="BG1625" s="8">
        <v>0</v>
      </c>
      <c r="BH1625" s="6"/>
      <c r="BI1625" s="6"/>
      <c r="BJ1625" s="6"/>
      <c r="BK1625" s="4">
        <v>2451</v>
      </c>
      <c r="BL1625" s="4">
        <v>2906</v>
      </c>
      <c r="BM1625" s="4">
        <v>12</v>
      </c>
      <c r="BN1625" s="6"/>
      <c r="BO1625" s="6"/>
      <c r="BP1625" s="4">
        <v>12</v>
      </c>
      <c r="BQ1625" s="6"/>
      <c r="BR1625" s="4">
        <f t="shared" si="390"/>
        <v>5326</v>
      </c>
      <c r="BS1625" s="4">
        <f t="shared" si="391"/>
        <v>5233</v>
      </c>
      <c r="BT1625" s="4">
        <f t="shared" si="392"/>
        <v>93</v>
      </c>
      <c r="BU1625" s="4">
        <f t="shared" si="393"/>
        <v>8101</v>
      </c>
    </row>
    <row r="1626" spans="1:73" ht="72.599999999999994">
      <c r="A1626" s="4" t="s">
        <v>151</v>
      </c>
      <c r="B1626" s="18">
        <v>41947</v>
      </c>
      <c r="C1626" s="4" t="s">
        <v>179</v>
      </c>
      <c r="D1626" s="5">
        <v>2014</v>
      </c>
      <c r="E1626" s="4" t="str">
        <f t="shared" si="387"/>
        <v>PierceGeneral2014</v>
      </c>
      <c r="F1626" s="4">
        <v>441987</v>
      </c>
      <c r="G1626" s="4">
        <v>61864</v>
      </c>
      <c r="H1626" s="4">
        <v>220793</v>
      </c>
      <c r="I1626" s="4">
        <v>37</v>
      </c>
      <c r="J1626" s="4">
        <v>2</v>
      </c>
      <c r="K1626" s="6">
        <f t="shared" si="388"/>
        <v>220828</v>
      </c>
      <c r="L1626" s="4">
        <f t="shared" si="389"/>
        <v>1</v>
      </c>
      <c r="M1626" s="4">
        <v>442024</v>
      </c>
      <c r="N1626" s="4">
        <v>222099</v>
      </c>
      <c r="O1626" s="4">
        <v>220827</v>
      </c>
      <c r="P1626" s="4">
        <v>80</v>
      </c>
      <c r="Q1626" s="6"/>
      <c r="R1626" s="4">
        <v>1189</v>
      </c>
      <c r="S1626" s="6"/>
      <c r="T1626" s="6"/>
      <c r="U1626" s="6"/>
      <c r="V1626" s="6"/>
      <c r="W1626" s="6"/>
      <c r="X1626" s="4">
        <v>3</v>
      </c>
      <c r="Y1626" s="2" t="s">
        <v>1210</v>
      </c>
      <c r="Z1626" s="4">
        <v>13734</v>
      </c>
      <c r="AA1626" s="4">
        <v>3652</v>
      </c>
      <c r="AB1626" s="4">
        <v>3605</v>
      </c>
      <c r="AC1626" s="4">
        <v>47</v>
      </c>
      <c r="AD1626" s="6"/>
      <c r="AE1626" s="6"/>
      <c r="AF1626" s="6"/>
      <c r="AG1626" s="6"/>
      <c r="AH1626" s="4">
        <v>9</v>
      </c>
      <c r="AI1626" s="4">
        <v>9</v>
      </c>
      <c r="AJ1626" s="6"/>
      <c r="AK1626" s="6"/>
      <c r="AL1626" s="6"/>
      <c r="AM1626" s="6"/>
      <c r="AN1626" s="4">
        <v>117</v>
      </c>
      <c r="AO1626" s="4">
        <v>145</v>
      </c>
      <c r="AP1626" s="4">
        <v>80</v>
      </c>
      <c r="AQ1626" s="4">
        <v>37</v>
      </c>
      <c r="AR1626" s="4">
        <v>28</v>
      </c>
      <c r="AS1626" s="6"/>
      <c r="AT1626" s="6"/>
      <c r="AU1626" s="6"/>
      <c r="AV1626" s="6"/>
      <c r="AW1626" s="4">
        <v>13743</v>
      </c>
      <c r="AX1626" s="4">
        <v>3614</v>
      </c>
      <c r="AY1626" s="6"/>
      <c r="AZ1626" s="4">
        <v>615</v>
      </c>
      <c r="BA1626" s="6"/>
      <c r="BB1626" s="6"/>
      <c r="BC1626" s="6"/>
      <c r="BD1626" s="6"/>
      <c r="BE1626" s="6"/>
      <c r="BF1626" s="6"/>
      <c r="BG1626" s="8">
        <v>165</v>
      </c>
      <c r="BH1626" s="6"/>
      <c r="BI1626" s="6"/>
      <c r="BJ1626" s="6"/>
      <c r="BK1626" s="4">
        <v>121192</v>
      </c>
      <c r="BL1626" s="4">
        <v>100127</v>
      </c>
      <c r="BM1626" s="4">
        <v>219</v>
      </c>
      <c r="BN1626" s="6"/>
      <c r="BO1626" s="6"/>
      <c r="BP1626" s="4">
        <v>0</v>
      </c>
      <c r="BQ1626" s="6"/>
      <c r="BR1626" s="4">
        <f t="shared" si="390"/>
        <v>217678</v>
      </c>
      <c r="BS1626" s="4">
        <f t="shared" si="391"/>
        <v>216561</v>
      </c>
      <c r="BT1626" s="4">
        <f t="shared" si="392"/>
        <v>1114</v>
      </c>
      <c r="BU1626" s="4">
        <f t="shared" si="393"/>
        <v>428173</v>
      </c>
    </row>
    <row r="1627" spans="1:73">
      <c r="A1627" s="4" t="s">
        <v>153</v>
      </c>
      <c r="B1627" s="18">
        <v>41947</v>
      </c>
      <c r="C1627" s="4" t="s">
        <v>179</v>
      </c>
      <c r="D1627" s="5">
        <v>2014</v>
      </c>
      <c r="E1627" s="4" t="str">
        <f t="shared" si="387"/>
        <v>San JuanGeneral2014</v>
      </c>
      <c r="F1627" s="4">
        <v>11985</v>
      </c>
      <c r="G1627" s="4">
        <v>860</v>
      </c>
      <c r="H1627" s="4">
        <v>8582</v>
      </c>
      <c r="I1627" s="4">
        <v>1</v>
      </c>
      <c r="J1627" s="4">
        <v>0</v>
      </c>
      <c r="K1627" s="6">
        <f t="shared" si="388"/>
        <v>8583</v>
      </c>
      <c r="L1627" s="4">
        <f t="shared" si="389"/>
        <v>0</v>
      </c>
      <c r="M1627" s="4">
        <v>11986</v>
      </c>
      <c r="N1627" s="4">
        <v>8645</v>
      </c>
      <c r="O1627" s="4">
        <v>8583</v>
      </c>
      <c r="P1627" s="4">
        <v>3</v>
      </c>
      <c r="Q1627" s="6"/>
      <c r="R1627" s="4">
        <v>59</v>
      </c>
      <c r="S1627" s="6"/>
      <c r="T1627" s="6"/>
      <c r="U1627" s="6"/>
      <c r="V1627" s="6"/>
      <c r="W1627" s="6"/>
      <c r="X1627" s="4">
        <v>0</v>
      </c>
      <c r="Z1627" s="4">
        <v>193</v>
      </c>
      <c r="AA1627" s="4">
        <v>62</v>
      </c>
      <c r="AB1627" s="4">
        <v>62</v>
      </c>
      <c r="AC1627" s="4">
        <v>0</v>
      </c>
      <c r="AD1627" s="6"/>
      <c r="AE1627" s="6"/>
      <c r="AF1627" s="6"/>
      <c r="AG1627" s="6"/>
      <c r="AH1627" s="4">
        <v>1</v>
      </c>
      <c r="AI1627" s="4">
        <v>1</v>
      </c>
      <c r="AJ1627" s="6"/>
      <c r="AK1627" s="6"/>
      <c r="AL1627" s="6"/>
      <c r="AM1627" s="6"/>
      <c r="AN1627" s="4">
        <v>0</v>
      </c>
      <c r="AO1627" s="4">
        <v>1</v>
      </c>
      <c r="AP1627" s="4">
        <v>0</v>
      </c>
      <c r="AQ1627" s="4">
        <v>1</v>
      </c>
      <c r="AR1627" s="4">
        <v>0</v>
      </c>
      <c r="AS1627" s="6"/>
      <c r="AT1627" s="6"/>
      <c r="AU1627" s="6"/>
      <c r="AV1627" s="6"/>
      <c r="AW1627" s="4">
        <v>194</v>
      </c>
      <c r="AX1627" s="4">
        <v>63</v>
      </c>
      <c r="AY1627" s="6"/>
      <c r="AZ1627" s="4">
        <v>0</v>
      </c>
      <c r="BA1627" s="6"/>
      <c r="BB1627" s="6"/>
      <c r="BC1627" s="6"/>
      <c r="BD1627" s="6"/>
      <c r="BE1627" s="6"/>
      <c r="BF1627" s="6"/>
      <c r="BG1627" s="8">
        <v>10</v>
      </c>
      <c r="BH1627" s="6"/>
      <c r="BI1627" s="6"/>
      <c r="BJ1627" s="6"/>
      <c r="BK1627" s="4">
        <v>5382</v>
      </c>
      <c r="BL1627" s="4">
        <v>3253</v>
      </c>
      <c r="BM1627" s="4">
        <v>45</v>
      </c>
      <c r="BN1627" s="6"/>
      <c r="BO1627" s="6"/>
      <c r="BP1627" s="4">
        <v>0</v>
      </c>
      <c r="BQ1627" s="6"/>
      <c r="BR1627" s="4">
        <f t="shared" si="390"/>
        <v>8581</v>
      </c>
      <c r="BS1627" s="4">
        <f t="shared" si="391"/>
        <v>8519</v>
      </c>
      <c r="BT1627" s="4">
        <f t="shared" si="392"/>
        <v>59</v>
      </c>
      <c r="BU1627" s="4">
        <f t="shared" si="393"/>
        <v>11793</v>
      </c>
    </row>
    <row r="1628" spans="1:73">
      <c r="A1628" s="4" t="s">
        <v>155</v>
      </c>
      <c r="B1628" s="18">
        <v>41947</v>
      </c>
      <c r="C1628" s="4" t="s">
        <v>179</v>
      </c>
      <c r="D1628" s="5">
        <v>2014</v>
      </c>
      <c r="E1628" s="4" t="str">
        <f t="shared" si="387"/>
        <v>SkagitGeneral2014</v>
      </c>
      <c r="F1628" s="4">
        <v>67205</v>
      </c>
      <c r="G1628" s="4">
        <v>8569</v>
      </c>
      <c r="H1628" s="4">
        <v>40823</v>
      </c>
      <c r="I1628" s="4">
        <v>2</v>
      </c>
      <c r="J1628" s="4">
        <v>0</v>
      </c>
      <c r="K1628" s="6">
        <f t="shared" si="388"/>
        <v>40825</v>
      </c>
      <c r="L1628" s="4">
        <f t="shared" si="389"/>
        <v>0</v>
      </c>
      <c r="M1628" s="4">
        <v>67207</v>
      </c>
      <c r="N1628" s="4">
        <v>41066</v>
      </c>
      <c r="O1628" s="4">
        <v>40825</v>
      </c>
      <c r="P1628" s="4" t="s">
        <v>1211</v>
      </c>
      <c r="Q1628" s="6"/>
      <c r="R1628" s="4">
        <v>241</v>
      </c>
      <c r="S1628" s="6"/>
      <c r="T1628" s="6"/>
      <c r="U1628" s="6"/>
      <c r="V1628" s="6"/>
      <c r="W1628" s="6"/>
      <c r="X1628" s="4">
        <v>0</v>
      </c>
      <c r="Z1628" s="4">
        <v>522</v>
      </c>
      <c r="AA1628" s="4">
        <v>123</v>
      </c>
      <c r="AB1628" s="4">
        <v>122</v>
      </c>
      <c r="AC1628" s="4">
        <v>1</v>
      </c>
      <c r="AD1628" s="6"/>
      <c r="AE1628" s="6"/>
      <c r="AF1628" s="6"/>
      <c r="AG1628" s="6"/>
      <c r="AH1628" s="4">
        <v>0</v>
      </c>
      <c r="AI1628" s="4">
        <v>0</v>
      </c>
      <c r="AJ1628" s="6"/>
      <c r="AK1628" s="6"/>
      <c r="AL1628" s="6"/>
      <c r="AM1628" s="6"/>
      <c r="AN1628" s="4">
        <v>0</v>
      </c>
      <c r="AO1628" s="4">
        <v>3</v>
      </c>
      <c r="AP1628" s="4">
        <v>0</v>
      </c>
      <c r="AQ1628" s="4">
        <v>3</v>
      </c>
      <c r="AR1628" s="4">
        <v>0</v>
      </c>
      <c r="AS1628" s="6"/>
      <c r="AT1628" s="6"/>
      <c r="AU1628" s="6"/>
      <c r="AV1628" s="6"/>
      <c r="AW1628" s="4">
        <v>522</v>
      </c>
      <c r="AX1628" s="4">
        <v>122</v>
      </c>
      <c r="AY1628" s="6"/>
      <c r="AZ1628" s="4">
        <v>0</v>
      </c>
      <c r="BA1628" s="6"/>
      <c r="BB1628" s="6"/>
      <c r="BC1628" s="6"/>
      <c r="BD1628" s="6"/>
      <c r="BE1628" s="6"/>
      <c r="BF1628" s="6"/>
      <c r="BG1628" s="8">
        <v>31</v>
      </c>
      <c r="BH1628" s="6"/>
      <c r="BI1628" s="6"/>
      <c r="BJ1628" s="6"/>
      <c r="BK1628" s="4">
        <v>29461</v>
      </c>
      <c r="BL1628" s="4">
        <v>11574</v>
      </c>
      <c r="BM1628" s="4">
        <v>114</v>
      </c>
      <c r="BN1628" s="6"/>
      <c r="BO1628" s="6"/>
      <c r="BP1628" s="4">
        <v>0</v>
      </c>
      <c r="BQ1628" s="6"/>
      <c r="BR1628" s="4">
        <f t="shared" si="390"/>
        <v>40940</v>
      </c>
      <c r="BS1628" s="4">
        <f t="shared" si="391"/>
        <v>40700</v>
      </c>
      <c r="BT1628" s="4">
        <f t="shared" si="392"/>
        <v>240</v>
      </c>
      <c r="BU1628" s="4">
        <f t="shared" si="393"/>
        <v>66685</v>
      </c>
    </row>
    <row r="1629" spans="1:73">
      <c r="A1629" s="4" t="s">
        <v>157</v>
      </c>
      <c r="B1629" s="18">
        <v>41947</v>
      </c>
      <c r="C1629" s="4" t="s">
        <v>179</v>
      </c>
      <c r="D1629" s="5">
        <v>2014</v>
      </c>
      <c r="E1629" s="4" t="str">
        <f t="shared" si="387"/>
        <v>SkamaniaGeneral2014</v>
      </c>
      <c r="F1629" s="4">
        <v>6862</v>
      </c>
      <c r="G1629" s="4">
        <v>786</v>
      </c>
      <c r="H1629" s="4">
        <v>4146</v>
      </c>
      <c r="I1629" s="4">
        <v>1</v>
      </c>
      <c r="J1629" s="4">
        <v>0</v>
      </c>
      <c r="K1629" s="6">
        <f t="shared" si="388"/>
        <v>4147</v>
      </c>
      <c r="L1629" s="4">
        <f t="shared" si="389"/>
        <v>0</v>
      </c>
      <c r="M1629" s="4">
        <v>6863</v>
      </c>
      <c r="N1629" s="4">
        <v>4190</v>
      </c>
      <c r="O1629" s="4">
        <v>4147</v>
      </c>
      <c r="P1629" s="4">
        <v>20</v>
      </c>
      <c r="Q1629" s="6"/>
      <c r="R1629" s="4">
        <v>23</v>
      </c>
      <c r="S1629" s="6"/>
      <c r="T1629" s="6"/>
      <c r="U1629" s="6"/>
      <c r="V1629" s="6"/>
      <c r="W1629" s="6"/>
      <c r="X1629" s="4">
        <v>0</v>
      </c>
      <c r="Z1629" s="4">
        <v>78</v>
      </c>
      <c r="AA1629" s="4">
        <v>24</v>
      </c>
      <c r="AB1629" s="4">
        <v>23</v>
      </c>
      <c r="AC1629" s="4">
        <v>1</v>
      </c>
      <c r="AD1629" s="6"/>
      <c r="AE1629" s="6"/>
      <c r="AF1629" s="6"/>
      <c r="AG1629" s="6"/>
      <c r="AH1629" s="4">
        <v>0</v>
      </c>
      <c r="AI1629" s="4">
        <v>0</v>
      </c>
      <c r="AJ1629" s="6"/>
      <c r="AK1629" s="6"/>
      <c r="AL1629" s="6"/>
      <c r="AM1629" s="6"/>
      <c r="AN1629" s="4">
        <v>0</v>
      </c>
      <c r="AO1629" s="4">
        <v>0</v>
      </c>
      <c r="AP1629" s="4">
        <v>0</v>
      </c>
      <c r="AQ1629" s="4">
        <v>0</v>
      </c>
      <c r="AR1629" s="4">
        <v>0</v>
      </c>
      <c r="AS1629" s="6"/>
      <c r="AT1629" s="6"/>
      <c r="AU1629" s="6"/>
      <c r="AV1629" s="6"/>
      <c r="AW1629" s="4">
        <v>78</v>
      </c>
      <c r="AX1629" s="4">
        <v>23</v>
      </c>
      <c r="AY1629" s="6"/>
      <c r="AZ1629" s="4">
        <v>0</v>
      </c>
      <c r="BA1629" s="6"/>
      <c r="BB1629" s="6"/>
      <c r="BC1629" s="6"/>
      <c r="BD1629" s="6"/>
      <c r="BE1629" s="6"/>
      <c r="BF1629" s="6"/>
      <c r="BG1629" s="8">
        <v>8</v>
      </c>
      <c r="BH1629" s="6"/>
      <c r="BI1629" s="6"/>
      <c r="BJ1629" s="6"/>
      <c r="BK1629" s="4">
        <v>2775</v>
      </c>
      <c r="BL1629" s="4">
        <v>1407</v>
      </c>
      <c r="BM1629" s="4">
        <v>8</v>
      </c>
      <c r="BN1629" s="6"/>
      <c r="BO1629" s="6"/>
      <c r="BP1629" s="4">
        <v>0</v>
      </c>
      <c r="BQ1629" s="6"/>
      <c r="BR1629" s="4">
        <f t="shared" si="390"/>
        <v>4166</v>
      </c>
      <c r="BS1629" s="4">
        <f t="shared" si="391"/>
        <v>4124</v>
      </c>
      <c r="BT1629" s="4">
        <f t="shared" si="392"/>
        <v>22</v>
      </c>
      <c r="BU1629" s="4">
        <f t="shared" si="393"/>
        <v>6785</v>
      </c>
    </row>
    <row r="1630" spans="1:73" ht="43.5">
      <c r="A1630" s="4" t="s">
        <v>159</v>
      </c>
      <c r="B1630" s="18">
        <v>41947</v>
      </c>
      <c r="C1630" s="4" t="s">
        <v>179</v>
      </c>
      <c r="D1630" s="5">
        <v>2014</v>
      </c>
      <c r="E1630" s="4" t="str">
        <f t="shared" si="387"/>
        <v>SnohomishGeneral2014</v>
      </c>
      <c r="F1630" s="4">
        <v>416389</v>
      </c>
      <c r="G1630" s="4">
        <v>47993</v>
      </c>
      <c r="H1630" s="4">
        <v>213605</v>
      </c>
      <c r="I1630" s="4">
        <v>43</v>
      </c>
      <c r="J1630" s="4">
        <v>2</v>
      </c>
      <c r="K1630" s="6">
        <f t="shared" si="388"/>
        <v>213646</v>
      </c>
      <c r="L1630" s="4">
        <f t="shared" si="389"/>
        <v>-2</v>
      </c>
      <c r="M1630" s="4">
        <v>419166</v>
      </c>
      <c r="N1630" s="4">
        <v>216116</v>
      </c>
      <c r="O1630" s="4">
        <v>213648</v>
      </c>
      <c r="P1630" s="4">
        <v>27</v>
      </c>
      <c r="Q1630" s="6"/>
      <c r="R1630" s="4">
        <v>2441</v>
      </c>
      <c r="S1630" s="6"/>
      <c r="T1630" s="6"/>
      <c r="U1630" s="6"/>
      <c r="V1630" s="6"/>
      <c r="W1630" s="6"/>
      <c r="X1630" s="4">
        <v>1</v>
      </c>
      <c r="Y1630" s="2" t="s">
        <v>1212</v>
      </c>
      <c r="Z1630" s="4">
        <v>4588</v>
      </c>
      <c r="AA1630" s="4">
        <v>1152</v>
      </c>
      <c r="AB1630" s="4">
        <v>1147</v>
      </c>
      <c r="AC1630" s="4">
        <v>5</v>
      </c>
      <c r="AD1630" s="6"/>
      <c r="AE1630" s="6"/>
      <c r="AF1630" s="6"/>
      <c r="AG1630" s="6"/>
      <c r="AH1630" s="4">
        <v>7</v>
      </c>
      <c r="AI1630" s="4">
        <v>7</v>
      </c>
      <c r="AJ1630" s="6"/>
      <c r="AK1630" s="6"/>
      <c r="AL1630" s="6"/>
      <c r="AM1630" s="6"/>
      <c r="AN1630" s="4">
        <v>77</v>
      </c>
      <c r="AO1630" s="4">
        <v>77</v>
      </c>
      <c r="AP1630" s="4">
        <v>27</v>
      </c>
      <c r="AQ1630" s="4">
        <v>32</v>
      </c>
      <c r="AR1630" s="4">
        <v>18</v>
      </c>
      <c r="AS1630" s="6"/>
      <c r="AT1630" s="6"/>
      <c r="AU1630" s="6"/>
      <c r="AV1630" s="6"/>
      <c r="AW1630" s="4">
        <v>4595</v>
      </c>
      <c r="AX1630" s="4">
        <v>1154</v>
      </c>
      <c r="AY1630" s="6"/>
      <c r="AZ1630" s="4">
        <v>516</v>
      </c>
      <c r="BA1630" s="6"/>
      <c r="BB1630" s="6"/>
      <c r="BC1630" s="6"/>
      <c r="BD1630" s="6"/>
      <c r="BE1630" s="6"/>
      <c r="BF1630" s="6"/>
      <c r="BG1630" s="8">
        <v>97</v>
      </c>
      <c r="BH1630" s="6"/>
      <c r="BI1630" s="6"/>
      <c r="BJ1630" s="6"/>
      <c r="BK1630" s="4">
        <v>102011</v>
      </c>
      <c r="BL1630" s="4">
        <v>113492</v>
      </c>
      <c r="BM1630" s="4">
        <v>777</v>
      </c>
      <c r="BN1630" s="6"/>
      <c r="BO1630" s="6"/>
      <c r="BP1630" s="4" t="s">
        <v>1202</v>
      </c>
      <c r="BQ1630" s="6"/>
      <c r="BR1630" s="4">
        <f t="shared" si="390"/>
        <v>214364</v>
      </c>
      <c r="BS1630" s="4">
        <f t="shared" si="391"/>
        <v>211946</v>
      </c>
      <c r="BT1630" s="4">
        <f t="shared" si="392"/>
        <v>2418</v>
      </c>
      <c r="BU1630" s="4">
        <f t="shared" si="393"/>
        <v>414501</v>
      </c>
    </row>
    <row r="1631" spans="1:73">
      <c r="A1631" s="4" t="s">
        <v>161</v>
      </c>
      <c r="B1631" s="18">
        <v>41947</v>
      </c>
      <c r="C1631" s="4" t="s">
        <v>179</v>
      </c>
      <c r="D1631" s="5">
        <v>2014</v>
      </c>
      <c r="E1631" s="4" t="str">
        <f t="shared" si="387"/>
        <v>SpokaneGeneral2014</v>
      </c>
      <c r="F1631" s="4">
        <v>281536</v>
      </c>
      <c r="G1631" s="4">
        <v>31045</v>
      </c>
      <c r="H1631" s="4">
        <v>158900</v>
      </c>
      <c r="I1631" s="4">
        <v>19</v>
      </c>
      <c r="J1631" s="4">
        <v>22</v>
      </c>
      <c r="K1631" s="6">
        <f t="shared" si="388"/>
        <v>158897</v>
      </c>
      <c r="L1631" s="4">
        <f t="shared" si="389"/>
        <v>0</v>
      </c>
      <c r="M1631" s="4">
        <v>282118</v>
      </c>
      <c r="N1631" s="4">
        <v>160778</v>
      </c>
      <c r="O1631" s="4">
        <v>158897</v>
      </c>
      <c r="P1631" s="4">
        <v>0</v>
      </c>
      <c r="Q1631" s="6"/>
      <c r="R1631" s="4">
        <v>1881</v>
      </c>
      <c r="S1631" s="6"/>
      <c r="T1631" s="6"/>
      <c r="U1631" s="6"/>
      <c r="V1631" s="6"/>
      <c r="W1631" s="6"/>
      <c r="X1631" s="4">
        <v>0</v>
      </c>
      <c r="Z1631" s="4">
        <v>4726</v>
      </c>
      <c r="AA1631" s="4">
        <v>1799</v>
      </c>
      <c r="AB1631" s="4">
        <v>1780</v>
      </c>
      <c r="AC1631" s="4">
        <v>19</v>
      </c>
      <c r="AD1631" s="6"/>
      <c r="AE1631" s="6"/>
      <c r="AF1631" s="6"/>
      <c r="AG1631" s="6"/>
      <c r="AH1631" s="4">
        <v>1</v>
      </c>
      <c r="AI1631" s="4">
        <v>1</v>
      </c>
      <c r="AJ1631" s="6"/>
      <c r="AK1631" s="6"/>
      <c r="AL1631" s="6"/>
      <c r="AM1631" s="6"/>
      <c r="AN1631" s="4">
        <v>489</v>
      </c>
      <c r="AO1631" s="4">
        <v>506</v>
      </c>
      <c r="AP1631" s="4">
        <v>34</v>
      </c>
      <c r="AQ1631" s="4">
        <v>424</v>
      </c>
      <c r="AR1631" s="4">
        <v>48</v>
      </c>
      <c r="AS1631" s="6"/>
      <c r="AT1631" s="6"/>
      <c r="AU1631" s="6"/>
      <c r="AV1631" s="6"/>
      <c r="AW1631" s="4">
        <v>4727</v>
      </c>
      <c r="AX1631" s="4">
        <v>1781</v>
      </c>
      <c r="AY1631" s="6"/>
      <c r="AZ1631" s="4">
        <v>0</v>
      </c>
      <c r="BA1631" s="6"/>
      <c r="BB1631" s="6"/>
      <c r="BC1631" s="6"/>
      <c r="BD1631" s="6"/>
      <c r="BE1631" s="6"/>
      <c r="BF1631" s="6"/>
      <c r="BG1631" s="8">
        <v>93</v>
      </c>
      <c r="BH1631" s="6"/>
      <c r="BI1631" s="6"/>
      <c r="BJ1631" s="6"/>
      <c r="BK1631" s="4">
        <v>84514</v>
      </c>
      <c r="BL1631" s="4">
        <v>76171</v>
      </c>
      <c r="BM1631" s="4">
        <v>250</v>
      </c>
      <c r="BN1631" s="6"/>
      <c r="BO1631" s="6"/>
      <c r="BP1631" s="4">
        <v>62</v>
      </c>
      <c r="BQ1631" s="6"/>
      <c r="BR1631" s="4">
        <f t="shared" si="390"/>
        <v>158472</v>
      </c>
      <c r="BS1631" s="4">
        <f t="shared" si="391"/>
        <v>156692</v>
      </c>
      <c r="BT1631" s="4">
        <f t="shared" si="392"/>
        <v>1814</v>
      </c>
      <c r="BU1631" s="4">
        <f t="shared" si="393"/>
        <v>276903</v>
      </c>
    </row>
    <row r="1632" spans="1:73" ht="72.599999999999994">
      <c r="A1632" s="4" t="s">
        <v>163</v>
      </c>
      <c r="B1632" s="18">
        <v>41947</v>
      </c>
      <c r="C1632" s="4" t="s">
        <v>179</v>
      </c>
      <c r="D1632" s="5">
        <v>2014</v>
      </c>
      <c r="E1632" s="4" t="str">
        <f t="shared" si="387"/>
        <v>StevensGeneral2014</v>
      </c>
      <c r="F1632" s="4">
        <v>28573</v>
      </c>
      <c r="G1632" s="4">
        <v>3893</v>
      </c>
      <c r="H1632" s="4">
        <v>17816</v>
      </c>
      <c r="I1632" s="4">
        <v>0</v>
      </c>
      <c r="J1632" s="4">
        <v>2</v>
      </c>
      <c r="K1632" s="6">
        <f t="shared" si="388"/>
        <v>17814</v>
      </c>
      <c r="L1632" s="4">
        <f t="shared" si="389"/>
        <v>14</v>
      </c>
      <c r="M1632" s="4">
        <v>28659</v>
      </c>
      <c r="N1632" s="4">
        <v>17959</v>
      </c>
      <c r="O1632" s="4">
        <v>17800</v>
      </c>
      <c r="P1632" s="4">
        <v>0</v>
      </c>
      <c r="Q1632" s="6"/>
      <c r="R1632" s="4">
        <v>137</v>
      </c>
      <c r="S1632" s="6"/>
      <c r="T1632" s="6"/>
      <c r="U1632" s="6"/>
      <c r="V1632" s="6"/>
      <c r="W1632" s="6"/>
      <c r="X1632" s="4">
        <v>22</v>
      </c>
      <c r="Y1632" s="2" t="s">
        <v>1213</v>
      </c>
      <c r="Z1632" s="4">
        <v>205</v>
      </c>
      <c r="AA1632" s="4">
        <v>73</v>
      </c>
      <c r="AB1632" s="4">
        <v>71</v>
      </c>
      <c r="AC1632" s="4">
        <v>2</v>
      </c>
      <c r="AD1632" s="6"/>
      <c r="AE1632" s="6"/>
      <c r="AF1632" s="6"/>
      <c r="AG1632" s="6"/>
      <c r="AH1632" s="4">
        <v>1</v>
      </c>
      <c r="AI1632" s="4">
        <v>1</v>
      </c>
      <c r="AJ1632" s="6"/>
      <c r="AK1632" s="6"/>
      <c r="AL1632" s="6"/>
      <c r="AM1632" s="6"/>
      <c r="AN1632" s="4">
        <v>5</v>
      </c>
      <c r="AO1632" s="4">
        <v>10</v>
      </c>
      <c r="AP1632" s="4">
        <v>0</v>
      </c>
      <c r="AQ1632" s="4">
        <v>8</v>
      </c>
      <c r="AR1632" s="4">
        <v>0</v>
      </c>
      <c r="AS1632" s="6"/>
      <c r="AT1632" s="6"/>
      <c r="AU1632" s="6"/>
      <c r="AV1632" s="6"/>
      <c r="AW1632" s="4">
        <v>206</v>
      </c>
      <c r="AX1632" s="4">
        <v>72</v>
      </c>
      <c r="AY1632" s="6"/>
      <c r="AZ1632" s="4">
        <v>0</v>
      </c>
      <c r="BA1632" s="6"/>
      <c r="BB1632" s="6"/>
      <c r="BC1632" s="6"/>
      <c r="BD1632" s="6"/>
      <c r="BE1632" s="6"/>
      <c r="BF1632" s="6"/>
      <c r="BG1632" s="8">
        <v>4</v>
      </c>
      <c r="BH1632" s="6"/>
      <c r="BI1632" s="6"/>
      <c r="BJ1632" s="6"/>
      <c r="BK1632" s="4">
        <v>0</v>
      </c>
      <c r="BL1632" s="4">
        <v>17955</v>
      </c>
      <c r="BM1632" s="4">
        <v>21</v>
      </c>
      <c r="BN1632" s="6"/>
      <c r="BO1632" s="6"/>
      <c r="BP1632" s="4">
        <v>0</v>
      </c>
      <c r="BQ1632" s="6"/>
      <c r="BR1632" s="4">
        <f t="shared" si="390"/>
        <v>17875</v>
      </c>
      <c r="BS1632" s="4">
        <f t="shared" si="391"/>
        <v>17720</v>
      </c>
      <c r="BT1632" s="4">
        <f t="shared" si="392"/>
        <v>135</v>
      </c>
      <c r="BU1632" s="4">
        <f t="shared" si="393"/>
        <v>28449</v>
      </c>
    </row>
    <row r="1633" spans="1:75">
      <c r="A1633" s="4" t="s">
        <v>166</v>
      </c>
      <c r="B1633" s="18">
        <v>41947</v>
      </c>
      <c r="C1633" s="4" t="s">
        <v>179</v>
      </c>
      <c r="D1633" s="5">
        <v>2014</v>
      </c>
      <c r="E1633" s="4" t="str">
        <f t="shared" si="387"/>
        <v>ThurstonGeneral2014</v>
      </c>
      <c r="F1633" s="4">
        <v>162655</v>
      </c>
      <c r="G1633" s="4">
        <v>19104</v>
      </c>
      <c r="H1633" s="4">
        <v>85420</v>
      </c>
      <c r="I1633" s="4">
        <v>26</v>
      </c>
      <c r="J1633" s="4">
        <v>0</v>
      </c>
      <c r="K1633" s="6">
        <f t="shared" si="388"/>
        <v>85446</v>
      </c>
      <c r="L1633" s="4">
        <f t="shared" si="389"/>
        <v>0</v>
      </c>
      <c r="M1633" s="4">
        <v>163115</v>
      </c>
      <c r="N1633" s="4">
        <v>85882</v>
      </c>
      <c r="O1633" s="4">
        <v>85446</v>
      </c>
      <c r="P1633" s="4">
        <v>1</v>
      </c>
      <c r="Q1633" s="6"/>
      <c r="R1633" s="4">
        <v>435</v>
      </c>
      <c r="S1633" s="6"/>
      <c r="T1633" s="6"/>
      <c r="U1633" s="6"/>
      <c r="V1633" s="6"/>
      <c r="W1633" s="6"/>
      <c r="X1633" s="4">
        <v>0</v>
      </c>
      <c r="Z1633" s="4">
        <v>5399</v>
      </c>
      <c r="AA1633" s="4">
        <v>1462</v>
      </c>
      <c r="AB1633" s="4">
        <v>1450</v>
      </c>
      <c r="AC1633" s="4">
        <v>12</v>
      </c>
      <c r="AD1633" s="6"/>
      <c r="AE1633" s="6"/>
      <c r="AF1633" s="6"/>
      <c r="AG1633" s="6"/>
      <c r="AH1633" s="4">
        <v>0</v>
      </c>
      <c r="AI1633" s="4">
        <v>0</v>
      </c>
      <c r="AJ1633" s="6"/>
      <c r="AK1633" s="6"/>
      <c r="AL1633" s="6"/>
      <c r="AM1633" s="6"/>
      <c r="AN1633" s="4">
        <v>16</v>
      </c>
      <c r="AO1633" s="4">
        <v>30</v>
      </c>
      <c r="AP1633" s="4">
        <v>1</v>
      </c>
      <c r="AQ1633" s="4">
        <v>14</v>
      </c>
      <c r="AR1633" s="4">
        <v>15</v>
      </c>
      <c r="AS1633" s="6"/>
      <c r="AT1633" s="6"/>
      <c r="AU1633" s="6"/>
      <c r="AV1633" s="6"/>
      <c r="AW1633" s="4">
        <v>5399</v>
      </c>
      <c r="AX1633" s="4">
        <v>1450</v>
      </c>
      <c r="AY1633" s="6"/>
      <c r="AZ1633" s="4">
        <v>0</v>
      </c>
      <c r="BA1633" s="6"/>
      <c r="BB1633" s="6"/>
      <c r="BC1633" s="6"/>
      <c r="BD1633" s="6"/>
      <c r="BE1633" s="6"/>
      <c r="BF1633" s="6"/>
      <c r="BG1633" s="8">
        <v>101</v>
      </c>
      <c r="BH1633" s="6"/>
      <c r="BI1633" s="6"/>
      <c r="BJ1633" s="6"/>
      <c r="BK1633" s="4">
        <v>59600</v>
      </c>
      <c r="BL1633" s="4">
        <v>26181</v>
      </c>
      <c r="BM1633" s="4">
        <v>127</v>
      </c>
      <c r="BN1633" s="6"/>
      <c r="BO1633" s="6"/>
      <c r="BP1633" s="4">
        <v>7</v>
      </c>
      <c r="BQ1633" s="6"/>
      <c r="BR1633" s="4">
        <f t="shared" si="390"/>
        <v>84390</v>
      </c>
      <c r="BS1633" s="4">
        <f t="shared" si="391"/>
        <v>83982</v>
      </c>
      <c r="BT1633" s="4">
        <f t="shared" si="392"/>
        <v>408</v>
      </c>
      <c r="BU1633" s="4">
        <f t="shared" si="393"/>
        <v>157700</v>
      </c>
    </row>
    <row r="1634" spans="1:75">
      <c r="A1634" s="4" t="s">
        <v>168</v>
      </c>
      <c r="B1634" s="18">
        <v>41947</v>
      </c>
      <c r="C1634" s="4" t="s">
        <v>179</v>
      </c>
      <c r="D1634" s="5">
        <v>2014</v>
      </c>
      <c r="E1634" s="4" t="str">
        <f t="shared" si="387"/>
        <v>WahkiakumGeneral2014</v>
      </c>
      <c r="F1634" s="4">
        <v>2874</v>
      </c>
      <c r="G1634" s="4">
        <v>181</v>
      </c>
      <c r="H1634" s="4">
        <v>1851</v>
      </c>
      <c r="I1634" s="4">
        <v>2</v>
      </c>
      <c r="J1634" s="4">
        <v>0</v>
      </c>
      <c r="K1634" s="6">
        <f t="shared" si="388"/>
        <v>1853</v>
      </c>
      <c r="L1634" s="4">
        <f t="shared" si="389"/>
        <v>0</v>
      </c>
      <c r="M1634" s="4">
        <v>2874</v>
      </c>
      <c r="N1634" s="4">
        <v>1877</v>
      </c>
      <c r="O1634" s="4">
        <v>1853</v>
      </c>
      <c r="P1634" s="4">
        <v>0</v>
      </c>
      <c r="Q1634" s="6"/>
      <c r="R1634" s="4">
        <v>24</v>
      </c>
      <c r="S1634" s="6"/>
      <c r="T1634" s="6"/>
      <c r="U1634" s="6"/>
      <c r="V1634" s="6"/>
      <c r="W1634" s="6"/>
      <c r="X1634" s="4">
        <v>0</v>
      </c>
      <c r="Z1634" s="4">
        <v>32</v>
      </c>
      <c r="AA1634" s="4">
        <v>5</v>
      </c>
      <c r="AB1634" s="4">
        <v>5</v>
      </c>
      <c r="AC1634" s="4">
        <v>0</v>
      </c>
      <c r="AD1634" s="6"/>
      <c r="AE1634" s="6"/>
      <c r="AF1634" s="6"/>
      <c r="AG1634" s="6"/>
      <c r="AH1634" s="4">
        <v>0</v>
      </c>
      <c r="AI1634" s="4">
        <v>0</v>
      </c>
      <c r="AJ1634" s="6"/>
      <c r="AK1634" s="6"/>
      <c r="AL1634" s="6"/>
      <c r="AM1634" s="6"/>
      <c r="AN1634" s="4">
        <v>0</v>
      </c>
      <c r="AO1634" s="4">
        <v>0</v>
      </c>
      <c r="AP1634" s="4">
        <v>0</v>
      </c>
      <c r="AQ1634" s="4">
        <v>0</v>
      </c>
      <c r="AR1634" s="4">
        <v>0</v>
      </c>
      <c r="AS1634" s="6"/>
      <c r="AT1634" s="6"/>
      <c r="AU1634" s="6"/>
      <c r="AV1634" s="6"/>
      <c r="AW1634" s="4">
        <v>32</v>
      </c>
      <c r="AX1634" s="4">
        <v>5</v>
      </c>
      <c r="AY1634" s="6"/>
      <c r="AZ1634" s="4">
        <v>0</v>
      </c>
      <c r="BA1634" s="6"/>
      <c r="BB1634" s="6"/>
      <c r="BC1634" s="6"/>
      <c r="BD1634" s="6"/>
      <c r="BE1634" s="6"/>
      <c r="BF1634" s="6"/>
      <c r="BG1634" s="8">
        <v>0</v>
      </c>
      <c r="BH1634" s="6"/>
      <c r="BI1634" s="6"/>
      <c r="BJ1634" s="6"/>
      <c r="BK1634" s="4">
        <v>877</v>
      </c>
      <c r="BL1634" s="4">
        <v>1000</v>
      </c>
      <c r="BM1634" s="4">
        <v>0</v>
      </c>
      <c r="BN1634" s="6"/>
      <c r="BO1634" s="6"/>
      <c r="BP1634" s="4">
        <v>0</v>
      </c>
      <c r="BQ1634" s="6"/>
      <c r="BR1634" s="4">
        <f t="shared" si="390"/>
        <v>1872</v>
      </c>
      <c r="BS1634" s="4">
        <f t="shared" si="391"/>
        <v>1848</v>
      </c>
      <c r="BT1634" s="4">
        <f t="shared" si="392"/>
        <v>24</v>
      </c>
      <c r="BU1634" s="4">
        <f t="shared" si="393"/>
        <v>2842</v>
      </c>
    </row>
    <row r="1635" spans="1:75">
      <c r="A1635" s="4" t="s">
        <v>170</v>
      </c>
      <c r="B1635" s="18">
        <v>41947</v>
      </c>
      <c r="C1635" s="4" t="s">
        <v>179</v>
      </c>
      <c r="D1635" s="5">
        <v>2014</v>
      </c>
      <c r="E1635" s="4" t="str">
        <f t="shared" si="387"/>
        <v>Walla WallaGeneral2014</v>
      </c>
      <c r="F1635" s="4">
        <v>31645</v>
      </c>
      <c r="G1635" s="4">
        <v>3941</v>
      </c>
      <c r="H1635" s="4">
        <v>18887</v>
      </c>
      <c r="I1635" s="4">
        <v>0</v>
      </c>
      <c r="J1635" s="4">
        <v>0</v>
      </c>
      <c r="K1635" s="6">
        <f t="shared" si="388"/>
        <v>18887</v>
      </c>
      <c r="L1635" s="4">
        <f t="shared" si="389"/>
        <v>0</v>
      </c>
      <c r="M1635" s="4">
        <v>31781</v>
      </c>
      <c r="N1635" s="4">
        <v>19044</v>
      </c>
      <c r="O1635" s="4">
        <v>18887</v>
      </c>
      <c r="P1635" s="4">
        <v>11</v>
      </c>
      <c r="Q1635" s="6"/>
      <c r="R1635" s="4">
        <v>146</v>
      </c>
      <c r="S1635" s="6"/>
      <c r="T1635" s="6"/>
      <c r="U1635" s="6"/>
      <c r="V1635" s="6"/>
      <c r="W1635" s="6"/>
      <c r="X1635" s="4">
        <v>0</v>
      </c>
      <c r="Z1635" s="4">
        <v>285</v>
      </c>
      <c r="AA1635" s="4">
        <v>77</v>
      </c>
      <c r="AB1635" s="4">
        <v>77</v>
      </c>
      <c r="AC1635" s="4">
        <v>0</v>
      </c>
      <c r="AD1635" s="6"/>
      <c r="AE1635" s="6"/>
      <c r="AF1635" s="6"/>
      <c r="AG1635" s="6"/>
      <c r="AH1635" s="4">
        <v>0</v>
      </c>
      <c r="AI1635" s="4">
        <v>0</v>
      </c>
      <c r="AJ1635" s="6"/>
      <c r="AK1635" s="6"/>
      <c r="AL1635" s="6"/>
      <c r="AM1635" s="6"/>
      <c r="AN1635" s="4">
        <v>0</v>
      </c>
      <c r="AO1635" s="4">
        <v>2</v>
      </c>
      <c r="AP1635" s="4">
        <v>0</v>
      </c>
      <c r="AQ1635" s="4">
        <v>2</v>
      </c>
      <c r="AR1635" s="4">
        <v>0</v>
      </c>
      <c r="AS1635" s="6"/>
      <c r="AT1635" s="6"/>
      <c r="AU1635" s="6"/>
      <c r="AV1635" s="6"/>
      <c r="AW1635" s="4">
        <v>285</v>
      </c>
      <c r="AX1635" s="4">
        <v>77</v>
      </c>
      <c r="AY1635" s="6"/>
      <c r="AZ1635" s="4">
        <v>0</v>
      </c>
      <c r="BA1635" s="6"/>
      <c r="BB1635" s="6"/>
      <c r="BC1635" s="6"/>
      <c r="BD1635" s="6"/>
      <c r="BE1635" s="6"/>
      <c r="BF1635" s="6"/>
      <c r="BG1635" s="8">
        <v>12</v>
      </c>
      <c r="BH1635" s="6"/>
      <c r="BI1635" s="6"/>
      <c r="BJ1635" s="6"/>
      <c r="BK1635" s="4">
        <v>11886</v>
      </c>
      <c r="BL1635" s="4">
        <v>7146</v>
      </c>
      <c r="BM1635" s="4">
        <v>1</v>
      </c>
      <c r="BN1635" s="6"/>
      <c r="BO1635" s="6"/>
      <c r="BP1635" s="4">
        <v>0</v>
      </c>
      <c r="BQ1635" s="6"/>
      <c r="BR1635" s="4">
        <f t="shared" si="390"/>
        <v>18965</v>
      </c>
      <c r="BS1635" s="4">
        <f t="shared" si="391"/>
        <v>18808</v>
      </c>
      <c r="BT1635" s="4">
        <f t="shared" si="392"/>
        <v>146</v>
      </c>
      <c r="BU1635" s="4">
        <f t="shared" si="393"/>
        <v>31496</v>
      </c>
    </row>
    <row r="1636" spans="1:75">
      <c r="A1636" s="4" t="s">
        <v>172</v>
      </c>
      <c r="B1636" s="18">
        <v>41947</v>
      </c>
      <c r="C1636" s="4" t="s">
        <v>179</v>
      </c>
      <c r="D1636" s="5">
        <v>2014</v>
      </c>
      <c r="E1636" s="4" t="str">
        <f t="shared" si="387"/>
        <v>WhatcomGeneral2014</v>
      </c>
      <c r="F1636" s="4">
        <v>127280</v>
      </c>
      <c r="G1636" s="4">
        <v>13337</v>
      </c>
      <c r="H1636" s="4">
        <v>76112</v>
      </c>
      <c r="I1636" s="4">
        <v>11</v>
      </c>
      <c r="J1636" s="4">
        <v>0</v>
      </c>
      <c r="K1636" s="6">
        <f t="shared" si="388"/>
        <v>76123</v>
      </c>
      <c r="L1636" s="4">
        <f t="shared" si="389"/>
        <v>0</v>
      </c>
      <c r="M1636" s="4">
        <v>129002</v>
      </c>
      <c r="N1636" s="4">
        <v>76842</v>
      </c>
      <c r="O1636" s="4">
        <v>76123</v>
      </c>
      <c r="P1636" s="4">
        <v>6</v>
      </c>
      <c r="Q1636" s="6"/>
      <c r="R1636" s="4">
        <v>713</v>
      </c>
      <c r="S1636" s="6"/>
      <c r="T1636" s="6"/>
      <c r="U1636" s="6"/>
      <c r="V1636" s="6"/>
      <c r="W1636" s="6"/>
      <c r="X1636" s="4">
        <v>0</v>
      </c>
      <c r="Z1636" s="4">
        <v>1258</v>
      </c>
      <c r="AA1636" s="4">
        <v>385</v>
      </c>
      <c r="AB1636" s="4">
        <v>375</v>
      </c>
      <c r="AC1636" s="4">
        <v>10</v>
      </c>
      <c r="AD1636" s="6"/>
      <c r="AE1636" s="6"/>
      <c r="AF1636" s="6"/>
      <c r="AG1636" s="6"/>
      <c r="AH1636" s="4">
        <v>0</v>
      </c>
      <c r="AI1636" s="4">
        <v>0</v>
      </c>
      <c r="AJ1636" s="6"/>
      <c r="AK1636" s="6"/>
      <c r="AL1636" s="6"/>
      <c r="AM1636" s="6"/>
      <c r="AN1636" s="4">
        <v>38</v>
      </c>
      <c r="AO1636" s="4">
        <v>38</v>
      </c>
      <c r="AP1636" s="4">
        <v>6</v>
      </c>
      <c r="AQ1636" s="4">
        <v>23</v>
      </c>
      <c r="AR1636" s="4">
        <v>9</v>
      </c>
      <c r="AS1636" s="6"/>
      <c r="AT1636" s="6"/>
      <c r="AU1636" s="6"/>
      <c r="AV1636" s="6"/>
      <c r="AW1636" s="4">
        <v>1258</v>
      </c>
      <c r="AX1636" s="4">
        <v>375</v>
      </c>
      <c r="AY1636" s="6"/>
      <c r="AZ1636" s="4">
        <v>1</v>
      </c>
      <c r="BA1636" s="6"/>
      <c r="BB1636" s="6"/>
      <c r="BC1636" s="6"/>
      <c r="BD1636" s="6"/>
      <c r="BE1636" s="6"/>
      <c r="BF1636" s="6"/>
      <c r="BG1636" s="8">
        <v>140</v>
      </c>
      <c r="BH1636" s="6"/>
      <c r="BI1636" s="6"/>
      <c r="BJ1636" s="6"/>
      <c r="BK1636" s="4">
        <v>41868</v>
      </c>
      <c r="BL1636" s="4">
        <v>34833</v>
      </c>
      <c r="BM1636" s="4">
        <v>501</v>
      </c>
      <c r="BN1636" s="6"/>
      <c r="BO1636" s="6"/>
      <c r="BP1636" s="4" t="s">
        <v>1214</v>
      </c>
      <c r="BQ1636" s="6"/>
      <c r="BR1636" s="4">
        <f t="shared" si="390"/>
        <v>76418</v>
      </c>
      <c r="BS1636" s="4">
        <f t="shared" si="391"/>
        <v>75724</v>
      </c>
      <c r="BT1636" s="4">
        <f t="shared" si="392"/>
        <v>694</v>
      </c>
      <c r="BU1636" s="4">
        <f t="shared" si="393"/>
        <v>127706</v>
      </c>
    </row>
    <row r="1637" spans="1:75" ht="57.95">
      <c r="A1637" s="4" t="s">
        <v>174</v>
      </c>
      <c r="B1637" s="18">
        <v>41947</v>
      </c>
      <c r="C1637" s="4" t="s">
        <v>179</v>
      </c>
      <c r="D1637" s="5">
        <v>2014</v>
      </c>
      <c r="E1637" s="4" t="str">
        <f t="shared" si="387"/>
        <v>WhitmanGeneral2014</v>
      </c>
      <c r="F1637" s="4">
        <v>19383</v>
      </c>
      <c r="G1637" s="4">
        <v>4182</v>
      </c>
      <c r="H1637" s="4">
        <v>11730</v>
      </c>
      <c r="I1637" s="4">
        <v>2</v>
      </c>
      <c r="J1637" s="4">
        <v>0</v>
      </c>
      <c r="K1637" s="6">
        <f t="shared" si="388"/>
        <v>11732</v>
      </c>
      <c r="L1637" s="4">
        <f t="shared" si="389"/>
        <v>0</v>
      </c>
      <c r="M1637" s="4">
        <v>20086</v>
      </c>
      <c r="N1637" s="4">
        <v>11885</v>
      </c>
      <c r="O1637" s="4">
        <v>11732</v>
      </c>
      <c r="P1637" s="4">
        <v>5</v>
      </c>
      <c r="Q1637" s="6"/>
      <c r="R1637" s="4">
        <v>152</v>
      </c>
      <c r="S1637" s="6"/>
      <c r="T1637" s="6"/>
      <c r="U1637" s="6"/>
      <c r="V1637" s="6"/>
      <c r="W1637" s="6"/>
      <c r="X1637" s="4">
        <v>-4</v>
      </c>
      <c r="Y1637" s="2" t="s">
        <v>1215</v>
      </c>
      <c r="Z1637" s="4">
        <v>260</v>
      </c>
      <c r="AA1637" s="4">
        <v>83</v>
      </c>
      <c r="AB1637" s="4">
        <v>83</v>
      </c>
      <c r="AC1637" s="4">
        <v>0</v>
      </c>
      <c r="AD1637" s="6"/>
      <c r="AE1637" s="6"/>
      <c r="AF1637" s="6"/>
      <c r="AG1637" s="6"/>
      <c r="AH1637" s="4">
        <v>1</v>
      </c>
      <c r="AI1637" s="4">
        <v>1</v>
      </c>
      <c r="AJ1637" s="6"/>
      <c r="AK1637" s="6"/>
      <c r="AL1637" s="6"/>
      <c r="AM1637" s="6"/>
      <c r="AN1637" s="4">
        <v>80</v>
      </c>
      <c r="AO1637" s="4">
        <v>89</v>
      </c>
      <c r="AP1637" s="4">
        <v>5</v>
      </c>
      <c r="AQ1637" s="4">
        <v>74</v>
      </c>
      <c r="AR1637" s="4">
        <v>10</v>
      </c>
      <c r="AS1637" s="6"/>
      <c r="AT1637" s="6"/>
      <c r="AU1637" s="6"/>
      <c r="AV1637" s="6"/>
      <c r="AW1637" s="4">
        <v>261</v>
      </c>
      <c r="AX1637" s="4">
        <v>84</v>
      </c>
      <c r="AY1637" s="6"/>
      <c r="AZ1637" s="4">
        <v>0</v>
      </c>
      <c r="BA1637" s="6"/>
      <c r="BB1637" s="6"/>
      <c r="BC1637" s="6"/>
      <c r="BD1637" s="6"/>
      <c r="BE1637" s="6"/>
      <c r="BF1637" s="6"/>
      <c r="BG1637" s="8">
        <v>11</v>
      </c>
      <c r="BH1637" s="6"/>
      <c r="BI1637" s="6"/>
      <c r="BJ1637" s="6"/>
      <c r="BK1637" s="4">
        <v>0</v>
      </c>
      <c r="BL1637" s="4">
        <v>11874</v>
      </c>
      <c r="BM1637" s="4">
        <v>33</v>
      </c>
      <c r="BN1637" s="6"/>
      <c r="BO1637" s="6"/>
      <c r="BP1637" s="4">
        <v>0</v>
      </c>
      <c r="BQ1637" s="6"/>
      <c r="BR1637" s="4">
        <f t="shared" si="390"/>
        <v>11712</v>
      </c>
      <c r="BS1637" s="4">
        <f t="shared" si="391"/>
        <v>11574</v>
      </c>
      <c r="BT1637" s="4">
        <f t="shared" si="392"/>
        <v>142</v>
      </c>
      <c r="BU1637" s="4">
        <f t="shared" si="393"/>
        <v>19746</v>
      </c>
    </row>
    <row r="1638" spans="1:75">
      <c r="A1638" s="4" t="s">
        <v>176</v>
      </c>
      <c r="B1638" s="18">
        <v>41947</v>
      </c>
      <c r="C1638" s="4" t="s">
        <v>179</v>
      </c>
      <c r="D1638" s="5">
        <v>2014</v>
      </c>
      <c r="E1638" s="4" t="str">
        <f t="shared" si="387"/>
        <v>YakimaGeneral2014</v>
      </c>
      <c r="F1638" s="4">
        <v>106415</v>
      </c>
      <c r="G1638" s="4">
        <v>9543</v>
      </c>
      <c r="H1638" s="4">
        <v>50563</v>
      </c>
      <c r="I1638" s="4">
        <v>2</v>
      </c>
      <c r="J1638" s="4">
        <v>3</v>
      </c>
      <c r="K1638" s="6">
        <f t="shared" si="388"/>
        <v>50562</v>
      </c>
      <c r="L1638" s="4">
        <f t="shared" si="389"/>
        <v>0</v>
      </c>
      <c r="M1638" s="4">
        <v>106710</v>
      </c>
      <c r="N1638" s="4">
        <v>50822</v>
      </c>
      <c r="O1638" s="4">
        <v>50562</v>
      </c>
      <c r="P1638" s="4">
        <v>7</v>
      </c>
      <c r="Q1638" s="6"/>
      <c r="R1638" s="4">
        <v>260</v>
      </c>
      <c r="S1638" s="6"/>
      <c r="T1638" s="6"/>
      <c r="U1638" s="6"/>
      <c r="V1638" s="6"/>
      <c r="W1638" s="6"/>
      <c r="X1638" s="4">
        <v>0</v>
      </c>
      <c r="Z1638" s="4">
        <v>800</v>
      </c>
      <c r="AA1638" s="4">
        <v>165</v>
      </c>
      <c r="AB1638" s="4">
        <v>165</v>
      </c>
      <c r="AC1638" s="4">
        <v>0</v>
      </c>
      <c r="AD1638" s="6"/>
      <c r="AE1638" s="6"/>
      <c r="AF1638" s="6"/>
      <c r="AG1638" s="6"/>
      <c r="AH1638" s="4">
        <v>0</v>
      </c>
      <c r="AI1638" s="4">
        <v>0</v>
      </c>
      <c r="AJ1638" s="6"/>
      <c r="AK1638" s="6"/>
      <c r="AL1638" s="6"/>
      <c r="AM1638" s="6"/>
      <c r="AN1638" s="4">
        <v>42</v>
      </c>
      <c r="AO1638" s="4">
        <v>42</v>
      </c>
      <c r="AP1638" s="4">
        <v>7</v>
      </c>
      <c r="AQ1638" s="4">
        <v>32</v>
      </c>
      <c r="AR1638" s="4">
        <v>3</v>
      </c>
      <c r="AS1638" s="6"/>
      <c r="AT1638" s="6"/>
      <c r="AU1638" s="6"/>
      <c r="AV1638" s="6"/>
      <c r="AW1638" s="4">
        <v>800</v>
      </c>
      <c r="AX1638" s="4">
        <v>165</v>
      </c>
      <c r="AY1638" s="6"/>
      <c r="AZ1638" s="4">
        <v>2</v>
      </c>
      <c r="BA1638" s="6"/>
      <c r="BB1638" s="6"/>
      <c r="BC1638" s="6"/>
      <c r="BD1638" s="6"/>
      <c r="BE1638" s="6"/>
      <c r="BF1638" s="6"/>
      <c r="BG1638" s="8">
        <v>41</v>
      </c>
      <c r="BH1638" s="6"/>
      <c r="BI1638" s="6"/>
      <c r="BJ1638" s="6"/>
      <c r="BK1638" s="4">
        <v>9924</v>
      </c>
      <c r="BL1638" s="4">
        <v>40855</v>
      </c>
      <c r="BM1638" s="4">
        <v>100</v>
      </c>
      <c r="BN1638" s="6"/>
      <c r="BO1638" s="6"/>
      <c r="BP1638" s="4">
        <v>60</v>
      </c>
      <c r="BQ1638" s="6"/>
      <c r="BR1638" s="4">
        <f t="shared" si="390"/>
        <v>50613</v>
      </c>
      <c r="BS1638" s="4">
        <f t="shared" si="391"/>
        <v>50363</v>
      </c>
      <c r="BT1638" s="4">
        <f t="shared" si="392"/>
        <v>257</v>
      </c>
      <c r="BU1638" s="4">
        <f t="shared" si="393"/>
        <v>105868</v>
      </c>
    </row>
    <row r="1639" spans="1:75">
      <c r="A1639" s="21" t="s">
        <v>178</v>
      </c>
      <c r="B1639" s="22">
        <v>41947</v>
      </c>
      <c r="C1639" s="21" t="s">
        <v>179</v>
      </c>
      <c r="D1639" s="23">
        <v>2014</v>
      </c>
      <c r="E1639" s="21" t="s">
        <v>1216</v>
      </c>
      <c r="F1639" s="21">
        <v>3922378</v>
      </c>
      <c r="G1639" s="21">
        <v>493649</v>
      </c>
      <c r="H1639" s="21">
        <v>2124088</v>
      </c>
      <c r="I1639" s="21">
        <v>324</v>
      </c>
      <c r="J1639" s="21">
        <v>73</v>
      </c>
      <c r="K1639" s="6">
        <v>2124339</v>
      </c>
      <c r="L1639" s="21">
        <v>989</v>
      </c>
      <c r="M1639" s="21">
        <v>3950792</v>
      </c>
      <c r="N1639" s="21">
        <v>2150776</v>
      </c>
      <c r="O1639" s="21">
        <v>2123350</v>
      </c>
      <c r="P1639" s="21">
        <v>256</v>
      </c>
      <c r="Q1639" s="6"/>
      <c r="R1639" s="21">
        <v>26161</v>
      </c>
      <c r="S1639" s="6"/>
      <c r="T1639" s="6"/>
      <c r="U1639" s="6"/>
      <c r="V1639" s="6"/>
      <c r="W1639" s="6"/>
      <c r="X1639" s="21">
        <v>19</v>
      </c>
      <c r="Y1639" s="38"/>
      <c r="Z1639" s="21">
        <v>67067</v>
      </c>
      <c r="AA1639" s="21">
        <v>18750</v>
      </c>
      <c r="AB1639" s="21">
        <v>18498</v>
      </c>
      <c r="AC1639" s="21">
        <v>252</v>
      </c>
      <c r="AD1639" s="6"/>
      <c r="AE1639" s="6"/>
      <c r="AF1639" s="6"/>
      <c r="AG1639" s="6"/>
      <c r="AH1639" s="21">
        <v>32</v>
      </c>
      <c r="AI1639" s="21">
        <v>32</v>
      </c>
      <c r="AJ1639" s="6"/>
      <c r="AK1639" s="6"/>
      <c r="AL1639" s="6"/>
      <c r="AM1639" s="6"/>
      <c r="AN1639" s="21">
        <v>1058</v>
      </c>
      <c r="AO1639" s="21">
        <v>1194</v>
      </c>
      <c r="AP1639" s="21">
        <v>234</v>
      </c>
      <c r="AQ1639" s="21">
        <v>784</v>
      </c>
      <c r="AR1639" s="21">
        <v>174</v>
      </c>
      <c r="AS1639" s="6"/>
      <c r="AT1639" s="6"/>
      <c r="AU1639" s="6"/>
      <c r="AV1639" s="6"/>
      <c r="AW1639" s="21">
        <v>67099</v>
      </c>
      <c r="AX1639" s="21">
        <v>18530</v>
      </c>
      <c r="AY1639" s="6"/>
      <c r="AZ1639" s="21">
        <v>1944</v>
      </c>
      <c r="BA1639" s="6"/>
      <c r="BB1639" s="6"/>
      <c r="BC1639" s="6"/>
      <c r="BD1639" s="6"/>
      <c r="BE1639" s="6"/>
      <c r="BF1639" s="6"/>
      <c r="BG1639" s="21">
        <v>3533</v>
      </c>
      <c r="BH1639" s="6"/>
      <c r="BI1639" s="6"/>
      <c r="BJ1639" s="6"/>
      <c r="BK1639" s="21">
        <v>872043</v>
      </c>
      <c r="BL1639" s="21">
        <v>1276049</v>
      </c>
      <c r="BM1639" s="21">
        <v>10229</v>
      </c>
      <c r="BN1639" s="6"/>
      <c r="BO1639" s="6"/>
      <c r="BP1639" s="21">
        <v>446</v>
      </c>
      <c r="BQ1639" s="6"/>
      <c r="BR1639" s="21">
        <v>2128856</v>
      </c>
      <c r="BS1639" s="21">
        <v>2102092</v>
      </c>
      <c r="BT1639" s="21">
        <v>25735</v>
      </c>
      <c r="BU1639" s="21">
        <v>3882667</v>
      </c>
      <c r="BV1639" s="21"/>
      <c r="BW1639" s="21"/>
    </row>
    <row r="1640" spans="1:75">
      <c r="A1640" s="4" t="s">
        <v>98</v>
      </c>
      <c r="B1640" s="18">
        <v>41856</v>
      </c>
      <c r="C1640" s="4" t="s">
        <v>220</v>
      </c>
      <c r="D1640" s="5">
        <v>2014</v>
      </c>
      <c r="E1640" s="4" t="str">
        <f t="shared" ref="E1640:E1678" si="394">CONCATENATE(A1640,C1640,D1640)</f>
        <v>AdamsPrimary2014</v>
      </c>
      <c r="F1640" s="4">
        <v>6299</v>
      </c>
      <c r="G1640" s="4">
        <v>687</v>
      </c>
      <c r="H1640" s="4">
        <v>2343</v>
      </c>
      <c r="I1640" s="4">
        <v>0</v>
      </c>
      <c r="J1640" s="4">
        <v>0</v>
      </c>
      <c r="K1640" s="6">
        <f t="shared" ref="K1640:K1678" si="395">IF(ISBLANK(I1640),0,H1640+I1640-J1640)</f>
        <v>2343</v>
      </c>
      <c r="L1640" s="4">
        <f t="shared" ref="L1640:L1678" si="396">(H1640+I1640-J1640)-(O1640)</f>
        <v>0</v>
      </c>
      <c r="M1640" s="4">
        <v>6299</v>
      </c>
      <c r="N1640" s="4">
        <v>2387</v>
      </c>
      <c r="O1640" s="4">
        <v>2343</v>
      </c>
      <c r="P1640" s="4">
        <v>1</v>
      </c>
      <c r="Q1640" s="6"/>
      <c r="R1640" s="4">
        <v>43</v>
      </c>
      <c r="S1640" s="6"/>
      <c r="T1640" s="6"/>
      <c r="U1640" s="6"/>
      <c r="V1640" s="6"/>
      <c r="W1640" s="6"/>
      <c r="X1640" s="4">
        <v>0</v>
      </c>
      <c r="Z1640" s="4">
        <v>56</v>
      </c>
      <c r="AA1640" s="4">
        <v>1</v>
      </c>
      <c r="AB1640" s="4">
        <v>1</v>
      </c>
      <c r="AC1640" s="4">
        <v>0</v>
      </c>
      <c r="AD1640" s="6"/>
      <c r="AE1640" s="6"/>
      <c r="AF1640" s="6"/>
      <c r="AG1640" s="6"/>
      <c r="AH1640" s="4">
        <v>0</v>
      </c>
      <c r="AI1640" s="4">
        <v>0</v>
      </c>
      <c r="AJ1640" s="6"/>
      <c r="AK1640" s="6"/>
      <c r="AL1640" s="6"/>
      <c r="AM1640" s="6"/>
      <c r="AN1640" s="4">
        <v>0</v>
      </c>
      <c r="AO1640" s="4">
        <v>0</v>
      </c>
      <c r="AP1640" s="4">
        <v>0</v>
      </c>
      <c r="AQ1640" s="4">
        <v>0</v>
      </c>
      <c r="AR1640" s="4">
        <v>0</v>
      </c>
      <c r="AS1640" s="6"/>
      <c r="AT1640" s="6"/>
      <c r="AU1640" s="6"/>
      <c r="AV1640" s="6"/>
      <c r="AW1640" s="4">
        <v>56</v>
      </c>
      <c r="AX1640" s="4">
        <v>1</v>
      </c>
      <c r="AY1640" s="6"/>
      <c r="AZ1640" s="4">
        <v>0</v>
      </c>
      <c r="BA1640" s="6"/>
      <c r="BB1640" s="6"/>
      <c r="BC1640" s="6"/>
      <c r="BD1640" s="6"/>
      <c r="BE1640" s="6"/>
      <c r="BF1640" s="6"/>
      <c r="BG1640" s="8">
        <v>0</v>
      </c>
      <c r="BH1640" s="6"/>
      <c r="BI1640" s="6"/>
      <c r="BJ1640" s="6"/>
      <c r="BK1640" s="4">
        <v>1153</v>
      </c>
      <c r="BL1640" s="4">
        <v>1234</v>
      </c>
      <c r="BM1640" s="4">
        <v>1</v>
      </c>
      <c r="BN1640" s="6"/>
      <c r="BO1640" s="6"/>
      <c r="BP1640" s="4">
        <v>0</v>
      </c>
      <c r="BQ1640" s="6"/>
      <c r="BR1640" s="4">
        <v>2386</v>
      </c>
      <c r="BS1640" s="4">
        <v>2342</v>
      </c>
      <c r="BT1640" s="4">
        <v>44</v>
      </c>
    </row>
    <row r="1641" spans="1:75">
      <c r="A1641" s="4" t="s">
        <v>101</v>
      </c>
      <c r="B1641" s="18">
        <v>41856</v>
      </c>
      <c r="C1641" s="4" t="s">
        <v>220</v>
      </c>
      <c r="D1641" s="5">
        <v>2014</v>
      </c>
      <c r="E1641" s="4" t="str">
        <f t="shared" si="394"/>
        <v>AsotinPrimary2014</v>
      </c>
      <c r="F1641" s="4">
        <v>14172</v>
      </c>
      <c r="G1641" s="4">
        <v>1405</v>
      </c>
      <c r="H1641" s="4">
        <v>5456</v>
      </c>
      <c r="I1641" s="4">
        <v>0</v>
      </c>
      <c r="J1641" s="4">
        <v>0</v>
      </c>
      <c r="K1641" s="6">
        <f t="shared" si="395"/>
        <v>5456</v>
      </c>
      <c r="L1641" s="4">
        <f t="shared" si="396"/>
        <v>0</v>
      </c>
      <c r="M1641" s="4">
        <v>14172</v>
      </c>
      <c r="N1641" s="4">
        <v>5492</v>
      </c>
      <c r="O1641" s="4">
        <v>5456</v>
      </c>
      <c r="P1641" s="4">
        <v>0</v>
      </c>
      <c r="Q1641" s="6"/>
      <c r="R1641" s="4">
        <v>36</v>
      </c>
      <c r="S1641" s="6"/>
      <c r="T1641" s="6"/>
      <c r="U1641" s="6"/>
      <c r="V1641" s="6"/>
      <c r="W1641" s="6"/>
      <c r="X1641" s="4">
        <v>0</v>
      </c>
      <c r="Z1641" s="4">
        <v>0</v>
      </c>
      <c r="AA1641" s="4">
        <v>0</v>
      </c>
      <c r="AB1641" s="4">
        <v>0</v>
      </c>
      <c r="AC1641" s="4">
        <v>0</v>
      </c>
      <c r="AD1641" s="6"/>
      <c r="AE1641" s="6"/>
      <c r="AF1641" s="6"/>
      <c r="AG1641" s="6"/>
      <c r="AH1641" s="4">
        <v>0</v>
      </c>
      <c r="AI1641" s="4">
        <v>0</v>
      </c>
      <c r="AJ1641" s="6"/>
      <c r="AK1641" s="6"/>
      <c r="AL1641" s="6"/>
      <c r="AM1641" s="6"/>
      <c r="AN1641" s="4">
        <v>0</v>
      </c>
      <c r="AO1641" s="4">
        <v>0</v>
      </c>
      <c r="AP1641" s="4">
        <v>0</v>
      </c>
      <c r="AQ1641" s="4">
        <v>0</v>
      </c>
      <c r="AR1641" s="4">
        <v>0</v>
      </c>
      <c r="AS1641" s="6"/>
      <c r="AT1641" s="6"/>
      <c r="AU1641" s="6"/>
      <c r="AV1641" s="6"/>
      <c r="AW1641" s="4">
        <v>0</v>
      </c>
      <c r="AX1641" s="4">
        <v>0</v>
      </c>
      <c r="AY1641" s="6"/>
      <c r="AZ1641" s="4">
        <v>0</v>
      </c>
      <c r="BA1641" s="6"/>
      <c r="BB1641" s="6"/>
      <c r="BC1641" s="6"/>
      <c r="BD1641" s="6"/>
      <c r="BE1641" s="6"/>
      <c r="BF1641" s="6"/>
      <c r="BG1641" s="8">
        <v>1</v>
      </c>
      <c r="BH1641" s="6"/>
      <c r="BI1641" s="6"/>
      <c r="BJ1641" s="6"/>
      <c r="BK1641" s="4">
        <v>0</v>
      </c>
      <c r="BL1641" s="4">
        <v>5491</v>
      </c>
      <c r="BM1641" s="4">
        <v>1</v>
      </c>
      <c r="BN1641" s="6"/>
      <c r="BO1641" s="6"/>
      <c r="BP1641" s="4">
        <v>0</v>
      </c>
      <c r="BQ1641" s="6"/>
      <c r="BR1641" s="4">
        <v>5492</v>
      </c>
      <c r="BS1641" s="4">
        <v>5456</v>
      </c>
      <c r="BT1641" s="4">
        <v>36</v>
      </c>
    </row>
    <row r="1642" spans="1:75">
      <c r="A1642" s="4" t="s">
        <v>103</v>
      </c>
      <c r="B1642" s="18">
        <v>41856</v>
      </c>
      <c r="C1642" s="4" t="s">
        <v>220</v>
      </c>
      <c r="D1642" s="5">
        <v>2014</v>
      </c>
      <c r="E1642" s="4" t="str">
        <f t="shared" si="394"/>
        <v>BentonPrimary2014</v>
      </c>
      <c r="F1642" s="4">
        <v>98842</v>
      </c>
      <c r="G1642" s="4">
        <v>9853</v>
      </c>
      <c r="H1642" s="4">
        <v>37694</v>
      </c>
      <c r="I1642" s="4">
        <v>1</v>
      </c>
      <c r="J1642" s="4">
        <v>1</v>
      </c>
      <c r="K1642" s="6">
        <f t="shared" si="395"/>
        <v>37694</v>
      </c>
      <c r="L1642" s="4">
        <f t="shared" si="396"/>
        <v>0</v>
      </c>
      <c r="M1642" s="4">
        <v>99044</v>
      </c>
      <c r="N1642" s="4">
        <v>38096</v>
      </c>
      <c r="O1642" s="4">
        <v>37694</v>
      </c>
      <c r="P1642" s="4">
        <v>0</v>
      </c>
      <c r="Q1642" s="6"/>
      <c r="R1642" s="4">
        <v>402</v>
      </c>
      <c r="S1642" s="6"/>
      <c r="T1642" s="6"/>
      <c r="U1642" s="6"/>
      <c r="V1642" s="6"/>
      <c r="W1642" s="6"/>
      <c r="X1642" s="4">
        <v>0</v>
      </c>
      <c r="Z1642" s="4">
        <v>730</v>
      </c>
      <c r="AA1642" s="4">
        <v>130</v>
      </c>
      <c r="AB1642" s="4">
        <v>130</v>
      </c>
      <c r="AC1642" s="4">
        <v>0</v>
      </c>
      <c r="AD1642" s="6"/>
      <c r="AE1642" s="6"/>
      <c r="AF1642" s="6"/>
      <c r="AG1642" s="6"/>
      <c r="AH1642" s="4">
        <v>0</v>
      </c>
      <c r="AI1642" s="4">
        <v>0</v>
      </c>
      <c r="AJ1642" s="6"/>
      <c r="AK1642" s="6"/>
      <c r="AL1642" s="6"/>
      <c r="AM1642" s="6"/>
      <c r="AN1642" s="4">
        <v>0</v>
      </c>
      <c r="AO1642" s="4">
        <v>1</v>
      </c>
      <c r="AP1642" s="4">
        <v>0</v>
      </c>
      <c r="AQ1642" s="4">
        <v>1</v>
      </c>
      <c r="AR1642" s="4">
        <v>0</v>
      </c>
      <c r="AS1642" s="6"/>
      <c r="AT1642" s="6"/>
      <c r="AU1642" s="6"/>
      <c r="AV1642" s="6"/>
      <c r="AW1642" s="4">
        <v>730</v>
      </c>
      <c r="AX1642" s="4">
        <v>130</v>
      </c>
      <c r="AY1642" s="6"/>
      <c r="AZ1642" s="4">
        <v>0</v>
      </c>
      <c r="BA1642" s="6"/>
      <c r="BB1642" s="6"/>
      <c r="BC1642" s="6"/>
      <c r="BD1642" s="6"/>
      <c r="BE1642" s="6"/>
      <c r="BF1642" s="6"/>
      <c r="BG1642" s="8">
        <v>9</v>
      </c>
      <c r="BH1642" s="6"/>
      <c r="BI1642" s="6"/>
      <c r="BJ1642" s="6"/>
      <c r="BK1642" s="4">
        <v>16324</v>
      </c>
      <c r="BL1642" s="4">
        <v>21763</v>
      </c>
      <c r="BM1642" s="4">
        <v>34</v>
      </c>
      <c r="BN1642" s="6"/>
      <c r="BO1642" s="6"/>
      <c r="BP1642" s="4">
        <v>4</v>
      </c>
      <c r="BQ1642" s="6"/>
      <c r="BR1642" s="4">
        <v>37965</v>
      </c>
      <c r="BS1642" s="4">
        <v>37563</v>
      </c>
      <c r="BT1642" s="4">
        <v>402</v>
      </c>
    </row>
    <row r="1643" spans="1:75">
      <c r="A1643" s="4" t="s">
        <v>105</v>
      </c>
      <c r="B1643" s="18">
        <v>41856</v>
      </c>
      <c r="C1643" s="4" t="s">
        <v>220</v>
      </c>
      <c r="D1643" s="5">
        <v>2014</v>
      </c>
      <c r="E1643" s="4" t="str">
        <f t="shared" si="394"/>
        <v>ChelanPrimary2014</v>
      </c>
      <c r="F1643" s="4">
        <v>39775</v>
      </c>
      <c r="G1643" s="4">
        <v>3476</v>
      </c>
      <c r="H1643" s="4">
        <v>13236</v>
      </c>
      <c r="I1643" s="4">
        <v>0</v>
      </c>
      <c r="J1643" s="4">
        <v>0</v>
      </c>
      <c r="K1643" s="6">
        <f t="shared" si="395"/>
        <v>13236</v>
      </c>
      <c r="L1643" s="4">
        <f t="shared" si="396"/>
        <v>0</v>
      </c>
      <c r="M1643" s="4">
        <v>39840</v>
      </c>
      <c r="N1643" s="4">
        <v>13315</v>
      </c>
      <c r="O1643" s="4">
        <v>13236</v>
      </c>
      <c r="P1643" s="4">
        <v>0</v>
      </c>
      <c r="Q1643" s="6"/>
      <c r="R1643" s="4">
        <v>79</v>
      </c>
      <c r="S1643" s="6"/>
      <c r="T1643" s="6"/>
      <c r="U1643" s="6"/>
      <c r="V1643" s="6"/>
      <c r="W1643" s="6"/>
      <c r="X1643" s="4">
        <v>0</v>
      </c>
      <c r="Z1643" s="4">
        <v>301</v>
      </c>
      <c r="AA1643" s="4">
        <v>49</v>
      </c>
      <c r="AB1643" s="4">
        <v>48</v>
      </c>
      <c r="AC1643" s="4">
        <v>1</v>
      </c>
      <c r="AD1643" s="6"/>
      <c r="AE1643" s="6"/>
      <c r="AF1643" s="6"/>
      <c r="AG1643" s="6"/>
      <c r="AH1643" s="4">
        <v>0</v>
      </c>
      <c r="AI1643" s="4">
        <v>0</v>
      </c>
      <c r="AJ1643" s="6"/>
      <c r="AK1643" s="6"/>
      <c r="AL1643" s="6"/>
      <c r="AM1643" s="6"/>
      <c r="AN1643" s="4">
        <v>0</v>
      </c>
      <c r="AO1643" s="4">
        <v>0</v>
      </c>
      <c r="AP1643" s="4">
        <v>0</v>
      </c>
      <c r="AQ1643" s="4">
        <v>0</v>
      </c>
      <c r="AR1643" s="4">
        <v>0</v>
      </c>
      <c r="AS1643" s="6"/>
      <c r="AT1643" s="6"/>
      <c r="AU1643" s="6"/>
      <c r="AV1643" s="6"/>
      <c r="AW1643" s="4">
        <v>301</v>
      </c>
      <c r="AX1643" s="4">
        <v>48</v>
      </c>
      <c r="AY1643" s="6"/>
      <c r="AZ1643" s="4">
        <v>2</v>
      </c>
      <c r="BA1643" s="6"/>
      <c r="BB1643" s="6"/>
      <c r="BC1643" s="6"/>
      <c r="BD1643" s="6"/>
      <c r="BE1643" s="6"/>
      <c r="BF1643" s="6"/>
      <c r="BG1643" s="8">
        <v>12</v>
      </c>
      <c r="BH1643" s="6"/>
      <c r="BI1643" s="6"/>
      <c r="BJ1643" s="6"/>
      <c r="BK1643" s="4">
        <v>8044</v>
      </c>
      <c r="BL1643" s="4">
        <v>5257</v>
      </c>
      <c r="BM1643" s="4">
        <v>17</v>
      </c>
      <c r="BN1643" s="6"/>
      <c r="BO1643" s="6"/>
      <c r="BP1643" s="4">
        <v>2</v>
      </c>
      <c r="BQ1643" s="6"/>
      <c r="BR1643" s="4">
        <v>13264</v>
      </c>
      <c r="BS1643" s="4">
        <v>13186</v>
      </c>
      <c r="BT1643" s="4">
        <v>78</v>
      </c>
    </row>
    <row r="1644" spans="1:75" ht="43.5">
      <c r="A1644" s="4" t="s">
        <v>107</v>
      </c>
      <c r="B1644" s="18">
        <v>41856</v>
      </c>
      <c r="C1644" s="4" t="s">
        <v>220</v>
      </c>
      <c r="D1644" s="5">
        <v>2014</v>
      </c>
      <c r="E1644" s="4" t="str">
        <f t="shared" si="394"/>
        <v>ClallamPrimary2014</v>
      </c>
      <c r="F1644" s="4">
        <v>47133</v>
      </c>
      <c r="G1644" s="4">
        <v>4224</v>
      </c>
      <c r="H1644" s="4">
        <v>17510</v>
      </c>
      <c r="I1644" s="4">
        <v>0</v>
      </c>
      <c r="J1644" s="4">
        <v>3</v>
      </c>
      <c r="K1644" s="6">
        <f t="shared" si="395"/>
        <v>17507</v>
      </c>
      <c r="L1644" s="4">
        <f t="shared" si="396"/>
        <v>0</v>
      </c>
      <c r="M1644" s="4">
        <v>47136</v>
      </c>
      <c r="N1644" s="4">
        <v>17763</v>
      </c>
      <c r="O1644" s="4">
        <v>17507</v>
      </c>
      <c r="P1644" s="4">
        <v>2</v>
      </c>
      <c r="Q1644" s="6"/>
      <c r="R1644" s="4">
        <v>251</v>
      </c>
      <c r="S1644" s="6"/>
      <c r="T1644" s="6"/>
      <c r="U1644" s="6"/>
      <c r="V1644" s="6"/>
      <c r="W1644" s="6"/>
      <c r="X1644" s="4">
        <v>3</v>
      </c>
      <c r="Y1644" s="2" t="s">
        <v>1217</v>
      </c>
      <c r="Z1644" s="4">
        <v>573</v>
      </c>
      <c r="AA1644" s="4">
        <v>81</v>
      </c>
      <c r="AB1644" s="4">
        <v>81</v>
      </c>
      <c r="AC1644" s="4">
        <v>0</v>
      </c>
      <c r="AD1644" s="6"/>
      <c r="AE1644" s="6"/>
      <c r="AF1644" s="6"/>
      <c r="AG1644" s="6"/>
      <c r="AH1644" s="4">
        <v>0</v>
      </c>
      <c r="AI1644" s="4">
        <v>0</v>
      </c>
      <c r="AJ1644" s="6"/>
      <c r="AK1644" s="6"/>
      <c r="AL1644" s="6"/>
      <c r="AM1644" s="6"/>
      <c r="AN1644" s="4">
        <v>0</v>
      </c>
      <c r="AO1644" s="4">
        <v>0</v>
      </c>
      <c r="AP1644" s="4">
        <v>0</v>
      </c>
      <c r="AQ1644" s="4">
        <v>0</v>
      </c>
      <c r="AR1644" s="4">
        <v>0</v>
      </c>
      <c r="AS1644" s="6"/>
      <c r="AT1644" s="6"/>
      <c r="AU1644" s="6"/>
      <c r="AV1644" s="6"/>
      <c r="AW1644" s="4">
        <v>573</v>
      </c>
      <c r="AX1644" s="4">
        <v>81</v>
      </c>
      <c r="AY1644" s="6"/>
      <c r="AZ1644" s="4">
        <v>0</v>
      </c>
      <c r="BA1644" s="6"/>
      <c r="BB1644" s="6"/>
      <c r="BC1644" s="6"/>
      <c r="BD1644" s="6"/>
      <c r="BE1644" s="6"/>
      <c r="BF1644" s="6"/>
      <c r="BG1644" s="8">
        <v>8</v>
      </c>
      <c r="BH1644" s="6"/>
      <c r="BI1644" s="6"/>
      <c r="BJ1644" s="6"/>
      <c r="BK1644" s="4">
        <v>10524</v>
      </c>
      <c r="BL1644" s="4">
        <v>7231</v>
      </c>
      <c r="BM1644" s="4">
        <v>9</v>
      </c>
      <c r="BN1644" s="6"/>
      <c r="BO1644" s="6"/>
      <c r="BP1644" s="4">
        <v>10</v>
      </c>
      <c r="BQ1644" s="6"/>
      <c r="BR1644" s="4">
        <v>17682</v>
      </c>
      <c r="BS1644" s="4">
        <v>17426</v>
      </c>
      <c r="BT1644" s="4">
        <v>256</v>
      </c>
    </row>
    <row r="1645" spans="1:75" ht="72.599999999999994">
      <c r="A1645" s="4" t="s">
        <v>109</v>
      </c>
      <c r="B1645" s="18">
        <v>41856</v>
      </c>
      <c r="C1645" s="4" t="s">
        <v>220</v>
      </c>
      <c r="D1645" s="5">
        <v>2014</v>
      </c>
      <c r="E1645" s="4" t="str">
        <f t="shared" si="394"/>
        <v>ClarkPrimary2014</v>
      </c>
      <c r="F1645" s="4">
        <v>251835</v>
      </c>
      <c r="G1645" s="4">
        <v>25494</v>
      </c>
      <c r="H1645" s="4">
        <v>72041</v>
      </c>
      <c r="I1645" s="4">
        <v>10</v>
      </c>
      <c r="J1645" s="4">
        <v>1</v>
      </c>
      <c r="K1645" s="6">
        <f t="shared" si="395"/>
        <v>72050</v>
      </c>
      <c r="L1645" s="4">
        <f t="shared" si="396"/>
        <v>-1</v>
      </c>
      <c r="M1645" s="4">
        <v>252055</v>
      </c>
      <c r="N1645" s="4">
        <v>73119</v>
      </c>
      <c r="O1645" s="4">
        <v>72051</v>
      </c>
      <c r="P1645" s="4">
        <v>0</v>
      </c>
      <c r="Q1645" s="6"/>
      <c r="R1645" s="4">
        <v>1068</v>
      </c>
      <c r="S1645" s="6"/>
      <c r="T1645" s="6"/>
      <c r="U1645" s="6"/>
      <c r="V1645" s="6"/>
      <c r="W1645" s="6"/>
      <c r="X1645" s="4">
        <v>0</v>
      </c>
      <c r="Y1645" s="2" t="s">
        <v>1218</v>
      </c>
      <c r="Z1645" s="4">
        <v>2231</v>
      </c>
      <c r="AA1645" s="4">
        <v>378</v>
      </c>
      <c r="AB1645" s="4">
        <v>368</v>
      </c>
      <c r="AC1645" s="4">
        <v>10</v>
      </c>
      <c r="AD1645" s="6"/>
      <c r="AE1645" s="6"/>
      <c r="AF1645" s="6"/>
      <c r="AG1645" s="6"/>
      <c r="AH1645" s="4">
        <v>0</v>
      </c>
      <c r="AI1645" s="4">
        <v>0</v>
      </c>
      <c r="AJ1645" s="6"/>
      <c r="AK1645" s="6"/>
      <c r="AL1645" s="6"/>
      <c r="AM1645" s="6"/>
      <c r="AN1645" s="4">
        <v>0</v>
      </c>
      <c r="AO1645" s="4">
        <v>0</v>
      </c>
      <c r="AP1645" s="4">
        <v>0</v>
      </c>
      <c r="AQ1645" s="4">
        <v>0</v>
      </c>
      <c r="AR1645" s="4">
        <v>0</v>
      </c>
      <c r="AS1645" s="6"/>
      <c r="AT1645" s="6"/>
      <c r="AU1645" s="6"/>
      <c r="AV1645" s="6"/>
      <c r="AW1645" s="4">
        <v>2231</v>
      </c>
      <c r="AX1645" s="4">
        <v>368</v>
      </c>
      <c r="AY1645" s="6"/>
      <c r="AZ1645" s="4">
        <v>2</v>
      </c>
      <c r="BA1645" s="6"/>
      <c r="BB1645" s="6"/>
      <c r="BC1645" s="6"/>
      <c r="BD1645" s="6"/>
      <c r="BE1645" s="6"/>
      <c r="BF1645" s="6"/>
      <c r="BG1645" s="8">
        <v>30</v>
      </c>
      <c r="BH1645" s="6"/>
      <c r="BI1645" s="6"/>
      <c r="BJ1645" s="6"/>
      <c r="BK1645" s="4">
        <v>16403</v>
      </c>
      <c r="BL1645" s="4">
        <v>56684</v>
      </c>
      <c r="BM1645" s="4">
        <v>30</v>
      </c>
      <c r="BN1645" s="6"/>
      <c r="BO1645" s="6"/>
      <c r="BP1645" s="4">
        <v>0</v>
      </c>
      <c r="BQ1645" s="6"/>
      <c r="BR1645" s="4">
        <v>72739</v>
      </c>
      <c r="BS1645" s="4">
        <v>71681</v>
      </c>
      <c r="BT1645" s="4">
        <v>1058</v>
      </c>
    </row>
    <row r="1646" spans="1:75">
      <c r="A1646" s="4" t="s">
        <v>111</v>
      </c>
      <c r="B1646" s="18">
        <v>41856</v>
      </c>
      <c r="C1646" s="4" t="s">
        <v>220</v>
      </c>
      <c r="D1646" s="5">
        <v>2014</v>
      </c>
      <c r="E1646" s="4" t="str">
        <f t="shared" si="394"/>
        <v>ColumbiaPrimary2014</v>
      </c>
      <c r="F1646" s="4">
        <v>2623</v>
      </c>
      <c r="G1646" s="4">
        <v>227</v>
      </c>
      <c r="H1646" s="4">
        <v>1307</v>
      </c>
      <c r="I1646" s="4">
        <v>0</v>
      </c>
      <c r="J1646" s="4">
        <v>0</v>
      </c>
      <c r="K1646" s="6">
        <f t="shared" si="395"/>
        <v>1307</v>
      </c>
      <c r="L1646" s="4">
        <f t="shared" si="396"/>
        <v>0</v>
      </c>
      <c r="M1646" s="4">
        <v>2623</v>
      </c>
      <c r="N1646" s="4">
        <v>1311</v>
      </c>
      <c r="O1646" s="4">
        <v>1307</v>
      </c>
      <c r="P1646" s="4">
        <v>0</v>
      </c>
      <c r="Q1646" s="6"/>
      <c r="R1646" s="4">
        <v>4</v>
      </c>
      <c r="S1646" s="6"/>
      <c r="T1646" s="6"/>
      <c r="U1646" s="6"/>
      <c r="V1646" s="6"/>
      <c r="W1646" s="6"/>
      <c r="X1646" s="4">
        <v>0</v>
      </c>
      <c r="Z1646" s="4">
        <v>23</v>
      </c>
      <c r="AA1646" s="4">
        <v>1</v>
      </c>
      <c r="AB1646" s="4">
        <v>1</v>
      </c>
      <c r="AC1646" s="4">
        <v>0</v>
      </c>
      <c r="AD1646" s="6"/>
      <c r="AE1646" s="6"/>
      <c r="AF1646" s="6"/>
      <c r="AG1646" s="6"/>
      <c r="AH1646" s="4">
        <v>0</v>
      </c>
      <c r="AI1646" s="4">
        <v>0</v>
      </c>
      <c r="AJ1646" s="6"/>
      <c r="AK1646" s="6"/>
      <c r="AL1646" s="6"/>
      <c r="AM1646" s="6"/>
      <c r="AN1646" s="4">
        <v>0</v>
      </c>
      <c r="AO1646" s="4">
        <v>0</v>
      </c>
      <c r="AP1646" s="4">
        <v>0</v>
      </c>
      <c r="AQ1646" s="4">
        <v>0</v>
      </c>
      <c r="AR1646" s="4">
        <v>0</v>
      </c>
      <c r="AS1646" s="6"/>
      <c r="AT1646" s="6"/>
      <c r="AU1646" s="6"/>
      <c r="AV1646" s="6"/>
      <c r="AW1646" s="4">
        <v>23</v>
      </c>
      <c r="AX1646" s="4">
        <v>1</v>
      </c>
      <c r="AY1646" s="6"/>
      <c r="AZ1646" s="4">
        <v>0</v>
      </c>
      <c r="BA1646" s="6"/>
      <c r="BB1646" s="6"/>
      <c r="BC1646" s="6"/>
      <c r="BD1646" s="6"/>
      <c r="BE1646" s="6"/>
      <c r="BF1646" s="6"/>
      <c r="BG1646" s="8">
        <v>0</v>
      </c>
      <c r="BH1646" s="6"/>
      <c r="BI1646" s="6"/>
      <c r="BJ1646" s="6"/>
      <c r="BK1646" s="4">
        <v>719</v>
      </c>
      <c r="BL1646" s="4">
        <v>592</v>
      </c>
      <c r="BM1646" s="4">
        <v>0</v>
      </c>
      <c r="BN1646" s="6"/>
      <c r="BO1646" s="6"/>
      <c r="BP1646" s="4">
        <v>0</v>
      </c>
      <c r="BQ1646" s="6"/>
      <c r="BR1646" s="4">
        <v>1310</v>
      </c>
      <c r="BS1646" s="4">
        <v>1306</v>
      </c>
      <c r="BT1646" s="4">
        <v>4</v>
      </c>
    </row>
    <row r="1647" spans="1:75">
      <c r="A1647" s="4" t="s">
        <v>113</v>
      </c>
      <c r="B1647" s="18">
        <v>41856</v>
      </c>
      <c r="C1647" s="4" t="s">
        <v>220</v>
      </c>
      <c r="D1647" s="5">
        <v>2014</v>
      </c>
      <c r="E1647" s="4" t="str">
        <f t="shared" si="394"/>
        <v>CowlitzPrimary2014</v>
      </c>
      <c r="F1647" s="4">
        <v>58354</v>
      </c>
      <c r="G1647" s="4">
        <v>5838</v>
      </c>
      <c r="H1647" s="4">
        <v>19147</v>
      </c>
      <c r="I1647" s="4">
        <v>2</v>
      </c>
      <c r="J1647" s="4">
        <v>1</v>
      </c>
      <c r="K1647" s="6">
        <f t="shared" si="395"/>
        <v>19148</v>
      </c>
      <c r="L1647" s="4">
        <f t="shared" si="396"/>
        <v>0</v>
      </c>
      <c r="M1647" s="4">
        <v>58364</v>
      </c>
      <c r="N1647" s="4">
        <v>19318</v>
      </c>
      <c r="O1647" s="4">
        <v>19148</v>
      </c>
      <c r="P1647" s="4">
        <v>0</v>
      </c>
      <c r="Q1647" s="6"/>
      <c r="R1647" s="4">
        <v>170</v>
      </c>
      <c r="S1647" s="6"/>
      <c r="T1647" s="6"/>
      <c r="U1647" s="6"/>
      <c r="V1647" s="6"/>
      <c r="W1647" s="6"/>
      <c r="X1647" s="4">
        <v>0</v>
      </c>
      <c r="Z1647" s="4">
        <v>510</v>
      </c>
      <c r="AA1647" s="4">
        <v>54</v>
      </c>
      <c r="AB1647" s="4">
        <v>53</v>
      </c>
      <c r="AC1647" s="4">
        <v>1</v>
      </c>
      <c r="AD1647" s="6"/>
      <c r="AE1647" s="6"/>
      <c r="AF1647" s="6"/>
      <c r="AG1647" s="6"/>
      <c r="AH1647" s="4">
        <v>0</v>
      </c>
      <c r="AI1647" s="4">
        <v>0</v>
      </c>
      <c r="AJ1647" s="6"/>
      <c r="AK1647" s="6"/>
      <c r="AL1647" s="6"/>
      <c r="AM1647" s="6"/>
      <c r="AN1647" s="4">
        <v>0</v>
      </c>
      <c r="AO1647" s="4">
        <v>0</v>
      </c>
      <c r="AP1647" s="4">
        <v>0</v>
      </c>
      <c r="AQ1647" s="4">
        <v>0</v>
      </c>
      <c r="AR1647" s="4">
        <v>0</v>
      </c>
      <c r="AS1647" s="6"/>
      <c r="AT1647" s="6"/>
      <c r="AU1647" s="6"/>
      <c r="AV1647" s="6"/>
      <c r="AW1647" s="4">
        <v>510</v>
      </c>
      <c r="AX1647" s="4">
        <v>53</v>
      </c>
      <c r="AY1647" s="6"/>
      <c r="AZ1647" s="4">
        <v>0</v>
      </c>
      <c r="BA1647" s="6"/>
      <c r="BB1647" s="6"/>
      <c r="BC1647" s="6"/>
      <c r="BD1647" s="6"/>
      <c r="BE1647" s="6"/>
      <c r="BF1647" s="6"/>
      <c r="BG1647" s="8">
        <v>35</v>
      </c>
      <c r="BH1647" s="6"/>
      <c r="BI1647" s="6"/>
      <c r="BJ1647" s="6"/>
      <c r="BK1647" s="4">
        <v>12735</v>
      </c>
      <c r="BL1647" s="4">
        <v>6548</v>
      </c>
      <c r="BM1647" s="4">
        <v>0</v>
      </c>
      <c r="BN1647" s="6"/>
      <c r="BO1647" s="6"/>
      <c r="BP1647" s="4">
        <v>0</v>
      </c>
      <c r="BQ1647" s="6"/>
      <c r="BR1647" s="4">
        <v>19264</v>
      </c>
      <c r="BS1647" s="4">
        <v>19095</v>
      </c>
      <c r="BT1647" s="4">
        <v>169</v>
      </c>
    </row>
    <row r="1648" spans="1:75">
      <c r="A1648" s="4" t="s">
        <v>115</v>
      </c>
      <c r="B1648" s="18">
        <v>41856</v>
      </c>
      <c r="C1648" s="4" t="s">
        <v>220</v>
      </c>
      <c r="D1648" s="5">
        <v>2014</v>
      </c>
      <c r="E1648" s="4" t="str">
        <f t="shared" si="394"/>
        <v>DouglasPrimary2014</v>
      </c>
      <c r="F1648" s="4">
        <v>19222</v>
      </c>
      <c r="G1648" s="4">
        <v>1822</v>
      </c>
      <c r="H1648" s="4">
        <v>6664</v>
      </c>
      <c r="I1648" s="4">
        <v>0</v>
      </c>
      <c r="J1648" s="4">
        <v>2</v>
      </c>
      <c r="K1648" s="6">
        <f t="shared" si="395"/>
        <v>6662</v>
      </c>
      <c r="L1648" s="4">
        <f t="shared" si="396"/>
        <v>0</v>
      </c>
      <c r="M1648" s="4">
        <v>19222</v>
      </c>
      <c r="N1648" s="4">
        <v>6751</v>
      </c>
      <c r="O1648" s="4">
        <v>6662</v>
      </c>
      <c r="P1648" s="4">
        <v>0</v>
      </c>
      <c r="Q1648" s="6"/>
      <c r="R1648" s="4">
        <v>89</v>
      </c>
      <c r="S1648" s="6"/>
      <c r="T1648" s="6"/>
      <c r="U1648" s="6"/>
      <c r="V1648" s="6"/>
      <c r="W1648" s="6"/>
      <c r="X1648" s="4">
        <v>0</v>
      </c>
      <c r="Z1648" s="4">
        <v>139</v>
      </c>
      <c r="AA1648" s="4">
        <v>18</v>
      </c>
      <c r="AB1648" s="4">
        <v>18</v>
      </c>
      <c r="AC1648" s="4">
        <v>0</v>
      </c>
      <c r="AD1648" s="6"/>
      <c r="AE1648" s="6"/>
      <c r="AF1648" s="6"/>
      <c r="AG1648" s="6"/>
      <c r="AH1648" s="4">
        <v>0</v>
      </c>
      <c r="AI1648" s="4">
        <v>0</v>
      </c>
      <c r="AJ1648" s="6"/>
      <c r="AK1648" s="6"/>
      <c r="AL1648" s="6"/>
      <c r="AM1648" s="6"/>
      <c r="AN1648" s="4">
        <v>0</v>
      </c>
      <c r="AO1648" s="4">
        <v>2</v>
      </c>
      <c r="AP1648" s="4">
        <v>0</v>
      </c>
      <c r="AQ1648" s="4">
        <v>2</v>
      </c>
      <c r="AR1648" s="4">
        <v>0</v>
      </c>
      <c r="AS1648" s="6"/>
      <c r="AT1648" s="6"/>
      <c r="AU1648" s="6"/>
      <c r="AV1648" s="6"/>
      <c r="AW1648" s="4">
        <v>139</v>
      </c>
      <c r="AX1648" s="4">
        <v>18</v>
      </c>
      <c r="AY1648" s="6"/>
      <c r="AZ1648" s="4">
        <v>0</v>
      </c>
      <c r="BA1648" s="6"/>
      <c r="BB1648" s="6"/>
      <c r="BC1648" s="6"/>
      <c r="BD1648" s="6"/>
      <c r="BE1648" s="6"/>
      <c r="BF1648" s="6"/>
      <c r="BG1648" s="8">
        <v>7</v>
      </c>
      <c r="BH1648" s="6"/>
      <c r="BI1648" s="6"/>
      <c r="BJ1648" s="6"/>
      <c r="BK1648" s="4">
        <v>927</v>
      </c>
      <c r="BL1648" s="4">
        <v>5817</v>
      </c>
      <c r="BM1648" s="4">
        <v>3</v>
      </c>
      <c r="BN1648" s="6"/>
      <c r="BO1648" s="6"/>
      <c r="BP1648" s="4">
        <v>2</v>
      </c>
      <c r="BQ1648" s="6"/>
      <c r="BR1648" s="4">
        <v>6731</v>
      </c>
      <c r="BS1648" s="4">
        <v>6642</v>
      </c>
      <c r="BT1648" s="4">
        <v>89</v>
      </c>
    </row>
    <row r="1649" spans="1:72">
      <c r="A1649" s="4" t="s">
        <v>117</v>
      </c>
      <c r="B1649" s="18">
        <v>41856</v>
      </c>
      <c r="C1649" s="4" t="s">
        <v>220</v>
      </c>
      <c r="D1649" s="5">
        <v>2014</v>
      </c>
      <c r="E1649" s="4" t="str">
        <f t="shared" si="394"/>
        <v>FerryPrimary2014</v>
      </c>
      <c r="F1649" s="4">
        <v>4493</v>
      </c>
      <c r="G1649" s="4">
        <v>601</v>
      </c>
      <c r="H1649" s="4">
        <v>2436</v>
      </c>
      <c r="I1649" s="4">
        <v>0</v>
      </c>
      <c r="J1649" s="4">
        <v>0</v>
      </c>
      <c r="K1649" s="6">
        <f t="shared" si="395"/>
        <v>2436</v>
      </c>
      <c r="L1649" s="4">
        <f t="shared" si="396"/>
        <v>0</v>
      </c>
      <c r="M1649" s="4">
        <v>4493</v>
      </c>
      <c r="N1649" s="4">
        <v>2470</v>
      </c>
      <c r="O1649" s="4">
        <v>2436</v>
      </c>
      <c r="P1649" s="4">
        <v>0</v>
      </c>
      <c r="Q1649" s="6"/>
      <c r="R1649" s="4">
        <v>34</v>
      </c>
      <c r="S1649" s="6"/>
      <c r="T1649" s="6"/>
      <c r="U1649" s="6"/>
      <c r="V1649" s="6"/>
      <c r="W1649" s="6"/>
      <c r="X1649" s="4">
        <v>0</v>
      </c>
      <c r="Z1649" s="4">
        <v>46</v>
      </c>
      <c r="AA1649" s="4">
        <v>12</v>
      </c>
      <c r="AB1649" s="4">
        <v>12</v>
      </c>
      <c r="AC1649" s="4">
        <v>0</v>
      </c>
      <c r="AD1649" s="6"/>
      <c r="AE1649" s="6"/>
      <c r="AF1649" s="6"/>
      <c r="AG1649" s="6"/>
      <c r="AH1649" s="4">
        <v>0</v>
      </c>
      <c r="AI1649" s="4">
        <v>0</v>
      </c>
      <c r="AJ1649" s="6"/>
      <c r="AK1649" s="6"/>
      <c r="AL1649" s="6"/>
      <c r="AM1649" s="6"/>
      <c r="AN1649" s="4">
        <v>0</v>
      </c>
      <c r="AO1649" s="4">
        <v>0</v>
      </c>
      <c r="AP1649" s="4">
        <v>0</v>
      </c>
      <c r="AQ1649" s="4">
        <v>0</v>
      </c>
      <c r="AR1649" s="4">
        <v>0</v>
      </c>
      <c r="AS1649" s="6"/>
      <c r="AT1649" s="6"/>
      <c r="AU1649" s="6"/>
      <c r="AV1649" s="6"/>
      <c r="AW1649" s="4">
        <v>46</v>
      </c>
      <c r="AX1649" s="4">
        <v>12</v>
      </c>
      <c r="AY1649" s="6"/>
      <c r="AZ1649" s="4">
        <v>0</v>
      </c>
      <c r="BA1649" s="6"/>
      <c r="BB1649" s="6"/>
      <c r="BC1649" s="6"/>
      <c r="BD1649" s="6"/>
      <c r="BE1649" s="6"/>
      <c r="BF1649" s="6"/>
      <c r="BG1649" s="8">
        <v>0</v>
      </c>
      <c r="BH1649" s="6"/>
      <c r="BI1649" s="6"/>
      <c r="BJ1649" s="6"/>
      <c r="BK1649" s="4">
        <v>0</v>
      </c>
      <c r="BL1649" s="4">
        <v>2470</v>
      </c>
      <c r="BM1649" s="4">
        <v>1</v>
      </c>
      <c r="BN1649" s="6"/>
      <c r="BO1649" s="6"/>
      <c r="BP1649" s="4">
        <v>0</v>
      </c>
      <c r="BQ1649" s="6"/>
      <c r="BR1649" s="4">
        <v>2458</v>
      </c>
      <c r="BS1649" s="4">
        <v>2424</v>
      </c>
      <c r="BT1649" s="4">
        <v>34</v>
      </c>
    </row>
    <row r="1650" spans="1:72">
      <c r="A1650" s="4" t="s">
        <v>119</v>
      </c>
      <c r="B1650" s="18">
        <v>41856</v>
      </c>
      <c r="C1650" s="4" t="s">
        <v>220</v>
      </c>
      <c r="D1650" s="5">
        <v>2014</v>
      </c>
      <c r="E1650" s="4" t="str">
        <f t="shared" si="394"/>
        <v>FranklinPrimary2014</v>
      </c>
      <c r="F1650" s="4">
        <v>30334</v>
      </c>
      <c r="G1650" s="4">
        <v>3977</v>
      </c>
      <c r="H1650" s="4">
        <v>10210</v>
      </c>
      <c r="I1650" s="4">
        <v>2</v>
      </c>
      <c r="J1650" s="4">
        <v>0</v>
      </c>
      <c r="K1650" s="6">
        <f t="shared" si="395"/>
        <v>10212</v>
      </c>
      <c r="L1650" s="4">
        <f t="shared" si="396"/>
        <v>0</v>
      </c>
      <c r="M1650" s="4">
        <v>30357</v>
      </c>
      <c r="N1650" s="4">
        <v>10400</v>
      </c>
      <c r="O1650" s="4">
        <v>10212</v>
      </c>
      <c r="P1650" s="4">
        <v>0</v>
      </c>
      <c r="Q1650" s="6"/>
      <c r="R1650" s="4">
        <v>188</v>
      </c>
      <c r="S1650" s="6"/>
      <c r="T1650" s="6"/>
      <c r="U1650" s="6"/>
      <c r="V1650" s="6"/>
      <c r="W1650" s="6"/>
      <c r="X1650" s="4">
        <v>0</v>
      </c>
      <c r="Z1650" s="4">
        <v>237</v>
      </c>
      <c r="AA1650" s="4">
        <v>33</v>
      </c>
      <c r="AB1650" s="4">
        <v>33</v>
      </c>
      <c r="AC1650" s="4">
        <v>0</v>
      </c>
      <c r="AD1650" s="6"/>
      <c r="AE1650" s="6"/>
      <c r="AF1650" s="6"/>
      <c r="AG1650" s="6"/>
      <c r="AH1650" s="4">
        <v>0</v>
      </c>
      <c r="AI1650" s="4">
        <v>0</v>
      </c>
      <c r="AJ1650" s="6"/>
      <c r="AK1650" s="6"/>
      <c r="AL1650" s="6"/>
      <c r="AM1650" s="6"/>
      <c r="AN1650" s="4">
        <v>0</v>
      </c>
      <c r="AO1650" s="4">
        <v>0</v>
      </c>
      <c r="AP1650" s="4">
        <v>0</v>
      </c>
      <c r="AQ1650" s="4">
        <v>0</v>
      </c>
      <c r="AR1650" s="4">
        <v>0</v>
      </c>
      <c r="AS1650" s="6"/>
      <c r="AT1650" s="6"/>
      <c r="AU1650" s="6"/>
      <c r="AV1650" s="6"/>
      <c r="AW1650" s="4">
        <v>237</v>
      </c>
      <c r="AX1650" s="4">
        <v>33</v>
      </c>
      <c r="AY1650" s="6"/>
      <c r="AZ1650" s="4">
        <v>0</v>
      </c>
      <c r="BA1650" s="6"/>
      <c r="BB1650" s="6"/>
      <c r="BC1650" s="6"/>
      <c r="BD1650" s="6"/>
      <c r="BE1650" s="6"/>
      <c r="BF1650" s="6"/>
      <c r="BG1650" s="8">
        <v>4</v>
      </c>
      <c r="BH1650" s="6"/>
      <c r="BI1650" s="6"/>
      <c r="BJ1650" s="6"/>
      <c r="BK1650" s="4">
        <v>4489</v>
      </c>
      <c r="BL1650" s="4">
        <v>5907</v>
      </c>
      <c r="BM1650" s="4">
        <v>4</v>
      </c>
      <c r="BN1650" s="6"/>
      <c r="BO1650" s="6"/>
      <c r="BP1650" s="4">
        <v>0</v>
      </c>
      <c r="BQ1650" s="6"/>
      <c r="BR1650" s="4">
        <v>10367</v>
      </c>
      <c r="BS1650" s="4">
        <v>10179</v>
      </c>
      <c r="BT1650" s="4">
        <v>188</v>
      </c>
    </row>
    <row r="1651" spans="1:72">
      <c r="A1651" s="4" t="s">
        <v>121</v>
      </c>
      <c r="B1651" s="18">
        <v>41856</v>
      </c>
      <c r="C1651" s="4" t="s">
        <v>220</v>
      </c>
      <c r="D1651" s="5">
        <v>2014</v>
      </c>
      <c r="E1651" s="4" t="str">
        <f t="shared" si="394"/>
        <v>GarfieldPrimary2014</v>
      </c>
      <c r="F1651" s="4">
        <v>1603</v>
      </c>
      <c r="G1651" s="4">
        <v>96</v>
      </c>
      <c r="H1651" s="4">
        <v>866</v>
      </c>
      <c r="I1651" s="4">
        <v>0</v>
      </c>
      <c r="J1651" s="4">
        <v>0</v>
      </c>
      <c r="K1651" s="6">
        <f t="shared" si="395"/>
        <v>866</v>
      </c>
      <c r="L1651" s="4">
        <f t="shared" si="396"/>
        <v>0</v>
      </c>
      <c r="M1651" s="4">
        <v>1603</v>
      </c>
      <c r="N1651" s="4">
        <v>866</v>
      </c>
      <c r="O1651" s="4">
        <v>866</v>
      </c>
      <c r="P1651" s="4">
        <v>0</v>
      </c>
      <c r="Q1651" s="6"/>
      <c r="R1651" s="4">
        <v>0</v>
      </c>
      <c r="S1651" s="6"/>
      <c r="T1651" s="6"/>
      <c r="U1651" s="6"/>
      <c r="V1651" s="6"/>
      <c r="W1651" s="6"/>
      <c r="X1651" s="4">
        <v>0</v>
      </c>
      <c r="Z1651" s="4">
        <v>13</v>
      </c>
      <c r="AA1651" s="4">
        <v>2</v>
      </c>
      <c r="AB1651" s="4">
        <v>2</v>
      </c>
      <c r="AC1651" s="4">
        <v>0</v>
      </c>
      <c r="AD1651" s="6"/>
      <c r="AE1651" s="6"/>
      <c r="AF1651" s="6"/>
      <c r="AG1651" s="6"/>
      <c r="AH1651" s="4">
        <v>1</v>
      </c>
      <c r="AI1651" s="4">
        <v>1</v>
      </c>
      <c r="AJ1651" s="6"/>
      <c r="AK1651" s="6"/>
      <c r="AL1651" s="6"/>
      <c r="AM1651" s="6"/>
      <c r="AN1651" s="4">
        <v>0</v>
      </c>
      <c r="AO1651" s="4">
        <v>0</v>
      </c>
      <c r="AP1651" s="4">
        <v>0</v>
      </c>
      <c r="AQ1651" s="4">
        <v>0</v>
      </c>
      <c r="AR1651" s="4">
        <v>0</v>
      </c>
      <c r="AS1651" s="6"/>
      <c r="AT1651" s="6"/>
      <c r="AU1651" s="6"/>
      <c r="AV1651" s="6"/>
      <c r="AW1651" s="4">
        <v>14</v>
      </c>
      <c r="AX1651" s="4">
        <v>3</v>
      </c>
      <c r="AY1651" s="6"/>
      <c r="AZ1651" s="4">
        <v>0</v>
      </c>
      <c r="BA1651" s="6"/>
      <c r="BB1651" s="6"/>
      <c r="BC1651" s="6"/>
      <c r="BD1651" s="6"/>
      <c r="BE1651" s="6"/>
      <c r="BF1651" s="6"/>
      <c r="BG1651" s="8">
        <v>0</v>
      </c>
      <c r="BH1651" s="6"/>
      <c r="BI1651" s="6"/>
      <c r="BJ1651" s="6"/>
      <c r="BK1651" s="4">
        <v>412</v>
      </c>
      <c r="BL1651" s="4">
        <v>454</v>
      </c>
      <c r="BM1651" s="4">
        <v>1</v>
      </c>
      <c r="BN1651" s="6"/>
      <c r="BO1651" s="6"/>
      <c r="BP1651" s="4">
        <v>0</v>
      </c>
      <c r="BQ1651" s="6"/>
      <c r="BR1651" s="4">
        <v>863</v>
      </c>
      <c r="BS1651" s="4">
        <v>863</v>
      </c>
      <c r="BT1651" s="4">
        <v>0</v>
      </c>
    </row>
    <row r="1652" spans="1:72">
      <c r="A1652" s="4" t="s">
        <v>123</v>
      </c>
      <c r="B1652" s="18">
        <v>41856</v>
      </c>
      <c r="C1652" s="4" t="s">
        <v>220</v>
      </c>
      <c r="D1652" s="5">
        <v>2014</v>
      </c>
      <c r="E1652" s="4" t="str">
        <f t="shared" si="394"/>
        <v>GrantPrimary2014</v>
      </c>
      <c r="F1652" s="4">
        <v>36742</v>
      </c>
      <c r="G1652" s="4">
        <v>5322</v>
      </c>
      <c r="H1652" s="4">
        <v>14253</v>
      </c>
      <c r="I1652" s="4">
        <v>1</v>
      </c>
      <c r="J1652" s="4">
        <v>0</v>
      </c>
      <c r="K1652" s="6">
        <f t="shared" si="395"/>
        <v>14254</v>
      </c>
      <c r="L1652" s="4">
        <f t="shared" si="396"/>
        <v>0</v>
      </c>
      <c r="M1652" s="4">
        <v>36742</v>
      </c>
      <c r="N1652" s="4">
        <v>14342</v>
      </c>
      <c r="O1652" s="4">
        <v>14254</v>
      </c>
      <c r="P1652" s="4">
        <v>0</v>
      </c>
      <c r="Q1652" s="6"/>
      <c r="R1652" s="4">
        <v>88</v>
      </c>
      <c r="S1652" s="6"/>
      <c r="T1652" s="6"/>
      <c r="U1652" s="6"/>
      <c r="V1652" s="6"/>
      <c r="W1652" s="6"/>
      <c r="X1652" s="4">
        <v>0</v>
      </c>
      <c r="Z1652" s="4">
        <v>248</v>
      </c>
      <c r="AA1652" s="4">
        <v>30</v>
      </c>
      <c r="AB1652" s="4">
        <v>30</v>
      </c>
      <c r="AC1652" s="4">
        <v>0</v>
      </c>
      <c r="AD1652" s="6"/>
      <c r="AE1652" s="6"/>
      <c r="AF1652" s="6"/>
      <c r="AG1652" s="6"/>
      <c r="AH1652" s="4">
        <v>0</v>
      </c>
      <c r="AI1652" s="4">
        <v>0</v>
      </c>
      <c r="AJ1652" s="6"/>
      <c r="AK1652" s="6"/>
      <c r="AL1652" s="6"/>
      <c r="AM1652" s="6"/>
      <c r="AN1652" s="4">
        <v>0</v>
      </c>
      <c r="AO1652" s="4">
        <v>0</v>
      </c>
      <c r="AP1652" s="4">
        <v>0</v>
      </c>
      <c r="AQ1652" s="4">
        <v>0</v>
      </c>
      <c r="AR1652" s="4">
        <v>0</v>
      </c>
      <c r="AS1652" s="6"/>
      <c r="AT1652" s="6"/>
      <c r="AU1652" s="6"/>
      <c r="AV1652" s="6"/>
      <c r="AW1652" s="4">
        <v>248</v>
      </c>
      <c r="AX1652" s="4">
        <v>30</v>
      </c>
      <c r="AY1652" s="6"/>
      <c r="AZ1652" s="4">
        <v>0</v>
      </c>
      <c r="BA1652" s="6"/>
      <c r="BB1652" s="6"/>
      <c r="BC1652" s="6"/>
      <c r="BD1652" s="6"/>
      <c r="BE1652" s="6"/>
      <c r="BF1652" s="6"/>
      <c r="BG1652" s="8">
        <v>0</v>
      </c>
      <c r="BH1652" s="6"/>
      <c r="BI1652" s="6"/>
      <c r="BJ1652" s="6"/>
      <c r="BK1652" s="4">
        <v>2639</v>
      </c>
      <c r="BL1652" s="4">
        <v>11703</v>
      </c>
      <c r="BM1652" s="4">
        <v>7</v>
      </c>
      <c r="BN1652" s="6"/>
      <c r="BO1652" s="6"/>
      <c r="BP1652" s="4">
        <v>0</v>
      </c>
      <c r="BQ1652" s="6"/>
      <c r="BR1652" s="4">
        <v>14312</v>
      </c>
      <c r="BS1652" s="4">
        <v>14224</v>
      </c>
      <c r="BT1652" s="4">
        <v>88</v>
      </c>
    </row>
    <row r="1653" spans="1:72">
      <c r="A1653" s="4" t="s">
        <v>125</v>
      </c>
      <c r="B1653" s="18">
        <v>41856</v>
      </c>
      <c r="C1653" s="4" t="s">
        <v>220</v>
      </c>
      <c r="D1653" s="5">
        <v>2014</v>
      </c>
      <c r="E1653" s="4" t="str">
        <f t="shared" si="394"/>
        <v>Grays HarborPrimary2014</v>
      </c>
      <c r="F1653" s="4">
        <v>38321</v>
      </c>
      <c r="G1653" s="4">
        <v>6567</v>
      </c>
      <c r="H1653" s="4">
        <v>14873</v>
      </c>
      <c r="I1653" s="4">
        <v>0</v>
      </c>
      <c r="J1653" s="4">
        <v>1</v>
      </c>
      <c r="K1653" s="6">
        <f t="shared" si="395"/>
        <v>14872</v>
      </c>
      <c r="L1653" s="4">
        <f t="shared" si="396"/>
        <v>0</v>
      </c>
      <c r="M1653" s="4">
        <v>37142</v>
      </c>
      <c r="N1653" s="4">
        <v>15102</v>
      </c>
      <c r="O1653" s="4">
        <v>14872</v>
      </c>
      <c r="P1653" s="4">
        <v>0</v>
      </c>
      <c r="Q1653" s="6"/>
      <c r="R1653" s="4">
        <v>230</v>
      </c>
      <c r="S1653" s="6"/>
      <c r="T1653" s="6"/>
      <c r="U1653" s="6"/>
      <c r="V1653" s="6"/>
      <c r="W1653" s="6"/>
      <c r="X1653" s="4">
        <v>0</v>
      </c>
      <c r="Y1653" s="2" t="s">
        <v>1219</v>
      </c>
      <c r="Z1653" s="4">
        <v>179</v>
      </c>
      <c r="AA1653" s="4">
        <v>31</v>
      </c>
      <c r="AB1653" s="4">
        <v>28</v>
      </c>
      <c r="AC1653" s="4">
        <v>3</v>
      </c>
      <c r="AD1653" s="6"/>
      <c r="AE1653" s="6"/>
      <c r="AF1653" s="6"/>
      <c r="AG1653" s="6"/>
      <c r="AH1653" s="4">
        <v>0</v>
      </c>
      <c r="AI1653" s="4">
        <v>0</v>
      </c>
      <c r="AJ1653" s="6"/>
      <c r="AK1653" s="6"/>
      <c r="AL1653" s="6"/>
      <c r="AM1653" s="6"/>
      <c r="AN1653" s="4">
        <v>0</v>
      </c>
      <c r="AO1653" s="4">
        <v>0</v>
      </c>
      <c r="AP1653" s="4">
        <v>0</v>
      </c>
      <c r="AQ1653" s="4">
        <v>0</v>
      </c>
      <c r="AR1653" s="4">
        <v>0</v>
      </c>
      <c r="AS1653" s="6"/>
      <c r="AT1653" s="6"/>
      <c r="AU1653" s="6"/>
      <c r="AV1653" s="6"/>
      <c r="AW1653" s="4">
        <v>179</v>
      </c>
      <c r="AX1653" s="4">
        <v>28</v>
      </c>
      <c r="AY1653" s="6"/>
      <c r="AZ1653" s="4">
        <v>0</v>
      </c>
      <c r="BA1653" s="6"/>
      <c r="BB1653" s="6"/>
      <c r="BC1653" s="6"/>
      <c r="BD1653" s="6"/>
      <c r="BE1653" s="6"/>
      <c r="BF1653" s="6"/>
      <c r="BG1653" s="8">
        <v>1</v>
      </c>
      <c r="BH1653" s="6"/>
      <c r="BI1653" s="6"/>
      <c r="BJ1653" s="6"/>
      <c r="BK1653" s="4">
        <v>2051</v>
      </c>
      <c r="BL1653" s="4">
        <v>13050</v>
      </c>
      <c r="BM1653" s="4">
        <v>12</v>
      </c>
      <c r="BN1653" s="6"/>
      <c r="BO1653" s="6"/>
      <c r="BP1653" s="4">
        <v>0</v>
      </c>
      <c r="BQ1653" s="6"/>
      <c r="BR1653" s="4">
        <v>15071</v>
      </c>
      <c r="BS1653" s="4">
        <v>14844</v>
      </c>
      <c r="BT1653" s="4">
        <v>227</v>
      </c>
    </row>
    <row r="1654" spans="1:72">
      <c r="A1654" s="4" t="s">
        <v>127</v>
      </c>
      <c r="B1654" s="18">
        <v>41856</v>
      </c>
      <c r="C1654" s="4" t="s">
        <v>220</v>
      </c>
      <c r="D1654" s="5">
        <v>2014</v>
      </c>
      <c r="E1654" s="4" t="str">
        <f t="shared" si="394"/>
        <v>IslandPrimary2014</v>
      </c>
      <c r="F1654" s="4">
        <v>50735</v>
      </c>
      <c r="G1654" s="4">
        <v>5575</v>
      </c>
      <c r="H1654" s="4">
        <v>18785</v>
      </c>
      <c r="I1654" s="4">
        <v>6</v>
      </c>
      <c r="J1654" s="4">
        <v>2</v>
      </c>
      <c r="K1654" s="6">
        <f t="shared" si="395"/>
        <v>18789</v>
      </c>
      <c r="L1654" s="4">
        <f t="shared" si="396"/>
        <v>0</v>
      </c>
      <c r="M1654" s="4">
        <v>50942</v>
      </c>
      <c r="N1654" s="4">
        <v>19120</v>
      </c>
      <c r="O1654" s="4">
        <v>18789</v>
      </c>
      <c r="P1654" s="4">
        <v>0</v>
      </c>
      <c r="Q1654" s="6"/>
      <c r="R1654" s="4">
        <v>329</v>
      </c>
      <c r="S1654" s="6"/>
      <c r="T1654" s="6"/>
      <c r="U1654" s="6"/>
      <c r="V1654" s="6"/>
      <c r="W1654" s="6"/>
      <c r="X1654" s="4">
        <v>2</v>
      </c>
      <c r="Z1654" s="4">
        <v>2827</v>
      </c>
      <c r="AA1654" s="4">
        <v>373</v>
      </c>
      <c r="AB1654" s="4">
        <v>372</v>
      </c>
      <c r="AC1654" s="4">
        <v>1</v>
      </c>
      <c r="AD1654" s="6"/>
      <c r="AE1654" s="6"/>
      <c r="AF1654" s="6"/>
      <c r="AG1654" s="6"/>
      <c r="AH1654" s="4">
        <v>0</v>
      </c>
      <c r="AI1654" s="4">
        <v>0</v>
      </c>
      <c r="AJ1654" s="6"/>
      <c r="AK1654" s="6"/>
      <c r="AL1654" s="6"/>
      <c r="AM1654" s="6"/>
      <c r="AN1654" s="4">
        <v>0</v>
      </c>
      <c r="AO1654" s="4">
        <v>0</v>
      </c>
      <c r="AP1654" s="4">
        <v>0</v>
      </c>
      <c r="AQ1654" s="4">
        <v>0</v>
      </c>
      <c r="AR1654" s="4">
        <v>0</v>
      </c>
      <c r="AS1654" s="6"/>
      <c r="AT1654" s="6"/>
      <c r="AU1654" s="6"/>
      <c r="AV1654" s="6"/>
      <c r="AW1654" s="4">
        <v>2827</v>
      </c>
      <c r="AX1654" s="4">
        <v>372</v>
      </c>
      <c r="AY1654" s="6"/>
      <c r="AZ1654" s="4">
        <v>0</v>
      </c>
      <c r="BA1654" s="6"/>
      <c r="BB1654" s="6"/>
      <c r="BC1654" s="6"/>
      <c r="BD1654" s="6"/>
      <c r="BE1654" s="6"/>
      <c r="BF1654" s="6"/>
      <c r="BG1654" s="8">
        <v>26</v>
      </c>
      <c r="BH1654" s="6"/>
      <c r="BI1654" s="6"/>
      <c r="BJ1654" s="6"/>
      <c r="BK1654" s="4">
        <v>6569</v>
      </c>
      <c r="BL1654" s="4">
        <v>12525</v>
      </c>
      <c r="BM1654" s="4">
        <v>54</v>
      </c>
      <c r="BN1654" s="6"/>
      <c r="BO1654" s="6"/>
      <c r="BP1654" s="4">
        <v>0</v>
      </c>
      <c r="BQ1654" s="6"/>
      <c r="BR1654" s="4">
        <v>18747</v>
      </c>
      <c r="BS1654" s="4">
        <v>18417</v>
      </c>
      <c r="BT1654" s="4">
        <v>330</v>
      </c>
    </row>
    <row r="1655" spans="1:72">
      <c r="A1655" s="4" t="s">
        <v>129</v>
      </c>
      <c r="B1655" s="18">
        <v>41856</v>
      </c>
      <c r="C1655" s="4" t="s">
        <v>220</v>
      </c>
      <c r="D1655" s="5">
        <v>2014</v>
      </c>
      <c r="E1655" s="4" t="str">
        <f t="shared" si="394"/>
        <v>JeffersonPrimary2014</v>
      </c>
      <c r="F1655" s="4">
        <v>22878</v>
      </c>
      <c r="G1655" s="4">
        <v>2446</v>
      </c>
      <c r="H1655" s="4">
        <v>11561</v>
      </c>
      <c r="I1655" s="4">
        <v>4</v>
      </c>
      <c r="J1655" s="4">
        <v>0</v>
      </c>
      <c r="K1655" s="6">
        <f t="shared" si="395"/>
        <v>11565</v>
      </c>
      <c r="L1655" s="4">
        <f t="shared" si="396"/>
        <v>0</v>
      </c>
      <c r="M1655" s="4">
        <v>22878</v>
      </c>
      <c r="N1655" s="4">
        <v>11665</v>
      </c>
      <c r="O1655" s="4">
        <v>11565</v>
      </c>
      <c r="P1655" s="4">
        <v>0</v>
      </c>
      <c r="Q1655" s="6"/>
      <c r="R1655" s="4">
        <v>100</v>
      </c>
      <c r="S1655" s="6"/>
      <c r="T1655" s="6"/>
      <c r="U1655" s="6"/>
      <c r="V1655" s="6"/>
      <c r="W1655" s="6"/>
      <c r="X1655" s="4">
        <v>0</v>
      </c>
      <c r="Z1655" s="4">
        <v>287</v>
      </c>
      <c r="AA1655" s="4">
        <v>41</v>
      </c>
      <c r="AB1655" s="4">
        <v>39</v>
      </c>
      <c r="AC1655" s="4">
        <v>2</v>
      </c>
      <c r="AD1655" s="6"/>
      <c r="AE1655" s="6"/>
      <c r="AF1655" s="6"/>
      <c r="AG1655" s="6"/>
      <c r="AH1655" s="4">
        <v>0</v>
      </c>
      <c r="AI1655" s="4">
        <v>0</v>
      </c>
      <c r="AJ1655" s="6"/>
      <c r="AK1655" s="6"/>
      <c r="AL1655" s="6"/>
      <c r="AM1655" s="6"/>
      <c r="AN1655" s="4">
        <v>1</v>
      </c>
      <c r="AO1655" s="4">
        <v>1</v>
      </c>
      <c r="AP1655" s="4">
        <v>0</v>
      </c>
      <c r="AQ1655" s="4">
        <v>1</v>
      </c>
      <c r="AR1655" s="4">
        <v>0</v>
      </c>
      <c r="AS1655" s="6"/>
      <c r="AT1655" s="6"/>
      <c r="AU1655" s="6"/>
      <c r="AV1655" s="6"/>
      <c r="AW1655" s="4">
        <v>287</v>
      </c>
      <c r="AX1655" s="4">
        <v>39</v>
      </c>
      <c r="AY1655" s="6"/>
      <c r="AZ1655" s="4">
        <v>0</v>
      </c>
      <c r="BA1655" s="6"/>
      <c r="BB1655" s="6"/>
      <c r="BC1655" s="6"/>
      <c r="BD1655" s="6"/>
      <c r="BE1655" s="6"/>
      <c r="BF1655" s="6"/>
      <c r="BG1655" s="8">
        <v>10</v>
      </c>
      <c r="BH1655" s="6"/>
      <c r="BI1655" s="6"/>
      <c r="BJ1655" s="6"/>
      <c r="BK1655" s="4">
        <v>4308</v>
      </c>
      <c r="BL1655" s="4">
        <v>7347</v>
      </c>
      <c r="BM1655" s="4">
        <v>10</v>
      </c>
      <c r="BN1655" s="6"/>
      <c r="BO1655" s="6"/>
      <c r="BP1655" s="4">
        <v>0</v>
      </c>
      <c r="BQ1655" s="6"/>
      <c r="BR1655" s="4">
        <v>11623</v>
      </c>
      <c r="BS1655" s="4">
        <v>11525</v>
      </c>
      <c r="BT1655" s="4">
        <v>98</v>
      </c>
    </row>
    <row r="1656" spans="1:72">
      <c r="A1656" s="4" t="s">
        <v>131</v>
      </c>
      <c r="B1656" s="18">
        <v>41856</v>
      </c>
      <c r="C1656" s="4" t="s">
        <v>220</v>
      </c>
      <c r="D1656" s="5">
        <v>2014</v>
      </c>
      <c r="E1656" s="4" t="str">
        <f t="shared" si="394"/>
        <v>KingPrimary2014</v>
      </c>
      <c r="F1656" s="4">
        <v>1175330</v>
      </c>
      <c r="G1656" s="4">
        <v>123667</v>
      </c>
      <c r="H1656" s="4">
        <v>344547</v>
      </c>
      <c r="I1656" s="4">
        <v>59</v>
      </c>
      <c r="J1656" s="4">
        <v>23</v>
      </c>
      <c r="K1656" s="6">
        <f t="shared" si="395"/>
        <v>344583</v>
      </c>
      <c r="L1656" s="4">
        <f t="shared" si="396"/>
        <v>0</v>
      </c>
      <c r="M1656" s="4">
        <v>1184513</v>
      </c>
      <c r="N1656" s="4">
        <v>351927</v>
      </c>
      <c r="O1656" s="4">
        <v>344583</v>
      </c>
      <c r="P1656" s="4">
        <v>0</v>
      </c>
      <c r="Q1656" s="6"/>
      <c r="R1656" s="4">
        <v>7344</v>
      </c>
      <c r="S1656" s="6"/>
      <c r="T1656" s="6"/>
      <c r="U1656" s="6"/>
      <c r="V1656" s="6"/>
      <c r="W1656" s="6"/>
      <c r="X1656" s="4">
        <v>0</v>
      </c>
      <c r="Z1656" s="4">
        <v>16955</v>
      </c>
      <c r="AA1656" s="4">
        <v>2320</v>
      </c>
      <c r="AB1656" s="4">
        <v>2283</v>
      </c>
      <c r="AC1656" s="4">
        <v>37</v>
      </c>
      <c r="AD1656" s="6"/>
      <c r="AE1656" s="6"/>
      <c r="AF1656" s="6"/>
      <c r="AG1656" s="6"/>
      <c r="AH1656" s="4">
        <v>0</v>
      </c>
      <c r="AI1656" s="4">
        <v>0</v>
      </c>
      <c r="AJ1656" s="6"/>
      <c r="AK1656" s="6"/>
      <c r="AL1656" s="6"/>
      <c r="AM1656" s="6"/>
      <c r="AN1656" s="4">
        <v>12</v>
      </c>
      <c r="AO1656" s="4">
        <v>12</v>
      </c>
      <c r="AP1656" s="4">
        <v>0</v>
      </c>
      <c r="AQ1656" s="4">
        <v>5</v>
      </c>
      <c r="AR1656" s="4">
        <v>7</v>
      </c>
      <c r="AS1656" s="6"/>
      <c r="AT1656" s="6"/>
      <c r="AU1656" s="6"/>
      <c r="AV1656" s="6"/>
      <c r="AW1656" s="4">
        <v>16955</v>
      </c>
      <c r="AX1656" s="4">
        <v>2283</v>
      </c>
      <c r="AY1656" s="6"/>
      <c r="AZ1656" s="4">
        <v>86</v>
      </c>
      <c r="BA1656" s="6"/>
      <c r="BB1656" s="6"/>
      <c r="BC1656" s="6"/>
      <c r="BD1656" s="6"/>
      <c r="BE1656" s="6"/>
      <c r="BF1656" s="6"/>
      <c r="BG1656" s="8">
        <v>539</v>
      </c>
      <c r="BH1656" s="6"/>
      <c r="BI1656" s="6"/>
      <c r="BJ1656" s="6"/>
      <c r="BK1656" s="4">
        <v>55824</v>
      </c>
      <c r="BL1656" s="4">
        <v>295478</v>
      </c>
      <c r="BM1656" s="4">
        <v>1010</v>
      </c>
      <c r="BN1656" s="6"/>
      <c r="BO1656" s="6"/>
      <c r="BP1656" s="4">
        <v>0</v>
      </c>
      <c r="BQ1656" s="6"/>
      <c r="BR1656" s="4">
        <v>349509</v>
      </c>
      <c r="BS1656" s="4">
        <v>342209</v>
      </c>
      <c r="BT1656" s="4">
        <v>7300</v>
      </c>
    </row>
    <row r="1657" spans="1:72" ht="43.5">
      <c r="A1657" s="4" t="s">
        <v>133</v>
      </c>
      <c r="B1657" s="18">
        <v>41856</v>
      </c>
      <c r="C1657" s="4" t="s">
        <v>220</v>
      </c>
      <c r="D1657" s="5">
        <v>2014</v>
      </c>
      <c r="E1657" s="4" t="str">
        <f t="shared" si="394"/>
        <v>KitsapPrimary2014</v>
      </c>
      <c r="F1657" s="4">
        <v>154069</v>
      </c>
      <c r="G1657" s="4">
        <v>14847</v>
      </c>
      <c r="H1657" s="4">
        <v>50973</v>
      </c>
      <c r="I1657" s="4">
        <v>6</v>
      </c>
      <c r="J1657" s="4">
        <v>0</v>
      </c>
      <c r="K1657" s="6">
        <f t="shared" si="395"/>
        <v>50979</v>
      </c>
      <c r="L1657" s="4">
        <f t="shared" si="396"/>
        <v>-1</v>
      </c>
      <c r="M1657" s="4">
        <v>154768</v>
      </c>
      <c r="N1657" s="4">
        <v>51527</v>
      </c>
      <c r="O1657" s="4">
        <v>50980</v>
      </c>
      <c r="P1657" s="4">
        <v>0</v>
      </c>
      <c r="Q1657" s="6"/>
      <c r="R1657" s="4">
        <v>547</v>
      </c>
      <c r="S1657" s="6"/>
      <c r="T1657" s="6"/>
      <c r="U1657" s="6"/>
      <c r="V1657" s="6"/>
      <c r="W1657" s="6"/>
      <c r="X1657" s="4">
        <v>0</v>
      </c>
      <c r="Y1657" s="2" t="s">
        <v>1220</v>
      </c>
      <c r="Z1657" s="4">
        <v>7455</v>
      </c>
      <c r="AA1657" s="4">
        <v>1032</v>
      </c>
      <c r="AB1657" s="4">
        <v>1012</v>
      </c>
      <c r="AC1657" s="4">
        <v>20</v>
      </c>
      <c r="AD1657" s="6"/>
      <c r="AE1657" s="6"/>
      <c r="AF1657" s="6"/>
      <c r="AG1657" s="6"/>
      <c r="AH1657" s="4">
        <v>1</v>
      </c>
      <c r="AI1657" s="4">
        <v>0</v>
      </c>
      <c r="AJ1657" s="6"/>
      <c r="AK1657" s="6"/>
      <c r="AL1657" s="6"/>
      <c r="AM1657" s="6"/>
      <c r="AN1657" s="4">
        <v>1</v>
      </c>
      <c r="AO1657" s="4">
        <v>1</v>
      </c>
      <c r="AP1657" s="4">
        <v>0</v>
      </c>
      <c r="AQ1657" s="4">
        <v>0</v>
      </c>
      <c r="AR1657" s="4">
        <v>1</v>
      </c>
      <c r="AS1657" s="6"/>
      <c r="AT1657" s="6"/>
      <c r="AU1657" s="6"/>
      <c r="AV1657" s="6"/>
      <c r="AW1657" s="4">
        <v>7455</v>
      </c>
      <c r="AX1657" s="4">
        <v>1012</v>
      </c>
      <c r="AY1657" s="6"/>
      <c r="AZ1657" s="4">
        <v>3</v>
      </c>
      <c r="BA1657" s="6"/>
      <c r="BB1657" s="6"/>
      <c r="BC1657" s="6"/>
      <c r="BD1657" s="6"/>
      <c r="BE1657" s="6"/>
      <c r="BF1657" s="6"/>
      <c r="BG1657" s="8">
        <v>68</v>
      </c>
      <c r="BH1657" s="6"/>
      <c r="BI1657" s="6"/>
      <c r="BJ1657" s="6"/>
      <c r="BK1657" s="4">
        <v>19667</v>
      </c>
      <c r="BL1657" s="4">
        <v>31789</v>
      </c>
      <c r="BM1657" s="4">
        <v>129</v>
      </c>
      <c r="BN1657" s="6"/>
      <c r="BO1657" s="6"/>
      <c r="BP1657" s="4">
        <v>38</v>
      </c>
      <c r="BQ1657" s="6"/>
      <c r="BR1657" s="4">
        <v>50490</v>
      </c>
      <c r="BS1657" s="4">
        <v>49965</v>
      </c>
      <c r="BT1657" s="4">
        <v>525</v>
      </c>
    </row>
    <row r="1658" spans="1:72">
      <c r="A1658" s="4" t="s">
        <v>135</v>
      </c>
      <c r="B1658" s="18">
        <v>41856</v>
      </c>
      <c r="C1658" s="4" t="s">
        <v>220</v>
      </c>
      <c r="D1658" s="5">
        <v>2014</v>
      </c>
      <c r="E1658" s="4" t="str">
        <f t="shared" si="394"/>
        <v>KittitasPrimary2014</v>
      </c>
      <c r="F1658" s="4">
        <v>21942</v>
      </c>
      <c r="G1658" s="4">
        <v>2909</v>
      </c>
      <c r="H1658" s="4">
        <v>8505</v>
      </c>
      <c r="I1658" s="4">
        <v>1</v>
      </c>
      <c r="J1658" s="4">
        <v>0</v>
      </c>
      <c r="K1658" s="6">
        <f t="shared" si="395"/>
        <v>8506</v>
      </c>
      <c r="L1658" s="4">
        <f t="shared" si="396"/>
        <v>0</v>
      </c>
      <c r="M1658" s="4">
        <v>22023</v>
      </c>
      <c r="N1658" s="4">
        <v>8590</v>
      </c>
      <c r="O1658" s="4">
        <v>8506</v>
      </c>
      <c r="P1658" s="4">
        <v>0</v>
      </c>
      <c r="Q1658" s="6"/>
      <c r="R1658" s="4">
        <v>84</v>
      </c>
      <c r="S1658" s="6"/>
      <c r="T1658" s="6"/>
      <c r="U1658" s="6"/>
      <c r="V1658" s="6"/>
      <c r="W1658" s="6"/>
      <c r="X1658" s="4">
        <v>0</v>
      </c>
      <c r="Z1658" s="4">
        <v>170</v>
      </c>
      <c r="AA1658" s="4">
        <v>25</v>
      </c>
      <c r="AB1658" s="4">
        <v>25</v>
      </c>
      <c r="AC1658" s="4">
        <v>0</v>
      </c>
      <c r="AD1658" s="6"/>
      <c r="AE1658" s="6"/>
      <c r="AF1658" s="6"/>
      <c r="AG1658" s="6"/>
      <c r="AH1658" s="4">
        <v>0</v>
      </c>
      <c r="AI1658" s="4">
        <v>0</v>
      </c>
      <c r="AJ1658" s="6"/>
      <c r="AK1658" s="6"/>
      <c r="AL1658" s="6"/>
      <c r="AM1658" s="6"/>
      <c r="AN1658" s="4">
        <v>0</v>
      </c>
      <c r="AO1658" s="4">
        <v>0</v>
      </c>
      <c r="AP1658" s="4">
        <v>0</v>
      </c>
      <c r="AQ1658" s="4">
        <v>0</v>
      </c>
      <c r="AR1658" s="4">
        <v>0</v>
      </c>
      <c r="AS1658" s="6"/>
      <c r="AT1658" s="6"/>
      <c r="AU1658" s="6"/>
      <c r="AV1658" s="6"/>
      <c r="AW1658" s="4">
        <v>170</v>
      </c>
      <c r="AX1658" s="4">
        <v>25</v>
      </c>
      <c r="AY1658" s="6"/>
      <c r="AZ1658" s="4">
        <v>0</v>
      </c>
      <c r="BA1658" s="6"/>
      <c r="BB1658" s="6"/>
      <c r="BC1658" s="6"/>
      <c r="BD1658" s="6"/>
      <c r="BE1658" s="6"/>
      <c r="BF1658" s="6"/>
      <c r="BG1658" s="8">
        <v>4</v>
      </c>
      <c r="BH1658" s="6"/>
      <c r="BI1658" s="6"/>
      <c r="BJ1658" s="6"/>
      <c r="BK1658" s="4">
        <v>5298</v>
      </c>
      <c r="BL1658" s="4">
        <v>3288</v>
      </c>
      <c r="BM1658" s="4">
        <v>2</v>
      </c>
      <c r="BN1658" s="6"/>
      <c r="BO1658" s="6"/>
      <c r="BP1658" s="4">
        <v>0</v>
      </c>
      <c r="BQ1658" s="6"/>
      <c r="BR1658" s="4">
        <v>8565</v>
      </c>
      <c r="BS1658" s="4">
        <v>8481</v>
      </c>
      <c r="BT1658" s="4">
        <v>84</v>
      </c>
    </row>
    <row r="1659" spans="1:72">
      <c r="A1659" s="4" t="s">
        <v>137</v>
      </c>
      <c r="B1659" s="18">
        <v>41856</v>
      </c>
      <c r="C1659" s="4" t="s">
        <v>220</v>
      </c>
      <c r="D1659" s="5">
        <v>2014</v>
      </c>
      <c r="E1659" s="4" t="str">
        <f t="shared" si="394"/>
        <v>KlickitatPrimary2014</v>
      </c>
      <c r="F1659" s="4">
        <v>13050</v>
      </c>
      <c r="G1659" s="4">
        <v>1457</v>
      </c>
      <c r="H1659" s="4">
        <v>5729</v>
      </c>
      <c r="I1659" s="4">
        <v>1</v>
      </c>
      <c r="J1659" s="4">
        <v>0</v>
      </c>
      <c r="K1659" s="6">
        <f t="shared" si="395"/>
        <v>5730</v>
      </c>
      <c r="L1659" s="4">
        <f t="shared" si="396"/>
        <v>0</v>
      </c>
      <c r="M1659" s="4">
        <v>13112</v>
      </c>
      <c r="N1659" s="4">
        <v>5793</v>
      </c>
      <c r="O1659" s="4">
        <v>5730</v>
      </c>
      <c r="P1659" s="4">
        <v>0</v>
      </c>
      <c r="Q1659" s="6"/>
      <c r="R1659" s="4">
        <v>63</v>
      </c>
      <c r="S1659" s="6"/>
      <c r="T1659" s="6"/>
      <c r="U1659" s="6"/>
      <c r="V1659" s="6"/>
      <c r="W1659" s="6"/>
      <c r="X1659" s="4">
        <v>0</v>
      </c>
      <c r="Z1659" s="4">
        <v>130</v>
      </c>
      <c r="AA1659" s="4">
        <v>10</v>
      </c>
      <c r="AB1659" s="4">
        <v>10</v>
      </c>
      <c r="AC1659" s="4">
        <v>0</v>
      </c>
      <c r="AD1659" s="6"/>
      <c r="AE1659" s="6"/>
      <c r="AF1659" s="6"/>
      <c r="AG1659" s="6"/>
      <c r="AH1659" s="4">
        <v>0</v>
      </c>
      <c r="AI1659" s="4">
        <v>0</v>
      </c>
      <c r="AJ1659" s="6"/>
      <c r="AK1659" s="6"/>
      <c r="AL1659" s="6"/>
      <c r="AM1659" s="6"/>
      <c r="AN1659" s="4">
        <v>0</v>
      </c>
      <c r="AO1659" s="4">
        <v>0</v>
      </c>
      <c r="AP1659" s="4">
        <v>0</v>
      </c>
      <c r="AQ1659" s="4">
        <v>0</v>
      </c>
      <c r="AR1659" s="4">
        <v>0</v>
      </c>
      <c r="AS1659" s="6"/>
      <c r="AT1659" s="6"/>
      <c r="AU1659" s="6"/>
      <c r="AV1659" s="6"/>
      <c r="AW1659" s="4">
        <v>130</v>
      </c>
      <c r="AX1659" s="4">
        <v>10</v>
      </c>
      <c r="AY1659" s="6"/>
      <c r="AZ1659" s="4">
        <v>0</v>
      </c>
      <c r="BA1659" s="6"/>
      <c r="BB1659" s="6"/>
      <c r="BC1659" s="6"/>
      <c r="BD1659" s="6"/>
      <c r="BE1659" s="6"/>
      <c r="BF1659" s="6"/>
      <c r="BG1659" s="8">
        <v>3</v>
      </c>
      <c r="BH1659" s="6"/>
      <c r="BI1659" s="6"/>
      <c r="BJ1659" s="6"/>
      <c r="BK1659" s="4">
        <v>4015</v>
      </c>
      <c r="BL1659" s="4">
        <v>1775</v>
      </c>
      <c r="BM1659" s="4">
        <v>13</v>
      </c>
      <c r="BN1659" s="6"/>
      <c r="BO1659" s="6"/>
      <c r="BP1659" s="4">
        <v>0</v>
      </c>
      <c r="BQ1659" s="6"/>
      <c r="BR1659" s="4">
        <v>5783</v>
      </c>
      <c r="BS1659" s="4">
        <v>5720</v>
      </c>
      <c r="BT1659" s="4">
        <v>63</v>
      </c>
    </row>
    <row r="1660" spans="1:72">
      <c r="A1660" s="4" t="s">
        <v>139</v>
      </c>
      <c r="B1660" s="18">
        <v>41856</v>
      </c>
      <c r="C1660" s="4" t="s">
        <v>220</v>
      </c>
      <c r="D1660" s="5">
        <v>2014</v>
      </c>
      <c r="E1660" s="4" t="str">
        <f t="shared" si="394"/>
        <v>LewisPrimary2014</v>
      </c>
      <c r="F1660" s="4">
        <v>44194</v>
      </c>
      <c r="G1660" s="4">
        <v>3204</v>
      </c>
      <c r="H1660" s="4">
        <v>15021</v>
      </c>
      <c r="I1660" s="4">
        <v>0</v>
      </c>
      <c r="J1660" s="4">
        <v>0</v>
      </c>
      <c r="K1660" s="6">
        <f t="shared" si="395"/>
        <v>15021</v>
      </c>
      <c r="L1660" s="4">
        <f t="shared" si="396"/>
        <v>0</v>
      </c>
      <c r="M1660" s="4">
        <v>44194</v>
      </c>
      <c r="N1660" s="4">
        <v>15084</v>
      </c>
      <c r="O1660" s="4">
        <v>15021</v>
      </c>
      <c r="P1660" s="4">
        <v>0</v>
      </c>
      <c r="Q1660" s="6"/>
      <c r="R1660" s="4">
        <v>63</v>
      </c>
      <c r="S1660" s="6"/>
      <c r="T1660" s="6"/>
      <c r="U1660" s="6"/>
      <c r="V1660" s="6"/>
      <c r="W1660" s="6"/>
      <c r="X1660" s="4">
        <v>0</v>
      </c>
      <c r="Z1660" s="4">
        <v>318</v>
      </c>
      <c r="AA1660" s="4">
        <v>49</v>
      </c>
      <c r="AB1660" s="4">
        <v>49</v>
      </c>
      <c r="AC1660" s="4">
        <v>0</v>
      </c>
      <c r="AD1660" s="6"/>
      <c r="AE1660" s="6"/>
      <c r="AF1660" s="6"/>
      <c r="AG1660" s="6"/>
      <c r="AH1660" s="4">
        <v>0</v>
      </c>
      <c r="AI1660" s="4">
        <v>0</v>
      </c>
      <c r="AJ1660" s="6"/>
      <c r="AK1660" s="6"/>
      <c r="AL1660" s="6"/>
      <c r="AM1660" s="6"/>
      <c r="AN1660" s="4">
        <v>0</v>
      </c>
      <c r="AO1660" s="4">
        <v>0</v>
      </c>
      <c r="AP1660" s="4">
        <v>0</v>
      </c>
      <c r="AQ1660" s="4">
        <v>0</v>
      </c>
      <c r="AR1660" s="4">
        <v>0</v>
      </c>
      <c r="AS1660" s="6"/>
      <c r="AT1660" s="6"/>
      <c r="AU1660" s="6"/>
      <c r="AV1660" s="6"/>
      <c r="AW1660" s="4">
        <v>318</v>
      </c>
      <c r="AX1660" s="4">
        <v>49</v>
      </c>
      <c r="AY1660" s="6"/>
      <c r="AZ1660" s="4">
        <v>0</v>
      </c>
      <c r="BA1660" s="6"/>
      <c r="BB1660" s="6"/>
      <c r="BC1660" s="6"/>
      <c r="BD1660" s="6"/>
      <c r="BE1660" s="6"/>
      <c r="BF1660" s="6"/>
      <c r="BG1660" s="8">
        <v>4</v>
      </c>
      <c r="BH1660" s="6"/>
      <c r="BI1660" s="6"/>
      <c r="BJ1660" s="6"/>
      <c r="BK1660" s="4">
        <v>3107</v>
      </c>
      <c r="BL1660" s="4">
        <v>11973</v>
      </c>
      <c r="BM1660" s="4">
        <v>3</v>
      </c>
      <c r="BN1660" s="6"/>
      <c r="BO1660" s="6"/>
      <c r="BP1660" s="4">
        <v>0</v>
      </c>
      <c r="BQ1660" s="6"/>
      <c r="BR1660" s="4">
        <v>15035</v>
      </c>
      <c r="BS1660" s="4">
        <v>14972</v>
      </c>
      <c r="BT1660" s="4">
        <v>63</v>
      </c>
    </row>
    <row r="1661" spans="1:72">
      <c r="A1661" s="4" t="s">
        <v>141</v>
      </c>
      <c r="B1661" s="18">
        <v>41856</v>
      </c>
      <c r="C1661" s="4" t="s">
        <v>220</v>
      </c>
      <c r="D1661" s="5">
        <v>2014</v>
      </c>
      <c r="E1661" s="4" t="str">
        <f t="shared" si="394"/>
        <v>LincolnPrimary2014</v>
      </c>
      <c r="F1661" s="4">
        <v>6952</v>
      </c>
      <c r="G1661" s="4">
        <v>489</v>
      </c>
      <c r="H1661" s="4">
        <v>3043</v>
      </c>
      <c r="I1661" s="4">
        <v>0</v>
      </c>
      <c r="J1661" s="4">
        <v>0</v>
      </c>
      <c r="K1661" s="6">
        <f t="shared" si="395"/>
        <v>3043</v>
      </c>
      <c r="L1661" s="4">
        <f t="shared" si="396"/>
        <v>0</v>
      </c>
      <c r="M1661" s="4">
        <v>6952</v>
      </c>
      <c r="N1661" s="4">
        <v>3044</v>
      </c>
      <c r="O1661" s="4">
        <v>3043</v>
      </c>
      <c r="P1661" s="4">
        <v>1</v>
      </c>
      <c r="Q1661" s="6"/>
      <c r="R1661" s="4">
        <v>0</v>
      </c>
      <c r="S1661" s="6"/>
      <c r="T1661" s="6"/>
      <c r="U1661" s="6"/>
      <c r="V1661" s="6"/>
      <c r="W1661" s="6"/>
      <c r="X1661" s="4">
        <v>0</v>
      </c>
      <c r="Z1661" s="4">
        <v>77</v>
      </c>
      <c r="AA1661" s="4">
        <v>20</v>
      </c>
      <c r="AB1661" s="4">
        <v>20</v>
      </c>
      <c r="AC1661" s="4">
        <v>0</v>
      </c>
      <c r="AD1661" s="6"/>
      <c r="AE1661" s="6"/>
      <c r="AF1661" s="6"/>
      <c r="AG1661" s="6"/>
      <c r="AH1661" s="4">
        <v>0</v>
      </c>
      <c r="AI1661" s="4">
        <v>0</v>
      </c>
      <c r="AJ1661" s="6"/>
      <c r="AK1661" s="6"/>
      <c r="AL1661" s="6"/>
      <c r="AM1661" s="6"/>
      <c r="AN1661" s="4">
        <v>0</v>
      </c>
      <c r="AO1661" s="4">
        <v>0</v>
      </c>
      <c r="AP1661" s="4">
        <v>0</v>
      </c>
      <c r="AQ1661" s="4">
        <v>0</v>
      </c>
      <c r="AR1661" s="4">
        <v>0</v>
      </c>
      <c r="AS1661" s="6"/>
      <c r="AT1661" s="6"/>
      <c r="AU1661" s="6"/>
      <c r="AV1661" s="6"/>
      <c r="AW1661" s="4">
        <v>77</v>
      </c>
      <c r="AX1661" s="4">
        <v>20</v>
      </c>
      <c r="AY1661" s="6"/>
      <c r="AZ1661" s="4">
        <v>0</v>
      </c>
      <c r="BA1661" s="6"/>
      <c r="BB1661" s="6"/>
      <c r="BC1661" s="6"/>
      <c r="BD1661" s="6"/>
      <c r="BE1661" s="6"/>
      <c r="BF1661" s="6"/>
      <c r="BG1661" s="8">
        <v>0</v>
      </c>
      <c r="BH1661" s="6"/>
      <c r="BI1661" s="6"/>
      <c r="BJ1661" s="6"/>
      <c r="BK1661" s="4">
        <v>740</v>
      </c>
      <c r="BL1661" s="4">
        <v>2304</v>
      </c>
      <c r="BM1661" s="4">
        <v>1</v>
      </c>
      <c r="BN1661" s="6"/>
      <c r="BO1661" s="6"/>
      <c r="BP1661" s="4">
        <v>0</v>
      </c>
      <c r="BQ1661" s="6"/>
      <c r="BR1661" s="4">
        <v>3024</v>
      </c>
      <c r="BS1661" s="4">
        <v>3023</v>
      </c>
      <c r="BT1661" s="4">
        <v>1</v>
      </c>
    </row>
    <row r="1662" spans="1:72">
      <c r="A1662" s="4" t="s">
        <v>143</v>
      </c>
      <c r="B1662" s="18">
        <v>41856</v>
      </c>
      <c r="C1662" s="4" t="s">
        <v>220</v>
      </c>
      <c r="D1662" s="5">
        <v>2014</v>
      </c>
      <c r="E1662" s="4" t="str">
        <f t="shared" si="394"/>
        <v>MasonPrimary2014</v>
      </c>
      <c r="F1662" s="4">
        <v>35355</v>
      </c>
      <c r="G1662" s="4">
        <v>2950</v>
      </c>
      <c r="H1662" s="4">
        <v>13884</v>
      </c>
      <c r="I1662" s="4">
        <v>2</v>
      </c>
      <c r="J1662" s="4">
        <v>0</v>
      </c>
      <c r="K1662" s="6">
        <f t="shared" si="395"/>
        <v>13886</v>
      </c>
      <c r="L1662" s="4">
        <f t="shared" si="396"/>
        <v>0</v>
      </c>
      <c r="M1662" s="4">
        <v>35407</v>
      </c>
      <c r="N1662" s="4">
        <v>14022</v>
      </c>
      <c r="O1662" s="4">
        <v>13886</v>
      </c>
      <c r="P1662" s="4">
        <v>0</v>
      </c>
      <c r="Q1662" s="6"/>
      <c r="R1662" s="4">
        <v>136</v>
      </c>
      <c r="S1662" s="6"/>
      <c r="T1662" s="6"/>
      <c r="U1662" s="6"/>
      <c r="V1662" s="6"/>
      <c r="W1662" s="6"/>
      <c r="X1662" s="4">
        <v>0</v>
      </c>
      <c r="Z1662" s="4">
        <v>471</v>
      </c>
      <c r="AA1662" s="4">
        <v>82</v>
      </c>
      <c r="AB1662" s="4">
        <v>82</v>
      </c>
      <c r="AC1662" s="4">
        <v>0</v>
      </c>
      <c r="AD1662" s="6"/>
      <c r="AE1662" s="6"/>
      <c r="AF1662" s="6"/>
      <c r="AG1662" s="6"/>
      <c r="AH1662" s="4">
        <v>0</v>
      </c>
      <c r="AI1662" s="4">
        <v>0</v>
      </c>
      <c r="AJ1662" s="6"/>
      <c r="AK1662" s="6"/>
      <c r="AL1662" s="6"/>
      <c r="AM1662" s="6"/>
      <c r="AN1662" s="4">
        <v>1</v>
      </c>
      <c r="AO1662" s="4">
        <v>1</v>
      </c>
      <c r="AP1662" s="4">
        <v>0</v>
      </c>
      <c r="AQ1662" s="4">
        <v>1</v>
      </c>
      <c r="AR1662" s="4">
        <v>0</v>
      </c>
      <c r="AS1662" s="6"/>
      <c r="AT1662" s="6"/>
      <c r="AU1662" s="6"/>
      <c r="AV1662" s="6"/>
      <c r="AW1662" s="4">
        <v>471</v>
      </c>
      <c r="AX1662" s="4">
        <v>82</v>
      </c>
      <c r="AY1662" s="6"/>
      <c r="AZ1662" s="4">
        <v>1</v>
      </c>
      <c r="BA1662" s="6"/>
      <c r="BB1662" s="6"/>
      <c r="BC1662" s="6"/>
      <c r="BD1662" s="6"/>
      <c r="BE1662" s="6"/>
      <c r="BF1662" s="6"/>
      <c r="BG1662" s="8">
        <v>7</v>
      </c>
      <c r="BH1662" s="6"/>
      <c r="BI1662" s="6"/>
      <c r="BJ1662" s="6"/>
      <c r="BK1662" s="4">
        <v>8342</v>
      </c>
      <c r="BL1662" s="4">
        <v>5672</v>
      </c>
      <c r="BM1662" s="4">
        <v>27</v>
      </c>
      <c r="BN1662" s="6"/>
      <c r="BO1662" s="6"/>
      <c r="BP1662" s="4">
        <v>0</v>
      </c>
      <c r="BQ1662" s="6"/>
      <c r="BR1662" s="4">
        <v>13938</v>
      </c>
      <c r="BS1662" s="4">
        <v>13802</v>
      </c>
      <c r="BT1662" s="4">
        <v>136</v>
      </c>
    </row>
    <row r="1663" spans="1:72">
      <c r="A1663" s="4" t="s">
        <v>145</v>
      </c>
      <c r="B1663" s="18">
        <v>41856</v>
      </c>
      <c r="C1663" s="4" t="s">
        <v>220</v>
      </c>
      <c r="D1663" s="5">
        <v>2014</v>
      </c>
      <c r="E1663" s="4" t="str">
        <f t="shared" si="394"/>
        <v>OkanoganPrimary2014</v>
      </c>
      <c r="F1663" s="4">
        <v>21201</v>
      </c>
      <c r="G1663" s="4">
        <v>1863</v>
      </c>
      <c r="H1663" s="4">
        <v>7125</v>
      </c>
      <c r="I1663" s="4">
        <v>0</v>
      </c>
      <c r="J1663" s="4">
        <v>0</v>
      </c>
      <c r="K1663" s="6">
        <f t="shared" si="395"/>
        <v>7125</v>
      </c>
      <c r="L1663" s="4">
        <f t="shared" si="396"/>
        <v>0</v>
      </c>
      <c r="M1663" s="4">
        <v>21271</v>
      </c>
      <c r="N1663" s="4">
        <v>7295</v>
      </c>
      <c r="O1663" s="4">
        <v>7125</v>
      </c>
      <c r="P1663" s="4">
        <v>0</v>
      </c>
      <c r="Q1663" s="6"/>
      <c r="R1663" s="4">
        <v>170</v>
      </c>
      <c r="S1663" s="6"/>
      <c r="T1663" s="6"/>
      <c r="U1663" s="6"/>
      <c r="V1663" s="6"/>
      <c r="W1663" s="6"/>
      <c r="X1663" s="4">
        <v>0</v>
      </c>
      <c r="Z1663" s="4">
        <v>179</v>
      </c>
      <c r="AA1663" s="4">
        <v>14</v>
      </c>
      <c r="AB1663" s="4">
        <v>14</v>
      </c>
      <c r="AC1663" s="4">
        <v>0</v>
      </c>
      <c r="AD1663" s="6"/>
      <c r="AE1663" s="6"/>
      <c r="AF1663" s="6"/>
      <c r="AG1663" s="6"/>
      <c r="AH1663" s="4">
        <v>0</v>
      </c>
      <c r="AI1663" s="4">
        <v>0</v>
      </c>
      <c r="AJ1663" s="6"/>
      <c r="AK1663" s="6"/>
      <c r="AL1663" s="6"/>
      <c r="AM1663" s="6"/>
      <c r="AN1663" s="4">
        <v>0</v>
      </c>
      <c r="AO1663" s="4">
        <v>0</v>
      </c>
      <c r="AP1663" s="4">
        <v>0</v>
      </c>
      <c r="AQ1663" s="4">
        <v>0</v>
      </c>
      <c r="AR1663" s="4">
        <v>0</v>
      </c>
      <c r="AS1663" s="6"/>
      <c r="AT1663" s="6"/>
      <c r="AU1663" s="6"/>
      <c r="AV1663" s="6"/>
      <c r="AW1663" s="4">
        <v>179</v>
      </c>
      <c r="AX1663" s="4">
        <v>14</v>
      </c>
      <c r="AY1663" s="6"/>
      <c r="AZ1663" s="4">
        <v>0</v>
      </c>
      <c r="BA1663" s="6"/>
      <c r="BB1663" s="6"/>
      <c r="BC1663" s="6"/>
      <c r="BD1663" s="6"/>
      <c r="BE1663" s="6"/>
      <c r="BF1663" s="6"/>
      <c r="BG1663" s="8">
        <v>7</v>
      </c>
      <c r="BH1663" s="6"/>
      <c r="BI1663" s="6"/>
      <c r="BJ1663" s="6"/>
      <c r="BK1663" s="4">
        <v>1123</v>
      </c>
      <c r="BL1663" s="4">
        <v>6165</v>
      </c>
      <c r="BM1663" s="4">
        <v>11</v>
      </c>
      <c r="BN1663" s="6"/>
      <c r="BO1663" s="6"/>
      <c r="BP1663" s="4">
        <v>0</v>
      </c>
      <c r="BQ1663" s="6"/>
      <c r="BR1663" s="4">
        <v>7281</v>
      </c>
      <c r="BS1663" s="4">
        <v>7111</v>
      </c>
      <c r="BT1663" s="4">
        <v>170</v>
      </c>
    </row>
    <row r="1664" spans="1:72">
      <c r="A1664" s="4" t="s">
        <v>147</v>
      </c>
      <c r="B1664" s="18">
        <v>41856</v>
      </c>
      <c r="C1664" s="4" t="s">
        <v>220</v>
      </c>
      <c r="D1664" s="5">
        <v>2014</v>
      </c>
      <c r="E1664" s="4" t="str">
        <f t="shared" si="394"/>
        <v>PacificPrimary2014</v>
      </c>
      <c r="F1664" s="4">
        <v>13385</v>
      </c>
      <c r="G1664" s="4">
        <v>796</v>
      </c>
      <c r="H1664" s="4">
        <v>5788</v>
      </c>
      <c r="I1664" s="4">
        <v>0</v>
      </c>
      <c r="J1664" s="4">
        <v>0</v>
      </c>
      <c r="K1664" s="6">
        <f t="shared" si="395"/>
        <v>5788</v>
      </c>
      <c r="L1664" s="4">
        <f t="shared" si="396"/>
        <v>0</v>
      </c>
      <c r="M1664" s="4">
        <v>13385</v>
      </c>
      <c r="N1664" s="4">
        <v>5924</v>
      </c>
      <c r="O1664" s="4">
        <v>5788</v>
      </c>
      <c r="P1664" s="4">
        <v>0</v>
      </c>
      <c r="Q1664" s="6"/>
      <c r="R1664" s="4">
        <v>136</v>
      </c>
      <c r="S1664" s="6"/>
      <c r="T1664" s="6"/>
      <c r="U1664" s="6"/>
      <c r="V1664" s="6"/>
      <c r="W1664" s="6"/>
      <c r="X1664" s="4">
        <v>0</v>
      </c>
      <c r="Z1664" s="4">
        <v>121</v>
      </c>
      <c r="AA1664" s="4">
        <v>15</v>
      </c>
      <c r="AB1664" s="4">
        <v>15</v>
      </c>
      <c r="AC1664" s="4">
        <v>0</v>
      </c>
      <c r="AD1664" s="6"/>
      <c r="AE1664" s="6"/>
      <c r="AF1664" s="6"/>
      <c r="AG1664" s="6"/>
      <c r="AH1664" s="4">
        <v>0</v>
      </c>
      <c r="AI1664" s="4">
        <v>0</v>
      </c>
      <c r="AJ1664" s="6"/>
      <c r="AK1664" s="6"/>
      <c r="AL1664" s="6"/>
      <c r="AM1664" s="6"/>
      <c r="AN1664" s="4">
        <v>0</v>
      </c>
      <c r="AO1664" s="4">
        <v>0</v>
      </c>
      <c r="AP1664" s="4">
        <v>0</v>
      </c>
      <c r="AQ1664" s="4">
        <v>0</v>
      </c>
      <c r="AR1664" s="4">
        <v>0</v>
      </c>
      <c r="AS1664" s="6"/>
      <c r="AT1664" s="6"/>
      <c r="AU1664" s="6"/>
      <c r="AV1664" s="6"/>
      <c r="AW1664" s="4">
        <v>121</v>
      </c>
      <c r="AX1664" s="4">
        <v>15</v>
      </c>
      <c r="AY1664" s="6"/>
      <c r="AZ1664" s="4">
        <v>0</v>
      </c>
      <c r="BA1664" s="6"/>
      <c r="BB1664" s="6"/>
      <c r="BC1664" s="6"/>
      <c r="BD1664" s="6"/>
      <c r="BE1664" s="6"/>
      <c r="BF1664" s="6"/>
      <c r="BG1664" s="8">
        <v>2</v>
      </c>
      <c r="BH1664" s="6"/>
      <c r="BI1664" s="6"/>
      <c r="BJ1664" s="6"/>
      <c r="BL1664" s="4">
        <v>5922</v>
      </c>
      <c r="BM1664" s="4">
        <v>0</v>
      </c>
      <c r="BN1664" s="6"/>
      <c r="BO1664" s="6"/>
      <c r="BP1664" s="4">
        <v>0</v>
      </c>
      <c r="BQ1664" s="6"/>
      <c r="BR1664" s="4">
        <v>5909</v>
      </c>
      <c r="BS1664" s="4">
        <v>5773</v>
      </c>
      <c r="BT1664" s="4">
        <v>136</v>
      </c>
    </row>
    <row r="1665" spans="1:75">
      <c r="A1665" s="4" t="s">
        <v>149</v>
      </c>
      <c r="B1665" s="18">
        <v>41856</v>
      </c>
      <c r="C1665" s="4" t="s">
        <v>220</v>
      </c>
      <c r="D1665" s="5">
        <v>2014</v>
      </c>
      <c r="E1665" s="4" t="str">
        <f t="shared" si="394"/>
        <v>Pend OreillePrimary2014</v>
      </c>
      <c r="F1665" s="4">
        <v>8227</v>
      </c>
      <c r="G1665" s="4">
        <v>1629</v>
      </c>
      <c r="H1665" s="4">
        <v>3426</v>
      </c>
      <c r="I1665" s="4">
        <v>0</v>
      </c>
      <c r="J1665" s="4">
        <v>0</v>
      </c>
      <c r="K1665" s="6">
        <f t="shared" si="395"/>
        <v>3426</v>
      </c>
      <c r="L1665" s="4">
        <f t="shared" si="396"/>
        <v>0</v>
      </c>
      <c r="M1665" s="4">
        <v>8240</v>
      </c>
      <c r="N1665" s="4">
        <v>3453</v>
      </c>
      <c r="O1665" s="4">
        <v>3426</v>
      </c>
      <c r="P1665" s="4">
        <v>0</v>
      </c>
      <c r="Q1665" s="6"/>
      <c r="R1665" s="4">
        <v>27</v>
      </c>
      <c r="S1665" s="6"/>
      <c r="T1665" s="6"/>
      <c r="U1665" s="6"/>
      <c r="V1665" s="6"/>
      <c r="W1665" s="6"/>
      <c r="X1665" s="4">
        <v>0</v>
      </c>
      <c r="Z1665" s="4">
        <v>77</v>
      </c>
      <c r="AA1665" s="4">
        <v>13</v>
      </c>
      <c r="AB1665" s="4">
        <v>12</v>
      </c>
      <c r="AC1665" s="4">
        <v>1</v>
      </c>
      <c r="AD1665" s="6"/>
      <c r="AE1665" s="6"/>
      <c r="AF1665" s="6"/>
      <c r="AG1665" s="6"/>
      <c r="AH1665" s="4">
        <v>0</v>
      </c>
      <c r="AI1665" s="4">
        <v>0</v>
      </c>
      <c r="AJ1665" s="6"/>
      <c r="AK1665" s="6"/>
      <c r="AL1665" s="6"/>
      <c r="AM1665" s="6"/>
      <c r="AN1665" s="4">
        <v>0</v>
      </c>
      <c r="AO1665" s="4">
        <v>0</v>
      </c>
      <c r="AP1665" s="4">
        <v>0</v>
      </c>
      <c r="AQ1665" s="4">
        <v>0</v>
      </c>
      <c r="AR1665" s="4">
        <v>0</v>
      </c>
      <c r="AS1665" s="6"/>
      <c r="AT1665" s="6"/>
      <c r="AU1665" s="6"/>
      <c r="AV1665" s="6"/>
      <c r="AW1665" s="4">
        <v>77</v>
      </c>
      <c r="AX1665" s="4">
        <v>12</v>
      </c>
      <c r="AY1665" s="6"/>
      <c r="AZ1665" s="4">
        <v>0</v>
      </c>
      <c r="BA1665" s="6"/>
      <c r="BB1665" s="6"/>
      <c r="BC1665" s="6"/>
      <c r="BD1665" s="6"/>
      <c r="BE1665" s="6"/>
      <c r="BF1665" s="6"/>
      <c r="BG1665" s="8">
        <v>1</v>
      </c>
      <c r="BH1665" s="6"/>
      <c r="BI1665" s="6"/>
      <c r="BJ1665" s="6"/>
      <c r="BK1665" s="4">
        <v>1583</v>
      </c>
      <c r="BL1665" s="4">
        <v>1869</v>
      </c>
      <c r="BM1665" s="4">
        <v>0</v>
      </c>
      <c r="BN1665" s="6"/>
      <c r="BO1665" s="6"/>
      <c r="BP1665" s="4">
        <v>0</v>
      </c>
      <c r="BQ1665" s="6"/>
      <c r="BR1665" s="4">
        <v>3440</v>
      </c>
      <c r="BS1665" s="4">
        <v>3414</v>
      </c>
      <c r="BT1665" s="4">
        <v>26</v>
      </c>
    </row>
    <row r="1666" spans="1:75">
      <c r="A1666" s="4" t="s">
        <v>151</v>
      </c>
      <c r="B1666" s="18">
        <v>41856</v>
      </c>
      <c r="C1666" s="4" t="s">
        <v>220</v>
      </c>
      <c r="D1666" s="5">
        <v>2014</v>
      </c>
      <c r="E1666" s="4" t="str">
        <f t="shared" si="394"/>
        <v>PiercePrimary2014</v>
      </c>
      <c r="F1666" s="4">
        <v>442910</v>
      </c>
      <c r="G1666" s="4">
        <v>55590</v>
      </c>
      <c r="H1666" s="4">
        <v>121274</v>
      </c>
      <c r="I1666" s="4">
        <v>21</v>
      </c>
      <c r="J1666" s="4">
        <v>0</v>
      </c>
      <c r="K1666" s="6">
        <f t="shared" si="395"/>
        <v>121295</v>
      </c>
      <c r="L1666" s="4">
        <f t="shared" si="396"/>
        <v>0</v>
      </c>
      <c r="M1666" s="4">
        <v>442931</v>
      </c>
      <c r="N1666" s="4">
        <v>122092</v>
      </c>
      <c r="O1666" s="4">
        <v>121295</v>
      </c>
      <c r="P1666" s="4">
        <v>0</v>
      </c>
      <c r="Q1666" s="6"/>
      <c r="R1666" s="4">
        <v>797</v>
      </c>
      <c r="S1666" s="6"/>
      <c r="T1666" s="6"/>
      <c r="U1666" s="6"/>
      <c r="V1666" s="6"/>
      <c r="W1666" s="6"/>
      <c r="X1666" s="4">
        <v>0</v>
      </c>
      <c r="Z1666" s="4">
        <v>13526</v>
      </c>
      <c r="AA1666" s="4">
        <v>1978</v>
      </c>
      <c r="AB1666" s="4">
        <v>1950</v>
      </c>
      <c r="AC1666" s="4">
        <v>28</v>
      </c>
      <c r="AD1666" s="6"/>
      <c r="AE1666" s="6"/>
      <c r="AF1666" s="6"/>
      <c r="AG1666" s="6"/>
      <c r="AH1666" s="4">
        <v>0</v>
      </c>
      <c r="AI1666" s="4">
        <v>0</v>
      </c>
      <c r="AJ1666" s="6"/>
      <c r="AK1666" s="6"/>
      <c r="AL1666" s="6"/>
      <c r="AM1666" s="6"/>
      <c r="AN1666" s="4">
        <v>1</v>
      </c>
      <c r="AO1666" s="4">
        <v>1</v>
      </c>
      <c r="AP1666" s="4">
        <v>0</v>
      </c>
      <c r="AQ1666" s="4">
        <v>1</v>
      </c>
      <c r="AR1666" s="4">
        <v>0</v>
      </c>
      <c r="AS1666" s="6"/>
      <c r="AT1666" s="6"/>
      <c r="AU1666" s="6"/>
      <c r="AV1666" s="6"/>
      <c r="AW1666" s="4">
        <v>13526</v>
      </c>
      <c r="AX1666" s="4">
        <v>1950</v>
      </c>
      <c r="AY1666" s="6"/>
      <c r="AZ1666" s="4">
        <v>74</v>
      </c>
      <c r="BA1666" s="6"/>
      <c r="BB1666" s="6"/>
      <c r="BC1666" s="6"/>
      <c r="BD1666" s="6"/>
      <c r="BE1666" s="6"/>
      <c r="BF1666" s="6"/>
      <c r="BG1666" s="8">
        <v>44</v>
      </c>
      <c r="BH1666" s="6"/>
      <c r="BI1666" s="6"/>
      <c r="BJ1666" s="6"/>
      <c r="BK1666" s="4">
        <v>58952</v>
      </c>
      <c r="BL1666" s="4">
        <v>63022</v>
      </c>
      <c r="BM1666" s="4">
        <v>63</v>
      </c>
      <c r="BN1666" s="6"/>
      <c r="BO1666" s="6"/>
      <c r="BP1666" s="4">
        <v>0</v>
      </c>
      <c r="BQ1666" s="6"/>
      <c r="BR1666" s="4">
        <v>120039</v>
      </c>
      <c r="BS1666" s="4">
        <v>119270</v>
      </c>
      <c r="BT1666" s="4">
        <v>769</v>
      </c>
    </row>
    <row r="1667" spans="1:75" ht="29.1">
      <c r="A1667" s="4" t="s">
        <v>153</v>
      </c>
      <c r="B1667" s="18">
        <v>41856</v>
      </c>
      <c r="C1667" s="4" t="s">
        <v>220</v>
      </c>
      <c r="D1667" s="5">
        <v>2014</v>
      </c>
      <c r="E1667" s="4" t="str">
        <f t="shared" si="394"/>
        <v>San JuanPrimary2014</v>
      </c>
      <c r="F1667" s="4">
        <v>11966</v>
      </c>
      <c r="G1667" s="4">
        <v>772</v>
      </c>
      <c r="H1667" s="4">
        <v>4962</v>
      </c>
      <c r="I1667" s="4">
        <v>0</v>
      </c>
      <c r="J1667" s="4">
        <v>2</v>
      </c>
      <c r="K1667" s="6">
        <f t="shared" si="395"/>
        <v>4960</v>
      </c>
      <c r="L1667" s="4">
        <f t="shared" si="396"/>
        <v>0</v>
      </c>
      <c r="M1667" s="4">
        <v>11966</v>
      </c>
      <c r="N1667" s="4">
        <v>5005</v>
      </c>
      <c r="O1667" s="4">
        <v>4960</v>
      </c>
      <c r="P1667" s="4">
        <v>2</v>
      </c>
      <c r="Q1667" s="6"/>
      <c r="R1667" s="4">
        <v>43</v>
      </c>
      <c r="S1667" s="6"/>
      <c r="T1667" s="6"/>
      <c r="U1667" s="6"/>
      <c r="V1667" s="6"/>
      <c r="W1667" s="6"/>
      <c r="X1667" s="4">
        <v>0</v>
      </c>
      <c r="Y1667" s="2" t="s">
        <v>1221</v>
      </c>
      <c r="Z1667" s="4">
        <v>196</v>
      </c>
      <c r="AA1667" s="4">
        <v>26</v>
      </c>
      <c r="AB1667" s="4">
        <v>25</v>
      </c>
      <c r="AC1667" s="4">
        <v>1</v>
      </c>
      <c r="AD1667" s="6"/>
      <c r="AE1667" s="6"/>
      <c r="AF1667" s="6"/>
      <c r="AG1667" s="6"/>
      <c r="AH1667" s="4">
        <v>0</v>
      </c>
      <c r="AI1667" s="4">
        <v>0</v>
      </c>
      <c r="AJ1667" s="6"/>
      <c r="AK1667" s="6"/>
      <c r="AL1667" s="6"/>
      <c r="AM1667" s="6"/>
      <c r="AN1667" s="4">
        <v>0</v>
      </c>
      <c r="AO1667" s="4">
        <v>0</v>
      </c>
      <c r="AP1667" s="4">
        <v>0</v>
      </c>
      <c r="AQ1667" s="4">
        <v>0</v>
      </c>
      <c r="AR1667" s="4">
        <v>0</v>
      </c>
      <c r="AS1667" s="6"/>
      <c r="AT1667" s="6"/>
      <c r="AU1667" s="6"/>
      <c r="AV1667" s="6"/>
      <c r="AW1667" s="4">
        <v>196</v>
      </c>
      <c r="AX1667" s="4">
        <v>25</v>
      </c>
      <c r="AY1667" s="6"/>
      <c r="AZ1667" s="4">
        <v>0</v>
      </c>
      <c r="BA1667" s="6"/>
      <c r="BB1667" s="6"/>
      <c r="BC1667" s="6"/>
      <c r="BD1667" s="6"/>
      <c r="BE1667" s="6"/>
      <c r="BF1667" s="6"/>
      <c r="BG1667" s="8">
        <v>5</v>
      </c>
      <c r="BH1667" s="6"/>
      <c r="BI1667" s="6"/>
      <c r="BJ1667" s="6"/>
      <c r="BK1667" s="4">
        <v>2853</v>
      </c>
      <c r="BL1667" s="4">
        <v>2147</v>
      </c>
      <c r="BM1667" s="4">
        <v>7</v>
      </c>
      <c r="BN1667" s="6"/>
      <c r="BO1667" s="6"/>
      <c r="BP1667" s="4">
        <v>0</v>
      </c>
      <c r="BQ1667" s="6"/>
      <c r="BR1667" s="4">
        <v>4979</v>
      </c>
      <c r="BS1667" s="4">
        <v>4935</v>
      </c>
      <c r="BT1667" s="4">
        <v>44</v>
      </c>
    </row>
    <row r="1668" spans="1:75">
      <c r="A1668" s="4" t="s">
        <v>155</v>
      </c>
      <c r="B1668" s="18">
        <v>41856</v>
      </c>
      <c r="C1668" s="4" t="s">
        <v>220</v>
      </c>
      <c r="D1668" s="5">
        <v>2014</v>
      </c>
      <c r="E1668" s="4" t="str">
        <f t="shared" si="394"/>
        <v>SkagitPrimary2014</v>
      </c>
      <c r="F1668" s="4">
        <v>68067</v>
      </c>
      <c r="G1668" s="4">
        <v>7282</v>
      </c>
      <c r="H1668" s="4">
        <v>23802</v>
      </c>
      <c r="I1668" s="4">
        <v>1</v>
      </c>
      <c r="J1668" s="4">
        <v>1</v>
      </c>
      <c r="K1668" s="6">
        <f t="shared" si="395"/>
        <v>23802</v>
      </c>
      <c r="L1668" s="4">
        <f t="shared" si="396"/>
        <v>0</v>
      </c>
      <c r="M1668" s="4">
        <v>68067</v>
      </c>
      <c r="N1668" s="4">
        <v>24093</v>
      </c>
      <c r="O1668" s="4">
        <v>23802</v>
      </c>
      <c r="P1668" s="4">
        <v>0</v>
      </c>
      <c r="Q1668" s="6"/>
      <c r="R1668" s="4">
        <v>291</v>
      </c>
      <c r="S1668" s="6"/>
      <c r="T1668" s="6"/>
      <c r="U1668" s="6"/>
      <c r="V1668" s="6"/>
      <c r="W1668" s="6"/>
      <c r="X1668" s="4">
        <v>0</v>
      </c>
      <c r="Z1668" s="4">
        <v>520</v>
      </c>
      <c r="AA1668" s="4">
        <v>70</v>
      </c>
      <c r="AB1668" s="4">
        <v>68</v>
      </c>
      <c r="AC1668" s="4">
        <v>2</v>
      </c>
      <c r="AD1668" s="6"/>
      <c r="AE1668" s="6"/>
      <c r="AF1668" s="6"/>
      <c r="AG1668" s="6"/>
      <c r="AH1668" s="4">
        <v>0</v>
      </c>
      <c r="AI1668" s="4">
        <v>0</v>
      </c>
      <c r="AJ1668" s="6"/>
      <c r="AK1668" s="6"/>
      <c r="AL1668" s="6"/>
      <c r="AM1668" s="6"/>
      <c r="AN1668" s="4">
        <v>0</v>
      </c>
      <c r="AO1668" s="4">
        <v>1</v>
      </c>
      <c r="AP1668" s="4">
        <v>0</v>
      </c>
      <c r="AQ1668" s="4">
        <v>0</v>
      </c>
      <c r="AR1668" s="4">
        <v>1</v>
      </c>
      <c r="AS1668" s="6"/>
      <c r="AT1668" s="6"/>
      <c r="AU1668" s="6"/>
      <c r="AV1668" s="6"/>
      <c r="AW1668" s="4">
        <v>520</v>
      </c>
      <c r="AX1668" s="4">
        <v>68</v>
      </c>
      <c r="AY1668" s="6"/>
      <c r="AZ1668" s="4">
        <v>0</v>
      </c>
      <c r="BA1668" s="6"/>
      <c r="BB1668" s="6"/>
      <c r="BC1668" s="6"/>
      <c r="BD1668" s="6"/>
      <c r="BE1668" s="6"/>
      <c r="BF1668" s="6"/>
      <c r="BG1668" s="8">
        <v>11</v>
      </c>
      <c r="BH1668" s="6"/>
      <c r="BI1668" s="6"/>
      <c r="BJ1668" s="6"/>
      <c r="BK1668" s="4">
        <v>15976</v>
      </c>
      <c r="BL1668" s="4">
        <v>8106</v>
      </c>
      <c r="BM1668" s="4">
        <v>22</v>
      </c>
      <c r="BN1668" s="6"/>
      <c r="BO1668" s="6"/>
      <c r="BP1668" s="4">
        <v>2</v>
      </c>
      <c r="BQ1668" s="6"/>
      <c r="BR1668" s="4">
        <v>24022</v>
      </c>
      <c r="BS1668" s="4">
        <v>23734</v>
      </c>
      <c r="BT1668" s="4">
        <v>288</v>
      </c>
    </row>
    <row r="1669" spans="1:75">
      <c r="A1669" s="4" t="s">
        <v>157</v>
      </c>
      <c r="B1669" s="18">
        <v>41856</v>
      </c>
      <c r="C1669" s="4" t="s">
        <v>220</v>
      </c>
      <c r="D1669" s="5">
        <v>2014</v>
      </c>
      <c r="E1669" s="4" t="str">
        <f t="shared" si="394"/>
        <v>SkamaniaPrimary2014</v>
      </c>
      <c r="F1669" s="4">
        <v>6910</v>
      </c>
      <c r="G1669" s="4">
        <v>661</v>
      </c>
      <c r="H1669" s="4">
        <v>2570</v>
      </c>
      <c r="I1669" s="4">
        <v>1</v>
      </c>
      <c r="J1669" s="4">
        <v>0</v>
      </c>
      <c r="K1669" s="6">
        <f t="shared" si="395"/>
        <v>2571</v>
      </c>
      <c r="L1669" s="4">
        <f t="shared" si="396"/>
        <v>0</v>
      </c>
      <c r="M1669" s="4">
        <v>6911</v>
      </c>
      <c r="N1669" s="4">
        <v>2597</v>
      </c>
      <c r="O1669" s="4">
        <v>2571</v>
      </c>
      <c r="P1669" s="4">
        <v>0</v>
      </c>
      <c r="Q1669" s="6"/>
      <c r="R1669" s="4">
        <v>26</v>
      </c>
      <c r="S1669" s="6"/>
      <c r="T1669" s="6"/>
      <c r="U1669" s="6"/>
      <c r="V1669" s="6"/>
      <c r="W1669" s="6"/>
      <c r="X1669" s="4">
        <v>0</v>
      </c>
      <c r="Z1669" s="4">
        <v>77</v>
      </c>
      <c r="AA1669" s="4">
        <v>11</v>
      </c>
      <c r="AB1669" s="4">
        <v>11</v>
      </c>
      <c r="AC1669" s="4">
        <v>0</v>
      </c>
      <c r="AD1669" s="6"/>
      <c r="AE1669" s="6"/>
      <c r="AF1669" s="6"/>
      <c r="AG1669" s="6"/>
      <c r="AH1669" s="4">
        <v>0</v>
      </c>
      <c r="AI1669" s="4">
        <v>0</v>
      </c>
      <c r="AJ1669" s="6"/>
      <c r="AK1669" s="6"/>
      <c r="AL1669" s="6"/>
      <c r="AM1669" s="6"/>
      <c r="AN1669" s="4">
        <v>0</v>
      </c>
      <c r="AO1669" s="4">
        <v>0</v>
      </c>
      <c r="AP1669" s="4">
        <v>0</v>
      </c>
      <c r="AQ1669" s="4">
        <v>0</v>
      </c>
      <c r="AR1669" s="4">
        <v>0</v>
      </c>
      <c r="AS1669" s="6"/>
      <c r="AT1669" s="6"/>
      <c r="AU1669" s="6"/>
      <c r="AV1669" s="6"/>
      <c r="AW1669" s="4">
        <v>77</v>
      </c>
      <c r="AX1669" s="4">
        <v>11</v>
      </c>
      <c r="AY1669" s="6"/>
      <c r="AZ1669" s="4">
        <v>0</v>
      </c>
      <c r="BA1669" s="6"/>
      <c r="BB1669" s="6"/>
      <c r="BC1669" s="6"/>
      <c r="BD1669" s="6"/>
      <c r="BE1669" s="6"/>
      <c r="BF1669" s="6"/>
      <c r="BG1669" s="8">
        <v>5</v>
      </c>
      <c r="BH1669" s="6"/>
      <c r="BI1669" s="6"/>
      <c r="BJ1669" s="6"/>
      <c r="BK1669" s="4">
        <v>1484</v>
      </c>
      <c r="BL1669" s="4">
        <v>1108</v>
      </c>
      <c r="BM1669" s="4">
        <v>4</v>
      </c>
      <c r="BN1669" s="6"/>
      <c r="BO1669" s="6"/>
      <c r="BP1669" s="4">
        <v>5</v>
      </c>
      <c r="BQ1669" s="6"/>
      <c r="BR1669" s="4">
        <v>2586</v>
      </c>
      <c r="BS1669" s="4">
        <v>2560</v>
      </c>
      <c r="BT1669" s="4">
        <v>26</v>
      </c>
    </row>
    <row r="1670" spans="1:75">
      <c r="A1670" s="4" t="s">
        <v>159</v>
      </c>
      <c r="B1670" s="18">
        <v>41856</v>
      </c>
      <c r="C1670" s="4" t="s">
        <v>220</v>
      </c>
      <c r="D1670" s="5">
        <v>2014</v>
      </c>
      <c r="E1670" s="4" t="str">
        <f t="shared" si="394"/>
        <v>SnohomishPrimary2014</v>
      </c>
      <c r="F1670" s="4">
        <v>417448</v>
      </c>
      <c r="G1670" s="4">
        <v>40559</v>
      </c>
      <c r="H1670" s="4">
        <v>106798</v>
      </c>
      <c r="I1670" s="4">
        <v>21</v>
      </c>
      <c r="J1670" s="4">
        <v>0</v>
      </c>
      <c r="K1670" s="6">
        <f t="shared" si="395"/>
        <v>106819</v>
      </c>
      <c r="L1670" s="4">
        <f t="shared" si="396"/>
        <v>0</v>
      </c>
      <c r="M1670" s="4">
        <v>418358</v>
      </c>
      <c r="N1670" s="4">
        <v>108095</v>
      </c>
      <c r="O1670" s="4">
        <v>106819</v>
      </c>
      <c r="P1670" s="4">
        <v>3</v>
      </c>
      <c r="Q1670" s="6"/>
      <c r="R1670" s="4">
        <v>1273</v>
      </c>
      <c r="S1670" s="6"/>
      <c r="T1670" s="6"/>
      <c r="U1670" s="6"/>
      <c r="V1670" s="6"/>
      <c r="W1670" s="6"/>
      <c r="X1670" s="4">
        <v>0</v>
      </c>
      <c r="Z1670" s="4">
        <v>4411</v>
      </c>
      <c r="AA1670" s="4">
        <v>548</v>
      </c>
      <c r="AB1670" s="4">
        <v>545</v>
      </c>
      <c r="AC1670" s="4">
        <v>3</v>
      </c>
      <c r="AD1670" s="6"/>
      <c r="AE1670" s="6"/>
      <c r="AF1670" s="6"/>
      <c r="AG1670" s="6"/>
      <c r="AH1670" s="4">
        <v>1</v>
      </c>
      <c r="AI1670" s="4">
        <v>1</v>
      </c>
      <c r="AJ1670" s="6"/>
      <c r="AK1670" s="6"/>
      <c r="AL1670" s="6"/>
      <c r="AM1670" s="6"/>
      <c r="AN1670" s="4">
        <v>0</v>
      </c>
      <c r="AO1670" s="4">
        <v>0</v>
      </c>
      <c r="AP1670" s="4">
        <v>0</v>
      </c>
      <c r="AQ1670" s="4">
        <v>0</v>
      </c>
      <c r="AR1670" s="4">
        <v>0</v>
      </c>
      <c r="AS1670" s="6"/>
      <c r="AT1670" s="6"/>
      <c r="AU1670" s="6"/>
      <c r="AV1670" s="6"/>
      <c r="AW1670" s="4">
        <v>4412</v>
      </c>
      <c r="AX1670" s="4">
        <v>546</v>
      </c>
      <c r="AY1670" s="6"/>
      <c r="AZ1670" s="4">
        <v>66</v>
      </c>
      <c r="BA1670" s="6"/>
      <c r="BB1670" s="6"/>
      <c r="BC1670" s="6"/>
      <c r="BD1670" s="6"/>
      <c r="BE1670" s="6"/>
      <c r="BF1670" s="6"/>
      <c r="BG1670" s="8">
        <v>43</v>
      </c>
      <c r="BH1670" s="6"/>
      <c r="BI1670" s="6"/>
      <c r="BJ1670" s="6"/>
      <c r="BK1670" s="4">
        <v>45893</v>
      </c>
      <c r="BL1670" s="4">
        <v>62093</v>
      </c>
      <c r="BM1670" s="4">
        <v>114</v>
      </c>
      <c r="BN1670" s="6"/>
      <c r="BO1670" s="6"/>
      <c r="BP1670" s="4">
        <v>0</v>
      </c>
      <c r="BQ1670" s="6"/>
      <c r="BR1670" s="4">
        <v>107480</v>
      </c>
      <c r="BS1670" s="4">
        <v>106207</v>
      </c>
      <c r="BT1670" s="4">
        <v>1273</v>
      </c>
    </row>
    <row r="1671" spans="1:75">
      <c r="A1671" s="4" t="s">
        <v>161</v>
      </c>
      <c r="B1671" s="18">
        <v>41856</v>
      </c>
      <c r="C1671" s="4" t="s">
        <v>220</v>
      </c>
      <c r="D1671" s="5">
        <v>2014</v>
      </c>
      <c r="E1671" s="4" t="str">
        <f t="shared" si="394"/>
        <v>SpokanePrimary2014</v>
      </c>
      <c r="F1671" s="4">
        <v>281056</v>
      </c>
      <c r="G1671" s="4">
        <v>27999</v>
      </c>
      <c r="H1671" s="4">
        <v>99178</v>
      </c>
      <c r="I1671" s="4">
        <v>0</v>
      </c>
      <c r="J1671" s="4">
        <v>1</v>
      </c>
      <c r="K1671" s="6">
        <f t="shared" si="395"/>
        <v>99177</v>
      </c>
      <c r="L1671" s="4">
        <f t="shared" si="396"/>
        <v>0</v>
      </c>
      <c r="M1671" s="4">
        <v>281599</v>
      </c>
      <c r="N1671" s="4">
        <v>100540</v>
      </c>
      <c r="O1671" s="4">
        <v>99177</v>
      </c>
      <c r="P1671" s="4">
        <v>0</v>
      </c>
      <c r="Q1671" s="6"/>
      <c r="R1671" s="4">
        <v>1363</v>
      </c>
      <c r="S1671" s="6"/>
      <c r="T1671" s="6"/>
      <c r="U1671" s="6"/>
      <c r="V1671" s="6"/>
      <c r="W1671" s="6"/>
      <c r="X1671" s="4">
        <v>0</v>
      </c>
      <c r="Z1671" s="4">
        <v>4687</v>
      </c>
      <c r="AA1671" s="4">
        <v>789</v>
      </c>
      <c r="AB1671" s="4">
        <v>788</v>
      </c>
      <c r="AC1671" s="4">
        <v>1</v>
      </c>
      <c r="AD1671" s="6"/>
      <c r="AE1671" s="6"/>
      <c r="AF1671" s="6"/>
      <c r="AG1671" s="6"/>
      <c r="AH1671" s="4">
        <v>0</v>
      </c>
      <c r="AI1671" s="4">
        <v>0</v>
      </c>
      <c r="AJ1671" s="6"/>
      <c r="AK1671" s="6"/>
      <c r="AL1671" s="6"/>
      <c r="AM1671" s="6"/>
      <c r="AN1671" s="4">
        <v>66</v>
      </c>
      <c r="AO1671" s="4">
        <v>66</v>
      </c>
      <c r="AP1671" s="4">
        <v>4</v>
      </c>
      <c r="AQ1671" s="4">
        <v>56</v>
      </c>
      <c r="AR1671" s="4">
        <v>6</v>
      </c>
      <c r="AS1671" s="6"/>
      <c r="AT1671" s="6"/>
      <c r="AU1671" s="6"/>
      <c r="AV1671" s="6"/>
      <c r="AW1671" s="4">
        <v>4687</v>
      </c>
      <c r="AX1671" s="4">
        <v>788</v>
      </c>
      <c r="AY1671" s="6"/>
      <c r="AZ1671" s="4">
        <v>0</v>
      </c>
      <c r="BA1671" s="6"/>
      <c r="BB1671" s="6"/>
      <c r="BC1671" s="6"/>
      <c r="BD1671" s="6"/>
      <c r="BE1671" s="6"/>
      <c r="BF1671" s="6"/>
      <c r="BG1671" s="8">
        <v>16</v>
      </c>
      <c r="BH1671" s="6"/>
      <c r="BI1671" s="6"/>
      <c r="BJ1671" s="6"/>
      <c r="BK1671" s="4">
        <v>46296</v>
      </c>
      <c r="BL1671" s="4">
        <v>54228</v>
      </c>
      <c r="BM1671" s="4">
        <v>19</v>
      </c>
      <c r="BN1671" s="6"/>
      <c r="BO1671" s="6"/>
      <c r="BP1671" s="4">
        <v>21</v>
      </c>
      <c r="BQ1671" s="6"/>
      <c r="BR1671" s="4">
        <v>99685</v>
      </c>
      <c r="BS1671" s="4">
        <v>98333</v>
      </c>
      <c r="BT1671" s="4">
        <v>1352</v>
      </c>
    </row>
    <row r="1672" spans="1:75">
      <c r="A1672" s="4" t="s">
        <v>163</v>
      </c>
      <c r="B1672" s="18">
        <v>41856</v>
      </c>
      <c r="C1672" s="4" t="s">
        <v>220</v>
      </c>
      <c r="D1672" s="5">
        <v>2014</v>
      </c>
      <c r="E1672" s="4" t="str">
        <f t="shared" si="394"/>
        <v>StevensPrimary2014</v>
      </c>
      <c r="F1672" s="4">
        <v>28757</v>
      </c>
      <c r="G1672" s="4">
        <v>3430</v>
      </c>
      <c r="H1672" s="4">
        <v>11804</v>
      </c>
      <c r="I1672" s="4">
        <v>0</v>
      </c>
      <c r="J1672" s="4">
        <v>2</v>
      </c>
      <c r="K1672" s="6">
        <f t="shared" si="395"/>
        <v>11802</v>
      </c>
      <c r="L1672" s="4">
        <f t="shared" si="396"/>
        <v>176</v>
      </c>
      <c r="M1672" s="4">
        <v>28848</v>
      </c>
      <c r="N1672" s="4">
        <v>11804</v>
      </c>
      <c r="O1672" s="4">
        <v>11626</v>
      </c>
      <c r="P1672" s="4">
        <v>0</v>
      </c>
      <c r="Q1672" s="6"/>
      <c r="R1672" s="4">
        <v>176</v>
      </c>
      <c r="S1672" s="6"/>
      <c r="T1672" s="6"/>
      <c r="U1672" s="6"/>
      <c r="V1672" s="6"/>
      <c r="W1672" s="6"/>
      <c r="X1672" s="4">
        <v>2</v>
      </c>
      <c r="Y1672" s="2" t="s">
        <v>1222</v>
      </c>
      <c r="Z1672" s="4">
        <v>212</v>
      </c>
      <c r="AA1672" s="4">
        <v>48</v>
      </c>
      <c r="AB1672" s="4">
        <v>47</v>
      </c>
      <c r="AC1672" s="4">
        <v>1</v>
      </c>
      <c r="AD1672" s="6"/>
      <c r="AE1672" s="6"/>
      <c r="AF1672" s="6"/>
      <c r="AG1672" s="6"/>
      <c r="AH1672" s="4">
        <v>0</v>
      </c>
      <c r="AI1672" s="4">
        <v>0</v>
      </c>
      <c r="AJ1672" s="6"/>
      <c r="AK1672" s="6"/>
      <c r="AL1672" s="6"/>
      <c r="AM1672" s="6"/>
      <c r="AN1672" s="4">
        <v>0</v>
      </c>
      <c r="AO1672" s="4">
        <v>0</v>
      </c>
      <c r="AP1672" s="4">
        <v>0</v>
      </c>
      <c r="AQ1672" s="4">
        <v>0</v>
      </c>
      <c r="AR1672" s="4">
        <v>0</v>
      </c>
      <c r="AS1672" s="6"/>
      <c r="AT1672" s="6"/>
      <c r="AU1672" s="6"/>
      <c r="AV1672" s="6"/>
      <c r="AW1672" s="4">
        <v>212</v>
      </c>
      <c r="AX1672" s="4">
        <v>47</v>
      </c>
      <c r="AY1672" s="6"/>
      <c r="AZ1672" s="4">
        <v>0</v>
      </c>
      <c r="BA1672" s="6"/>
      <c r="BB1672" s="6"/>
      <c r="BC1672" s="6"/>
      <c r="BD1672" s="6"/>
      <c r="BE1672" s="6"/>
      <c r="BF1672" s="6"/>
      <c r="BG1672" s="8">
        <v>0</v>
      </c>
      <c r="BH1672" s="6"/>
      <c r="BI1672" s="6"/>
      <c r="BJ1672" s="6"/>
      <c r="BL1672" s="4">
        <v>11804</v>
      </c>
      <c r="BM1672" s="4">
        <v>2</v>
      </c>
      <c r="BN1672" s="6"/>
      <c r="BO1672" s="6"/>
      <c r="BP1672" s="4">
        <v>0</v>
      </c>
      <c r="BQ1672" s="6"/>
      <c r="BR1672" s="4">
        <v>11756</v>
      </c>
      <c r="BS1672" s="4">
        <v>11579</v>
      </c>
      <c r="BT1672" s="4">
        <v>177</v>
      </c>
    </row>
    <row r="1673" spans="1:75" ht="72.599999999999994">
      <c r="A1673" s="4" t="s">
        <v>166</v>
      </c>
      <c r="B1673" s="18">
        <v>41856</v>
      </c>
      <c r="C1673" s="4" t="s">
        <v>220</v>
      </c>
      <c r="D1673" s="5">
        <v>2014</v>
      </c>
      <c r="E1673" s="4" t="str">
        <f t="shared" si="394"/>
        <v>ThurstonPrimary2014</v>
      </c>
      <c r="F1673" s="4">
        <v>163027</v>
      </c>
      <c r="G1673" s="4">
        <v>16518</v>
      </c>
      <c r="H1673" s="4">
        <v>47257</v>
      </c>
      <c r="I1673" s="4">
        <v>10</v>
      </c>
      <c r="J1673" s="4">
        <v>0</v>
      </c>
      <c r="K1673" s="6">
        <f t="shared" si="395"/>
        <v>47267</v>
      </c>
      <c r="L1673" s="4">
        <f t="shared" si="396"/>
        <v>-1</v>
      </c>
      <c r="M1673" s="4">
        <v>163254</v>
      </c>
      <c r="N1673" s="4">
        <v>47435</v>
      </c>
      <c r="O1673" s="4">
        <v>47268</v>
      </c>
      <c r="P1673" s="4">
        <v>1</v>
      </c>
      <c r="Q1673" s="6"/>
      <c r="R1673" s="4">
        <v>166</v>
      </c>
      <c r="S1673" s="6"/>
      <c r="T1673" s="6"/>
      <c r="U1673" s="6"/>
      <c r="V1673" s="6"/>
      <c r="W1673" s="6"/>
      <c r="X1673" s="4">
        <v>0</v>
      </c>
      <c r="Y1673" s="2" t="s">
        <v>1223</v>
      </c>
      <c r="Z1673" s="4">
        <v>5375</v>
      </c>
      <c r="AA1673" s="4">
        <v>744</v>
      </c>
      <c r="AB1673" s="4">
        <v>737</v>
      </c>
      <c r="AC1673" s="4">
        <v>7</v>
      </c>
      <c r="AD1673" s="6"/>
      <c r="AE1673" s="6"/>
      <c r="AF1673" s="6"/>
      <c r="AG1673" s="6"/>
      <c r="AH1673" s="4">
        <v>0</v>
      </c>
      <c r="AI1673" s="4">
        <v>0</v>
      </c>
      <c r="AJ1673" s="6"/>
      <c r="AK1673" s="6"/>
      <c r="AL1673" s="6"/>
      <c r="AM1673" s="6"/>
      <c r="AN1673" s="4">
        <v>2</v>
      </c>
      <c r="AO1673" s="4">
        <v>3</v>
      </c>
      <c r="AP1673" s="4">
        <v>1</v>
      </c>
      <c r="AQ1673" s="4">
        <v>1</v>
      </c>
      <c r="AR1673" s="4">
        <v>1</v>
      </c>
      <c r="AS1673" s="6"/>
      <c r="AT1673" s="6"/>
      <c r="AU1673" s="6"/>
      <c r="AV1673" s="6"/>
      <c r="AW1673" s="4">
        <v>5375</v>
      </c>
      <c r="AX1673" s="4">
        <v>737</v>
      </c>
      <c r="AY1673" s="6"/>
      <c r="AZ1673" s="4">
        <v>0</v>
      </c>
      <c r="BA1673" s="6"/>
      <c r="BB1673" s="6"/>
      <c r="BC1673" s="6"/>
      <c r="BD1673" s="6"/>
      <c r="BE1673" s="6"/>
      <c r="BF1673" s="6"/>
      <c r="BG1673" s="8">
        <v>20</v>
      </c>
      <c r="BH1673" s="6"/>
      <c r="BI1673" s="6"/>
      <c r="BJ1673" s="6"/>
      <c r="BK1673" s="4">
        <v>31435</v>
      </c>
      <c r="BL1673" s="4">
        <v>15980</v>
      </c>
      <c r="BM1673" s="4">
        <v>24</v>
      </c>
      <c r="BN1673" s="6"/>
      <c r="BO1673" s="6"/>
      <c r="BP1673" s="4">
        <v>2</v>
      </c>
      <c r="BQ1673" s="6"/>
      <c r="BR1673" s="4">
        <v>46688</v>
      </c>
      <c r="BS1673" s="4">
        <v>46530</v>
      </c>
      <c r="BT1673" s="4">
        <v>158</v>
      </c>
    </row>
    <row r="1674" spans="1:75">
      <c r="A1674" s="4" t="s">
        <v>168</v>
      </c>
      <c r="B1674" s="18">
        <v>41856</v>
      </c>
      <c r="C1674" s="4" t="s">
        <v>220</v>
      </c>
      <c r="D1674" s="5">
        <v>2014</v>
      </c>
      <c r="E1674" s="4" t="str">
        <f t="shared" si="394"/>
        <v>WahkiakumPrimary2014</v>
      </c>
      <c r="F1674" s="4">
        <v>2871</v>
      </c>
      <c r="G1674" s="4">
        <v>173</v>
      </c>
      <c r="H1674" s="4">
        <v>1244</v>
      </c>
      <c r="I1674" s="4">
        <v>0</v>
      </c>
      <c r="J1674" s="4">
        <v>0</v>
      </c>
      <c r="K1674" s="6">
        <f t="shared" si="395"/>
        <v>1244</v>
      </c>
      <c r="L1674" s="4">
        <f t="shared" si="396"/>
        <v>0</v>
      </c>
      <c r="M1674" s="4">
        <v>2871</v>
      </c>
      <c r="N1674" s="4">
        <v>1254</v>
      </c>
      <c r="O1674" s="4">
        <v>1244</v>
      </c>
      <c r="P1674" s="4">
        <v>0</v>
      </c>
      <c r="Q1674" s="6"/>
      <c r="R1674" s="4">
        <v>10</v>
      </c>
      <c r="S1674" s="6"/>
      <c r="T1674" s="6"/>
      <c r="U1674" s="6"/>
      <c r="V1674" s="6"/>
      <c r="W1674" s="6"/>
      <c r="X1674" s="4">
        <v>0</v>
      </c>
      <c r="Z1674" s="4">
        <v>33</v>
      </c>
      <c r="AA1674" s="4">
        <v>2</v>
      </c>
      <c r="AB1674" s="4">
        <v>2</v>
      </c>
      <c r="AC1674" s="4">
        <v>0</v>
      </c>
      <c r="AD1674" s="6"/>
      <c r="AE1674" s="6"/>
      <c r="AF1674" s="6"/>
      <c r="AG1674" s="6"/>
      <c r="AH1674" s="4">
        <v>0</v>
      </c>
      <c r="AI1674" s="4">
        <v>0</v>
      </c>
      <c r="AJ1674" s="6"/>
      <c r="AK1674" s="6"/>
      <c r="AL1674" s="6"/>
      <c r="AM1674" s="6"/>
      <c r="AN1674" s="4">
        <v>0</v>
      </c>
      <c r="AO1674" s="4">
        <v>0</v>
      </c>
      <c r="AP1674" s="4">
        <v>0</v>
      </c>
      <c r="AQ1674" s="4">
        <v>0</v>
      </c>
      <c r="AR1674" s="4">
        <v>0</v>
      </c>
      <c r="AS1674" s="6"/>
      <c r="AT1674" s="6"/>
      <c r="AU1674" s="6"/>
      <c r="AV1674" s="6"/>
      <c r="AW1674" s="4">
        <v>33</v>
      </c>
      <c r="AX1674" s="4">
        <v>2</v>
      </c>
      <c r="AY1674" s="6"/>
      <c r="AZ1674" s="4">
        <v>0</v>
      </c>
      <c r="BA1674" s="6"/>
      <c r="BB1674" s="6"/>
      <c r="BC1674" s="6"/>
      <c r="BD1674" s="6"/>
      <c r="BE1674" s="6"/>
      <c r="BF1674" s="6"/>
      <c r="BG1674" s="8">
        <v>0</v>
      </c>
      <c r="BH1674" s="6"/>
      <c r="BI1674" s="6"/>
      <c r="BJ1674" s="6"/>
      <c r="BK1674" s="4">
        <v>552</v>
      </c>
      <c r="BL1674" s="4">
        <v>702</v>
      </c>
      <c r="BM1674" s="4">
        <v>0</v>
      </c>
      <c r="BN1674" s="6"/>
      <c r="BO1674" s="6"/>
      <c r="BP1674" s="4">
        <v>0</v>
      </c>
      <c r="BQ1674" s="6"/>
      <c r="BR1674" s="4">
        <v>1252</v>
      </c>
      <c r="BS1674" s="4">
        <v>1242</v>
      </c>
      <c r="BT1674" s="4">
        <v>10</v>
      </c>
    </row>
    <row r="1675" spans="1:75">
      <c r="A1675" s="4" t="s">
        <v>170</v>
      </c>
      <c r="B1675" s="18">
        <v>41856</v>
      </c>
      <c r="C1675" s="4" t="s">
        <v>220</v>
      </c>
      <c r="D1675" s="5">
        <v>2014</v>
      </c>
      <c r="E1675" s="4" t="str">
        <f t="shared" si="394"/>
        <v>Walla WallaPrimary2014</v>
      </c>
      <c r="F1675" s="4">
        <v>31772</v>
      </c>
      <c r="G1675" s="4">
        <v>3529</v>
      </c>
      <c r="H1675" s="4">
        <v>13747</v>
      </c>
      <c r="I1675" s="4">
        <v>0</v>
      </c>
      <c r="J1675" s="4">
        <v>0</v>
      </c>
      <c r="K1675" s="6">
        <f t="shared" si="395"/>
        <v>13747</v>
      </c>
      <c r="L1675" s="4">
        <f t="shared" si="396"/>
        <v>0</v>
      </c>
      <c r="M1675" s="4">
        <v>31803</v>
      </c>
      <c r="N1675" s="4">
        <v>13882</v>
      </c>
      <c r="O1675" s="4">
        <v>13747</v>
      </c>
      <c r="P1675" s="4">
        <v>3</v>
      </c>
      <c r="Q1675" s="6"/>
      <c r="R1675" s="4">
        <v>132</v>
      </c>
      <c r="S1675" s="6"/>
      <c r="T1675" s="6"/>
      <c r="U1675" s="6"/>
      <c r="V1675" s="6"/>
      <c r="W1675" s="6"/>
      <c r="X1675" s="4">
        <v>0</v>
      </c>
      <c r="Z1675" s="4">
        <v>290</v>
      </c>
      <c r="AA1675" s="4">
        <v>45</v>
      </c>
      <c r="AB1675" s="4">
        <v>44</v>
      </c>
      <c r="AC1675" s="4">
        <v>1</v>
      </c>
      <c r="AD1675" s="6"/>
      <c r="AE1675" s="6"/>
      <c r="AF1675" s="6"/>
      <c r="AG1675" s="6"/>
      <c r="AH1675" s="4">
        <v>0</v>
      </c>
      <c r="AI1675" s="4">
        <v>0</v>
      </c>
      <c r="AJ1675" s="6"/>
      <c r="AK1675" s="6"/>
      <c r="AL1675" s="6"/>
      <c r="AM1675" s="6"/>
      <c r="AN1675" s="4">
        <v>0</v>
      </c>
      <c r="AO1675" s="4">
        <v>0</v>
      </c>
      <c r="AP1675" s="4">
        <v>0</v>
      </c>
      <c r="AQ1675" s="4">
        <v>0</v>
      </c>
      <c r="AR1675" s="4">
        <v>0</v>
      </c>
      <c r="AS1675" s="6"/>
      <c r="AT1675" s="6"/>
      <c r="AU1675" s="6"/>
      <c r="AV1675" s="6"/>
      <c r="AW1675" s="4">
        <v>290</v>
      </c>
      <c r="AX1675" s="4">
        <v>44</v>
      </c>
      <c r="AY1675" s="6"/>
      <c r="AZ1675" s="4">
        <v>0</v>
      </c>
      <c r="BA1675" s="6"/>
      <c r="BB1675" s="6"/>
      <c r="BC1675" s="6"/>
      <c r="BD1675" s="6"/>
      <c r="BE1675" s="6"/>
      <c r="BF1675" s="6"/>
      <c r="BG1675" s="8">
        <v>4</v>
      </c>
      <c r="BH1675" s="6"/>
      <c r="BI1675" s="6"/>
      <c r="BJ1675" s="6"/>
      <c r="BK1675" s="4">
        <v>7678</v>
      </c>
      <c r="BL1675" s="4">
        <v>6200</v>
      </c>
      <c r="BM1675" s="4">
        <v>0</v>
      </c>
      <c r="BN1675" s="6"/>
      <c r="BO1675" s="6"/>
      <c r="BP1675" s="4">
        <v>4</v>
      </c>
      <c r="BQ1675" s="6"/>
      <c r="BR1675" s="4">
        <v>13837</v>
      </c>
      <c r="BS1675" s="4">
        <v>13703</v>
      </c>
      <c r="BT1675" s="4">
        <v>134</v>
      </c>
    </row>
    <row r="1676" spans="1:75">
      <c r="A1676" s="4" t="s">
        <v>172</v>
      </c>
      <c r="B1676" s="18">
        <v>41856</v>
      </c>
      <c r="C1676" s="4" t="s">
        <v>220</v>
      </c>
      <c r="D1676" s="5">
        <v>2014</v>
      </c>
      <c r="E1676" s="4" t="str">
        <f t="shared" si="394"/>
        <v>WhatcomPrimary2014</v>
      </c>
      <c r="F1676" s="4">
        <v>126961</v>
      </c>
      <c r="G1676" s="4">
        <v>10958</v>
      </c>
      <c r="H1676" s="4">
        <v>42734</v>
      </c>
      <c r="I1676" s="4">
        <v>2</v>
      </c>
      <c r="J1676" s="4">
        <v>0</v>
      </c>
      <c r="K1676" s="6">
        <f t="shared" si="395"/>
        <v>42736</v>
      </c>
      <c r="L1676" s="4">
        <f t="shared" si="396"/>
        <v>0</v>
      </c>
      <c r="M1676" s="4">
        <v>127522</v>
      </c>
      <c r="N1676" s="4">
        <v>43385</v>
      </c>
      <c r="O1676" s="4">
        <v>42736</v>
      </c>
      <c r="P1676" s="4">
        <v>0</v>
      </c>
      <c r="Q1676" s="6"/>
      <c r="R1676" s="4">
        <v>649</v>
      </c>
      <c r="S1676" s="6"/>
      <c r="T1676" s="6"/>
      <c r="U1676" s="6"/>
      <c r="V1676" s="6"/>
      <c r="W1676" s="6"/>
      <c r="X1676" s="4">
        <v>0</v>
      </c>
      <c r="Z1676" s="4">
        <v>1184</v>
      </c>
      <c r="AA1676" s="4">
        <v>187</v>
      </c>
      <c r="AB1676" s="4">
        <v>187</v>
      </c>
      <c r="AC1676" s="4">
        <v>0</v>
      </c>
      <c r="AD1676" s="6"/>
      <c r="AE1676" s="6"/>
      <c r="AF1676" s="6"/>
      <c r="AG1676" s="6"/>
      <c r="AH1676" s="4">
        <v>0</v>
      </c>
      <c r="AI1676" s="4">
        <v>0</v>
      </c>
      <c r="AJ1676" s="6"/>
      <c r="AK1676" s="6"/>
      <c r="AL1676" s="6"/>
      <c r="AM1676" s="6"/>
      <c r="AN1676" s="4">
        <v>0</v>
      </c>
      <c r="AO1676" s="4">
        <v>0</v>
      </c>
      <c r="AP1676" s="4">
        <v>0</v>
      </c>
      <c r="AQ1676" s="4">
        <v>0</v>
      </c>
      <c r="AR1676" s="4">
        <v>0</v>
      </c>
      <c r="AS1676" s="6"/>
      <c r="AT1676" s="6"/>
      <c r="AU1676" s="6"/>
      <c r="AV1676" s="6"/>
      <c r="AW1676" s="4">
        <v>1184</v>
      </c>
      <c r="AX1676" s="4">
        <v>187</v>
      </c>
      <c r="AY1676" s="6"/>
      <c r="AZ1676" s="4">
        <v>0</v>
      </c>
      <c r="BA1676" s="6"/>
      <c r="BB1676" s="6"/>
      <c r="BC1676" s="6"/>
      <c r="BD1676" s="6"/>
      <c r="BE1676" s="6"/>
      <c r="BF1676" s="6"/>
      <c r="BG1676" s="8">
        <v>37</v>
      </c>
      <c r="BH1676" s="6"/>
      <c r="BI1676" s="6"/>
      <c r="BJ1676" s="6"/>
      <c r="BK1676" s="4">
        <v>20208</v>
      </c>
      <c r="BL1676" s="4">
        <v>23140</v>
      </c>
      <c r="BM1676" s="4">
        <v>142</v>
      </c>
      <c r="BN1676" s="6"/>
      <c r="BO1676" s="6"/>
      <c r="BP1676" s="4">
        <v>0</v>
      </c>
      <c r="BQ1676" s="6"/>
      <c r="BR1676" s="4">
        <v>43198</v>
      </c>
      <c r="BS1676" s="4">
        <v>42549</v>
      </c>
      <c r="BT1676" s="4">
        <v>649</v>
      </c>
    </row>
    <row r="1677" spans="1:75" ht="43.5">
      <c r="A1677" s="4" t="s">
        <v>174</v>
      </c>
      <c r="B1677" s="18">
        <v>41856</v>
      </c>
      <c r="C1677" s="4" t="s">
        <v>220</v>
      </c>
      <c r="D1677" s="5">
        <v>2014</v>
      </c>
      <c r="E1677" s="4" t="str">
        <f t="shared" si="394"/>
        <v>WhitmanPrimary2014</v>
      </c>
      <c r="F1677" s="4">
        <v>20167</v>
      </c>
      <c r="G1677" s="4">
        <v>3393</v>
      </c>
      <c r="H1677" s="4">
        <v>6865</v>
      </c>
      <c r="I1677" s="4">
        <v>0</v>
      </c>
      <c r="J1677" s="4">
        <v>0</v>
      </c>
      <c r="K1677" s="6">
        <f t="shared" si="395"/>
        <v>6865</v>
      </c>
      <c r="L1677" s="4">
        <f t="shared" si="396"/>
        <v>0</v>
      </c>
      <c r="M1677" s="4">
        <v>20168</v>
      </c>
      <c r="N1677" s="4">
        <v>6991</v>
      </c>
      <c r="O1677" s="4">
        <v>6865</v>
      </c>
      <c r="P1677" s="4">
        <v>0</v>
      </c>
      <c r="Q1677" s="6"/>
      <c r="R1677" s="4">
        <v>128</v>
      </c>
      <c r="S1677" s="6"/>
      <c r="T1677" s="6"/>
      <c r="U1677" s="6"/>
      <c r="V1677" s="6"/>
      <c r="W1677" s="6"/>
      <c r="X1677" s="4">
        <v>-2</v>
      </c>
      <c r="Y1677" s="2" t="s">
        <v>1224</v>
      </c>
      <c r="Z1677" s="4">
        <v>239</v>
      </c>
      <c r="AA1677" s="4">
        <v>43</v>
      </c>
      <c r="AB1677" s="4">
        <v>42</v>
      </c>
      <c r="AC1677" s="4">
        <v>1</v>
      </c>
      <c r="AD1677" s="6"/>
      <c r="AE1677" s="6"/>
      <c r="AF1677" s="6"/>
      <c r="AG1677" s="6"/>
      <c r="AH1677" s="4">
        <v>0</v>
      </c>
      <c r="AI1677" s="4">
        <v>0</v>
      </c>
      <c r="AJ1677" s="6"/>
      <c r="AK1677" s="6"/>
      <c r="AL1677" s="6"/>
      <c r="AM1677" s="6"/>
      <c r="AN1677" s="4">
        <v>0</v>
      </c>
      <c r="AO1677" s="4">
        <v>0</v>
      </c>
      <c r="AP1677" s="4">
        <v>0</v>
      </c>
      <c r="AQ1677" s="4">
        <v>0</v>
      </c>
      <c r="AR1677" s="4">
        <v>0</v>
      </c>
      <c r="AS1677" s="6"/>
      <c r="AT1677" s="6"/>
      <c r="AU1677" s="6"/>
      <c r="AV1677" s="6"/>
      <c r="AW1677" s="4">
        <v>239</v>
      </c>
      <c r="AX1677" s="4">
        <v>42</v>
      </c>
      <c r="AY1677" s="6"/>
      <c r="AZ1677" s="4">
        <v>0</v>
      </c>
      <c r="BA1677" s="6"/>
      <c r="BB1677" s="6"/>
      <c r="BC1677" s="6"/>
      <c r="BD1677" s="6"/>
      <c r="BE1677" s="6"/>
      <c r="BF1677" s="6"/>
      <c r="BG1677" s="8">
        <v>6</v>
      </c>
      <c r="BH1677" s="6"/>
      <c r="BI1677" s="6"/>
      <c r="BJ1677" s="6"/>
      <c r="BL1677" s="4">
        <v>6985</v>
      </c>
      <c r="BM1677" s="4">
        <v>2</v>
      </c>
      <c r="BN1677" s="6"/>
      <c r="BO1677" s="6"/>
      <c r="BP1677" s="4">
        <v>0</v>
      </c>
      <c r="BQ1677" s="6"/>
      <c r="BR1677" s="4">
        <v>6948</v>
      </c>
      <c r="BS1677" s="4">
        <v>6823</v>
      </c>
      <c r="BT1677" s="4">
        <v>125</v>
      </c>
    </row>
    <row r="1678" spans="1:75">
      <c r="A1678" s="4" t="s">
        <v>176</v>
      </c>
      <c r="B1678" s="18">
        <v>41856</v>
      </c>
      <c r="C1678" s="4" t="s">
        <v>220</v>
      </c>
      <c r="D1678" s="5">
        <v>2014</v>
      </c>
      <c r="E1678" s="4" t="str">
        <f t="shared" si="394"/>
        <v>YakimaPrimary2014</v>
      </c>
      <c r="F1678" s="4">
        <v>106925</v>
      </c>
      <c r="G1678" s="4">
        <v>8182</v>
      </c>
      <c r="H1678" s="4">
        <v>34114</v>
      </c>
      <c r="I1678" s="4">
        <v>1</v>
      </c>
      <c r="J1678" s="4">
        <v>0</v>
      </c>
      <c r="K1678" s="6">
        <f t="shared" si="395"/>
        <v>34115</v>
      </c>
      <c r="L1678" s="4">
        <f t="shared" si="396"/>
        <v>0</v>
      </c>
      <c r="M1678" s="4">
        <v>107092</v>
      </c>
      <c r="N1678" s="4">
        <v>34244</v>
      </c>
      <c r="O1678" s="4">
        <v>34115</v>
      </c>
      <c r="P1678" s="4">
        <v>0</v>
      </c>
      <c r="Q1678" s="6"/>
      <c r="R1678" s="4">
        <v>129</v>
      </c>
      <c r="S1678" s="6"/>
      <c r="T1678" s="6"/>
      <c r="U1678" s="6"/>
      <c r="V1678" s="6"/>
      <c r="W1678" s="6"/>
      <c r="X1678" s="4">
        <v>0</v>
      </c>
      <c r="Z1678" s="4">
        <v>771</v>
      </c>
      <c r="AA1678" s="4">
        <v>84</v>
      </c>
      <c r="AB1678" s="4">
        <v>83</v>
      </c>
      <c r="AC1678" s="4">
        <v>1</v>
      </c>
      <c r="AD1678" s="6"/>
      <c r="AE1678" s="6"/>
      <c r="AF1678" s="6"/>
      <c r="AG1678" s="6"/>
      <c r="AH1678" s="4">
        <v>0</v>
      </c>
      <c r="AI1678" s="4">
        <v>0</v>
      </c>
      <c r="AJ1678" s="6"/>
      <c r="AK1678" s="6"/>
      <c r="AL1678" s="6"/>
      <c r="AM1678" s="6"/>
      <c r="AN1678" s="4">
        <v>9</v>
      </c>
      <c r="AO1678" s="4">
        <v>9</v>
      </c>
      <c r="AP1678" s="4">
        <v>0</v>
      </c>
      <c r="AQ1678" s="4">
        <v>8</v>
      </c>
      <c r="AR1678" s="4">
        <v>1</v>
      </c>
      <c r="AS1678" s="6"/>
      <c r="AT1678" s="6"/>
      <c r="AU1678" s="6"/>
      <c r="AV1678" s="6"/>
      <c r="AW1678" s="4">
        <v>771</v>
      </c>
      <c r="AX1678" s="4">
        <v>83</v>
      </c>
      <c r="AY1678" s="6"/>
      <c r="AZ1678" s="4">
        <v>3</v>
      </c>
      <c r="BA1678" s="6"/>
      <c r="BB1678" s="6"/>
      <c r="BC1678" s="6"/>
      <c r="BD1678" s="6"/>
      <c r="BE1678" s="6"/>
      <c r="BF1678" s="6"/>
      <c r="BG1678" s="8">
        <v>13</v>
      </c>
      <c r="BH1678" s="6"/>
      <c r="BI1678" s="6"/>
      <c r="BJ1678" s="6"/>
      <c r="BK1678" s="4">
        <v>5224</v>
      </c>
      <c r="BL1678" s="4">
        <v>29004</v>
      </c>
      <c r="BM1678" s="4">
        <v>38</v>
      </c>
      <c r="BN1678" s="6"/>
      <c r="BO1678" s="6"/>
      <c r="BP1678" s="4">
        <v>0</v>
      </c>
      <c r="BQ1678" s="6"/>
      <c r="BR1678" s="4">
        <v>34148</v>
      </c>
      <c r="BS1678" s="4">
        <v>34021</v>
      </c>
      <c r="BT1678" s="4">
        <v>127</v>
      </c>
    </row>
    <row r="1679" spans="1:75">
      <c r="A1679" s="21" t="s">
        <v>178</v>
      </c>
      <c r="B1679" s="22">
        <v>41856</v>
      </c>
      <c r="C1679" s="21" t="s">
        <v>220</v>
      </c>
      <c r="D1679" s="23">
        <v>2014</v>
      </c>
      <c r="E1679" s="21" t="s">
        <v>1225</v>
      </c>
      <c r="F1679" s="21">
        <v>3925903</v>
      </c>
      <c r="G1679" s="21">
        <v>410467</v>
      </c>
      <c r="H1679" s="21">
        <v>1222772</v>
      </c>
      <c r="I1679" s="21">
        <v>152</v>
      </c>
      <c r="J1679" s="21">
        <v>40</v>
      </c>
      <c r="K1679" s="6">
        <v>1222884</v>
      </c>
      <c r="L1679" s="21">
        <v>173</v>
      </c>
      <c r="M1679" s="21">
        <v>3938167</v>
      </c>
      <c r="N1679" s="21">
        <v>1239593</v>
      </c>
      <c r="O1679" s="21">
        <v>1222711</v>
      </c>
      <c r="P1679" s="21">
        <v>13</v>
      </c>
      <c r="Q1679" s="6">
        <v>0</v>
      </c>
      <c r="R1679" s="21">
        <v>16864</v>
      </c>
      <c r="S1679" s="6">
        <v>0</v>
      </c>
      <c r="T1679" s="6">
        <v>0</v>
      </c>
      <c r="U1679" s="6">
        <v>0</v>
      </c>
      <c r="V1679" s="6">
        <v>0</v>
      </c>
      <c r="W1679" s="6">
        <v>0</v>
      </c>
      <c r="X1679" s="21">
        <v>5</v>
      </c>
      <c r="Y1679" s="38">
        <v>2</v>
      </c>
      <c r="Z1679" s="21">
        <v>65874</v>
      </c>
      <c r="AA1679" s="21">
        <v>9389</v>
      </c>
      <c r="AB1679" s="21">
        <v>9267</v>
      </c>
      <c r="AC1679" s="21">
        <v>122</v>
      </c>
      <c r="AD1679" s="6">
        <v>0</v>
      </c>
      <c r="AE1679" s="6">
        <v>0</v>
      </c>
      <c r="AF1679" s="6">
        <v>0</v>
      </c>
      <c r="AG1679" s="6">
        <v>0</v>
      </c>
      <c r="AH1679" s="21">
        <v>3</v>
      </c>
      <c r="AI1679" s="21">
        <v>2</v>
      </c>
      <c r="AJ1679" s="6">
        <v>0</v>
      </c>
      <c r="AK1679" s="6">
        <v>0</v>
      </c>
      <c r="AL1679" s="6">
        <v>0</v>
      </c>
      <c r="AM1679" s="6">
        <v>0</v>
      </c>
      <c r="AN1679" s="21">
        <v>93</v>
      </c>
      <c r="AO1679" s="21">
        <v>98</v>
      </c>
      <c r="AP1679" s="21">
        <v>5</v>
      </c>
      <c r="AQ1679" s="21">
        <v>76</v>
      </c>
      <c r="AR1679" s="21">
        <v>17</v>
      </c>
      <c r="AS1679" s="6">
        <v>0</v>
      </c>
      <c r="AT1679" s="6">
        <v>0</v>
      </c>
      <c r="AU1679" s="6">
        <v>0</v>
      </c>
      <c r="AV1679" s="6">
        <v>0</v>
      </c>
      <c r="AW1679" s="21">
        <v>65876</v>
      </c>
      <c r="AX1679" s="21">
        <v>9269</v>
      </c>
      <c r="AY1679" s="6">
        <v>0</v>
      </c>
      <c r="AZ1679" s="21">
        <v>237</v>
      </c>
      <c r="BA1679" s="6">
        <v>0</v>
      </c>
      <c r="BB1679" s="6">
        <v>0</v>
      </c>
      <c r="BC1679" s="6">
        <v>0</v>
      </c>
      <c r="BD1679" s="6">
        <v>0</v>
      </c>
      <c r="BE1679" s="6">
        <v>0</v>
      </c>
      <c r="BF1679" s="6">
        <v>0</v>
      </c>
      <c r="BG1679" s="21">
        <v>982</v>
      </c>
      <c r="BH1679" s="6">
        <v>0</v>
      </c>
      <c r="BI1679" s="6">
        <v>0</v>
      </c>
      <c r="BJ1679" s="6">
        <v>0</v>
      </c>
      <c r="BK1679" s="21">
        <v>423547</v>
      </c>
      <c r="BL1679" s="21">
        <v>814827</v>
      </c>
      <c r="BM1679" s="21">
        <v>1817</v>
      </c>
      <c r="BN1679" s="6">
        <v>0</v>
      </c>
      <c r="BO1679" s="6">
        <v>0</v>
      </c>
      <c r="BP1679" s="21">
        <v>90</v>
      </c>
      <c r="BQ1679" s="6">
        <v>0</v>
      </c>
      <c r="BR1679" s="21">
        <v>1229866</v>
      </c>
      <c r="BS1679" s="21">
        <v>1213129</v>
      </c>
      <c r="BT1679" s="21">
        <v>16737</v>
      </c>
      <c r="BU1679" s="21">
        <v>0</v>
      </c>
      <c r="BV1679" s="21">
        <v>0</v>
      </c>
      <c r="BW1679" s="21">
        <v>0</v>
      </c>
    </row>
    <row r="1680" spans="1:75">
      <c r="A1680" s="4" t="s">
        <v>98</v>
      </c>
      <c r="B1680" s="18">
        <v>41583</v>
      </c>
      <c r="C1680" s="4" t="s">
        <v>179</v>
      </c>
      <c r="D1680" s="5">
        <v>2013</v>
      </c>
      <c r="E1680" s="4" t="str">
        <f t="shared" ref="E1680:E1718" si="397">CONCATENATE(A1680,C1680,D1680)</f>
        <v>AdamsGeneral2013</v>
      </c>
      <c r="F1680" s="4">
        <v>6329</v>
      </c>
      <c r="G1680" s="4">
        <v>529</v>
      </c>
      <c r="K1680" s="6">
        <f t="shared" ref="K1680:K1718" si="398">IF(ISBLANK(I1680),0,H1680+I1680-J1680)</f>
        <v>0</v>
      </c>
      <c r="L1680" s="5"/>
      <c r="M1680" s="4">
        <v>0</v>
      </c>
      <c r="N1680" s="4">
        <v>2977</v>
      </c>
      <c r="O1680" s="4">
        <v>2959</v>
      </c>
      <c r="P1680" s="4">
        <v>0</v>
      </c>
      <c r="Q1680" s="6"/>
      <c r="R1680" s="4">
        <v>18</v>
      </c>
      <c r="S1680" s="6"/>
      <c r="T1680" s="6"/>
      <c r="U1680" s="6"/>
      <c r="V1680" s="6"/>
      <c r="W1680" s="6"/>
      <c r="X1680" s="4">
        <v>0</v>
      </c>
      <c r="Z1680" s="4">
        <v>49</v>
      </c>
      <c r="AA1680" s="4">
        <v>2</v>
      </c>
      <c r="AB1680" s="4">
        <v>2</v>
      </c>
      <c r="AC1680" s="4">
        <v>0</v>
      </c>
      <c r="AD1680" s="6"/>
      <c r="AE1680" s="6"/>
      <c r="AF1680" s="6"/>
      <c r="AG1680" s="6"/>
      <c r="AH1680" s="4">
        <v>0</v>
      </c>
      <c r="AI1680" s="4">
        <v>0</v>
      </c>
      <c r="AJ1680" s="6"/>
      <c r="AK1680" s="6"/>
      <c r="AL1680" s="6"/>
      <c r="AM1680" s="6"/>
      <c r="AO1680" s="4">
        <v>0</v>
      </c>
      <c r="AP1680" s="4">
        <v>0</v>
      </c>
      <c r="AQ1680" s="4">
        <v>0</v>
      </c>
      <c r="AR1680" s="4">
        <v>0</v>
      </c>
      <c r="AS1680" s="6"/>
      <c r="AT1680" s="6"/>
      <c r="AU1680" s="6"/>
      <c r="AV1680" s="6"/>
      <c r="AW1680" s="4">
        <v>49</v>
      </c>
      <c r="AX1680" s="4">
        <v>2</v>
      </c>
      <c r="AY1680" s="6"/>
      <c r="AZ1680" s="4">
        <v>0</v>
      </c>
      <c r="BA1680" s="6"/>
      <c r="BB1680" s="6"/>
      <c r="BC1680" s="6"/>
      <c r="BD1680" s="6"/>
      <c r="BE1680" s="6"/>
      <c r="BF1680" s="6"/>
      <c r="BG1680" s="8">
        <v>0</v>
      </c>
      <c r="BH1680" s="6"/>
      <c r="BI1680" s="6"/>
      <c r="BJ1680" s="6"/>
      <c r="BK1680" s="4">
        <v>1514</v>
      </c>
      <c r="BL1680" s="4">
        <v>1463</v>
      </c>
      <c r="BM1680" s="4">
        <v>3</v>
      </c>
      <c r="BN1680" s="6"/>
      <c r="BO1680" s="6"/>
      <c r="BP1680" s="4">
        <v>0</v>
      </c>
      <c r="BQ1680" s="6"/>
      <c r="BR1680" s="4">
        <v>2975</v>
      </c>
      <c r="BS1680" s="4">
        <v>2957</v>
      </c>
      <c r="BT1680" s="4">
        <f t="shared" ref="BT1680:BT1718" si="399">BR1680-BS1680</f>
        <v>18</v>
      </c>
      <c r="BU1680" s="4">
        <f t="shared" ref="BU1680:BU1718" si="400">M1680-Z1680-AN1680-AY1680</f>
        <v>-49</v>
      </c>
    </row>
    <row r="1681" spans="1:73">
      <c r="A1681" s="4" t="s">
        <v>101</v>
      </c>
      <c r="B1681" s="18">
        <v>41583</v>
      </c>
      <c r="C1681" s="4" t="s">
        <v>179</v>
      </c>
      <c r="D1681" s="5">
        <v>2013</v>
      </c>
      <c r="E1681" s="4" t="str">
        <f t="shared" si="397"/>
        <v>AsotinGeneral2013</v>
      </c>
      <c r="F1681" s="4">
        <v>13735</v>
      </c>
      <c r="G1681" s="4">
        <v>1471</v>
      </c>
      <c r="K1681" s="6">
        <f t="shared" si="398"/>
        <v>0</v>
      </c>
      <c r="L1681" s="5"/>
      <c r="M1681" s="4">
        <v>0</v>
      </c>
      <c r="N1681" s="4">
        <v>6436</v>
      </c>
      <c r="O1681" s="4">
        <v>6414</v>
      </c>
      <c r="P1681" s="4">
        <v>0</v>
      </c>
      <c r="Q1681" s="6"/>
      <c r="R1681" s="4">
        <v>22</v>
      </c>
      <c r="S1681" s="6"/>
      <c r="T1681" s="6"/>
      <c r="U1681" s="6"/>
      <c r="V1681" s="6"/>
      <c r="W1681" s="6"/>
      <c r="X1681" s="4">
        <v>0</v>
      </c>
      <c r="Z1681" s="4">
        <v>69</v>
      </c>
      <c r="AA1681" s="4">
        <v>11</v>
      </c>
      <c r="AB1681" s="4">
        <v>11</v>
      </c>
      <c r="AC1681" s="4">
        <v>0</v>
      </c>
      <c r="AD1681" s="6"/>
      <c r="AE1681" s="6"/>
      <c r="AF1681" s="6"/>
      <c r="AG1681" s="6"/>
      <c r="AH1681" s="4">
        <v>0</v>
      </c>
      <c r="AI1681" s="4">
        <v>0</v>
      </c>
      <c r="AJ1681" s="6"/>
      <c r="AK1681" s="6"/>
      <c r="AL1681" s="6"/>
      <c r="AM1681" s="6"/>
      <c r="AO1681" s="4">
        <v>0</v>
      </c>
      <c r="AP1681" s="4">
        <v>0</v>
      </c>
      <c r="AQ1681" s="4">
        <v>0</v>
      </c>
      <c r="AR1681" s="4">
        <v>0</v>
      </c>
      <c r="AS1681" s="6"/>
      <c r="AT1681" s="6"/>
      <c r="AU1681" s="6"/>
      <c r="AV1681" s="6"/>
      <c r="AW1681" s="4">
        <v>69</v>
      </c>
      <c r="AX1681" s="4">
        <v>11</v>
      </c>
      <c r="AY1681" s="6"/>
      <c r="AZ1681" s="4">
        <v>0</v>
      </c>
      <c r="BA1681" s="6"/>
      <c r="BB1681" s="6"/>
      <c r="BC1681" s="6"/>
      <c r="BD1681" s="6"/>
      <c r="BE1681" s="6"/>
      <c r="BF1681" s="6"/>
      <c r="BG1681" s="8">
        <v>0</v>
      </c>
      <c r="BH1681" s="6"/>
      <c r="BI1681" s="6"/>
      <c r="BJ1681" s="6"/>
      <c r="BK1681" s="4">
        <v>3268</v>
      </c>
      <c r="BL1681" s="4">
        <v>3168</v>
      </c>
      <c r="BM1681" s="4">
        <v>0</v>
      </c>
      <c r="BN1681" s="6"/>
      <c r="BO1681" s="6"/>
      <c r="BP1681" s="4">
        <v>0</v>
      </c>
      <c r="BQ1681" s="6"/>
      <c r="BR1681" s="4">
        <v>6425</v>
      </c>
      <c r="BS1681" s="4">
        <v>6403</v>
      </c>
      <c r="BT1681" s="4">
        <f t="shared" si="399"/>
        <v>22</v>
      </c>
      <c r="BU1681" s="4">
        <f t="shared" si="400"/>
        <v>-69</v>
      </c>
    </row>
    <row r="1682" spans="1:73">
      <c r="A1682" s="4" t="s">
        <v>103</v>
      </c>
      <c r="B1682" s="18">
        <v>41583</v>
      </c>
      <c r="C1682" s="4" t="s">
        <v>179</v>
      </c>
      <c r="D1682" s="5">
        <v>2013</v>
      </c>
      <c r="E1682" s="4" t="str">
        <f t="shared" si="397"/>
        <v>BentonGeneral2013</v>
      </c>
      <c r="F1682" s="4">
        <v>97652</v>
      </c>
      <c r="G1682" s="4">
        <v>8726</v>
      </c>
      <c r="K1682" s="6">
        <f t="shared" si="398"/>
        <v>0</v>
      </c>
      <c r="L1682" s="5"/>
      <c r="M1682" s="4">
        <v>0</v>
      </c>
      <c r="N1682" s="4">
        <v>43354</v>
      </c>
      <c r="O1682" s="4">
        <v>42902</v>
      </c>
      <c r="P1682" s="4">
        <v>0</v>
      </c>
      <c r="Q1682" s="6"/>
      <c r="R1682" s="4">
        <v>452</v>
      </c>
      <c r="S1682" s="6"/>
      <c r="T1682" s="6"/>
      <c r="U1682" s="6"/>
      <c r="V1682" s="6"/>
      <c r="W1682" s="6"/>
      <c r="X1682" s="4">
        <v>0</v>
      </c>
      <c r="Z1682" s="4">
        <v>820</v>
      </c>
      <c r="AA1682" s="4">
        <v>154</v>
      </c>
      <c r="AB1682" s="4">
        <v>154</v>
      </c>
      <c r="AC1682" s="4">
        <v>0</v>
      </c>
      <c r="AD1682" s="6"/>
      <c r="AE1682" s="6"/>
      <c r="AF1682" s="6"/>
      <c r="AG1682" s="6"/>
      <c r="AH1682" s="4">
        <v>0</v>
      </c>
      <c r="AI1682" s="4">
        <v>0</v>
      </c>
      <c r="AJ1682" s="6"/>
      <c r="AK1682" s="6"/>
      <c r="AL1682" s="6"/>
      <c r="AM1682" s="6"/>
      <c r="AO1682" s="4">
        <v>1</v>
      </c>
      <c r="AP1682" s="4">
        <v>0</v>
      </c>
      <c r="AQ1682" s="4">
        <v>1</v>
      </c>
      <c r="AR1682" s="4">
        <v>0</v>
      </c>
      <c r="AS1682" s="6"/>
      <c r="AT1682" s="6"/>
      <c r="AU1682" s="6"/>
      <c r="AV1682" s="6"/>
      <c r="AW1682" s="4">
        <v>820</v>
      </c>
      <c r="AX1682" s="4">
        <v>154</v>
      </c>
      <c r="AY1682" s="6"/>
      <c r="AZ1682" s="4">
        <v>0</v>
      </c>
      <c r="BA1682" s="6"/>
      <c r="BB1682" s="6"/>
      <c r="BC1682" s="6"/>
      <c r="BD1682" s="6"/>
      <c r="BE1682" s="6"/>
      <c r="BF1682" s="6"/>
      <c r="BG1682" s="8">
        <v>13</v>
      </c>
      <c r="BH1682" s="6"/>
      <c r="BI1682" s="6"/>
      <c r="BJ1682" s="6"/>
      <c r="BK1682" s="4">
        <v>23442</v>
      </c>
      <c r="BL1682" s="4">
        <v>19899</v>
      </c>
      <c r="BM1682" s="4">
        <v>33</v>
      </c>
      <c r="BN1682" s="6"/>
      <c r="BO1682" s="6"/>
      <c r="BP1682" s="4">
        <v>0</v>
      </c>
      <c r="BQ1682" s="6"/>
      <c r="BR1682" s="4">
        <v>43199</v>
      </c>
      <c r="BS1682" s="4">
        <v>42747</v>
      </c>
      <c r="BT1682" s="4">
        <f t="shared" si="399"/>
        <v>452</v>
      </c>
      <c r="BU1682" s="4">
        <f t="shared" si="400"/>
        <v>-820</v>
      </c>
    </row>
    <row r="1683" spans="1:73">
      <c r="A1683" s="4" t="s">
        <v>105</v>
      </c>
      <c r="B1683" s="18">
        <v>41583</v>
      </c>
      <c r="C1683" s="4" t="s">
        <v>179</v>
      </c>
      <c r="D1683" s="5">
        <v>2013</v>
      </c>
      <c r="E1683" s="4" t="str">
        <f t="shared" si="397"/>
        <v>ChelanGeneral2013</v>
      </c>
      <c r="F1683" s="4">
        <v>39551</v>
      </c>
      <c r="G1683" s="4">
        <v>3481</v>
      </c>
      <c r="K1683" s="6">
        <f t="shared" si="398"/>
        <v>0</v>
      </c>
      <c r="L1683" s="5"/>
      <c r="M1683" s="4">
        <v>0</v>
      </c>
      <c r="N1683" s="4">
        <v>19841</v>
      </c>
      <c r="O1683" s="4">
        <v>19718</v>
      </c>
      <c r="P1683" s="4">
        <v>0</v>
      </c>
      <c r="Q1683" s="6"/>
      <c r="R1683" s="4">
        <v>123</v>
      </c>
      <c r="S1683" s="6"/>
      <c r="T1683" s="6"/>
      <c r="U1683" s="6"/>
      <c r="V1683" s="6"/>
      <c r="W1683" s="6"/>
      <c r="X1683" s="4">
        <v>0</v>
      </c>
      <c r="Z1683" s="4">
        <v>315</v>
      </c>
      <c r="AA1683" s="4">
        <v>54</v>
      </c>
      <c r="AB1683" s="4">
        <v>54</v>
      </c>
      <c r="AC1683" s="4">
        <v>0</v>
      </c>
      <c r="AD1683" s="6"/>
      <c r="AE1683" s="6"/>
      <c r="AF1683" s="6"/>
      <c r="AG1683" s="6"/>
      <c r="AH1683" s="4">
        <v>0</v>
      </c>
      <c r="AI1683" s="4">
        <v>0</v>
      </c>
      <c r="AJ1683" s="6"/>
      <c r="AK1683" s="6"/>
      <c r="AL1683" s="6"/>
      <c r="AM1683" s="6"/>
      <c r="AO1683" s="4">
        <v>1</v>
      </c>
      <c r="AP1683" s="4">
        <v>0</v>
      </c>
      <c r="AQ1683" s="4">
        <v>1</v>
      </c>
      <c r="AR1683" s="4">
        <v>0</v>
      </c>
      <c r="AS1683" s="6"/>
      <c r="AT1683" s="6"/>
      <c r="AU1683" s="6"/>
      <c r="AV1683" s="6"/>
      <c r="AW1683" s="4">
        <v>315</v>
      </c>
      <c r="AX1683" s="4">
        <v>54</v>
      </c>
      <c r="AY1683" s="6"/>
      <c r="AZ1683" s="4">
        <v>13</v>
      </c>
      <c r="BA1683" s="6"/>
      <c r="BB1683" s="6"/>
      <c r="BC1683" s="6"/>
      <c r="BD1683" s="6"/>
      <c r="BE1683" s="6"/>
      <c r="BF1683" s="6"/>
      <c r="BG1683" s="8">
        <v>7</v>
      </c>
      <c r="BH1683" s="6"/>
      <c r="BI1683" s="6"/>
      <c r="BJ1683" s="6"/>
      <c r="BK1683" s="4">
        <v>12642</v>
      </c>
      <c r="BL1683" s="4">
        <v>7179</v>
      </c>
      <c r="BM1683" s="4">
        <v>20</v>
      </c>
      <c r="BN1683" s="6"/>
      <c r="BO1683" s="6"/>
      <c r="BP1683" s="4">
        <v>0</v>
      </c>
      <c r="BQ1683" s="6"/>
      <c r="BR1683" s="4">
        <v>19773</v>
      </c>
      <c r="BS1683" s="4">
        <v>19650</v>
      </c>
      <c r="BT1683" s="4">
        <f t="shared" si="399"/>
        <v>123</v>
      </c>
      <c r="BU1683" s="4">
        <f t="shared" si="400"/>
        <v>-315</v>
      </c>
    </row>
    <row r="1684" spans="1:73">
      <c r="A1684" s="4" t="s">
        <v>107</v>
      </c>
      <c r="B1684" s="18">
        <v>41583</v>
      </c>
      <c r="C1684" s="4" t="s">
        <v>179</v>
      </c>
      <c r="D1684" s="5">
        <v>2013</v>
      </c>
      <c r="E1684" s="4" t="str">
        <f t="shared" si="397"/>
        <v>ClallamGeneral2013</v>
      </c>
      <c r="F1684" s="4">
        <v>46668</v>
      </c>
      <c r="G1684" s="4">
        <v>3700</v>
      </c>
      <c r="K1684" s="6">
        <f t="shared" si="398"/>
        <v>0</v>
      </c>
      <c r="L1684" s="5"/>
      <c r="M1684" s="4">
        <v>0</v>
      </c>
      <c r="N1684" s="4">
        <v>25157</v>
      </c>
      <c r="O1684" s="4">
        <v>24918</v>
      </c>
      <c r="P1684" s="4">
        <v>0</v>
      </c>
      <c r="Q1684" s="6"/>
      <c r="R1684" s="4">
        <v>239</v>
      </c>
      <c r="S1684" s="6"/>
      <c r="T1684" s="6"/>
      <c r="U1684" s="6"/>
      <c r="V1684" s="6"/>
      <c r="W1684" s="6"/>
      <c r="X1684" s="4">
        <v>0</v>
      </c>
      <c r="Z1684" s="4">
        <v>564</v>
      </c>
      <c r="AA1684" s="4">
        <v>86</v>
      </c>
      <c r="AB1684" s="4">
        <v>84</v>
      </c>
      <c r="AC1684" s="4">
        <v>2</v>
      </c>
      <c r="AD1684" s="6"/>
      <c r="AE1684" s="6"/>
      <c r="AF1684" s="6"/>
      <c r="AG1684" s="6"/>
      <c r="AH1684" s="4">
        <v>0</v>
      </c>
      <c r="AI1684" s="4">
        <v>0</v>
      </c>
      <c r="AJ1684" s="6"/>
      <c r="AK1684" s="6"/>
      <c r="AL1684" s="6"/>
      <c r="AM1684" s="6"/>
      <c r="AO1684" s="4">
        <v>0</v>
      </c>
      <c r="AP1684" s="4">
        <v>0</v>
      </c>
      <c r="AQ1684" s="4">
        <v>0</v>
      </c>
      <c r="AR1684" s="4">
        <v>0</v>
      </c>
      <c r="AS1684" s="6"/>
      <c r="AT1684" s="6"/>
      <c r="AU1684" s="6"/>
      <c r="AV1684" s="6"/>
      <c r="AW1684" s="4">
        <v>564</v>
      </c>
      <c r="AX1684" s="4">
        <v>84</v>
      </c>
      <c r="AY1684" s="6"/>
      <c r="AZ1684" s="4">
        <v>0</v>
      </c>
      <c r="BA1684" s="6"/>
      <c r="BB1684" s="6"/>
      <c r="BC1684" s="6"/>
      <c r="BD1684" s="6"/>
      <c r="BE1684" s="6"/>
      <c r="BF1684" s="6"/>
      <c r="BG1684" s="8">
        <v>7</v>
      </c>
      <c r="BH1684" s="6"/>
      <c r="BI1684" s="6"/>
      <c r="BJ1684" s="6"/>
      <c r="BK1684" s="4">
        <v>15096</v>
      </c>
      <c r="BL1684" s="4">
        <v>10054</v>
      </c>
      <c r="BM1684" s="4">
        <v>66</v>
      </c>
      <c r="BN1684" s="6"/>
      <c r="BO1684" s="6"/>
      <c r="BP1684" s="4">
        <v>11</v>
      </c>
      <c r="BQ1684" s="6"/>
      <c r="BR1684" s="4">
        <v>25071</v>
      </c>
      <c r="BS1684" s="4">
        <v>24834</v>
      </c>
      <c r="BT1684" s="4">
        <f t="shared" si="399"/>
        <v>237</v>
      </c>
      <c r="BU1684" s="4">
        <f t="shared" si="400"/>
        <v>-564</v>
      </c>
    </row>
    <row r="1685" spans="1:73">
      <c r="A1685" s="4" t="s">
        <v>109</v>
      </c>
      <c r="B1685" s="18">
        <v>41583</v>
      </c>
      <c r="C1685" s="4" t="s">
        <v>179</v>
      </c>
      <c r="D1685" s="5">
        <v>2013</v>
      </c>
      <c r="E1685" s="4" t="str">
        <f t="shared" si="397"/>
        <v>ClarkGeneral2013</v>
      </c>
      <c r="F1685" s="4">
        <v>246865</v>
      </c>
      <c r="G1685" s="4">
        <v>158914</v>
      </c>
      <c r="K1685" s="6">
        <f t="shared" si="398"/>
        <v>0</v>
      </c>
      <c r="L1685" s="5"/>
      <c r="M1685" s="4">
        <v>0</v>
      </c>
      <c r="N1685" s="4">
        <v>93807</v>
      </c>
      <c r="O1685" s="4">
        <v>92863</v>
      </c>
      <c r="P1685" s="4">
        <v>0</v>
      </c>
      <c r="Q1685" s="6"/>
      <c r="R1685" s="4">
        <v>941</v>
      </c>
      <c r="S1685" s="6"/>
      <c r="T1685" s="6"/>
      <c r="U1685" s="6"/>
      <c r="V1685" s="6"/>
      <c r="W1685" s="6"/>
      <c r="X1685" s="4">
        <v>3</v>
      </c>
      <c r="Y1685" s="2" t="s">
        <v>1226</v>
      </c>
      <c r="Z1685" s="4">
        <v>1565</v>
      </c>
      <c r="AA1685" s="4">
        <v>373</v>
      </c>
      <c r="AB1685" s="4">
        <v>362</v>
      </c>
      <c r="AC1685" s="4">
        <v>11</v>
      </c>
      <c r="AD1685" s="6"/>
      <c r="AE1685" s="6"/>
      <c r="AF1685" s="6"/>
      <c r="AG1685" s="6"/>
      <c r="AH1685" s="4">
        <v>0</v>
      </c>
      <c r="AI1685" s="4">
        <v>0</v>
      </c>
      <c r="AJ1685" s="6"/>
      <c r="AK1685" s="6"/>
      <c r="AL1685" s="6"/>
      <c r="AM1685" s="6"/>
      <c r="AO1685" s="4">
        <v>0</v>
      </c>
      <c r="AP1685" s="4">
        <v>0</v>
      </c>
      <c r="AQ1685" s="4">
        <v>0</v>
      </c>
      <c r="AR1685" s="4">
        <v>0</v>
      </c>
      <c r="AS1685" s="6"/>
      <c r="AT1685" s="6"/>
      <c r="AU1685" s="6"/>
      <c r="AV1685" s="6"/>
      <c r="AW1685" s="4">
        <v>1565</v>
      </c>
      <c r="AX1685" s="4">
        <v>362</v>
      </c>
      <c r="AY1685" s="6"/>
      <c r="AZ1685" s="4">
        <v>9</v>
      </c>
      <c r="BA1685" s="6"/>
      <c r="BB1685" s="6"/>
      <c r="BC1685" s="6"/>
      <c r="BD1685" s="6"/>
      <c r="BE1685" s="6"/>
      <c r="BF1685" s="6"/>
      <c r="BG1685" s="8">
        <v>138</v>
      </c>
      <c r="BH1685" s="6"/>
      <c r="BI1685" s="6"/>
      <c r="BJ1685" s="6"/>
      <c r="BK1685" s="4">
        <v>27973</v>
      </c>
      <c r="BL1685" s="4">
        <v>65687</v>
      </c>
      <c r="BM1685" s="4">
        <v>24</v>
      </c>
      <c r="BN1685" s="6"/>
      <c r="BO1685" s="6"/>
      <c r="BP1685" s="4">
        <v>0</v>
      </c>
      <c r="BQ1685" s="6"/>
      <c r="BR1685" s="4">
        <v>93425</v>
      </c>
      <c r="BS1685" s="4">
        <v>92492</v>
      </c>
      <c r="BT1685" s="4">
        <f t="shared" si="399"/>
        <v>933</v>
      </c>
      <c r="BU1685" s="4">
        <f t="shared" si="400"/>
        <v>-1565</v>
      </c>
    </row>
    <row r="1686" spans="1:73">
      <c r="A1686" s="4" t="s">
        <v>111</v>
      </c>
      <c r="B1686" s="18">
        <v>41583</v>
      </c>
      <c r="C1686" s="4" t="s">
        <v>179</v>
      </c>
      <c r="D1686" s="5">
        <v>2013</v>
      </c>
      <c r="E1686" s="4" t="str">
        <f t="shared" si="397"/>
        <v>ColumbiaGeneral2013</v>
      </c>
      <c r="F1686" s="4">
        <v>2690</v>
      </c>
      <c r="G1686" s="4">
        <v>225</v>
      </c>
      <c r="K1686" s="6">
        <f t="shared" si="398"/>
        <v>0</v>
      </c>
      <c r="L1686" s="5"/>
      <c r="M1686" s="4">
        <v>0</v>
      </c>
      <c r="N1686" s="4">
        <v>1462</v>
      </c>
      <c r="O1686" s="4">
        <v>1461</v>
      </c>
      <c r="P1686" s="4">
        <v>0</v>
      </c>
      <c r="Q1686" s="6"/>
      <c r="R1686" s="4">
        <v>1</v>
      </c>
      <c r="S1686" s="6"/>
      <c r="T1686" s="6"/>
      <c r="U1686" s="6"/>
      <c r="V1686" s="6"/>
      <c r="W1686" s="6"/>
      <c r="X1686" s="4">
        <v>0</v>
      </c>
      <c r="Z1686" s="4">
        <v>30</v>
      </c>
      <c r="AA1686" s="4">
        <v>3</v>
      </c>
      <c r="AB1686" s="4">
        <v>3</v>
      </c>
      <c r="AC1686" s="4">
        <v>0</v>
      </c>
      <c r="AD1686" s="6"/>
      <c r="AE1686" s="6"/>
      <c r="AF1686" s="6"/>
      <c r="AG1686" s="6"/>
      <c r="AH1686" s="4">
        <v>0</v>
      </c>
      <c r="AI1686" s="4">
        <v>0</v>
      </c>
      <c r="AJ1686" s="6"/>
      <c r="AK1686" s="6"/>
      <c r="AL1686" s="6"/>
      <c r="AM1686" s="6"/>
      <c r="AO1686" s="4">
        <v>0</v>
      </c>
      <c r="AP1686" s="4">
        <v>0</v>
      </c>
      <c r="AQ1686" s="4">
        <v>0</v>
      </c>
      <c r="AR1686" s="4">
        <v>0</v>
      </c>
      <c r="AS1686" s="6"/>
      <c r="AT1686" s="6"/>
      <c r="AU1686" s="6"/>
      <c r="AV1686" s="6"/>
      <c r="AW1686" s="4">
        <v>30</v>
      </c>
      <c r="AX1686" s="4">
        <v>3</v>
      </c>
      <c r="AY1686" s="6"/>
      <c r="AZ1686" s="4">
        <v>0</v>
      </c>
      <c r="BA1686" s="6"/>
      <c r="BB1686" s="6"/>
      <c r="BC1686" s="6"/>
      <c r="BD1686" s="6"/>
      <c r="BE1686" s="6"/>
      <c r="BF1686" s="6"/>
      <c r="BG1686" s="8">
        <v>0</v>
      </c>
      <c r="BH1686" s="6"/>
      <c r="BI1686" s="6"/>
      <c r="BJ1686" s="6"/>
      <c r="BK1686" s="4">
        <v>522</v>
      </c>
      <c r="BL1686" s="4">
        <v>940</v>
      </c>
      <c r="BM1686" s="4">
        <v>0</v>
      </c>
      <c r="BN1686" s="6"/>
      <c r="BO1686" s="6"/>
      <c r="BP1686" s="4">
        <v>0</v>
      </c>
      <c r="BQ1686" s="6"/>
      <c r="BR1686" s="4">
        <v>1459</v>
      </c>
      <c r="BS1686" s="4">
        <v>1458</v>
      </c>
      <c r="BT1686" s="4">
        <f t="shared" si="399"/>
        <v>1</v>
      </c>
      <c r="BU1686" s="4">
        <f t="shared" si="400"/>
        <v>-30</v>
      </c>
    </row>
    <row r="1687" spans="1:73">
      <c r="A1687" s="4" t="s">
        <v>113</v>
      </c>
      <c r="B1687" s="18">
        <v>41583</v>
      </c>
      <c r="C1687" s="4" t="s">
        <v>179</v>
      </c>
      <c r="D1687" s="5">
        <v>2013</v>
      </c>
      <c r="E1687" s="4" t="str">
        <f t="shared" si="397"/>
        <v>CowlitzGeneral2013</v>
      </c>
      <c r="F1687" s="4">
        <v>58641</v>
      </c>
      <c r="G1687" s="4">
        <v>4642</v>
      </c>
      <c r="K1687" s="6">
        <f t="shared" si="398"/>
        <v>0</v>
      </c>
      <c r="L1687" s="5"/>
      <c r="M1687" s="4">
        <v>0</v>
      </c>
      <c r="N1687" s="4">
        <v>22822</v>
      </c>
      <c r="O1687" s="4">
        <v>22654</v>
      </c>
      <c r="P1687" s="4">
        <v>0</v>
      </c>
      <c r="Q1687" s="6"/>
      <c r="R1687" s="4">
        <v>168</v>
      </c>
      <c r="S1687" s="6"/>
      <c r="T1687" s="6"/>
      <c r="U1687" s="6"/>
      <c r="V1687" s="6"/>
      <c r="W1687" s="6"/>
      <c r="X1687" s="4">
        <v>0</v>
      </c>
      <c r="Z1687" s="4">
        <v>520</v>
      </c>
      <c r="AA1687" s="4">
        <v>55</v>
      </c>
      <c r="AB1687" s="4">
        <v>54</v>
      </c>
      <c r="AC1687" s="4">
        <v>1</v>
      </c>
      <c r="AD1687" s="6"/>
      <c r="AE1687" s="6"/>
      <c r="AF1687" s="6"/>
      <c r="AG1687" s="6"/>
      <c r="AH1687" s="4">
        <v>0</v>
      </c>
      <c r="AI1687" s="4">
        <v>0</v>
      </c>
      <c r="AJ1687" s="6"/>
      <c r="AK1687" s="6"/>
      <c r="AL1687" s="6"/>
      <c r="AM1687" s="6"/>
      <c r="AO1687" s="4">
        <v>0</v>
      </c>
      <c r="AP1687" s="4">
        <v>0</v>
      </c>
      <c r="AQ1687" s="4">
        <v>0</v>
      </c>
      <c r="AR1687" s="4">
        <v>0</v>
      </c>
      <c r="AS1687" s="6"/>
      <c r="AT1687" s="6"/>
      <c r="AU1687" s="6"/>
      <c r="AV1687" s="6"/>
      <c r="AW1687" s="4">
        <v>520</v>
      </c>
      <c r="AX1687" s="4">
        <v>54</v>
      </c>
      <c r="AY1687" s="6"/>
      <c r="AZ1687" s="4">
        <v>3</v>
      </c>
      <c r="BA1687" s="6"/>
      <c r="BB1687" s="6"/>
      <c r="BC1687" s="6"/>
      <c r="BD1687" s="6"/>
      <c r="BE1687" s="6"/>
      <c r="BF1687" s="6"/>
      <c r="BG1687" s="8">
        <v>7</v>
      </c>
      <c r="BH1687" s="6"/>
      <c r="BI1687" s="6"/>
      <c r="BJ1687" s="6"/>
      <c r="BK1687" s="4">
        <v>15889</v>
      </c>
      <c r="BL1687" s="4">
        <v>6923</v>
      </c>
      <c r="BM1687" s="4">
        <v>5</v>
      </c>
      <c r="BN1687" s="6"/>
      <c r="BO1687" s="6"/>
      <c r="BP1687" s="4">
        <v>55</v>
      </c>
      <c r="BQ1687" s="6"/>
      <c r="BR1687" s="4">
        <v>22764</v>
      </c>
      <c r="BS1687" s="4">
        <v>22597</v>
      </c>
      <c r="BT1687" s="4">
        <f t="shared" si="399"/>
        <v>167</v>
      </c>
      <c r="BU1687" s="4">
        <f t="shared" si="400"/>
        <v>-520</v>
      </c>
    </row>
    <row r="1688" spans="1:73">
      <c r="A1688" s="4" t="s">
        <v>115</v>
      </c>
      <c r="B1688" s="18">
        <v>41583</v>
      </c>
      <c r="C1688" s="4" t="s">
        <v>179</v>
      </c>
      <c r="D1688" s="5">
        <v>2013</v>
      </c>
      <c r="E1688" s="4" t="str">
        <f t="shared" si="397"/>
        <v>DouglasGeneral2013</v>
      </c>
      <c r="F1688" s="4">
        <v>19532</v>
      </c>
      <c r="G1688" s="4">
        <v>1217</v>
      </c>
      <c r="K1688" s="6">
        <f t="shared" si="398"/>
        <v>0</v>
      </c>
      <c r="L1688" s="5"/>
      <c r="M1688" s="4">
        <v>0</v>
      </c>
      <c r="N1688" s="4">
        <v>9202</v>
      </c>
      <c r="O1688" s="4">
        <v>9127</v>
      </c>
      <c r="P1688" s="4">
        <v>0</v>
      </c>
      <c r="Q1688" s="6"/>
      <c r="R1688" s="4">
        <v>75</v>
      </c>
      <c r="S1688" s="6"/>
      <c r="T1688" s="6"/>
      <c r="U1688" s="6"/>
      <c r="V1688" s="6"/>
      <c r="W1688" s="6"/>
      <c r="X1688" s="4">
        <v>0</v>
      </c>
      <c r="Z1688" s="4">
        <v>136</v>
      </c>
      <c r="AA1688" s="4">
        <v>19</v>
      </c>
      <c r="AB1688" s="4">
        <v>19</v>
      </c>
      <c r="AC1688" s="4">
        <v>0</v>
      </c>
      <c r="AD1688" s="6"/>
      <c r="AE1688" s="6"/>
      <c r="AF1688" s="6"/>
      <c r="AG1688" s="6"/>
      <c r="AH1688" s="4">
        <v>0</v>
      </c>
      <c r="AI1688" s="4">
        <v>0</v>
      </c>
      <c r="AJ1688" s="6"/>
      <c r="AK1688" s="6"/>
      <c r="AL1688" s="6"/>
      <c r="AM1688" s="6"/>
      <c r="AO1688" s="4">
        <v>0</v>
      </c>
      <c r="AP1688" s="4">
        <v>0</v>
      </c>
      <c r="AQ1688" s="4">
        <v>0</v>
      </c>
      <c r="AR1688" s="4">
        <v>0</v>
      </c>
      <c r="AS1688" s="6"/>
      <c r="AT1688" s="6"/>
      <c r="AU1688" s="6"/>
      <c r="AV1688" s="6"/>
      <c r="AW1688" s="4">
        <v>136</v>
      </c>
      <c r="AX1688" s="4">
        <v>19</v>
      </c>
      <c r="AY1688" s="6"/>
      <c r="AZ1688" s="4">
        <v>0</v>
      </c>
      <c r="BA1688" s="6"/>
      <c r="BB1688" s="6"/>
      <c r="BC1688" s="6"/>
      <c r="BD1688" s="6"/>
      <c r="BE1688" s="6"/>
      <c r="BF1688" s="6"/>
      <c r="BG1688" s="8">
        <v>0</v>
      </c>
      <c r="BH1688" s="6"/>
      <c r="BI1688" s="6"/>
      <c r="BJ1688" s="6"/>
      <c r="BK1688" s="4">
        <v>5395</v>
      </c>
      <c r="BL1688" s="4">
        <v>3807</v>
      </c>
      <c r="BM1688" s="4">
        <v>20</v>
      </c>
      <c r="BN1688" s="6"/>
      <c r="BO1688" s="6"/>
      <c r="BP1688" s="4">
        <v>0</v>
      </c>
      <c r="BQ1688" s="6"/>
      <c r="BR1688" s="4">
        <v>9183</v>
      </c>
      <c r="BS1688" s="4">
        <v>9108</v>
      </c>
      <c r="BT1688" s="4">
        <f t="shared" si="399"/>
        <v>75</v>
      </c>
      <c r="BU1688" s="4">
        <f t="shared" si="400"/>
        <v>-136</v>
      </c>
    </row>
    <row r="1689" spans="1:73">
      <c r="A1689" s="4" t="s">
        <v>117</v>
      </c>
      <c r="B1689" s="18">
        <v>41583</v>
      </c>
      <c r="C1689" s="4" t="s">
        <v>179</v>
      </c>
      <c r="D1689" s="5">
        <v>2013</v>
      </c>
      <c r="E1689" s="4" t="str">
        <f t="shared" si="397"/>
        <v>FerryGeneral2013</v>
      </c>
      <c r="F1689" s="4">
        <v>4460</v>
      </c>
      <c r="G1689" s="4">
        <v>557</v>
      </c>
      <c r="K1689" s="6">
        <f t="shared" si="398"/>
        <v>0</v>
      </c>
      <c r="L1689" s="5"/>
      <c r="M1689" s="4">
        <v>0</v>
      </c>
      <c r="N1689" s="4">
        <v>2431</v>
      </c>
      <c r="O1689" s="4">
        <v>2401</v>
      </c>
      <c r="P1689" s="4">
        <v>0</v>
      </c>
      <c r="Q1689" s="6"/>
      <c r="R1689" s="4">
        <v>30</v>
      </c>
      <c r="S1689" s="6"/>
      <c r="T1689" s="6"/>
      <c r="U1689" s="6"/>
      <c r="V1689" s="6"/>
      <c r="W1689" s="6"/>
      <c r="X1689" s="4">
        <v>0</v>
      </c>
      <c r="Z1689" s="4">
        <v>49</v>
      </c>
      <c r="AA1689" s="4">
        <v>9</v>
      </c>
      <c r="AB1689" s="4">
        <v>9</v>
      </c>
      <c r="AC1689" s="4">
        <v>0</v>
      </c>
      <c r="AD1689" s="6"/>
      <c r="AE1689" s="6"/>
      <c r="AF1689" s="6"/>
      <c r="AG1689" s="6"/>
      <c r="AH1689" s="4">
        <v>0</v>
      </c>
      <c r="AI1689" s="4">
        <v>0</v>
      </c>
      <c r="AJ1689" s="6"/>
      <c r="AK1689" s="6"/>
      <c r="AL1689" s="6"/>
      <c r="AM1689" s="6"/>
      <c r="AO1689" s="4">
        <v>0</v>
      </c>
      <c r="AP1689" s="4">
        <v>0</v>
      </c>
      <c r="AQ1689" s="4">
        <v>0</v>
      </c>
      <c r="AR1689" s="4">
        <v>0</v>
      </c>
      <c r="AS1689" s="6"/>
      <c r="AT1689" s="6"/>
      <c r="AU1689" s="6"/>
      <c r="AV1689" s="6"/>
      <c r="AW1689" s="4">
        <v>49</v>
      </c>
      <c r="AX1689" s="4">
        <v>9</v>
      </c>
      <c r="AY1689" s="6"/>
      <c r="AZ1689" s="4">
        <v>0</v>
      </c>
      <c r="BA1689" s="6"/>
      <c r="BB1689" s="6"/>
      <c r="BC1689" s="6"/>
      <c r="BD1689" s="6"/>
      <c r="BE1689" s="6"/>
      <c r="BF1689" s="6"/>
      <c r="BG1689" s="8">
        <v>1</v>
      </c>
      <c r="BH1689" s="6"/>
      <c r="BI1689" s="6"/>
      <c r="BJ1689" s="6"/>
      <c r="BK1689" s="4">
        <v>790</v>
      </c>
      <c r="BL1689" s="4">
        <v>2430</v>
      </c>
      <c r="BM1689" s="4">
        <v>3</v>
      </c>
      <c r="BN1689" s="6"/>
      <c r="BO1689" s="6"/>
      <c r="BP1689" s="4">
        <v>0</v>
      </c>
      <c r="BQ1689" s="6"/>
      <c r="BR1689" s="4">
        <v>2422</v>
      </c>
      <c r="BS1689" s="4">
        <v>2392</v>
      </c>
      <c r="BT1689" s="4">
        <f t="shared" si="399"/>
        <v>30</v>
      </c>
      <c r="BU1689" s="4">
        <f t="shared" si="400"/>
        <v>-49</v>
      </c>
    </row>
    <row r="1690" spans="1:73">
      <c r="A1690" s="4" t="s">
        <v>119</v>
      </c>
      <c r="B1690" s="18">
        <v>41583</v>
      </c>
      <c r="C1690" s="4" t="s">
        <v>179</v>
      </c>
      <c r="D1690" s="5">
        <v>2013</v>
      </c>
      <c r="E1690" s="4" t="str">
        <f t="shared" si="397"/>
        <v>FranklinGeneral2013</v>
      </c>
      <c r="F1690" s="4">
        <v>30193</v>
      </c>
      <c r="G1690" s="4">
        <v>3392</v>
      </c>
      <c r="K1690" s="6">
        <f t="shared" si="398"/>
        <v>0</v>
      </c>
      <c r="L1690" s="5"/>
      <c r="M1690" s="4">
        <v>0</v>
      </c>
      <c r="N1690" s="4">
        <v>12650</v>
      </c>
      <c r="O1690" s="4">
        <v>12516</v>
      </c>
      <c r="P1690" s="4">
        <v>0</v>
      </c>
      <c r="Q1690" s="6"/>
      <c r="R1690" s="4">
        <v>134</v>
      </c>
      <c r="S1690" s="6"/>
      <c r="T1690" s="6"/>
      <c r="U1690" s="6"/>
      <c r="V1690" s="6"/>
      <c r="W1690" s="6"/>
      <c r="X1690" s="4">
        <v>0</v>
      </c>
      <c r="Z1690" s="4">
        <v>157</v>
      </c>
      <c r="AA1690" s="4">
        <v>26</v>
      </c>
      <c r="AB1690" s="4">
        <v>26</v>
      </c>
      <c r="AC1690" s="4">
        <v>0</v>
      </c>
      <c r="AD1690" s="6"/>
      <c r="AE1690" s="6"/>
      <c r="AF1690" s="6"/>
      <c r="AG1690" s="6"/>
      <c r="AH1690" s="4">
        <v>0</v>
      </c>
      <c r="AI1690" s="4">
        <v>0</v>
      </c>
      <c r="AJ1690" s="6"/>
      <c r="AK1690" s="6"/>
      <c r="AL1690" s="6"/>
      <c r="AM1690" s="6"/>
      <c r="AO1690" s="4">
        <v>0</v>
      </c>
      <c r="AP1690" s="4">
        <v>0</v>
      </c>
      <c r="AQ1690" s="4">
        <v>0</v>
      </c>
      <c r="AR1690" s="4">
        <v>0</v>
      </c>
      <c r="AS1690" s="6"/>
      <c r="AT1690" s="6"/>
      <c r="AU1690" s="6"/>
      <c r="AV1690" s="6"/>
      <c r="AW1690" s="4">
        <v>157</v>
      </c>
      <c r="AX1690" s="4">
        <v>26</v>
      </c>
      <c r="AY1690" s="6"/>
      <c r="AZ1690" s="4">
        <v>0</v>
      </c>
      <c r="BA1690" s="6"/>
      <c r="BB1690" s="6"/>
      <c r="BC1690" s="6"/>
      <c r="BD1690" s="6"/>
      <c r="BE1690" s="6"/>
      <c r="BF1690" s="6"/>
      <c r="BG1690" s="8">
        <v>11</v>
      </c>
      <c r="BH1690" s="6"/>
      <c r="BI1690" s="6"/>
      <c r="BJ1690" s="6"/>
      <c r="BK1690" s="4">
        <v>5532</v>
      </c>
      <c r="BL1690" s="4">
        <v>7107</v>
      </c>
      <c r="BM1690" s="4">
        <v>11</v>
      </c>
      <c r="BN1690" s="6"/>
      <c r="BO1690" s="6"/>
      <c r="BP1690" s="4">
        <v>0</v>
      </c>
      <c r="BQ1690" s="6"/>
      <c r="BR1690" s="4">
        <v>12624</v>
      </c>
      <c r="BS1690" s="4">
        <v>12490</v>
      </c>
      <c r="BT1690" s="4">
        <f t="shared" si="399"/>
        <v>134</v>
      </c>
      <c r="BU1690" s="4">
        <f t="shared" si="400"/>
        <v>-157</v>
      </c>
    </row>
    <row r="1691" spans="1:73">
      <c r="A1691" s="4" t="s">
        <v>121</v>
      </c>
      <c r="B1691" s="18">
        <v>41583</v>
      </c>
      <c r="C1691" s="4" t="s">
        <v>179</v>
      </c>
      <c r="D1691" s="5">
        <v>2013</v>
      </c>
      <c r="E1691" s="4" t="str">
        <f t="shared" si="397"/>
        <v>GarfieldGeneral2013</v>
      </c>
      <c r="F1691" s="4">
        <v>1567</v>
      </c>
      <c r="G1691" s="4">
        <v>102</v>
      </c>
      <c r="K1691" s="6">
        <f t="shared" si="398"/>
        <v>0</v>
      </c>
      <c r="L1691" s="5"/>
      <c r="M1691" s="4">
        <v>0</v>
      </c>
      <c r="N1691" s="4">
        <v>1004</v>
      </c>
      <c r="O1691" s="4">
        <v>992</v>
      </c>
      <c r="P1691" s="4">
        <v>0</v>
      </c>
      <c r="Q1691" s="6"/>
      <c r="R1691" s="4">
        <v>12</v>
      </c>
      <c r="S1691" s="6"/>
      <c r="T1691" s="6"/>
      <c r="U1691" s="6"/>
      <c r="V1691" s="6"/>
      <c r="W1691" s="6"/>
      <c r="X1691" s="4">
        <v>0</v>
      </c>
      <c r="Z1691" s="4">
        <v>15</v>
      </c>
      <c r="AA1691" s="4">
        <v>4</v>
      </c>
      <c r="AB1691" s="4">
        <v>4</v>
      </c>
      <c r="AC1691" s="4">
        <v>0</v>
      </c>
      <c r="AD1691" s="6"/>
      <c r="AE1691" s="6"/>
      <c r="AF1691" s="6"/>
      <c r="AG1691" s="6"/>
      <c r="AH1691" s="4">
        <v>0</v>
      </c>
      <c r="AI1691" s="4">
        <v>0</v>
      </c>
      <c r="AJ1691" s="6"/>
      <c r="AK1691" s="6"/>
      <c r="AL1691" s="6"/>
      <c r="AM1691" s="6"/>
      <c r="AO1691" s="4">
        <v>0</v>
      </c>
      <c r="AP1691" s="4">
        <v>0</v>
      </c>
      <c r="AQ1691" s="4">
        <v>0</v>
      </c>
      <c r="AR1691" s="4">
        <v>0</v>
      </c>
      <c r="AS1691" s="6"/>
      <c r="AT1691" s="6"/>
      <c r="AU1691" s="6"/>
      <c r="AV1691" s="6"/>
      <c r="AW1691" s="4">
        <v>15</v>
      </c>
      <c r="AX1691" s="4">
        <v>4</v>
      </c>
      <c r="AY1691" s="6"/>
      <c r="AZ1691" s="4">
        <v>0</v>
      </c>
      <c r="BA1691" s="6"/>
      <c r="BB1691" s="6"/>
      <c r="BC1691" s="6"/>
      <c r="BD1691" s="6"/>
      <c r="BE1691" s="6"/>
      <c r="BF1691" s="6"/>
      <c r="BG1691" s="8">
        <v>0</v>
      </c>
      <c r="BH1691" s="6"/>
      <c r="BI1691" s="6"/>
      <c r="BJ1691" s="6"/>
      <c r="BK1691" s="4">
        <v>537</v>
      </c>
      <c r="BL1691" s="4">
        <v>467</v>
      </c>
      <c r="BM1691" s="4">
        <v>0</v>
      </c>
      <c r="BN1691" s="6"/>
      <c r="BO1691" s="6"/>
      <c r="BP1691" s="4">
        <v>0</v>
      </c>
      <c r="BQ1691" s="6"/>
      <c r="BR1691" s="4">
        <v>1000</v>
      </c>
      <c r="BS1691" s="4">
        <v>988</v>
      </c>
      <c r="BT1691" s="4">
        <f t="shared" si="399"/>
        <v>12</v>
      </c>
      <c r="BU1691" s="4">
        <f t="shared" si="400"/>
        <v>-15</v>
      </c>
    </row>
    <row r="1692" spans="1:73">
      <c r="A1692" s="4" t="s">
        <v>123</v>
      </c>
      <c r="B1692" s="18">
        <v>41583</v>
      </c>
      <c r="C1692" s="4" t="s">
        <v>179</v>
      </c>
      <c r="D1692" s="5">
        <v>2013</v>
      </c>
      <c r="E1692" s="4" t="str">
        <f t="shared" si="397"/>
        <v>GrantGeneral2013</v>
      </c>
      <c r="F1692" s="4">
        <v>37034</v>
      </c>
      <c r="G1692" s="4">
        <v>5733</v>
      </c>
      <c r="K1692" s="6">
        <f t="shared" si="398"/>
        <v>0</v>
      </c>
      <c r="L1692" s="5"/>
      <c r="M1692" s="4">
        <v>0</v>
      </c>
      <c r="N1692" s="4">
        <v>16238</v>
      </c>
      <c r="O1692" s="4">
        <v>16135</v>
      </c>
      <c r="P1692" s="4">
        <v>0</v>
      </c>
      <c r="Q1692" s="6"/>
      <c r="R1692" s="4">
        <v>103</v>
      </c>
      <c r="S1692" s="6"/>
      <c r="T1692" s="6"/>
      <c r="U1692" s="6"/>
      <c r="V1692" s="6"/>
      <c r="W1692" s="6"/>
      <c r="X1692" s="4">
        <v>0</v>
      </c>
      <c r="Z1692" s="4">
        <v>247</v>
      </c>
      <c r="AA1692" s="4">
        <v>50</v>
      </c>
      <c r="AB1692" s="4">
        <v>49</v>
      </c>
      <c r="AC1692" s="4">
        <v>1</v>
      </c>
      <c r="AD1692" s="6"/>
      <c r="AE1692" s="6"/>
      <c r="AF1692" s="6"/>
      <c r="AG1692" s="6"/>
      <c r="AH1692" s="4">
        <v>0</v>
      </c>
      <c r="AI1692" s="4">
        <v>0</v>
      </c>
      <c r="AJ1692" s="6"/>
      <c r="AK1692" s="6"/>
      <c r="AL1692" s="6"/>
      <c r="AM1692" s="6"/>
      <c r="AO1692" s="4">
        <v>0</v>
      </c>
      <c r="AP1692" s="4">
        <v>0</v>
      </c>
      <c r="AQ1692" s="4">
        <v>0</v>
      </c>
      <c r="AR1692" s="4">
        <v>0</v>
      </c>
      <c r="AS1692" s="6"/>
      <c r="AT1692" s="6"/>
      <c r="AU1692" s="6"/>
      <c r="AV1692" s="6"/>
      <c r="AW1692" s="4">
        <v>247</v>
      </c>
      <c r="AX1692" s="4">
        <v>49</v>
      </c>
      <c r="AY1692" s="6"/>
      <c r="AZ1692" s="4">
        <v>0</v>
      </c>
      <c r="BA1692" s="6"/>
      <c r="BB1692" s="6"/>
      <c r="BC1692" s="6"/>
      <c r="BD1692" s="6"/>
      <c r="BE1692" s="6"/>
      <c r="BF1692" s="6"/>
      <c r="BG1692" s="8">
        <v>0</v>
      </c>
      <c r="BH1692" s="6"/>
      <c r="BI1692" s="6"/>
      <c r="BJ1692" s="6"/>
      <c r="BK1692" s="4">
        <v>1617</v>
      </c>
      <c r="BL1692" s="4">
        <v>14621</v>
      </c>
      <c r="BM1692" s="4">
        <v>15</v>
      </c>
      <c r="BN1692" s="6"/>
      <c r="BO1692" s="6"/>
      <c r="BP1692" s="4">
        <v>0</v>
      </c>
      <c r="BQ1692" s="6"/>
      <c r="BR1692" s="4">
        <v>16188</v>
      </c>
      <c r="BS1692" s="4">
        <v>16086</v>
      </c>
      <c r="BT1692" s="4">
        <f t="shared" si="399"/>
        <v>102</v>
      </c>
      <c r="BU1692" s="4">
        <f t="shared" si="400"/>
        <v>-247</v>
      </c>
    </row>
    <row r="1693" spans="1:73">
      <c r="A1693" s="4" t="s">
        <v>125</v>
      </c>
      <c r="B1693" s="18">
        <v>41583</v>
      </c>
      <c r="C1693" s="4" t="s">
        <v>179</v>
      </c>
      <c r="D1693" s="5">
        <v>2013</v>
      </c>
      <c r="E1693" s="4" t="str">
        <f t="shared" si="397"/>
        <v>Grays HarborGeneral2013</v>
      </c>
      <c r="F1693" s="4">
        <v>37859</v>
      </c>
      <c r="G1693" s="4">
        <v>4483</v>
      </c>
      <c r="K1693" s="6">
        <f t="shared" si="398"/>
        <v>0</v>
      </c>
      <c r="L1693" s="5"/>
      <c r="M1693" s="4">
        <v>0</v>
      </c>
      <c r="N1693" s="4">
        <v>19324</v>
      </c>
      <c r="O1693" s="4">
        <v>18304</v>
      </c>
      <c r="P1693" s="4">
        <v>0</v>
      </c>
      <c r="Q1693" s="6"/>
      <c r="R1693" s="4">
        <v>1020</v>
      </c>
      <c r="S1693" s="6"/>
      <c r="T1693" s="6"/>
      <c r="U1693" s="6"/>
      <c r="V1693" s="6"/>
      <c r="W1693" s="6"/>
      <c r="X1693" s="4">
        <v>0</v>
      </c>
      <c r="Z1693" s="4">
        <v>173</v>
      </c>
      <c r="AA1693" s="4">
        <v>45</v>
      </c>
      <c r="AB1693" s="4">
        <v>44</v>
      </c>
      <c r="AC1693" s="4">
        <v>1</v>
      </c>
      <c r="AD1693" s="6"/>
      <c r="AE1693" s="6"/>
      <c r="AF1693" s="6"/>
      <c r="AG1693" s="6"/>
      <c r="AH1693" s="4">
        <v>0</v>
      </c>
      <c r="AI1693" s="4">
        <v>0</v>
      </c>
      <c r="AJ1693" s="6"/>
      <c r="AK1693" s="6"/>
      <c r="AL1693" s="6"/>
      <c r="AM1693" s="6"/>
      <c r="AO1693" s="4">
        <v>0</v>
      </c>
      <c r="AP1693" s="4">
        <v>0</v>
      </c>
      <c r="AQ1693" s="4">
        <v>0</v>
      </c>
      <c r="AR1693" s="4">
        <v>0</v>
      </c>
      <c r="AS1693" s="6"/>
      <c r="AT1693" s="6"/>
      <c r="AU1693" s="6"/>
      <c r="AV1693" s="6"/>
      <c r="AW1693" s="4">
        <v>173</v>
      </c>
      <c r="AX1693" s="4">
        <v>44</v>
      </c>
      <c r="AY1693" s="6"/>
      <c r="AZ1693" s="4">
        <v>0</v>
      </c>
      <c r="BA1693" s="6"/>
      <c r="BB1693" s="6"/>
      <c r="BC1693" s="6"/>
      <c r="BD1693" s="6"/>
      <c r="BE1693" s="6"/>
      <c r="BF1693" s="6"/>
      <c r="BG1693" s="8">
        <v>0</v>
      </c>
      <c r="BH1693" s="6"/>
      <c r="BI1693" s="6"/>
      <c r="BJ1693" s="6"/>
      <c r="BK1693" s="4">
        <v>1203</v>
      </c>
      <c r="BL1693" s="4">
        <v>18121</v>
      </c>
      <c r="BM1693" s="4">
        <v>35</v>
      </c>
      <c r="BN1693" s="6"/>
      <c r="BO1693" s="6"/>
      <c r="BP1693" s="4">
        <v>0</v>
      </c>
      <c r="BQ1693" s="6"/>
      <c r="BR1693" s="4">
        <v>19279</v>
      </c>
      <c r="BS1693" s="4">
        <v>18260</v>
      </c>
      <c r="BT1693" s="4">
        <f t="shared" si="399"/>
        <v>1019</v>
      </c>
      <c r="BU1693" s="4">
        <f t="shared" si="400"/>
        <v>-173</v>
      </c>
    </row>
    <row r="1694" spans="1:73">
      <c r="A1694" s="4" t="s">
        <v>1192</v>
      </c>
      <c r="B1694" s="18">
        <v>41583</v>
      </c>
      <c r="C1694" s="4" t="s">
        <v>179</v>
      </c>
      <c r="D1694" s="5">
        <v>2013</v>
      </c>
      <c r="E1694" s="4" t="str">
        <f t="shared" si="397"/>
        <v>Island*General2013</v>
      </c>
      <c r="F1694" s="4">
        <v>51028</v>
      </c>
      <c r="G1694" s="4">
        <v>4171</v>
      </c>
      <c r="K1694" s="6">
        <f t="shared" si="398"/>
        <v>0</v>
      </c>
      <c r="L1694" s="5"/>
      <c r="M1694" s="4">
        <v>0</v>
      </c>
      <c r="N1694" s="4">
        <v>29164</v>
      </c>
      <c r="O1694" s="4">
        <v>28873</v>
      </c>
      <c r="P1694" s="4">
        <v>0</v>
      </c>
      <c r="Q1694" s="6"/>
      <c r="R1694" s="4">
        <v>291</v>
      </c>
      <c r="S1694" s="6"/>
      <c r="T1694" s="6"/>
      <c r="U1694" s="6"/>
      <c r="V1694" s="6"/>
      <c r="W1694" s="6"/>
      <c r="X1694" s="4">
        <v>0</v>
      </c>
      <c r="Z1694" s="4">
        <v>2830</v>
      </c>
      <c r="AA1694" s="4">
        <v>547</v>
      </c>
      <c r="AB1694" s="4">
        <v>544</v>
      </c>
      <c r="AC1694" s="4">
        <v>3</v>
      </c>
      <c r="AD1694" s="6"/>
      <c r="AE1694" s="6"/>
      <c r="AF1694" s="6"/>
      <c r="AG1694" s="6"/>
      <c r="AH1694" s="4">
        <v>0</v>
      </c>
      <c r="AI1694" s="4">
        <v>0</v>
      </c>
      <c r="AJ1694" s="6"/>
      <c r="AK1694" s="6"/>
      <c r="AL1694" s="6"/>
      <c r="AM1694" s="6"/>
      <c r="AO1694" s="4">
        <v>0</v>
      </c>
      <c r="AP1694" s="4">
        <v>0</v>
      </c>
      <c r="AQ1694" s="4">
        <v>0</v>
      </c>
      <c r="AR1694" s="4">
        <v>0</v>
      </c>
      <c r="AS1694" s="6"/>
      <c r="AT1694" s="6"/>
      <c r="AU1694" s="6"/>
      <c r="AV1694" s="6"/>
      <c r="AW1694" s="4">
        <v>2830</v>
      </c>
      <c r="AX1694" s="4">
        <v>544</v>
      </c>
      <c r="AY1694" s="6"/>
      <c r="AZ1694" s="4">
        <v>2</v>
      </c>
      <c r="BA1694" s="6"/>
      <c r="BB1694" s="6"/>
      <c r="BC1694" s="6"/>
      <c r="BD1694" s="6"/>
      <c r="BE1694" s="6"/>
      <c r="BF1694" s="6"/>
      <c r="BG1694" s="8">
        <v>29</v>
      </c>
      <c r="BH1694" s="6"/>
      <c r="BI1694" s="6"/>
      <c r="BJ1694" s="6"/>
      <c r="BK1694" s="4">
        <v>11255</v>
      </c>
      <c r="BL1694" s="4">
        <v>17878</v>
      </c>
      <c r="BM1694" s="4">
        <v>134</v>
      </c>
      <c r="BN1694" s="6"/>
      <c r="BO1694" s="6"/>
      <c r="BP1694" s="4">
        <v>0</v>
      </c>
      <c r="BQ1694" s="6"/>
      <c r="BR1694" s="4">
        <v>28615</v>
      </c>
      <c r="BS1694" s="4">
        <v>28327</v>
      </c>
      <c r="BT1694" s="4">
        <f t="shared" si="399"/>
        <v>288</v>
      </c>
      <c r="BU1694" s="4">
        <f t="shared" si="400"/>
        <v>-2830</v>
      </c>
    </row>
    <row r="1695" spans="1:73">
      <c r="A1695" s="4" t="s">
        <v>129</v>
      </c>
      <c r="B1695" s="18">
        <v>41583</v>
      </c>
      <c r="C1695" s="4" t="s">
        <v>179</v>
      </c>
      <c r="D1695" s="5">
        <v>2013</v>
      </c>
      <c r="E1695" s="4" t="str">
        <f t="shared" si="397"/>
        <v>JeffersonGeneral2013</v>
      </c>
      <c r="F1695" s="4">
        <v>22772</v>
      </c>
      <c r="G1695" s="4">
        <v>2169</v>
      </c>
      <c r="K1695" s="6">
        <f t="shared" si="398"/>
        <v>0</v>
      </c>
      <c r="L1695" s="5"/>
      <c r="M1695" s="4">
        <v>0</v>
      </c>
      <c r="N1695" s="4">
        <v>14840</v>
      </c>
      <c r="O1695" s="4">
        <v>14746</v>
      </c>
      <c r="P1695" s="4">
        <v>0</v>
      </c>
      <c r="Q1695" s="6"/>
      <c r="R1695" s="4">
        <v>94</v>
      </c>
      <c r="S1695" s="6"/>
      <c r="T1695" s="6"/>
      <c r="U1695" s="6"/>
      <c r="V1695" s="6"/>
      <c r="W1695" s="6"/>
      <c r="X1695" s="4">
        <v>0</v>
      </c>
      <c r="Z1695" s="4">
        <v>303</v>
      </c>
      <c r="AA1695" s="4">
        <v>59</v>
      </c>
      <c r="AB1695" s="4">
        <v>57</v>
      </c>
      <c r="AC1695" s="4">
        <v>2</v>
      </c>
      <c r="AD1695" s="6"/>
      <c r="AE1695" s="6"/>
      <c r="AF1695" s="6"/>
      <c r="AG1695" s="6"/>
      <c r="AH1695" s="4">
        <v>0</v>
      </c>
      <c r="AI1695" s="4">
        <v>0</v>
      </c>
      <c r="AJ1695" s="6"/>
      <c r="AK1695" s="6"/>
      <c r="AL1695" s="6"/>
      <c r="AM1695" s="6"/>
      <c r="AO1695" s="4">
        <v>0</v>
      </c>
      <c r="AP1695" s="4">
        <v>0</v>
      </c>
      <c r="AQ1695" s="4">
        <v>0</v>
      </c>
      <c r="AR1695" s="4">
        <v>0</v>
      </c>
      <c r="AS1695" s="6"/>
      <c r="AT1695" s="6"/>
      <c r="AU1695" s="6"/>
      <c r="AV1695" s="6"/>
      <c r="AW1695" s="4">
        <v>303</v>
      </c>
      <c r="AX1695" s="4">
        <v>57</v>
      </c>
      <c r="AY1695" s="6"/>
      <c r="AZ1695" s="4">
        <v>2</v>
      </c>
      <c r="BA1695" s="6"/>
      <c r="BB1695" s="6"/>
      <c r="BC1695" s="6"/>
      <c r="BD1695" s="6"/>
      <c r="BE1695" s="6"/>
      <c r="BF1695" s="6"/>
      <c r="BG1695" s="8">
        <v>17</v>
      </c>
      <c r="BH1695" s="6"/>
      <c r="BI1695" s="6"/>
      <c r="BJ1695" s="6"/>
      <c r="BK1695" s="4">
        <v>0</v>
      </c>
      <c r="BL1695" s="4">
        <v>14821</v>
      </c>
      <c r="BM1695" s="4">
        <v>25</v>
      </c>
      <c r="BN1695" s="6"/>
      <c r="BO1695" s="6"/>
      <c r="BP1695" s="4">
        <v>0</v>
      </c>
      <c r="BQ1695" s="6"/>
      <c r="BR1695" s="4">
        <v>14779</v>
      </c>
      <c r="BS1695" s="4">
        <v>14687</v>
      </c>
      <c r="BT1695" s="4">
        <f t="shared" si="399"/>
        <v>92</v>
      </c>
      <c r="BU1695" s="4">
        <f t="shared" si="400"/>
        <v>-303</v>
      </c>
    </row>
    <row r="1696" spans="1:73">
      <c r="A1696" s="4" t="s">
        <v>131</v>
      </c>
      <c r="B1696" s="18">
        <v>41583</v>
      </c>
      <c r="C1696" s="4" t="s">
        <v>179</v>
      </c>
      <c r="D1696" s="5">
        <v>2013</v>
      </c>
      <c r="E1696" s="4" t="str">
        <f t="shared" si="397"/>
        <v>KingGeneral2013</v>
      </c>
      <c r="F1696" s="4">
        <v>1176158</v>
      </c>
      <c r="G1696" s="4">
        <v>99610</v>
      </c>
      <c r="K1696" s="6">
        <f t="shared" si="398"/>
        <v>0</v>
      </c>
      <c r="L1696" s="5"/>
      <c r="M1696" s="4">
        <v>0</v>
      </c>
      <c r="N1696" s="4">
        <v>562549</v>
      </c>
      <c r="O1696" s="4">
        <v>551665</v>
      </c>
      <c r="P1696" s="4">
        <v>0</v>
      </c>
      <c r="Q1696" s="6"/>
      <c r="R1696" s="4">
        <v>10884</v>
      </c>
      <c r="S1696" s="6"/>
      <c r="T1696" s="6"/>
      <c r="U1696" s="6"/>
      <c r="V1696" s="6"/>
      <c r="W1696" s="6"/>
      <c r="X1696" s="4">
        <v>0</v>
      </c>
      <c r="Z1696" s="4">
        <v>17808</v>
      </c>
      <c r="AA1696" s="4">
        <v>3294</v>
      </c>
      <c r="AB1696" s="4">
        <v>3241</v>
      </c>
      <c r="AC1696" s="4">
        <v>53</v>
      </c>
      <c r="AD1696" s="6"/>
      <c r="AE1696" s="6"/>
      <c r="AF1696" s="6"/>
      <c r="AG1696" s="6"/>
      <c r="AH1696" s="4">
        <v>0</v>
      </c>
      <c r="AI1696" s="4">
        <v>0</v>
      </c>
      <c r="AJ1696" s="6"/>
      <c r="AK1696" s="6"/>
      <c r="AL1696" s="6"/>
      <c r="AM1696" s="6"/>
      <c r="AO1696" s="4">
        <v>41</v>
      </c>
      <c r="AP1696" s="4">
        <v>0</v>
      </c>
      <c r="AQ1696" s="4">
        <v>35</v>
      </c>
      <c r="AR1696" s="4">
        <v>6</v>
      </c>
      <c r="AS1696" s="6"/>
      <c r="AT1696" s="6"/>
      <c r="AU1696" s="6"/>
      <c r="AV1696" s="6"/>
      <c r="AW1696" s="4">
        <v>17808</v>
      </c>
      <c r="AX1696" s="4">
        <v>3241</v>
      </c>
      <c r="AY1696" s="6"/>
      <c r="AZ1696" s="4">
        <v>358</v>
      </c>
      <c r="BA1696" s="6"/>
      <c r="BB1696" s="6"/>
      <c r="BC1696" s="6"/>
      <c r="BD1696" s="6"/>
      <c r="BE1696" s="6"/>
      <c r="BF1696" s="6"/>
      <c r="BG1696" s="8">
        <v>1025</v>
      </c>
      <c r="BH1696" s="6"/>
      <c r="BI1696" s="6"/>
      <c r="BJ1696" s="6"/>
      <c r="BK1696" s="4">
        <v>113835</v>
      </c>
      <c r="BL1696" s="4">
        <v>447331</v>
      </c>
      <c r="BM1696" s="4">
        <v>2797</v>
      </c>
      <c r="BN1696" s="6"/>
      <c r="BO1696" s="6"/>
      <c r="BP1696" s="4">
        <v>0</v>
      </c>
      <c r="BQ1696" s="6"/>
      <c r="BR1696" s="4">
        <v>558856</v>
      </c>
      <c r="BS1696" s="4">
        <v>548031</v>
      </c>
      <c r="BT1696" s="4">
        <f t="shared" si="399"/>
        <v>10825</v>
      </c>
      <c r="BU1696" s="4">
        <f t="shared" si="400"/>
        <v>-17808</v>
      </c>
    </row>
    <row r="1697" spans="1:73">
      <c r="A1697" s="4" t="s">
        <v>133</v>
      </c>
      <c r="B1697" s="18">
        <v>41583</v>
      </c>
      <c r="C1697" s="4" t="s">
        <v>179</v>
      </c>
      <c r="D1697" s="5">
        <v>2013</v>
      </c>
      <c r="E1697" s="4" t="str">
        <f t="shared" si="397"/>
        <v>KitsapGeneral2013</v>
      </c>
      <c r="F1697" s="4">
        <v>153736</v>
      </c>
      <c r="G1697" s="4">
        <v>12416</v>
      </c>
      <c r="K1697" s="6">
        <f t="shared" si="398"/>
        <v>0</v>
      </c>
      <c r="L1697" s="5"/>
      <c r="M1697" s="4">
        <v>0</v>
      </c>
      <c r="N1697" s="4">
        <v>76808</v>
      </c>
      <c r="O1697" s="4">
        <v>76154</v>
      </c>
      <c r="P1697" s="4">
        <v>0</v>
      </c>
      <c r="Q1697" s="6"/>
      <c r="R1697" s="4">
        <v>654</v>
      </c>
      <c r="S1697" s="6"/>
      <c r="T1697" s="6"/>
      <c r="U1697" s="6"/>
      <c r="V1697" s="6"/>
      <c r="W1697" s="6"/>
      <c r="X1697" s="4">
        <v>0</v>
      </c>
      <c r="Z1697" s="4">
        <v>7261</v>
      </c>
      <c r="AA1697" s="4">
        <v>1475</v>
      </c>
      <c r="AB1697" s="4">
        <v>1450</v>
      </c>
      <c r="AC1697" s="4">
        <v>25</v>
      </c>
      <c r="AD1697" s="6"/>
      <c r="AE1697" s="6"/>
      <c r="AF1697" s="6"/>
      <c r="AG1697" s="6"/>
      <c r="AH1697" s="4">
        <v>0</v>
      </c>
      <c r="AI1697" s="4">
        <v>0</v>
      </c>
      <c r="AJ1697" s="6"/>
      <c r="AK1697" s="6"/>
      <c r="AL1697" s="6"/>
      <c r="AM1697" s="6"/>
      <c r="AO1697" s="4">
        <v>10</v>
      </c>
      <c r="AP1697" s="4">
        <v>4</v>
      </c>
      <c r="AQ1697" s="4">
        <v>3</v>
      </c>
      <c r="AR1697" s="4">
        <v>3</v>
      </c>
      <c r="AS1697" s="6"/>
      <c r="AT1697" s="6"/>
      <c r="AU1697" s="6"/>
      <c r="AV1697" s="6"/>
      <c r="AW1697" s="4">
        <v>7261</v>
      </c>
      <c r="AX1697" s="4">
        <v>1450</v>
      </c>
      <c r="AY1697" s="6"/>
      <c r="AZ1697" s="4">
        <v>5</v>
      </c>
      <c r="BA1697" s="6"/>
      <c r="BB1697" s="6"/>
      <c r="BC1697" s="6"/>
      <c r="BD1697" s="6"/>
      <c r="BE1697" s="6"/>
      <c r="BF1697" s="6"/>
      <c r="BG1697" s="8">
        <v>75</v>
      </c>
      <c r="BH1697" s="6"/>
      <c r="BI1697" s="6"/>
      <c r="BJ1697" s="6"/>
      <c r="BK1697" s="4">
        <v>32461</v>
      </c>
      <c r="BL1697" s="4">
        <v>44267</v>
      </c>
      <c r="BM1697" s="4">
        <v>238</v>
      </c>
      <c r="BN1697" s="6"/>
      <c r="BO1697" s="6"/>
      <c r="BP1697" s="4">
        <v>0</v>
      </c>
      <c r="BQ1697" s="6"/>
      <c r="BR1697" s="4">
        <v>75318</v>
      </c>
      <c r="BS1697" s="4">
        <v>74696</v>
      </c>
      <c r="BT1697" s="4">
        <f t="shared" si="399"/>
        <v>622</v>
      </c>
      <c r="BU1697" s="4">
        <f t="shared" si="400"/>
        <v>-7261</v>
      </c>
    </row>
    <row r="1698" spans="1:73">
      <c r="A1698" s="4" t="s">
        <v>135</v>
      </c>
      <c r="B1698" s="18">
        <v>41583</v>
      </c>
      <c r="C1698" s="4" t="s">
        <v>179</v>
      </c>
      <c r="D1698" s="5">
        <v>2013</v>
      </c>
      <c r="E1698" s="4" t="str">
        <f t="shared" si="397"/>
        <v>KittitasGeneral2013</v>
      </c>
      <c r="F1698" s="4">
        <v>21906</v>
      </c>
      <c r="G1698" s="4">
        <v>2350</v>
      </c>
      <c r="K1698" s="6">
        <f t="shared" si="398"/>
        <v>0</v>
      </c>
      <c r="L1698" s="5"/>
      <c r="M1698" s="4">
        <v>0</v>
      </c>
      <c r="N1698" s="4">
        <v>10903</v>
      </c>
      <c r="O1698" s="4">
        <v>10783</v>
      </c>
      <c r="P1698" s="4">
        <v>0</v>
      </c>
      <c r="Q1698" s="6"/>
      <c r="R1698" s="4">
        <v>120</v>
      </c>
      <c r="S1698" s="6"/>
      <c r="T1698" s="6"/>
      <c r="U1698" s="6"/>
      <c r="V1698" s="6"/>
      <c r="W1698" s="6"/>
      <c r="X1698" s="4">
        <v>0</v>
      </c>
      <c r="Z1698" s="4">
        <v>179</v>
      </c>
      <c r="AA1698" s="4">
        <v>30</v>
      </c>
      <c r="AB1698" s="4">
        <v>30</v>
      </c>
      <c r="AC1698" s="4">
        <v>0</v>
      </c>
      <c r="AD1698" s="6"/>
      <c r="AE1698" s="6"/>
      <c r="AF1698" s="6"/>
      <c r="AG1698" s="6"/>
      <c r="AH1698" s="4">
        <v>0</v>
      </c>
      <c r="AI1698" s="4">
        <v>0</v>
      </c>
      <c r="AJ1698" s="6"/>
      <c r="AK1698" s="6"/>
      <c r="AL1698" s="6"/>
      <c r="AM1698" s="6"/>
      <c r="AO1698" s="4">
        <v>2</v>
      </c>
      <c r="AP1698" s="4">
        <v>0</v>
      </c>
      <c r="AQ1698" s="4">
        <v>1</v>
      </c>
      <c r="AR1698" s="4">
        <v>1</v>
      </c>
      <c r="AS1698" s="6"/>
      <c r="AT1698" s="6"/>
      <c r="AU1698" s="6"/>
      <c r="AV1698" s="6"/>
      <c r="AW1698" s="4">
        <v>179</v>
      </c>
      <c r="AX1698" s="4">
        <v>30</v>
      </c>
      <c r="AY1698" s="6"/>
      <c r="AZ1698" s="4">
        <v>7</v>
      </c>
      <c r="BA1698" s="6"/>
      <c r="BB1698" s="6"/>
      <c r="BC1698" s="6"/>
      <c r="BD1698" s="6"/>
      <c r="BE1698" s="6"/>
      <c r="BF1698" s="6"/>
      <c r="BG1698" s="8">
        <v>11</v>
      </c>
      <c r="BH1698" s="6"/>
      <c r="BI1698" s="6"/>
      <c r="BJ1698" s="6"/>
      <c r="BK1698" s="4">
        <v>6862</v>
      </c>
      <c r="BL1698" s="4">
        <v>4023</v>
      </c>
      <c r="BM1698" s="4">
        <v>33</v>
      </c>
      <c r="BN1698" s="6"/>
      <c r="BO1698" s="6"/>
      <c r="BP1698" s="4">
        <v>14</v>
      </c>
      <c r="BQ1698" s="6"/>
      <c r="BR1698" s="4">
        <v>10864</v>
      </c>
      <c r="BS1698" s="4">
        <v>10745</v>
      </c>
      <c r="BT1698" s="4">
        <f t="shared" si="399"/>
        <v>119</v>
      </c>
      <c r="BU1698" s="4">
        <f t="shared" si="400"/>
        <v>-179</v>
      </c>
    </row>
    <row r="1699" spans="1:73">
      <c r="A1699" s="4" t="s">
        <v>137</v>
      </c>
      <c r="B1699" s="18">
        <v>41583</v>
      </c>
      <c r="C1699" s="4" t="s">
        <v>179</v>
      </c>
      <c r="D1699" s="5">
        <v>2013</v>
      </c>
      <c r="E1699" s="4" t="str">
        <f t="shared" si="397"/>
        <v>KlickitatGeneral2013</v>
      </c>
      <c r="F1699" s="4">
        <v>12913</v>
      </c>
      <c r="G1699" s="4">
        <v>1320</v>
      </c>
      <c r="K1699" s="6">
        <f t="shared" si="398"/>
        <v>0</v>
      </c>
      <c r="L1699" s="5"/>
      <c r="M1699" s="4">
        <v>0</v>
      </c>
      <c r="N1699" s="4">
        <v>6331</v>
      </c>
      <c r="O1699" s="4">
        <v>6306</v>
      </c>
      <c r="P1699" s="4">
        <v>0</v>
      </c>
      <c r="Q1699" s="6"/>
      <c r="R1699" s="4">
        <v>25</v>
      </c>
      <c r="S1699" s="6"/>
      <c r="T1699" s="6"/>
      <c r="U1699" s="6"/>
      <c r="V1699" s="6"/>
      <c r="W1699" s="6"/>
      <c r="X1699" s="4">
        <v>0</v>
      </c>
      <c r="Z1699" s="4">
        <v>130</v>
      </c>
      <c r="AA1699" s="4">
        <v>20</v>
      </c>
      <c r="AB1699" s="4">
        <v>20</v>
      </c>
      <c r="AC1699" s="4">
        <v>0</v>
      </c>
      <c r="AD1699" s="6"/>
      <c r="AE1699" s="6"/>
      <c r="AF1699" s="6"/>
      <c r="AG1699" s="6"/>
      <c r="AH1699" s="4">
        <v>0</v>
      </c>
      <c r="AI1699" s="4">
        <v>0</v>
      </c>
      <c r="AJ1699" s="6"/>
      <c r="AK1699" s="6"/>
      <c r="AL1699" s="6"/>
      <c r="AM1699" s="6"/>
      <c r="AO1699" s="4">
        <v>0</v>
      </c>
      <c r="AP1699" s="4">
        <v>0</v>
      </c>
      <c r="AQ1699" s="4">
        <v>0</v>
      </c>
      <c r="AR1699" s="4">
        <v>0</v>
      </c>
      <c r="AS1699" s="6"/>
      <c r="AT1699" s="6"/>
      <c r="AU1699" s="6"/>
      <c r="AV1699" s="6"/>
      <c r="AW1699" s="4">
        <v>130</v>
      </c>
      <c r="AX1699" s="4">
        <v>20</v>
      </c>
      <c r="AY1699" s="6"/>
      <c r="AZ1699" s="4">
        <v>0</v>
      </c>
      <c r="BA1699" s="6"/>
      <c r="BB1699" s="6"/>
      <c r="BC1699" s="6"/>
      <c r="BD1699" s="6"/>
      <c r="BE1699" s="6"/>
      <c r="BF1699" s="6"/>
      <c r="BG1699" s="8">
        <v>2</v>
      </c>
      <c r="BH1699" s="6"/>
      <c r="BI1699" s="6"/>
      <c r="BJ1699" s="6"/>
      <c r="BK1699" s="4">
        <v>4401</v>
      </c>
      <c r="BL1699" s="4">
        <v>1928</v>
      </c>
      <c r="BM1699" s="4">
        <v>16</v>
      </c>
      <c r="BN1699" s="6"/>
      <c r="BO1699" s="6"/>
      <c r="BP1699" s="4">
        <v>0</v>
      </c>
      <c r="BQ1699" s="6"/>
      <c r="BR1699" s="4">
        <v>6311</v>
      </c>
      <c r="BS1699" s="4">
        <v>6286</v>
      </c>
      <c r="BT1699" s="4">
        <f t="shared" si="399"/>
        <v>25</v>
      </c>
      <c r="BU1699" s="4">
        <f t="shared" si="400"/>
        <v>-130</v>
      </c>
    </row>
    <row r="1700" spans="1:73">
      <c r="A1700" s="4" t="s">
        <v>139</v>
      </c>
      <c r="B1700" s="18">
        <v>41583</v>
      </c>
      <c r="C1700" s="4" t="s">
        <v>179</v>
      </c>
      <c r="D1700" s="5">
        <v>2013</v>
      </c>
      <c r="E1700" s="4" t="str">
        <f t="shared" si="397"/>
        <v>LewisGeneral2013</v>
      </c>
      <c r="F1700" s="4">
        <v>44294</v>
      </c>
      <c r="G1700" s="4">
        <v>3238</v>
      </c>
      <c r="K1700" s="6">
        <f t="shared" si="398"/>
        <v>0</v>
      </c>
      <c r="L1700" s="5"/>
      <c r="M1700" s="4">
        <v>0</v>
      </c>
      <c r="N1700" s="4">
        <v>21371</v>
      </c>
      <c r="O1700" s="4">
        <v>21172</v>
      </c>
      <c r="P1700" s="4">
        <v>0</v>
      </c>
      <c r="Q1700" s="6"/>
      <c r="R1700" s="4">
        <v>199</v>
      </c>
      <c r="S1700" s="6"/>
      <c r="T1700" s="6"/>
      <c r="U1700" s="6"/>
      <c r="V1700" s="6"/>
      <c r="W1700" s="6"/>
      <c r="X1700" s="4">
        <v>0</v>
      </c>
      <c r="Z1700" s="4">
        <v>331</v>
      </c>
      <c r="AA1700" s="4">
        <v>63</v>
      </c>
      <c r="AB1700" s="4">
        <v>62</v>
      </c>
      <c r="AC1700" s="4">
        <v>1</v>
      </c>
      <c r="AD1700" s="6"/>
      <c r="AE1700" s="6"/>
      <c r="AF1700" s="6"/>
      <c r="AG1700" s="6"/>
      <c r="AH1700" s="4">
        <v>0</v>
      </c>
      <c r="AI1700" s="4">
        <v>0</v>
      </c>
      <c r="AJ1700" s="6"/>
      <c r="AK1700" s="6"/>
      <c r="AL1700" s="6"/>
      <c r="AM1700" s="6"/>
      <c r="AO1700" s="4">
        <v>1</v>
      </c>
      <c r="AP1700" s="4">
        <v>0</v>
      </c>
      <c r="AQ1700" s="4">
        <v>1</v>
      </c>
      <c r="AR1700" s="4">
        <v>0</v>
      </c>
      <c r="AS1700" s="6"/>
      <c r="AT1700" s="6"/>
      <c r="AU1700" s="6"/>
      <c r="AV1700" s="6"/>
      <c r="AW1700" s="4">
        <v>331</v>
      </c>
      <c r="AX1700" s="4">
        <v>62</v>
      </c>
      <c r="AY1700" s="6"/>
      <c r="AZ1700" s="4">
        <v>0</v>
      </c>
      <c r="BA1700" s="6"/>
      <c r="BB1700" s="6"/>
      <c r="BC1700" s="6"/>
      <c r="BD1700" s="6"/>
      <c r="BE1700" s="6"/>
      <c r="BF1700" s="6"/>
      <c r="BG1700" s="8">
        <v>3</v>
      </c>
      <c r="BH1700" s="6"/>
      <c r="BI1700" s="6"/>
      <c r="BJ1700" s="6"/>
      <c r="BK1700" s="4">
        <v>4465</v>
      </c>
      <c r="BL1700" s="4">
        <v>16903</v>
      </c>
      <c r="BM1700" s="4">
        <v>14</v>
      </c>
      <c r="BN1700" s="6"/>
      <c r="BO1700" s="6"/>
      <c r="BP1700" s="4">
        <v>0</v>
      </c>
      <c r="BQ1700" s="6"/>
      <c r="BR1700" s="4">
        <v>21307</v>
      </c>
      <c r="BS1700" s="4">
        <v>21109</v>
      </c>
      <c r="BT1700" s="4">
        <f t="shared" si="399"/>
        <v>198</v>
      </c>
      <c r="BU1700" s="4">
        <f t="shared" si="400"/>
        <v>-331</v>
      </c>
    </row>
    <row r="1701" spans="1:73">
      <c r="A1701" s="4" t="s">
        <v>141</v>
      </c>
      <c r="B1701" s="18">
        <v>41583</v>
      </c>
      <c r="C1701" s="4" t="s">
        <v>179</v>
      </c>
      <c r="D1701" s="5">
        <v>2013</v>
      </c>
      <c r="E1701" s="4" t="str">
        <f t="shared" si="397"/>
        <v>LincolnGeneral2013</v>
      </c>
      <c r="F1701" s="4">
        <v>7132</v>
      </c>
      <c r="G1701" s="4">
        <v>364</v>
      </c>
      <c r="K1701" s="6">
        <f t="shared" si="398"/>
        <v>0</v>
      </c>
      <c r="L1701" s="5"/>
      <c r="M1701" s="4">
        <v>0</v>
      </c>
      <c r="N1701" s="4">
        <v>3999</v>
      </c>
      <c r="O1701" s="4">
        <v>3999</v>
      </c>
      <c r="P1701" s="4">
        <v>0</v>
      </c>
      <c r="Q1701" s="6"/>
      <c r="R1701" s="4">
        <v>0</v>
      </c>
      <c r="S1701" s="6"/>
      <c r="T1701" s="6"/>
      <c r="U1701" s="6"/>
      <c r="V1701" s="6"/>
      <c r="W1701" s="6"/>
      <c r="X1701" s="4">
        <v>0</v>
      </c>
      <c r="Z1701" s="4">
        <v>85</v>
      </c>
      <c r="AA1701" s="4">
        <v>22</v>
      </c>
      <c r="AB1701" s="4">
        <v>22</v>
      </c>
      <c r="AC1701" s="4">
        <v>0</v>
      </c>
      <c r="AD1701" s="6"/>
      <c r="AE1701" s="6"/>
      <c r="AF1701" s="6"/>
      <c r="AG1701" s="6"/>
      <c r="AH1701" s="4">
        <v>0</v>
      </c>
      <c r="AI1701" s="4">
        <v>0</v>
      </c>
      <c r="AJ1701" s="6"/>
      <c r="AK1701" s="6"/>
      <c r="AL1701" s="6"/>
      <c r="AM1701" s="6"/>
      <c r="AO1701" s="4">
        <v>1</v>
      </c>
      <c r="AP1701" s="4">
        <v>0</v>
      </c>
      <c r="AQ1701" s="4">
        <v>1</v>
      </c>
      <c r="AR1701" s="4">
        <v>0</v>
      </c>
      <c r="AS1701" s="6"/>
      <c r="AT1701" s="6"/>
      <c r="AU1701" s="6"/>
      <c r="AV1701" s="6"/>
      <c r="AW1701" s="4">
        <v>85</v>
      </c>
      <c r="AX1701" s="4">
        <v>22</v>
      </c>
      <c r="AY1701" s="6"/>
      <c r="AZ1701" s="4">
        <v>0</v>
      </c>
      <c r="BA1701" s="6"/>
      <c r="BB1701" s="6"/>
      <c r="BC1701" s="6"/>
      <c r="BD1701" s="6"/>
      <c r="BE1701" s="6"/>
      <c r="BF1701" s="6"/>
      <c r="BG1701" s="8">
        <v>0</v>
      </c>
      <c r="BH1701" s="6"/>
      <c r="BI1701" s="6"/>
      <c r="BJ1701" s="6"/>
      <c r="BK1701" s="4">
        <v>972</v>
      </c>
      <c r="BL1701" s="4">
        <v>3027</v>
      </c>
      <c r="BM1701" s="4">
        <v>0</v>
      </c>
      <c r="BN1701" s="6"/>
      <c r="BO1701" s="6"/>
      <c r="BP1701" s="4">
        <v>0</v>
      </c>
      <c r="BQ1701" s="6"/>
      <c r="BR1701" s="4">
        <v>3976</v>
      </c>
      <c r="BS1701" s="4">
        <v>3976</v>
      </c>
      <c r="BT1701" s="4">
        <f t="shared" si="399"/>
        <v>0</v>
      </c>
      <c r="BU1701" s="4">
        <f t="shared" si="400"/>
        <v>-85</v>
      </c>
    </row>
    <row r="1702" spans="1:73">
      <c r="A1702" s="4" t="s">
        <v>143</v>
      </c>
      <c r="B1702" s="18">
        <v>41583</v>
      </c>
      <c r="C1702" s="4" t="s">
        <v>179</v>
      </c>
      <c r="D1702" s="5">
        <v>2013</v>
      </c>
      <c r="E1702" s="4" t="str">
        <f t="shared" si="397"/>
        <v>MasonGeneral2013</v>
      </c>
      <c r="F1702" s="4">
        <v>35146</v>
      </c>
      <c r="G1702" s="4">
        <v>2579</v>
      </c>
      <c r="K1702" s="6">
        <f t="shared" si="398"/>
        <v>0</v>
      </c>
      <c r="L1702" s="5"/>
      <c r="M1702" s="4">
        <v>0</v>
      </c>
      <c r="N1702" s="4">
        <v>18141</v>
      </c>
      <c r="O1702" s="4">
        <v>18013</v>
      </c>
      <c r="P1702" s="4">
        <v>0</v>
      </c>
      <c r="Q1702" s="6"/>
      <c r="R1702" s="4">
        <v>128</v>
      </c>
      <c r="S1702" s="6"/>
      <c r="T1702" s="6"/>
      <c r="U1702" s="6"/>
      <c r="V1702" s="6"/>
      <c r="W1702" s="6"/>
      <c r="X1702" s="4">
        <v>0</v>
      </c>
      <c r="Z1702" s="4">
        <v>476</v>
      </c>
      <c r="AA1702" s="4">
        <v>85</v>
      </c>
      <c r="AB1702" s="4">
        <v>85</v>
      </c>
      <c r="AC1702" s="4">
        <v>0</v>
      </c>
      <c r="AD1702" s="6"/>
      <c r="AE1702" s="6"/>
      <c r="AF1702" s="6"/>
      <c r="AG1702" s="6"/>
      <c r="AH1702" s="4">
        <v>0</v>
      </c>
      <c r="AI1702" s="4">
        <v>0</v>
      </c>
      <c r="AJ1702" s="6"/>
      <c r="AK1702" s="6"/>
      <c r="AL1702" s="6"/>
      <c r="AM1702" s="6"/>
      <c r="AO1702" s="4">
        <v>4</v>
      </c>
      <c r="AP1702" s="4">
        <v>0</v>
      </c>
      <c r="AQ1702" s="4">
        <v>2</v>
      </c>
      <c r="AR1702" s="4">
        <v>2</v>
      </c>
      <c r="AS1702" s="6"/>
      <c r="AT1702" s="6"/>
      <c r="AU1702" s="6"/>
      <c r="AV1702" s="6"/>
      <c r="AW1702" s="4">
        <v>476</v>
      </c>
      <c r="AX1702" s="4">
        <v>85</v>
      </c>
      <c r="AY1702" s="6"/>
      <c r="AZ1702" s="4">
        <v>0</v>
      </c>
      <c r="BA1702" s="6"/>
      <c r="BB1702" s="6"/>
      <c r="BC1702" s="6"/>
      <c r="BD1702" s="6"/>
      <c r="BE1702" s="6"/>
      <c r="BF1702" s="6"/>
      <c r="BG1702" s="8">
        <v>8</v>
      </c>
      <c r="BH1702" s="6"/>
      <c r="BI1702" s="6"/>
      <c r="BJ1702" s="6"/>
      <c r="BK1702" s="4">
        <v>10728</v>
      </c>
      <c r="BL1702" s="4">
        <v>7405</v>
      </c>
      <c r="BM1702" s="4">
        <v>40</v>
      </c>
      <c r="BN1702" s="6"/>
      <c r="BO1702" s="6"/>
      <c r="BP1702" s="4">
        <v>0</v>
      </c>
      <c r="BQ1702" s="6"/>
      <c r="BR1702" s="4">
        <v>18052</v>
      </c>
      <c r="BS1702" s="4">
        <v>17926</v>
      </c>
      <c r="BT1702" s="4">
        <f t="shared" si="399"/>
        <v>126</v>
      </c>
      <c r="BU1702" s="4">
        <f t="shared" si="400"/>
        <v>-476</v>
      </c>
    </row>
    <row r="1703" spans="1:73">
      <c r="A1703" s="4" t="s">
        <v>145</v>
      </c>
      <c r="B1703" s="18">
        <v>41583</v>
      </c>
      <c r="C1703" s="4" t="s">
        <v>179</v>
      </c>
      <c r="D1703" s="5">
        <v>2013</v>
      </c>
      <c r="E1703" s="4" t="str">
        <f t="shared" si="397"/>
        <v>OkanoganGeneral2013</v>
      </c>
      <c r="F1703" s="4">
        <v>21318</v>
      </c>
      <c r="G1703" s="4">
        <v>1550</v>
      </c>
      <c r="K1703" s="6">
        <f t="shared" si="398"/>
        <v>0</v>
      </c>
      <c r="L1703" s="5"/>
      <c r="M1703" s="4">
        <v>0</v>
      </c>
      <c r="N1703" s="4">
        <v>10939</v>
      </c>
      <c r="O1703" s="4">
        <v>10771</v>
      </c>
      <c r="P1703" s="4">
        <v>0</v>
      </c>
      <c r="Q1703" s="6"/>
      <c r="R1703" s="4">
        <v>168</v>
      </c>
      <c r="S1703" s="6"/>
      <c r="T1703" s="6"/>
      <c r="U1703" s="6"/>
      <c r="V1703" s="6"/>
      <c r="W1703" s="6"/>
      <c r="X1703" s="4">
        <v>0</v>
      </c>
      <c r="Z1703" s="4">
        <v>186</v>
      </c>
      <c r="AA1703" s="4">
        <v>27</v>
      </c>
      <c r="AB1703" s="4">
        <v>27</v>
      </c>
      <c r="AC1703" s="4">
        <v>0</v>
      </c>
      <c r="AD1703" s="6"/>
      <c r="AE1703" s="6"/>
      <c r="AF1703" s="6"/>
      <c r="AG1703" s="6"/>
      <c r="AH1703" s="4">
        <v>0</v>
      </c>
      <c r="AI1703" s="4">
        <v>0</v>
      </c>
      <c r="AJ1703" s="6"/>
      <c r="AK1703" s="6"/>
      <c r="AL1703" s="6"/>
      <c r="AM1703" s="6"/>
      <c r="AO1703" s="4">
        <v>0</v>
      </c>
      <c r="AP1703" s="4">
        <v>0</v>
      </c>
      <c r="AQ1703" s="4">
        <v>0</v>
      </c>
      <c r="AR1703" s="4">
        <v>0</v>
      </c>
      <c r="AS1703" s="6"/>
      <c r="AT1703" s="6"/>
      <c r="AU1703" s="6"/>
      <c r="AV1703" s="6"/>
      <c r="AW1703" s="4">
        <v>186</v>
      </c>
      <c r="AX1703" s="4">
        <v>27</v>
      </c>
      <c r="AY1703" s="6"/>
      <c r="AZ1703" s="4">
        <v>0</v>
      </c>
      <c r="BA1703" s="6"/>
      <c r="BB1703" s="6"/>
      <c r="BC1703" s="6"/>
      <c r="BD1703" s="6"/>
      <c r="BE1703" s="6"/>
      <c r="BF1703" s="6"/>
      <c r="BG1703" s="8">
        <v>5</v>
      </c>
      <c r="BH1703" s="6"/>
      <c r="BI1703" s="6"/>
      <c r="BJ1703" s="6"/>
      <c r="BK1703" s="4">
        <v>790</v>
      </c>
      <c r="BL1703" s="4">
        <v>10144</v>
      </c>
      <c r="BM1703" s="4">
        <v>15</v>
      </c>
      <c r="BN1703" s="6"/>
      <c r="BO1703" s="6"/>
      <c r="BP1703" s="4">
        <v>0</v>
      </c>
      <c r="BQ1703" s="6"/>
      <c r="BR1703" s="4">
        <v>10912</v>
      </c>
      <c r="BS1703" s="4">
        <v>10744</v>
      </c>
      <c r="BT1703" s="4">
        <f t="shared" si="399"/>
        <v>168</v>
      </c>
      <c r="BU1703" s="4">
        <f t="shared" si="400"/>
        <v>-186</v>
      </c>
    </row>
    <row r="1704" spans="1:73">
      <c r="A1704" s="4" t="s">
        <v>147</v>
      </c>
      <c r="B1704" s="18">
        <v>41583</v>
      </c>
      <c r="C1704" s="4" t="s">
        <v>179</v>
      </c>
      <c r="D1704" s="5">
        <v>2013</v>
      </c>
      <c r="E1704" s="4" t="str">
        <f t="shared" si="397"/>
        <v>PacificGeneral2013</v>
      </c>
      <c r="F1704" s="4">
        <v>13588</v>
      </c>
      <c r="G1704" s="4">
        <v>372</v>
      </c>
      <c r="K1704" s="6">
        <f t="shared" si="398"/>
        <v>0</v>
      </c>
      <c r="L1704" s="5"/>
      <c r="M1704" s="4">
        <v>0</v>
      </c>
      <c r="N1704" s="4">
        <v>7228</v>
      </c>
      <c r="O1704" s="4">
        <v>7178</v>
      </c>
      <c r="P1704" s="4">
        <v>0</v>
      </c>
      <c r="Q1704" s="6"/>
      <c r="R1704" s="4">
        <v>50</v>
      </c>
      <c r="S1704" s="6"/>
      <c r="T1704" s="6"/>
      <c r="U1704" s="6"/>
      <c r="V1704" s="6"/>
      <c r="W1704" s="6"/>
      <c r="X1704" s="4">
        <v>0</v>
      </c>
      <c r="Z1704" s="4">
        <v>122</v>
      </c>
      <c r="AA1704" s="4">
        <v>20</v>
      </c>
      <c r="AB1704" s="4">
        <v>20</v>
      </c>
      <c r="AC1704" s="4">
        <v>0</v>
      </c>
      <c r="AD1704" s="6"/>
      <c r="AE1704" s="6"/>
      <c r="AF1704" s="6"/>
      <c r="AG1704" s="6"/>
      <c r="AH1704" s="4">
        <v>0</v>
      </c>
      <c r="AI1704" s="4">
        <v>0</v>
      </c>
      <c r="AJ1704" s="6"/>
      <c r="AK1704" s="6"/>
      <c r="AL1704" s="6"/>
      <c r="AM1704" s="6"/>
      <c r="AO1704" s="4">
        <v>0</v>
      </c>
      <c r="AP1704" s="4">
        <v>0</v>
      </c>
      <c r="AQ1704" s="4">
        <v>0</v>
      </c>
      <c r="AR1704" s="4">
        <v>0</v>
      </c>
      <c r="AS1704" s="6"/>
      <c r="AT1704" s="6"/>
      <c r="AU1704" s="6"/>
      <c r="AV1704" s="6"/>
      <c r="AW1704" s="4">
        <v>122</v>
      </c>
      <c r="AX1704" s="4">
        <v>20</v>
      </c>
      <c r="AY1704" s="6"/>
      <c r="AZ1704" s="4">
        <v>0</v>
      </c>
      <c r="BA1704" s="6"/>
      <c r="BB1704" s="6"/>
      <c r="BC1704" s="6"/>
      <c r="BD1704" s="6"/>
      <c r="BE1704" s="6"/>
      <c r="BF1704" s="6"/>
      <c r="BG1704" s="8">
        <v>3</v>
      </c>
      <c r="BH1704" s="6"/>
      <c r="BI1704" s="6"/>
      <c r="BJ1704" s="6"/>
      <c r="BK1704" s="4">
        <v>1211</v>
      </c>
      <c r="BL1704" s="4">
        <v>7225</v>
      </c>
      <c r="BM1704" s="4">
        <v>3</v>
      </c>
      <c r="BN1704" s="6"/>
      <c r="BO1704" s="6"/>
      <c r="BP1704" s="4">
        <v>0</v>
      </c>
      <c r="BQ1704" s="6"/>
      <c r="BR1704" s="4">
        <v>7208</v>
      </c>
      <c r="BS1704" s="4">
        <v>7158</v>
      </c>
      <c r="BT1704" s="4">
        <f t="shared" si="399"/>
        <v>50</v>
      </c>
      <c r="BU1704" s="4">
        <f t="shared" si="400"/>
        <v>-122</v>
      </c>
    </row>
    <row r="1705" spans="1:73">
      <c r="A1705" s="4" t="s">
        <v>149</v>
      </c>
      <c r="B1705" s="18">
        <v>41583</v>
      </c>
      <c r="C1705" s="4" t="s">
        <v>179</v>
      </c>
      <c r="D1705" s="5">
        <v>2013</v>
      </c>
      <c r="E1705" s="4" t="str">
        <f t="shared" si="397"/>
        <v>Pend OreilleGeneral2013</v>
      </c>
      <c r="F1705" s="4">
        <v>8189</v>
      </c>
      <c r="G1705" s="4">
        <v>1522</v>
      </c>
      <c r="K1705" s="6">
        <f t="shared" si="398"/>
        <v>0</v>
      </c>
      <c r="L1705" s="5"/>
      <c r="M1705" s="4">
        <v>0</v>
      </c>
      <c r="N1705" s="4">
        <v>4396</v>
      </c>
      <c r="O1705" s="4">
        <v>4368</v>
      </c>
      <c r="P1705" s="4">
        <v>0</v>
      </c>
      <c r="Q1705" s="6"/>
      <c r="R1705" s="4">
        <v>28</v>
      </c>
      <c r="S1705" s="6"/>
      <c r="T1705" s="6"/>
      <c r="U1705" s="6"/>
      <c r="V1705" s="6"/>
      <c r="W1705" s="6"/>
      <c r="X1705" s="4">
        <v>0</v>
      </c>
      <c r="Z1705" s="4">
        <v>76</v>
      </c>
      <c r="AA1705" s="4">
        <v>18</v>
      </c>
      <c r="AB1705" s="4">
        <v>18</v>
      </c>
      <c r="AC1705" s="4">
        <v>0</v>
      </c>
      <c r="AD1705" s="6"/>
      <c r="AE1705" s="6"/>
      <c r="AF1705" s="6"/>
      <c r="AG1705" s="6"/>
      <c r="AH1705" s="4">
        <v>0</v>
      </c>
      <c r="AI1705" s="4">
        <v>0</v>
      </c>
      <c r="AJ1705" s="6"/>
      <c r="AK1705" s="6"/>
      <c r="AL1705" s="6"/>
      <c r="AM1705" s="6"/>
      <c r="AO1705" s="4">
        <v>4</v>
      </c>
      <c r="AP1705" s="4">
        <v>3</v>
      </c>
      <c r="AQ1705" s="4">
        <v>1</v>
      </c>
      <c r="AR1705" s="4">
        <v>0</v>
      </c>
      <c r="AS1705" s="6"/>
      <c r="AT1705" s="6"/>
      <c r="AU1705" s="6"/>
      <c r="AV1705" s="6"/>
      <c r="AW1705" s="4">
        <v>76</v>
      </c>
      <c r="AX1705" s="4">
        <v>18</v>
      </c>
      <c r="AY1705" s="6"/>
      <c r="AZ1705" s="4">
        <v>0</v>
      </c>
      <c r="BA1705" s="6"/>
      <c r="BB1705" s="6"/>
      <c r="BC1705" s="6"/>
      <c r="BD1705" s="6"/>
      <c r="BE1705" s="6"/>
      <c r="BF1705" s="6"/>
      <c r="BG1705" s="8">
        <v>0</v>
      </c>
      <c r="BH1705" s="6"/>
      <c r="BI1705" s="6"/>
      <c r="BJ1705" s="6"/>
      <c r="BK1705" s="4">
        <v>1956</v>
      </c>
      <c r="BL1705" s="4">
        <v>2440</v>
      </c>
      <c r="BM1705" s="4">
        <v>0</v>
      </c>
      <c r="BN1705" s="6"/>
      <c r="BO1705" s="6"/>
      <c r="BP1705" s="4">
        <v>0</v>
      </c>
      <c r="BQ1705" s="6"/>
      <c r="BR1705" s="4">
        <v>4374</v>
      </c>
      <c r="BS1705" s="4">
        <v>4349</v>
      </c>
      <c r="BT1705" s="4">
        <f t="shared" si="399"/>
        <v>25</v>
      </c>
      <c r="BU1705" s="4">
        <f t="shared" si="400"/>
        <v>-76</v>
      </c>
    </row>
    <row r="1706" spans="1:73">
      <c r="A1706" s="4" t="s">
        <v>151</v>
      </c>
      <c r="B1706" s="18">
        <v>41583</v>
      </c>
      <c r="C1706" s="4" t="s">
        <v>179</v>
      </c>
      <c r="D1706" s="5">
        <v>2013</v>
      </c>
      <c r="E1706" s="4" t="str">
        <f t="shared" si="397"/>
        <v>PierceGeneral2013</v>
      </c>
      <c r="F1706" s="4">
        <v>439532</v>
      </c>
      <c r="G1706" s="4">
        <v>48858</v>
      </c>
      <c r="K1706" s="6">
        <f t="shared" si="398"/>
        <v>0</v>
      </c>
      <c r="L1706" s="5"/>
      <c r="M1706" s="4">
        <v>0</v>
      </c>
      <c r="N1706" s="4">
        <v>183023</v>
      </c>
      <c r="O1706" s="4">
        <v>182051</v>
      </c>
      <c r="P1706" s="4">
        <v>0</v>
      </c>
      <c r="Q1706" s="6"/>
      <c r="R1706" s="4">
        <v>971</v>
      </c>
      <c r="S1706" s="6"/>
      <c r="T1706" s="6"/>
      <c r="U1706" s="6"/>
      <c r="V1706" s="6"/>
      <c r="W1706" s="6"/>
      <c r="X1706" s="4">
        <v>1</v>
      </c>
      <c r="Y1706" s="2" t="s">
        <v>1227</v>
      </c>
      <c r="Z1706" s="4">
        <v>13361</v>
      </c>
      <c r="AA1706" s="4">
        <v>2346</v>
      </c>
      <c r="AB1706" s="4">
        <v>2326</v>
      </c>
      <c r="AC1706" s="4">
        <v>20</v>
      </c>
      <c r="AD1706" s="6"/>
      <c r="AE1706" s="6"/>
      <c r="AF1706" s="6"/>
      <c r="AG1706" s="6"/>
      <c r="AH1706" s="4">
        <v>0</v>
      </c>
      <c r="AI1706" s="4">
        <v>0</v>
      </c>
      <c r="AJ1706" s="6"/>
      <c r="AK1706" s="6"/>
      <c r="AL1706" s="6"/>
      <c r="AM1706" s="6"/>
      <c r="AO1706" s="4">
        <v>37</v>
      </c>
      <c r="AP1706" s="4">
        <v>14</v>
      </c>
      <c r="AQ1706" s="4">
        <v>14</v>
      </c>
      <c r="AR1706" s="4">
        <v>9</v>
      </c>
      <c r="AS1706" s="6"/>
      <c r="AT1706" s="6"/>
      <c r="AU1706" s="6"/>
      <c r="AV1706" s="6"/>
      <c r="AW1706" s="4">
        <v>13361</v>
      </c>
      <c r="AX1706" s="4">
        <v>2326</v>
      </c>
      <c r="AY1706" s="6"/>
      <c r="AZ1706" s="4">
        <v>278</v>
      </c>
      <c r="BA1706" s="6"/>
      <c r="BB1706" s="6"/>
      <c r="BC1706" s="6"/>
      <c r="BD1706" s="6"/>
      <c r="BE1706" s="6"/>
      <c r="BF1706" s="6"/>
      <c r="BG1706" s="8">
        <v>29</v>
      </c>
      <c r="BH1706" s="6"/>
      <c r="BI1706" s="6"/>
      <c r="BJ1706" s="6"/>
      <c r="BK1706" s="4">
        <v>93440</v>
      </c>
      <c r="BL1706" s="4">
        <v>89276</v>
      </c>
      <c r="BM1706" s="4">
        <v>29</v>
      </c>
      <c r="BN1706" s="6"/>
      <c r="BO1706" s="6"/>
      <c r="BP1706" s="4">
        <v>0</v>
      </c>
      <c r="BQ1706" s="6"/>
      <c r="BR1706" s="4">
        <v>180362</v>
      </c>
      <c r="BS1706" s="4">
        <v>179433</v>
      </c>
      <c r="BT1706" s="4">
        <f t="shared" si="399"/>
        <v>929</v>
      </c>
      <c r="BU1706" s="4">
        <f t="shared" si="400"/>
        <v>-13361</v>
      </c>
    </row>
    <row r="1707" spans="1:73">
      <c r="A1707" s="4" t="s">
        <v>153</v>
      </c>
      <c r="B1707" s="18">
        <v>41583</v>
      </c>
      <c r="C1707" s="4" t="s">
        <v>179</v>
      </c>
      <c r="D1707" s="5">
        <v>2013</v>
      </c>
      <c r="E1707" s="4" t="str">
        <f t="shared" si="397"/>
        <v>San JuanGeneral2013</v>
      </c>
      <c r="F1707" s="4">
        <v>12011</v>
      </c>
      <c r="G1707" s="4">
        <v>612</v>
      </c>
      <c r="K1707" s="6">
        <f t="shared" si="398"/>
        <v>0</v>
      </c>
      <c r="L1707" s="5"/>
      <c r="M1707" s="4">
        <v>0</v>
      </c>
      <c r="N1707" s="4">
        <v>7606</v>
      </c>
      <c r="O1707" s="4">
        <v>7564</v>
      </c>
      <c r="P1707" s="4">
        <v>0</v>
      </c>
      <c r="Q1707" s="6"/>
      <c r="R1707" s="4">
        <v>42</v>
      </c>
      <c r="S1707" s="6"/>
      <c r="T1707" s="6"/>
      <c r="U1707" s="6"/>
      <c r="V1707" s="6"/>
      <c r="W1707" s="6"/>
      <c r="X1707" s="4">
        <v>0</v>
      </c>
      <c r="Z1707" s="4">
        <v>213</v>
      </c>
      <c r="AA1707" s="4">
        <v>46</v>
      </c>
      <c r="AB1707" s="4">
        <v>46</v>
      </c>
      <c r="AC1707" s="4">
        <v>0</v>
      </c>
      <c r="AD1707" s="6"/>
      <c r="AE1707" s="6"/>
      <c r="AF1707" s="6"/>
      <c r="AG1707" s="6"/>
      <c r="AH1707" s="4">
        <v>0</v>
      </c>
      <c r="AI1707" s="4">
        <v>0</v>
      </c>
      <c r="AJ1707" s="6"/>
      <c r="AK1707" s="6"/>
      <c r="AL1707" s="6"/>
      <c r="AM1707" s="6"/>
      <c r="AO1707" s="4">
        <v>0</v>
      </c>
      <c r="AP1707" s="4">
        <v>0</v>
      </c>
      <c r="AQ1707" s="4">
        <v>0</v>
      </c>
      <c r="AR1707" s="4">
        <v>0</v>
      </c>
      <c r="AS1707" s="6"/>
      <c r="AT1707" s="6"/>
      <c r="AU1707" s="6"/>
      <c r="AV1707" s="6"/>
      <c r="AW1707" s="4">
        <v>213</v>
      </c>
      <c r="AX1707" s="4">
        <v>46</v>
      </c>
      <c r="AY1707" s="6"/>
      <c r="AZ1707" s="4">
        <v>0</v>
      </c>
      <c r="BA1707" s="6"/>
      <c r="BB1707" s="6"/>
      <c r="BC1707" s="6"/>
      <c r="BD1707" s="6"/>
      <c r="BE1707" s="6"/>
      <c r="BF1707" s="6"/>
      <c r="BG1707" s="8">
        <v>4</v>
      </c>
      <c r="BH1707" s="6"/>
      <c r="BI1707" s="6"/>
      <c r="BJ1707" s="6"/>
      <c r="BK1707" s="4">
        <v>4490</v>
      </c>
      <c r="BL1707" s="4">
        <v>3112</v>
      </c>
      <c r="BM1707" s="4">
        <v>33</v>
      </c>
      <c r="BN1707" s="6"/>
      <c r="BO1707" s="6"/>
      <c r="BP1707" s="4">
        <v>0</v>
      </c>
      <c r="BQ1707" s="6"/>
      <c r="BR1707" s="4">
        <v>7560</v>
      </c>
      <c r="BS1707" s="4">
        <v>7518</v>
      </c>
      <c r="BT1707" s="4">
        <f t="shared" si="399"/>
        <v>42</v>
      </c>
      <c r="BU1707" s="4">
        <f t="shared" si="400"/>
        <v>-213</v>
      </c>
    </row>
    <row r="1708" spans="1:73">
      <c r="A1708" s="4" t="s">
        <v>155</v>
      </c>
      <c r="B1708" s="18">
        <v>41583</v>
      </c>
      <c r="C1708" s="4" t="s">
        <v>179</v>
      </c>
      <c r="D1708" s="5">
        <v>2013</v>
      </c>
      <c r="E1708" s="4" t="str">
        <f t="shared" si="397"/>
        <v>SkagitGeneral2013</v>
      </c>
      <c r="F1708" s="4">
        <v>67429</v>
      </c>
      <c r="G1708" s="4">
        <v>6646</v>
      </c>
      <c r="K1708" s="6">
        <f t="shared" si="398"/>
        <v>0</v>
      </c>
      <c r="L1708" s="5"/>
      <c r="M1708" s="4">
        <v>0</v>
      </c>
      <c r="N1708" s="4">
        <v>36053</v>
      </c>
      <c r="O1708" s="4">
        <v>35847</v>
      </c>
      <c r="P1708" s="4">
        <v>0</v>
      </c>
      <c r="Q1708" s="6"/>
      <c r="R1708" s="4">
        <v>206</v>
      </c>
      <c r="S1708" s="6"/>
      <c r="T1708" s="6"/>
      <c r="U1708" s="6"/>
      <c r="V1708" s="6"/>
      <c r="W1708" s="6"/>
      <c r="X1708" s="4">
        <v>0</v>
      </c>
      <c r="Z1708" s="4">
        <v>579</v>
      </c>
      <c r="AA1708" s="4">
        <v>88</v>
      </c>
      <c r="AB1708" s="4">
        <v>88</v>
      </c>
      <c r="AC1708" s="4">
        <v>0</v>
      </c>
      <c r="AD1708" s="6"/>
      <c r="AE1708" s="6"/>
      <c r="AF1708" s="6"/>
      <c r="AG1708" s="6"/>
      <c r="AH1708" s="4">
        <v>0</v>
      </c>
      <c r="AI1708" s="4">
        <v>0</v>
      </c>
      <c r="AJ1708" s="6"/>
      <c r="AK1708" s="6"/>
      <c r="AL1708" s="6"/>
      <c r="AM1708" s="6"/>
      <c r="AO1708" s="4">
        <v>0</v>
      </c>
      <c r="AP1708" s="4">
        <v>0</v>
      </c>
      <c r="AQ1708" s="4">
        <v>0</v>
      </c>
      <c r="AR1708" s="4">
        <v>0</v>
      </c>
      <c r="AS1708" s="6"/>
      <c r="AT1708" s="6"/>
      <c r="AU1708" s="6"/>
      <c r="AV1708" s="6"/>
      <c r="AW1708" s="4">
        <v>579</v>
      </c>
      <c r="AX1708" s="4">
        <v>88</v>
      </c>
      <c r="AY1708" s="6"/>
      <c r="AZ1708" s="4">
        <v>0</v>
      </c>
      <c r="BA1708" s="6"/>
      <c r="BB1708" s="6"/>
      <c r="BC1708" s="6"/>
      <c r="BD1708" s="6"/>
      <c r="BE1708" s="6"/>
      <c r="BF1708" s="6"/>
      <c r="BG1708" s="8">
        <v>17</v>
      </c>
      <c r="BH1708" s="6"/>
      <c r="BI1708" s="6"/>
      <c r="BJ1708" s="6"/>
      <c r="BK1708" s="4">
        <v>25308</v>
      </c>
      <c r="BL1708" s="4">
        <v>10728</v>
      </c>
      <c r="BM1708" s="4">
        <v>55</v>
      </c>
      <c r="BN1708" s="6"/>
      <c r="BO1708" s="6"/>
      <c r="BP1708" s="4">
        <v>0</v>
      </c>
      <c r="BQ1708" s="6"/>
      <c r="BR1708" s="4">
        <v>35965</v>
      </c>
      <c r="BS1708" s="4">
        <v>35759</v>
      </c>
      <c r="BT1708" s="4">
        <f t="shared" si="399"/>
        <v>206</v>
      </c>
      <c r="BU1708" s="4">
        <f t="shared" si="400"/>
        <v>-579</v>
      </c>
    </row>
    <row r="1709" spans="1:73">
      <c r="A1709" s="4" t="s">
        <v>157</v>
      </c>
      <c r="B1709" s="18">
        <v>41583</v>
      </c>
      <c r="C1709" s="4" t="s">
        <v>179</v>
      </c>
      <c r="D1709" s="5">
        <v>2013</v>
      </c>
      <c r="E1709" s="4" t="str">
        <f t="shared" si="397"/>
        <v>SkamaniaGeneral2013</v>
      </c>
      <c r="F1709" s="4">
        <v>6951</v>
      </c>
      <c r="G1709" s="4">
        <v>514</v>
      </c>
      <c r="K1709" s="6">
        <f t="shared" si="398"/>
        <v>0</v>
      </c>
      <c r="L1709" s="5"/>
      <c r="M1709" s="4">
        <v>0</v>
      </c>
      <c r="N1709" s="4">
        <v>2933</v>
      </c>
      <c r="O1709" s="4">
        <v>2906</v>
      </c>
      <c r="P1709" s="4">
        <v>0</v>
      </c>
      <c r="Q1709" s="6"/>
      <c r="R1709" s="4">
        <v>27</v>
      </c>
      <c r="S1709" s="6"/>
      <c r="T1709" s="6"/>
      <c r="U1709" s="6"/>
      <c r="V1709" s="6"/>
      <c r="W1709" s="6"/>
      <c r="X1709" s="4">
        <v>0</v>
      </c>
      <c r="Z1709" s="4">
        <v>80</v>
      </c>
      <c r="AA1709" s="4">
        <v>13</v>
      </c>
      <c r="AB1709" s="4">
        <v>13</v>
      </c>
      <c r="AC1709" s="4">
        <v>0</v>
      </c>
      <c r="AD1709" s="6"/>
      <c r="AE1709" s="6"/>
      <c r="AF1709" s="6"/>
      <c r="AG1709" s="6"/>
      <c r="AH1709" s="4">
        <v>0</v>
      </c>
      <c r="AI1709" s="4">
        <v>0</v>
      </c>
      <c r="AJ1709" s="6"/>
      <c r="AK1709" s="6"/>
      <c r="AL1709" s="6"/>
      <c r="AM1709" s="6"/>
      <c r="AO1709" s="4">
        <v>0</v>
      </c>
      <c r="AP1709" s="4">
        <v>0</v>
      </c>
      <c r="AQ1709" s="4">
        <v>0</v>
      </c>
      <c r="AR1709" s="4">
        <v>0</v>
      </c>
      <c r="AS1709" s="6"/>
      <c r="AT1709" s="6"/>
      <c r="AU1709" s="6"/>
      <c r="AV1709" s="6"/>
      <c r="AW1709" s="4">
        <v>80</v>
      </c>
      <c r="AX1709" s="4">
        <v>13</v>
      </c>
      <c r="AY1709" s="6"/>
      <c r="AZ1709" s="4">
        <v>3</v>
      </c>
      <c r="BA1709" s="6"/>
      <c r="BB1709" s="6"/>
      <c r="BC1709" s="6"/>
      <c r="BD1709" s="6"/>
      <c r="BE1709" s="6"/>
      <c r="BF1709" s="6"/>
      <c r="BG1709" s="8">
        <v>7</v>
      </c>
      <c r="BH1709" s="6"/>
      <c r="BI1709" s="6"/>
      <c r="BJ1709" s="6"/>
      <c r="BK1709" s="4">
        <v>1574</v>
      </c>
      <c r="BL1709" s="4">
        <v>1349</v>
      </c>
      <c r="BM1709" s="4">
        <v>3</v>
      </c>
      <c r="BN1709" s="6"/>
      <c r="BO1709" s="6"/>
      <c r="BP1709" s="4">
        <v>7</v>
      </c>
      <c r="BQ1709" s="6"/>
      <c r="BR1709" s="4">
        <v>2917</v>
      </c>
      <c r="BS1709" s="4">
        <v>2890</v>
      </c>
      <c r="BT1709" s="4">
        <f t="shared" si="399"/>
        <v>27</v>
      </c>
      <c r="BU1709" s="4">
        <f t="shared" si="400"/>
        <v>-80</v>
      </c>
    </row>
    <row r="1710" spans="1:73">
      <c r="A1710" s="4" t="s">
        <v>159</v>
      </c>
      <c r="B1710" s="18">
        <v>41583</v>
      </c>
      <c r="C1710" s="4" t="s">
        <v>179</v>
      </c>
      <c r="D1710" s="5">
        <v>2013</v>
      </c>
      <c r="E1710" s="4" t="str">
        <f t="shared" si="397"/>
        <v>SnohomishGeneral2013</v>
      </c>
      <c r="F1710" s="4">
        <v>417775</v>
      </c>
      <c r="G1710" s="4">
        <v>31491</v>
      </c>
      <c r="K1710" s="6">
        <f t="shared" si="398"/>
        <v>0</v>
      </c>
      <c r="L1710" s="5"/>
      <c r="M1710" s="4">
        <v>0</v>
      </c>
      <c r="N1710" s="4">
        <v>175585</v>
      </c>
      <c r="O1710" s="4">
        <v>173494</v>
      </c>
      <c r="P1710" s="4">
        <v>0</v>
      </c>
      <c r="Q1710" s="6"/>
      <c r="R1710" s="4">
        <v>2089</v>
      </c>
      <c r="S1710" s="6"/>
      <c r="T1710" s="6"/>
      <c r="U1710" s="6"/>
      <c r="V1710" s="6"/>
      <c r="W1710" s="6"/>
      <c r="X1710" s="4">
        <v>2</v>
      </c>
      <c r="Y1710" s="2" t="s">
        <v>1228</v>
      </c>
      <c r="Z1710" s="4">
        <v>4616</v>
      </c>
      <c r="AA1710" s="4">
        <v>678</v>
      </c>
      <c r="AB1710" s="4">
        <v>672</v>
      </c>
      <c r="AC1710" s="4">
        <v>6</v>
      </c>
      <c r="AD1710" s="6"/>
      <c r="AE1710" s="6"/>
      <c r="AF1710" s="6"/>
      <c r="AG1710" s="6"/>
      <c r="AH1710" s="4">
        <v>0</v>
      </c>
      <c r="AI1710" s="4">
        <v>0</v>
      </c>
      <c r="AJ1710" s="6"/>
      <c r="AK1710" s="6"/>
      <c r="AL1710" s="6"/>
      <c r="AM1710" s="6"/>
      <c r="AO1710" s="4">
        <v>13</v>
      </c>
      <c r="AP1710" s="4">
        <v>4</v>
      </c>
      <c r="AQ1710" s="4">
        <v>5</v>
      </c>
      <c r="AR1710" s="4">
        <v>4</v>
      </c>
      <c r="AS1710" s="6"/>
      <c r="AT1710" s="6"/>
      <c r="AU1710" s="6"/>
      <c r="AV1710" s="6"/>
      <c r="AW1710" s="4">
        <v>4616</v>
      </c>
      <c r="AX1710" s="4">
        <v>672</v>
      </c>
      <c r="AY1710" s="6"/>
      <c r="AZ1710" s="4">
        <v>177</v>
      </c>
      <c r="BA1710" s="6"/>
      <c r="BB1710" s="6"/>
      <c r="BC1710" s="6"/>
      <c r="BD1710" s="6"/>
      <c r="BE1710" s="6"/>
      <c r="BF1710" s="6"/>
      <c r="BG1710" s="8">
        <v>34</v>
      </c>
      <c r="BH1710" s="6"/>
      <c r="BI1710" s="6"/>
      <c r="BJ1710" s="6"/>
      <c r="BK1710" s="4">
        <v>78347</v>
      </c>
      <c r="BL1710" s="4">
        <v>97027</v>
      </c>
      <c r="BM1710" s="4">
        <v>337</v>
      </c>
      <c r="BN1710" s="6"/>
      <c r="BO1710" s="6"/>
      <c r="BP1710" s="4">
        <v>21</v>
      </c>
      <c r="BQ1710" s="6"/>
      <c r="BR1710" s="4">
        <v>174717</v>
      </c>
      <c r="BS1710" s="4">
        <v>172640</v>
      </c>
      <c r="BT1710" s="4">
        <f t="shared" si="399"/>
        <v>2077</v>
      </c>
      <c r="BU1710" s="4">
        <f t="shared" si="400"/>
        <v>-4616</v>
      </c>
    </row>
    <row r="1711" spans="1:73">
      <c r="A1711" s="4" t="s">
        <v>161</v>
      </c>
      <c r="B1711" s="18">
        <v>41583</v>
      </c>
      <c r="C1711" s="4" t="s">
        <v>179</v>
      </c>
      <c r="D1711" s="5">
        <v>2013</v>
      </c>
      <c r="E1711" s="4" t="str">
        <f t="shared" si="397"/>
        <v>SpokaneGeneral2013</v>
      </c>
      <c r="F1711" s="4">
        <v>281292</v>
      </c>
      <c r="G1711" s="4">
        <v>23693</v>
      </c>
      <c r="K1711" s="6">
        <f t="shared" si="398"/>
        <v>0</v>
      </c>
      <c r="L1711" s="5"/>
      <c r="M1711" s="4">
        <v>0</v>
      </c>
      <c r="N1711" s="4">
        <v>122872</v>
      </c>
      <c r="O1711" s="4">
        <v>121343</v>
      </c>
      <c r="P1711" s="4">
        <v>0</v>
      </c>
      <c r="Q1711" s="6"/>
      <c r="R1711" s="4">
        <v>1529</v>
      </c>
      <c r="S1711" s="6"/>
      <c r="T1711" s="6"/>
      <c r="U1711" s="6"/>
      <c r="V1711" s="6"/>
      <c r="W1711" s="6"/>
      <c r="X1711" s="4">
        <v>0</v>
      </c>
      <c r="Z1711" s="4">
        <v>4777</v>
      </c>
      <c r="AA1711" s="4">
        <v>951</v>
      </c>
      <c r="AB1711" s="4">
        <v>949</v>
      </c>
      <c r="AC1711" s="4">
        <v>2</v>
      </c>
      <c r="AD1711" s="6"/>
      <c r="AE1711" s="6"/>
      <c r="AF1711" s="6"/>
      <c r="AG1711" s="6"/>
      <c r="AH1711" s="4">
        <v>0</v>
      </c>
      <c r="AI1711" s="4">
        <v>0</v>
      </c>
      <c r="AJ1711" s="6"/>
      <c r="AK1711" s="6"/>
      <c r="AL1711" s="6"/>
      <c r="AM1711" s="6"/>
      <c r="AO1711" s="4">
        <v>132</v>
      </c>
      <c r="AP1711" s="4">
        <v>5</v>
      </c>
      <c r="AQ1711" s="4">
        <v>119</v>
      </c>
      <c r="AR1711" s="4">
        <v>8</v>
      </c>
      <c r="AS1711" s="6"/>
      <c r="AT1711" s="6"/>
      <c r="AU1711" s="6"/>
      <c r="AV1711" s="6"/>
      <c r="AW1711" s="4">
        <v>4777</v>
      </c>
      <c r="AX1711" s="4">
        <v>949</v>
      </c>
      <c r="AY1711" s="6"/>
      <c r="AZ1711" s="4">
        <v>15</v>
      </c>
      <c r="BA1711" s="6"/>
      <c r="BB1711" s="6"/>
      <c r="BC1711" s="6"/>
      <c r="BD1711" s="6"/>
      <c r="BE1711" s="6"/>
      <c r="BF1711" s="6"/>
      <c r="BG1711" s="8">
        <v>35</v>
      </c>
      <c r="BH1711" s="6"/>
      <c r="BI1711" s="6"/>
      <c r="BJ1711" s="6"/>
      <c r="BK1711" s="4">
        <v>85553</v>
      </c>
      <c r="BL1711" s="4">
        <v>37269</v>
      </c>
      <c r="BM1711" s="4">
        <v>57</v>
      </c>
      <c r="BN1711" s="6"/>
      <c r="BO1711" s="6"/>
      <c r="BP1711" s="4">
        <v>26</v>
      </c>
      <c r="BQ1711" s="6"/>
      <c r="BR1711" s="4">
        <v>121774</v>
      </c>
      <c r="BS1711" s="4">
        <v>120260</v>
      </c>
      <c r="BT1711" s="4">
        <f t="shared" si="399"/>
        <v>1514</v>
      </c>
      <c r="BU1711" s="4">
        <f t="shared" si="400"/>
        <v>-4777</v>
      </c>
    </row>
    <row r="1712" spans="1:73">
      <c r="A1712" s="4" t="s">
        <v>163</v>
      </c>
      <c r="B1712" s="18">
        <v>41583</v>
      </c>
      <c r="C1712" s="4" t="s">
        <v>179</v>
      </c>
      <c r="D1712" s="5">
        <v>2013</v>
      </c>
      <c r="E1712" s="4" t="str">
        <f t="shared" si="397"/>
        <v>StevensGeneral2013</v>
      </c>
      <c r="F1712" s="4">
        <v>28509</v>
      </c>
      <c r="G1712" s="4">
        <v>3390</v>
      </c>
      <c r="K1712" s="6">
        <f t="shared" si="398"/>
        <v>0</v>
      </c>
      <c r="L1712" s="5"/>
      <c r="M1712" s="4">
        <v>0</v>
      </c>
      <c r="N1712" s="4">
        <v>14414</v>
      </c>
      <c r="O1712" s="4">
        <v>14294</v>
      </c>
      <c r="P1712" s="4">
        <v>0</v>
      </c>
      <c r="Q1712" s="6"/>
      <c r="R1712" s="4">
        <v>120</v>
      </c>
      <c r="S1712" s="6"/>
      <c r="T1712" s="6"/>
      <c r="U1712" s="6"/>
      <c r="V1712" s="6"/>
      <c r="W1712" s="6"/>
      <c r="X1712" s="4">
        <v>0</v>
      </c>
      <c r="Z1712" s="4">
        <v>209</v>
      </c>
      <c r="AA1712" s="4">
        <v>59</v>
      </c>
      <c r="AB1712" s="4">
        <v>59</v>
      </c>
      <c r="AC1712" s="4">
        <v>0</v>
      </c>
      <c r="AD1712" s="6"/>
      <c r="AE1712" s="6"/>
      <c r="AF1712" s="6"/>
      <c r="AG1712" s="6"/>
      <c r="AH1712" s="4">
        <v>0</v>
      </c>
      <c r="AI1712" s="4">
        <v>0</v>
      </c>
      <c r="AJ1712" s="6"/>
      <c r="AK1712" s="6"/>
      <c r="AL1712" s="6"/>
      <c r="AM1712" s="6"/>
      <c r="AO1712" s="4">
        <v>0</v>
      </c>
      <c r="AP1712" s="4">
        <v>0</v>
      </c>
      <c r="AQ1712" s="4">
        <v>0</v>
      </c>
      <c r="AR1712" s="4">
        <v>0</v>
      </c>
      <c r="AS1712" s="6"/>
      <c r="AT1712" s="6"/>
      <c r="AU1712" s="6"/>
      <c r="AV1712" s="6"/>
      <c r="AW1712" s="4">
        <v>209</v>
      </c>
      <c r="AX1712" s="4">
        <v>59</v>
      </c>
      <c r="AY1712" s="6"/>
      <c r="AZ1712" s="4">
        <v>0</v>
      </c>
      <c r="BA1712" s="6"/>
      <c r="BB1712" s="6"/>
      <c r="BC1712" s="6"/>
      <c r="BD1712" s="6"/>
      <c r="BE1712" s="6"/>
      <c r="BF1712" s="6"/>
      <c r="BG1712" s="8">
        <v>0</v>
      </c>
      <c r="BH1712" s="6"/>
      <c r="BI1712" s="6"/>
      <c r="BJ1712" s="6"/>
      <c r="BK1712" s="4">
        <v>2857</v>
      </c>
      <c r="BL1712" s="4">
        <f>14414-BK1712</f>
        <v>11557</v>
      </c>
      <c r="BM1712" s="4">
        <v>10</v>
      </c>
      <c r="BN1712" s="6"/>
      <c r="BO1712" s="6"/>
      <c r="BP1712" s="4">
        <v>0</v>
      </c>
      <c r="BQ1712" s="6"/>
      <c r="BR1712" s="4">
        <v>14355</v>
      </c>
      <c r="BS1712" s="4">
        <v>14235</v>
      </c>
      <c r="BT1712" s="4">
        <f t="shared" si="399"/>
        <v>120</v>
      </c>
      <c r="BU1712" s="4">
        <f t="shared" si="400"/>
        <v>-209</v>
      </c>
    </row>
    <row r="1713" spans="1:75">
      <c r="A1713" s="4" t="s">
        <v>166</v>
      </c>
      <c r="B1713" s="18">
        <v>41583</v>
      </c>
      <c r="C1713" s="4" t="s">
        <v>179</v>
      </c>
      <c r="D1713" s="5">
        <v>2013</v>
      </c>
      <c r="E1713" s="4" t="str">
        <f t="shared" si="397"/>
        <v>ThurstonGeneral2013</v>
      </c>
      <c r="F1713" s="4">
        <v>161326</v>
      </c>
      <c r="G1713" s="4">
        <v>14451</v>
      </c>
      <c r="K1713" s="6">
        <f t="shared" si="398"/>
        <v>0</v>
      </c>
      <c r="L1713" s="5"/>
      <c r="M1713" s="4">
        <v>0</v>
      </c>
      <c r="N1713" s="4">
        <v>72479</v>
      </c>
      <c r="O1713" s="4">
        <v>72064</v>
      </c>
      <c r="P1713" s="4">
        <v>0</v>
      </c>
      <c r="Q1713" s="6"/>
      <c r="R1713" s="4">
        <v>415</v>
      </c>
      <c r="S1713" s="6"/>
      <c r="T1713" s="6"/>
      <c r="U1713" s="6"/>
      <c r="V1713" s="6"/>
      <c r="W1713" s="6"/>
      <c r="X1713" s="4">
        <v>0</v>
      </c>
      <c r="Z1713" s="4">
        <v>5473</v>
      </c>
      <c r="AA1713" s="4">
        <v>984</v>
      </c>
      <c r="AB1713" s="4">
        <v>975</v>
      </c>
      <c r="AC1713" s="4">
        <v>9</v>
      </c>
      <c r="AD1713" s="6"/>
      <c r="AE1713" s="6"/>
      <c r="AF1713" s="6"/>
      <c r="AG1713" s="6"/>
      <c r="AH1713" s="4">
        <v>0</v>
      </c>
      <c r="AI1713" s="4">
        <v>0</v>
      </c>
      <c r="AJ1713" s="6"/>
      <c r="AK1713" s="6"/>
      <c r="AL1713" s="6"/>
      <c r="AM1713" s="6"/>
      <c r="AO1713" s="4">
        <v>18</v>
      </c>
      <c r="AP1713" s="4">
        <v>2</v>
      </c>
      <c r="AQ1713" s="4">
        <v>4</v>
      </c>
      <c r="AR1713" s="4">
        <v>12</v>
      </c>
      <c r="AS1713" s="6"/>
      <c r="AT1713" s="6"/>
      <c r="AU1713" s="6"/>
      <c r="AV1713" s="6"/>
      <c r="AW1713" s="4">
        <v>5473</v>
      </c>
      <c r="AX1713" s="4">
        <v>975</v>
      </c>
      <c r="AY1713" s="6"/>
      <c r="AZ1713" s="4">
        <v>39</v>
      </c>
      <c r="BA1713" s="6"/>
      <c r="BB1713" s="6"/>
      <c r="BC1713" s="6"/>
      <c r="BD1713" s="6"/>
      <c r="BE1713" s="6"/>
      <c r="BF1713" s="6"/>
      <c r="BG1713" s="8">
        <v>42</v>
      </c>
      <c r="BH1713" s="6"/>
      <c r="BI1713" s="6"/>
      <c r="BJ1713" s="6"/>
      <c r="BK1713" s="4">
        <v>50798</v>
      </c>
      <c r="BL1713" s="4">
        <v>21600</v>
      </c>
      <c r="BM1713" s="4">
        <v>102</v>
      </c>
      <c r="BN1713" s="6"/>
      <c r="BO1713" s="6"/>
      <c r="BP1713" s="4">
        <v>5</v>
      </c>
      <c r="BQ1713" s="6"/>
      <c r="BR1713" s="4">
        <v>71438</v>
      </c>
      <c r="BS1713" s="4">
        <v>71046</v>
      </c>
      <c r="BT1713" s="4">
        <f t="shared" si="399"/>
        <v>392</v>
      </c>
      <c r="BU1713" s="4">
        <f t="shared" si="400"/>
        <v>-5473</v>
      </c>
    </row>
    <row r="1714" spans="1:75">
      <c r="A1714" s="4" t="s">
        <v>168</v>
      </c>
      <c r="B1714" s="18">
        <v>41583</v>
      </c>
      <c r="C1714" s="4" t="s">
        <v>179</v>
      </c>
      <c r="D1714" s="5">
        <v>2013</v>
      </c>
      <c r="E1714" s="4" t="str">
        <f t="shared" si="397"/>
        <v>WahkiakumGeneral2013</v>
      </c>
      <c r="F1714" s="4">
        <v>2919</v>
      </c>
      <c r="G1714" s="4">
        <v>118</v>
      </c>
      <c r="K1714" s="6">
        <f t="shared" si="398"/>
        <v>0</v>
      </c>
      <c r="L1714" s="5"/>
      <c r="M1714" s="4">
        <v>0</v>
      </c>
      <c r="N1714" s="4">
        <v>1886</v>
      </c>
      <c r="O1714" s="4">
        <v>1882</v>
      </c>
      <c r="P1714" s="4">
        <v>0</v>
      </c>
      <c r="Q1714" s="6"/>
      <c r="R1714" s="4">
        <v>4</v>
      </c>
      <c r="S1714" s="6"/>
      <c r="T1714" s="6"/>
      <c r="U1714" s="6"/>
      <c r="V1714" s="6"/>
      <c r="W1714" s="6"/>
      <c r="X1714" s="4">
        <v>0</v>
      </c>
      <c r="Z1714" s="4">
        <v>32</v>
      </c>
      <c r="AA1714" s="4">
        <v>5</v>
      </c>
      <c r="AB1714" s="4">
        <v>5</v>
      </c>
      <c r="AC1714" s="4">
        <v>0</v>
      </c>
      <c r="AD1714" s="6"/>
      <c r="AE1714" s="6"/>
      <c r="AF1714" s="6"/>
      <c r="AG1714" s="6"/>
      <c r="AH1714" s="4">
        <v>0</v>
      </c>
      <c r="AI1714" s="4">
        <v>0</v>
      </c>
      <c r="AJ1714" s="6"/>
      <c r="AK1714" s="6"/>
      <c r="AL1714" s="6"/>
      <c r="AM1714" s="6"/>
      <c r="AO1714" s="4">
        <v>0</v>
      </c>
      <c r="AP1714" s="4">
        <v>0</v>
      </c>
      <c r="AQ1714" s="4">
        <v>0</v>
      </c>
      <c r="AR1714" s="4">
        <v>0</v>
      </c>
      <c r="AS1714" s="6"/>
      <c r="AT1714" s="6"/>
      <c r="AU1714" s="6"/>
      <c r="AV1714" s="6"/>
      <c r="AW1714" s="4">
        <v>32</v>
      </c>
      <c r="AX1714" s="4">
        <v>5</v>
      </c>
      <c r="AY1714" s="6"/>
      <c r="AZ1714" s="4">
        <v>2</v>
      </c>
      <c r="BA1714" s="6"/>
      <c r="BB1714" s="6"/>
      <c r="BC1714" s="6"/>
      <c r="BD1714" s="6"/>
      <c r="BE1714" s="6"/>
      <c r="BF1714" s="6"/>
      <c r="BG1714" s="8">
        <v>0</v>
      </c>
      <c r="BH1714" s="6"/>
      <c r="BI1714" s="6"/>
      <c r="BJ1714" s="6"/>
      <c r="BK1714" s="4">
        <v>0</v>
      </c>
      <c r="BL1714" s="4">
        <v>1884</v>
      </c>
      <c r="BM1714" s="4">
        <v>0</v>
      </c>
      <c r="BN1714" s="6"/>
      <c r="BO1714" s="6"/>
      <c r="BP1714" s="4">
        <v>0</v>
      </c>
      <c r="BQ1714" s="6"/>
      <c r="BR1714" s="4">
        <v>1879</v>
      </c>
      <c r="BS1714" s="4">
        <v>1875</v>
      </c>
      <c r="BT1714" s="4">
        <f t="shared" si="399"/>
        <v>4</v>
      </c>
      <c r="BU1714" s="4">
        <f t="shared" si="400"/>
        <v>-32</v>
      </c>
    </row>
    <row r="1715" spans="1:75">
      <c r="A1715" s="4" t="s">
        <v>170</v>
      </c>
      <c r="B1715" s="18">
        <v>41583</v>
      </c>
      <c r="C1715" s="4" t="s">
        <v>179</v>
      </c>
      <c r="D1715" s="5">
        <v>2013</v>
      </c>
      <c r="E1715" s="4" t="str">
        <f t="shared" si="397"/>
        <v>Walla WallaGeneral2013</v>
      </c>
      <c r="F1715" s="4">
        <v>31794</v>
      </c>
      <c r="G1715" s="4">
        <v>3557</v>
      </c>
      <c r="K1715" s="6">
        <f t="shared" si="398"/>
        <v>0</v>
      </c>
      <c r="L1715" s="5"/>
      <c r="M1715" s="4">
        <v>0</v>
      </c>
      <c r="N1715" s="4">
        <v>14527</v>
      </c>
      <c r="O1715" s="4">
        <v>14349</v>
      </c>
      <c r="P1715" s="4">
        <v>0</v>
      </c>
      <c r="Q1715" s="6"/>
      <c r="R1715" s="4">
        <v>178</v>
      </c>
      <c r="S1715" s="6"/>
      <c r="T1715" s="6"/>
      <c r="U1715" s="6"/>
      <c r="V1715" s="6"/>
      <c r="W1715" s="6"/>
      <c r="X1715" s="4">
        <v>0</v>
      </c>
      <c r="Z1715" s="4">
        <v>313</v>
      </c>
      <c r="AA1715" s="4">
        <v>50</v>
      </c>
      <c r="AB1715" s="4">
        <v>50</v>
      </c>
      <c r="AC1715" s="4">
        <v>0</v>
      </c>
      <c r="AD1715" s="6"/>
      <c r="AE1715" s="6"/>
      <c r="AF1715" s="6"/>
      <c r="AG1715" s="6"/>
      <c r="AH1715" s="4">
        <v>0</v>
      </c>
      <c r="AI1715" s="4">
        <v>0</v>
      </c>
      <c r="AJ1715" s="6"/>
      <c r="AK1715" s="6"/>
      <c r="AL1715" s="6"/>
      <c r="AM1715" s="6"/>
      <c r="AO1715" s="4">
        <v>2</v>
      </c>
      <c r="AP1715" s="4">
        <v>1</v>
      </c>
      <c r="AQ1715" s="4">
        <v>1</v>
      </c>
      <c r="AR1715" s="4">
        <v>0</v>
      </c>
      <c r="AS1715" s="6"/>
      <c r="AT1715" s="6"/>
      <c r="AU1715" s="6"/>
      <c r="AV1715" s="6"/>
      <c r="AW1715" s="4">
        <v>313</v>
      </c>
      <c r="AX1715" s="4">
        <v>50</v>
      </c>
      <c r="AY1715" s="6"/>
      <c r="AZ1715" s="4">
        <v>3</v>
      </c>
      <c r="BA1715" s="6"/>
      <c r="BB1715" s="6"/>
      <c r="BC1715" s="6"/>
      <c r="BD1715" s="6"/>
      <c r="BE1715" s="6"/>
      <c r="BF1715" s="6"/>
      <c r="BG1715" s="8">
        <v>2</v>
      </c>
      <c r="BH1715" s="6"/>
      <c r="BI1715" s="6"/>
      <c r="BJ1715" s="6"/>
      <c r="BK1715" s="4">
        <v>7663</v>
      </c>
      <c r="BL1715" s="4">
        <v>6859</v>
      </c>
      <c r="BM1715" s="4">
        <v>2</v>
      </c>
      <c r="BN1715" s="6"/>
      <c r="BO1715" s="6"/>
      <c r="BP1715" s="4">
        <v>1</v>
      </c>
      <c r="BQ1715" s="6"/>
      <c r="BR1715" s="4">
        <v>14472</v>
      </c>
      <c r="BS1715" s="4">
        <v>14295</v>
      </c>
      <c r="BT1715" s="4">
        <f t="shared" si="399"/>
        <v>177</v>
      </c>
      <c r="BU1715" s="4">
        <f t="shared" si="400"/>
        <v>-313</v>
      </c>
    </row>
    <row r="1716" spans="1:75">
      <c r="A1716" s="4" t="s">
        <v>172</v>
      </c>
      <c r="B1716" s="18">
        <v>41583</v>
      </c>
      <c r="C1716" s="4" t="s">
        <v>179</v>
      </c>
      <c r="D1716" s="5">
        <v>2013</v>
      </c>
      <c r="E1716" s="4" t="str">
        <f t="shared" si="397"/>
        <v>WhatcomGeneral2013</v>
      </c>
      <c r="F1716" s="4">
        <v>127002</v>
      </c>
      <c r="G1716" s="4">
        <v>9788</v>
      </c>
      <c r="K1716" s="6">
        <f t="shared" si="398"/>
        <v>0</v>
      </c>
      <c r="L1716" s="5"/>
      <c r="M1716" s="4">
        <v>0</v>
      </c>
      <c r="N1716" s="4">
        <v>70444</v>
      </c>
      <c r="O1716" s="4">
        <v>69709</v>
      </c>
      <c r="P1716" s="4">
        <v>0</v>
      </c>
      <c r="Q1716" s="6"/>
      <c r="R1716" s="4">
        <v>735</v>
      </c>
      <c r="S1716" s="6"/>
      <c r="T1716" s="6"/>
      <c r="U1716" s="6"/>
      <c r="V1716" s="6"/>
      <c r="W1716" s="6"/>
      <c r="X1716" s="4">
        <v>0</v>
      </c>
      <c r="Z1716" s="4">
        <v>1228</v>
      </c>
      <c r="AA1716" s="4">
        <v>253</v>
      </c>
      <c r="AB1716" s="4">
        <v>247</v>
      </c>
      <c r="AC1716" s="4">
        <v>6</v>
      </c>
      <c r="AD1716" s="6"/>
      <c r="AE1716" s="6"/>
      <c r="AF1716" s="6"/>
      <c r="AG1716" s="6"/>
      <c r="AH1716" s="4">
        <v>0</v>
      </c>
      <c r="AI1716" s="4">
        <v>0</v>
      </c>
      <c r="AJ1716" s="6"/>
      <c r="AK1716" s="6"/>
      <c r="AL1716" s="6"/>
      <c r="AM1716" s="6"/>
      <c r="AO1716" s="4">
        <v>27</v>
      </c>
      <c r="AP1716" s="4">
        <v>4</v>
      </c>
      <c r="AQ1716" s="4">
        <v>18</v>
      </c>
      <c r="AR1716" s="4">
        <v>5</v>
      </c>
      <c r="AS1716" s="6"/>
      <c r="AT1716" s="6"/>
      <c r="AU1716" s="6"/>
      <c r="AV1716" s="6"/>
      <c r="AW1716" s="4">
        <v>1228</v>
      </c>
      <c r="AX1716" s="4">
        <v>247</v>
      </c>
      <c r="AY1716" s="6"/>
      <c r="AZ1716" s="4">
        <v>1</v>
      </c>
      <c r="BA1716" s="6"/>
      <c r="BB1716" s="6"/>
      <c r="BC1716" s="6"/>
      <c r="BD1716" s="6"/>
      <c r="BE1716" s="6"/>
      <c r="BF1716" s="6"/>
      <c r="BG1716" s="8">
        <v>74</v>
      </c>
      <c r="BH1716" s="6"/>
      <c r="BI1716" s="6"/>
      <c r="BJ1716" s="6"/>
      <c r="BK1716" s="4">
        <v>35311</v>
      </c>
      <c r="BL1716" s="4">
        <v>35058</v>
      </c>
      <c r="BM1716" s="4">
        <v>282</v>
      </c>
      <c r="BN1716" s="6"/>
      <c r="BO1716" s="6"/>
      <c r="BP1716" s="4">
        <v>0</v>
      </c>
      <c r="BQ1716" s="6"/>
      <c r="BR1716" s="4">
        <v>70163</v>
      </c>
      <c r="BS1716" s="4">
        <v>69443</v>
      </c>
      <c r="BT1716" s="4">
        <f t="shared" si="399"/>
        <v>720</v>
      </c>
      <c r="BU1716" s="4">
        <f t="shared" si="400"/>
        <v>-1228</v>
      </c>
    </row>
    <row r="1717" spans="1:75">
      <c r="A1717" s="4" t="s">
        <v>174</v>
      </c>
      <c r="B1717" s="18">
        <v>41583</v>
      </c>
      <c r="C1717" s="4" t="s">
        <v>179</v>
      </c>
      <c r="D1717" s="5">
        <v>2013</v>
      </c>
      <c r="E1717" s="4" t="str">
        <f t="shared" si="397"/>
        <v>WhitmanGeneral2013</v>
      </c>
      <c r="F1717" s="4">
        <v>20811</v>
      </c>
      <c r="G1717" s="4">
        <v>4480</v>
      </c>
      <c r="K1717" s="6">
        <f t="shared" si="398"/>
        <v>0</v>
      </c>
      <c r="L1717" s="5"/>
      <c r="M1717" s="4">
        <v>0</v>
      </c>
      <c r="N1717" s="4">
        <v>9638</v>
      </c>
      <c r="O1717" s="4">
        <v>9482</v>
      </c>
      <c r="P1717" s="4">
        <v>0</v>
      </c>
      <c r="Q1717" s="6"/>
      <c r="R1717" s="4">
        <v>156</v>
      </c>
      <c r="S1717" s="6"/>
      <c r="T1717" s="6"/>
      <c r="U1717" s="6"/>
      <c r="V1717" s="6"/>
      <c r="W1717" s="6"/>
      <c r="X1717" s="4">
        <v>0</v>
      </c>
      <c r="Z1717" s="4">
        <v>250</v>
      </c>
      <c r="AA1717" s="4">
        <v>54</v>
      </c>
      <c r="AB1717" s="4">
        <v>54</v>
      </c>
      <c r="AC1717" s="4">
        <v>0</v>
      </c>
      <c r="AD1717" s="6"/>
      <c r="AE1717" s="6"/>
      <c r="AF1717" s="6"/>
      <c r="AG1717" s="6"/>
      <c r="AH1717" s="4">
        <v>0</v>
      </c>
      <c r="AI1717" s="4">
        <v>0</v>
      </c>
      <c r="AJ1717" s="6"/>
      <c r="AK1717" s="6"/>
      <c r="AL1717" s="6"/>
      <c r="AM1717" s="6"/>
      <c r="AO1717" s="4">
        <v>20</v>
      </c>
      <c r="AP1717" s="4">
        <v>0</v>
      </c>
      <c r="AQ1717" s="4">
        <v>20</v>
      </c>
      <c r="AR1717" s="4">
        <v>0</v>
      </c>
      <c r="AS1717" s="6"/>
      <c r="AT1717" s="6"/>
      <c r="AU1717" s="6"/>
      <c r="AV1717" s="6"/>
      <c r="AW1717" s="4">
        <v>250</v>
      </c>
      <c r="AX1717" s="4">
        <v>54</v>
      </c>
      <c r="AY1717" s="6"/>
      <c r="AZ1717" s="4">
        <v>0</v>
      </c>
      <c r="BA1717" s="6"/>
      <c r="BB1717" s="6"/>
      <c r="BC1717" s="6"/>
      <c r="BD1717" s="6"/>
      <c r="BE1717" s="6"/>
      <c r="BF1717" s="6"/>
      <c r="BG1717" s="8">
        <v>9</v>
      </c>
      <c r="BH1717" s="6"/>
      <c r="BI1717" s="6"/>
      <c r="BJ1717" s="6"/>
      <c r="BK1717" s="4">
        <v>0</v>
      </c>
      <c r="BL1717" s="4">
        <v>9629</v>
      </c>
      <c r="BM1717" s="4">
        <v>10</v>
      </c>
      <c r="BN1717" s="6"/>
      <c r="BO1717" s="6"/>
      <c r="BP1717" s="4">
        <v>0</v>
      </c>
      <c r="BQ1717" s="6"/>
      <c r="BR1717" s="4">
        <v>9564</v>
      </c>
      <c r="BS1717" s="4">
        <v>9408</v>
      </c>
      <c r="BT1717" s="4">
        <f t="shared" si="399"/>
        <v>156</v>
      </c>
      <c r="BU1717" s="4">
        <f t="shared" si="400"/>
        <v>-250</v>
      </c>
    </row>
    <row r="1718" spans="1:75">
      <c r="A1718" s="4" t="s">
        <v>176</v>
      </c>
      <c r="B1718" s="18">
        <v>41583</v>
      </c>
      <c r="C1718" s="4" t="s">
        <v>179</v>
      </c>
      <c r="D1718" s="5">
        <v>2013</v>
      </c>
      <c r="E1718" s="4" t="str">
        <f t="shared" si="397"/>
        <v>YakimaGeneral2013</v>
      </c>
      <c r="F1718" s="4">
        <v>106479</v>
      </c>
      <c r="G1718" s="4">
        <v>6943</v>
      </c>
      <c r="K1718" s="6">
        <f t="shared" si="398"/>
        <v>0</v>
      </c>
      <c r="L1718" s="5"/>
      <c r="M1718" s="4">
        <v>0</v>
      </c>
      <c r="N1718" s="4">
        <v>40080</v>
      </c>
      <c r="O1718" s="4">
        <v>39913</v>
      </c>
      <c r="P1718" s="4">
        <v>0</v>
      </c>
      <c r="Q1718" s="6"/>
      <c r="R1718" s="4">
        <v>167</v>
      </c>
      <c r="S1718" s="6"/>
      <c r="T1718" s="6"/>
      <c r="U1718" s="6"/>
      <c r="V1718" s="6"/>
      <c r="W1718" s="6"/>
      <c r="X1718" s="4">
        <v>0</v>
      </c>
      <c r="Z1718" s="4">
        <v>740</v>
      </c>
      <c r="AA1718" s="4">
        <v>78</v>
      </c>
      <c r="AB1718" s="4">
        <v>78</v>
      </c>
      <c r="AC1718" s="4">
        <v>0</v>
      </c>
      <c r="AD1718" s="6"/>
      <c r="AE1718" s="6"/>
      <c r="AF1718" s="6"/>
      <c r="AG1718" s="6"/>
      <c r="AH1718" s="4">
        <v>0</v>
      </c>
      <c r="AI1718" s="4">
        <v>0</v>
      </c>
      <c r="AJ1718" s="6"/>
      <c r="AK1718" s="6"/>
      <c r="AL1718" s="6"/>
      <c r="AM1718" s="6"/>
      <c r="AO1718" s="4">
        <v>16</v>
      </c>
      <c r="AP1718" s="4">
        <v>4</v>
      </c>
      <c r="AQ1718" s="4">
        <v>10</v>
      </c>
      <c r="AR1718" s="4">
        <v>2</v>
      </c>
      <c r="AS1718" s="6"/>
      <c r="AT1718" s="6"/>
      <c r="AU1718" s="6"/>
      <c r="AV1718" s="6"/>
      <c r="AW1718" s="4">
        <v>740</v>
      </c>
      <c r="AX1718" s="4">
        <v>78</v>
      </c>
      <c r="AY1718" s="6"/>
      <c r="AZ1718" s="4">
        <v>4</v>
      </c>
      <c r="BA1718" s="6"/>
      <c r="BB1718" s="6"/>
      <c r="BC1718" s="6"/>
      <c r="BD1718" s="6"/>
      <c r="BE1718" s="6"/>
      <c r="BF1718" s="6"/>
      <c r="BG1718" s="8">
        <v>12</v>
      </c>
      <c r="BH1718" s="6"/>
      <c r="BI1718" s="6"/>
      <c r="BJ1718" s="6"/>
      <c r="BK1718" s="4">
        <v>6406</v>
      </c>
      <c r="BL1718" s="4">
        <v>33658</v>
      </c>
      <c r="BM1718" s="4">
        <v>0</v>
      </c>
      <c r="BN1718" s="6"/>
      <c r="BO1718" s="6"/>
      <c r="BP1718" s="4">
        <v>20</v>
      </c>
      <c r="BQ1718" s="6"/>
      <c r="BR1718" s="4">
        <v>39982</v>
      </c>
      <c r="BS1718" s="4">
        <v>39821</v>
      </c>
      <c r="BT1718" s="4">
        <f t="shared" si="399"/>
        <v>161</v>
      </c>
      <c r="BU1718" s="4">
        <f t="shared" si="400"/>
        <v>-740</v>
      </c>
    </row>
    <row r="1719" spans="1:75">
      <c r="A1719" s="21" t="s">
        <v>178</v>
      </c>
      <c r="B1719" s="22">
        <v>41583</v>
      </c>
      <c r="C1719" s="21" t="s">
        <v>179</v>
      </c>
      <c r="D1719" s="23">
        <v>2013</v>
      </c>
      <c r="E1719" s="21" t="s">
        <v>1229</v>
      </c>
      <c r="F1719" s="21">
        <v>3914786</v>
      </c>
      <c r="G1719" s="21">
        <v>483374</v>
      </c>
      <c r="H1719" s="21">
        <v>0</v>
      </c>
      <c r="I1719" s="21">
        <v>0</v>
      </c>
      <c r="J1719" s="21">
        <v>0</v>
      </c>
      <c r="K1719" s="6">
        <v>0</v>
      </c>
      <c r="L1719" s="23"/>
      <c r="M1719" s="21">
        <v>0</v>
      </c>
      <c r="N1719" s="21">
        <v>1794914</v>
      </c>
      <c r="O1719" s="21">
        <v>1772290</v>
      </c>
      <c r="P1719" s="21">
        <v>0</v>
      </c>
      <c r="Q1719" s="6"/>
      <c r="R1719" s="21">
        <v>22618</v>
      </c>
      <c r="S1719" s="6"/>
      <c r="T1719" s="6"/>
      <c r="U1719" s="6"/>
      <c r="V1719" s="6"/>
      <c r="W1719" s="6"/>
      <c r="X1719" s="21"/>
      <c r="Y1719" s="38"/>
      <c r="Z1719" s="21">
        <v>66367</v>
      </c>
      <c r="AA1719" s="21">
        <v>12156</v>
      </c>
      <c r="AB1719" s="21">
        <v>12013</v>
      </c>
      <c r="AC1719" s="21">
        <v>143</v>
      </c>
      <c r="AD1719" s="6"/>
      <c r="AE1719" s="6"/>
      <c r="AF1719" s="6"/>
      <c r="AG1719" s="6"/>
      <c r="AH1719" s="21">
        <v>0</v>
      </c>
      <c r="AI1719" s="21">
        <v>0</v>
      </c>
      <c r="AJ1719" s="6"/>
      <c r="AK1719" s="6"/>
      <c r="AL1719" s="6"/>
      <c r="AM1719" s="6"/>
      <c r="AN1719" s="21"/>
      <c r="AO1719" s="21">
        <v>330</v>
      </c>
      <c r="AP1719" s="21">
        <v>41</v>
      </c>
      <c r="AQ1719" s="21">
        <v>237</v>
      </c>
      <c r="AR1719" s="21">
        <v>52</v>
      </c>
      <c r="AS1719" s="6"/>
      <c r="AT1719" s="6"/>
      <c r="AU1719" s="6"/>
      <c r="AV1719" s="6"/>
      <c r="AW1719" s="21">
        <v>66367</v>
      </c>
      <c r="AX1719" s="21">
        <v>12013</v>
      </c>
      <c r="AY1719" s="6"/>
      <c r="AZ1719" s="21">
        <v>921</v>
      </c>
      <c r="BA1719" s="6"/>
      <c r="BB1719" s="6"/>
      <c r="BC1719" s="6"/>
      <c r="BD1719" s="6"/>
      <c r="BE1719" s="6"/>
      <c r="BF1719" s="6"/>
      <c r="BG1719" s="21">
        <v>1627</v>
      </c>
      <c r="BH1719" s="6"/>
      <c r="BI1719" s="6"/>
      <c r="BJ1719" s="6"/>
      <c r="BK1719" s="21">
        <v>696103</v>
      </c>
      <c r="BL1719" s="21">
        <v>1102748</v>
      </c>
      <c r="BM1719" s="21">
        <v>4470</v>
      </c>
      <c r="BN1719" s="6"/>
      <c r="BO1719" s="6"/>
      <c r="BP1719" s="21">
        <v>160</v>
      </c>
      <c r="BQ1719" s="6"/>
      <c r="BR1719" s="21">
        <v>1781507</v>
      </c>
      <c r="BS1719" s="21">
        <v>1759119</v>
      </c>
      <c r="BT1719" s="21">
        <v>22388</v>
      </c>
      <c r="BU1719" s="21">
        <v>-66367</v>
      </c>
      <c r="BV1719" s="21"/>
      <c r="BW1719" s="21"/>
    </row>
    <row r="1720" spans="1:75" customFormat="1">
      <c r="A1720" s="4" t="s">
        <v>98</v>
      </c>
      <c r="B1720" s="18">
        <v>41492</v>
      </c>
      <c r="C1720" s="4" t="s">
        <v>220</v>
      </c>
      <c r="D1720" s="5">
        <v>2013</v>
      </c>
      <c r="E1720" s="4" t="str">
        <f t="shared" ref="E1720:E1758" si="401">CONCATENATE(A1720,C1720,D1720)</f>
        <v>AdamsPrimary2013</v>
      </c>
      <c r="F1720" s="4">
        <v>4452</v>
      </c>
      <c r="G1720" s="4">
        <v>253</v>
      </c>
      <c r="H1720" s="4"/>
      <c r="I1720" s="4"/>
      <c r="J1720" s="4"/>
      <c r="K1720" s="6">
        <f t="shared" ref="K1720:K1758" si="402">IF(ISBLANK(I1720),0,H1720+I1720-J1720)</f>
        <v>0</v>
      </c>
      <c r="L1720" s="4"/>
      <c r="M1720" s="4"/>
      <c r="N1720" s="4">
        <v>2067</v>
      </c>
      <c r="O1720" s="4">
        <v>2018</v>
      </c>
      <c r="P1720" s="4"/>
      <c r="Q1720" s="6"/>
      <c r="R1720" s="4">
        <v>49</v>
      </c>
      <c r="S1720" s="6"/>
      <c r="T1720" s="6"/>
      <c r="U1720" s="6"/>
      <c r="V1720" s="6"/>
      <c r="W1720" s="6"/>
      <c r="X1720" s="4">
        <v>0</v>
      </c>
      <c r="Y1720" s="2"/>
      <c r="Z1720" s="4">
        <v>44</v>
      </c>
      <c r="AA1720" s="4">
        <v>5</v>
      </c>
      <c r="AB1720" s="4">
        <v>5</v>
      </c>
      <c r="AC1720" s="4">
        <v>0</v>
      </c>
      <c r="AD1720" s="6"/>
      <c r="AE1720" s="6"/>
      <c r="AF1720" s="6"/>
      <c r="AG1720" s="6"/>
      <c r="AH1720" s="4">
        <v>0</v>
      </c>
      <c r="AI1720" s="4">
        <v>0</v>
      </c>
      <c r="AJ1720" s="6"/>
      <c r="AK1720" s="6"/>
      <c r="AL1720" s="6"/>
      <c r="AM1720" s="6"/>
      <c r="AN1720" s="4"/>
      <c r="AO1720" s="4">
        <v>0</v>
      </c>
      <c r="AP1720" s="4">
        <v>0</v>
      </c>
      <c r="AQ1720" s="4">
        <v>0</v>
      </c>
      <c r="AR1720" s="4">
        <v>0</v>
      </c>
      <c r="AS1720" s="6"/>
      <c r="AT1720" s="6"/>
      <c r="AU1720" s="6"/>
      <c r="AV1720" s="6"/>
      <c r="AW1720" s="4"/>
      <c r="AX1720" s="4"/>
      <c r="AY1720" s="6"/>
      <c r="AZ1720" s="4">
        <v>0</v>
      </c>
      <c r="BA1720" s="6"/>
      <c r="BB1720" s="6"/>
      <c r="BC1720" s="6"/>
      <c r="BD1720" s="6"/>
      <c r="BE1720" s="6"/>
      <c r="BF1720" s="6"/>
      <c r="BG1720" s="8">
        <v>0</v>
      </c>
      <c r="BH1720" s="6"/>
      <c r="BI1720" s="6"/>
      <c r="BJ1720" s="6"/>
      <c r="BK1720" s="4">
        <v>946</v>
      </c>
      <c r="BL1720" s="4">
        <v>1121</v>
      </c>
      <c r="BM1720" s="4">
        <v>0</v>
      </c>
      <c r="BN1720" s="6"/>
      <c r="BO1720" s="6"/>
      <c r="BP1720" s="4">
        <v>0</v>
      </c>
      <c r="BQ1720" s="6"/>
      <c r="BR1720" s="4">
        <v>2062</v>
      </c>
      <c r="BS1720" s="4">
        <v>2013</v>
      </c>
      <c r="BT1720" s="4"/>
      <c r="BU1720" s="4"/>
      <c r="BV1720" s="4"/>
      <c r="BW1720" s="4"/>
    </row>
    <row r="1721" spans="1:75" customFormat="1">
      <c r="A1721" s="4" t="s">
        <v>101</v>
      </c>
      <c r="B1721" s="18">
        <v>41492</v>
      </c>
      <c r="C1721" s="4" t="s">
        <v>220</v>
      </c>
      <c r="D1721" s="5">
        <v>2013</v>
      </c>
      <c r="E1721" s="4" t="str">
        <f t="shared" si="401"/>
        <v>AsotinPrimary2013</v>
      </c>
      <c r="F1721" s="4">
        <v>0</v>
      </c>
      <c r="G1721" s="4">
        <v>0</v>
      </c>
      <c r="H1721" s="4"/>
      <c r="I1721" s="4"/>
      <c r="J1721" s="4"/>
      <c r="K1721" s="6">
        <f t="shared" si="402"/>
        <v>0</v>
      </c>
      <c r="L1721" s="4"/>
      <c r="M1721" s="4"/>
      <c r="N1721" s="4">
        <v>0</v>
      </c>
      <c r="O1721" s="4">
        <v>0</v>
      </c>
      <c r="P1721" s="4"/>
      <c r="Q1721" s="6"/>
      <c r="R1721" s="4">
        <v>0</v>
      </c>
      <c r="S1721" s="6"/>
      <c r="T1721" s="6"/>
      <c r="U1721" s="6"/>
      <c r="V1721" s="6"/>
      <c r="W1721" s="6"/>
      <c r="X1721" s="4">
        <v>0</v>
      </c>
      <c r="Y1721" s="2"/>
      <c r="Z1721" s="4">
        <v>0</v>
      </c>
      <c r="AA1721" s="4">
        <v>0</v>
      </c>
      <c r="AB1721" s="4">
        <v>0</v>
      </c>
      <c r="AC1721" s="4">
        <v>0</v>
      </c>
      <c r="AD1721" s="6"/>
      <c r="AE1721" s="6"/>
      <c r="AF1721" s="6"/>
      <c r="AG1721" s="6"/>
      <c r="AH1721" s="4">
        <v>0</v>
      </c>
      <c r="AI1721" s="4">
        <v>0</v>
      </c>
      <c r="AJ1721" s="6"/>
      <c r="AK1721" s="6"/>
      <c r="AL1721" s="6"/>
      <c r="AM1721" s="6"/>
      <c r="AN1721" s="4"/>
      <c r="AO1721" s="4">
        <v>0</v>
      </c>
      <c r="AP1721" s="4">
        <v>0</v>
      </c>
      <c r="AQ1721" s="4">
        <v>0</v>
      </c>
      <c r="AR1721" s="4">
        <v>0</v>
      </c>
      <c r="AS1721" s="6"/>
      <c r="AT1721" s="6"/>
      <c r="AU1721" s="6"/>
      <c r="AV1721" s="6"/>
      <c r="AW1721" s="4"/>
      <c r="AX1721" s="4"/>
      <c r="AY1721" s="6"/>
      <c r="AZ1721" s="4">
        <v>0</v>
      </c>
      <c r="BA1721" s="6"/>
      <c r="BB1721" s="6"/>
      <c r="BC1721" s="6"/>
      <c r="BD1721" s="6"/>
      <c r="BE1721" s="6"/>
      <c r="BF1721" s="6"/>
      <c r="BG1721" s="8">
        <v>0</v>
      </c>
      <c r="BH1721" s="6"/>
      <c r="BI1721" s="6"/>
      <c r="BJ1721" s="6"/>
      <c r="BK1721" s="4">
        <v>0</v>
      </c>
      <c r="BL1721" s="4">
        <v>0</v>
      </c>
      <c r="BM1721" s="4">
        <v>0</v>
      </c>
      <c r="BN1721" s="6"/>
      <c r="BO1721" s="6"/>
      <c r="BP1721" s="4">
        <v>0</v>
      </c>
      <c r="BQ1721" s="6"/>
      <c r="BR1721" s="4">
        <v>0</v>
      </c>
      <c r="BS1721" s="4">
        <v>0</v>
      </c>
      <c r="BT1721" s="4"/>
      <c r="BU1721" s="4"/>
      <c r="BV1721" s="4"/>
      <c r="BW1721" s="4"/>
    </row>
    <row r="1722" spans="1:75" customFormat="1">
      <c r="A1722" s="4" t="s">
        <v>103</v>
      </c>
      <c r="B1722" s="18">
        <v>41492</v>
      </c>
      <c r="C1722" s="4" t="s">
        <v>220</v>
      </c>
      <c r="D1722" s="5">
        <v>2013</v>
      </c>
      <c r="E1722" s="4" t="str">
        <f t="shared" si="401"/>
        <v>BentonPrimary2013</v>
      </c>
      <c r="F1722" s="4">
        <v>86915</v>
      </c>
      <c r="G1722" s="4">
        <v>6010</v>
      </c>
      <c r="H1722" s="4"/>
      <c r="I1722" s="4"/>
      <c r="J1722" s="4"/>
      <c r="K1722" s="6">
        <f t="shared" si="402"/>
        <v>0</v>
      </c>
      <c r="L1722" s="4"/>
      <c r="M1722" s="4"/>
      <c r="N1722" s="4">
        <v>28882</v>
      </c>
      <c r="O1722" s="4">
        <v>28578</v>
      </c>
      <c r="P1722" s="4"/>
      <c r="Q1722" s="6"/>
      <c r="R1722" s="4">
        <v>304</v>
      </c>
      <c r="S1722" s="6"/>
      <c r="T1722" s="6"/>
      <c r="U1722" s="6"/>
      <c r="V1722" s="6"/>
      <c r="W1722" s="6"/>
      <c r="X1722" s="4">
        <v>0</v>
      </c>
      <c r="Y1722" s="2"/>
      <c r="Z1722" s="4">
        <v>783</v>
      </c>
      <c r="AA1722" s="4">
        <v>110</v>
      </c>
      <c r="AB1722" s="4">
        <v>110</v>
      </c>
      <c r="AC1722" s="4">
        <v>0</v>
      </c>
      <c r="AD1722" s="6"/>
      <c r="AE1722" s="6"/>
      <c r="AF1722" s="6"/>
      <c r="AG1722" s="6"/>
      <c r="AH1722" s="4">
        <v>0</v>
      </c>
      <c r="AI1722" s="4">
        <v>0</v>
      </c>
      <c r="AJ1722" s="6"/>
      <c r="AK1722" s="6"/>
      <c r="AL1722" s="6"/>
      <c r="AM1722" s="6"/>
      <c r="AN1722" s="4"/>
      <c r="AO1722" s="4">
        <v>1</v>
      </c>
      <c r="AP1722" s="4">
        <v>0</v>
      </c>
      <c r="AQ1722" s="4">
        <v>0</v>
      </c>
      <c r="AR1722" s="4">
        <v>1</v>
      </c>
      <c r="AS1722" s="6"/>
      <c r="AT1722" s="6"/>
      <c r="AU1722" s="6"/>
      <c r="AV1722" s="6"/>
      <c r="AW1722" s="4"/>
      <c r="AX1722" s="4"/>
      <c r="AY1722" s="6"/>
      <c r="AZ1722" s="4">
        <v>1</v>
      </c>
      <c r="BA1722" s="6"/>
      <c r="BB1722" s="6"/>
      <c r="BC1722" s="6"/>
      <c r="BD1722" s="6"/>
      <c r="BE1722" s="6"/>
      <c r="BF1722" s="6"/>
      <c r="BG1722" s="8">
        <v>7</v>
      </c>
      <c r="BH1722" s="6"/>
      <c r="BI1722" s="6"/>
      <c r="BJ1722" s="6"/>
      <c r="BK1722" s="4">
        <v>9817</v>
      </c>
      <c r="BL1722" s="4">
        <v>19057</v>
      </c>
      <c r="BM1722" s="4">
        <v>3</v>
      </c>
      <c r="BN1722" s="6"/>
      <c r="BO1722" s="6"/>
      <c r="BP1722" s="4">
        <v>0</v>
      </c>
      <c r="BQ1722" s="6"/>
      <c r="BR1722" s="4">
        <v>28770</v>
      </c>
      <c r="BS1722" s="4">
        <v>28467</v>
      </c>
      <c r="BT1722" s="4"/>
      <c r="BU1722" s="4"/>
      <c r="BV1722" s="4"/>
      <c r="BW1722" s="4"/>
    </row>
    <row r="1723" spans="1:75" customFormat="1">
      <c r="A1723" s="4" t="s">
        <v>105</v>
      </c>
      <c r="B1723" s="18">
        <v>41492</v>
      </c>
      <c r="C1723" s="4" t="s">
        <v>220</v>
      </c>
      <c r="D1723" s="5">
        <v>2013</v>
      </c>
      <c r="E1723" s="4" t="str">
        <f t="shared" si="401"/>
        <v>ChelanPrimary2013</v>
      </c>
      <c r="F1723" s="4">
        <v>40151</v>
      </c>
      <c r="G1723" s="4">
        <v>2852</v>
      </c>
      <c r="H1723" s="4"/>
      <c r="I1723" s="4"/>
      <c r="J1723" s="4"/>
      <c r="K1723" s="6">
        <f t="shared" si="402"/>
        <v>0</v>
      </c>
      <c r="L1723" s="4"/>
      <c r="M1723" s="4"/>
      <c r="N1723" s="4">
        <v>7138</v>
      </c>
      <c r="O1723" s="4">
        <v>7077</v>
      </c>
      <c r="P1723" s="4"/>
      <c r="Q1723" s="6"/>
      <c r="R1723" s="4">
        <v>61</v>
      </c>
      <c r="S1723" s="6"/>
      <c r="T1723" s="6"/>
      <c r="U1723" s="6"/>
      <c r="V1723" s="6"/>
      <c r="W1723" s="6"/>
      <c r="X1723" s="4">
        <v>0</v>
      </c>
      <c r="Y1723" s="2"/>
      <c r="Z1723" s="4">
        <v>327</v>
      </c>
      <c r="AA1723" s="4">
        <v>22</v>
      </c>
      <c r="AB1723" s="4">
        <v>22</v>
      </c>
      <c r="AC1723" s="4">
        <v>0</v>
      </c>
      <c r="AD1723" s="6"/>
      <c r="AE1723" s="6"/>
      <c r="AF1723" s="6"/>
      <c r="AG1723" s="6"/>
      <c r="AH1723" s="4">
        <v>0</v>
      </c>
      <c r="AI1723" s="4">
        <v>0</v>
      </c>
      <c r="AJ1723" s="6"/>
      <c r="AK1723" s="6"/>
      <c r="AL1723" s="6"/>
      <c r="AM1723" s="6"/>
      <c r="AN1723" s="4"/>
      <c r="AO1723" s="4">
        <v>0</v>
      </c>
      <c r="AP1723" s="4">
        <v>0</v>
      </c>
      <c r="AQ1723" s="4">
        <v>0</v>
      </c>
      <c r="AR1723" s="4">
        <v>0</v>
      </c>
      <c r="AS1723" s="6"/>
      <c r="AT1723" s="6"/>
      <c r="AU1723" s="6"/>
      <c r="AV1723" s="6"/>
      <c r="AW1723" s="4"/>
      <c r="AX1723" s="4"/>
      <c r="AY1723" s="6"/>
      <c r="AZ1723" s="4">
        <v>0</v>
      </c>
      <c r="BA1723" s="6"/>
      <c r="BB1723" s="6"/>
      <c r="BC1723" s="6"/>
      <c r="BD1723" s="6"/>
      <c r="BE1723" s="6"/>
      <c r="BF1723" s="6"/>
      <c r="BG1723" s="8">
        <v>1</v>
      </c>
      <c r="BH1723" s="6"/>
      <c r="BI1723" s="6"/>
      <c r="BJ1723" s="6"/>
      <c r="BK1723" s="4">
        <v>4061</v>
      </c>
      <c r="BL1723" s="4">
        <v>3076</v>
      </c>
      <c r="BM1723" s="4">
        <v>4</v>
      </c>
      <c r="BN1723" s="6"/>
      <c r="BO1723" s="6"/>
      <c r="BP1723" s="4">
        <v>0</v>
      </c>
      <c r="BQ1723" s="6"/>
      <c r="BR1723" s="4">
        <v>7116</v>
      </c>
      <c r="BS1723" s="4">
        <v>7055</v>
      </c>
      <c r="BT1723" s="4"/>
      <c r="BU1723" s="4"/>
      <c r="BV1723" s="4"/>
      <c r="BW1723" s="4"/>
    </row>
    <row r="1724" spans="1:75" customFormat="1">
      <c r="A1724" s="4" t="s">
        <v>107</v>
      </c>
      <c r="B1724" s="18">
        <v>41492</v>
      </c>
      <c r="C1724" s="4" t="s">
        <v>220</v>
      </c>
      <c r="D1724" s="5">
        <v>2013</v>
      </c>
      <c r="E1724" s="4" t="str">
        <f t="shared" si="401"/>
        <v>ClallamPrimary2013</v>
      </c>
      <c r="F1724" s="4">
        <v>41106</v>
      </c>
      <c r="G1724" s="4">
        <v>2436</v>
      </c>
      <c r="H1724" s="4"/>
      <c r="I1724" s="4"/>
      <c r="J1724" s="4"/>
      <c r="K1724" s="6">
        <f t="shared" si="402"/>
        <v>0</v>
      </c>
      <c r="L1724" s="4"/>
      <c r="M1724" s="4"/>
      <c r="N1724" s="4">
        <v>12002</v>
      </c>
      <c r="O1724" s="4">
        <v>11895</v>
      </c>
      <c r="P1724" s="4"/>
      <c r="Q1724" s="6"/>
      <c r="R1724" s="4">
        <v>107</v>
      </c>
      <c r="S1724" s="6"/>
      <c r="T1724" s="6"/>
      <c r="U1724" s="6"/>
      <c r="V1724" s="6"/>
      <c r="W1724" s="6"/>
      <c r="X1724" s="4">
        <v>0</v>
      </c>
      <c r="Y1724" s="2"/>
      <c r="Z1724" s="4">
        <v>515</v>
      </c>
      <c r="AA1724" s="4">
        <v>53</v>
      </c>
      <c r="AB1724" s="4">
        <v>53</v>
      </c>
      <c r="AC1724" s="4">
        <v>0</v>
      </c>
      <c r="AD1724" s="6"/>
      <c r="AE1724" s="6"/>
      <c r="AF1724" s="6"/>
      <c r="AG1724" s="6"/>
      <c r="AH1724" s="4">
        <v>0</v>
      </c>
      <c r="AI1724" s="4">
        <v>0</v>
      </c>
      <c r="AJ1724" s="6"/>
      <c r="AK1724" s="6"/>
      <c r="AL1724" s="6"/>
      <c r="AM1724" s="6"/>
      <c r="AN1724" s="4"/>
      <c r="AO1724" s="4">
        <v>0</v>
      </c>
      <c r="AP1724" s="4">
        <v>0</v>
      </c>
      <c r="AQ1724" s="4">
        <v>0</v>
      </c>
      <c r="AR1724" s="4">
        <v>0</v>
      </c>
      <c r="AS1724" s="6"/>
      <c r="AT1724" s="6"/>
      <c r="AU1724" s="6"/>
      <c r="AV1724" s="6"/>
      <c r="AW1724" s="4"/>
      <c r="AX1724" s="4"/>
      <c r="AY1724" s="6"/>
      <c r="AZ1724" s="4">
        <v>0</v>
      </c>
      <c r="BA1724" s="6"/>
      <c r="BB1724" s="6"/>
      <c r="BC1724" s="6"/>
      <c r="BD1724" s="6"/>
      <c r="BE1724" s="6"/>
      <c r="BF1724" s="6"/>
      <c r="BG1724" s="8">
        <v>6</v>
      </c>
      <c r="BH1724" s="6"/>
      <c r="BI1724" s="6"/>
      <c r="BJ1724" s="6"/>
      <c r="BK1724" s="4">
        <v>6557</v>
      </c>
      <c r="BL1724" s="4">
        <v>5439</v>
      </c>
      <c r="BM1724" s="4">
        <v>9</v>
      </c>
      <c r="BN1724" s="6"/>
      <c r="BO1724" s="6"/>
      <c r="BP1724" s="4">
        <v>5</v>
      </c>
      <c r="BQ1724" s="6"/>
      <c r="BR1724" s="4">
        <v>11949</v>
      </c>
      <c r="BS1724" s="4">
        <v>11842</v>
      </c>
      <c r="BT1724" s="4"/>
      <c r="BU1724" s="4"/>
      <c r="BV1724" s="4"/>
      <c r="BW1724" s="4"/>
    </row>
    <row r="1725" spans="1:75" customFormat="1">
      <c r="A1725" s="4" t="s">
        <v>109</v>
      </c>
      <c r="B1725" s="18">
        <v>41492</v>
      </c>
      <c r="C1725" s="4" t="s">
        <v>220</v>
      </c>
      <c r="D1725" s="5">
        <v>2013</v>
      </c>
      <c r="E1725" s="4" t="str">
        <f t="shared" si="401"/>
        <v>ClarkPrimary2013</v>
      </c>
      <c r="F1725" s="4">
        <v>125921</v>
      </c>
      <c r="G1725" s="4">
        <v>14531</v>
      </c>
      <c r="H1725" s="4"/>
      <c r="I1725" s="4"/>
      <c r="J1725" s="4"/>
      <c r="K1725" s="6">
        <f t="shared" si="402"/>
        <v>0</v>
      </c>
      <c r="L1725" s="4"/>
      <c r="M1725" s="4"/>
      <c r="N1725" s="4">
        <v>24987</v>
      </c>
      <c r="O1725" s="4">
        <v>24628</v>
      </c>
      <c r="P1725" s="4"/>
      <c r="Q1725" s="6"/>
      <c r="R1725" s="4">
        <v>359</v>
      </c>
      <c r="S1725" s="6"/>
      <c r="T1725" s="6"/>
      <c r="U1725" s="6"/>
      <c r="V1725" s="6"/>
      <c r="W1725" s="6"/>
      <c r="X1725" s="4">
        <v>0</v>
      </c>
      <c r="Y1725" s="2"/>
      <c r="Z1725" s="4">
        <v>1304</v>
      </c>
      <c r="AA1725" s="4">
        <v>121</v>
      </c>
      <c r="AB1725" s="4">
        <v>119</v>
      </c>
      <c r="AC1725" s="4">
        <v>2</v>
      </c>
      <c r="AD1725" s="6"/>
      <c r="AE1725" s="6"/>
      <c r="AF1725" s="6"/>
      <c r="AG1725" s="6"/>
      <c r="AH1725" s="4">
        <v>0</v>
      </c>
      <c r="AI1725" s="4">
        <v>0</v>
      </c>
      <c r="AJ1725" s="6"/>
      <c r="AK1725" s="6"/>
      <c r="AL1725" s="6"/>
      <c r="AM1725" s="6"/>
      <c r="AN1725" s="4"/>
      <c r="AO1725" s="4">
        <v>0</v>
      </c>
      <c r="AP1725" s="4">
        <v>0</v>
      </c>
      <c r="AQ1725" s="4">
        <v>0</v>
      </c>
      <c r="AR1725" s="4">
        <v>0</v>
      </c>
      <c r="AS1725" s="6"/>
      <c r="AT1725" s="6"/>
      <c r="AU1725" s="6"/>
      <c r="AV1725" s="6"/>
      <c r="AW1725" s="4"/>
      <c r="AX1725" s="4"/>
      <c r="AY1725" s="6"/>
      <c r="AZ1725" s="4">
        <v>1</v>
      </c>
      <c r="BA1725" s="6"/>
      <c r="BB1725" s="6"/>
      <c r="BC1725" s="6"/>
      <c r="BD1725" s="6"/>
      <c r="BE1725" s="6"/>
      <c r="BF1725" s="6"/>
      <c r="BG1725" s="8">
        <v>35</v>
      </c>
      <c r="BH1725" s="6"/>
      <c r="BI1725" s="6"/>
      <c r="BJ1725" s="6"/>
      <c r="BK1725" s="4">
        <v>5012</v>
      </c>
      <c r="BL1725" s="4">
        <v>19939</v>
      </c>
      <c r="BM1725" s="4">
        <v>0</v>
      </c>
      <c r="BN1725" s="6"/>
      <c r="BO1725" s="6"/>
      <c r="BP1725" s="4">
        <v>35</v>
      </c>
      <c r="BQ1725" s="6"/>
      <c r="BR1725" s="4">
        <v>24865</v>
      </c>
      <c r="BS1725" s="4">
        <v>24508</v>
      </c>
      <c r="BT1725" s="4"/>
      <c r="BU1725" s="4"/>
      <c r="BV1725" s="4"/>
      <c r="BW1725" s="4"/>
    </row>
    <row r="1726" spans="1:75" customFormat="1">
      <c r="A1726" s="4" t="s">
        <v>111</v>
      </c>
      <c r="B1726" s="18">
        <v>41492</v>
      </c>
      <c r="C1726" s="4" t="s">
        <v>220</v>
      </c>
      <c r="D1726" s="5">
        <v>2013</v>
      </c>
      <c r="E1726" s="4" t="str">
        <f t="shared" si="401"/>
        <v>ColumbiaPrimary2013</v>
      </c>
      <c r="F1726" s="4">
        <v>0</v>
      </c>
      <c r="G1726" s="4">
        <v>0</v>
      </c>
      <c r="H1726" s="4"/>
      <c r="I1726" s="4"/>
      <c r="J1726" s="4"/>
      <c r="K1726" s="6">
        <f t="shared" si="402"/>
        <v>0</v>
      </c>
      <c r="L1726" s="4"/>
      <c r="M1726" s="4"/>
      <c r="N1726" s="4">
        <v>0</v>
      </c>
      <c r="O1726" s="4">
        <v>0</v>
      </c>
      <c r="P1726" s="4"/>
      <c r="Q1726" s="6"/>
      <c r="R1726" s="4">
        <v>0</v>
      </c>
      <c r="S1726" s="6"/>
      <c r="T1726" s="6"/>
      <c r="U1726" s="6"/>
      <c r="V1726" s="6"/>
      <c r="W1726" s="6"/>
      <c r="X1726" s="4">
        <v>0</v>
      </c>
      <c r="Y1726" s="2"/>
      <c r="Z1726" s="4">
        <v>0</v>
      </c>
      <c r="AA1726" s="4">
        <v>0</v>
      </c>
      <c r="AB1726" s="4">
        <v>0</v>
      </c>
      <c r="AC1726" s="4">
        <v>0</v>
      </c>
      <c r="AD1726" s="6"/>
      <c r="AE1726" s="6"/>
      <c r="AF1726" s="6"/>
      <c r="AG1726" s="6"/>
      <c r="AH1726" s="4">
        <v>0</v>
      </c>
      <c r="AI1726" s="4">
        <v>0</v>
      </c>
      <c r="AJ1726" s="6"/>
      <c r="AK1726" s="6"/>
      <c r="AL1726" s="6"/>
      <c r="AM1726" s="6"/>
      <c r="AN1726" s="4"/>
      <c r="AO1726" s="4">
        <v>0</v>
      </c>
      <c r="AP1726" s="4">
        <v>0</v>
      </c>
      <c r="AQ1726" s="4">
        <v>0</v>
      </c>
      <c r="AR1726" s="4">
        <v>0</v>
      </c>
      <c r="AS1726" s="6"/>
      <c r="AT1726" s="6"/>
      <c r="AU1726" s="6"/>
      <c r="AV1726" s="6"/>
      <c r="AW1726" s="4"/>
      <c r="AX1726" s="4"/>
      <c r="AY1726" s="6"/>
      <c r="AZ1726" s="4">
        <v>0</v>
      </c>
      <c r="BA1726" s="6"/>
      <c r="BB1726" s="6"/>
      <c r="BC1726" s="6"/>
      <c r="BD1726" s="6"/>
      <c r="BE1726" s="6"/>
      <c r="BF1726" s="6"/>
      <c r="BG1726" s="8">
        <v>0</v>
      </c>
      <c r="BH1726" s="6"/>
      <c r="BI1726" s="6"/>
      <c r="BJ1726" s="6"/>
      <c r="BK1726" s="4">
        <v>0</v>
      </c>
      <c r="BL1726" s="4">
        <v>0</v>
      </c>
      <c r="BM1726" s="4">
        <v>0</v>
      </c>
      <c r="BN1726" s="6"/>
      <c r="BO1726" s="6"/>
      <c r="BP1726" s="4">
        <v>0</v>
      </c>
      <c r="BQ1726" s="6"/>
      <c r="BR1726" s="4">
        <v>0</v>
      </c>
      <c r="BS1726" s="4">
        <v>0</v>
      </c>
      <c r="BT1726" s="4"/>
      <c r="BU1726" s="4"/>
      <c r="BV1726" s="4"/>
      <c r="BW1726" s="4"/>
    </row>
    <row r="1727" spans="1:75" customFormat="1">
      <c r="A1727" s="4" t="s">
        <v>113</v>
      </c>
      <c r="B1727" s="18">
        <v>41492</v>
      </c>
      <c r="C1727" s="4" t="s">
        <v>220</v>
      </c>
      <c r="D1727" s="5">
        <v>2013</v>
      </c>
      <c r="E1727" s="4" t="str">
        <f t="shared" si="401"/>
        <v>CowlitzPrimary2013</v>
      </c>
      <c r="F1727" s="4">
        <v>27640</v>
      </c>
      <c r="G1727" s="4">
        <v>2037</v>
      </c>
      <c r="H1727" s="4"/>
      <c r="I1727" s="4"/>
      <c r="J1727" s="4"/>
      <c r="K1727" s="6">
        <f t="shared" si="402"/>
        <v>0</v>
      </c>
      <c r="L1727" s="4"/>
      <c r="M1727" s="4"/>
      <c r="N1727" s="4">
        <v>6985</v>
      </c>
      <c r="O1727" s="4">
        <v>6928</v>
      </c>
      <c r="P1727" s="4"/>
      <c r="Q1727" s="6"/>
      <c r="R1727" s="4">
        <v>57</v>
      </c>
      <c r="S1727" s="6"/>
      <c r="T1727" s="6"/>
      <c r="U1727" s="6"/>
      <c r="V1727" s="6"/>
      <c r="W1727" s="6"/>
      <c r="X1727" s="4">
        <v>0</v>
      </c>
      <c r="Y1727" s="2"/>
      <c r="Z1727" s="4">
        <v>242</v>
      </c>
      <c r="AA1727" s="4">
        <v>4</v>
      </c>
      <c r="AB1727" s="4">
        <v>4</v>
      </c>
      <c r="AC1727" s="4">
        <v>0</v>
      </c>
      <c r="AD1727" s="6"/>
      <c r="AE1727" s="6"/>
      <c r="AF1727" s="6"/>
      <c r="AG1727" s="6"/>
      <c r="AH1727" s="4">
        <v>0</v>
      </c>
      <c r="AI1727" s="4">
        <v>0</v>
      </c>
      <c r="AJ1727" s="6"/>
      <c r="AK1727" s="6"/>
      <c r="AL1727" s="6"/>
      <c r="AM1727" s="6"/>
      <c r="AN1727" s="4"/>
      <c r="AO1727" s="4">
        <v>0</v>
      </c>
      <c r="AP1727" s="4">
        <v>0</v>
      </c>
      <c r="AQ1727" s="4">
        <v>0</v>
      </c>
      <c r="AR1727" s="4">
        <v>0</v>
      </c>
      <c r="AS1727" s="6"/>
      <c r="AT1727" s="6"/>
      <c r="AU1727" s="6"/>
      <c r="AV1727" s="6"/>
      <c r="AW1727" s="4"/>
      <c r="AX1727" s="4"/>
      <c r="AY1727" s="6"/>
      <c r="AZ1727" s="4">
        <v>0</v>
      </c>
      <c r="BA1727" s="6"/>
      <c r="BB1727" s="6"/>
      <c r="BC1727" s="6"/>
      <c r="BD1727" s="6"/>
      <c r="BE1727" s="6"/>
      <c r="BF1727" s="6"/>
      <c r="BG1727" s="8">
        <v>1</v>
      </c>
      <c r="BH1727" s="6"/>
      <c r="BI1727" s="6"/>
      <c r="BJ1727" s="6"/>
      <c r="BK1727" s="4">
        <v>4210</v>
      </c>
      <c r="BL1727" s="4">
        <v>2774</v>
      </c>
      <c r="BM1727" s="4">
        <v>2</v>
      </c>
      <c r="BN1727" s="6"/>
      <c r="BO1727" s="6"/>
      <c r="BP1727" s="4">
        <v>3</v>
      </c>
      <c r="BQ1727" s="6"/>
      <c r="BR1727" s="4">
        <v>6981</v>
      </c>
      <c r="BS1727" s="4">
        <v>6924</v>
      </c>
      <c r="BT1727" s="4"/>
      <c r="BU1727" s="4"/>
      <c r="BV1727" s="4"/>
      <c r="BW1727" s="4"/>
    </row>
    <row r="1728" spans="1:75" customFormat="1">
      <c r="A1728" s="4" t="s">
        <v>115</v>
      </c>
      <c r="B1728" s="18">
        <v>41492</v>
      </c>
      <c r="C1728" s="4" t="s">
        <v>220</v>
      </c>
      <c r="D1728" s="5">
        <v>2013</v>
      </c>
      <c r="E1728" s="4" t="str">
        <f t="shared" si="401"/>
        <v>DouglasPrimary2013</v>
      </c>
      <c r="F1728" s="4">
        <v>123</v>
      </c>
      <c r="G1728" s="4">
        <v>3</v>
      </c>
      <c r="H1728" s="4"/>
      <c r="I1728" s="4"/>
      <c r="J1728" s="4"/>
      <c r="K1728" s="6">
        <f t="shared" si="402"/>
        <v>0</v>
      </c>
      <c r="L1728" s="4"/>
      <c r="M1728" s="4"/>
      <c r="N1728" s="4">
        <v>73</v>
      </c>
      <c r="O1728" s="4">
        <v>72</v>
      </c>
      <c r="P1728" s="4"/>
      <c r="Q1728" s="6"/>
      <c r="R1728" s="4">
        <v>1</v>
      </c>
      <c r="S1728" s="6"/>
      <c r="T1728" s="6"/>
      <c r="U1728" s="6"/>
      <c r="V1728" s="6"/>
      <c r="W1728" s="6"/>
      <c r="X1728" s="4">
        <v>0</v>
      </c>
      <c r="Y1728" s="2"/>
      <c r="Z1728" s="4">
        <v>0</v>
      </c>
      <c r="AA1728" s="4">
        <v>0</v>
      </c>
      <c r="AB1728" s="4">
        <v>0</v>
      </c>
      <c r="AC1728" s="4">
        <v>0</v>
      </c>
      <c r="AD1728" s="6"/>
      <c r="AE1728" s="6"/>
      <c r="AF1728" s="6"/>
      <c r="AG1728" s="6"/>
      <c r="AH1728" s="4">
        <v>0</v>
      </c>
      <c r="AI1728" s="4">
        <v>0</v>
      </c>
      <c r="AJ1728" s="6"/>
      <c r="AK1728" s="6"/>
      <c r="AL1728" s="6"/>
      <c r="AM1728" s="6"/>
      <c r="AN1728" s="4"/>
      <c r="AO1728" s="4">
        <v>0</v>
      </c>
      <c r="AP1728" s="4">
        <v>0</v>
      </c>
      <c r="AQ1728" s="4">
        <v>0</v>
      </c>
      <c r="AR1728" s="4">
        <v>0</v>
      </c>
      <c r="AS1728" s="6"/>
      <c r="AT1728" s="6"/>
      <c r="AU1728" s="6"/>
      <c r="AV1728" s="6"/>
      <c r="AW1728" s="4"/>
      <c r="AX1728" s="4"/>
      <c r="AY1728" s="6"/>
      <c r="AZ1728" s="4">
        <v>0</v>
      </c>
      <c r="BA1728" s="6"/>
      <c r="BB1728" s="6"/>
      <c r="BC1728" s="6"/>
      <c r="BD1728" s="6"/>
      <c r="BE1728" s="6"/>
      <c r="BF1728" s="6"/>
      <c r="BG1728" s="8">
        <v>0</v>
      </c>
      <c r="BH1728" s="6"/>
      <c r="BI1728" s="6"/>
      <c r="BJ1728" s="6"/>
      <c r="BK1728" s="4">
        <v>0</v>
      </c>
      <c r="BL1728" s="4">
        <v>73</v>
      </c>
      <c r="BM1728" s="4">
        <v>0</v>
      </c>
      <c r="BN1728" s="6"/>
      <c r="BO1728" s="6"/>
      <c r="BP1728" s="4">
        <v>0</v>
      </c>
      <c r="BQ1728" s="6"/>
      <c r="BR1728" s="4">
        <v>73</v>
      </c>
      <c r="BS1728" s="4">
        <v>72</v>
      </c>
      <c r="BT1728" s="4"/>
      <c r="BU1728" s="4"/>
      <c r="BV1728" s="4"/>
      <c r="BW1728" s="4"/>
    </row>
    <row r="1729" spans="1:75" customFormat="1">
      <c r="A1729" s="4" t="s">
        <v>117</v>
      </c>
      <c r="B1729" s="18">
        <v>41492</v>
      </c>
      <c r="C1729" s="4" t="s">
        <v>220</v>
      </c>
      <c r="D1729" s="5">
        <v>2013</v>
      </c>
      <c r="E1729" s="4" t="str">
        <f t="shared" si="401"/>
        <v>FerryPrimary2013</v>
      </c>
      <c r="F1729" s="4">
        <v>4519</v>
      </c>
      <c r="G1729" s="4">
        <v>467</v>
      </c>
      <c r="H1729" s="4"/>
      <c r="I1729" s="4"/>
      <c r="J1729" s="4"/>
      <c r="K1729" s="6">
        <f t="shared" si="402"/>
        <v>0</v>
      </c>
      <c r="L1729" s="4"/>
      <c r="M1729" s="4"/>
      <c r="N1729" s="4">
        <v>1680</v>
      </c>
      <c r="O1729" s="4">
        <v>1664</v>
      </c>
      <c r="P1729" s="4"/>
      <c r="Q1729" s="6"/>
      <c r="R1729" s="4">
        <v>16</v>
      </c>
      <c r="S1729" s="6"/>
      <c r="T1729" s="6"/>
      <c r="U1729" s="6"/>
      <c r="V1729" s="6"/>
      <c r="W1729" s="6"/>
      <c r="X1729" s="4">
        <v>0</v>
      </c>
      <c r="Y1729" s="2"/>
      <c r="Z1729" s="4">
        <v>48</v>
      </c>
      <c r="AA1729" s="4">
        <v>2</v>
      </c>
      <c r="AB1729" s="4">
        <v>2</v>
      </c>
      <c r="AC1729" s="4">
        <v>0</v>
      </c>
      <c r="AD1729" s="6"/>
      <c r="AE1729" s="6"/>
      <c r="AF1729" s="6"/>
      <c r="AG1729" s="6"/>
      <c r="AH1729" s="4">
        <v>0</v>
      </c>
      <c r="AI1729" s="4">
        <v>0</v>
      </c>
      <c r="AJ1729" s="6"/>
      <c r="AK1729" s="6"/>
      <c r="AL1729" s="6"/>
      <c r="AM1729" s="6"/>
      <c r="AN1729" s="4"/>
      <c r="AO1729" s="4">
        <v>0</v>
      </c>
      <c r="AP1729" s="4">
        <v>0</v>
      </c>
      <c r="AQ1729" s="4">
        <v>0</v>
      </c>
      <c r="AR1729" s="4">
        <v>0</v>
      </c>
      <c r="AS1729" s="6"/>
      <c r="AT1729" s="6"/>
      <c r="AU1729" s="6"/>
      <c r="AV1729" s="6"/>
      <c r="AW1729" s="4"/>
      <c r="AX1729" s="4"/>
      <c r="AY1729" s="6"/>
      <c r="AZ1729" s="4">
        <v>0</v>
      </c>
      <c r="BA1729" s="6"/>
      <c r="BB1729" s="6"/>
      <c r="BC1729" s="6"/>
      <c r="BD1729" s="6"/>
      <c r="BE1729" s="6"/>
      <c r="BF1729" s="6"/>
      <c r="BG1729" s="8">
        <v>0</v>
      </c>
      <c r="BH1729" s="6"/>
      <c r="BI1729" s="6"/>
      <c r="BJ1729" s="6"/>
      <c r="BK1729" s="4">
        <v>0</v>
      </c>
      <c r="BL1729" s="4">
        <v>1680</v>
      </c>
      <c r="BM1729" s="4">
        <v>2</v>
      </c>
      <c r="BN1729" s="6"/>
      <c r="BO1729" s="6"/>
      <c r="BP1729" s="4">
        <v>0</v>
      </c>
      <c r="BQ1729" s="6"/>
      <c r="BR1729" s="4">
        <v>1678</v>
      </c>
      <c r="BS1729" s="4">
        <v>1662</v>
      </c>
      <c r="BT1729" s="4"/>
      <c r="BU1729" s="4"/>
      <c r="BV1729" s="4"/>
      <c r="BW1729" s="4"/>
    </row>
    <row r="1730" spans="1:75" customFormat="1">
      <c r="A1730" s="4" t="s">
        <v>119</v>
      </c>
      <c r="B1730" s="18">
        <v>41492</v>
      </c>
      <c r="C1730" s="4" t="s">
        <v>220</v>
      </c>
      <c r="D1730" s="5">
        <v>2013</v>
      </c>
      <c r="E1730" s="4" t="str">
        <f t="shared" si="401"/>
        <v>FranklinPrimary2013</v>
      </c>
      <c r="F1730" s="4">
        <v>26971</v>
      </c>
      <c r="G1730" s="4">
        <v>2935</v>
      </c>
      <c r="H1730" s="4"/>
      <c r="I1730" s="4"/>
      <c r="J1730" s="4"/>
      <c r="K1730" s="6">
        <f t="shared" si="402"/>
        <v>0</v>
      </c>
      <c r="L1730" s="4"/>
      <c r="M1730" s="4"/>
      <c r="N1730" s="4">
        <v>8938</v>
      </c>
      <c r="O1730" s="4">
        <v>8858</v>
      </c>
      <c r="P1730" s="4"/>
      <c r="Q1730" s="6"/>
      <c r="R1730" s="4">
        <v>80</v>
      </c>
      <c r="S1730" s="6"/>
      <c r="T1730" s="6"/>
      <c r="U1730" s="6"/>
      <c r="V1730" s="6"/>
      <c r="W1730" s="6"/>
      <c r="X1730" s="4">
        <v>0</v>
      </c>
      <c r="Y1730" s="2"/>
      <c r="Z1730" s="4">
        <v>144</v>
      </c>
      <c r="AA1730" s="4">
        <v>16</v>
      </c>
      <c r="AB1730" s="4">
        <v>16</v>
      </c>
      <c r="AC1730" s="4">
        <v>0</v>
      </c>
      <c r="AD1730" s="6"/>
      <c r="AE1730" s="6"/>
      <c r="AF1730" s="6"/>
      <c r="AG1730" s="6"/>
      <c r="AH1730" s="4">
        <v>0</v>
      </c>
      <c r="AI1730" s="4">
        <v>0</v>
      </c>
      <c r="AJ1730" s="6"/>
      <c r="AK1730" s="6"/>
      <c r="AL1730" s="6"/>
      <c r="AM1730" s="6"/>
      <c r="AN1730" s="4"/>
      <c r="AO1730" s="4">
        <v>0</v>
      </c>
      <c r="AP1730" s="4">
        <v>0</v>
      </c>
      <c r="AQ1730" s="4">
        <v>0</v>
      </c>
      <c r="AR1730" s="4">
        <v>0</v>
      </c>
      <c r="AS1730" s="6"/>
      <c r="AT1730" s="6"/>
      <c r="AU1730" s="6"/>
      <c r="AV1730" s="6"/>
      <c r="AW1730" s="4"/>
      <c r="AX1730" s="4"/>
      <c r="AY1730" s="6"/>
      <c r="AZ1730" s="4">
        <v>0</v>
      </c>
      <c r="BA1730" s="6"/>
      <c r="BB1730" s="6"/>
      <c r="BC1730" s="6"/>
      <c r="BD1730" s="6"/>
      <c r="BE1730" s="6"/>
      <c r="BF1730" s="6"/>
      <c r="BG1730" s="8">
        <v>5</v>
      </c>
      <c r="BH1730" s="6"/>
      <c r="BI1730" s="6"/>
      <c r="BJ1730" s="6"/>
      <c r="BK1730" s="4">
        <v>2988</v>
      </c>
      <c r="BL1730" s="4">
        <v>5945</v>
      </c>
      <c r="BM1730" s="4">
        <v>0</v>
      </c>
      <c r="BN1730" s="6"/>
      <c r="BO1730" s="6"/>
      <c r="BP1730" s="4">
        <v>0</v>
      </c>
      <c r="BQ1730" s="6"/>
      <c r="BR1730" s="4">
        <v>8922</v>
      </c>
      <c r="BS1730" s="4">
        <v>8842</v>
      </c>
      <c r="BT1730" s="4"/>
      <c r="BU1730" s="4"/>
      <c r="BV1730" s="4"/>
      <c r="BW1730" s="4"/>
    </row>
    <row r="1731" spans="1:75" customFormat="1">
      <c r="A1731" s="4" t="s">
        <v>121</v>
      </c>
      <c r="B1731" s="18">
        <v>41492</v>
      </c>
      <c r="C1731" s="4" t="s">
        <v>220</v>
      </c>
      <c r="D1731" s="5">
        <v>2013</v>
      </c>
      <c r="E1731" s="4" t="str">
        <f t="shared" si="401"/>
        <v>GarfieldPrimary2013</v>
      </c>
      <c r="F1731" s="4">
        <v>0</v>
      </c>
      <c r="G1731" s="4">
        <v>0</v>
      </c>
      <c r="H1731" s="4"/>
      <c r="I1731" s="4"/>
      <c r="J1731" s="4"/>
      <c r="K1731" s="6">
        <f t="shared" si="402"/>
        <v>0</v>
      </c>
      <c r="L1731" s="4"/>
      <c r="M1731" s="4"/>
      <c r="N1731" s="4">
        <v>0</v>
      </c>
      <c r="O1731" s="4">
        <v>0</v>
      </c>
      <c r="P1731" s="4"/>
      <c r="Q1731" s="6"/>
      <c r="R1731" s="4">
        <v>0</v>
      </c>
      <c r="S1731" s="6"/>
      <c r="T1731" s="6"/>
      <c r="U1731" s="6"/>
      <c r="V1731" s="6"/>
      <c r="W1731" s="6"/>
      <c r="X1731" s="4">
        <v>0</v>
      </c>
      <c r="Y1731" s="2"/>
      <c r="Z1731" s="4">
        <v>0</v>
      </c>
      <c r="AA1731" s="4">
        <v>0</v>
      </c>
      <c r="AB1731" s="4">
        <v>0</v>
      </c>
      <c r="AC1731" s="4">
        <v>0</v>
      </c>
      <c r="AD1731" s="6"/>
      <c r="AE1731" s="6"/>
      <c r="AF1731" s="6"/>
      <c r="AG1731" s="6"/>
      <c r="AH1731" s="4">
        <v>0</v>
      </c>
      <c r="AI1731" s="4">
        <v>0</v>
      </c>
      <c r="AJ1731" s="6"/>
      <c r="AK1731" s="6"/>
      <c r="AL1731" s="6"/>
      <c r="AM1731" s="6"/>
      <c r="AN1731" s="4"/>
      <c r="AO1731" s="4">
        <v>0</v>
      </c>
      <c r="AP1731" s="4">
        <v>0</v>
      </c>
      <c r="AQ1731" s="4">
        <v>0</v>
      </c>
      <c r="AR1731" s="4">
        <v>0</v>
      </c>
      <c r="AS1731" s="6"/>
      <c r="AT1731" s="6"/>
      <c r="AU1731" s="6"/>
      <c r="AV1731" s="6"/>
      <c r="AW1731" s="4"/>
      <c r="AX1731" s="4"/>
      <c r="AY1731" s="6"/>
      <c r="AZ1731" s="4">
        <v>0</v>
      </c>
      <c r="BA1731" s="6"/>
      <c r="BB1731" s="6"/>
      <c r="BC1731" s="6"/>
      <c r="BD1731" s="6"/>
      <c r="BE1731" s="6"/>
      <c r="BF1731" s="6"/>
      <c r="BG1731" s="8">
        <v>0</v>
      </c>
      <c r="BH1731" s="6"/>
      <c r="BI1731" s="6"/>
      <c r="BJ1731" s="6"/>
      <c r="BK1731" s="4">
        <v>0</v>
      </c>
      <c r="BL1731" s="4">
        <v>0</v>
      </c>
      <c r="BM1731" s="4">
        <v>0</v>
      </c>
      <c r="BN1731" s="6"/>
      <c r="BO1731" s="6"/>
      <c r="BP1731" s="4">
        <v>0</v>
      </c>
      <c r="BQ1731" s="6"/>
      <c r="BR1731" s="4">
        <v>0</v>
      </c>
      <c r="BS1731" s="4">
        <v>0</v>
      </c>
      <c r="BT1731" s="4"/>
      <c r="BU1731" s="4"/>
      <c r="BV1731" s="4"/>
      <c r="BW1731" s="4"/>
    </row>
    <row r="1732" spans="1:75" customFormat="1">
      <c r="A1732" s="4" t="s">
        <v>123</v>
      </c>
      <c r="B1732" s="18">
        <v>41492</v>
      </c>
      <c r="C1732" s="4" t="s">
        <v>220</v>
      </c>
      <c r="D1732" s="5">
        <v>2013</v>
      </c>
      <c r="E1732" s="4" t="str">
        <f t="shared" si="401"/>
        <v>GrantPrimary2013</v>
      </c>
      <c r="F1732" s="4">
        <v>2216</v>
      </c>
      <c r="G1732" s="4">
        <v>221</v>
      </c>
      <c r="H1732" s="4"/>
      <c r="I1732" s="4"/>
      <c r="J1732" s="4"/>
      <c r="K1732" s="6">
        <f t="shared" si="402"/>
        <v>0</v>
      </c>
      <c r="L1732" s="4"/>
      <c r="M1732" s="4"/>
      <c r="N1732" s="4">
        <v>689</v>
      </c>
      <c r="O1732" s="4">
        <v>674</v>
      </c>
      <c r="P1732" s="4"/>
      <c r="Q1732" s="6"/>
      <c r="R1732" s="4">
        <v>15</v>
      </c>
      <c r="S1732" s="6"/>
      <c r="T1732" s="6"/>
      <c r="U1732" s="6"/>
      <c r="V1732" s="6"/>
      <c r="W1732" s="6"/>
      <c r="X1732" s="4">
        <v>0</v>
      </c>
      <c r="Y1732" s="2"/>
      <c r="Z1732" s="4">
        <v>12</v>
      </c>
      <c r="AA1732" s="4">
        <v>2</v>
      </c>
      <c r="AB1732" s="4">
        <v>2</v>
      </c>
      <c r="AC1732" s="4">
        <v>0</v>
      </c>
      <c r="AD1732" s="6"/>
      <c r="AE1732" s="6"/>
      <c r="AF1732" s="6"/>
      <c r="AG1732" s="6"/>
      <c r="AH1732" s="4">
        <v>0</v>
      </c>
      <c r="AI1732" s="4">
        <v>0</v>
      </c>
      <c r="AJ1732" s="6"/>
      <c r="AK1732" s="6"/>
      <c r="AL1732" s="6"/>
      <c r="AM1732" s="6"/>
      <c r="AN1732" s="4"/>
      <c r="AO1732" s="4">
        <v>0</v>
      </c>
      <c r="AP1732" s="4">
        <v>0</v>
      </c>
      <c r="AQ1732" s="4">
        <v>0</v>
      </c>
      <c r="AR1732" s="4">
        <v>0</v>
      </c>
      <c r="AS1732" s="6"/>
      <c r="AT1732" s="6"/>
      <c r="AU1732" s="6"/>
      <c r="AV1732" s="6"/>
      <c r="AW1732" s="4"/>
      <c r="AX1732" s="4"/>
      <c r="AY1732" s="6"/>
      <c r="AZ1732" s="4">
        <v>0</v>
      </c>
      <c r="BA1732" s="6"/>
      <c r="BB1732" s="6"/>
      <c r="BC1732" s="6"/>
      <c r="BD1732" s="6"/>
      <c r="BE1732" s="6"/>
      <c r="BF1732" s="6"/>
      <c r="BG1732" s="8">
        <v>0</v>
      </c>
      <c r="BH1732" s="6"/>
      <c r="BI1732" s="6"/>
      <c r="BJ1732" s="6"/>
      <c r="BK1732" s="4">
        <v>132</v>
      </c>
      <c r="BL1732" s="4">
        <v>557</v>
      </c>
      <c r="BM1732" s="4">
        <v>0</v>
      </c>
      <c r="BN1732" s="6"/>
      <c r="BO1732" s="6"/>
      <c r="BP1732" s="4">
        <v>0</v>
      </c>
      <c r="BQ1732" s="6"/>
      <c r="BR1732" s="4">
        <v>687</v>
      </c>
      <c r="BS1732" s="4">
        <v>672</v>
      </c>
      <c r="BT1732" s="4"/>
      <c r="BU1732" s="4"/>
      <c r="BV1732" s="4"/>
      <c r="BW1732" s="4"/>
    </row>
    <row r="1733" spans="1:75" customFormat="1">
      <c r="A1733" s="4" t="s">
        <v>125</v>
      </c>
      <c r="B1733" s="18">
        <v>41492</v>
      </c>
      <c r="C1733" s="4" t="s">
        <v>220</v>
      </c>
      <c r="D1733" s="5">
        <v>2013</v>
      </c>
      <c r="E1733" s="4" t="str">
        <f t="shared" si="401"/>
        <v>Grays HarborPrimary2013</v>
      </c>
      <c r="F1733" s="4">
        <v>38686</v>
      </c>
      <c r="G1733" s="4">
        <v>3238</v>
      </c>
      <c r="H1733" s="4"/>
      <c r="I1733" s="4"/>
      <c r="J1733" s="4"/>
      <c r="K1733" s="6">
        <f t="shared" si="402"/>
        <v>0</v>
      </c>
      <c r="L1733" s="4"/>
      <c r="M1733" s="4"/>
      <c r="N1733" s="4">
        <v>7618</v>
      </c>
      <c r="O1733" s="4">
        <v>7541</v>
      </c>
      <c r="P1733" s="4"/>
      <c r="Q1733" s="6"/>
      <c r="R1733" s="4">
        <v>77</v>
      </c>
      <c r="S1733" s="6"/>
      <c r="T1733" s="6"/>
      <c r="U1733" s="6"/>
      <c r="V1733" s="6"/>
      <c r="W1733" s="6"/>
      <c r="X1733" s="4">
        <v>0</v>
      </c>
      <c r="Y1733" s="2"/>
      <c r="Z1733" s="4">
        <v>125</v>
      </c>
      <c r="AA1733" s="4">
        <v>14</v>
      </c>
      <c r="AB1733" s="4">
        <v>13</v>
      </c>
      <c r="AC1733" s="4">
        <v>1</v>
      </c>
      <c r="AD1733" s="6"/>
      <c r="AE1733" s="6"/>
      <c r="AF1733" s="6"/>
      <c r="AG1733" s="6"/>
      <c r="AH1733" s="4">
        <v>0</v>
      </c>
      <c r="AI1733" s="4">
        <v>0</v>
      </c>
      <c r="AJ1733" s="6"/>
      <c r="AK1733" s="6"/>
      <c r="AL1733" s="6"/>
      <c r="AM1733" s="6"/>
      <c r="AN1733" s="4"/>
      <c r="AO1733" s="4">
        <v>0</v>
      </c>
      <c r="AP1733" s="4">
        <v>0</v>
      </c>
      <c r="AQ1733" s="4">
        <v>0</v>
      </c>
      <c r="AR1733" s="4">
        <v>0</v>
      </c>
      <c r="AS1733" s="6"/>
      <c r="AT1733" s="6"/>
      <c r="AU1733" s="6"/>
      <c r="AV1733" s="6"/>
      <c r="AW1733" s="4"/>
      <c r="AX1733" s="4"/>
      <c r="AY1733" s="6"/>
      <c r="AZ1733" s="4">
        <v>0</v>
      </c>
      <c r="BA1733" s="6"/>
      <c r="BB1733" s="6"/>
      <c r="BC1733" s="6"/>
      <c r="BD1733" s="6"/>
      <c r="BE1733" s="6"/>
      <c r="BF1733" s="6"/>
      <c r="BG1733" s="8">
        <v>0</v>
      </c>
      <c r="BH1733" s="6"/>
      <c r="BI1733" s="6"/>
      <c r="BJ1733" s="6"/>
      <c r="BK1733" s="4">
        <v>201</v>
      </c>
      <c r="BL1733" s="4">
        <v>7417</v>
      </c>
      <c r="BM1733" s="4">
        <v>0</v>
      </c>
      <c r="BN1733" s="6"/>
      <c r="BO1733" s="6"/>
      <c r="BP1733" s="4">
        <v>0</v>
      </c>
      <c r="BQ1733" s="6"/>
      <c r="BR1733" s="4">
        <v>7604</v>
      </c>
      <c r="BS1733" s="4">
        <v>7528</v>
      </c>
      <c r="BT1733" s="4"/>
      <c r="BU1733" s="4"/>
      <c r="BV1733" s="4"/>
      <c r="BW1733" s="4"/>
    </row>
    <row r="1734" spans="1:75" customFormat="1">
      <c r="A1734" s="4" t="s">
        <v>127</v>
      </c>
      <c r="B1734" s="18">
        <v>41492</v>
      </c>
      <c r="C1734" s="4" t="s">
        <v>220</v>
      </c>
      <c r="D1734" s="5">
        <v>2013</v>
      </c>
      <c r="E1734" s="4" t="str">
        <f t="shared" si="401"/>
        <v>IslandPrimary2013</v>
      </c>
      <c r="F1734" s="4">
        <v>23741</v>
      </c>
      <c r="G1734" s="4">
        <v>1201</v>
      </c>
      <c r="H1734" s="4"/>
      <c r="I1734" s="4"/>
      <c r="J1734" s="4"/>
      <c r="K1734" s="6">
        <f t="shared" si="402"/>
        <v>0</v>
      </c>
      <c r="L1734" s="4"/>
      <c r="M1734" s="4"/>
      <c r="N1734" s="4">
        <v>9553</v>
      </c>
      <c r="O1734" s="4">
        <v>9442</v>
      </c>
      <c r="P1734" s="4"/>
      <c r="Q1734" s="6"/>
      <c r="R1734" s="4">
        <v>111</v>
      </c>
      <c r="S1734" s="6"/>
      <c r="T1734" s="6"/>
      <c r="U1734" s="6"/>
      <c r="V1734" s="6"/>
      <c r="W1734" s="6"/>
      <c r="X1734" s="4">
        <v>0</v>
      </c>
      <c r="Y1734" s="2"/>
      <c r="Z1734" s="4">
        <v>327</v>
      </c>
      <c r="AA1734" s="4">
        <v>49</v>
      </c>
      <c r="AB1734" s="4">
        <v>49</v>
      </c>
      <c r="AC1734" s="4">
        <v>0</v>
      </c>
      <c r="AD1734" s="6"/>
      <c r="AE1734" s="6"/>
      <c r="AF1734" s="6"/>
      <c r="AG1734" s="6"/>
      <c r="AH1734" s="4">
        <v>0</v>
      </c>
      <c r="AI1734" s="4">
        <v>0</v>
      </c>
      <c r="AJ1734" s="6"/>
      <c r="AK1734" s="6"/>
      <c r="AL1734" s="6"/>
      <c r="AM1734" s="6"/>
      <c r="AN1734" s="4"/>
      <c r="AO1734" s="4">
        <v>0</v>
      </c>
      <c r="AP1734" s="4">
        <v>0</v>
      </c>
      <c r="AQ1734" s="4">
        <v>0</v>
      </c>
      <c r="AR1734" s="4">
        <v>0</v>
      </c>
      <c r="AS1734" s="6"/>
      <c r="AT1734" s="6"/>
      <c r="AU1734" s="6"/>
      <c r="AV1734" s="6"/>
      <c r="AW1734" s="4"/>
      <c r="AX1734" s="4"/>
      <c r="AY1734" s="6"/>
      <c r="AZ1734" s="4">
        <v>0</v>
      </c>
      <c r="BA1734" s="6"/>
      <c r="BB1734" s="6"/>
      <c r="BC1734" s="6"/>
      <c r="BD1734" s="6"/>
      <c r="BE1734" s="6"/>
      <c r="BF1734" s="6"/>
      <c r="BG1734" s="8">
        <v>2</v>
      </c>
      <c r="BH1734" s="6"/>
      <c r="BI1734" s="6"/>
      <c r="BJ1734" s="6"/>
      <c r="BK1734" s="4">
        <v>2540</v>
      </c>
      <c r="BL1734" s="4">
        <v>7011</v>
      </c>
      <c r="BM1734" s="4">
        <v>29</v>
      </c>
      <c r="BN1734" s="6"/>
      <c r="BO1734" s="6"/>
      <c r="BP1734" s="4">
        <v>0</v>
      </c>
      <c r="BQ1734" s="6"/>
      <c r="BR1734" s="4">
        <v>9504</v>
      </c>
      <c r="BS1734" s="4">
        <v>9393</v>
      </c>
      <c r="BT1734" s="4"/>
      <c r="BU1734" s="4"/>
      <c r="BV1734" s="4"/>
      <c r="BW1734" s="4"/>
    </row>
    <row r="1735" spans="1:75" customFormat="1">
      <c r="A1735" s="4" t="s">
        <v>129</v>
      </c>
      <c r="B1735" s="18">
        <v>41492</v>
      </c>
      <c r="C1735" s="4" t="s">
        <v>220</v>
      </c>
      <c r="D1735" s="5">
        <v>2013</v>
      </c>
      <c r="E1735" s="4" t="str">
        <f t="shared" si="401"/>
        <v>JeffersonPrimary2013</v>
      </c>
      <c r="F1735" s="4">
        <v>15077</v>
      </c>
      <c r="G1735" s="4">
        <v>1506</v>
      </c>
      <c r="H1735" s="4"/>
      <c r="I1735" s="4"/>
      <c r="J1735" s="4"/>
      <c r="K1735" s="6">
        <f t="shared" si="402"/>
        <v>0</v>
      </c>
      <c r="L1735" s="4"/>
      <c r="M1735" s="4"/>
      <c r="N1735" s="4">
        <v>6377</v>
      </c>
      <c r="O1735" s="4">
        <v>6319</v>
      </c>
      <c r="P1735" s="4"/>
      <c r="Q1735" s="6"/>
      <c r="R1735" s="4">
        <v>58</v>
      </c>
      <c r="S1735" s="6"/>
      <c r="T1735" s="6"/>
      <c r="U1735" s="6"/>
      <c r="V1735" s="6"/>
      <c r="W1735" s="6"/>
      <c r="X1735" s="4">
        <v>0</v>
      </c>
      <c r="Y1735" s="2"/>
      <c r="Z1735" s="4">
        <v>215</v>
      </c>
      <c r="AA1735" s="4">
        <v>27</v>
      </c>
      <c r="AB1735" s="4">
        <v>27</v>
      </c>
      <c r="AC1735" s="4">
        <v>0</v>
      </c>
      <c r="AD1735" s="6"/>
      <c r="AE1735" s="6"/>
      <c r="AF1735" s="6"/>
      <c r="AG1735" s="6"/>
      <c r="AH1735" s="4">
        <v>0</v>
      </c>
      <c r="AI1735" s="4">
        <v>0</v>
      </c>
      <c r="AJ1735" s="6"/>
      <c r="AK1735" s="6"/>
      <c r="AL1735" s="6"/>
      <c r="AM1735" s="6"/>
      <c r="AN1735" s="4"/>
      <c r="AO1735" s="4">
        <v>2</v>
      </c>
      <c r="AP1735" s="4">
        <v>0</v>
      </c>
      <c r="AQ1735" s="4">
        <v>1</v>
      </c>
      <c r="AR1735" s="4">
        <v>1</v>
      </c>
      <c r="AS1735" s="6"/>
      <c r="AT1735" s="6"/>
      <c r="AU1735" s="6"/>
      <c r="AV1735" s="6"/>
      <c r="AW1735" s="4"/>
      <c r="AX1735" s="4"/>
      <c r="AY1735" s="6"/>
      <c r="AZ1735" s="4">
        <v>0</v>
      </c>
      <c r="BA1735" s="6"/>
      <c r="BB1735" s="6"/>
      <c r="BC1735" s="6"/>
      <c r="BD1735" s="6"/>
      <c r="BE1735" s="6"/>
      <c r="BF1735" s="6"/>
      <c r="BG1735" s="8">
        <v>9</v>
      </c>
      <c r="BH1735" s="6"/>
      <c r="BI1735" s="6"/>
      <c r="BJ1735" s="6"/>
      <c r="BK1735" s="4">
        <v>2876</v>
      </c>
      <c r="BL1735" s="4">
        <v>3492</v>
      </c>
      <c r="BM1735" s="4">
        <v>12</v>
      </c>
      <c r="BN1735" s="6"/>
      <c r="BO1735" s="6"/>
      <c r="BP1735" s="4">
        <v>0</v>
      </c>
      <c r="BQ1735" s="6"/>
      <c r="BR1735" s="4">
        <v>6348</v>
      </c>
      <c r="BS1735" s="4">
        <v>6291</v>
      </c>
      <c r="BT1735" s="4"/>
      <c r="BU1735" s="4"/>
      <c r="BV1735" s="4"/>
      <c r="BW1735" s="4"/>
    </row>
    <row r="1736" spans="1:75" customFormat="1">
      <c r="A1736" s="4" t="s">
        <v>131</v>
      </c>
      <c r="B1736" s="18">
        <v>41492</v>
      </c>
      <c r="C1736" s="4" t="s">
        <v>220</v>
      </c>
      <c r="D1736" s="5">
        <v>2013</v>
      </c>
      <c r="E1736" s="4" t="str">
        <f t="shared" si="401"/>
        <v>KingPrimary2013</v>
      </c>
      <c r="F1736" s="4">
        <v>1187888</v>
      </c>
      <c r="G1736" s="4">
        <v>75067</v>
      </c>
      <c r="H1736" s="4"/>
      <c r="I1736" s="4"/>
      <c r="J1736" s="4"/>
      <c r="K1736" s="6">
        <f t="shared" si="402"/>
        <v>0</v>
      </c>
      <c r="L1736" s="4"/>
      <c r="M1736" s="4"/>
      <c r="N1736" s="4">
        <v>347020</v>
      </c>
      <c r="O1736" s="4">
        <v>340236</v>
      </c>
      <c r="P1736" s="4"/>
      <c r="Q1736" s="6"/>
      <c r="R1736" s="4">
        <v>6784</v>
      </c>
      <c r="S1736" s="6"/>
      <c r="T1736" s="6"/>
      <c r="U1736" s="6"/>
      <c r="V1736" s="6"/>
      <c r="W1736" s="6"/>
      <c r="X1736" s="4">
        <v>0</v>
      </c>
      <c r="Y1736" s="2"/>
      <c r="Z1736" s="4">
        <v>17879</v>
      </c>
      <c r="AA1736" s="4">
        <v>2192</v>
      </c>
      <c r="AB1736" s="4">
        <v>2153</v>
      </c>
      <c r="AC1736" s="4">
        <v>39</v>
      </c>
      <c r="AD1736" s="6"/>
      <c r="AE1736" s="6"/>
      <c r="AF1736" s="6"/>
      <c r="AG1736" s="6"/>
      <c r="AH1736" s="4">
        <v>0</v>
      </c>
      <c r="AI1736" s="4">
        <v>0</v>
      </c>
      <c r="AJ1736" s="6"/>
      <c r="AK1736" s="6"/>
      <c r="AL1736" s="6"/>
      <c r="AM1736" s="6"/>
      <c r="AN1736" s="4"/>
      <c r="AO1736" s="4">
        <v>4</v>
      </c>
      <c r="AP1736" s="4">
        <v>0</v>
      </c>
      <c r="AQ1736" s="4">
        <v>4</v>
      </c>
      <c r="AR1736" s="4">
        <v>0</v>
      </c>
      <c r="AS1736" s="6"/>
      <c r="AT1736" s="6"/>
      <c r="AU1736" s="6"/>
      <c r="AV1736" s="6"/>
      <c r="AW1736" s="4"/>
      <c r="AX1736" s="4"/>
      <c r="AY1736" s="6"/>
      <c r="AZ1736" s="4">
        <v>106</v>
      </c>
      <c r="BA1736" s="6"/>
      <c r="BB1736" s="6"/>
      <c r="BC1736" s="6"/>
      <c r="BD1736" s="6"/>
      <c r="BE1736" s="6"/>
      <c r="BF1736" s="6"/>
      <c r="BG1736" s="8">
        <v>1266</v>
      </c>
      <c r="BH1736" s="6"/>
      <c r="BI1736" s="6"/>
      <c r="BJ1736" s="6"/>
      <c r="BK1736" s="4">
        <v>51746</v>
      </c>
      <c r="BL1736" s="4">
        <v>293902</v>
      </c>
      <c r="BM1736" s="4">
        <v>1110</v>
      </c>
      <c r="BN1736" s="6"/>
      <c r="BO1736" s="6"/>
      <c r="BP1736" s="4">
        <v>0</v>
      </c>
      <c r="BQ1736" s="6"/>
      <c r="BR1736" s="4">
        <v>344718</v>
      </c>
      <c r="BS1736" s="4">
        <v>337973</v>
      </c>
      <c r="BT1736" s="4"/>
      <c r="BU1736" s="4"/>
      <c r="BV1736" s="4"/>
      <c r="BW1736" s="4"/>
    </row>
    <row r="1737" spans="1:75" customFormat="1">
      <c r="A1737" s="4" t="s">
        <v>133</v>
      </c>
      <c r="B1737" s="18">
        <v>41492</v>
      </c>
      <c r="C1737" s="4" t="s">
        <v>220</v>
      </c>
      <c r="D1737" s="5">
        <v>2013</v>
      </c>
      <c r="E1737" s="4" t="str">
        <f t="shared" si="401"/>
        <v>KitsapPrimary2013</v>
      </c>
      <c r="F1737" s="4">
        <v>93964</v>
      </c>
      <c r="G1737" s="4">
        <v>5844</v>
      </c>
      <c r="H1737" s="4"/>
      <c r="I1737" s="4"/>
      <c r="J1737" s="4"/>
      <c r="K1737" s="6">
        <f t="shared" si="402"/>
        <v>0</v>
      </c>
      <c r="L1737" s="4"/>
      <c r="M1737" s="4"/>
      <c r="N1737" s="4">
        <v>26287</v>
      </c>
      <c r="O1737" s="4">
        <v>26051</v>
      </c>
      <c r="P1737" s="4"/>
      <c r="Q1737" s="6"/>
      <c r="R1737" s="4">
        <v>236</v>
      </c>
      <c r="S1737" s="6"/>
      <c r="T1737" s="6"/>
      <c r="U1737" s="6"/>
      <c r="V1737" s="6"/>
      <c r="W1737" s="6"/>
      <c r="X1737" s="4">
        <v>0</v>
      </c>
      <c r="Y1737" s="2"/>
      <c r="Z1737" s="4">
        <v>3461</v>
      </c>
      <c r="AA1737" s="4">
        <v>460</v>
      </c>
      <c r="AB1737" s="4">
        <v>449</v>
      </c>
      <c r="AC1737" s="4">
        <v>11</v>
      </c>
      <c r="AD1737" s="6"/>
      <c r="AE1737" s="6"/>
      <c r="AF1737" s="6"/>
      <c r="AG1737" s="6"/>
      <c r="AH1737" s="4">
        <v>0</v>
      </c>
      <c r="AI1737" s="4">
        <v>0</v>
      </c>
      <c r="AJ1737" s="6"/>
      <c r="AK1737" s="6"/>
      <c r="AL1737" s="6"/>
      <c r="AM1737" s="6"/>
      <c r="AN1737" s="4"/>
      <c r="AO1737" s="4">
        <v>0</v>
      </c>
      <c r="AP1737" s="4">
        <v>0</v>
      </c>
      <c r="AQ1737" s="4">
        <v>1</v>
      </c>
      <c r="AR1737" s="4">
        <v>1</v>
      </c>
      <c r="AS1737" s="6"/>
      <c r="AT1737" s="6"/>
      <c r="AU1737" s="6"/>
      <c r="AV1737" s="6"/>
      <c r="AW1737" s="4"/>
      <c r="AX1737" s="4"/>
      <c r="AY1737" s="6"/>
      <c r="AZ1737" s="4">
        <v>0</v>
      </c>
      <c r="BA1737" s="6"/>
      <c r="BB1737" s="6"/>
      <c r="BC1737" s="6"/>
      <c r="BD1737" s="6"/>
      <c r="BE1737" s="6"/>
      <c r="BF1737" s="6"/>
      <c r="BG1737" s="8">
        <v>33</v>
      </c>
      <c r="BH1737" s="6"/>
      <c r="BI1737" s="6"/>
      <c r="BJ1737" s="6"/>
      <c r="BK1737" s="4">
        <v>8591</v>
      </c>
      <c r="BL1737" s="4">
        <v>17663</v>
      </c>
      <c r="BM1737" s="4">
        <v>45</v>
      </c>
      <c r="BN1737" s="6"/>
      <c r="BO1737" s="6"/>
      <c r="BP1737" s="4">
        <v>0</v>
      </c>
      <c r="BQ1737" s="6"/>
      <c r="BR1737" s="4">
        <v>25827</v>
      </c>
      <c r="BS1737" s="4">
        <v>25601</v>
      </c>
      <c r="BT1737" s="4"/>
      <c r="BU1737" s="4"/>
      <c r="BV1737" s="4"/>
      <c r="BW1737" s="4"/>
    </row>
    <row r="1738" spans="1:75" customFormat="1">
      <c r="A1738" s="4" t="s">
        <v>135</v>
      </c>
      <c r="B1738" s="18">
        <v>41492</v>
      </c>
      <c r="C1738" s="4" t="s">
        <v>220</v>
      </c>
      <c r="D1738" s="5">
        <v>2013</v>
      </c>
      <c r="E1738" s="4" t="str">
        <f t="shared" si="401"/>
        <v>KittitasPrimary2013</v>
      </c>
      <c r="F1738" s="4">
        <v>22002</v>
      </c>
      <c r="G1738" s="4">
        <v>1800</v>
      </c>
      <c r="H1738" s="4"/>
      <c r="I1738" s="4"/>
      <c r="J1738" s="4"/>
      <c r="K1738" s="6">
        <f t="shared" si="402"/>
        <v>0</v>
      </c>
      <c r="L1738" s="4"/>
      <c r="M1738" s="4"/>
      <c r="N1738" s="4">
        <v>8815</v>
      </c>
      <c r="O1738" s="4">
        <v>8736</v>
      </c>
      <c r="P1738" s="4"/>
      <c r="Q1738" s="6"/>
      <c r="R1738" s="4">
        <v>76</v>
      </c>
      <c r="S1738" s="6"/>
      <c r="T1738" s="6"/>
      <c r="U1738" s="6"/>
      <c r="V1738" s="6"/>
      <c r="W1738" s="6"/>
      <c r="X1738" s="4">
        <v>3</v>
      </c>
      <c r="Y1738" s="2" t="s">
        <v>1230</v>
      </c>
      <c r="Z1738" s="4">
        <v>175</v>
      </c>
      <c r="AA1738" s="4">
        <v>24</v>
      </c>
      <c r="AB1738" s="4">
        <v>24</v>
      </c>
      <c r="AC1738" s="4">
        <v>0</v>
      </c>
      <c r="AD1738" s="6"/>
      <c r="AE1738" s="6"/>
      <c r="AF1738" s="6"/>
      <c r="AG1738" s="6"/>
      <c r="AH1738" s="4">
        <v>0</v>
      </c>
      <c r="AI1738" s="4">
        <v>0</v>
      </c>
      <c r="AJ1738" s="6"/>
      <c r="AK1738" s="6"/>
      <c r="AL1738" s="6"/>
      <c r="AM1738" s="6"/>
      <c r="AN1738" s="4"/>
      <c r="AO1738" s="4">
        <v>0</v>
      </c>
      <c r="AP1738" s="4">
        <v>0</v>
      </c>
      <c r="AQ1738" s="4">
        <v>0</v>
      </c>
      <c r="AR1738" s="4">
        <v>0</v>
      </c>
      <c r="AS1738" s="6"/>
      <c r="AT1738" s="6"/>
      <c r="AU1738" s="6"/>
      <c r="AV1738" s="6"/>
      <c r="AW1738" s="4"/>
      <c r="AX1738" s="4"/>
      <c r="AY1738" s="6"/>
      <c r="AZ1738" s="4">
        <v>0</v>
      </c>
      <c r="BA1738" s="6"/>
      <c r="BB1738" s="6"/>
      <c r="BC1738" s="6"/>
      <c r="BD1738" s="6"/>
      <c r="BE1738" s="6"/>
      <c r="BF1738" s="6"/>
      <c r="BG1738" s="8">
        <v>5</v>
      </c>
      <c r="BH1738" s="6"/>
      <c r="BI1738" s="6"/>
      <c r="BJ1738" s="6"/>
      <c r="BK1738" s="4">
        <v>201</v>
      </c>
      <c r="BL1738" s="4">
        <v>8609</v>
      </c>
      <c r="BM1738" s="4">
        <v>0</v>
      </c>
      <c r="BN1738" s="6"/>
      <c r="BO1738" s="6"/>
      <c r="BP1738" s="4">
        <v>0</v>
      </c>
      <c r="BQ1738" s="6"/>
      <c r="BR1738" s="4">
        <v>8791</v>
      </c>
      <c r="BS1738" s="4">
        <v>8712</v>
      </c>
      <c r="BT1738" s="4"/>
      <c r="BU1738" s="4"/>
      <c r="BV1738" s="4"/>
      <c r="BW1738" s="4"/>
    </row>
    <row r="1739" spans="1:75" customFormat="1">
      <c r="A1739" s="4" t="s">
        <v>137</v>
      </c>
      <c r="B1739" s="18">
        <v>41492</v>
      </c>
      <c r="C1739" s="4" t="s">
        <v>220</v>
      </c>
      <c r="D1739" s="5">
        <v>2013</v>
      </c>
      <c r="E1739" s="4" t="str">
        <f t="shared" si="401"/>
        <v>KlickitatPrimary2013</v>
      </c>
      <c r="F1739" s="4">
        <v>13181</v>
      </c>
      <c r="G1739" s="4">
        <v>930</v>
      </c>
      <c r="H1739" s="4"/>
      <c r="I1739" s="4"/>
      <c r="J1739" s="4"/>
      <c r="K1739" s="6">
        <f t="shared" si="402"/>
        <v>0</v>
      </c>
      <c r="L1739" s="4"/>
      <c r="M1739" s="4"/>
      <c r="N1739" s="4">
        <v>5609</v>
      </c>
      <c r="O1739" s="4">
        <v>5570</v>
      </c>
      <c r="P1739" s="4"/>
      <c r="Q1739" s="6"/>
      <c r="R1739" s="4">
        <v>39</v>
      </c>
      <c r="S1739" s="6"/>
      <c r="T1739" s="6"/>
      <c r="U1739" s="6"/>
      <c r="V1739" s="6"/>
      <c r="W1739" s="6"/>
      <c r="X1739" s="4">
        <v>0</v>
      </c>
      <c r="Y1739" s="2"/>
      <c r="Z1739" s="4">
        <v>137</v>
      </c>
      <c r="AA1739" s="4">
        <v>12</v>
      </c>
      <c r="AB1739" s="4">
        <v>12</v>
      </c>
      <c r="AC1739" s="4">
        <v>0</v>
      </c>
      <c r="AD1739" s="6"/>
      <c r="AE1739" s="6"/>
      <c r="AF1739" s="6"/>
      <c r="AG1739" s="6"/>
      <c r="AH1739" s="4">
        <v>0</v>
      </c>
      <c r="AI1739" s="4">
        <v>0</v>
      </c>
      <c r="AJ1739" s="6"/>
      <c r="AK1739" s="6"/>
      <c r="AL1739" s="6"/>
      <c r="AM1739" s="6"/>
      <c r="AN1739" s="4"/>
      <c r="AO1739" s="4">
        <v>0</v>
      </c>
      <c r="AP1739" s="4">
        <v>0</v>
      </c>
      <c r="AQ1739" s="4">
        <v>0</v>
      </c>
      <c r="AR1739" s="4">
        <v>0</v>
      </c>
      <c r="AS1739" s="6"/>
      <c r="AT1739" s="6"/>
      <c r="AU1739" s="6"/>
      <c r="AV1739" s="6"/>
      <c r="AW1739" s="4"/>
      <c r="AX1739" s="4"/>
      <c r="AY1739" s="6"/>
      <c r="AZ1739" s="4">
        <v>0</v>
      </c>
      <c r="BA1739" s="6"/>
      <c r="BB1739" s="6"/>
      <c r="BC1739" s="6"/>
      <c r="BD1739" s="6"/>
      <c r="BE1739" s="6"/>
      <c r="BF1739" s="6"/>
      <c r="BG1739" s="8">
        <v>1</v>
      </c>
      <c r="BH1739" s="6"/>
      <c r="BI1739" s="6"/>
      <c r="BJ1739" s="6"/>
      <c r="BK1739" s="4">
        <v>5608</v>
      </c>
      <c r="BL1739" s="4">
        <v>0</v>
      </c>
      <c r="BM1739" s="4">
        <v>4</v>
      </c>
      <c r="BN1739" s="6"/>
      <c r="BO1739" s="6"/>
      <c r="BP1739" s="4">
        <v>0</v>
      </c>
      <c r="BQ1739" s="6"/>
      <c r="BR1739" s="4">
        <v>5597</v>
      </c>
      <c r="BS1739" s="4">
        <v>5558</v>
      </c>
      <c r="BT1739" s="4"/>
      <c r="BU1739" s="4"/>
      <c r="BV1739" s="4"/>
      <c r="BW1739" s="4"/>
    </row>
    <row r="1740" spans="1:75" customFormat="1">
      <c r="A1740" s="4" t="s">
        <v>139</v>
      </c>
      <c r="B1740" s="18">
        <v>41492</v>
      </c>
      <c r="C1740" s="4" t="s">
        <v>220</v>
      </c>
      <c r="D1740" s="5">
        <v>2013</v>
      </c>
      <c r="E1740" s="4" t="str">
        <f t="shared" si="401"/>
        <v>LewisPrimary2013</v>
      </c>
      <c r="F1740" s="4">
        <v>17628</v>
      </c>
      <c r="G1740" s="4">
        <v>1200</v>
      </c>
      <c r="H1740" s="4"/>
      <c r="I1740" s="4"/>
      <c r="J1740" s="4"/>
      <c r="K1740" s="6">
        <f t="shared" si="402"/>
        <v>0</v>
      </c>
      <c r="L1740" s="4"/>
      <c r="M1740" s="4"/>
      <c r="N1740" s="4">
        <v>5209</v>
      </c>
      <c r="O1740" s="4">
        <v>5129</v>
      </c>
      <c r="P1740" s="4"/>
      <c r="Q1740" s="6"/>
      <c r="R1740" s="4">
        <v>80</v>
      </c>
      <c r="S1740" s="6"/>
      <c r="T1740" s="6"/>
      <c r="U1740" s="6"/>
      <c r="V1740" s="6"/>
      <c r="W1740" s="6"/>
      <c r="X1740" s="4">
        <v>0</v>
      </c>
      <c r="Y1740" s="2"/>
      <c r="Z1740" s="4">
        <v>141</v>
      </c>
      <c r="AA1740" s="4">
        <v>9</v>
      </c>
      <c r="AB1740" s="4">
        <v>8</v>
      </c>
      <c r="AC1740" s="4">
        <v>1</v>
      </c>
      <c r="AD1740" s="6"/>
      <c r="AE1740" s="6"/>
      <c r="AF1740" s="6"/>
      <c r="AG1740" s="6"/>
      <c r="AH1740" s="4">
        <v>0</v>
      </c>
      <c r="AI1740" s="4">
        <v>0</v>
      </c>
      <c r="AJ1740" s="6"/>
      <c r="AK1740" s="6"/>
      <c r="AL1740" s="6"/>
      <c r="AM1740" s="6"/>
      <c r="AN1740" s="4"/>
      <c r="AO1740" s="4">
        <v>0</v>
      </c>
      <c r="AP1740" s="4">
        <v>0</v>
      </c>
      <c r="AQ1740" s="4">
        <v>0</v>
      </c>
      <c r="AR1740" s="4">
        <v>0</v>
      </c>
      <c r="AS1740" s="6"/>
      <c r="AT1740" s="6"/>
      <c r="AU1740" s="6"/>
      <c r="AV1740" s="6"/>
      <c r="AW1740" s="4"/>
      <c r="AX1740" s="4"/>
      <c r="AY1740" s="6"/>
      <c r="AZ1740" s="4">
        <v>0</v>
      </c>
      <c r="BA1740" s="6"/>
      <c r="BB1740" s="6"/>
      <c r="BC1740" s="6"/>
      <c r="BD1740" s="6"/>
      <c r="BE1740" s="6"/>
      <c r="BF1740" s="6"/>
      <c r="BG1740" s="8">
        <v>2</v>
      </c>
      <c r="BH1740" s="6"/>
      <c r="BI1740" s="6"/>
      <c r="BJ1740" s="6"/>
      <c r="BK1740" s="4">
        <v>667</v>
      </c>
      <c r="BL1740" s="4">
        <v>4540</v>
      </c>
      <c r="BM1740" s="4">
        <v>3</v>
      </c>
      <c r="BN1740" s="6"/>
      <c r="BO1740" s="6"/>
      <c r="BP1740" s="4">
        <v>0</v>
      </c>
      <c r="BQ1740" s="6"/>
      <c r="BR1740" s="4">
        <v>5200</v>
      </c>
      <c r="BS1740" s="4">
        <v>5121</v>
      </c>
      <c r="BT1740" s="4"/>
      <c r="BU1740" s="4"/>
      <c r="BV1740" s="4"/>
      <c r="BW1740" s="4"/>
    </row>
    <row r="1741" spans="1:75" customFormat="1">
      <c r="A1741" s="4" t="s">
        <v>141</v>
      </c>
      <c r="B1741" s="18">
        <v>41492</v>
      </c>
      <c r="C1741" s="4" t="s">
        <v>220</v>
      </c>
      <c r="D1741" s="5">
        <v>2013</v>
      </c>
      <c r="E1741" s="4" t="str">
        <f t="shared" si="401"/>
        <v>LincolnPrimary2013</v>
      </c>
      <c r="F1741" s="4">
        <v>978</v>
      </c>
      <c r="G1741" s="4">
        <v>64</v>
      </c>
      <c r="H1741" s="4"/>
      <c r="I1741" s="4"/>
      <c r="J1741" s="4"/>
      <c r="K1741" s="6">
        <f t="shared" si="402"/>
        <v>0</v>
      </c>
      <c r="L1741" s="4"/>
      <c r="M1741" s="4"/>
      <c r="N1741" s="4">
        <v>487</v>
      </c>
      <c r="O1741" s="4">
        <v>487</v>
      </c>
      <c r="P1741" s="4"/>
      <c r="Q1741" s="6"/>
      <c r="R1741" s="4">
        <v>0</v>
      </c>
      <c r="S1741" s="6"/>
      <c r="T1741" s="6"/>
      <c r="U1741" s="6"/>
      <c r="V1741" s="6"/>
      <c r="W1741" s="6"/>
      <c r="X1741" s="4">
        <v>0</v>
      </c>
      <c r="Y1741" s="2"/>
      <c r="Z1741" s="4">
        <v>14</v>
      </c>
      <c r="AA1741" s="4">
        <v>6</v>
      </c>
      <c r="AB1741" s="4">
        <v>6</v>
      </c>
      <c r="AC1741" s="4">
        <v>0</v>
      </c>
      <c r="AD1741" s="6"/>
      <c r="AE1741" s="6"/>
      <c r="AF1741" s="6"/>
      <c r="AG1741" s="6"/>
      <c r="AH1741" s="4">
        <v>0</v>
      </c>
      <c r="AI1741" s="4">
        <v>0</v>
      </c>
      <c r="AJ1741" s="6"/>
      <c r="AK1741" s="6"/>
      <c r="AL1741" s="6"/>
      <c r="AM1741" s="6"/>
      <c r="AN1741" s="4"/>
      <c r="AO1741" s="4">
        <v>0</v>
      </c>
      <c r="AP1741" s="4">
        <v>0</v>
      </c>
      <c r="AQ1741" s="4">
        <v>0</v>
      </c>
      <c r="AR1741" s="4">
        <v>0</v>
      </c>
      <c r="AS1741" s="6"/>
      <c r="AT1741" s="6"/>
      <c r="AU1741" s="6"/>
      <c r="AV1741" s="6"/>
      <c r="AW1741" s="4"/>
      <c r="AX1741" s="4"/>
      <c r="AY1741" s="6"/>
      <c r="AZ1741" s="4">
        <v>0</v>
      </c>
      <c r="BA1741" s="6"/>
      <c r="BB1741" s="6"/>
      <c r="BC1741" s="6"/>
      <c r="BD1741" s="6"/>
      <c r="BE1741" s="6"/>
      <c r="BF1741" s="6"/>
      <c r="BG1741" s="8">
        <v>0</v>
      </c>
      <c r="BH1741" s="6"/>
      <c r="BI1741" s="6"/>
      <c r="BJ1741" s="6"/>
      <c r="BK1741" s="4">
        <v>26</v>
      </c>
      <c r="BL1741" s="4">
        <v>461</v>
      </c>
      <c r="BM1741" s="4">
        <v>0</v>
      </c>
      <c r="BN1741" s="6"/>
      <c r="BO1741" s="6"/>
      <c r="BP1741" s="4">
        <v>0</v>
      </c>
      <c r="BQ1741" s="6"/>
      <c r="BR1741" s="4">
        <v>481</v>
      </c>
      <c r="BS1741" s="4">
        <v>481</v>
      </c>
      <c r="BT1741" s="4"/>
      <c r="BU1741" s="4"/>
      <c r="BV1741" s="4"/>
      <c r="BW1741" s="4"/>
    </row>
    <row r="1742" spans="1:75" customFormat="1">
      <c r="A1742" s="4" t="s">
        <v>143</v>
      </c>
      <c r="B1742" s="18">
        <v>41492</v>
      </c>
      <c r="C1742" s="4" t="s">
        <v>220</v>
      </c>
      <c r="D1742" s="5">
        <v>2013</v>
      </c>
      <c r="E1742" s="4" t="str">
        <f t="shared" si="401"/>
        <v>MasonPrimary2013</v>
      </c>
      <c r="F1742" s="4">
        <v>35232</v>
      </c>
      <c r="G1742" s="4">
        <v>2196</v>
      </c>
      <c r="H1742" s="4"/>
      <c r="I1742" s="4"/>
      <c r="J1742" s="4"/>
      <c r="K1742" s="6">
        <f t="shared" si="402"/>
        <v>0</v>
      </c>
      <c r="L1742" s="4"/>
      <c r="M1742" s="4"/>
      <c r="N1742" s="4">
        <v>9182</v>
      </c>
      <c r="O1742" s="4">
        <v>9096</v>
      </c>
      <c r="P1742" s="4"/>
      <c r="Q1742" s="6"/>
      <c r="R1742" s="4">
        <v>86</v>
      </c>
      <c r="S1742" s="6"/>
      <c r="T1742" s="6"/>
      <c r="U1742" s="6"/>
      <c r="V1742" s="6"/>
      <c r="W1742" s="6"/>
      <c r="X1742" s="4">
        <v>0</v>
      </c>
      <c r="Y1742" s="2"/>
      <c r="Z1742" s="4">
        <v>479</v>
      </c>
      <c r="AA1742" s="4">
        <v>40</v>
      </c>
      <c r="AB1742" s="4">
        <v>39</v>
      </c>
      <c r="AC1742" s="4">
        <v>1</v>
      </c>
      <c r="AD1742" s="6"/>
      <c r="AE1742" s="6"/>
      <c r="AF1742" s="6"/>
      <c r="AG1742" s="6"/>
      <c r="AH1742" s="4">
        <v>0</v>
      </c>
      <c r="AI1742" s="4">
        <v>0</v>
      </c>
      <c r="AJ1742" s="6"/>
      <c r="AK1742" s="6"/>
      <c r="AL1742" s="6"/>
      <c r="AM1742" s="6"/>
      <c r="AN1742" s="4"/>
      <c r="AO1742" s="4">
        <v>0</v>
      </c>
      <c r="AP1742" s="4">
        <v>0</v>
      </c>
      <c r="AQ1742" s="4">
        <v>0</v>
      </c>
      <c r="AR1742" s="4">
        <v>0</v>
      </c>
      <c r="AS1742" s="6"/>
      <c r="AT1742" s="6"/>
      <c r="AU1742" s="6"/>
      <c r="AV1742" s="6"/>
      <c r="AW1742" s="4"/>
      <c r="AX1742" s="4"/>
      <c r="AY1742" s="6"/>
      <c r="AZ1742" s="4">
        <v>0</v>
      </c>
      <c r="BA1742" s="6"/>
      <c r="BB1742" s="6"/>
      <c r="BC1742" s="6"/>
      <c r="BD1742" s="6"/>
      <c r="BE1742" s="6"/>
      <c r="BF1742" s="6"/>
      <c r="BG1742" s="8">
        <v>5</v>
      </c>
      <c r="BH1742" s="6"/>
      <c r="BI1742" s="6"/>
      <c r="BJ1742" s="6"/>
      <c r="BK1742" s="4">
        <v>5319</v>
      </c>
      <c r="BL1742" s="4">
        <v>3858</v>
      </c>
      <c r="BM1742" s="4">
        <v>9</v>
      </c>
      <c r="BN1742" s="6"/>
      <c r="BO1742" s="6"/>
      <c r="BP1742" s="4">
        <v>0</v>
      </c>
      <c r="BQ1742" s="6"/>
      <c r="BR1742" s="4">
        <v>9142</v>
      </c>
      <c r="BS1742" s="4">
        <v>9057</v>
      </c>
      <c r="BT1742" s="4"/>
      <c r="BU1742" s="4"/>
      <c r="BV1742" s="4"/>
      <c r="BW1742" s="4"/>
    </row>
    <row r="1743" spans="1:75" customFormat="1">
      <c r="A1743" s="4" t="s">
        <v>145</v>
      </c>
      <c r="B1743" s="18">
        <v>41492</v>
      </c>
      <c r="C1743" s="4" t="s">
        <v>220</v>
      </c>
      <c r="D1743" s="5">
        <v>2013</v>
      </c>
      <c r="E1743" s="4" t="str">
        <f t="shared" si="401"/>
        <v>OkanoganPrimary2013</v>
      </c>
      <c r="F1743" s="4">
        <v>13807</v>
      </c>
      <c r="G1743" s="4">
        <v>950</v>
      </c>
      <c r="H1743" s="4"/>
      <c r="I1743" s="4"/>
      <c r="J1743" s="4"/>
      <c r="K1743" s="6">
        <f t="shared" si="402"/>
        <v>0</v>
      </c>
      <c r="L1743" s="4"/>
      <c r="M1743" s="4"/>
      <c r="N1743" s="4">
        <v>3718</v>
      </c>
      <c r="O1743" s="4">
        <v>3644</v>
      </c>
      <c r="P1743" s="4"/>
      <c r="Q1743" s="6"/>
      <c r="R1743" s="4">
        <v>74</v>
      </c>
      <c r="S1743" s="6"/>
      <c r="T1743" s="6"/>
      <c r="U1743" s="6"/>
      <c r="V1743" s="6"/>
      <c r="W1743" s="6"/>
      <c r="X1743" s="4">
        <v>0</v>
      </c>
      <c r="Y1743" s="2"/>
      <c r="Z1743" s="4">
        <v>123</v>
      </c>
      <c r="AA1743" s="4">
        <v>12</v>
      </c>
      <c r="AB1743" s="4">
        <v>12</v>
      </c>
      <c r="AC1743" s="4">
        <v>0</v>
      </c>
      <c r="AD1743" s="6"/>
      <c r="AE1743" s="6"/>
      <c r="AF1743" s="6"/>
      <c r="AG1743" s="6"/>
      <c r="AH1743" s="4">
        <v>0</v>
      </c>
      <c r="AI1743" s="4">
        <v>0</v>
      </c>
      <c r="AJ1743" s="6"/>
      <c r="AK1743" s="6"/>
      <c r="AL1743" s="6"/>
      <c r="AM1743" s="6"/>
      <c r="AN1743" s="4"/>
      <c r="AO1743" s="4">
        <v>0</v>
      </c>
      <c r="AP1743" s="4">
        <v>0</v>
      </c>
      <c r="AQ1743" s="4">
        <v>0</v>
      </c>
      <c r="AR1743" s="4">
        <v>0</v>
      </c>
      <c r="AS1743" s="6"/>
      <c r="AT1743" s="6"/>
      <c r="AU1743" s="6"/>
      <c r="AV1743" s="6"/>
      <c r="AW1743" s="4"/>
      <c r="AX1743" s="4"/>
      <c r="AY1743" s="6"/>
      <c r="AZ1743" s="4">
        <v>0</v>
      </c>
      <c r="BA1743" s="6"/>
      <c r="BB1743" s="6"/>
      <c r="BC1743" s="6"/>
      <c r="BD1743" s="6"/>
      <c r="BE1743" s="6"/>
      <c r="BF1743" s="6"/>
      <c r="BG1743" s="8">
        <v>2</v>
      </c>
      <c r="BH1743" s="6"/>
      <c r="BI1743" s="6"/>
      <c r="BJ1743" s="6"/>
      <c r="BK1743" s="4">
        <v>467</v>
      </c>
      <c r="BL1743" s="4">
        <v>3249</v>
      </c>
      <c r="BM1743" s="4">
        <v>5</v>
      </c>
      <c r="BN1743" s="6"/>
      <c r="BO1743" s="6"/>
      <c r="BP1743" s="4">
        <v>0</v>
      </c>
      <c r="BQ1743" s="6"/>
      <c r="BR1743" s="4">
        <v>3706</v>
      </c>
      <c r="BS1743" s="4">
        <v>3632</v>
      </c>
      <c r="BT1743" s="4"/>
      <c r="BU1743" s="4"/>
      <c r="BV1743" s="4"/>
      <c r="BW1743" s="4"/>
    </row>
    <row r="1744" spans="1:75" customFormat="1">
      <c r="A1744" s="4" t="s">
        <v>147</v>
      </c>
      <c r="B1744" s="18">
        <v>41492</v>
      </c>
      <c r="C1744" s="4" t="s">
        <v>220</v>
      </c>
      <c r="D1744" s="5">
        <v>2013</v>
      </c>
      <c r="E1744" s="4" t="str">
        <f t="shared" si="401"/>
        <v>PacificPrimary2013</v>
      </c>
      <c r="F1744" s="4">
        <v>550</v>
      </c>
      <c r="G1744" s="4">
        <v>20</v>
      </c>
      <c r="H1744" s="4"/>
      <c r="I1744" s="4"/>
      <c r="J1744" s="4"/>
      <c r="K1744" s="6">
        <f t="shared" si="402"/>
        <v>0</v>
      </c>
      <c r="L1744" s="4"/>
      <c r="M1744" s="4"/>
      <c r="N1744" s="4">
        <v>240</v>
      </c>
      <c r="O1744" s="4">
        <v>235</v>
      </c>
      <c r="P1744" s="4"/>
      <c r="Q1744" s="6"/>
      <c r="R1744" s="4">
        <v>5</v>
      </c>
      <c r="S1744" s="6"/>
      <c r="T1744" s="6"/>
      <c r="U1744" s="6"/>
      <c r="V1744" s="6"/>
      <c r="W1744" s="6"/>
      <c r="X1744" s="4">
        <v>0</v>
      </c>
      <c r="Y1744" s="2"/>
      <c r="Z1744" s="4">
        <v>3</v>
      </c>
      <c r="AA1744" s="4">
        <v>3</v>
      </c>
      <c r="AB1744" s="4">
        <v>3</v>
      </c>
      <c r="AC1744" s="4">
        <v>0</v>
      </c>
      <c r="AD1744" s="6"/>
      <c r="AE1744" s="6"/>
      <c r="AF1744" s="6"/>
      <c r="AG1744" s="6"/>
      <c r="AH1744" s="4">
        <v>0</v>
      </c>
      <c r="AI1744" s="4">
        <v>0</v>
      </c>
      <c r="AJ1744" s="6"/>
      <c r="AK1744" s="6"/>
      <c r="AL1744" s="6"/>
      <c r="AM1744" s="6"/>
      <c r="AN1744" s="4"/>
      <c r="AO1744" s="4">
        <v>0</v>
      </c>
      <c r="AP1744" s="4">
        <v>0</v>
      </c>
      <c r="AQ1744" s="4">
        <v>0</v>
      </c>
      <c r="AR1744" s="4">
        <v>0</v>
      </c>
      <c r="AS1744" s="6"/>
      <c r="AT1744" s="6"/>
      <c r="AU1744" s="6"/>
      <c r="AV1744" s="6"/>
      <c r="AW1744" s="4"/>
      <c r="AX1744" s="4"/>
      <c r="AY1744" s="6"/>
      <c r="AZ1744" s="4">
        <v>0</v>
      </c>
      <c r="BA1744" s="6"/>
      <c r="BB1744" s="6"/>
      <c r="BC1744" s="6"/>
      <c r="BD1744" s="6"/>
      <c r="BE1744" s="6"/>
      <c r="BF1744" s="6"/>
      <c r="BG1744" s="8">
        <v>0</v>
      </c>
      <c r="BH1744" s="6"/>
      <c r="BI1744" s="6"/>
      <c r="BJ1744" s="6"/>
      <c r="BK1744" s="4">
        <v>5</v>
      </c>
      <c r="BL1744" s="4">
        <v>235</v>
      </c>
      <c r="BM1744" s="4">
        <v>0</v>
      </c>
      <c r="BN1744" s="6"/>
      <c r="BO1744" s="6"/>
      <c r="BP1744" s="4">
        <v>0</v>
      </c>
      <c r="BQ1744" s="6"/>
      <c r="BR1744" s="4">
        <v>237</v>
      </c>
      <c r="BS1744" s="4">
        <v>232</v>
      </c>
      <c r="BT1744" s="4"/>
      <c r="BU1744" s="4"/>
      <c r="BV1744" s="4"/>
      <c r="BW1744" s="4"/>
    </row>
    <row r="1745" spans="1:75" customFormat="1">
      <c r="A1745" s="4" t="s">
        <v>149</v>
      </c>
      <c r="B1745" s="18">
        <v>41492</v>
      </c>
      <c r="C1745" s="4" t="s">
        <v>220</v>
      </c>
      <c r="D1745" s="5">
        <v>2013</v>
      </c>
      <c r="E1745" s="4" t="str">
        <f t="shared" si="401"/>
        <v>Pend OreillePrimary2013</v>
      </c>
      <c r="F1745" s="4">
        <v>8379</v>
      </c>
      <c r="G1745" s="4">
        <v>1245</v>
      </c>
      <c r="H1745" s="4"/>
      <c r="I1745" s="4"/>
      <c r="J1745" s="4"/>
      <c r="K1745" s="6">
        <f t="shared" si="402"/>
        <v>0</v>
      </c>
      <c r="L1745" s="4"/>
      <c r="M1745" s="4"/>
      <c r="N1745" s="4">
        <v>2380</v>
      </c>
      <c r="O1745" s="4">
        <v>2220</v>
      </c>
      <c r="P1745" s="4"/>
      <c r="Q1745" s="6"/>
      <c r="R1745" s="4">
        <v>160</v>
      </c>
      <c r="S1745" s="6"/>
      <c r="T1745" s="6"/>
      <c r="U1745" s="6"/>
      <c r="V1745" s="6"/>
      <c r="W1745" s="6"/>
      <c r="X1745" s="4">
        <v>0</v>
      </c>
      <c r="Y1745" s="2"/>
      <c r="Z1745" s="4">
        <v>79</v>
      </c>
      <c r="AA1745" s="4">
        <v>12</v>
      </c>
      <c r="AB1745" s="4">
        <v>4</v>
      </c>
      <c r="AC1745" s="4">
        <v>8</v>
      </c>
      <c r="AD1745" s="6"/>
      <c r="AE1745" s="6"/>
      <c r="AF1745" s="6"/>
      <c r="AG1745" s="6"/>
      <c r="AH1745" s="4">
        <v>0</v>
      </c>
      <c r="AI1745" s="4">
        <v>0</v>
      </c>
      <c r="AJ1745" s="6"/>
      <c r="AK1745" s="6"/>
      <c r="AL1745" s="6"/>
      <c r="AM1745" s="6"/>
      <c r="AN1745" s="4"/>
      <c r="AO1745" s="4">
        <v>0</v>
      </c>
      <c r="AP1745" s="4">
        <v>0</v>
      </c>
      <c r="AQ1745" s="4">
        <v>0</v>
      </c>
      <c r="AR1745" s="4">
        <v>0</v>
      </c>
      <c r="AS1745" s="6"/>
      <c r="AT1745" s="6"/>
      <c r="AU1745" s="6"/>
      <c r="AV1745" s="6"/>
      <c r="AW1745" s="4"/>
      <c r="AX1745" s="4"/>
      <c r="AY1745" s="6"/>
      <c r="AZ1745" s="4">
        <v>0</v>
      </c>
      <c r="BA1745" s="6"/>
      <c r="BB1745" s="6"/>
      <c r="BC1745" s="6"/>
      <c r="BD1745" s="6"/>
      <c r="BE1745" s="6"/>
      <c r="BF1745" s="6"/>
      <c r="BG1745" s="8">
        <v>0</v>
      </c>
      <c r="BH1745" s="6"/>
      <c r="BI1745" s="6"/>
      <c r="BJ1745" s="6"/>
      <c r="BK1745" s="4">
        <v>965</v>
      </c>
      <c r="BL1745" s="4">
        <v>1415</v>
      </c>
      <c r="BM1745" s="4">
        <v>0</v>
      </c>
      <c r="BN1745" s="6"/>
      <c r="BO1745" s="6"/>
      <c r="BP1745" s="4">
        <v>0</v>
      </c>
      <c r="BQ1745" s="6"/>
      <c r="BR1745" s="4">
        <v>2368</v>
      </c>
      <c r="BS1745" s="4">
        <v>2216</v>
      </c>
      <c r="BT1745" s="4"/>
      <c r="BU1745" s="4"/>
      <c r="BV1745" s="4"/>
      <c r="BW1745" s="4"/>
    </row>
    <row r="1746" spans="1:75" customFormat="1">
      <c r="A1746" s="4" t="s">
        <v>151</v>
      </c>
      <c r="B1746" s="18">
        <v>41492</v>
      </c>
      <c r="C1746" s="4" t="s">
        <v>220</v>
      </c>
      <c r="D1746" s="5">
        <v>2013</v>
      </c>
      <c r="E1746" s="4" t="str">
        <f t="shared" si="401"/>
        <v>PiercePrimary2013</v>
      </c>
      <c r="F1746" s="4">
        <v>445539</v>
      </c>
      <c r="G1746" s="4">
        <v>36475</v>
      </c>
      <c r="H1746" s="4"/>
      <c r="I1746" s="4"/>
      <c r="J1746" s="4"/>
      <c r="K1746" s="6">
        <f t="shared" si="402"/>
        <v>0</v>
      </c>
      <c r="L1746" s="4"/>
      <c r="M1746" s="4"/>
      <c r="N1746" s="4">
        <v>89056</v>
      </c>
      <c r="O1746" s="4">
        <v>88638</v>
      </c>
      <c r="P1746" s="4"/>
      <c r="Q1746" s="6"/>
      <c r="R1746" s="4">
        <v>423</v>
      </c>
      <c r="S1746" s="6"/>
      <c r="T1746" s="6"/>
      <c r="U1746" s="6"/>
      <c r="V1746" s="6"/>
      <c r="W1746" s="6"/>
      <c r="X1746" s="4">
        <v>-5</v>
      </c>
      <c r="Y1746" s="2" t="s">
        <v>1231</v>
      </c>
      <c r="Z1746" s="4">
        <v>13942</v>
      </c>
      <c r="AA1746" s="4">
        <v>1492</v>
      </c>
      <c r="AB1746" s="4">
        <v>1475</v>
      </c>
      <c r="AC1746" s="4">
        <v>17</v>
      </c>
      <c r="AD1746" s="6"/>
      <c r="AE1746" s="6"/>
      <c r="AF1746" s="6"/>
      <c r="AG1746" s="6"/>
      <c r="AH1746" s="4">
        <v>0</v>
      </c>
      <c r="AI1746" s="4">
        <v>0</v>
      </c>
      <c r="AJ1746" s="6"/>
      <c r="AK1746" s="6"/>
      <c r="AL1746" s="6"/>
      <c r="AM1746" s="6"/>
      <c r="AN1746" s="4"/>
      <c r="AO1746" s="4">
        <v>2</v>
      </c>
      <c r="AP1746" s="4">
        <v>0</v>
      </c>
      <c r="AQ1746" s="4">
        <v>0</v>
      </c>
      <c r="AR1746" s="4">
        <v>2</v>
      </c>
      <c r="AS1746" s="6"/>
      <c r="AT1746" s="6"/>
      <c r="AU1746" s="6"/>
      <c r="AV1746" s="6"/>
      <c r="AW1746" s="4"/>
      <c r="AX1746" s="4"/>
      <c r="AY1746" s="6"/>
      <c r="AZ1746" s="4">
        <v>55</v>
      </c>
      <c r="BA1746" s="6"/>
      <c r="BB1746" s="6"/>
      <c r="BC1746" s="6"/>
      <c r="BD1746" s="6"/>
      <c r="BE1746" s="6"/>
      <c r="BF1746" s="6"/>
      <c r="BG1746" s="8">
        <v>29</v>
      </c>
      <c r="BH1746" s="6"/>
      <c r="BI1746" s="6"/>
      <c r="BJ1746" s="6"/>
      <c r="BK1746" s="4">
        <v>39072</v>
      </c>
      <c r="BL1746" s="4">
        <v>49900</v>
      </c>
      <c r="BM1746" s="4">
        <v>39</v>
      </c>
      <c r="BN1746" s="6"/>
      <c r="BO1746" s="6"/>
      <c r="BP1746" s="4">
        <v>0</v>
      </c>
      <c r="BQ1746" s="6"/>
      <c r="BR1746" s="4">
        <v>87507</v>
      </c>
      <c r="BS1746" s="4">
        <v>87108</v>
      </c>
      <c r="BT1746" s="4"/>
      <c r="BU1746" s="4"/>
      <c r="BV1746" s="4"/>
      <c r="BW1746" s="4"/>
    </row>
    <row r="1747" spans="1:75" customFormat="1">
      <c r="A1747" s="4" t="s">
        <v>153</v>
      </c>
      <c r="B1747" s="18">
        <v>41492</v>
      </c>
      <c r="C1747" s="4" t="s">
        <v>220</v>
      </c>
      <c r="D1747" s="5">
        <v>2013</v>
      </c>
      <c r="E1747" s="4" t="str">
        <f t="shared" si="401"/>
        <v>San JuanPrimary2013</v>
      </c>
      <c r="F1747" s="4">
        <v>1361</v>
      </c>
      <c r="G1747" s="4">
        <v>105</v>
      </c>
      <c r="H1747" s="4"/>
      <c r="I1747" s="4"/>
      <c r="J1747" s="4"/>
      <c r="K1747" s="6">
        <f t="shared" si="402"/>
        <v>0</v>
      </c>
      <c r="L1747" s="4"/>
      <c r="M1747" s="4"/>
      <c r="N1747" s="4">
        <v>463</v>
      </c>
      <c r="O1747" s="4">
        <v>452</v>
      </c>
      <c r="P1747" s="4"/>
      <c r="Q1747" s="6"/>
      <c r="R1747" s="4">
        <v>11</v>
      </c>
      <c r="S1747" s="6"/>
      <c r="T1747" s="6"/>
      <c r="U1747" s="6"/>
      <c r="V1747" s="6"/>
      <c r="W1747" s="6"/>
      <c r="X1747" s="4">
        <v>0</v>
      </c>
      <c r="Y1747" s="2"/>
      <c r="Z1747" s="4">
        <v>25</v>
      </c>
      <c r="AA1747" s="4">
        <v>0</v>
      </c>
      <c r="AB1747" s="4">
        <v>0</v>
      </c>
      <c r="AC1747" s="4">
        <v>0</v>
      </c>
      <c r="AD1747" s="6"/>
      <c r="AE1747" s="6"/>
      <c r="AF1747" s="6"/>
      <c r="AG1747" s="6"/>
      <c r="AH1747" s="4">
        <v>0</v>
      </c>
      <c r="AI1747" s="4">
        <v>0</v>
      </c>
      <c r="AJ1747" s="6"/>
      <c r="AK1747" s="6"/>
      <c r="AL1747" s="6"/>
      <c r="AM1747" s="6"/>
      <c r="AN1747" s="4"/>
      <c r="AO1747" s="4">
        <v>0</v>
      </c>
      <c r="AP1747" s="4">
        <v>0</v>
      </c>
      <c r="AQ1747" s="4">
        <v>0</v>
      </c>
      <c r="AR1747" s="4">
        <v>0</v>
      </c>
      <c r="AS1747" s="6"/>
      <c r="AT1747" s="6"/>
      <c r="AU1747" s="6"/>
      <c r="AV1747" s="6"/>
      <c r="AW1747" s="4"/>
      <c r="AX1747" s="4"/>
      <c r="AY1747" s="6"/>
      <c r="AZ1747" s="4">
        <v>0</v>
      </c>
      <c r="BA1747" s="6"/>
      <c r="BB1747" s="6"/>
      <c r="BC1747" s="6"/>
      <c r="BD1747" s="6"/>
      <c r="BE1747" s="6"/>
      <c r="BF1747" s="6"/>
      <c r="BG1747" s="8">
        <v>0</v>
      </c>
      <c r="BH1747" s="6"/>
      <c r="BI1747" s="6"/>
      <c r="BJ1747" s="6"/>
      <c r="BK1747" s="4">
        <v>358</v>
      </c>
      <c r="BL1747" s="4">
        <v>105</v>
      </c>
      <c r="BM1747" s="4">
        <v>0</v>
      </c>
      <c r="BN1747" s="6"/>
      <c r="BO1747" s="6"/>
      <c r="BP1747" s="4">
        <v>0</v>
      </c>
      <c r="BQ1747" s="6"/>
      <c r="BR1747" s="4">
        <v>463</v>
      </c>
      <c r="BS1747" s="4">
        <v>452</v>
      </c>
      <c r="BT1747" s="4"/>
      <c r="BU1747" s="4"/>
      <c r="BV1747" s="4"/>
      <c r="BW1747" s="4"/>
    </row>
    <row r="1748" spans="1:75" customFormat="1">
      <c r="A1748" s="4" t="s">
        <v>155</v>
      </c>
      <c r="B1748" s="18">
        <v>41492</v>
      </c>
      <c r="C1748" s="4" t="s">
        <v>220</v>
      </c>
      <c r="D1748" s="5">
        <v>2013</v>
      </c>
      <c r="E1748" s="4" t="str">
        <f t="shared" si="401"/>
        <v>SkagitPrimary2013</v>
      </c>
      <c r="F1748" s="4">
        <v>67611</v>
      </c>
      <c r="G1748" s="4">
        <v>5797</v>
      </c>
      <c r="H1748" s="4"/>
      <c r="I1748" s="4"/>
      <c r="J1748" s="4"/>
      <c r="K1748" s="6">
        <f t="shared" si="402"/>
        <v>0</v>
      </c>
      <c r="L1748" s="4"/>
      <c r="M1748" s="4"/>
      <c r="N1748" s="4">
        <v>29623</v>
      </c>
      <c r="O1748" s="4">
        <v>29389</v>
      </c>
      <c r="P1748" s="4"/>
      <c r="Q1748" s="6"/>
      <c r="R1748" s="4">
        <v>234</v>
      </c>
      <c r="S1748" s="6"/>
      <c r="T1748" s="6"/>
      <c r="U1748" s="6"/>
      <c r="V1748" s="6"/>
      <c r="W1748" s="6"/>
      <c r="X1748" s="4">
        <v>0</v>
      </c>
      <c r="Y1748" s="2"/>
      <c r="Z1748" s="4">
        <v>623</v>
      </c>
      <c r="AA1748" s="4">
        <v>86</v>
      </c>
      <c r="AB1748" s="4">
        <v>86</v>
      </c>
      <c r="AC1748" s="4">
        <v>0</v>
      </c>
      <c r="AD1748" s="6"/>
      <c r="AE1748" s="6"/>
      <c r="AF1748" s="6"/>
      <c r="AG1748" s="6"/>
      <c r="AH1748" s="4">
        <v>0</v>
      </c>
      <c r="AI1748" s="4">
        <v>0</v>
      </c>
      <c r="AJ1748" s="6"/>
      <c r="AK1748" s="6"/>
      <c r="AL1748" s="6"/>
      <c r="AM1748" s="6"/>
      <c r="AN1748" s="4"/>
      <c r="AO1748" s="4">
        <v>1</v>
      </c>
      <c r="AP1748" s="4">
        <v>0</v>
      </c>
      <c r="AQ1748" s="4">
        <v>1</v>
      </c>
      <c r="AR1748" s="4">
        <v>0</v>
      </c>
      <c r="AS1748" s="6"/>
      <c r="AT1748" s="6"/>
      <c r="AU1748" s="6"/>
      <c r="AV1748" s="6"/>
      <c r="AW1748" s="4"/>
      <c r="AX1748" s="4"/>
      <c r="AY1748" s="6"/>
      <c r="AZ1748" s="4">
        <v>0</v>
      </c>
      <c r="BA1748" s="6"/>
      <c r="BB1748" s="6"/>
      <c r="BC1748" s="6"/>
      <c r="BD1748" s="6"/>
      <c r="BE1748" s="6"/>
      <c r="BF1748" s="6"/>
      <c r="BG1748" s="8">
        <v>10</v>
      </c>
      <c r="BH1748" s="6"/>
      <c r="BI1748" s="6"/>
      <c r="BJ1748" s="6"/>
      <c r="BK1748" s="4">
        <v>0</v>
      </c>
      <c r="BL1748" s="4">
        <v>29613</v>
      </c>
      <c r="BM1748" s="4">
        <v>10</v>
      </c>
      <c r="BN1748" s="6"/>
      <c r="BO1748" s="6"/>
      <c r="BP1748" s="4">
        <v>0</v>
      </c>
      <c r="BQ1748" s="6"/>
      <c r="BR1748" s="4">
        <v>29536</v>
      </c>
      <c r="BS1748" s="4">
        <v>29302</v>
      </c>
      <c r="BT1748" s="4"/>
      <c r="BU1748" s="4"/>
      <c r="BV1748" s="4"/>
      <c r="BW1748" s="4"/>
    </row>
    <row r="1749" spans="1:75" customFormat="1">
      <c r="A1749" s="4" t="s">
        <v>157</v>
      </c>
      <c r="B1749" s="18">
        <v>41492</v>
      </c>
      <c r="C1749" s="4" t="s">
        <v>220</v>
      </c>
      <c r="D1749" s="5">
        <v>2013</v>
      </c>
      <c r="E1749" s="4" t="str">
        <f t="shared" si="401"/>
        <v>SkamaniaPrimary2013</v>
      </c>
      <c r="F1749" s="4">
        <v>3033</v>
      </c>
      <c r="G1749" s="4">
        <v>195</v>
      </c>
      <c r="H1749" s="4"/>
      <c r="I1749" s="4"/>
      <c r="J1749" s="4"/>
      <c r="K1749" s="6">
        <f t="shared" si="402"/>
        <v>0</v>
      </c>
      <c r="L1749" s="4"/>
      <c r="M1749" s="4"/>
      <c r="N1749" s="4">
        <v>754</v>
      </c>
      <c r="O1749" s="4">
        <v>735</v>
      </c>
      <c r="P1749" s="4"/>
      <c r="Q1749" s="6"/>
      <c r="R1749" s="4">
        <v>19</v>
      </c>
      <c r="S1749" s="6"/>
      <c r="T1749" s="6"/>
      <c r="U1749" s="6"/>
      <c r="V1749" s="6"/>
      <c r="W1749" s="6"/>
      <c r="X1749" s="4">
        <v>0</v>
      </c>
      <c r="Y1749" s="2"/>
      <c r="Z1749" s="4">
        <v>36</v>
      </c>
      <c r="AA1749" s="4">
        <v>2</v>
      </c>
      <c r="AB1749" s="4">
        <v>2</v>
      </c>
      <c r="AC1749" s="4">
        <v>0</v>
      </c>
      <c r="AD1749" s="6"/>
      <c r="AE1749" s="6"/>
      <c r="AF1749" s="6"/>
      <c r="AG1749" s="6"/>
      <c r="AH1749" s="4">
        <v>0</v>
      </c>
      <c r="AI1749" s="4">
        <v>0</v>
      </c>
      <c r="AJ1749" s="6"/>
      <c r="AK1749" s="6"/>
      <c r="AL1749" s="6"/>
      <c r="AM1749" s="6"/>
      <c r="AN1749" s="4"/>
      <c r="AO1749" s="4">
        <v>0</v>
      </c>
      <c r="AP1749" s="4">
        <v>0</v>
      </c>
      <c r="AQ1749" s="4">
        <v>0</v>
      </c>
      <c r="AR1749" s="4">
        <v>0</v>
      </c>
      <c r="AS1749" s="6"/>
      <c r="AT1749" s="6"/>
      <c r="AU1749" s="6"/>
      <c r="AV1749" s="6"/>
      <c r="AW1749" s="4"/>
      <c r="AX1749" s="4"/>
      <c r="AY1749" s="6"/>
      <c r="AZ1749" s="4">
        <v>0</v>
      </c>
      <c r="BA1749" s="6"/>
      <c r="BB1749" s="6"/>
      <c r="BC1749" s="6"/>
      <c r="BD1749" s="6"/>
      <c r="BE1749" s="6"/>
      <c r="BF1749" s="6"/>
      <c r="BG1749" s="8">
        <v>0</v>
      </c>
      <c r="BH1749" s="6"/>
      <c r="BI1749" s="6"/>
      <c r="BJ1749" s="6"/>
      <c r="BK1749" s="4">
        <v>418</v>
      </c>
      <c r="BL1749" s="4">
        <v>336</v>
      </c>
      <c r="BM1749" s="4">
        <v>0</v>
      </c>
      <c r="BN1749" s="6"/>
      <c r="BO1749" s="6"/>
      <c r="BP1749" s="4">
        <v>0</v>
      </c>
      <c r="BQ1749" s="6"/>
      <c r="BR1749" s="4">
        <v>752</v>
      </c>
      <c r="BS1749" s="4">
        <v>733</v>
      </c>
      <c r="BT1749" s="4"/>
      <c r="BU1749" s="4"/>
      <c r="BV1749" s="4"/>
      <c r="BW1749" s="4"/>
    </row>
    <row r="1750" spans="1:75" customFormat="1">
      <c r="A1750" s="4" t="s">
        <v>159</v>
      </c>
      <c r="B1750" s="18">
        <v>41492</v>
      </c>
      <c r="C1750" s="4" t="s">
        <v>220</v>
      </c>
      <c r="D1750" s="5">
        <v>2013</v>
      </c>
      <c r="E1750" s="4" t="str">
        <f t="shared" si="401"/>
        <v>SnohomishPrimary2013</v>
      </c>
      <c r="F1750" s="4">
        <v>333359</v>
      </c>
      <c r="G1750" s="4">
        <v>18728</v>
      </c>
      <c r="H1750" s="4"/>
      <c r="I1750" s="4"/>
      <c r="J1750" s="4"/>
      <c r="K1750" s="6">
        <f t="shared" si="402"/>
        <v>0</v>
      </c>
      <c r="L1750" s="4"/>
      <c r="M1750" s="4"/>
      <c r="N1750" s="4">
        <v>73854</v>
      </c>
      <c r="O1750" s="4">
        <v>73006</v>
      </c>
      <c r="P1750" s="4"/>
      <c r="Q1750" s="6"/>
      <c r="R1750" s="4">
        <v>848</v>
      </c>
      <c r="S1750" s="6"/>
      <c r="T1750" s="6"/>
      <c r="U1750" s="6"/>
      <c r="V1750" s="6"/>
      <c r="W1750" s="6"/>
      <c r="X1750" s="4">
        <v>0</v>
      </c>
      <c r="Y1750" s="2"/>
      <c r="Z1750" s="4">
        <v>3626</v>
      </c>
      <c r="AA1750" s="4">
        <v>392</v>
      </c>
      <c r="AB1750" s="4">
        <v>389</v>
      </c>
      <c r="AC1750" s="4">
        <v>3</v>
      </c>
      <c r="AD1750" s="6"/>
      <c r="AE1750" s="6"/>
      <c r="AF1750" s="6"/>
      <c r="AG1750" s="6"/>
      <c r="AH1750" s="4">
        <v>0</v>
      </c>
      <c r="AI1750" s="4">
        <v>0</v>
      </c>
      <c r="AJ1750" s="6"/>
      <c r="AK1750" s="6"/>
      <c r="AL1750" s="6"/>
      <c r="AM1750" s="6"/>
      <c r="AN1750" s="4"/>
      <c r="AO1750" s="4">
        <v>3</v>
      </c>
      <c r="AP1750" s="4">
        <v>1</v>
      </c>
      <c r="AQ1750" s="4">
        <v>0</v>
      </c>
      <c r="AR1750" s="4">
        <v>2</v>
      </c>
      <c r="AS1750" s="6"/>
      <c r="AT1750" s="6"/>
      <c r="AU1750" s="6"/>
      <c r="AV1750" s="6"/>
      <c r="AW1750" s="4"/>
      <c r="AX1750" s="4"/>
      <c r="AY1750" s="6"/>
      <c r="AZ1750" s="4">
        <v>24</v>
      </c>
      <c r="BA1750" s="6"/>
      <c r="BB1750" s="6"/>
      <c r="BC1750" s="6"/>
      <c r="BD1750" s="6"/>
      <c r="BE1750" s="6"/>
      <c r="BF1750" s="6"/>
      <c r="BG1750" s="8">
        <v>56</v>
      </c>
      <c r="BH1750" s="6"/>
      <c r="BI1750" s="6"/>
      <c r="BJ1750" s="6"/>
      <c r="BK1750" s="4">
        <v>29988</v>
      </c>
      <c r="BL1750" s="4">
        <v>43786</v>
      </c>
      <c r="BM1750" s="4">
        <v>145</v>
      </c>
      <c r="BN1750" s="6"/>
      <c r="BO1750" s="6"/>
      <c r="BP1750" s="4">
        <v>0</v>
      </c>
      <c r="BQ1750" s="6"/>
      <c r="BR1750" s="4">
        <v>73435</v>
      </c>
      <c r="BS1750" s="4">
        <v>72593</v>
      </c>
      <c r="BT1750" s="4"/>
      <c r="BU1750" s="4"/>
      <c r="BV1750" s="4"/>
      <c r="BW1750" s="4"/>
    </row>
    <row r="1751" spans="1:75" customFormat="1">
      <c r="A1751" s="4" t="s">
        <v>161</v>
      </c>
      <c r="B1751" s="18">
        <v>41492</v>
      </c>
      <c r="C1751" s="4" t="s">
        <v>220</v>
      </c>
      <c r="D1751" s="5">
        <v>2013</v>
      </c>
      <c r="E1751" s="4" t="str">
        <f t="shared" si="401"/>
        <v>SpokanePrimary2013</v>
      </c>
      <c r="F1751" s="4">
        <v>193980</v>
      </c>
      <c r="G1751" s="4">
        <v>13466</v>
      </c>
      <c r="H1751" s="4"/>
      <c r="I1751" s="4"/>
      <c r="J1751" s="4"/>
      <c r="K1751" s="6">
        <f t="shared" si="402"/>
        <v>0</v>
      </c>
      <c r="L1751" s="4"/>
      <c r="M1751" s="4"/>
      <c r="N1751" s="4">
        <v>43612</v>
      </c>
      <c r="O1751" s="4">
        <v>43108</v>
      </c>
      <c r="P1751" s="4"/>
      <c r="Q1751" s="6"/>
      <c r="R1751" s="4">
        <v>504</v>
      </c>
      <c r="S1751" s="6"/>
      <c r="T1751" s="6"/>
      <c r="U1751" s="6"/>
      <c r="V1751" s="6"/>
      <c r="W1751" s="6"/>
      <c r="X1751" s="4">
        <v>0</v>
      </c>
      <c r="Y1751" s="2"/>
      <c r="Z1751" s="4">
        <v>2856</v>
      </c>
      <c r="AA1751" s="4">
        <v>322</v>
      </c>
      <c r="AB1751" s="4">
        <v>322</v>
      </c>
      <c r="AC1751" s="4">
        <v>0</v>
      </c>
      <c r="AD1751" s="6"/>
      <c r="AE1751" s="6"/>
      <c r="AF1751" s="6"/>
      <c r="AG1751" s="6"/>
      <c r="AH1751" s="4">
        <v>0</v>
      </c>
      <c r="AI1751" s="4">
        <v>0</v>
      </c>
      <c r="AJ1751" s="6"/>
      <c r="AK1751" s="6"/>
      <c r="AL1751" s="6"/>
      <c r="AM1751" s="6"/>
      <c r="AN1751" s="4"/>
      <c r="AO1751" s="4">
        <v>18</v>
      </c>
      <c r="AP1751" s="4">
        <v>1</v>
      </c>
      <c r="AQ1751" s="4">
        <v>12</v>
      </c>
      <c r="AR1751" s="4">
        <v>5</v>
      </c>
      <c r="AS1751" s="6"/>
      <c r="AT1751" s="6"/>
      <c r="AU1751" s="6"/>
      <c r="AV1751" s="6"/>
      <c r="AW1751" s="4"/>
      <c r="AX1751" s="4"/>
      <c r="AY1751" s="6"/>
      <c r="AZ1751" s="4">
        <v>3</v>
      </c>
      <c r="BA1751" s="6"/>
      <c r="BB1751" s="6"/>
      <c r="BC1751" s="6"/>
      <c r="BD1751" s="6"/>
      <c r="BE1751" s="6"/>
      <c r="BF1751" s="6"/>
      <c r="BG1751" s="8">
        <v>15</v>
      </c>
      <c r="BH1751" s="6"/>
      <c r="BI1751" s="6"/>
      <c r="BJ1751" s="6"/>
      <c r="BK1751" s="4">
        <v>19724</v>
      </c>
      <c r="BL1751" s="4">
        <v>23870</v>
      </c>
      <c r="BM1751" s="4">
        <v>2</v>
      </c>
      <c r="BN1751" s="6"/>
      <c r="BO1751" s="6"/>
      <c r="BP1751" s="4">
        <v>16</v>
      </c>
      <c r="BQ1751" s="6"/>
      <c r="BR1751" s="4">
        <v>43269</v>
      </c>
      <c r="BS1751" s="4">
        <v>42771</v>
      </c>
      <c r="BT1751" s="4"/>
      <c r="BU1751" s="4"/>
      <c r="BV1751" s="4"/>
      <c r="BW1751" s="4"/>
    </row>
    <row r="1752" spans="1:75" customFormat="1">
      <c r="A1752" s="4" t="s">
        <v>163</v>
      </c>
      <c r="B1752" s="18">
        <v>41492</v>
      </c>
      <c r="C1752" s="4" t="s">
        <v>220</v>
      </c>
      <c r="D1752" s="5">
        <v>2013</v>
      </c>
      <c r="E1752" s="4" t="str">
        <f t="shared" si="401"/>
        <v>StevensPrimary2013</v>
      </c>
      <c r="F1752" s="4">
        <v>28698</v>
      </c>
      <c r="G1752" s="4">
        <v>2756</v>
      </c>
      <c r="H1752" s="4"/>
      <c r="I1752" s="4"/>
      <c r="J1752" s="4"/>
      <c r="K1752" s="6">
        <f t="shared" si="402"/>
        <v>0</v>
      </c>
      <c r="L1752" s="4"/>
      <c r="M1752" s="4"/>
      <c r="N1752" s="4">
        <v>8124</v>
      </c>
      <c r="O1752" s="4">
        <v>8004</v>
      </c>
      <c r="P1752" s="4"/>
      <c r="Q1752" s="6"/>
      <c r="R1752" s="4">
        <v>120</v>
      </c>
      <c r="S1752" s="6"/>
      <c r="T1752" s="6"/>
      <c r="U1752" s="6"/>
      <c r="V1752" s="6"/>
      <c r="W1752" s="6"/>
      <c r="X1752" s="4">
        <v>0</v>
      </c>
      <c r="Y1752" s="2"/>
      <c r="Z1752" s="4">
        <v>212</v>
      </c>
      <c r="AA1752" s="4">
        <v>30</v>
      </c>
      <c r="AB1752" s="4">
        <v>27</v>
      </c>
      <c r="AC1752" s="4">
        <v>3</v>
      </c>
      <c r="AD1752" s="6"/>
      <c r="AE1752" s="6"/>
      <c r="AF1752" s="6"/>
      <c r="AG1752" s="6"/>
      <c r="AH1752" s="4">
        <v>0</v>
      </c>
      <c r="AI1752" s="4">
        <v>0</v>
      </c>
      <c r="AJ1752" s="6"/>
      <c r="AK1752" s="6"/>
      <c r="AL1752" s="6"/>
      <c r="AM1752" s="6"/>
      <c r="AN1752" s="4"/>
      <c r="AO1752" s="4">
        <v>1</v>
      </c>
      <c r="AP1752" s="4">
        <v>0</v>
      </c>
      <c r="AQ1752" s="4">
        <v>1</v>
      </c>
      <c r="AR1752" s="4">
        <v>0</v>
      </c>
      <c r="AS1752" s="6"/>
      <c r="AT1752" s="6"/>
      <c r="AU1752" s="6"/>
      <c r="AV1752" s="6"/>
      <c r="AW1752" s="4"/>
      <c r="AX1752" s="4"/>
      <c r="AY1752" s="6"/>
      <c r="AZ1752" s="4">
        <v>0</v>
      </c>
      <c r="BA1752" s="6"/>
      <c r="BB1752" s="6"/>
      <c r="BC1752" s="6"/>
      <c r="BD1752" s="6"/>
      <c r="BE1752" s="6"/>
      <c r="BF1752" s="6"/>
      <c r="BG1752" s="8">
        <v>0</v>
      </c>
      <c r="BH1752" s="6"/>
      <c r="BI1752" s="6"/>
      <c r="BJ1752" s="6"/>
      <c r="BK1752" s="4">
        <v>1621</v>
      </c>
      <c r="BL1752" s="4">
        <v>6503</v>
      </c>
      <c r="BM1752" s="4">
        <v>1</v>
      </c>
      <c r="BN1752" s="6"/>
      <c r="BO1752" s="6"/>
      <c r="BP1752" s="4">
        <v>0</v>
      </c>
      <c r="BQ1752" s="6"/>
      <c r="BR1752" s="4">
        <v>8093</v>
      </c>
      <c r="BS1752" s="4">
        <v>7976</v>
      </c>
      <c r="BT1752" s="4"/>
      <c r="BU1752" s="4"/>
      <c r="BV1752" s="4"/>
      <c r="BW1752" s="4"/>
    </row>
    <row r="1753" spans="1:75" customFormat="1">
      <c r="A1753" s="4" t="s">
        <v>166</v>
      </c>
      <c r="B1753" s="18">
        <v>41492</v>
      </c>
      <c r="C1753" s="4" t="s">
        <v>220</v>
      </c>
      <c r="D1753" s="5">
        <v>2013</v>
      </c>
      <c r="E1753" s="4" t="str">
        <f t="shared" si="401"/>
        <v>ThurstonPrimary2013</v>
      </c>
      <c r="F1753" s="4">
        <v>162422</v>
      </c>
      <c r="G1753" s="4">
        <v>11435</v>
      </c>
      <c r="H1753" s="4"/>
      <c r="I1753" s="4"/>
      <c r="J1753" s="4"/>
      <c r="K1753" s="6">
        <f t="shared" si="402"/>
        <v>0</v>
      </c>
      <c r="L1753" s="4"/>
      <c r="M1753" s="4"/>
      <c r="N1753" s="4">
        <v>40925</v>
      </c>
      <c r="O1753" s="4">
        <v>40663</v>
      </c>
      <c r="P1753" s="4"/>
      <c r="Q1753" s="6"/>
      <c r="R1753" s="4">
        <v>262</v>
      </c>
      <c r="S1753" s="6"/>
      <c r="T1753" s="6"/>
      <c r="U1753" s="6"/>
      <c r="V1753" s="6"/>
      <c r="W1753" s="6"/>
      <c r="X1753" s="4">
        <v>0</v>
      </c>
      <c r="Y1753" s="2"/>
      <c r="Z1753" s="4">
        <v>5696</v>
      </c>
      <c r="AA1753" s="4">
        <v>621</v>
      </c>
      <c r="AB1753" s="4">
        <v>608</v>
      </c>
      <c r="AC1753" s="4">
        <v>13</v>
      </c>
      <c r="AD1753" s="6"/>
      <c r="AE1753" s="6"/>
      <c r="AF1753" s="6"/>
      <c r="AG1753" s="6"/>
      <c r="AH1753" s="4">
        <v>0</v>
      </c>
      <c r="AI1753" s="4">
        <v>0</v>
      </c>
      <c r="AJ1753" s="6"/>
      <c r="AK1753" s="6"/>
      <c r="AL1753" s="6"/>
      <c r="AM1753" s="6"/>
      <c r="AN1753" s="4"/>
      <c r="AO1753" s="4">
        <v>0</v>
      </c>
      <c r="AP1753" s="4">
        <v>0</v>
      </c>
      <c r="AQ1753" s="4">
        <v>0</v>
      </c>
      <c r="AR1753" s="4">
        <v>0</v>
      </c>
      <c r="AS1753" s="6"/>
      <c r="AT1753" s="6"/>
      <c r="AU1753" s="6"/>
      <c r="AV1753" s="6"/>
      <c r="AW1753" s="4"/>
      <c r="AX1753" s="4"/>
      <c r="AY1753" s="6"/>
      <c r="AZ1753" s="4">
        <v>29</v>
      </c>
      <c r="BA1753" s="6"/>
      <c r="BB1753" s="6"/>
      <c r="BC1753" s="6"/>
      <c r="BD1753" s="6"/>
      <c r="BE1753" s="6"/>
      <c r="BF1753" s="6"/>
      <c r="BG1753" s="8">
        <v>12</v>
      </c>
      <c r="BH1753" s="6"/>
      <c r="BI1753" s="6"/>
      <c r="BJ1753" s="6"/>
      <c r="BK1753" s="4">
        <v>25341</v>
      </c>
      <c r="BL1753" s="4">
        <v>15543</v>
      </c>
      <c r="BM1753" s="4">
        <v>12</v>
      </c>
      <c r="BN1753" s="6"/>
      <c r="BO1753" s="6"/>
      <c r="BP1753" s="4">
        <v>0</v>
      </c>
      <c r="BQ1753" s="6"/>
      <c r="BR1753" s="4">
        <v>40275</v>
      </c>
      <c r="BS1753" s="4">
        <v>40026</v>
      </c>
      <c r="BT1753" s="4"/>
      <c r="BU1753" s="4"/>
      <c r="BV1753" s="4"/>
      <c r="BW1753" s="4"/>
    </row>
    <row r="1754" spans="1:75" customFormat="1">
      <c r="A1754" s="4" t="s">
        <v>168</v>
      </c>
      <c r="B1754" s="18">
        <v>41492</v>
      </c>
      <c r="C1754" s="4" t="s">
        <v>220</v>
      </c>
      <c r="D1754" s="5">
        <v>2013</v>
      </c>
      <c r="E1754" s="4" t="str">
        <f t="shared" si="401"/>
        <v>WahkiakumPrimary2013</v>
      </c>
      <c r="F1754" s="4">
        <v>2890</v>
      </c>
      <c r="G1754" s="4">
        <v>119</v>
      </c>
      <c r="H1754" s="4"/>
      <c r="I1754" s="4"/>
      <c r="J1754" s="4"/>
      <c r="K1754" s="6">
        <f t="shared" si="402"/>
        <v>0</v>
      </c>
      <c r="L1754" s="4"/>
      <c r="M1754" s="4"/>
      <c r="N1754" s="4">
        <v>894</v>
      </c>
      <c r="O1754" s="4">
        <v>875</v>
      </c>
      <c r="P1754" s="4"/>
      <c r="Q1754" s="6"/>
      <c r="R1754" s="4">
        <v>19</v>
      </c>
      <c r="S1754" s="6"/>
      <c r="T1754" s="6"/>
      <c r="U1754" s="6"/>
      <c r="V1754" s="6"/>
      <c r="W1754" s="6"/>
      <c r="X1754" s="4">
        <v>0</v>
      </c>
      <c r="Y1754" s="2"/>
      <c r="Z1754" s="4">
        <v>34</v>
      </c>
      <c r="AA1754" s="4">
        <v>7</v>
      </c>
      <c r="AB1754" s="4">
        <v>7</v>
      </c>
      <c r="AC1754" s="4">
        <v>0</v>
      </c>
      <c r="AD1754" s="6"/>
      <c r="AE1754" s="6"/>
      <c r="AF1754" s="6"/>
      <c r="AG1754" s="6"/>
      <c r="AH1754" s="4">
        <v>0</v>
      </c>
      <c r="AI1754" s="4">
        <v>0</v>
      </c>
      <c r="AJ1754" s="6"/>
      <c r="AK1754" s="6"/>
      <c r="AL1754" s="6"/>
      <c r="AM1754" s="6"/>
      <c r="AN1754" s="4"/>
      <c r="AO1754" s="4">
        <v>0</v>
      </c>
      <c r="AP1754" s="4">
        <v>0</v>
      </c>
      <c r="AQ1754" s="4">
        <v>0</v>
      </c>
      <c r="AR1754" s="4">
        <v>0</v>
      </c>
      <c r="AS1754" s="6"/>
      <c r="AT1754" s="6"/>
      <c r="AU1754" s="6"/>
      <c r="AV1754" s="6"/>
      <c r="AW1754" s="4"/>
      <c r="AX1754" s="4"/>
      <c r="AY1754" s="6"/>
      <c r="AZ1754" s="4">
        <v>0</v>
      </c>
      <c r="BA1754" s="6"/>
      <c r="BB1754" s="6"/>
      <c r="BC1754" s="6"/>
      <c r="BD1754" s="6"/>
      <c r="BE1754" s="6"/>
      <c r="BF1754" s="6"/>
      <c r="BG1754" s="8">
        <v>0</v>
      </c>
      <c r="BH1754" s="6"/>
      <c r="BI1754" s="6"/>
      <c r="BJ1754" s="6"/>
      <c r="BK1754" s="4">
        <v>0</v>
      </c>
      <c r="BL1754" s="4">
        <v>894</v>
      </c>
      <c r="BM1754" s="4">
        <v>0</v>
      </c>
      <c r="BN1754" s="6"/>
      <c r="BO1754" s="6"/>
      <c r="BP1754" s="4">
        <v>0</v>
      </c>
      <c r="BQ1754" s="6"/>
      <c r="BR1754" s="4">
        <v>887</v>
      </c>
      <c r="BS1754" s="4">
        <v>868</v>
      </c>
      <c r="BT1754" s="4"/>
      <c r="BU1754" s="4"/>
      <c r="BV1754" s="4"/>
      <c r="BW1754" s="4"/>
    </row>
    <row r="1755" spans="1:75" customFormat="1">
      <c r="A1755" s="4" t="s">
        <v>170</v>
      </c>
      <c r="B1755" s="18">
        <v>41492</v>
      </c>
      <c r="C1755" s="4" t="s">
        <v>220</v>
      </c>
      <c r="D1755" s="5">
        <v>2013</v>
      </c>
      <c r="E1755" s="4" t="str">
        <f t="shared" si="401"/>
        <v>Walla WallaPrimary2013</v>
      </c>
      <c r="F1755" s="4">
        <v>19837</v>
      </c>
      <c r="G1755" s="4">
        <v>1793</v>
      </c>
      <c r="H1755" s="4"/>
      <c r="I1755" s="4"/>
      <c r="J1755" s="4"/>
      <c r="K1755" s="6">
        <f t="shared" si="402"/>
        <v>0</v>
      </c>
      <c r="L1755" s="4"/>
      <c r="M1755" s="4"/>
      <c r="N1755" s="4">
        <v>4352</v>
      </c>
      <c r="O1755" s="4">
        <v>4260</v>
      </c>
      <c r="P1755" s="4"/>
      <c r="Q1755" s="6"/>
      <c r="R1755" s="4">
        <v>92</v>
      </c>
      <c r="S1755" s="6"/>
      <c r="T1755" s="6"/>
      <c r="U1755" s="6"/>
      <c r="V1755" s="6"/>
      <c r="W1755" s="6"/>
      <c r="X1755" s="4">
        <v>0</v>
      </c>
      <c r="Y1755" s="2"/>
      <c r="Z1755" s="4">
        <v>200</v>
      </c>
      <c r="AA1755" s="4">
        <v>12</v>
      </c>
      <c r="AB1755" s="4">
        <v>12</v>
      </c>
      <c r="AC1755" s="4">
        <v>0</v>
      </c>
      <c r="AD1755" s="6"/>
      <c r="AE1755" s="6"/>
      <c r="AF1755" s="6"/>
      <c r="AG1755" s="6"/>
      <c r="AH1755" s="4">
        <v>0</v>
      </c>
      <c r="AI1755" s="4">
        <v>0</v>
      </c>
      <c r="AJ1755" s="6"/>
      <c r="AK1755" s="6"/>
      <c r="AL1755" s="6"/>
      <c r="AM1755" s="6"/>
      <c r="AN1755" s="4"/>
      <c r="AO1755" s="4">
        <v>0</v>
      </c>
      <c r="AP1755" s="4">
        <v>0</v>
      </c>
      <c r="AQ1755" s="4">
        <v>0</v>
      </c>
      <c r="AR1755" s="4">
        <v>0</v>
      </c>
      <c r="AS1755" s="6"/>
      <c r="AT1755" s="6"/>
      <c r="AU1755" s="6"/>
      <c r="AV1755" s="6"/>
      <c r="AW1755" s="4"/>
      <c r="AX1755" s="4"/>
      <c r="AY1755" s="6"/>
      <c r="AZ1755" s="4">
        <v>0</v>
      </c>
      <c r="BA1755" s="6"/>
      <c r="BB1755" s="6"/>
      <c r="BC1755" s="6"/>
      <c r="BD1755" s="6"/>
      <c r="BE1755" s="6"/>
      <c r="BF1755" s="6"/>
      <c r="BG1755" s="8">
        <v>1</v>
      </c>
      <c r="BH1755" s="6"/>
      <c r="BI1755" s="6"/>
      <c r="BJ1755" s="6"/>
      <c r="BK1755" s="4">
        <v>2008</v>
      </c>
      <c r="BL1755" s="4">
        <v>2343</v>
      </c>
      <c r="BM1755" s="4">
        <v>0</v>
      </c>
      <c r="BN1755" s="6"/>
      <c r="BO1755" s="6"/>
      <c r="BP1755" s="4">
        <v>0</v>
      </c>
      <c r="BQ1755" s="6"/>
      <c r="BR1755" s="4">
        <v>4340</v>
      </c>
      <c r="BS1755" s="4">
        <v>4248</v>
      </c>
      <c r="BT1755" s="4"/>
      <c r="BU1755" s="4"/>
      <c r="BV1755" s="4"/>
      <c r="BW1755" s="4"/>
    </row>
    <row r="1756" spans="1:75" customFormat="1">
      <c r="A1756" s="4" t="s">
        <v>172</v>
      </c>
      <c r="B1756" s="18">
        <v>41492</v>
      </c>
      <c r="C1756" s="4" t="s">
        <v>220</v>
      </c>
      <c r="D1756" s="5">
        <v>2013</v>
      </c>
      <c r="E1756" s="4" t="str">
        <f t="shared" si="401"/>
        <v>WhatcomPrimary2013</v>
      </c>
      <c r="F1756" s="4">
        <v>65994</v>
      </c>
      <c r="G1756" s="4">
        <v>4990</v>
      </c>
      <c r="H1756" s="4"/>
      <c r="I1756" s="4"/>
      <c r="J1756" s="4"/>
      <c r="K1756" s="6">
        <f t="shared" si="402"/>
        <v>0</v>
      </c>
      <c r="L1756" s="4"/>
      <c r="M1756" s="4"/>
      <c r="N1756" s="4">
        <v>14475</v>
      </c>
      <c r="O1756" s="4">
        <v>14325</v>
      </c>
      <c r="P1756" s="4"/>
      <c r="Q1756" s="6"/>
      <c r="R1756" s="4">
        <v>150</v>
      </c>
      <c r="S1756" s="6"/>
      <c r="T1756" s="6"/>
      <c r="U1756" s="6"/>
      <c r="V1756" s="6"/>
      <c r="W1756" s="6"/>
      <c r="X1756" s="4">
        <v>0</v>
      </c>
      <c r="Y1756" s="2"/>
      <c r="Z1756" s="4">
        <v>696</v>
      </c>
      <c r="AA1756" s="4">
        <v>64</v>
      </c>
      <c r="AB1756" s="4">
        <v>62</v>
      </c>
      <c r="AC1756" s="4">
        <v>2</v>
      </c>
      <c r="AD1756" s="6"/>
      <c r="AE1756" s="6"/>
      <c r="AF1756" s="6"/>
      <c r="AG1756" s="6"/>
      <c r="AH1756" s="4">
        <v>0</v>
      </c>
      <c r="AI1756" s="4">
        <v>0</v>
      </c>
      <c r="AJ1756" s="6"/>
      <c r="AK1756" s="6"/>
      <c r="AL1756" s="6"/>
      <c r="AM1756" s="6"/>
      <c r="AN1756" s="4"/>
      <c r="AO1756" s="4">
        <v>2</v>
      </c>
      <c r="AP1756" s="4">
        <v>2</v>
      </c>
      <c r="AQ1756" s="4">
        <v>0</v>
      </c>
      <c r="AR1756" s="4">
        <v>0</v>
      </c>
      <c r="AS1756" s="6"/>
      <c r="AT1756" s="6"/>
      <c r="AU1756" s="6"/>
      <c r="AV1756" s="6"/>
      <c r="AW1756" s="4"/>
      <c r="AX1756" s="4"/>
      <c r="AY1756" s="6"/>
      <c r="AZ1756" s="4">
        <v>0</v>
      </c>
      <c r="BA1756" s="6"/>
      <c r="BB1756" s="6"/>
      <c r="BC1756" s="6"/>
      <c r="BD1756" s="6"/>
      <c r="BE1756" s="6"/>
      <c r="BF1756" s="6"/>
      <c r="BG1756" s="8">
        <v>10</v>
      </c>
      <c r="BH1756" s="6"/>
      <c r="BI1756" s="6"/>
      <c r="BJ1756" s="6"/>
      <c r="BK1756" s="4">
        <v>5602</v>
      </c>
      <c r="BL1756" s="4">
        <v>8863</v>
      </c>
      <c r="BM1756" s="4">
        <v>12</v>
      </c>
      <c r="BN1756" s="6"/>
      <c r="BO1756" s="6"/>
      <c r="BP1756" s="4">
        <v>0</v>
      </c>
      <c r="BQ1756" s="6"/>
      <c r="BR1756" s="4">
        <v>14409</v>
      </c>
      <c r="BS1756" s="4">
        <v>14263</v>
      </c>
      <c r="BT1756" s="4"/>
      <c r="BU1756" s="4"/>
      <c r="BV1756" s="4"/>
      <c r="BW1756" s="4"/>
    </row>
    <row r="1757" spans="1:75" customFormat="1">
      <c r="A1757" s="4" t="s">
        <v>174</v>
      </c>
      <c r="B1757" s="18">
        <v>41492</v>
      </c>
      <c r="C1757" s="4" t="s">
        <v>220</v>
      </c>
      <c r="D1757" s="5">
        <v>2013</v>
      </c>
      <c r="E1757" s="4" t="str">
        <f t="shared" si="401"/>
        <v>WhitmanPrimary2013</v>
      </c>
      <c r="F1757" s="4">
        <v>11665</v>
      </c>
      <c r="G1757" s="4">
        <v>2968</v>
      </c>
      <c r="H1757" s="4"/>
      <c r="I1757" s="4"/>
      <c r="J1757" s="4"/>
      <c r="K1757" s="6">
        <f t="shared" si="402"/>
        <v>0</v>
      </c>
      <c r="L1757" s="4"/>
      <c r="M1757" s="4"/>
      <c r="N1757" s="4">
        <v>2890</v>
      </c>
      <c r="O1757" s="4">
        <v>2837</v>
      </c>
      <c r="P1757" s="4"/>
      <c r="Q1757" s="6"/>
      <c r="R1757" s="4">
        <v>55</v>
      </c>
      <c r="S1757" s="6"/>
      <c r="T1757" s="6"/>
      <c r="U1757" s="6"/>
      <c r="V1757" s="6"/>
      <c r="W1757" s="6"/>
      <c r="X1757" s="4">
        <v>-2</v>
      </c>
      <c r="Y1757" s="2" t="s">
        <v>1232</v>
      </c>
      <c r="Z1757" s="4">
        <v>184</v>
      </c>
      <c r="AA1757" s="4">
        <v>22</v>
      </c>
      <c r="AB1757" s="4">
        <v>22</v>
      </c>
      <c r="AC1757" s="4">
        <v>0</v>
      </c>
      <c r="AD1757" s="6"/>
      <c r="AE1757" s="6"/>
      <c r="AF1757" s="6"/>
      <c r="AG1757" s="6"/>
      <c r="AH1757" s="4">
        <v>0</v>
      </c>
      <c r="AI1757" s="4">
        <v>0</v>
      </c>
      <c r="AJ1757" s="6"/>
      <c r="AK1757" s="6"/>
      <c r="AL1757" s="6"/>
      <c r="AM1757" s="6"/>
      <c r="AN1757" s="4"/>
      <c r="AO1757" s="4">
        <v>5</v>
      </c>
      <c r="AP1757" s="4">
        <v>0</v>
      </c>
      <c r="AQ1757" s="4">
        <v>5</v>
      </c>
      <c r="AR1757" s="4">
        <v>0</v>
      </c>
      <c r="AS1757" s="6"/>
      <c r="AT1757" s="6"/>
      <c r="AU1757" s="6"/>
      <c r="AV1757" s="6"/>
      <c r="AW1757" s="4"/>
      <c r="AX1757" s="4"/>
      <c r="AY1757" s="6"/>
      <c r="AZ1757" s="4">
        <v>2</v>
      </c>
      <c r="BA1757" s="6"/>
      <c r="BB1757" s="6"/>
      <c r="BC1757" s="6"/>
      <c r="BD1757" s="6"/>
      <c r="BE1757" s="6"/>
      <c r="BF1757" s="6"/>
      <c r="BG1757" s="8">
        <v>0</v>
      </c>
      <c r="BH1757" s="6"/>
      <c r="BI1757" s="6"/>
      <c r="BJ1757" s="6"/>
      <c r="BK1757" s="4">
        <v>434</v>
      </c>
      <c r="BL1757" s="4">
        <v>2454</v>
      </c>
      <c r="BM1757" s="4">
        <v>0</v>
      </c>
      <c r="BN1757" s="6"/>
      <c r="BO1757" s="6"/>
      <c r="BP1757" s="4">
        <v>0</v>
      </c>
      <c r="BQ1757" s="6"/>
      <c r="BR1757" s="4">
        <v>2861</v>
      </c>
      <c r="BS1757" s="4">
        <v>2808</v>
      </c>
      <c r="BT1757" s="4"/>
      <c r="BU1757" s="4"/>
      <c r="BV1757" s="4"/>
      <c r="BW1757" s="4"/>
    </row>
    <row r="1758" spans="1:75" customFormat="1">
      <c r="A1758" s="4" t="s">
        <v>176</v>
      </c>
      <c r="B1758" s="18">
        <v>41492</v>
      </c>
      <c r="C1758" s="4" t="s">
        <v>220</v>
      </c>
      <c r="D1758" s="5">
        <v>2013</v>
      </c>
      <c r="E1758" s="4" t="str">
        <f t="shared" si="401"/>
        <v>YakimaPrimary2013</v>
      </c>
      <c r="F1758" s="4">
        <v>53907</v>
      </c>
      <c r="G1758" s="4">
        <v>3196</v>
      </c>
      <c r="H1758" s="4"/>
      <c r="I1758" s="4"/>
      <c r="J1758" s="4"/>
      <c r="K1758" s="6">
        <f t="shared" si="402"/>
        <v>0</v>
      </c>
      <c r="L1758" s="4"/>
      <c r="M1758" s="4"/>
      <c r="N1758" s="4">
        <v>13779</v>
      </c>
      <c r="O1758" s="4">
        <v>13706</v>
      </c>
      <c r="P1758" s="4"/>
      <c r="Q1758" s="6"/>
      <c r="R1758" s="4">
        <v>73</v>
      </c>
      <c r="S1758" s="6"/>
      <c r="T1758" s="6"/>
      <c r="U1758" s="6"/>
      <c r="V1758" s="6"/>
      <c r="W1758" s="6"/>
      <c r="X1758" s="4">
        <v>0</v>
      </c>
      <c r="Y1758" s="2"/>
      <c r="Z1758" s="4">
        <v>394</v>
      </c>
      <c r="AA1758" s="4">
        <v>28</v>
      </c>
      <c r="AB1758" s="4">
        <v>28</v>
      </c>
      <c r="AC1758" s="4">
        <v>0</v>
      </c>
      <c r="AD1758" s="6"/>
      <c r="AE1758" s="6"/>
      <c r="AF1758" s="6"/>
      <c r="AG1758" s="6"/>
      <c r="AH1758" s="4">
        <v>0</v>
      </c>
      <c r="AI1758" s="4">
        <v>0</v>
      </c>
      <c r="AJ1758" s="6"/>
      <c r="AK1758" s="6"/>
      <c r="AL1758" s="6"/>
      <c r="AM1758" s="6"/>
      <c r="AN1758" s="4"/>
      <c r="AO1758" s="4">
        <v>3</v>
      </c>
      <c r="AP1758" s="4">
        <v>0</v>
      </c>
      <c r="AQ1758" s="4">
        <v>2</v>
      </c>
      <c r="AR1758" s="4">
        <v>1</v>
      </c>
      <c r="AS1758" s="6"/>
      <c r="AT1758" s="6"/>
      <c r="AU1758" s="6"/>
      <c r="AV1758" s="6"/>
      <c r="AW1758" s="4"/>
      <c r="AX1758" s="4"/>
      <c r="AY1758" s="6"/>
      <c r="AZ1758" s="4">
        <v>0</v>
      </c>
      <c r="BA1758" s="6"/>
      <c r="BB1758" s="6"/>
      <c r="BC1758" s="6"/>
      <c r="BD1758" s="6"/>
      <c r="BE1758" s="6"/>
      <c r="BF1758" s="6"/>
      <c r="BG1758" s="8">
        <v>3</v>
      </c>
      <c r="BH1758" s="6"/>
      <c r="BI1758" s="6"/>
      <c r="BJ1758" s="6"/>
      <c r="BK1758" s="4">
        <v>1777</v>
      </c>
      <c r="BL1758" s="4">
        <v>11999</v>
      </c>
      <c r="BM1758" s="4">
        <v>0</v>
      </c>
      <c r="BN1758" s="6"/>
      <c r="BO1758" s="6"/>
      <c r="BP1758" s="4">
        <v>7</v>
      </c>
      <c r="BQ1758" s="6"/>
      <c r="BR1758" s="4">
        <v>13748</v>
      </c>
      <c r="BS1758" s="4">
        <v>13676</v>
      </c>
      <c r="BT1758" s="4"/>
      <c r="BU1758" s="4"/>
      <c r="BV1758" s="4"/>
      <c r="BW1758" s="4"/>
    </row>
    <row r="1759" spans="1:75" customFormat="1">
      <c r="A1759" s="21" t="s">
        <v>178</v>
      </c>
      <c r="B1759" s="22">
        <v>41492</v>
      </c>
      <c r="C1759" s="21" t="s">
        <v>220</v>
      </c>
      <c r="D1759" s="23">
        <v>2013</v>
      </c>
      <c r="E1759" s="21" t="s">
        <v>1233</v>
      </c>
      <c r="F1759" s="21">
        <v>3221423</v>
      </c>
      <c r="G1759" s="21">
        <v>229029</v>
      </c>
      <c r="H1759" s="21"/>
      <c r="I1759" s="21"/>
      <c r="J1759" s="21"/>
      <c r="K1759" s="6">
        <v>0</v>
      </c>
      <c r="L1759" s="21"/>
      <c r="M1759" s="21"/>
      <c r="N1759" s="21">
        <v>848737</v>
      </c>
      <c r="O1759" s="21">
        <v>837096</v>
      </c>
      <c r="P1759" s="21"/>
      <c r="Q1759" s="6"/>
      <c r="R1759" s="21">
        <v>11645</v>
      </c>
      <c r="S1759" s="6"/>
      <c r="T1759" s="6"/>
      <c r="U1759" s="6"/>
      <c r="V1759" s="6"/>
      <c r="W1759" s="6"/>
      <c r="X1759" s="21"/>
      <c r="Y1759" s="38"/>
      <c r="Z1759" s="21">
        <v>55101</v>
      </c>
      <c r="AA1759" s="21">
        <v>6273</v>
      </c>
      <c r="AB1759" s="21">
        <v>6172</v>
      </c>
      <c r="AC1759" s="21">
        <v>101</v>
      </c>
      <c r="AD1759" s="6"/>
      <c r="AE1759" s="6"/>
      <c r="AF1759" s="6"/>
      <c r="AG1759" s="6"/>
      <c r="AH1759" s="21">
        <v>0</v>
      </c>
      <c r="AI1759" s="21">
        <v>0</v>
      </c>
      <c r="AJ1759" s="6"/>
      <c r="AK1759" s="6"/>
      <c r="AL1759" s="6"/>
      <c r="AM1759" s="6"/>
      <c r="AN1759" s="21"/>
      <c r="AO1759" s="21">
        <v>42</v>
      </c>
      <c r="AP1759" s="21">
        <v>4</v>
      </c>
      <c r="AQ1759" s="21">
        <v>27</v>
      </c>
      <c r="AR1759" s="21">
        <v>13</v>
      </c>
      <c r="AS1759" s="6"/>
      <c r="AT1759" s="6"/>
      <c r="AU1759" s="6"/>
      <c r="AV1759" s="6"/>
      <c r="AW1759" s="21"/>
      <c r="AX1759" s="21"/>
      <c r="AY1759" s="6"/>
      <c r="AZ1759" s="21">
        <v>221</v>
      </c>
      <c r="BA1759" s="6"/>
      <c r="BB1759" s="6"/>
      <c r="BC1759" s="6"/>
      <c r="BD1759" s="6"/>
      <c r="BE1759" s="6"/>
      <c r="BF1759" s="6"/>
      <c r="BG1759" s="21">
        <v>1516</v>
      </c>
      <c r="BH1759" s="6"/>
      <c r="BI1759" s="6"/>
      <c r="BJ1759" s="6"/>
      <c r="BK1759" s="21">
        <v>239278</v>
      </c>
      <c r="BL1759" s="21">
        <v>609238</v>
      </c>
      <c r="BM1759" s="21">
        <v>1458</v>
      </c>
      <c r="BN1759" s="6"/>
      <c r="BO1759" s="6"/>
      <c r="BP1759" s="21">
        <v>66</v>
      </c>
      <c r="BQ1759" s="6"/>
      <c r="BR1759" s="21">
        <v>842135</v>
      </c>
      <c r="BS1759" s="21">
        <v>830676</v>
      </c>
      <c r="BT1759" s="21"/>
      <c r="BU1759" s="21"/>
      <c r="BV1759" s="21"/>
      <c r="BW1759" s="21"/>
    </row>
    <row r="1760" spans="1:75">
      <c r="A1760" s="4" t="s">
        <v>98</v>
      </c>
      <c r="B1760" s="18">
        <v>41219</v>
      </c>
      <c r="C1760" s="4" t="s">
        <v>179</v>
      </c>
      <c r="D1760" s="5">
        <v>2012</v>
      </c>
      <c r="E1760" s="4" t="str">
        <f t="shared" ref="E1760:E1798" si="403">CONCATENATE(A1760,C1760,D1760)</f>
        <v>AdamsGeneral2012</v>
      </c>
      <c r="F1760" s="4">
        <v>6457</v>
      </c>
      <c r="G1760" s="4">
        <v>416</v>
      </c>
      <c r="H1760" s="4">
        <v>0</v>
      </c>
      <c r="I1760" s="4">
        <v>0</v>
      </c>
      <c r="J1760" s="4">
        <v>0</v>
      </c>
      <c r="K1760" s="6">
        <f t="shared" ref="K1760:K1798" si="404">IF(ISBLANK(I1760),0,H1760+I1760-J1760)</f>
        <v>0</v>
      </c>
      <c r="L1760" s="5"/>
      <c r="M1760" s="4">
        <v>0</v>
      </c>
      <c r="N1760" s="4">
        <v>4939</v>
      </c>
      <c r="O1760" s="4">
        <v>4892</v>
      </c>
      <c r="P1760" s="4">
        <v>0</v>
      </c>
      <c r="Q1760" s="6"/>
      <c r="R1760" s="4">
        <v>47</v>
      </c>
      <c r="S1760" s="6"/>
      <c r="T1760" s="6"/>
      <c r="U1760" s="6"/>
      <c r="V1760" s="6"/>
      <c r="W1760" s="6"/>
      <c r="X1760" s="4">
        <v>0</v>
      </c>
      <c r="Z1760" s="4">
        <v>58</v>
      </c>
      <c r="AA1760" s="4">
        <v>41</v>
      </c>
      <c r="AB1760" s="4">
        <v>41</v>
      </c>
      <c r="AC1760" s="4">
        <v>0</v>
      </c>
      <c r="AD1760" s="6"/>
      <c r="AE1760" s="6"/>
      <c r="AF1760" s="6"/>
      <c r="AG1760" s="6"/>
      <c r="AH1760" s="4">
        <v>2</v>
      </c>
      <c r="AI1760" s="4">
        <v>1</v>
      </c>
      <c r="AJ1760" s="6"/>
      <c r="AK1760" s="6"/>
      <c r="AL1760" s="6"/>
      <c r="AM1760" s="6"/>
      <c r="AN1760" s="4">
        <v>2</v>
      </c>
      <c r="AO1760" s="4">
        <v>6</v>
      </c>
      <c r="AP1760" s="4">
        <v>0</v>
      </c>
      <c r="AQ1760" s="4">
        <v>2</v>
      </c>
      <c r="AR1760" s="4">
        <v>4</v>
      </c>
      <c r="AS1760" s="6"/>
      <c r="AT1760" s="6"/>
      <c r="AU1760" s="6"/>
      <c r="AV1760" s="6"/>
      <c r="AW1760" s="4">
        <v>43</v>
      </c>
      <c r="AX1760" s="4">
        <v>42</v>
      </c>
      <c r="AY1760" s="6"/>
      <c r="AZ1760" s="4">
        <v>0</v>
      </c>
      <c r="BA1760" s="6"/>
      <c r="BB1760" s="6"/>
      <c r="BC1760" s="6"/>
      <c r="BD1760" s="6"/>
      <c r="BE1760" s="6"/>
      <c r="BF1760" s="6"/>
      <c r="BG1760" s="8">
        <v>13</v>
      </c>
      <c r="BH1760" s="6"/>
      <c r="BI1760" s="6"/>
      <c r="BJ1760" s="6"/>
      <c r="BK1760" s="4">
        <v>0</v>
      </c>
      <c r="BL1760" s="4">
        <v>0</v>
      </c>
      <c r="BM1760" s="4">
        <v>4</v>
      </c>
      <c r="BN1760" s="6"/>
      <c r="BO1760" s="6"/>
      <c r="BP1760" s="4">
        <v>0</v>
      </c>
      <c r="BQ1760" s="6"/>
      <c r="BR1760" s="4">
        <v>4890</v>
      </c>
      <c r="BS1760" s="4">
        <f>O1760-AB1760-AI1760-AQ1760-AZ1760</f>
        <v>4848</v>
      </c>
      <c r="BT1760" s="4">
        <f t="shared" ref="BT1760:BT1798" si="405">BR1760-BS1760</f>
        <v>42</v>
      </c>
      <c r="BU1760" s="4">
        <v>6399</v>
      </c>
    </row>
    <row r="1761" spans="1:73">
      <c r="A1761" s="4" t="s">
        <v>101</v>
      </c>
      <c r="B1761" s="18">
        <v>41219</v>
      </c>
      <c r="C1761" s="4" t="s">
        <v>179</v>
      </c>
      <c r="D1761" s="5">
        <v>2012</v>
      </c>
      <c r="E1761" s="4" t="str">
        <f t="shared" si="403"/>
        <v>AsotinGeneral2012</v>
      </c>
      <c r="F1761" s="4">
        <v>13632</v>
      </c>
      <c r="G1761" s="4">
        <v>1167</v>
      </c>
      <c r="H1761" s="4">
        <v>0</v>
      </c>
      <c r="I1761" s="4">
        <v>0</v>
      </c>
      <c r="J1761" s="4">
        <v>0</v>
      </c>
      <c r="K1761" s="6">
        <f t="shared" si="404"/>
        <v>0</v>
      </c>
      <c r="L1761" s="5"/>
      <c r="M1761" s="4">
        <v>0</v>
      </c>
      <c r="N1761" s="4">
        <v>10131</v>
      </c>
      <c r="O1761" s="4">
        <v>10074</v>
      </c>
      <c r="P1761" s="4">
        <v>0</v>
      </c>
      <c r="Q1761" s="6"/>
      <c r="R1761" s="4">
        <v>57</v>
      </c>
      <c r="S1761" s="6"/>
      <c r="T1761" s="6"/>
      <c r="U1761" s="6"/>
      <c r="V1761" s="6"/>
      <c r="W1761" s="6"/>
      <c r="X1761" s="4">
        <v>0</v>
      </c>
      <c r="Z1761" s="4">
        <v>52</v>
      </c>
      <c r="AA1761" s="4">
        <v>35</v>
      </c>
      <c r="AB1761" s="4">
        <v>35</v>
      </c>
      <c r="AC1761" s="4">
        <v>0</v>
      </c>
      <c r="AD1761" s="6"/>
      <c r="AE1761" s="6"/>
      <c r="AF1761" s="6"/>
      <c r="AG1761" s="6"/>
      <c r="AH1761" s="4">
        <v>4</v>
      </c>
      <c r="AI1761" s="4">
        <v>4</v>
      </c>
      <c r="AJ1761" s="6"/>
      <c r="AK1761" s="6"/>
      <c r="AL1761" s="6"/>
      <c r="AM1761" s="6"/>
      <c r="AN1761" s="4">
        <v>2</v>
      </c>
      <c r="AO1761" s="4">
        <v>7</v>
      </c>
      <c r="AP1761" s="4">
        <v>0</v>
      </c>
      <c r="AQ1761" s="4">
        <v>1</v>
      </c>
      <c r="AR1761" s="4">
        <v>6</v>
      </c>
      <c r="AS1761" s="6"/>
      <c r="AT1761" s="6"/>
      <c r="AU1761" s="6"/>
      <c r="AV1761" s="6"/>
      <c r="AW1761" s="4">
        <v>39</v>
      </c>
      <c r="AX1761" s="4">
        <v>39</v>
      </c>
      <c r="AY1761" s="6"/>
      <c r="AZ1761" s="4">
        <v>0</v>
      </c>
      <c r="BA1761" s="6"/>
      <c r="BB1761" s="6"/>
      <c r="BC1761" s="6"/>
      <c r="BD1761" s="6"/>
      <c r="BE1761" s="6"/>
      <c r="BF1761" s="6"/>
      <c r="BG1761" s="8">
        <v>6</v>
      </c>
      <c r="BH1761" s="6"/>
      <c r="BI1761" s="6"/>
      <c r="BJ1761" s="6"/>
      <c r="BK1761" s="4">
        <v>0</v>
      </c>
      <c r="BL1761" s="4">
        <v>0</v>
      </c>
      <c r="BM1761" s="4">
        <v>11</v>
      </c>
      <c r="BN1761" s="6"/>
      <c r="BO1761" s="6"/>
      <c r="BP1761" s="4">
        <v>0</v>
      </c>
      <c r="BQ1761" s="6"/>
      <c r="BR1761" s="4">
        <v>10085</v>
      </c>
      <c r="BS1761" s="4">
        <v>10034</v>
      </c>
      <c r="BT1761" s="4">
        <f t="shared" si="405"/>
        <v>51</v>
      </c>
      <c r="BU1761" s="4">
        <v>13580</v>
      </c>
    </row>
    <row r="1762" spans="1:73">
      <c r="A1762" s="4" t="s">
        <v>103</v>
      </c>
      <c r="B1762" s="18">
        <v>41219</v>
      </c>
      <c r="C1762" s="4" t="s">
        <v>179</v>
      </c>
      <c r="D1762" s="5">
        <v>2012</v>
      </c>
      <c r="E1762" s="4" t="str">
        <f t="shared" si="403"/>
        <v>BentonGeneral2012</v>
      </c>
      <c r="F1762" s="4">
        <v>97849</v>
      </c>
      <c r="G1762" s="4">
        <v>11395</v>
      </c>
      <c r="H1762" s="4">
        <v>0</v>
      </c>
      <c r="I1762" s="4">
        <v>0</v>
      </c>
      <c r="J1762" s="4">
        <v>0</v>
      </c>
      <c r="K1762" s="6">
        <f t="shared" si="404"/>
        <v>0</v>
      </c>
      <c r="L1762" s="5"/>
      <c r="M1762" s="4">
        <v>0</v>
      </c>
      <c r="N1762" s="4">
        <v>81153</v>
      </c>
      <c r="O1762" s="4">
        <v>80880</v>
      </c>
      <c r="P1762" s="4">
        <v>0</v>
      </c>
      <c r="Q1762" s="6"/>
      <c r="R1762" s="4">
        <v>273</v>
      </c>
      <c r="S1762" s="6"/>
      <c r="T1762" s="6"/>
      <c r="U1762" s="6"/>
      <c r="V1762" s="6"/>
      <c r="W1762" s="6"/>
      <c r="X1762" s="4">
        <v>0</v>
      </c>
      <c r="Z1762" s="4">
        <v>1024</v>
      </c>
      <c r="AA1762" s="4">
        <v>696</v>
      </c>
      <c r="AB1762" s="4">
        <v>695</v>
      </c>
      <c r="AC1762" s="4">
        <v>1</v>
      </c>
      <c r="AD1762" s="6"/>
      <c r="AE1762" s="6"/>
      <c r="AF1762" s="6"/>
      <c r="AG1762" s="6"/>
      <c r="AH1762" s="4">
        <v>33</v>
      </c>
      <c r="AI1762" s="4">
        <v>22</v>
      </c>
      <c r="AJ1762" s="6"/>
      <c r="AK1762" s="6"/>
      <c r="AL1762" s="6"/>
      <c r="AM1762" s="6"/>
      <c r="AO1762" s="4">
        <v>113</v>
      </c>
      <c r="AP1762" s="4">
        <v>0</v>
      </c>
      <c r="AQ1762" s="4">
        <v>35</v>
      </c>
      <c r="AR1762" s="4">
        <v>78</v>
      </c>
      <c r="AS1762" s="6"/>
      <c r="AT1762" s="6"/>
      <c r="AU1762" s="6"/>
      <c r="AV1762" s="6"/>
      <c r="AW1762" s="4">
        <v>729</v>
      </c>
      <c r="AX1762" s="4">
        <v>717</v>
      </c>
      <c r="AY1762" s="6"/>
      <c r="AZ1762" s="4">
        <v>14</v>
      </c>
      <c r="BA1762" s="6"/>
      <c r="BB1762" s="6"/>
      <c r="BC1762" s="6"/>
      <c r="BD1762" s="6"/>
      <c r="BE1762" s="6"/>
      <c r="BF1762" s="6"/>
      <c r="BG1762" s="8">
        <v>129</v>
      </c>
      <c r="BH1762" s="6"/>
      <c r="BI1762" s="6"/>
      <c r="BJ1762" s="6"/>
      <c r="BK1762" s="4">
        <v>46398</v>
      </c>
      <c r="BL1762" s="4">
        <f t="shared" ref="BL1762:BL1768" si="406">N1762-BK1762-BG1762</f>
        <v>34626</v>
      </c>
      <c r="BM1762" s="4">
        <v>310</v>
      </c>
      <c r="BN1762" s="6"/>
      <c r="BO1762" s="6"/>
      <c r="BP1762" s="4">
        <v>0</v>
      </c>
      <c r="BQ1762" s="6"/>
      <c r="BR1762" s="4">
        <v>80297</v>
      </c>
      <c r="BS1762" s="4">
        <v>80114</v>
      </c>
      <c r="BT1762" s="4">
        <f t="shared" si="405"/>
        <v>183</v>
      </c>
      <c r="BU1762" s="4">
        <v>96825</v>
      </c>
    </row>
    <row r="1763" spans="1:73">
      <c r="A1763" s="4" t="s">
        <v>105</v>
      </c>
      <c r="B1763" s="18">
        <v>41219</v>
      </c>
      <c r="C1763" s="4" t="s">
        <v>179</v>
      </c>
      <c r="D1763" s="5">
        <v>2012</v>
      </c>
      <c r="E1763" s="4" t="str">
        <f t="shared" si="403"/>
        <v>ChelanGeneral2012</v>
      </c>
      <c r="F1763" s="4">
        <v>40293</v>
      </c>
      <c r="G1763" s="4">
        <v>2725</v>
      </c>
      <c r="H1763" s="4">
        <v>0</v>
      </c>
      <c r="I1763" s="4">
        <v>0</v>
      </c>
      <c r="J1763" s="4">
        <v>0</v>
      </c>
      <c r="K1763" s="6">
        <f t="shared" si="404"/>
        <v>0</v>
      </c>
      <c r="L1763" s="5"/>
      <c r="M1763" s="4">
        <v>0</v>
      </c>
      <c r="N1763" s="4">
        <v>33060</v>
      </c>
      <c r="O1763" s="4">
        <v>32809</v>
      </c>
      <c r="P1763" s="4">
        <v>0</v>
      </c>
      <c r="Q1763" s="6"/>
      <c r="R1763" s="4">
        <v>251</v>
      </c>
      <c r="S1763" s="6"/>
      <c r="T1763" s="6"/>
      <c r="U1763" s="6"/>
      <c r="V1763" s="6"/>
      <c r="W1763" s="6"/>
      <c r="X1763" s="4">
        <v>0</v>
      </c>
      <c r="Z1763" s="4">
        <v>346</v>
      </c>
      <c r="AA1763" s="4">
        <v>261</v>
      </c>
      <c r="AB1763" s="4">
        <v>257</v>
      </c>
      <c r="AC1763" s="4">
        <v>4</v>
      </c>
      <c r="AD1763" s="6"/>
      <c r="AE1763" s="6"/>
      <c r="AF1763" s="6"/>
      <c r="AG1763" s="6"/>
      <c r="AH1763" s="4">
        <v>3</v>
      </c>
      <c r="AI1763" s="4">
        <v>3</v>
      </c>
      <c r="AJ1763" s="6"/>
      <c r="AK1763" s="6"/>
      <c r="AL1763" s="6"/>
      <c r="AM1763" s="6"/>
      <c r="AO1763" s="4">
        <v>29</v>
      </c>
      <c r="AP1763" s="4">
        <v>0</v>
      </c>
      <c r="AQ1763" s="4">
        <v>16</v>
      </c>
      <c r="AR1763" s="4">
        <v>13</v>
      </c>
      <c r="AS1763" s="6"/>
      <c r="AT1763" s="6"/>
      <c r="AU1763" s="6"/>
      <c r="AV1763" s="6"/>
      <c r="AW1763" s="4">
        <v>264</v>
      </c>
      <c r="AX1763" s="4">
        <v>260</v>
      </c>
      <c r="AY1763" s="6"/>
      <c r="AZ1763" s="4">
        <v>158</v>
      </c>
      <c r="BA1763" s="6"/>
      <c r="BB1763" s="6"/>
      <c r="BC1763" s="6"/>
      <c r="BD1763" s="6"/>
      <c r="BE1763" s="6"/>
      <c r="BF1763" s="6"/>
      <c r="BG1763" s="8">
        <v>98</v>
      </c>
      <c r="BH1763" s="6"/>
      <c r="BI1763" s="6"/>
      <c r="BJ1763" s="6"/>
      <c r="BK1763" s="4">
        <v>20024</v>
      </c>
      <c r="BL1763" s="4">
        <f t="shared" si="406"/>
        <v>12938</v>
      </c>
      <c r="BM1763" s="4">
        <v>222</v>
      </c>
      <c r="BN1763" s="6"/>
      <c r="BO1763" s="6"/>
      <c r="BP1763" s="4">
        <v>0</v>
      </c>
      <c r="BQ1763" s="6"/>
      <c r="BR1763" s="4">
        <v>32609</v>
      </c>
      <c r="BS1763" s="4">
        <v>32375</v>
      </c>
      <c r="BT1763" s="4">
        <f t="shared" si="405"/>
        <v>234</v>
      </c>
      <c r="BU1763" s="4">
        <v>39947</v>
      </c>
    </row>
    <row r="1764" spans="1:73">
      <c r="A1764" s="4" t="s">
        <v>107</v>
      </c>
      <c r="B1764" s="18">
        <v>41219</v>
      </c>
      <c r="C1764" s="4" t="s">
        <v>179</v>
      </c>
      <c r="D1764" s="5">
        <v>2012</v>
      </c>
      <c r="E1764" s="4" t="str">
        <f t="shared" si="403"/>
        <v>ClallamGeneral2012</v>
      </c>
      <c r="F1764" s="4">
        <v>47157</v>
      </c>
      <c r="G1764" s="4">
        <v>4170</v>
      </c>
      <c r="H1764" s="4">
        <v>0</v>
      </c>
      <c r="I1764" s="4">
        <v>0</v>
      </c>
      <c r="J1764" s="4">
        <v>0</v>
      </c>
      <c r="K1764" s="6">
        <f t="shared" si="404"/>
        <v>0</v>
      </c>
      <c r="L1764" s="5"/>
      <c r="M1764" s="4">
        <v>0</v>
      </c>
      <c r="N1764" s="4">
        <v>39129</v>
      </c>
      <c r="O1764" s="4">
        <v>38737</v>
      </c>
      <c r="P1764" s="4">
        <v>0</v>
      </c>
      <c r="Q1764" s="6"/>
      <c r="R1764" s="4">
        <v>392</v>
      </c>
      <c r="S1764" s="6"/>
      <c r="T1764" s="6"/>
      <c r="U1764" s="6"/>
      <c r="V1764" s="6"/>
      <c r="W1764" s="6"/>
      <c r="X1764" s="4">
        <v>0</v>
      </c>
      <c r="Z1764" s="4">
        <v>637</v>
      </c>
      <c r="AA1764" s="4">
        <v>413</v>
      </c>
      <c r="AB1764" s="4">
        <v>409</v>
      </c>
      <c r="AC1764" s="4">
        <v>4</v>
      </c>
      <c r="AD1764" s="6"/>
      <c r="AE1764" s="6"/>
      <c r="AF1764" s="6"/>
      <c r="AG1764" s="6"/>
      <c r="AH1764" s="4">
        <v>28</v>
      </c>
      <c r="AI1764" s="4">
        <v>26</v>
      </c>
      <c r="AJ1764" s="6"/>
      <c r="AK1764" s="6"/>
      <c r="AL1764" s="6"/>
      <c r="AM1764" s="6"/>
      <c r="AO1764" s="4">
        <v>40</v>
      </c>
      <c r="AP1764" s="4">
        <v>0</v>
      </c>
      <c r="AQ1764" s="4">
        <v>9</v>
      </c>
      <c r="AR1764" s="4">
        <v>31</v>
      </c>
      <c r="AS1764" s="6"/>
      <c r="AT1764" s="6"/>
      <c r="AU1764" s="6"/>
      <c r="AV1764" s="6"/>
      <c r="AW1764" s="4">
        <v>441</v>
      </c>
      <c r="AX1764" s="4">
        <v>435</v>
      </c>
      <c r="AY1764" s="6"/>
      <c r="AZ1764" s="4">
        <v>0</v>
      </c>
      <c r="BA1764" s="6"/>
      <c r="BB1764" s="6"/>
      <c r="BC1764" s="6"/>
      <c r="BD1764" s="6"/>
      <c r="BE1764" s="6"/>
      <c r="BF1764" s="6"/>
      <c r="BG1764" s="8">
        <v>122</v>
      </c>
      <c r="BH1764" s="6"/>
      <c r="BI1764" s="6"/>
      <c r="BJ1764" s="6"/>
      <c r="BK1764" s="4">
        <v>22556</v>
      </c>
      <c r="BL1764" s="4">
        <f t="shared" si="406"/>
        <v>16451</v>
      </c>
      <c r="BM1764" s="4">
        <v>296</v>
      </c>
      <c r="BN1764" s="6"/>
      <c r="BO1764" s="6"/>
      <c r="BP1764" s="4">
        <v>0</v>
      </c>
      <c r="BQ1764" s="6"/>
      <c r="BR1764" s="4">
        <v>38648</v>
      </c>
      <c r="BS1764" s="4">
        <v>38293</v>
      </c>
      <c r="BT1764" s="4">
        <f t="shared" si="405"/>
        <v>355</v>
      </c>
      <c r="BU1764" s="4">
        <v>46520</v>
      </c>
    </row>
    <row r="1765" spans="1:73">
      <c r="A1765" s="4" t="s">
        <v>109</v>
      </c>
      <c r="B1765" s="18">
        <v>41219</v>
      </c>
      <c r="C1765" s="4" t="s">
        <v>179</v>
      </c>
      <c r="D1765" s="5">
        <v>2012</v>
      </c>
      <c r="E1765" s="4" t="str">
        <f t="shared" si="403"/>
        <v>ClarkGeneral2012</v>
      </c>
      <c r="F1765" s="4">
        <v>243155</v>
      </c>
      <c r="G1765" s="4">
        <v>26354</v>
      </c>
      <c r="H1765" s="4">
        <v>0</v>
      </c>
      <c r="I1765" s="4">
        <v>0</v>
      </c>
      <c r="J1765" s="4">
        <v>0</v>
      </c>
      <c r="K1765" s="6">
        <f t="shared" si="404"/>
        <v>0</v>
      </c>
      <c r="L1765" s="5"/>
      <c r="M1765" s="4">
        <v>0</v>
      </c>
      <c r="N1765" s="4">
        <v>195243</v>
      </c>
      <c r="O1765" s="4">
        <v>193502</v>
      </c>
      <c r="P1765" s="4">
        <v>0</v>
      </c>
      <c r="Q1765" s="6"/>
      <c r="R1765" s="4">
        <v>1741</v>
      </c>
      <c r="S1765" s="6"/>
      <c r="T1765" s="6"/>
      <c r="U1765" s="6"/>
      <c r="V1765" s="6"/>
      <c r="W1765" s="6"/>
      <c r="X1765" s="4">
        <v>0</v>
      </c>
      <c r="Z1765" s="4">
        <v>2583</v>
      </c>
      <c r="AA1765" s="4">
        <v>1812</v>
      </c>
      <c r="AB1765" s="4">
        <v>1781</v>
      </c>
      <c r="AC1765" s="4">
        <v>31</v>
      </c>
      <c r="AD1765" s="6"/>
      <c r="AE1765" s="6"/>
      <c r="AF1765" s="6"/>
      <c r="AG1765" s="6"/>
      <c r="AH1765" s="4">
        <v>89</v>
      </c>
      <c r="AI1765" s="4">
        <v>63</v>
      </c>
      <c r="AJ1765" s="6"/>
      <c r="AK1765" s="6"/>
      <c r="AL1765" s="6"/>
      <c r="AM1765" s="6"/>
      <c r="AO1765" s="4">
        <v>54</v>
      </c>
      <c r="AP1765" s="4">
        <v>0</v>
      </c>
      <c r="AQ1765" s="4">
        <v>34</v>
      </c>
      <c r="AR1765" s="4">
        <v>20</v>
      </c>
      <c r="AS1765" s="6"/>
      <c r="AT1765" s="6"/>
      <c r="AU1765" s="6"/>
      <c r="AV1765" s="6"/>
      <c r="AW1765" s="4">
        <v>1901</v>
      </c>
      <c r="AX1765" s="4">
        <v>1844</v>
      </c>
      <c r="AY1765" s="6"/>
      <c r="AZ1765" s="4">
        <v>19</v>
      </c>
      <c r="BA1765" s="6"/>
      <c r="BB1765" s="6"/>
      <c r="BC1765" s="6"/>
      <c r="BD1765" s="6"/>
      <c r="BE1765" s="6"/>
      <c r="BF1765" s="6"/>
      <c r="BG1765" s="8">
        <v>699</v>
      </c>
      <c r="BH1765" s="6"/>
      <c r="BI1765" s="6"/>
      <c r="BJ1765" s="6"/>
      <c r="BK1765" s="4">
        <v>63240</v>
      </c>
      <c r="BL1765" s="4">
        <f t="shared" si="406"/>
        <v>131304</v>
      </c>
      <c r="BM1765" s="4">
        <v>1219</v>
      </c>
      <c r="BN1765" s="6"/>
      <c r="BO1765" s="6"/>
      <c r="BP1765" s="4">
        <v>0</v>
      </c>
      <c r="BQ1765" s="6"/>
      <c r="BR1765" s="4">
        <v>193269</v>
      </c>
      <c r="BS1765" s="4">
        <v>191605</v>
      </c>
      <c r="BT1765" s="4">
        <f t="shared" si="405"/>
        <v>1664</v>
      </c>
      <c r="BU1765" s="4">
        <v>240572</v>
      </c>
    </row>
    <row r="1766" spans="1:73">
      <c r="A1766" s="4" t="s">
        <v>111</v>
      </c>
      <c r="B1766" s="18">
        <v>41219</v>
      </c>
      <c r="C1766" s="4" t="s">
        <v>179</v>
      </c>
      <c r="D1766" s="5">
        <v>2012</v>
      </c>
      <c r="E1766" s="4" t="str">
        <f t="shared" si="403"/>
        <v>ColumbiaGeneral2012</v>
      </c>
      <c r="F1766" s="4">
        <v>2661</v>
      </c>
      <c r="G1766" s="4">
        <v>228</v>
      </c>
      <c r="H1766" s="4">
        <v>0</v>
      </c>
      <c r="I1766" s="4">
        <v>0</v>
      </c>
      <c r="J1766" s="4">
        <v>0</v>
      </c>
      <c r="K1766" s="6">
        <f t="shared" si="404"/>
        <v>0</v>
      </c>
      <c r="L1766" s="5"/>
      <c r="M1766" s="4">
        <v>0</v>
      </c>
      <c r="N1766" s="4">
        <v>2319</v>
      </c>
      <c r="O1766" s="4">
        <v>2312</v>
      </c>
      <c r="P1766" s="4">
        <v>0</v>
      </c>
      <c r="Q1766" s="6"/>
      <c r="R1766" s="4">
        <v>7</v>
      </c>
      <c r="S1766" s="6"/>
      <c r="T1766" s="6"/>
      <c r="U1766" s="6"/>
      <c r="V1766" s="6"/>
      <c r="W1766" s="6"/>
      <c r="X1766" s="4">
        <v>0</v>
      </c>
      <c r="Z1766" s="4">
        <v>30</v>
      </c>
      <c r="AA1766" s="4">
        <v>21</v>
      </c>
      <c r="AB1766" s="4">
        <v>21</v>
      </c>
      <c r="AC1766" s="4">
        <v>0</v>
      </c>
      <c r="AD1766" s="6"/>
      <c r="AE1766" s="6"/>
      <c r="AF1766" s="6"/>
      <c r="AG1766" s="6"/>
      <c r="AH1766" s="4">
        <v>0</v>
      </c>
      <c r="AI1766" s="4">
        <v>0</v>
      </c>
      <c r="AJ1766" s="6"/>
      <c r="AK1766" s="6"/>
      <c r="AL1766" s="6"/>
      <c r="AM1766" s="6"/>
      <c r="AO1766" s="4">
        <v>1</v>
      </c>
      <c r="AP1766" s="4">
        <v>0</v>
      </c>
      <c r="AQ1766" s="4">
        <v>0</v>
      </c>
      <c r="AR1766" s="4">
        <v>1</v>
      </c>
      <c r="AS1766" s="6"/>
      <c r="AT1766" s="6"/>
      <c r="AU1766" s="6"/>
      <c r="AV1766" s="6"/>
      <c r="AW1766" s="4">
        <v>21</v>
      </c>
      <c r="AX1766" s="4">
        <v>21</v>
      </c>
      <c r="AY1766" s="6"/>
      <c r="AZ1766" s="4">
        <v>0</v>
      </c>
      <c r="BA1766" s="6"/>
      <c r="BB1766" s="6"/>
      <c r="BC1766" s="6"/>
      <c r="BD1766" s="6"/>
      <c r="BE1766" s="6"/>
      <c r="BF1766" s="6"/>
      <c r="BG1766" s="8">
        <v>13</v>
      </c>
      <c r="BH1766" s="6"/>
      <c r="BI1766" s="6"/>
      <c r="BJ1766" s="6"/>
      <c r="BK1766" s="4">
        <v>1384</v>
      </c>
      <c r="BL1766" s="4">
        <f t="shared" si="406"/>
        <v>922</v>
      </c>
      <c r="BM1766" s="4">
        <v>13</v>
      </c>
      <c r="BN1766" s="6"/>
      <c r="BO1766" s="6"/>
      <c r="BP1766" s="4">
        <v>0</v>
      </c>
      <c r="BQ1766" s="6"/>
      <c r="BR1766" s="4">
        <v>2297</v>
      </c>
      <c r="BS1766" s="4">
        <v>2291</v>
      </c>
      <c r="BT1766" s="4">
        <f t="shared" si="405"/>
        <v>6</v>
      </c>
      <c r="BU1766" s="4">
        <v>2631</v>
      </c>
    </row>
    <row r="1767" spans="1:73">
      <c r="A1767" s="4" t="s">
        <v>113</v>
      </c>
      <c r="B1767" s="18">
        <v>41219</v>
      </c>
      <c r="C1767" s="4" t="s">
        <v>179</v>
      </c>
      <c r="D1767" s="5">
        <v>2012</v>
      </c>
      <c r="E1767" s="4" t="str">
        <f t="shared" si="403"/>
        <v>CowlitzGeneral2012</v>
      </c>
      <c r="F1767" s="4">
        <v>58555</v>
      </c>
      <c r="G1767" s="4">
        <v>7853</v>
      </c>
      <c r="H1767" s="4">
        <v>0</v>
      </c>
      <c r="I1767" s="4">
        <v>0</v>
      </c>
      <c r="J1767" s="4">
        <v>0</v>
      </c>
      <c r="K1767" s="6">
        <f t="shared" si="404"/>
        <v>0</v>
      </c>
      <c r="L1767" s="5"/>
      <c r="M1767" s="4">
        <v>0</v>
      </c>
      <c r="N1767" s="4">
        <v>45843</v>
      </c>
      <c r="O1767" s="4">
        <v>45506</v>
      </c>
      <c r="P1767" s="4">
        <v>0</v>
      </c>
      <c r="Q1767" s="6"/>
      <c r="R1767" s="4">
        <v>337</v>
      </c>
      <c r="S1767" s="6"/>
      <c r="T1767" s="6"/>
      <c r="U1767" s="6"/>
      <c r="V1767" s="6"/>
      <c r="W1767" s="6"/>
      <c r="X1767" s="4">
        <v>0</v>
      </c>
      <c r="Z1767" s="4">
        <v>311</v>
      </c>
      <c r="AA1767" s="4">
        <v>178</v>
      </c>
      <c r="AB1767" s="4">
        <v>176</v>
      </c>
      <c r="AC1767" s="4">
        <v>2</v>
      </c>
      <c r="AD1767" s="6"/>
      <c r="AE1767" s="6"/>
      <c r="AF1767" s="6"/>
      <c r="AG1767" s="6"/>
      <c r="AH1767" s="4">
        <v>5</v>
      </c>
      <c r="AI1767" s="4">
        <v>5</v>
      </c>
      <c r="AJ1767" s="6"/>
      <c r="AK1767" s="6"/>
      <c r="AL1767" s="6"/>
      <c r="AM1767" s="6"/>
      <c r="AO1767" s="4">
        <v>13</v>
      </c>
      <c r="AP1767" s="4">
        <v>0</v>
      </c>
      <c r="AQ1767" s="4">
        <v>2</v>
      </c>
      <c r="AR1767" s="4">
        <v>11</v>
      </c>
      <c r="AS1767" s="6"/>
      <c r="AT1767" s="6"/>
      <c r="AU1767" s="6"/>
      <c r="AV1767" s="6"/>
      <c r="AW1767" s="4">
        <v>183</v>
      </c>
      <c r="AX1767" s="4">
        <v>181</v>
      </c>
      <c r="AY1767" s="6"/>
      <c r="AZ1767" s="4">
        <v>4</v>
      </c>
      <c r="BA1767" s="6"/>
      <c r="BB1767" s="6"/>
      <c r="BC1767" s="6"/>
      <c r="BD1767" s="6"/>
      <c r="BE1767" s="6"/>
      <c r="BF1767" s="6"/>
      <c r="BG1767" s="8">
        <v>95</v>
      </c>
      <c r="BH1767" s="6"/>
      <c r="BI1767" s="6"/>
      <c r="BJ1767" s="6"/>
      <c r="BK1767" s="4">
        <v>32535</v>
      </c>
      <c r="BL1767" s="4">
        <f t="shared" si="406"/>
        <v>13213</v>
      </c>
      <c r="BM1767" s="4">
        <v>175</v>
      </c>
      <c r="BN1767" s="6"/>
      <c r="BO1767" s="6"/>
      <c r="BP1767" s="4">
        <v>0</v>
      </c>
      <c r="BQ1767" s="6"/>
      <c r="BR1767" s="4">
        <v>45643</v>
      </c>
      <c r="BS1767" s="4">
        <v>45319</v>
      </c>
      <c r="BT1767" s="4">
        <f t="shared" si="405"/>
        <v>324</v>
      </c>
      <c r="BU1767" s="4">
        <v>58244</v>
      </c>
    </row>
    <row r="1768" spans="1:73">
      <c r="A1768" s="4" t="s">
        <v>115</v>
      </c>
      <c r="B1768" s="18">
        <v>41219</v>
      </c>
      <c r="C1768" s="4" t="s">
        <v>179</v>
      </c>
      <c r="D1768" s="5">
        <v>2012</v>
      </c>
      <c r="E1768" s="4" t="str">
        <f t="shared" si="403"/>
        <v>DouglasGeneral2012</v>
      </c>
      <c r="F1768" s="4">
        <v>19140</v>
      </c>
      <c r="G1768" s="4">
        <v>1437</v>
      </c>
      <c r="H1768" s="4">
        <v>0</v>
      </c>
      <c r="I1768" s="4">
        <v>0</v>
      </c>
      <c r="J1768" s="4">
        <v>0</v>
      </c>
      <c r="K1768" s="6">
        <f t="shared" si="404"/>
        <v>0</v>
      </c>
      <c r="L1768" s="5"/>
      <c r="M1768" s="4">
        <v>0</v>
      </c>
      <c r="N1768" s="4">
        <v>15370</v>
      </c>
      <c r="O1768" s="4">
        <v>15268</v>
      </c>
      <c r="P1768" s="4">
        <v>0</v>
      </c>
      <c r="Q1768" s="6"/>
      <c r="R1768" s="4">
        <v>100</v>
      </c>
      <c r="S1768" s="6"/>
      <c r="T1768" s="6"/>
      <c r="U1768" s="6"/>
      <c r="V1768" s="6"/>
      <c r="W1768" s="6"/>
      <c r="X1768" s="4">
        <v>2</v>
      </c>
      <c r="Y1768" s="2" t="s">
        <v>1234</v>
      </c>
      <c r="Z1768" s="4">
        <v>137</v>
      </c>
      <c r="AA1768" s="4">
        <v>89</v>
      </c>
      <c r="AB1768" s="4">
        <v>89</v>
      </c>
      <c r="AC1768" s="4">
        <v>0</v>
      </c>
      <c r="AD1768" s="6"/>
      <c r="AE1768" s="6"/>
      <c r="AF1768" s="6"/>
      <c r="AG1768" s="6"/>
      <c r="AH1768" s="4">
        <v>0</v>
      </c>
      <c r="AI1768" s="4">
        <v>0</v>
      </c>
      <c r="AJ1768" s="6"/>
      <c r="AK1768" s="6"/>
      <c r="AL1768" s="6"/>
      <c r="AM1768" s="6"/>
      <c r="AO1768" s="4">
        <v>12</v>
      </c>
      <c r="AP1768" s="4">
        <v>0</v>
      </c>
      <c r="AQ1768" s="4">
        <v>6</v>
      </c>
      <c r="AR1768" s="4">
        <v>6</v>
      </c>
      <c r="AS1768" s="6"/>
      <c r="AT1768" s="6"/>
      <c r="AU1768" s="6"/>
      <c r="AV1768" s="6"/>
      <c r="AW1768" s="4">
        <v>89</v>
      </c>
      <c r="AX1768" s="4">
        <v>89</v>
      </c>
      <c r="AY1768" s="6"/>
      <c r="AZ1768" s="4">
        <v>1</v>
      </c>
      <c r="BA1768" s="6"/>
      <c r="BB1768" s="6"/>
      <c r="BC1768" s="6"/>
      <c r="BD1768" s="6"/>
      <c r="BE1768" s="6"/>
      <c r="BF1768" s="6"/>
      <c r="BG1768" s="8">
        <v>8</v>
      </c>
      <c r="BH1768" s="6"/>
      <c r="BI1768" s="6"/>
      <c r="BJ1768" s="6"/>
      <c r="BK1768" s="4">
        <v>7069</v>
      </c>
      <c r="BL1768" s="4">
        <f t="shared" si="406"/>
        <v>8293</v>
      </c>
      <c r="BM1768" s="4">
        <v>167</v>
      </c>
      <c r="BN1768" s="6"/>
      <c r="BO1768" s="6"/>
      <c r="BP1768" s="4">
        <v>0</v>
      </c>
      <c r="BQ1768" s="6"/>
      <c r="BR1768" s="4">
        <v>15268</v>
      </c>
      <c r="BS1768" s="4">
        <v>15172</v>
      </c>
      <c r="BT1768" s="4">
        <f t="shared" si="405"/>
        <v>96</v>
      </c>
      <c r="BU1768" s="4">
        <v>19003</v>
      </c>
    </row>
    <row r="1769" spans="1:73">
      <c r="A1769" s="4" t="s">
        <v>117</v>
      </c>
      <c r="B1769" s="18">
        <v>41219</v>
      </c>
      <c r="C1769" s="4" t="s">
        <v>179</v>
      </c>
      <c r="D1769" s="5">
        <v>2012</v>
      </c>
      <c r="E1769" s="4" t="str">
        <f t="shared" si="403"/>
        <v>FerryGeneral2012</v>
      </c>
      <c r="F1769" s="4">
        <v>4476</v>
      </c>
      <c r="G1769" s="4">
        <v>447</v>
      </c>
      <c r="H1769" s="4">
        <v>0</v>
      </c>
      <c r="I1769" s="4">
        <v>0</v>
      </c>
      <c r="J1769" s="4">
        <v>0</v>
      </c>
      <c r="K1769" s="6">
        <f t="shared" si="404"/>
        <v>0</v>
      </c>
      <c r="L1769" s="5"/>
      <c r="M1769" s="4">
        <v>0</v>
      </c>
      <c r="N1769" s="4">
        <v>3572</v>
      </c>
      <c r="O1769" s="4">
        <v>3546</v>
      </c>
      <c r="P1769" s="4">
        <v>0</v>
      </c>
      <c r="Q1769" s="6"/>
      <c r="R1769" s="4">
        <v>26</v>
      </c>
      <c r="S1769" s="6"/>
      <c r="T1769" s="6"/>
      <c r="U1769" s="6"/>
      <c r="V1769" s="6"/>
      <c r="W1769" s="6"/>
      <c r="X1769" s="4">
        <v>0</v>
      </c>
      <c r="Z1769" s="4">
        <v>48</v>
      </c>
      <c r="AA1769" s="4">
        <v>26</v>
      </c>
      <c r="AB1769" s="4">
        <v>26</v>
      </c>
      <c r="AC1769" s="4">
        <v>0</v>
      </c>
      <c r="AD1769" s="6"/>
      <c r="AE1769" s="6"/>
      <c r="AF1769" s="6"/>
      <c r="AG1769" s="6"/>
      <c r="AH1769" s="4">
        <v>0</v>
      </c>
      <c r="AI1769" s="4">
        <v>0</v>
      </c>
      <c r="AJ1769" s="6"/>
      <c r="AK1769" s="6"/>
      <c r="AL1769" s="6"/>
      <c r="AM1769" s="6"/>
      <c r="AO1769" s="4">
        <v>1</v>
      </c>
      <c r="AP1769" s="4">
        <v>0</v>
      </c>
      <c r="AQ1769" s="4">
        <v>1</v>
      </c>
      <c r="AR1769" s="4">
        <v>0</v>
      </c>
      <c r="AS1769" s="6"/>
      <c r="AT1769" s="6"/>
      <c r="AU1769" s="6"/>
      <c r="AV1769" s="6"/>
      <c r="AW1769" s="4">
        <v>26</v>
      </c>
      <c r="AX1769" s="4">
        <v>26</v>
      </c>
      <c r="AY1769" s="6"/>
      <c r="AZ1769" s="4">
        <v>0</v>
      </c>
      <c r="BA1769" s="6"/>
      <c r="BB1769" s="6"/>
      <c r="BC1769" s="6"/>
      <c r="BD1769" s="6"/>
      <c r="BE1769" s="6"/>
      <c r="BF1769" s="6"/>
      <c r="BG1769" s="8">
        <v>0</v>
      </c>
      <c r="BH1769" s="6"/>
      <c r="BI1769" s="6"/>
      <c r="BJ1769" s="6"/>
      <c r="BK1769" s="4">
        <v>0</v>
      </c>
      <c r="BL1769" s="4">
        <v>0</v>
      </c>
      <c r="BM1769" s="4">
        <v>6</v>
      </c>
      <c r="BN1769" s="6"/>
      <c r="BO1769" s="6"/>
      <c r="BP1769" s="4">
        <v>0</v>
      </c>
      <c r="BQ1769" s="6"/>
      <c r="BR1769" s="4">
        <v>3545</v>
      </c>
      <c r="BS1769" s="4">
        <v>3519</v>
      </c>
      <c r="BT1769" s="4">
        <f t="shared" si="405"/>
        <v>26</v>
      </c>
      <c r="BU1769" s="4">
        <v>4428</v>
      </c>
    </row>
    <row r="1770" spans="1:73">
      <c r="A1770" s="4" t="s">
        <v>119</v>
      </c>
      <c r="B1770" s="18">
        <v>41219</v>
      </c>
      <c r="C1770" s="4" t="s">
        <v>179</v>
      </c>
      <c r="D1770" s="5">
        <v>2012</v>
      </c>
      <c r="E1770" s="4" t="str">
        <f t="shared" si="403"/>
        <v>FranklinGeneral2012</v>
      </c>
      <c r="F1770" s="4">
        <v>29760</v>
      </c>
      <c r="G1770" s="4">
        <v>2722</v>
      </c>
      <c r="H1770" s="4">
        <v>0</v>
      </c>
      <c r="I1770" s="4">
        <v>0</v>
      </c>
      <c r="J1770" s="4">
        <v>0</v>
      </c>
      <c r="K1770" s="6">
        <f t="shared" si="404"/>
        <v>0</v>
      </c>
      <c r="L1770" s="5"/>
      <c r="M1770" s="4">
        <v>0</v>
      </c>
      <c r="N1770" s="4">
        <v>23291</v>
      </c>
      <c r="O1770" s="4">
        <v>23095</v>
      </c>
      <c r="P1770" s="4">
        <v>0</v>
      </c>
      <c r="Q1770" s="6"/>
      <c r="R1770" s="4">
        <v>196</v>
      </c>
      <c r="S1770" s="6"/>
      <c r="T1770" s="6"/>
      <c r="U1770" s="6"/>
      <c r="V1770" s="6"/>
      <c r="W1770" s="6"/>
      <c r="X1770" s="4">
        <v>0</v>
      </c>
      <c r="Z1770" s="4">
        <v>176</v>
      </c>
      <c r="AA1770" s="4">
        <v>118</v>
      </c>
      <c r="AB1770" s="4">
        <v>118</v>
      </c>
      <c r="AC1770" s="4">
        <v>0</v>
      </c>
      <c r="AD1770" s="6"/>
      <c r="AE1770" s="6"/>
      <c r="AF1770" s="6"/>
      <c r="AG1770" s="6"/>
      <c r="AH1770" s="4">
        <v>0</v>
      </c>
      <c r="AI1770" s="4">
        <v>0</v>
      </c>
      <c r="AJ1770" s="6"/>
      <c r="AK1770" s="6"/>
      <c r="AL1770" s="6"/>
      <c r="AM1770" s="6"/>
      <c r="AO1770" s="4">
        <v>37</v>
      </c>
      <c r="AP1770" s="4">
        <v>0</v>
      </c>
      <c r="AQ1770" s="4">
        <v>14</v>
      </c>
      <c r="AR1770" s="4">
        <v>23</v>
      </c>
      <c r="AS1770" s="6"/>
      <c r="AT1770" s="6"/>
      <c r="AU1770" s="6"/>
      <c r="AV1770" s="6"/>
      <c r="AW1770" s="4">
        <v>118</v>
      </c>
      <c r="AX1770" s="4">
        <v>118</v>
      </c>
      <c r="AY1770" s="6"/>
      <c r="AZ1770" s="4">
        <v>0</v>
      </c>
      <c r="BA1770" s="6"/>
      <c r="BB1770" s="6"/>
      <c r="BC1770" s="6"/>
      <c r="BD1770" s="6"/>
      <c r="BE1770" s="6"/>
      <c r="BF1770" s="6"/>
      <c r="BG1770" s="8">
        <v>40</v>
      </c>
      <c r="BH1770" s="6"/>
      <c r="BI1770" s="6"/>
      <c r="BJ1770" s="6"/>
      <c r="BK1770" s="4">
        <v>9964</v>
      </c>
      <c r="BL1770" s="4">
        <f>N1770-BK1770-BG1770</f>
        <v>13287</v>
      </c>
      <c r="BM1770" s="4">
        <v>50</v>
      </c>
      <c r="BN1770" s="6"/>
      <c r="BO1770" s="6"/>
      <c r="BP1770" s="4">
        <v>0</v>
      </c>
      <c r="BQ1770" s="6"/>
      <c r="BR1770" s="4">
        <v>23136</v>
      </c>
      <c r="BS1770" s="4">
        <v>22963</v>
      </c>
      <c r="BT1770" s="4">
        <f t="shared" si="405"/>
        <v>173</v>
      </c>
      <c r="BU1770" s="4">
        <v>29584</v>
      </c>
    </row>
    <row r="1771" spans="1:73">
      <c r="A1771" s="4" t="s">
        <v>121</v>
      </c>
      <c r="B1771" s="18">
        <v>41219</v>
      </c>
      <c r="C1771" s="4" t="s">
        <v>179</v>
      </c>
      <c r="D1771" s="5">
        <v>2012</v>
      </c>
      <c r="E1771" s="4" t="str">
        <f t="shared" si="403"/>
        <v>GarfieldGeneral2012</v>
      </c>
      <c r="F1771" s="4">
        <v>1531</v>
      </c>
      <c r="G1771" s="4">
        <v>112</v>
      </c>
      <c r="H1771" s="4">
        <v>0</v>
      </c>
      <c r="I1771" s="4">
        <v>0</v>
      </c>
      <c r="J1771" s="4">
        <v>0</v>
      </c>
      <c r="K1771" s="6">
        <f t="shared" si="404"/>
        <v>0</v>
      </c>
      <c r="L1771" s="5"/>
      <c r="M1771" s="4">
        <v>0</v>
      </c>
      <c r="N1771" s="4">
        <v>1296</v>
      </c>
      <c r="O1771" s="4">
        <v>1295</v>
      </c>
      <c r="P1771" s="4">
        <v>0</v>
      </c>
      <c r="Q1771" s="6"/>
      <c r="R1771" s="4">
        <v>1</v>
      </c>
      <c r="S1771" s="6"/>
      <c r="T1771" s="6"/>
      <c r="U1771" s="6"/>
      <c r="V1771" s="6"/>
      <c r="W1771" s="6"/>
      <c r="X1771" s="4">
        <v>0</v>
      </c>
      <c r="Z1771" s="4">
        <v>14</v>
      </c>
      <c r="AA1771" s="4">
        <v>11</v>
      </c>
      <c r="AB1771" s="4">
        <v>11</v>
      </c>
      <c r="AC1771" s="4">
        <v>0</v>
      </c>
      <c r="AD1771" s="6"/>
      <c r="AE1771" s="6"/>
      <c r="AF1771" s="6"/>
      <c r="AG1771" s="6"/>
      <c r="AH1771" s="4">
        <v>0</v>
      </c>
      <c r="AI1771" s="4">
        <v>0</v>
      </c>
      <c r="AJ1771" s="6"/>
      <c r="AK1771" s="6"/>
      <c r="AL1771" s="6"/>
      <c r="AM1771" s="6"/>
      <c r="AO1771" s="4">
        <v>2</v>
      </c>
      <c r="AP1771" s="4">
        <v>0</v>
      </c>
      <c r="AQ1771" s="4">
        <v>2</v>
      </c>
      <c r="AR1771" s="4">
        <v>0</v>
      </c>
      <c r="AS1771" s="6"/>
      <c r="AT1771" s="6"/>
      <c r="AU1771" s="6"/>
      <c r="AV1771" s="6"/>
      <c r="AW1771" s="4">
        <v>11</v>
      </c>
      <c r="AX1771" s="4">
        <v>11</v>
      </c>
      <c r="AY1771" s="6"/>
      <c r="AZ1771" s="4">
        <v>0</v>
      </c>
      <c r="BA1771" s="6"/>
      <c r="BB1771" s="6"/>
      <c r="BC1771" s="6"/>
      <c r="BD1771" s="6"/>
      <c r="BE1771" s="6"/>
      <c r="BF1771" s="6"/>
      <c r="BG1771" s="8">
        <v>0</v>
      </c>
      <c r="BH1771" s="6"/>
      <c r="BI1771" s="6"/>
      <c r="BJ1771" s="6"/>
      <c r="BK1771" s="4">
        <v>0</v>
      </c>
      <c r="BL1771" s="4">
        <v>0</v>
      </c>
      <c r="BM1771" s="4">
        <v>0</v>
      </c>
      <c r="BN1771" s="6"/>
      <c r="BO1771" s="6"/>
      <c r="BP1771" s="4">
        <v>0</v>
      </c>
      <c r="BQ1771" s="6"/>
      <c r="BR1771" s="4">
        <v>1283</v>
      </c>
      <c r="BS1771" s="4">
        <v>1282</v>
      </c>
      <c r="BT1771" s="4">
        <f t="shared" si="405"/>
        <v>1</v>
      </c>
      <c r="BU1771" s="4">
        <v>1517</v>
      </c>
    </row>
    <row r="1772" spans="1:73">
      <c r="A1772" s="4" t="s">
        <v>123</v>
      </c>
      <c r="B1772" s="18">
        <v>41219</v>
      </c>
      <c r="C1772" s="4" t="s">
        <v>179</v>
      </c>
      <c r="D1772" s="5">
        <v>2012</v>
      </c>
      <c r="E1772" s="4" t="str">
        <f t="shared" si="403"/>
        <v>GrantGeneral2012</v>
      </c>
      <c r="F1772" s="4">
        <v>36499</v>
      </c>
      <c r="G1772" s="4">
        <v>4432</v>
      </c>
      <c r="H1772" s="4">
        <v>0</v>
      </c>
      <c r="I1772" s="4">
        <v>0</v>
      </c>
      <c r="J1772" s="4">
        <v>0</v>
      </c>
      <c r="K1772" s="6">
        <f t="shared" si="404"/>
        <v>0</v>
      </c>
      <c r="L1772" s="5"/>
      <c r="M1772" s="4">
        <v>0</v>
      </c>
      <c r="N1772" s="4">
        <v>28334</v>
      </c>
      <c r="O1772" s="4">
        <v>28098</v>
      </c>
      <c r="P1772" s="4">
        <v>0</v>
      </c>
      <c r="Q1772" s="6"/>
      <c r="R1772" s="4">
        <v>236</v>
      </c>
      <c r="S1772" s="6"/>
      <c r="T1772" s="6"/>
      <c r="U1772" s="6"/>
      <c r="V1772" s="6"/>
      <c r="W1772" s="6"/>
      <c r="X1772" s="4">
        <v>0</v>
      </c>
      <c r="Z1772" s="4">
        <v>260</v>
      </c>
      <c r="AA1772" s="4">
        <v>162</v>
      </c>
      <c r="AB1772" s="4">
        <v>159</v>
      </c>
      <c r="AC1772" s="4">
        <v>3</v>
      </c>
      <c r="AD1772" s="6"/>
      <c r="AE1772" s="6"/>
      <c r="AF1772" s="6"/>
      <c r="AG1772" s="6"/>
      <c r="AH1772" s="4">
        <v>0</v>
      </c>
      <c r="AI1772" s="4">
        <v>0</v>
      </c>
      <c r="AJ1772" s="6"/>
      <c r="AK1772" s="6"/>
      <c r="AL1772" s="6"/>
      <c r="AM1772" s="6"/>
      <c r="AO1772" s="4">
        <v>19</v>
      </c>
      <c r="AP1772" s="4">
        <v>0</v>
      </c>
      <c r="AQ1772" s="4">
        <v>19</v>
      </c>
      <c r="AR1772" s="4">
        <v>0</v>
      </c>
      <c r="AS1772" s="6"/>
      <c r="AT1772" s="6"/>
      <c r="AU1772" s="6"/>
      <c r="AV1772" s="6"/>
      <c r="AW1772" s="4">
        <v>162</v>
      </c>
      <c r="AX1772" s="4">
        <v>159</v>
      </c>
      <c r="AY1772" s="6"/>
      <c r="AZ1772" s="4">
        <v>0</v>
      </c>
      <c r="BA1772" s="6"/>
      <c r="BB1772" s="6"/>
      <c r="BC1772" s="6"/>
      <c r="BD1772" s="6"/>
      <c r="BE1772" s="6"/>
      <c r="BF1772" s="6"/>
      <c r="BG1772" s="8">
        <v>2</v>
      </c>
      <c r="BH1772" s="6"/>
      <c r="BI1772" s="6"/>
      <c r="BJ1772" s="6"/>
      <c r="BK1772" s="4">
        <v>4740</v>
      </c>
      <c r="BL1772" s="4">
        <f>N1772-BK1772-BG1772</f>
        <v>23592</v>
      </c>
      <c r="BM1772" s="4">
        <v>109</v>
      </c>
      <c r="BN1772" s="6"/>
      <c r="BO1772" s="6"/>
      <c r="BP1772" s="4">
        <v>0</v>
      </c>
      <c r="BQ1772" s="6"/>
      <c r="BR1772" s="4">
        <v>28153</v>
      </c>
      <c r="BS1772" s="4">
        <v>27920</v>
      </c>
      <c r="BT1772" s="4">
        <f t="shared" si="405"/>
        <v>233</v>
      </c>
      <c r="BU1772" s="4">
        <v>36239</v>
      </c>
    </row>
    <row r="1773" spans="1:73">
      <c r="A1773" s="4" t="s">
        <v>125</v>
      </c>
      <c r="B1773" s="18">
        <v>41219</v>
      </c>
      <c r="C1773" s="4" t="s">
        <v>179</v>
      </c>
      <c r="D1773" s="5">
        <v>2012</v>
      </c>
      <c r="E1773" s="4" t="str">
        <f t="shared" si="403"/>
        <v>Grays HarborGeneral2012</v>
      </c>
      <c r="F1773" s="4">
        <v>38307</v>
      </c>
      <c r="G1773" s="4">
        <v>5820</v>
      </c>
      <c r="H1773" s="4">
        <v>0</v>
      </c>
      <c r="I1773" s="4">
        <v>0</v>
      </c>
      <c r="J1773" s="4">
        <v>0</v>
      </c>
      <c r="K1773" s="6">
        <f t="shared" si="404"/>
        <v>0</v>
      </c>
      <c r="L1773" s="5"/>
      <c r="M1773" s="4">
        <v>0</v>
      </c>
      <c r="N1773" s="4">
        <v>29689</v>
      </c>
      <c r="O1773" s="4">
        <v>29263</v>
      </c>
      <c r="P1773" s="4">
        <v>0</v>
      </c>
      <c r="Q1773" s="6"/>
      <c r="R1773" s="4">
        <v>423</v>
      </c>
      <c r="S1773" s="6"/>
      <c r="T1773" s="6"/>
      <c r="U1773" s="6"/>
      <c r="V1773" s="6"/>
      <c r="W1773" s="6"/>
      <c r="X1773" s="4">
        <v>3</v>
      </c>
      <c r="Y1773" s="2" t="s">
        <v>1235</v>
      </c>
      <c r="Z1773" s="4">
        <v>181</v>
      </c>
      <c r="AA1773" s="4">
        <v>95</v>
      </c>
      <c r="AB1773" s="4">
        <v>94</v>
      </c>
      <c r="AC1773" s="4">
        <v>1</v>
      </c>
      <c r="AD1773" s="6"/>
      <c r="AE1773" s="6"/>
      <c r="AF1773" s="6"/>
      <c r="AG1773" s="6"/>
      <c r="AH1773" s="4">
        <v>0</v>
      </c>
      <c r="AI1773" s="4">
        <v>0</v>
      </c>
      <c r="AJ1773" s="6"/>
      <c r="AK1773" s="6"/>
      <c r="AL1773" s="6"/>
      <c r="AM1773" s="6"/>
      <c r="AO1773" s="4">
        <v>24</v>
      </c>
      <c r="AP1773" s="4">
        <v>0</v>
      </c>
      <c r="AQ1773" s="4">
        <v>6</v>
      </c>
      <c r="AR1773" s="4">
        <v>18</v>
      </c>
      <c r="AS1773" s="6"/>
      <c r="AT1773" s="6"/>
      <c r="AU1773" s="6"/>
      <c r="AV1773" s="6"/>
      <c r="AW1773" s="4">
        <v>95</v>
      </c>
      <c r="AX1773" s="4">
        <v>94</v>
      </c>
      <c r="AY1773" s="6"/>
      <c r="AZ1773" s="4">
        <v>0</v>
      </c>
      <c r="BA1773" s="6"/>
      <c r="BB1773" s="6"/>
      <c r="BC1773" s="6"/>
      <c r="BD1773" s="6"/>
      <c r="BE1773" s="6"/>
      <c r="BF1773" s="6"/>
      <c r="BG1773" s="8">
        <v>13</v>
      </c>
      <c r="BH1773" s="6"/>
      <c r="BI1773" s="6"/>
      <c r="BJ1773" s="6"/>
      <c r="BK1773" s="4">
        <v>0</v>
      </c>
      <c r="BL1773" s="4">
        <v>0</v>
      </c>
      <c r="BM1773" s="4">
        <v>195</v>
      </c>
      <c r="BN1773" s="6"/>
      <c r="BO1773" s="6"/>
      <c r="BP1773" s="4">
        <v>0</v>
      </c>
      <c r="BQ1773" s="6"/>
      <c r="BR1773" s="4">
        <v>29570</v>
      </c>
      <c r="BS1773" s="4">
        <v>29163</v>
      </c>
      <c r="BT1773" s="4">
        <f t="shared" si="405"/>
        <v>407</v>
      </c>
      <c r="BU1773" s="4">
        <v>38126</v>
      </c>
    </row>
    <row r="1774" spans="1:73">
      <c r="A1774" s="4" t="s">
        <v>1192</v>
      </c>
      <c r="B1774" s="18">
        <v>41219</v>
      </c>
      <c r="C1774" s="4" t="s">
        <v>179</v>
      </c>
      <c r="D1774" s="5">
        <v>2012</v>
      </c>
      <c r="E1774" s="4" t="str">
        <f t="shared" si="403"/>
        <v>Island*General2012</v>
      </c>
      <c r="F1774" s="4">
        <v>50389</v>
      </c>
      <c r="G1774" s="4">
        <v>5078</v>
      </c>
      <c r="H1774" s="4">
        <v>0</v>
      </c>
      <c r="I1774" s="4">
        <v>0</v>
      </c>
      <c r="J1774" s="4">
        <v>0</v>
      </c>
      <c r="K1774" s="6">
        <f t="shared" si="404"/>
        <v>0</v>
      </c>
      <c r="L1774" s="5"/>
      <c r="M1774" s="4">
        <v>0</v>
      </c>
      <c r="N1774" s="4">
        <v>42948</v>
      </c>
      <c r="O1774" s="4">
        <v>42662</v>
      </c>
      <c r="P1774" s="4">
        <v>0</v>
      </c>
      <c r="Q1774" s="6"/>
      <c r="R1774" s="4">
        <v>284</v>
      </c>
      <c r="S1774" s="6"/>
      <c r="T1774" s="6"/>
      <c r="U1774" s="6"/>
      <c r="V1774" s="6"/>
      <c r="W1774" s="6"/>
      <c r="X1774" s="4">
        <v>2</v>
      </c>
      <c r="Y1774" s="2" t="s">
        <v>1236</v>
      </c>
      <c r="Z1774" s="4">
        <v>2810</v>
      </c>
      <c r="AA1774" s="4">
        <v>1828</v>
      </c>
      <c r="AB1774" s="4">
        <v>1816</v>
      </c>
      <c r="AC1774" s="4">
        <v>12</v>
      </c>
      <c r="AD1774" s="6"/>
      <c r="AE1774" s="6"/>
      <c r="AF1774" s="6"/>
      <c r="AG1774" s="6"/>
      <c r="AH1774" s="4">
        <v>82</v>
      </c>
      <c r="AI1774" s="4">
        <v>69</v>
      </c>
      <c r="AJ1774" s="6"/>
      <c r="AK1774" s="6"/>
      <c r="AL1774" s="6"/>
      <c r="AM1774" s="6"/>
      <c r="AO1774" s="4">
        <v>20</v>
      </c>
      <c r="AP1774" s="4">
        <v>0</v>
      </c>
      <c r="AQ1774" s="4">
        <v>14</v>
      </c>
      <c r="AR1774" s="4">
        <v>6</v>
      </c>
      <c r="AS1774" s="6"/>
      <c r="AT1774" s="6"/>
      <c r="AU1774" s="6"/>
      <c r="AV1774" s="6"/>
      <c r="AW1774" s="4">
        <v>1910</v>
      </c>
      <c r="AX1774" s="4">
        <v>1885</v>
      </c>
      <c r="AY1774" s="6"/>
      <c r="AZ1774" s="4">
        <v>3</v>
      </c>
      <c r="BA1774" s="6"/>
      <c r="BB1774" s="6"/>
      <c r="BC1774" s="6"/>
      <c r="BD1774" s="6"/>
      <c r="BE1774" s="6"/>
      <c r="BF1774" s="6"/>
      <c r="BG1774" s="8">
        <v>313</v>
      </c>
      <c r="BH1774" s="6"/>
      <c r="BI1774" s="6"/>
      <c r="BJ1774" s="6"/>
      <c r="BK1774" s="4">
        <v>13817</v>
      </c>
      <c r="BL1774" s="4">
        <f t="shared" ref="BL1774:BL1782" si="407">N1774-BK1774-BG1774</f>
        <v>28818</v>
      </c>
      <c r="BM1774" s="4">
        <v>928</v>
      </c>
      <c r="BN1774" s="6"/>
      <c r="BO1774" s="6"/>
      <c r="BP1774" s="4">
        <v>0</v>
      </c>
      <c r="BQ1774" s="6"/>
      <c r="BR1774" s="4">
        <v>41015</v>
      </c>
      <c r="BS1774" s="4">
        <v>40760</v>
      </c>
      <c r="BT1774" s="4">
        <f t="shared" si="405"/>
        <v>255</v>
      </c>
      <c r="BU1774" s="4">
        <v>47579</v>
      </c>
    </row>
    <row r="1775" spans="1:73">
      <c r="A1775" s="4" t="s">
        <v>129</v>
      </c>
      <c r="B1775" s="18">
        <v>41219</v>
      </c>
      <c r="C1775" s="4" t="s">
        <v>179</v>
      </c>
      <c r="D1775" s="5">
        <v>2012</v>
      </c>
      <c r="E1775" s="4" t="str">
        <f t="shared" si="403"/>
        <v>JeffersonGeneral2012</v>
      </c>
      <c r="F1775" s="4">
        <v>22756</v>
      </c>
      <c r="G1775" s="4">
        <v>2567</v>
      </c>
      <c r="H1775" s="4">
        <v>0</v>
      </c>
      <c r="I1775" s="4">
        <v>0</v>
      </c>
      <c r="J1775" s="4">
        <v>0</v>
      </c>
      <c r="K1775" s="6">
        <f t="shared" si="404"/>
        <v>0</v>
      </c>
      <c r="L1775" s="5"/>
      <c r="M1775" s="4">
        <v>0</v>
      </c>
      <c r="N1775" s="4">
        <v>20179</v>
      </c>
      <c r="O1775" s="4">
        <v>20104</v>
      </c>
      <c r="P1775" s="4">
        <v>0</v>
      </c>
      <c r="Q1775" s="6"/>
      <c r="R1775" s="4">
        <v>75</v>
      </c>
      <c r="S1775" s="6"/>
      <c r="T1775" s="6"/>
      <c r="U1775" s="6"/>
      <c r="V1775" s="6"/>
      <c r="W1775" s="6"/>
      <c r="X1775" s="4">
        <v>0</v>
      </c>
      <c r="Z1775" s="4">
        <v>334</v>
      </c>
      <c r="AA1775" s="4">
        <v>218</v>
      </c>
      <c r="AB1775" s="4">
        <v>218</v>
      </c>
      <c r="AC1775" s="4">
        <v>0</v>
      </c>
      <c r="AD1775" s="6"/>
      <c r="AE1775" s="6"/>
      <c r="AF1775" s="6"/>
      <c r="AG1775" s="6"/>
      <c r="AH1775" s="4">
        <v>15</v>
      </c>
      <c r="AI1775" s="4">
        <v>14</v>
      </c>
      <c r="AJ1775" s="6"/>
      <c r="AK1775" s="6"/>
      <c r="AL1775" s="6"/>
      <c r="AM1775" s="6"/>
      <c r="AO1775" s="4">
        <v>8</v>
      </c>
      <c r="AP1775" s="4">
        <v>0</v>
      </c>
      <c r="AQ1775" s="4">
        <v>5</v>
      </c>
      <c r="AR1775" s="4">
        <v>3</v>
      </c>
      <c r="AS1775" s="6"/>
      <c r="AT1775" s="6"/>
      <c r="AU1775" s="6"/>
      <c r="AV1775" s="6"/>
      <c r="AW1775" s="4">
        <v>233</v>
      </c>
      <c r="AX1775" s="4">
        <v>232</v>
      </c>
      <c r="AY1775" s="6"/>
      <c r="AZ1775" s="4">
        <v>2</v>
      </c>
      <c r="BA1775" s="6"/>
      <c r="BB1775" s="6"/>
      <c r="BC1775" s="6"/>
      <c r="BD1775" s="6"/>
      <c r="BE1775" s="6"/>
      <c r="BF1775" s="6"/>
      <c r="BG1775" s="8">
        <v>62</v>
      </c>
      <c r="BH1775" s="6"/>
      <c r="BI1775" s="6"/>
      <c r="BJ1775" s="6"/>
      <c r="BK1775" s="4">
        <v>1326</v>
      </c>
      <c r="BL1775" s="4">
        <f t="shared" si="407"/>
        <v>18791</v>
      </c>
      <c r="BM1775" s="4">
        <v>75</v>
      </c>
      <c r="BN1775" s="6"/>
      <c r="BO1775" s="6"/>
      <c r="BP1775" s="4">
        <v>0</v>
      </c>
      <c r="BQ1775" s="6"/>
      <c r="BR1775" s="4">
        <v>19936</v>
      </c>
      <c r="BS1775" s="4">
        <v>19865</v>
      </c>
      <c r="BT1775" s="4">
        <f t="shared" si="405"/>
        <v>71</v>
      </c>
      <c r="BU1775" s="4">
        <v>22422</v>
      </c>
    </row>
    <row r="1776" spans="1:73">
      <c r="A1776" s="4" t="s">
        <v>131</v>
      </c>
      <c r="B1776" s="18">
        <v>41219</v>
      </c>
      <c r="C1776" s="4" t="s">
        <v>179</v>
      </c>
      <c r="D1776" s="5">
        <v>2012</v>
      </c>
      <c r="E1776" s="4" t="str">
        <f t="shared" si="403"/>
        <v>KingGeneral2012</v>
      </c>
      <c r="F1776" s="4">
        <v>1170638</v>
      </c>
      <c r="G1776" s="4">
        <v>133323</v>
      </c>
      <c r="H1776" s="4">
        <v>0</v>
      </c>
      <c r="I1776" s="4">
        <v>0</v>
      </c>
      <c r="J1776" s="4">
        <v>0</v>
      </c>
      <c r="K1776" s="6">
        <f t="shared" si="404"/>
        <v>0</v>
      </c>
      <c r="L1776" s="5"/>
      <c r="M1776" s="4">
        <v>0</v>
      </c>
      <c r="N1776" s="4">
        <v>993908</v>
      </c>
      <c r="O1776" s="4">
        <v>978377</v>
      </c>
      <c r="P1776" s="4">
        <v>0</v>
      </c>
      <c r="Q1776" s="6"/>
      <c r="R1776" s="4">
        <v>15529</v>
      </c>
      <c r="S1776" s="6"/>
      <c r="T1776" s="6"/>
      <c r="U1776" s="6"/>
      <c r="V1776" s="6"/>
      <c r="W1776" s="6"/>
      <c r="X1776" s="4">
        <v>2</v>
      </c>
      <c r="Y1776" s="2" t="s">
        <v>1234</v>
      </c>
      <c r="Z1776" s="4">
        <v>20659</v>
      </c>
      <c r="AA1776" s="4">
        <v>12759</v>
      </c>
      <c r="AB1776" s="4">
        <v>12579</v>
      </c>
      <c r="AC1776" s="4">
        <v>180</v>
      </c>
      <c r="AD1776" s="6"/>
      <c r="AE1776" s="6"/>
      <c r="AF1776" s="6"/>
      <c r="AG1776" s="6"/>
      <c r="AH1776" s="4">
        <v>0</v>
      </c>
      <c r="AI1776" s="4">
        <v>0</v>
      </c>
      <c r="AJ1776" s="6"/>
      <c r="AK1776" s="6"/>
      <c r="AL1776" s="6"/>
      <c r="AM1776" s="6"/>
      <c r="AO1776" s="4">
        <v>1114</v>
      </c>
      <c r="AP1776" s="4">
        <v>0</v>
      </c>
      <c r="AQ1776" s="4">
        <v>572</v>
      </c>
      <c r="AR1776" s="4">
        <v>542</v>
      </c>
      <c r="AS1776" s="6"/>
      <c r="AT1776" s="6"/>
      <c r="AU1776" s="6"/>
      <c r="AV1776" s="6"/>
      <c r="AW1776" s="4">
        <v>12759</v>
      </c>
      <c r="AX1776" s="4">
        <v>12579</v>
      </c>
      <c r="AY1776" s="6"/>
      <c r="AZ1776" s="4">
        <v>4465</v>
      </c>
      <c r="BA1776" s="6"/>
      <c r="BB1776" s="6"/>
      <c r="BC1776" s="6"/>
      <c r="BD1776" s="6"/>
      <c r="BE1776" s="6"/>
      <c r="BF1776" s="6"/>
      <c r="BG1776" s="8">
        <v>5444</v>
      </c>
      <c r="BH1776" s="6"/>
      <c r="BI1776" s="6"/>
      <c r="BJ1776" s="6"/>
      <c r="BK1776" s="4">
        <v>208105</v>
      </c>
      <c r="BL1776" s="4">
        <f t="shared" si="407"/>
        <v>780359</v>
      </c>
      <c r="BM1776" s="4">
        <v>19323</v>
      </c>
      <c r="BN1776" s="6"/>
      <c r="BO1776" s="6"/>
      <c r="BP1776" s="4">
        <v>0</v>
      </c>
      <c r="BQ1776" s="6"/>
      <c r="BR1776" s="4">
        <v>975570</v>
      </c>
      <c r="BS1776" s="4">
        <v>960761</v>
      </c>
      <c r="BT1776" s="4">
        <f t="shared" si="405"/>
        <v>14809</v>
      </c>
      <c r="BU1776" s="4">
        <v>1149979</v>
      </c>
    </row>
    <row r="1777" spans="1:73">
      <c r="A1777" s="4" t="s">
        <v>133</v>
      </c>
      <c r="B1777" s="18">
        <v>41219</v>
      </c>
      <c r="C1777" s="4" t="s">
        <v>179</v>
      </c>
      <c r="D1777" s="5">
        <v>2012</v>
      </c>
      <c r="E1777" s="4" t="str">
        <f t="shared" si="403"/>
        <v>KitsapGeneral2012</v>
      </c>
      <c r="F1777" s="4">
        <v>152681</v>
      </c>
      <c r="G1777" s="4">
        <v>15326</v>
      </c>
      <c r="H1777" s="4">
        <v>0</v>
      </c>
      <c r="I1777" s="4">
        <v>0</v>
      </c>
      <c r="J1777" s="4">
        <v>0</v>
      </c>
      <c r="K1777" s="6">
        <f t="shared" si="404"/>
        <v>0</v>
      </c>
      <c r="L1777" s="5"/>
      <c r="M1777" s="4">
        <v>0</v>
      </c>
      <c r="N1777" s="4">
        <v>126225</v>
      </c>
      <c r="O1777" s="4">
        <v>125351</v>
      </c>
      <c r="P1777" s="4">
        <v>0</v>
      </c>
      <c r="Q1777" s="6"/>
      <c r="R1777" s="4">
        <v>874</v>
      </c>
      <c r="S1777" s="6"/>
      <c r="T1777" s="6"/>
      <c r="U1777" s="6"/>
      <c r="V1777" s="6"/>
      <c r="W1777" s="6"/>
      <c r="X1777" s="4">
        <v>0</v>
      </c>
      <c r="Z1777" s="4">
        <v>7483</v>
      </c>
      <c r="AA1777" s="4">
        <v>4999</v>
      </c>
      <c r="AB1777" s="4">
        <v>4967</v>
      </c>
      <c r="AC1777" s="4">
        <v>32</v>
      </c>
      <c r="AD1777" s="6"/>
      <c r="AE1777" s="6"/>
      <c r="AF1777" s="6"/>
      <c r="AG1777" s="6"/>
      <c r="AH1777" s="4">
        <v>95</v>
      </c>
      <c r="AI1777" s="4">
        <v>95</v>
      </c>
      <c r="AJ1777" s="6"/>
      <c r="AK1777" s="6"/>
      <c r="AL1777" s="6"/>
      <c r="AM1777" s="6"/>
      <c r="AO1777" s="4">
        <v>294</v>
      </c>
      <c r="AP1777" s="4">
        <v>0</v>
      </c>
      <c r="AQ1777" s="4">
        <v>157</v>
      </c>
      <c r="AR1777" s="4">
        <v>137</v>
      </c>
      <c r="AS1777" s="6"/>
      <c r="AT1777" s="6"/>
      <c r="AU1777" s="6"/>
      <c r="AV1777" s="6"/>
      <c r="AW1777" s="4">
        <v>5094</v>
      </c>
      <c r="AX1777" s="4">
        <v>5062</v>
      </c>
      <c r="AY1777" s="6"/>
      <c r="AZ1777" s="4">
        <v>893</v>
      </c>
      <c r="BA1777" s="6"/>
      <c r="BB1777" s="6"/>
      <c r="BC1777" s="6"/>
      <c r="BD1777" s="6"/>
      <c r="BE1777" s="6"/>
      <c r="BF1777" s="6"/>
      <c r="BG1777" s="8">
        <v>1035</v>
      </c>
      <c r="BH1777" s="6"/>
      <c r="BI1777" s="6"/>
      <c r="BJ1777" s="6"/>
      <c r="BK1777" s="4">
        <v>55313</v>
      </c>
      <c r="BL1777" s="4">
        <f t="shared" si="407"/>
        <v>69877</v>
      </c>
      <c r="BM1777" s="4">
        <v>1035</v>
      </c>
      <c r="BN1777" s="6"/>
      <c r="BO1777" s="6"/>
      <c r="BP1777" s="4">
        <v>0</v>
      </c>
      <c r="BQ1777" s="6"/>
      <c r="BR1777" s="4">
        <v>119944</v>
      </c>
      <c r="BS1777" s="4">
        <v>119239</v>
      </c>
      <c r="BT1777" s="4">
        <f t="shared" si="405"/>
        <v>705</v>
      </c>
      <c r="BU1777" s="4">
        <v>145198</v>
      </c>
    </row>
    <row r="1778" spans="1:73">
      <c r="A1778" s="4" t="s">
        <v>135</v>
      </c>
      <c r="B1778" s="18">
        <v>41219</v>
      </c>
      <c r="C1778" s="4" t="s">
        <v>179</v>
      </c>
      <c r="D1778" s="5">
        <v>2012</v>
      </c>
      <c r="E1778" s="4" t="str">
        <f t="shared" si="403"/>
        <v>KittitasGeneral2012</v>
      </c>
      <c r="F1778" s="4">
        <v>22068</v>
      </c>
      <c r="G1778" s="4">
        <v>2462</v>
      </c>
      <c r="H1778" s="4">
        <v>0</v>
      </c>
      <c r="I1778" s="4">
        <v>0</v>
      </c>
      <c r="J1778" s="4">
        <v>0</v>
      </c>
      <c r="K1778" s="6">
        <f t="shared" si="404"/>
        <v>0</v>
      </c>
      <c r="L1778" s="5"/>
      <c r="M1778" s="4">
        <v>0</v>
      </c>
      <c r="N1778" s="4">
        <v>18767</v>
      </c>
      <c r="O1778" s="4">
        <v>18479</v>
      </c>
      <c r="P1778" s="4">
        <v>0</v>
      </c>
      <c r="Q1778" s="6"/>
      <c r="R1778" s="4">
        <v>288</v>
      </c>
      <c r="S1778" s="6"/>
      <c r="T1778" s="6"/>
      <c r="U1778" s="6"/>
      <c r="V1778" s="6"/>
      <c r="W1778" s="6"/>
      <c r="X1778" s="4">
        <v>0</v>
      </c>
      <c r="Z1778" s="4">
        <v>198</v>
      </c>
      <c r="AA1778" s="4">
        <v>144</v>
      </c>
      <c r="AB1778" s="4">
        <v>144</v>
      </c>
      <c r="AC1778" s="4">
        <v>0</v>
      </c>
      <c r="AD1778" s="6"/>
      <c r="AE1778" s="6"/>
      <c r="AF1778" s="6"/>
      <c r="AG1778" s="6"/>
      <c r="AH1778" s="4">
        <v>8</v>
      </c>
      <c r="AI1778" s="4">
        <v>8</v>
      </c>
      <c r="AJ1778" s="6"/>
      <c r="AK1778" s="6"/>
      <c r="AL1778" s="6"/>
      <c r="AM1778" s="6"/>
      <c r="AO1778" s="4">
        <v>90</v>
      </c>
      <c r="AP1778" s="4">
        <v>0</v>
      </c>
      <c r="AQ1778" s="4">
        <v>37</v>
      </c>
      <c r="AR1778" s="4">
        <v>53</v>
      </c>
      <c r="AS1778" s="6"/>
      <c r="AT1778" s="6"/>
      <c r="AU1778" s="6"/>
      <c r="AV1778" s="6"/>
      <c r="AW1778" s="4">
        <v>152</v>
      </c>
      <c r="AX1778" s="4">
        <v>152</v>
      </c>
      <c r="AY1778" s="6"/>
      <c r="AZ1778" s="4">
        <v>10</v>
      </c>
      <c r="BA1778" s="6"/>
      <c r="BB1778" s="6"/>
      <c r="BC1778" s="6"/>
      <c r="BD1778" s="6"/>
      <c r="BE1778" s="6"/>
      <c r="BF1778" s="6"/>
      <c r="BG1778" s="8">
        <v>50</v>
      </c>
      <c r="BH1778" s="6"/>
      <c r="BI1778" s="6"/>
      <c r="BJ1778" s="6"/>
      <c r="BK1778" s="4">
        <v>11542</v>
      </c>
      <c r="BL1778" s="4">
        <f t="shared" si="407"/>
        <v>7175</v>
      </c>
      <c r="BM1778" s="4">
        <v>282</v>
      </c>
      <c r="BN1778" s="6"/>
      <c r="BO1778" s="6"/>
      <c r="BP1778" s="4">
        <v>0</v>
      </c>
      <c r="BQ1778" s="6"/>
      <c r="BR1778" s="4">
        <v>18515</v>
      </c>
      <c r="BS1778" s="4">
        <v>18280</v>
      </c>
      <c r="BT1778" s="4">
        <f t="shared" si="405"/>
        <v>235</v>
      </c>
      <c r="BU1778" s="4">
        <v>21870</v>
      </c>
    </row>
    <row r="1779" spans="1:73">
      <c r="A1779" s="4" t="s">
        <v>137</v>
      </c>
      <c r="B1779" s="18">
        <v>41219</v>
      </c>
      <c r="C1779" s="4" t="s">
        <v>179</v>
      </c>
      <c r="D1779" s="5">
        <v>2012</v>
      </c>
      <c r="E1779" s="4" t="str">
        <f t="shared" si="403"/>
        <v>KlickitatGeneral2012</v>
      </c>
      <c r="F1779" s="4">
        <v>13093</v>
      </c>
      <c r="G1779" s="4">
        <v>1737</v>
      </c>
      <c r="H1779" s="4">
        <v>0</v>
      </c>
      <c r="I1779" s="4">
        <v>0</v>
      </c>
      <c r="J1779" s="4">
        <v>0</v>
      </c>
      <c r="K1779" s="6">
        <f t="shared" si="404"/>
        <v>0</v>
      </c>
      <c r="L1779" s="5"/>
      <c r="M1779" s="4">
        <v>0</v>
      </c>
      <c r="N1779" s="4">
        <v>10549</v>
      </c>
      <c r="O1779" s="4">
        <v>10505</v>
      </c>
      <c r="P1779" s="4">
        <v>0</v>
      </c>
      <c r="Q1779" s="6"/>
      <c r="R1779" s="4">
        <v>43</v>
      </c>
      <c r="S1779" s="6"/>
      <c r="T1779" s="6"/>
      <c r="U1779" s="6"/>
      <c r="V1779" s="6"/>
      <c r="W1779" s="6"/>
      <c r="X1779" s="4">
        <v>1</v>
      </c>
      <c r="Y1779" s="2" t="s">
        <v>1237</v>
      </c>
      <c r="Z1779" s="4">
        <v>129</v>
      </c>
      <c r="AA1779" s="4">
        <v>73</v>
      </c>
      <c r="AB1779" s="4">
        <v>73</v>
      </c>
      <c r="AC1779" s="4">
        <v>0</v>
      </c>
      <c r="AD1779" s="6"/>
      <c r="AE1779" s="6"/>
      <c r="AF1779" s="6"/>
      <c r="AG1779" s="6"/>
      <c r="AH1779" s="4">
        <v>2</v>
      </c>
      <c r="AI1779" s="4">
        <v>2</v>
      </c>
      <c r="AJ1779" s="6"/>
      <c r="AK1779" s="6"/>
      <c r="AL1779" s="6"/>
      <c r="AM1779" s="6"/>
      <c r="AO1779" s="4">
        <v>3</v>
      </c>
      <c r="AP1779" s="4">
        <v>0</v>
      </c>
      <c r="AQ1779" s="4">
        <v>3</v>
      </c>
      <c r="AR1779" s="4">
        <v>0</v>
      </c>
      <c r="AS1779" s="6"/>
      <c r="AT1779" s="6"/>
      <c r="AU1779" s="6"/>
      <c r="AV1779" s="6"/>
      <c r="AW1779" s="4">
        <v>75</v>
      </c>
      <c r="AX1779" s="4">
        <v>75</v>
      </c>
      <c r="AY1779" s="6"/>
      <c r="AZ1779" s="4">
        <v>0</v>
      </c>
      <c r="BA1779" s="6"/>
      <c r="BB1779" s="6"/>
      <c r="BC1779" s="6"/>
      <c r="BD1779" s="6"/>
      <c r="BE1779" s="6"/>
      <c r="BF1779" s="6"/>
      <c r="BG1779" s="8">
        <v>12</v>
      </c>
      <c r="BH1779" s="6"/>
      <c r="BI1779" s="6"/>
      <c r="BJ1779" s="6"/>
      <c r="BK1779" s="4">
        <v>7173</v>
      </c>
      <c r="BL1779" s="4">
        <f t="shared" si="407"/>
        <v>3364</v>
      </c>
      <c r="BM1779" s="4">
        <v>135</v>
      </c>
      <c r="BN1779" s="6"/>
      <c r="BO1779" s="6"/>
      <c r="BP1779" s="4">
        <v>0</v>
      </c>
      <c r="BQ1779" s="6"/>
      <c r="BR1779" s="4">
        <v>10471</v>
      </c>
      <c r="BS1779" s="4">
        <v>10427</v>
      </c>
      <c r="BT1779" s="4">
        <f t="shared" si="405"/>
        <v>44</v>
      </c>
      <c r="BU1779" s="4">
        <v>12964</v>
      </c>
    </row>
    <row r="1780" spans="1:73">
      <c r="A1780" s="4" t="s">
        <v>139</v>
      </c>
      <c r="B1780" s="18">
        <v>41219</v>
      </c>
      <c r="C1780" s="4" t="s">
        <v>179</v>
      </c>
      <c r="D1780" s="5">
        <v>2012</v>
      </c>
      <c r="E1780" s="4" t="str">
        <f t="shared" si="403"/>
        <v>LewisGeneral2012</v>
      </c>
      <c r="F1780" s="4">
        <v>44287</v>
      </c>
      <c r="G1780" s="4">
        <v>3206</v>
      </c>
      <c r="H1780" s="4">
        <v>0</v>
      </c>
      <c r="I1780" s="4">
        <v>0</v>
      </c>
      <c r="J1780" s="4">
        <v>0</v>
      </c>
      <c r="K1780" s="6">
        <f t="shared" si="404"/>
        <v>0</v>
      </c>
      <c r="L1780" s="5"/>
      <c r="M1780" s="4">
        <v>0</v>
      </c>
      <c r="N1780" s="4">
        <v>34921</v>
      </c>
      <c r="O1780" s="4">
        <v>34743</v>
      </c>
      <c r="P1780" s="4">
        <v>0</v>
      </c>
      <c r="Q1780" s="6"/>
      <c r="R1780" s="4">
        <v>178</v>
      </c>
      <c r="S1780" s="6"/>
      <c r="T1780" s="6"/>
      <c r="U1780" s="6"/>
      <c r="V1780" s="6"/>
      <c r="W1780" s="6"/>
      <c r="X1780" s="4">
        <v>0</v>
      </c>
      <c r="Z1780" s="4">
        <v>362</v>
      </c>
      <c r="AA1780" s="4">
        <v>228</v>
      </c>
      <c r="AB1780" s="4">
        <v>226</v>
      </c>
      <c r="AC1780" s="4">
        <v>2</v>
      </c>
      <c r="AD1780" s="6"/>
      <c r="AE1780" s="6"/>
      <c r="AF1780" s="6"/>
      <c r="AG1780" s="6"/>
      <c r="AH1780" s="4">
        <v>3</v>
      </c>
      <c r="AI1780" s="4">
        <v>3</v>
      </c>
      <c r="AJ1780" s="6"/>
      <c r="AK1780" s="6"/>
      <c r="AL1780" s="6"/>
      <c r="AM1780" s="6"/>
      <c r="AO1780" s="4">
        <v>7</v>
      </c>
      <c r="AP1780" s="4">
        <v>0</v>
      </c>
      <c r="AQ1780" s="4">
        <v>7</v>
      </c>
      <c r="AR1780" s="4">
        <v>0</v>
      </c>
      <c r="AS1780" s="6"/>
      <c r="AT1780" s="6"/>
      <c r="AU1780" s="6"/>
      <c r="AV1780" s="6"/>
      <c r="AW1780" s="4">
        <v>231</v>
      </c>
      <c r="AX1780" s="4">
        <v>229</v>
      </c>
      <c r="AY1780" s="6"/>
      <c r="AZ1780" s="4">
        <v>0</v>
      </c>
      <c r="BA1780" s="6"/>
      <c r="BB1780" s="6"/>
      <c r="BC1780" s="6"/>
      <c r="BD1780" s="6"/>
      <c r="BE1780" s="6"/>
      <c r="BF1780" s="6"/>
      <c r="BG1780" s="8">
        <v>31</v>
      </c>
      <c r="BH1780" s="6"/>
      <c r="BI1780" s="6"/>
      <c r="BJ1780" s="6"/>
      <c r="BK1780" s="4">
        <v>7951</v>
      </c>
      <c r="BL1780" s="4">
        <f t="shared" si="407"/>
        <v>26939</v>
      </c>
      <c r="BM1780" s="4">
        <v>100</v>
      </c>
      <c r="BN1780" s="6"/>
      <c r="BO1780" s="6"/>
      <c r="BP1780" s="4">
        <v>0</v>
      </c>
      <c r="BQ1780" s="6"/>
      <c r="BR1780" s="4">
        <v>34683</v>
      </c>
      <c r="BS1780" s="4">
        <v>34507</v>
      </c>
      <c r="BT1780" s="4">
        <f t="shared" si="405"/>
        <v>176</v>
      </c>
      <c r="BU1780" s="4">
        <v>43925</v>
      </c>
    </row>
    <row r="1781" spans="1:73">
      <c r="A1781" s="4" t="s">
        <v>141</v>
      </c>
      <c r="B1781" s="18">
        <v>41219</v>
      </c>
      <c r="C1781" s="4" t="s">
        <v>179</v>
      </c>
      <c r="D1781" s="5">
        <v>2012</v>
      </c>
      <c r="E1781" s="4" t="str">
        <f t="shared" si="403"/>
        <v>LincolnGeneral2012</v>
      </c>
      <c r="F1781" s="4">
        <v>7059</v>
      </c>
      <c r="G1781" s="4">
        <v>365</v>
      </c>
      <c r="H1781" s="4">
        <v>0</v>
      </c>
      <c r="I1781" s="4">
        <v>0</v>
      </c>
      <c r="J1781" s="4">
        <v>0</v>
      </c>
      <c r="K1781" s="6">
        <f t="shared" si="404"/>
        <v>0</v>
      </c>
      <c r="L1781" s="5"/>
      <c r="M1781" s="4">
        <v>0</v>
      </c>
      <c r="N1781" s="4">
        <v>5979</v>
      </c>
      <c r="O1781" s="4">
        <v>5973</v>
      </c>
      <c r="P1781" s="4">
        <v>0</v>
      </c>
      <c r="Q1781" s="6"/>
      <c r="R1781" s="4">
        <v>6</v>
      </c>
      <c r="S1781" s="6"/>
      <c r="T1781" s="6"/>
      <c r="U1781" s="6"/>
      <c r="V1781" s="6"/>
      <c r="W1781" s="6"/>
      <c r="X1781" s="4">
        <v>0</v>
      </c>
      <c r="Z1781" s="4">
        <v>96</v>
      </c>
      <c r="AA1781" s="4">
        <v>73</v>
      </c>
      <c r="AB1781" s="4">
        <v>73</v>
      </c>
      <c r="AC1781" s="4">
        <v>0</v>
      </c>
      <c r="AD1781" s="6"/>
      <c r="AE1781" s="6"/>
      <c r="AF1781" s="6"/>
      <c r="AG1781" s="6"/>
      <c r="AH1781" s="4">
        <v>3</v>
      </c>
      <c r="AI1781" s="4">
        <v>3</v>
      </c>
      <c r="AJ1781" s="6"/>
      <c r="AK1781" s="6"/>
      <c r="AL1781" s="6"/>
      <c r="AM1781" s="6"/>
      <c r="AO1781" s="4">
        <v>7</v>
      </c>
      <c r="AP1781" s="4">
        <v>0</v>
      </c>
      <c r="AQ1781" s="4">
        <v>1</v>
      </c>
      <c r="AR1781" s="4">
        <v>6</v>
      </c>
      <c r="AS1781" s="6"/>
      <c r="AT1781" s="6"/>
      <c r="AU1781" s="6"/>
      <c r="AV1781" s="6"/>
      <c r="AW1781" s="4">
        <v>76</v>
      </c>
      <c r="AX1781" s="4">
        <v>76</v>
      </c>
      <c r="AY1781" s="6"/>
      <c r="AZ1781" s="4">
        <v>0</v>
      </c>
      <c r="BA1781" s="6"/>
      <c r="BB1781" s="6"/>
      <c r="BC1781" s="6"/>
      <c r="BD1781" s="6"/>
      <c r="BE1781" s="6"/>
      <c r="BF1781" s="6"/>
      <c r="BG1781" s="8">
        <v>3</v>
      </c>
      <c r="BH1781" s="6"/>
      <c r="BI1781" s="6"/>
      <c r="BJ1781" s="6"/>
      <c r="BK1781" s="4">
        <v>1431</v>
      </c>
      <c r="BL1781" s="4">
        <f t="shared" si="407"/>
        <v>4545</v>
      </c>
      <c r="BM1781" s="4">
        <v>13</v>
      </c>
      <c r="BN1781" s="6"/>
      <c r="BO1781" s="6"/>
      <c r="BP1781" s="4">
        <v>0</v>
      </c>
      <c r="BQ1781" s="6"/>
      <c r="BR1781" s="4">
        <v>5896</v>
      </c>
      <c r="BS1781" s="4">
        <v>5896</v>
      </c>
      <c r="BT1781" s="4">
        <f t="shared" si="405"/>
        <v>0</v>
      </c>
      <c r="BU1781" s="4">
        <v>6963</v>
      </c>
    </row>
    <row r="1782" spans="1:73">
      <c r="A1782" s="4" t="s">
        <v>143</v>
      </c>
      <c r="B1782" s="18">
        <v>41219</v>
      </c>
      <c r="C1782" s="4" t="s">
        <v>179</v>
      </c>
      <c r="D1782" s="5">
        <v>2012</v>
      </c>
      <c r="E1782" s="4" t="str">
        <f t="shared" si="403"/>
        <v>MasonGeneral2012</v>
      </c>
      <c r="F1782" s="4">
        <v>35268</v>
      </c>
      <c r="G1782" s="4">
        <v>2278</v>
      </c>
      <c r="H1782" s="4">
        <v>0</v>
      </c>
      <c r="I1782" s="4">
        <v>0</v>
      </c>
      <c r="J1782" s="4">
        <v>0</v>
      </c>
      <c r="K1782" s="6">
        <f t="shared" si="404"/>
        <v>0</v>
      </c>
      <c r="L1782" s="5"/>
      <c r="M1782" s="4">
        <v>0</v>
      </c>
      <c r="N1782" s="4">
        <v>28888</v>
      </c>
      <c r="O1782" s="4">
        <v>28713</v>
      </c>
      <c r="P1782" s="4">
        <v>0</v>
      </c>
      <c r="Q1782" s="6"/>
      <c r="R1782" s="4">
        <v>175</v>
      </c>
      <c r="S1782" s="6"/>
      <c r="T1782" s="6"/>
      <c r="U1782" s="6"/>
      <c r="V1782" s="6"/>
      <c r="W1782" s="6"/>
      <c r="X1782" s="4">
        <v>0</v>
      </c>
      <c r="Z1782" s="4">
        <v>508</v>
      </c>
      <c r="AA1782" s="4">
        <v>316</v>
      </c>
      <c r="AB1782" s="4">
        <v>316</v>
      </c>
      <c r="AC1782" s="4">
        <v>0</v>
      </c>
      <c r="AD1782" s="6"/>
      <c r="AE1782" s="6"/>
      <c r="AF1782" s="6"/>
      <c r="AG1782" s="6"/>
      <c r="AH1782" s="4">
        <v>26</v>
      </c>
      <c r="AI1782" s="4">
        <v>17</v>
      </c>
      <c r="AJ1782" s="6"/>
      <c r="AK1782" s="6"/>
      <c r="AL1782" s="6"/>
      <c r="AM1782" s="6"/>
      <c r="AO1782" s="4">
        <v>37</v>
      </c>
      <c r="AP1782" s="4">
        <v>0</v>
      </c>
      <c r="AQ1782" s="4">
        <v>23</v>
      </c>
      <c r="AR1782" s="4">
        <v>14</v>
      </c>
      <c r="AS1782" s="6"/>
      <c r="AT1782" s="6"/>
      <c r="AU1782" s="6"/>
      <c r="AV1782" s="6"/>
      <c r="AW1782" s="4">
        <v>342</v>
      </c>
      <c r="AX1782" s="4">
        <v>333</v>
      </c>
      <c r="AY1782" s="6"/>
      <c r="AZ1782" s="4">
        <v>3</v>
      </c>
      <c r="BA1782" s="6"/>
      <c r="BB1782" s="6"/>
      <c r="BC1782" s="6"/>
      <c r="BD1782" s="6"/>
      <c r="BE1782" s="6"/>
      <c r="BF1782" s="6"/>
      <c r="BG1782" s="8">
        <v>84</v>
      </c>
      <c r="BH1782" s="6"/>
      <c r="BI1782" s="6"/>
      <c r="BJ1782" s="6"/>
      <c r="BK1782" s="4">
        <v>17021</v>
      </c>
      <c r="BL1782" s="4">
        <f t="shared" si="407"/>
        <v>11783</v>
      </c>
      <c r="BM1782" s="4">
        <v>277</v>
      </c>
      <c r="BN1782" s="6"/>
      <c r="BO1782" s="6"/>
      <c r="BP1782" s="4">
        <v>0</v>
      </c>
      <c r="BQ1782" s="6"/>
      <c r="BR1782" s="4">
        <v>28506</v>
      </c>
      <c r="BS1782" s="4">
        <v>28354</v>
      </c>
      <c r="BT1782" s="4">
        <f t="shared" si="405"/>
        <v>152</v>
      </c>
      <c r="BU1782" s="4">
        <v>34760</v>
      </c>
    </row>
    <row r="1783" spans="1:73">
      <c r="A1783" s="4" t="s">
        <v>145</v>
      </c>
      <c r="B1783" s="18">
        <v>41219</v>
      </c>
      <c r="C1783" s="4" t="s">
        <v>179</v>
      </c>
      <c r="D1783" s="5">
        <v>2012</v>
      </c>
      <c r="E1783" s="4" t="str">
        <f t="shared" si="403"/>
        <v>OkanoganGeneral2012</v>
      </c>
      <c r="F1783" s="4">
        <v>21344</v>
      </c>
      <c r="G1783" s="4">
        <v>1572</v>
      </c>
      <c r="H1783" s="4">
        <v>0</v>
      </c>
      <c r="I1783" s="4">
        <v>0</v>
      </c>
      <c r="J1783" s="4">
        <v>0</v>
      </c>
      <c r="K1783" s="6">
        <f t="shared" si="404"/>
        <v>0</v>
      </c>
      <c r="L1783" s="5"/>
      <c r="M1783" s="4">
        <v>0</v>
      </c>
      <c r="N1783" s="4">
        <v>17305</v>
      </c>
      <c r="O1783" s="4">
        <v>17177</v>
      </c>
      <c r="P1783" s="4">
        <v>0</v>
      </c>
      <c r="Q1783" s="6"/>
      <c r="R1783" s="4">
        <v>128</v>
      </c>
      <c r="S1783" s="6"/>
      <c r="T1783" s="6"/>
      <c r="U1783" s="6"/>
      <c r="V1783" s="6"/>
      <c r="W1783" s="6"/>
      <c r="X1783" s="4">
        <v>0</v>
      </c>
      <c r="Z1783" s="4">
        <v>182</v>
      </c>
      <c r="AA1783" s="4">
        <v>125</v>
      </c>
      <c r="AB1783" s="4">
        <v>123</v>
      </c>
      <c r="AC1783" s="4">
        <v>2</v>
      </c>
      <c r="AD1783" s="6"/>
      <c r="AE1783" s="6"/>
      <c r="AF1783" s="6"/>
      <c r="AG1783" s="6"/>
      <c r="AH1783" s="4">
        <v>9</v>
      </c>
      <c r="AI1783" s="4">
        <v>8</v>
      </c>
      <c r="AJ1783" s="6"/>
      <c r="AK1783" s="6"/>
      <c r="AL1783" s="6"/>
      <c r="AM1783" s="6"/>
      <c r="AO1783" s="4">
        <v>22</v>
      </c>
      <c r="AP1783" s="4">
        <v>0</v>
      </c>
      <c r="AQ1783" s="4">
        <v>8</v>
      </c>
      <c r="AR1783" s="4">
        <v>14</v>
      </c>
      <c r="AS1783" s="6"/>
      <c r="AT1783" s="6"/>
      <c r="AU1783" s="6"/>
      <c r="AV1783" s="6"/>
      <c r="AW1783" s="4">
        <v>134</v>
      </c>
      <c r="AX1783" s="4">
        <v>131</v>
      </c>
      <c r="AY1783" s="6"/>
      <c r="AZ1783" s="4">
        <v>0</v>
      </c>
      <c r="BA1783" s="6"/>
      <c r="BB1783" s="6"/>
      <c r="BC1783" s="6"/>
      <c r="BD1783" s="6"/>
      <c r="BE1783" s="6"/>
      <c r="BF1783" s="6"/>
      <c r="BG1783" s="8">
        <v>50</v>
      </c>
      <c r="BH1783" s="6"/>
      <c r="BI1783" s="6"/>
      <c r="BJ1783" s="6"/>
      <c r="BK1783" s="4">
        <v>0</v>
      </c>
      <c r="BL1783" s="4">
        <v>0</v>
      </c>
      <c r="BM1783" s="4">
        <v>107</v>
      </c>
      <c r="BN1783" s="6"/>
      <c r="BO1783" s="6"/>
      <c r="BP1783" s="4">
        <v>0</v>
      </c>
      <c r="BQ1783" s="6"/>
      <c r="BR1783" s="4">
        <v>17149</v>
      </c>
      <c r="BS1783" s="4">
        <v>17038</v>
      </c>
      <c r="BT1783" s="4">
        <f t="shared" si="405"/>
        <v>111</v>
      </c>
      <c r="BU1783" s="4">
        <v>21162</v>
      </c>
    </row>
    <row r="1784" spans="1:73">
      <c r="A1784" s="4" t="s">
        <v>147</v>
      </c>
      <c r="B1784" s="18">
        <v>41219</v>
      </c>
      <c r="C1784" s="4" t="s">
        <v>179</v>
      </c>
      <c r="D1784" s="5">
        <v>2012</v>
      </c>
      <c r="E1784" s="4" t="str">
        <f t="shared" si="403"/>
        <v>PacificGeneral2012</v>
      </c>
      <c r="F1784" s="4">
        <v>13431</v>
      </c>
      <c r="G1784" s="4">
        <v>639</v>
      </c>
      <c r="H1784" s="4">
        <v>0</v>
      </c>
      <c r="I1784" s="4">
        <v>0</v>
      </c>
      <c r="J1784" s="4">
        <v>0</v>
      </c>
      <c r="K1784" s="6">
        <f t="shared" si="404"/>
        <v>0</v>
      </c>
      <c r="L1784" s="5"/>
      <c r="M1784" s="4">
        <v>0</v>
      </c>
      <c r="N1784" s="4">
        <v>11021</v>
      </c>
      <c r="O1784" s="4">
        <v>10774</v>
      </c>
      <c r="P1784" s="4">
        <v>0</v>
      </c>
      <c r="Q1784" s="6"/>
      <c r="R1784" s="4">
        <v>247</v>
      </c>
      <c r="S1784" s="6"/>
      <c r="T1784" s="6"/>
      <c r="U1784" s="6"/>
      <c r="V1784" s="6"/>
      <c r="W1784" s="6"/>
      <c r="X1784" s="4">
        <v>0</v>
      </c>
      <c r="Z1784" s="4">
        <v>124</v>
      </c>
      <c r="AA1784" s="4">
        <v>81</v>
      </c>
      <c r="AB1784" s="4">
        <v>78</v>
      </c>
      <c r="AC1784" s="4">
        <v>3</v>
      </c>
      <c r="AD1784" s="6"/>
      <c r="AE1784" s="6"/>
      <c r="AF1784" s="6"/>
      <c r="AG1784" s="6"/>
      <c r="AH1784" s="4">
        <v>3</v>
      </c>
      <c r="AI1784" s="4">
        <v>3</v>
      </c>
      <c r="AJ1784" s="6"/>
      <c r="AK1784" s="6"/>
      <c r="AL1784" s="6"/>
      <c r="AM1784" s="6"/>
      <c r="AO1784" s="4">
        <v>12</v>
      </c>
      <c r="AP1784" s="4">
        <v>0</v>
      </c>
      <c r="AQ1784" s="4">
        <v>6</v>
      </c>
      <c r="AR1784" s="4">
        <v>6</v>
      </c>
      <c r="AS1784" s="6"/>
      <c r="AT1784" s="6"/>
      <c r="AU1784" s="6"/>
      <c r="AV1784" s="6"/>
      <c r="AW1784" s="4">
        <v>84</v>
      </c>
      <c r="AX1784" s="4">
        <v>81</v>
      </c>
      <c r="AY1784" s="6"/>
      <c r="AZ1784" s="4">
        <v>32</v>
      </c>
      <c r="BA1784" s="6"/>
      <c r="BB1784" s="6"/>
      <c r="BC1784" s="6"/>
      <c r="BD1784" s="6"/>
      <c r="BE1784" s="6"/>
      <c r="BF1784" s="6"/>
      <c r="BG1784" s="8">
        <v>6</v>
      </c>
      <c r="BH1784" s="6"/>
      <c r="BI1784" s="6"/>
      <c r="BJ1784" s="6"/>
      <c r="BK1784" s="9">
        <v>2303</v>
      </c>
      <c r="BL1784" s="4">
        <f t="shared" ref="BL1784:BL1796" si="408">N1784-BK1784-BG1784</f>
        <v>8712</v>
      </c>
      <c r="BM1784" s="4">
        <v>26</v>
      </c>
      <c r="BN1784" s="6"/>
      <c r="BO1784" s="6"/>
      <c r="BP1784" s="4">
        <v>0</v>
      </c>
      <c r="BQ1784" s="6"/>
      <c r="BR1784" s="4">
        <v>10731</v>
      </c>
      <c r="BS1784" s="4">
        <v>10655</v>
      </c>
      <c r="BT1784" s="4">
        <f t="shared" si="405"/>
        <v>76</v>
      </c>
      <c r="BU1784" s="4">
        <v>13307</v>
      </c>
    </row>
    <row r="1785" spans="1:73">
      <c r="A1785" s="4" t="s">
        <v>149</v>
      </c>
      <c r="B1785" s="18">
        <v>41219</v>
      </c>
      <c r="C1785" s="4" t="s">
        <v>179</v>
      </c>
      <c r="D1785" s="5">
        <v>2012</v>
      </c>
      <c r="E1785" s="4" t="str">
        <f t="shared" si="403"/>
        <v>Pend OreilleGeneral2012</v>
      </c>
      <c r="F1785" s="4">
        <v>8264</v>
      </c>
      <c r="G1785" s="4">
        <v>1263</v>
      </c>
      <c r="H1785" s="4">
        <v>0</v>
      </c>
      <c r="I1785" s="4">
        <v>0</v>
      </c>
      <c r="J1785" s="4">
        <v>0</v>
      </c>
      <c r="K1785" s="6">
        <f t="shared" si="404"/>
        <v>0</v>
      </c>
      <c r="L1785" s="5"/>
      <c r="M1785" s="4">
        <v>0</v>
      </c>
      <c r="N1785" s="4">
        <v>6928</v>
      </c>
      <c r="O1785" s="4">
        <v>6832</v>
      </c>
      <c r="P1785" s="4">
        <v>0</v>
      </c>
      <c r="Q1785" s="6"/>
      <c r="R1785" s="4">
        <v>96</v>
      </c>
      <c r="S1785" s="6"/>
      <c r="T1785" s="6"/>
      <c r="U1785" s="6"/>
      <c r="V1785" s="6"/>
      <c r="W1785" s="6"/>
      <c r="X1785" s="4">
        <v>0</v>
      </c>
      <c r="Z1785" s="4">
        <v>77</v>
      </c>
      <c r="AA1785" s="4">
        <v>57</v>
      </c>
      <c r="AB1785" s="4">
        <v>55</v>
      </c>
      <c r="AC1785" s="4">
        <v>2</v>
      </c>
      <c r="AD1785" s="6"/>
      <c r="AE1785" s="6"/>
      <c r="AF1785" s="6"/>
      <c r="AG1785" s="6"/>
      <c r="AH1785" s="4">
        <v>0</v>
      </c>
      <c r="AI1785" s="4">
        <v>0</v>
      </c>
      <c r="AJ1785" s="6"/>
      <c r="AK1785" s="6"/>
      <c r="AL1785" s="6"/>
      <c r="AM1785" s="6"/>
      <c r="AO1785" s="4">
        <v>1</v>
      </c>
      <c r="AP1785" s="4">
        <v>0</v>
      </c>
      <c r="AQ1785" s="4">
        <v>0</v>
      </c>
      <c r="AR1785" s="4">
        <v>1</v>
      </c>
      <c r="AS1785" s="6"/>
      <c r="AT1785" s="6"/>
      <c r="AU1785" s="6"/>
      <c r="AV1785" s="6"/>
      <c r="AW1785" s="4">
        <v>57</v>
      </c>
      <c r="AX1785" s="4">
        <v>55</v>
      </c>
      <c r="AY1785" s="6"/>
      <c r="AZ1785" s="4">
        <v>0</v>
      </c>
      <c r="BA1785" s="6"/>
      <c r="BB1785" s="6"/>
      <c r="BC1785" s="6"/>
      <c r="BD1785" s="6"/>
      <c r="BE1785" s="6"/>
      <c r="BF1785" s="6"/>
      <c r="BG1785" s="8">
        <v>5</v>
      </c>
      <c r="BH1785" s="6"/>
      <c r="BI1785" s="6"/>
      <c r="BJ1785" s="6"/>
      <c r="BK1785" s="4">
        <v>3025</v>
      </c>
      <c r="BL1785" s="4">
        <f t="shared" si="408"/>
        <v>3898</v>
      </c>
      <c r="BM1785" s="4">
        <v>5</v>
      </c>
      <c r="BN1785" s="6"/>
      <c r="BO1785" s="6"/>
      <c r="BP1785" s="4">
        <v>0</v>
      </c>
      <c r="BQ1785" s="6"/>
      <c r="BR1785" s="4">
        <v>6870</v>
      </c>
      <c r="BS1785" s="4">
        <v>6777</v>
      </c>
      <c r="BT1785" s="4">
        <f t="shared" si="405"/>
        <v>93</v>
      </c>
      <c r="BU1785" s="4">
        <v>8187</v>
      </c>
    </row>
    <row r="1786" spans="1:73">
      <c r="A1786" s="4" t="s">
        <v>151</v>
      </c>
      <c r="B1786" s="18">
        <v>41219</v>
      </c>
      <c r="C1786" s="4" t="s">
        <v>179</v>
      </c>
      <c r="D1786" s="5">
        <v>2012</v>
      </c>
      <c r="E1786" s="4" t="str">
        <f t="shared" si="403"/>
        <v>PierceGeneral2012</v>
      </c>
      <c r="F1786" s="4">
        <v>442985</v>
      </c>
      <c r="G1786" s="4">
        <v>50724</v>
      </c>
      <c r="H1786" s="4">
        <v>0</v>
      </c>
      <c r="I1786" s="4">
        <v>0</v>
      </c>
      <c r="J1786" s="4">
        <v>0</v>
      </c>
      <c r="K1786" s="6">
        <f t="shared" si="404"/>
        <v>0</v>
      </c>
      <c r="L1786" s="5"/>
      <c r="M1786" s="4">
        <v>0</v>
      </c>
      <c r="N1786" s="4">
        <v>352602</v>
      </c>
      <c r="O1786" s="4">
        <v>349476</v>
      </c>
      <c r="P1786" s="4">
        <v>0</v>
      </c>
      <c r="Q1786" s="6"/>
      <c r="R1786" s="4">
        <v>3139</v>
      </c>
      <c r="S1786" s="6"/>
      <c r="T1786" s="6"/>
      <c r="U1786" s="6"/>
      <c r="V1786" s="6"/>
      <c r="W1786" s="6"/>
      <c r="X1786" s="4">
        <v>-13</v>
      </c>
      <c r="Y1786" s="2" t="s">
        <v>1238</v>
      </c>
      <c r="Z1786" s="4">
        <v>13924</v>
      </c>
      <c r="AA1786" s="4">
        <v>8924</v>
      </c>
      <c r="AB1786" s="4">
        <v>8815</v>
      </c>
      <c r="AC1786" s="4">
        <v>109</v>
      </c>
      <c r="AD1786" s="6"/>
      <c r="AE1786" s="6"/>
      <c r="AF1786" s="6"/>
      <c r="AG1786" s="6"/>
      <c r="AH1786" s="4">
        <v>200</v>
      </c>
      <c r="AI1786" s="4">
        <v>200</v>
      </c>
      <c r="AJ1786" s="6"/>
      <c r="AK1786" s="6"/>
      <c r="AL1786" s="6"/>
      <c r="AM1786" s="6"/>
      <c r="AO1786" s="4">
        <v>1382</v>
      </c>
      <c r="AP1786" s="4">
        <v>0</v>
      </c>
      <c r="AQ1786" s="4">
        <v>489</v>
      </c>
      <c r="AR1786" s="4">
        <v>893</v>
      </c>
      <c r="AS1786" s="6"/>
      <c r="AT1786" s="6"/>
      <c r="AU1786" s="6"/>
      <c r="AV1786" s="6"/>
      <c r="AW1786" s="4">
        <v>9124</v>
      </c>
      <c r="AX1786" s="4">
        <v>9015</v>
      </c>
      <c r="AY1786" s="6"/>
      <c r="AZ1786" s="4">
        <v>4483</v>
      </c>
      <c r="BA1786" s="6"/>
      <c r="BB1786" s="6"/>
      <c r="BC1786" s="6"/>
      <c r="BD1786" s="6"/>
      <c r="BE1786" s="6"/>
      <c r="BF1786" s="6"/>
      <c r="BG1786" s="8">
        <v>888</v>
      </c>
      <c r="BH1786" s="6"/>
      <c r="BI1786" s="6"/>
      <c r="BJ1786" s="6"/>
      <c r="BK1786" s="4">
        <v>168926</v>
      </c>
      <c r="BL1786" s="4">
        <f t="shared" si="408"/>
        <v>182788</v>
      </c>
      <c r="BM1786" s="4">
        <v>1474</v>
      </c>
      <c r="BN1786" s="6"/>
      <c r="BO1786" s="6"/>
      <c r="BP1786" s="4">
        <v>0</v>
      </c>
      <c r="BQ1786" s="6"/>
      <c r="BR1786" s="4">
        <v>337613</v>
      </c>
      <c r="BS1786" s="4">
        <v>335489</v>
      </c>
      <c r="BT1786" s="4">
        <f t="shared" si="405"/>
        <v>2124</v>
      </c>
      <c r="BU1786" s="4">
        <v>429061</v>
      </c>
    </row>
    <row r="1787" spans="1:73">
      <c r="A1787" s="4" t="s">
        <v>153</v>
      </c>
      <c r="B1787" s="18">
        <v>41219</v>
      </c>
      <c r="C1787" s="4" t="s">
        <v>179</v>
      </c>
      <c r="D1787" s="5">
        <v>2012</v>
      </c>
      <c r="E1787" s="4" t="str">
        <f t="shared" si="403"/>
        <v>San JuanGeneral2012</v>
      </c>
      <c r="F1787" s="4">
        <v>12019</v>
      </c>
      <c r="G1787" s="4">
        <v>725</v>
      </c>
      <c r="H1787" s="4">
        <v>0</v>
      </c>
      <c r="I1787" s="4">
        <v>0</v>
      </c>
      <c r="J1787" s="4">
        <v>0</v>
      </c>
      <c r="K1787" s="6">
        <f t="shared" si="404"/>
        <v>0</v>
      </c>
      <c r="L1787" s="5"/>
      <c r="M1787" s="4">
        <v>0</v>
      </c>
      <c r="N1787" s="4">
        <v>10792</v>
      </c>
      <c r="O1787" s="4">
        <v>10744</v>
      </c>
      <c r="P1787" s="4">
        <v>0</v>
      </c>
      <c r="Q1787" s="6"/>
      <c r="R1787" s="4">
        <v>48</v>
      </c>
      <c r="S1787" s="6"/>
      <c r="T1787" s="6"/>
      <c r="U1787" s="6"/>
      <c r="V1787" s="6"/>
      <c r="W1787" s="6"/>
      <c r="X1787" s="4">
        <v>0</v>
      </c>
      <c r="Z1787" s="4">
        <v>250</v>
      </c>
      <c r="AA1787" s="4">
        <v>173</v>
      </c>
      <c r="AB1787" s="4">
        <v>173</v>
      </c>
      <c r="AC1787" s="4">
        <v>0</v>
      </c>
      <c r="AD1787" s="6"/>
      <c r="AE1787" s="6"/>
      <c r="AF1787" s="6"/>
      <c r="AG1787" s="6"/>
      <c r="AH1787" s="4">
        <v>10</v>
      </c>
      <c r="AI1787" s="4">
        <v>10</v>
      </c>
      <c r="AJ1787" s="6"/>
      <c r="AK1787" s="6"/>
      <c r="AL1787" s="6"/>
      <c r="AM1787" s="6"/>
      <c r="AO1787" s="4">
        <v>4</v>
      </c>
      <c r="AP1787" s="4">
        <v>0</v>
      </c>
      <c r="AQ1787" s="4">
        <v>4</v>
      </c>
      <c r="AR1787" s="4">
        <v>0</v>
      </c>
      <c r="AS1787" s="6"/>
      <c r="AT1787" s="6"/>
      <c r="AU1787" s="6"/>
      <c r="AV1787" s="6"/>
      <c r="AW1787" s="4">
        <v>183</v>
      </c>
      <c r="AX1787" s="4">
        <v>183</v>
      </c>
      <c r="AY1787" s="6"/>
      <c r="AZ1787" s="4">
        <v>0</v>
      </c>
      <c r="BA1787" s="6"/>
      <c r="BB1787" s="6"/>
      <c r="BC1787" s="6"/>
      <c r="BD1787" s="6"/>
      <c r="BE1787" s="6"/>
      <c r="BF1787" s="6"/>
      <c r="BG1787" s="8">
        <v>57</v>
      </c>
      <c r="BH1787" s="6"/>
      <c r="BI1787" s="6"/>
      <c r="BJ1787" s="6"/>
      <c r="BK1787" s="4">
        <v>6211</v>
      </c>
      <c r="BL1787" s="4">
        <f t="shared" si="408"/>
        <v>4524</v>
      </c>
      <c r="BM1787" s="4">
        <v>170</v>
      </c>
      <c r="BN1787" s="6"/>
      <c r="BO1787" s="6"/>
      <c r="BP1787" s="4">
        <v>0</v>
      </c>
      <c r="BQ1787" s="6"/>
      <c r="BR1787" s="4">
        <v>10605</v>
      </c>
      <c r="BS1787" s="4">
        <v>10557</v>
      </c>
      <c r="BT1787" s="4">
        <f t="shared" si="405"/>
        <v>48</v>
      </c>
      <c r="BU1787" s="4">
        <v>11769</v>
      </c>
    </row>
    <row r="1788" spans="1:73">
      <c r="A1788" s="4" t="s">
        <v>155</v>
      </c>
      <c r="B1788" s="18">
        <v>41219</v>
      </c>
      <c r="C1788" s="4" t="s">
        <v>179</v>
      </c>
      <c r="D1788" s="5">
        <v>2012</v>
      </c>
      <c r="E1788" s="4" t="str">
        <f t="shared" si="403"/>
        <v>SkagitGeneral2012</v>
      </c>
      <c r="F1788" s="4">
        <v>67769</v>
      </c>
      <c r="G1788" s="4">
        <v>5197</v>
      </c>
      <c r="H1788" s="4">
        <v>0</v>
      </c>
      <c r="I1788" s="4">
        <v>0</v>
      </c>
      <c r="J1788" s="4">
        <v>0</v>
      </c>
      <c r="K1788" s="6">
        <f t="shared" si="404"/>
        <v>0</v>
      </c>
      <c r="L1788" s="5"/>
      <c r="M1788" s="4">
        <v>0</v>
      </c>
      <c r="N1788" s="4">
        <v>56575</v>
      </c>
      <c r="O1788" s="4">
        <v>56262</v>
      </c>
      <c r="P1788" s="4">
        <v>0</v>
      </c>
      <c r="Q1788" s="6"/>
      <c r="R1788" s="4">
        <v>313</v>
      </c>
      <c r="S1788" s="6"/>
      <c r="T1788" s="6"/>
      <c r="U1788" s="6"/>
      <c r="V1788" s="6"/>
      <c r="W1788" s="6"/>
      <c r="X1788" s="4">
        <v>0</v>
      </c>
      <c r="Z1788" s="4">
        <v>510</v>
      </c>
      <c r="AA1788" s="4">
        <v>333</v>
      </c>
      <c r="AB1788" s="4">
        <v>333</v>
      </c>
      <c r="AC1788" s="4">
        <v>0</v>
      </c>
      <c r="AD1788" s="6"/>
      <c r="AE1788" s="6"/>
      <c r="AF1788" s="6"/>
      <c r="AG1788" s="6"/>
      <c r="AH1788" s="4">
        <v>33</v>
      </c>
      <c r="AI1788" s="4">
        <v>33</v>
      </c>
      <c r="AJ1788" s="6"/>
      <c r="AK1788" s="6"/>
      <c r="AL1788" s="6"/>
      <c r="AM1788" s="6"/>
      <c r="AO1788" s="4">
        <v>170</v>
      </c>
      <c r="AP1788" s="4">
        <v>0</v>
      </c>
      <c r="AQ1788" s="4">
        <v>160</v>
      </c>
      <c r="AR1788" s="4">
        <v>10</v>
      </c>
      <c r="AS1788" s="6"/>
      <c r="AT1788" s="6"/>
      <c r="AU1788" s="6"/>
      <c r="AV1788" s="6"/>
      <c r="AW1788" s="4">
        <v>366</v>
      </c>
      <c r="AX1788" s="4">
        <v>366</v>
      </c>
      <c r="AY1788" s="6"/>
      <c r="AZ1788" s="4">
        <v>0</v>
      </c>
      <c r="BA1788" s="6"/>
      <c r="BB1788" s="6"/>
      <c r="BC1788" s="6"/>
      <c r="BD1788" s="6"/>
      <c r="BE1788" s="6"/>
      <c r="BF1788" s="6"/>
      <c r="BG1788" s="8">
        <v>111</v>
      </c>
      <c r="BH1788" s="6"/>
      <c r="BI1788" s="6"/>
      <c r="BJ1788" s="6"/>
      <c r="BK1788" s="4">
        <v>39002</v>
      </c>
      <c r="BL1788" s="4">
        <f t="shared" si="408"/>
        <v>17462</v>
      </c>
      <c r="BM1788" s="4">
        <v>334</v>
      </c>
      <c r="BN1788" s="6"/>
      <c r="BO1788" s="6"/>
      <c r="BP1788" s="4">
        <v>0</v>
      </c>
      <c r="BQ1788" s="6"/>
      <c r="BR1788" s="4">
        <v>56039</v>
      </c>
      <c r="BS1788" s="4">
        <v>55736</v>
      </c>
      <c r="BT1788" s="4">
        <f t="shared" si="405"/>
        <v>303</v>
      </c>
      <c r="BU1788" s="4">
        <v>67259</v>
      </c>
    </row>
    <row r="1789" spans="1:73">
      <c r="A1789" s="4" t="s">
        <v>157</v>
      </c>
      <c r="B1789" s="18">
        <v>41219</v>
      </c>
      <c r="C1789" s="4" t="s">
        <v>179</v>
      </c>
      <c r="D1789" s="5">
        <v>2012</v>
      </c>
      <c r="E1789" s="4" t="str">
        <f t="shared" si="403"/>
        <v>SkamaniaGeneral2012</v>
      </c>
      <c r="F1789" s="4">
        <v>6944</v>
      </c>
      <c r="G1789" s="4">
        <v>697</v>
      </c>
      <c r="H1789" s="4">
        <v>0</v>
      </c>
      <c r="I1789" s="4">
        <v>0</v>
      </c>
      <c r="J1789" s="4">
        <v>0</v>
      </c>
      <c r="K1789" s="6">
        <f t="shared" si="404"/>
        <v>0</v>
      </c>
      <c r="L1789" s="5"/>
      <c r="M1789" s="4">
        <v>0</v>
      </c>
      <c r="N1789" s="4">
        <v>5623</v>
      </c>
      <c r="O1789" s="4">
        <v>5582</v>
      </c>
      <c r="P1789" s="4">
        <v>0</v>
      </c>
      <c r="Q1789" s="6"/>
      <c r="R1789" s="4">
        <v>41</v>
      </c>
      <c r="S1789" s="6"/>
      <c r="T1789" s="6"/>
      <c r="U1789" s="6"/>
      <c r="V1789" s="6"/>
      <c r="W1789" s="6"/>
      <c r="X1789" s="4">
        <v>0</v>
      </c>
      <c r="Z1789" s="4">
        <v>84</v>
      </c>
      <c r="AA1789" s="4">
        <v>57</v>
      </c>
      <c r="AB1789" s="4">
        <v>57</v>
      </c>
      <c r="AC1789" s="4">
        <v>0</v>
      </c>
      <c r="AD1789" s="6"/>
      <c r="AE1789" s="6"/>
      <c r="AF1789" s="6"/>
      <c r="AG1789" s="6"/>
      <c r="AH1789" s="4">
        <v>0</v>
      </c>
      <c r="AI1789" s="4">
        <v>0</v>
      </c>
      <c r="AJ1789" s="6"/>
      <c r="AK1789" s="6"/>
      <c r="AL1789" s="6"/>
      <c r="AM1789" s="6"/>
      <c r="AO1789" s="4">
        <v>5</v>
      </c>
      <c r="AP1789" s="4">
        <v>0</v>
      </c>
      <c r="AQ1789" s="4">
        <v>1</v>
      </c>
      <c r="AR1789" s="4">
        <v>4</v>
      </c>
      <c r="AS1789" s="6"/>
      <c r="AT1789" s="6"/>
      <c r="AU1789" s="6"/>
      <c r="AV1789" s="6"/>
      <c r="AW1789" s="4">
        <v>57</v>
      </c>
      <c r="AX1789" s="4">
        <v>57</v>
      </c>
      <c r="AY1789" s="6"/>
      <c r="AZ1789" s="4">
        <v>5</v>
      </c>
      <c r="BA1789" s="6"/>
      <c r="BB1789" s="6"/>
      <c r="BC1789" s="6"/>
      <c r="BD1789" s="6"/>
      <c r="BE1789" s="6"/>
      <c r="BF1789" s="6"/>
      <c r="BG1789" s="8">
        <v>28</v>
      </c>
      <c r="BH1789" s="6"/>
      <c r="BI1789" s="6"/>
      <c r="BJ1789" s="6"/>
      <c r="BK1789" s="4">
        <v>3137</v>
      </c>
      <c r="BL1789" s="4">
        <f t="shared" si="408"/>
        <v>2458</v>
      </c>
      <c r="BM1789" s="4">
        <v>48</v>
      </c>
      <c r="BN1789" s="6"/>
      <c r="BO1789" s="6"/>
      <c r="BP1789" s="4">
        <v>0</v>
      </c>
      <c r="BQ1789" s="6"/>
      <c r="BR1789" s="4">
        <v>5556</v>
      </c>
      <c r="BS1789" s="4">
        <v>5519</v>
      </c>
      <c r="BT1789" s="4">
        <f t="shared" si="405"/>
        <v>37</v>
      </c>
      <c r="BU1789" s="4">
        <v>6860</v>
      </c>
    </row>
    <row r="1790" spans="1:73">
      <c r="A1790" s="4" t="s">
        <v>159</v>
      </c>
      <c r="B1790" s="18">
        <v>41219</v>
      </c>
      <c r="C1790" s="4" t="s">
        <v>179</v>
      </c>
      <c r="D1790" s="5">
        <v>2012</v>
      </c>
      <c r="E1790" s="4" t="str">
        <f t="shared" si="403"/>
        <v>SnohomishGeneral2012</v>
      </c>
      <c r="F1790" s="4">
        <v>415504</v>
      </c>
      <c r="G1790" s="4">
        <v>36317</v>
      </c>
      <c r="H1790" s="4">
        <v>0</v>
      </c>
      <c r="I1790" s="4">
        <v>0</v>
      </c>
      <c r="J1790" s="4">
        <v>0</v>
      </c>
      <c r="K1790" s="6">
        <f t="shared" si="404"/>
        <v>0</v>
      </c>
      <c r="L1790" s="5"/>
      <c r="M1790" s="4">
        <v>0</v>
      </c>
      <c r="N1790" s="4">
        <v>337241</v>
      </c>
      <c r="O1790" s="4">
        <v>334664</v>
      </c>
      <c r="P1790" s="4">
        <v>0</v>
      </c>
      <c r="Q1790" s="6"/>
      <c r="R1790" s="4">
        <v>2563</v>
      </c>
      <c r="S1790" s="6"/>
      <c r="T1790" s="6"/>
      <c r="U1790" s="6"/>
      <c r="V1790" s="6"/>
      <c r="W1790" s="6"/>
      <c r="X1790" s="4">
        <v>14</v>
      </c>
      <c r="Y1790" s="2" t="s">
        <v>1234</v>
      </c>
      <c r="Z1790" s="4">
        <v>5302</v>
      </c>
      <c r="AA1790" s="4">
        <v>3114</v>
      </c>
      <c r="AB1790" s="4">
        <v>3093</v>
      </c>
      <c r="AC1790" s="4">
        <v>21</v>
      </c>
      <c r="AD1790" s="6"/>
      <c r="AE1790" s="6"/>
      <c r="AF1790" s="6"/>
      <c r="AG1790" s="6"/>
      <c r="AH1790" s="4">
        <v>142</v>
      </c>
      <c r="AI1790" s="4">
        <v>142</v>
      </c>
      <c r="AJ1790" s="6"/>
      <c r="AK1790" s="6"/>
      <c r="AL1790" s="6"/>
      <c r="AM1790" s="6"/>
      <c r="AO1790" s="4">
        <v>489</v>
      </c>
      <c r="AP1790" s="4">
        <v>0</v>
      </c>
      <c r="AQ1790" s="4">
        <v>163</v>
      </c>
      <c r="AR1790" s="4">
        <v>326</v>
      </c>
      <c r="AS1790" s="6"/>
      <c r="AT1790" s="6"/>
      <c r="AU1790" s="6"/>
      <c r="AV1790" s="6"/>
      <c r="AW1790" s="4">
        <v>3256</v>
      </c>
      <c r="AX1790" s="4">
        <v>3235</v>
      </c>
      <c r="AY1790" s="6"/>
      <c r="AZ1790" s="4">
        <v>1631</v>
      </c>
      <c r="BA1790" s="6"/>
      <c r="BB1790" s="6"/>
      <c r="BC1790" s="6"/>
      <c r="BD1790" s="6"/>
      <c r="BE1790" s="6"/>
      <c r="BF1790" s="6"/>
      <c r="BG1790" s="8">
        <v>506</v>
      </c>
      <c r="BH1790" s="6"/>
      <c r="BI1790" s="6"/>
      <c r="BJ1790" s="6"/>
      <c r="BK1790" s="4">
        <v>145975</v>
      </c>
      <c r="BL1790" s="4">
        <f t="shared" si="408"/>
        <v>190760</v>
      </c>
      <c r="BM1790" s="4">
        <v>3911</v>
      </c>
      <c r="BN1790" s="6"/>
      <c r="BO1790" s="6"/>
      <c r="BP1790" s="4">
        <v>0</v>
      </c>
      <c r="BQ1790" s="6"/>
      <c r="BR1790" s="4">
        <v>331865</v>
      </c>
      <c r="BS1790" s="4">
        <v>329635</v>
      </c>
      <c r="BT1790" s="4">
        <f t="shared" si="405"/>
        <v>2230</v>
      </c>
      <c r="BU1790" s="4">
        <v>410202</v>
      </c>
    </row>
    <row r="1791" spans="1:73">
      <c r="A1791" s="4" t="s">
        <v>161</v>
      </c>
      <c r="B1791" s="18">
        <v>41219</v>
      </c>
      <c r="C1791" s="4" t="s">
        <v>179</v>
      </c>
      <c r="D1791" s="5">
        <v>2012</v>
      </c>
      <c r="E1791" s="4" t="str">
        <f t="shared" si="403"/>
        <v>SpokaneGeneral2012</v>
      </c>
      <c r="F1791" s="4">
        <v>282442</v>
      </c>
      <c r="G1791" s="4">
        <v>33966</v>
      </c>
      <c r="H1791" s="4">
        <v>0</v>
      </c>
      <c r="I1791" s="4">
        <v>0</v>
      </c>
      <c r="J1791" s="4">
        <v>0</v>
      </c>
      <c r="K1791" s="6">
        <f t="shared" si="404"/>
        <v>0</v>
      </c>
      <c r="L1791" s="5"/>
      <c r="M1791" s="4">
        <v>0</v>
      </c>
      <c r="N1791" s="4">
        <v>230280</v>
      </c>
      <c r="O1791" s="4">
        <v>227292</v>
      </c>
      <c r="P1791" s="4">
        <v>0</v>
      </c>
      <c r="Q1791" s="6"/>
      <c r="R1791" s="4">
        <v>2984</v>
      </c>
      <c r="S1791" s="6"/>
      <c r="T1791" s="6"/>
      <c r="U1791" s="6"/>
      <c r="V1791" s="6"/>
      <c r="W1791" s="6"/>
      <c r="X1791" s="4">
        <v>4</v>
      </c>
      <c r="Y1791" s="2" t="s">
        <v>1239</v>
      </c>
      <c r="Z1791" s="4">
        <v>4538</v>
      </c>
      <c r="AA1791" s="4">
        <v>3066</v>
      </c>
      <c r="AB1791" s="4">
        <v>3066</v>
      </c>
      <c r="AC1791" s="4">
        <v>0</v>
      </c>
      <c r="AD1791" s="6"/>
      <c r="AE1791" s="6"/>
      <c r="AF1791" s="6"/>
      <c r="AG1791" s="6"/>
      <c r="AH1791" s="4">
        <v>100</v>
      </c>
      <c r="AI1791" s="4">
        <v>100</v>
      </c>
      <c r="AJ1791" s="6"/>
      <c r="AK1791" s="6"/>
      <c r="AL1791" s="6"/>
      <c r="AM1791" s="6"/>
      <c r="AO1791" s="4">
        <v>1611</v>
      </c>
      <c r="AP1791" s="4">
        <v>0</v>
      </c>
      <c r="AQ1791" s="4">
        <v>1280</v>
      </c>
      <c r="AR1791" s="4">
        <v>331</v>
      </c>
      <c r="AS1791" s="6"/>
      <c r="AT1791" s="6"/>
      <c r="AU1791" s="6"/>
      <c r="AV1791" s="6"/>
      <c r="AW1791" s="4">
        <v>3166</v>
      </c>
      <c r="AX1791" s="4">
        <v>3166</v>
      </c>
      <c r="AY1791" s="6"/>
      <c r="AZ1791" s="4">
        <v>20</v>
      </c>
      <c r="BA1791" s="6"/>
      <c r="BB1791" s="6"/>
      <c r="BC1791" s="6"/>
      <c r="BD1791" s="6"/>
      <c r="BE1791" s="6"/>
      <c r="BF1791" s="6"/>
      <c r="BG1791" s="8">
        <v>325</v>
      </c>
      <c r="BH1791" s="6"/>
      <c r="BI1791" s="6"/>
      <c r="BJ1791" s="6"/>
      <c r="BK1791" s="4">
        <v>116563</v>
      </c>
      <c r="BL1791" s="4">
        <f t="shared" si="408"/>
        <v>113392</v>
      </c>
      <c r="BM1791" s="4">
        <v>1300</v>
      </c>
      <c r="BN1791" s="6"/>
      <c r="BO1791" s="6"/>
      <c r="BP1791" s="4">
        <v>0</v>
      </c>
      <c r="BQ1791" s="6"/>
      <c r="BR1791" s="4">
        <v>225483</v>
      </c>
      <c r="BS1791" s="4">
        <v>222826</v>
      </c>
      <c r="BT1791" s="4">
        <f t="shared" si="405"/>
        <v>2657</v>
      </c>
      <c r="BU1791" s="4">
        <v>277904</v>
      </c>
    </row>
    <row r="1792" spans="1:73">
      <c r="A1792" s="4" t="s">
        <v>163</v>
      </c>
      <c r="B1792" s="18">
        <v>41219</v>
      </c>
      <c r="C1792" s="4" t="s">
        <v>179</v>
      </c>
      <c r="D1792" s="5">
        <v>2012</v>
      </c>
      <c r="E1792" s="4" t="str">
        <f t="shared" si="403"/>
        <v>StevensGeneral2012</v>
      </c>
      <c r="F1792" s="4">
        <v>28362</v>
      </c>
      <c r="G1792" s="4">
        <v>2621</v>
      </c>
      <c r="H1792" s="4">
        <v>0</v>
      </c>
      <c r="I1792" s="4">
        <v>0</v>
      </c>
      <c r="J1792" s="4">
        <v>0</v>
      </c>
      <c r="K1792" s="6">
        <f t="shared" si="404"/>
        <v>0</v>
      </c>
      <c r="L1792" s="5"/>
      <c r="M1792" s="4">
        <v>0</v>
      </c>
      <c r="N1792" s="4">
        <v>22983</v>
      </c>
      <c r="O1792" s="4">
        <v>22766</v>
      </c>
      <c r="P1792" s="4">
        <v>0</v>
      </c>
      <c r="Q1792" s="6"/>
      <c r="R1792" s="4">
        <v>217</v>
      </c>
      <c r="S1792" s="6"/>
      <c r="T1792" s="6"/>
      <c r="U1792" s="6"/>
      <c r="V1792" s="6"/>
      <c r="W1792" s="6"/>
      <c r="X1792" s="4">
        <v>0</v>
      </c>
      <c r="Z1792" s="4">
        <v>228</v>
      </c>
      <c r="AA1792" s="4">
        <v>151</v>
      </c>
      <c r="AB1792" s="4">
        <v>147</v>
      </c>
      <c r="AC1792" s="4">
        <v>4</v>
      </c>
      <c r="AD1792" s="6"/>
      <c r="AE1792" s="6"/>
      <c r="AF1792" s="6"/>
      <c r="AG1792" s="6"/>
      <c r="AH1792" s="4">
        <v>0</v>
      </c>
      <c r="AI1792" s="4">
        <v>0</v>
      </c>
      <c r="AJ1792" s="6"/>
      <c r="AK1792" s="6"/>
      <c r="AL1792" s="6"/>
      <c r="AM1792" s="6"/>
      <c r="AO1792" s="4">
        <v>20</v>
      </c>
      <c r="AP1792" s="4">
        <v>0</v>
      </c>
      <c r="AQ1792" s="4">
        <v>20</v>
      </c>
      <c r="AR1792" s="4">
        <v>0</v>
      </c>
      <c r="AS1792" s="6"/>
      <c r="AT1792" s="6"/>
      <c r="AU1792" s="6"/>
      <c r="AV1792" s="6"/>
      <c r="AW1792" s="4">
        <v>151</v>
      </c>
      <c r="AX1792" s="4">
        <v>147</v>
      </c>
      <c r="AY1792" s="6"/>
      <c r="AZ1792" s="4">
        <v>2</v>
      </c>
      <c r="BA1792" s="6"/>
      <c r="BB1792" s="6"/>
      <c r="BC1792" s="6"/>
      <c r="BD1792" s="6"/>
      <c r="BE1792" s="6"/>
      <c r="BF1792" s="6"/>
      <c r="BG1792" s="8">
        <v>3</v>
      </c>
      <c r="BH1792" s="6"/>
      <c r="BI1792" s="6"/>
      <c r="BJ1792" s="6"/>
      <c r="BK1792" s="4">
        <v>664</v>
      </c>
      <c r="BL1792" s="4">
        <f t="shared" si="408"/>
        <v>22316</v>
      </c>
      <c r="BM1792" s="4">
        <v>81</v>
      </c>
      <c r="BN1792" s="6"/>
      <c r="BO1792" s="6"/>
      <c r="BP1792" s="4">
        <v>0</v>
      </c>
      <c r="BQ1792" s="6"/>
      <c r="BR1792" s="4">
        <v>22810</v>
      </c>
      <c r="BS1792" s="4">
        <v>22597</v>
      </c>
      <c r="BT1792" s="4">
        <f t="shared" si="405"/>
        <v>213</v>
      </c>
      <c r="BU1792" s="4">
        <v>28134</v>
      </c>
    </row>
    <row r="1793" spans="1:75">
      <c r="A1793" s="4" t="s">
        <v>166</v>
      </c>
      <c r="B1793" s="18">
        <v>41219</v>
      </c>
      <c r="C1793" s="4" t="s">
        <v>179</v>
      </c>
      <c r="D1793" s="5">
        <v>2012</v>
      </c>
      <c r="E1793" s="4" t="str">
        <f t="shared" si="403"/>
        <v>ThurstonGeneral2012</v>
      </c>
      <c r="F1793" s="4">
        <v>160302</v>
      </c>
      <c r="G1793" s="4">
        <v>17548</v>
      </c>
      <c r="H1793" s="4">
        <v>0</v>
      </c>
      <c r="I1793" s="4">
        <v>0</v>
      </c>
      <c r="J1793" s="4">
        <v>0</v>
      </c>
      <c r="K1793" s="6">
        <f t="shared" si="404"/>
        <v>0</v>
      </c>
      <c r="L1793" s="5"/>
      <c r="M1793" s="4">
        <v>0</v>
      </c>
      <c r="N1793" s="4">
        <v>129211</v>
      </c>
      <c r="O1793" s="4">
        <v>128652</v>
      </c>
      <c r="P1793" s="4">
        <v>0</v>
      </c>
      <c r="Q1793" s="6"/>
      <c r="R1793" s="4">
        <v>559</v>
      </c>
      <c r="S1793" s="6"/>
      <c r="T1793" s="6"/>
      <c r="U1793" s="6"/>
      <c r="V1793" s="6"/>
      <c r="W1793" s="6"/>
      <c r="X1793" s="4">
        <v>0</v>
      </c>
      <c r="Z1793" s="4">
        <v>6157</v>
      </c>
      <c r="AA1793" s="4">
        <v>3922</v>
      </c>
      <c r="AB1793" s="4">
        <v>3890</v>
      </c>
      <c r="AC1793" s="4">
        <v>32</v>
      </c>
      <c r="AD1793" s="6"/>
      <c r="AE1793" s="6"/>
      <c r="AF1793" s="6"/>
      <c r="AG1793" s="6"/>
      <c r="AH1793" s="4">
        <v>73</v>
      </c>
      <c r="AI1793" s="4">
        <v>73</v>
      </c>
      <c r="AJ1793" s="6"/>
      <c r="AK1793" s="6"/>
      <c r="AL1793" s="6"/>
      <c r="AM1793" s="6"/>
      <c r="AO1793" s="4">
        <v>208</v>
      </c>
      <c r="AP1793" s="4">
        <v>0</v>
      </c>
      <c r="AQ1793" s="4">
        <v>93</v>
      </c>
      <c r="AR1793" s="4">
        <v>115</v>
      </c>
      <c r="AS1793" s="6"/>
      <c r="AT1793" s="6"/>
      <c r="AU1793" s="6"/>
      <c r="AV1793" s="6"/>
      <c r="AW1793" s="4">
        <v>3995</v>
      </c>
      <c r="AX1793" s="4">
        <v>3963</v>
      </c>
      <c r="AY1793" s="6"/>
      <c r="AZ1793" s="4">
        <v>50</v>
      </c>
      <c r="BA1793" s="6"/>
      <c r="BB1793" s="6"/>
      <c r="BC1793" s="6"/>
      <c r="BD1793" s="6"/>
      <c r="BE1793" s="6"/>
      <c r="BF1793" s="6"/>
      <c r="BG1793" s="8">
        <v>424</v>
      </c>
      <c r="BH1793" s="6"/>
      <c r="BI1793" s="6"/>
      <c r="BJ1793" s="6"/>
      <c r="BK1793" s="4">
        <v>86749</v>
      </c>
      <c r="BL1793" s="4">
        <f t="shared" si="408"/>
        <v>42038</v>
      </c>
      <c r="BM1793" s="4">
        <v>1127</v>
      </c>
      <c r="BN1793" s="6"/>
      <c r="BO1793" s="6"/>
      <c r="BP1793" s="4">
        <v>0</v>
      </c>
      <c r="BQ1793" s="6"/>
      <c r="BR1793" s="4">
        <v>124958</v>
      </c>
      <c r="BS1793" s="4">
        <v>124546</v>
      </c>
      <c r="BT1793" s="4">
        <f t="shared" si="405"/>
        <v>412</v>
      </c>
      <c r="BU1793" s="4">
        <v>154145</v>
      </c>
    </row>
    <row r="1794" spans="1:75">
      <c r="A1794" s="4" t="s">
        <v>168</v>
      </c>
      <c r="B1794" s="18">
        <v>41219</v>
      </c>
      <c r="C1794" s="4" t="s">
        <v>179</v>
      </c>
      <c r="D1794" s="5">
        <v>2012</v>
      </c>
      <c r="E1794" s="4" t="str">
        <f t="shared" si="403"/>
        <v>WahkiakumGeneral2012</v>
      </c>
      <c r="F1794" s="4">
        <v>2829</v>
      </c>
      <c r="G1794" s="4">
        <v>126</v>
      </c>
      <c r="H1794" s="4">
        <v>0</v>
      </c>
      <c r="I1794" s="4">
        <v>0</v>
      </c>
      <c r="J1794" s="4">
        <v>0</v>
      </c>
      <c r="K1794" s="6">
        <f t="shared" si="404"/>
        <v>0</v>
      </c>
      <c r="L1794" s="5"/>
      <c r="M1794" s="4">
        <v>0</v>
      </c>
      <c r="N1794" s="4">
        <v>2348</v>
      </c>
      <c r="O1794" s="4">
        <v>2346</v>
      </c>
      <c r="P1794" s="4">
        <v>0</v>
      </c>
      <c r="Q1794" s="6"/>
      <c r="R1794" s="4">
        <v>2</v>
      </c>
      <c r="S1794" s="6"/>
      <c r="T1794" s="6"/>
      <c r="U1794" s="6"/>
      <c r="V1794" s="6"/>
      <c r="W1794" s="6"/>
      <c r="X1794" s="4">
        <v>0</v>
      </c>
      <c r="Z1794" s="4">
        <v>38</v>
      </c>
      <c r="AA1794" s="4">
        <v>11</v>
      </c>
      <c r="AB1794" s="4">
        <v>11</v>
      </c>
      <c r="AC1794" s="4">
        <v>0</v>
      </c>
      <c r="AD1794" s="6"/>
      <c r="AE1794" s="6"/>
      <c r="AF1794" s="6"/>
      <c r="AG1794" s="6"/>
      <c r="AH1794" s="4">
        <v>0</v>
      </c>
      <c r="AI1794" s="4">
        <v>0</v>
      </c>
      <c r="AJ1794" s="6"/>
      <c r="AK1794" s="6"/>
      <c r="AL1794" s="6"/>
      <c r="AM1794" s="6"/>
      <c r="AO1794" s="4">
        <v>0</v>
      </c>
      <c r="AP1794" s="4">
        <v>0</v>
      </c>
      <c r="AQ1794" s="4">
        <v>0</v>
      </c>
      <c r="AR1794" s="4">
        <v>0</v>
      </c>
      <c r="AS1794" s="6"/>
      <c r="AT1794" s="6"/>
      <c r="AU1794" s="6"/>
      <c r="AV1794" s="6"/>
      <c r="AW1794" s="4">
        <v>11</v>
      </c>
      <c r="AX1794" s="4">
        <v>11</v>
      </c>
      <c r="AY1794" s="6"/>
      <c r="AZ1794" s="4">
        <v>0</v>
      </c>
      <c r="BA1794" s="6"/>
      <c r="BB1794" s="6"/>
      <c r="BC1794" s="6"/>
      <c r="BD1794" s="6"/>
      <c r="BE1794" s="6"/>
      <c r="BF1794" s="6"/>
      <c r="BG1794" s="8">
        <v>0</v>
      </c>
      <c r="BH1794" s="6"/>
      <c r="BI1794" s="6"/>
      <c r="BJ1794" s="6"/>
      <c r="BK1794" s="4">
        <v>1174</v>
      </c>
      <c r="BL1794" s="4">
        <f t="shared" si="408"/>
        <v>1174</v>
      </c>
      <c r="BM1794" s="4">
        <v>0</v>
      </c>
      <c r="BN1794" s="6"/>
      <c r="BO1794" s="6"/>
      <c r="BP1794" s="4">
        <v>0</v>
      </c>
      <c r="BQ1794" s="6"/>
      <c r="BR1794" s="4">
        <v>2337</v>
      </c>
      <c r="BS1794" s="4">
        <v>2335</v>
      </c>
      <c r="BT1794" s="4">
        <f t="shared" si="405"/>
        <v>2</v>
      </c>
      <c r="BU1794" s="4">
        <v>2791</v>
      </c>
    </row>
    <row r="1795" spans="1:75">
      <c r="A1795" s="4" t="s">
        <v>170</v>
      </c>
      <c r="B1795" s="18">
        <v>41219</v>
      </c>
      <c r="C1795" s="4" t="s">
        <v>179</v>
      </c>
      <c r="D1795" s="5">
        <v>2012</v>
      </c>
      <c r="E1795" s="4" t="str">
        <f t="shared" si="403"/>
        <v>Walla WallaGeneral2012</v>
      </c>
      <c r="F1795" s="4">
        <v>31844</v>
      </c>
      <c r="G1795" s="4">
        <v>4249</v>
      </c>
      <c r="H1795" s="4">
        <v>0</v>
      </c>
      <c r="I1795" s="4">
        <v>0</v>
      </c>
      <c r="J1795" s="4">
        <v>0</v>
      </c>
      <c r="K1795" s="6">
        <f t="shared" si="404"/>
        <v>0</v>
      </c>
      <c r="L1795" s="5"/>
      <c r="M1795" s="4">
        <v>0</v>
      </c>
      <c r="N1795" s="4">
        <v>25828</v>
      </c>
      <c r="O1795" s="4">
        <v>25612</v>
      </c>
      <c r="P1795" s="4">
        <v>0</v>
      </c>
      <c r="Q1795" s="6"/>
      <c r="R1795" s="4">
        <v>216</v>
      </c>
      <c r="S1795" s="6"/>
      <c r="T1795" s="6"/>
      <c r="U1795" s="6"/>
      <c r="V1795" s="6"/>
      <c r="W1795" s="6"/>
      <c r="X1795" s="4">
        <v>0</v>
      </c>
      <c r="Z1795" s="4">
        <v>323</v>
      </c>
      <c r="AA1795" s="4">
        <v>228</v>
      </c>
      <c r="AB1795" s="4">
        <v>227</v>
      </c>
      <c r="AC1795" s="4">
        <v>1</v>
      </c>
      <c r="AD1795" s="6"/>
      <c r="AE1795" s="6"/>
      <c r="AF1795" s="6"/>
      <c r="AG1795" s="6"/>
      <c r="AH1795" s="4">
        <v>6</v>
      </c>
      <c r="AI1795" s="4">
        <v>6</v>
      </c>
      <c r="AJ1795" s="6"/>
      <c r="AK1795" s="6"/>
      <c r="AL1795" s="6"/>
      <c r="AM1795" s="6"/>
      <c r="AO1795" s="4">
        <v>91</v>
      </c>
      <c r="AP1795" s="4">
        <v>0</v>
      </c>
      <c r="AQ1795" s="4">
        <v>43</v>
      </c>
      <c r="AR1795" s="4">
        <v>48</v>
      </c>
      <c r="AS1795" s="6"/>
      <c r="AT1795" s="6"/>
      <c r="AU1795" s="6"/>
      <c r="AV1795" s="6"/>
      <c r="AW1795" s="4">
        <v>234</v>
      </c>
      <c r="AX1795" s="4">
        <v>233</v>
      </c>
      <c r="AY1795" s="6"/>
      <c r="AZ1795" s="4">
        <v>4</v>
      </c>
      <c r="BA1795" s="6"/>
      <c r="BB1795" s="6"/>
      <c r="BC1795" s="6"/>
      <c r="BD1795" s="6"/>
      <c r="BE1795" s="6"/>
      <c r="BF1795" s="6"/>
      <c r="BG1795" s="8">
        <v>43</v>
      </c>
      <c r="BH1795" s="6"/>
      <c r="BI1795" s="6"/>
      <c r="BJ1795" s="6"/>
      <c r="BK1795" s="4">
        <v>13767</v>
      </c>
      <c r="BL1795" s="4">
        <f t="shared" si="408"/>
        <v>12018</v>
      </c>
      <c r="BM1795" s="4">
        <v>91</v>
      </c>
      <c r="BN1795" s="6"/>
      <c r="BO1795" s="6"/>
      <c r="BP1795" s="4">
        <v>0</v>
      </c>
      <c r="BQ1795" s="6"/>
      <c r="BR1795" s="4">
        <v>25499</v>
      </c>
      <c r="BS1795" s="4">
        <v>25332</v>
      </c>
      <c r="BT1795" s="4">
        <f t="shared" si="405"/>
        <v>167</v>
      </c>
      <c r="BU1795" s="4">
        <v>31521</v>
      </c>
    </row>
    <row r="1796" spans="1:75">
      <c r="A1796" s="4" t="s">
        <v>172</v>
      </c>
      <c r="B1796" s="18">
        <v>41219</v>
      </c>
      <c r="C1796" s="4" t="s">
        <v>179</v>
      </c>
      <c r="D1796" s="5">
        <v>2012</v>
      </c>
      <c r="E1796" s="4" t="str">
        <f t="shared" si="403"/>
        <v>WhatcomGeneral2012</v>
      </c>
      <c r="F1796" s="4">
        <v>125485</v>
      </c>
      <c r="G1796" s="4">
        <v>11860</v>
      </c>
      <c r="H1796" s="4">
        <v>0</v>
      </c>
      <c r="I1796" s="4">
        <v>0</v>
      </c>
      <c r="J1796" s="4">
        <v>0</v>
      </c>
      <c r="K1796" s="6">
        <f t="shared" si="404"/>
        <v>0</v>
      </c>
      <c r="L1796" s="5"/>
      <c r="M1796" s="4">
        <v>0</v>
      </c>
      <c r="N1796" s="4">
        <v>106501</v>
      </c>
      <c r="O1796" s="4">
        <v>104727</v>
      </c>
      <c r="P1796" s="4">
        <v>0</v>
      </c>
      <c r="Q1796" s="6"/>
      <c r="R1796" s="4">
        <v>1773</v>
      </c>
      <c r="S1796" s="6"/>
      <c r="T1796" s="6"/>
      <c r="U1796" s="6"/>
      <c r="V1796" s="6"/>
      <c r="W1796" s="6"/>
      <c r="X1796" s="4">
        <v>1</v>
      </c>
      <c r="Y1796" s="2" t="s">
        <v>1237</v>
      </c>
      <c r="Z1796" s="4">
        <v>1251</v>
      </c>
      <c r="AA1796" s="4">
        <v>1050</v>
      </c>
      <c r="AB1796" s="4">
        <v>1038</v>
      </c>
      <c r="AC1796" s="4">
        <v>12</v>
      </c>
      <c r="AD1796" s="6"/>
      <c r="AE1796" s="6"/>
      <c r="AF1796" s="6"/>
      <c r="AG1796" s="6"/>
      <c r="AH1796" s="4">
        <v>0</v>
      </c>
      <c r="AI1796" s="4">
        <v>0</v>
      </c>
      <c r="AJ1796" s="6"/>
      <c r="AK1796" s="6"/>
      <c r="AL1796" s="6"/>
      <c r="AM1796" s="6"/>
      <c r="AO1796" s="4">
        <v>177</v>
      </c>
      <c r="AP1796" s="4">
        <v>0</v>
      </c>
      <c r="AQ1796" s="4">
        <v>76</v>
      </c>
      <c r="AR1796" s="4">
        <v>101</v>
      </c>
      <c r="AS1796" s="6"/>
      <c r="AT1796" s="6"/>
      <c r="AU1796" s="6"/>
      <c r="AV1796" s="6"/>
      <c r="AW1796" s="4">
        <v>1050</v>
      </c>
      <c r="AX1796" s="4">
        <v>1038</v>
      </c>
      <c r="AY1796" s="6"/>
      <c r="AZ1796" s="4">
        <v>4</v>
      </c>
      <c r="BA1796" s="6"/>
      <c r="BB1796" s="6"/>
      <c r="BC1796" s="6"/>
      <c r="BD1796" s="6"/>
      <c r="BE1796" s="6"/>
      <c r="BF1796" s="6"/>
      <c r="BG1796" s="8">
        <v>309</v>
      </c>
      <c r="BH1796" s="6"/>
      <c r="BI1796" s="6"/>
      <c r="BJ1796" s="6"/>
      <c r="BK1796" s="4">
        <v>44334</v>
      </c>
      <c r="BL1796" s="4">
        <f t="shared" si="408"/>
        <v>61858</v>
      </c>
      <c r="BM1796" s="4">
        <v>604</v>
      </c>
      <c r="BN1796" s="6"/>
      <c r="BO1796" s="6"/>
      <c r="BP1796" s="4">
        <v>0</v>
      </c>
      <c r="BQ1796" s="6"/>
      <c r="BR1796" s="4">
        <v>104320</v>
      </c>
      <c r="BS1796" s="4">
        <v>103609</v>
      </c>
      <c r="BT1796" s="4">
        <f t="shared" si="405"/>
        <v>711</v>
      </c>
      <c r="BU1796" s="4">
        <v>124234</v>
      </c>
    </row>
    <row r="1797" spans="1:75">
      <c r="A1797" s="4" t="s">
        <v>174</v>
      </c>
      <c r="B1797" s="18">
        <v>41219</v>
      </c>
      <c r="C1797" s="4" t="s">
        <v>179</v>
      </c>
      <c r="D1797" s="5">
        <v>2012</v>
      </c>
      <c r="E1797" s="4" t="str">
        <f t="shared" si="403"/>
        <v>WhitmanGeneral2012</v>
      </c>
      <c r="F1797" s="4">
        <v>21272</v>
      </c>
      <c r="G1797" s="4">
        <v>3728</v>
      </c>
      <c r="H1797" s="4">
        <v>0</v>
      </c>
      <c r="I1797" s="4">
        <v>0</v>
      </c>
      <c r="J1797" s="4">
        <v>0</v>
      </c>
      <c r="K1797" s="6">
        <f t="shared" si="404"/>
        <v>0</v>
      </c>
      <c r="L1797" s="5"/>
      <c r="M1797" s="4">
        <v>0</v>
      </c>
      <c r="N1797" s="4">
        <v>17791</v>
      </c>
      <c r="O1797" s="4">
        <v>17429</v>
      </c>
      <c r="P1797" s="4">
        <v>0</v>
      </c>
      <c r="Q1797" s="6"/>
      <c r="R1797" s="4">
        <v>362</v>
      </c>
      <c r="S1797" s="6"/>
      <c r="T1797" s="6"/>
      <c r="U1797" s="6"/>
      <c r="V1797" s="6"/>
      <c r="W1797" s="6"/>
      <c r="X1797" s="4">
        <v>0</v>
      </c>
      <c r="Z1797" s="4">
        <v>254</v>
      </c>
      <c r="AA1797" s="4">
        <v>178</v>
      </c>
      <c r="AB1797" s="4">
        <v>178</v>
      </c>
      <c r="AC1797" s="4">
        <v>0</v>
      </c>
      <c r="AD1797" s="6"/>
      <c r="AE1797" s="6"/>
      <c r="AF1797" s="6"/>
      <c r="AG1797" s="6"/>
      <c r="AH1797" s="4">
        <v>6</v>
      </c>
      <c r="AI1797" s="4">
        <v>6</v>
      </c>
      <c r="AJ1797" s="6"/>
      <c r="AK1797" s="6"/>
      <c r="AL1797" s="6"/>
      <c r="AM1797" s="6"/>
      <c r="AO1797" s="4">
        <v>289</v>
      </c>
      <c r="AP1797" s="4">
        <v>0</v>
      </c>
      <c r="AQ1797" s="4">
        <v>155</v>
      </c>
      <c r="AR1797" s="4">
        <v>134</v>
      </c>
      <c r="AS1797" s="6"/>
      <c r="AT1797" s="6"/>
      <c r="AU1797" s="6"/>
      <c r="AV1797" s="6"/>
      <c r="AW1797" s="4">
        <v>184</v>
      </c>
      <c r="AX1797" s="4">
        <v>184</v>
      </c>
      <c r="AY1797" s="6"/>
      <c r="AZ1797" s="4">
        <v>0</v>
      </c>
      <c r="BA1797" s="6"/>
      <c r="BB1797" s="6"/>
      <c r="BC1797" s="6"/>
      <c r="BD1797" s="6"/>
      <c r="BE1797" s="6"/>
      <c r="BF1797" s="6"/>
      <c r="BG1797" s="8">
        <v>26</v>
      </c>
      <c r="BH1797" s="6"/>
      <c r="BI1797" s="6"/>
      <c r="BJ1797" s="6"/>
      <c r="BK1797" s="4">
        <v>0</v>
      </c>
      <c r="BL1797" s="4">
        <v>0</v>
      </c>
      <c r="BM1797" s="4">
        <v>135</v>
      </c>
      <c r="BN1797" s="6"/>
      <c r="BO1797" s="6"/>
      <c r="BP1797" s="4">
        <v>0</v>
      </c>
      <c r="BQ1797" s="6"/>
      <c r="BR1797" s="4">
        <v>17318</v>
      </c>
      <c r="BS1797" s="4">
        <v>17090</v>
      </c>
      <c r="BT1797" s="4">
        <f t="shared" si="405"/>
        <v>228</v>
      </c>
      <c r="BU1797" s="4">
        <v>21018</v>
      </c>
    </row>
    <row r="1798" spans="1:75">
      <c r="A1798" s="4" t="s">
        <v>176</v>
      </c>
      <c r="B1798" s="18">
        <v>41219</v>
      </c>
      <c r="C1798" s="4" t="s">
        <v>179</v>
      </c>
      <c r="D1798" s="5">
        <v>2012</v>
      </c>
      <c r="E1798" s="4" t="str">
        <f t="shared" si="403"/>
        <v>YakimaGeneral2012</v>
      </c>
      <c r="F1798" s="4">
        <v>106452</v>
      </c>
      <c r="G1798" s="4">
        <v>8016</v>
      </c>
      <c r="H1798" s="4">
        <v>0</v>
      </c>
      <c r="I1798" s="4">
        <v>0</v>
      </c>
      <c r="J1798" s="4">
        <v>0</v>
      </c>
      <c r="K1798" s="6">
        <f t="shared" si="404"/>
        <v>0</v>
      </c>
      <c r="L1798" s="5"/>
      <c r="M1798" s="4">
        <v>0</v>
      </c>
      <c r="N1798" s="4">
        <v>78840</v>
      </c>
      <c r="O1798" s="4">
        <v>78420</v>
      </c>
      <c r="P1798" s="4">
        <v>0</v>
      </c>
      <c r="Q1798" s="6"/>
      <c r="R1798" s="4">
        <v>420</v>
      </c>
      <c r="S1798" s="6"/>
      <c r="T1798" s="6"/>
      <c r="U1798" s="6"/>
      <c r="V1798" s="6"/>
      <c r="W1798" s="6"/>
      <c r="X1798" s="4">
        <v>0</v>
      </c>
      <c r="Z1798" s="4">
        <v>721</v>
      </c>
      <c r="AA1798" s="4">
        <v>462</v>
      </c>
      <c r="AB1798" s="4">
        <v>461</v>
      </c>
      <c r="AC1798" s="4">
        <v>1</v>
      </c>
      <c r="AD1798" s="6"/>
      <c r="AE1798" s="6"/>
      <c r="AF1798" s="6"/>
      <c r="AG1798" s="6"/>
      <c r="AH1798" s="4">
        <v>13</v>
      </c>
      <c r="AI1798" s="4">
        <v>13</v>
      </c>
      <c r="AJ1798" s="6"/>
      <c r="AK1798" s="6"/>
      <c r="AL1798" s="6"/>
      <c r="AM1798" s="6"/>
      <c r="AO1798" s="4">
        <v>413</v>
      </c>
      <c r="AP1798" s="4">
        <v>0</v>
      </c>
      <c r="AQ1798" s="4">
        <v>318</v>
      </c>
      <c r="AR1798" s="4">
        <v>95</v>
      </c>
      <c r="AS1798" s="6"/>
      <c r="AT1798" s="6"/>
      <c r="AU1798" s="6"/>
      <c r="AV1798" s="6"/>
      <c r="AW1798" s="4">
        <v>475</v>
      </c>
      <c r="AX1798" s="4">
        <v>474</v>
      </c>
      <c r="AY1798" s="6"/>
      <c r="AZ1798" s="4">
        <v>25</v>
      </c>
      <c r="BA1798" s="6"/>
      <c r="BB1798" s="6"/>
      <c r="BC1798" s="6"/>
      <c r="BD1798" s="6"/>
      <c r="BE1798" s="6"/>
      <c r="BF1798" s="6"/>
      <c r="BG1798" s="8">
        <v>197</v>
      </c>
      <c r="BH1798" s="6"/>
      <c r="BI1798" s="6"/>
      <c r="BJ1798" s="6"/>
      <c r="BK1798" s="4">
        <v>14760</v>
      </c>
      <c r="BL1798" s="4">
        <f>N1798-BK1798-BG1798</f>
        <v>63883</v>
      </c>
      <c r="BM1798" s="4">
        <v>396</v>
      </c>
      <c r="BN1798" s="6"/>
      <c r="BO1798" s="6"/>
      <c r="BP1798" s="4">
        <v>0</v>
      </c>
      <c r="BQ1798" s="6"/>
      <c r="BR1798" s="4">
        <v>77927</v>
      </c>
      <c r="BS1798" s="4">
        <v>77603</v>
      </c>
      <c r="BT1798" s="4">
        <f t="shared" si="405"/>
        <v>324</v>
      </c>
      <c r="BU1798" s="4">
        <v>105731</v>
      </c>
    </row>
    <row r="1799" spans="1:75">
      <c r="A1799" s="21" t="s">
        <v>178</v>
      </c>
      <c r="B1799" s="22">
        <v>41219</v>
      </c>
      <c r="C1799" s="21" t="s">
        <v>179</v>
      </c>
      <c r="D1799" s="23">
        <v>2012</v>
      </c>
      <c r="E1799" s="21" t="s">
        <v>1240</v>
      </c>
      <c r="F1799" s="21">
        <v>3904959</v>
      </c>
      <c r="G1799" s="21">
        <v>414868</v>
      </c>
      <c r="H1799" s="21">
        <v>0</v>
      </c>
      <c r="I1799" s="21">
        <v>0</v>
      </c>
      <c r="J1799" s="21">
        <v>0</v>
      </c>
      <c r="K1799" s="6">
        <v>0</v>
      </c>
      <c r="L1799" s="23"/>
      <c r="M1799" s="21">
        <v>0</v>
      </c>
      <c r="N1799" s="21">
        <v>3207602</v>
      </c>
      <c r="O1799" s="21">
        <v>3172939</v>
      </c>
      <c r="P1799" s="21">
        <v>0</v>
      </c>
      <c r="Q1799" s="6"/>
      <c r="R1799" s="21">
        <v>34647</v>
      </c>
      <c r="S1799" s="6"/>
      <c r="T1799" s="6"/>
      <c r="U1799" s="6"/>
      <c r="V1799" s="6"/>
      <c r="W1799" s="6"/>
      <c r="X1799" s="21">
        <v>0</v>
      </c>
      <c r="Y1799" s="38"/>
      <c r="Z1799" s="21">
        <v>72399</v>
      </c>
      <c r="AA1799" s="21">
        <v>46528</v>
      </c>
      <c r="AB1799" s="21">
        <v>46069</v>
      </c>
      <c r="AC1799" s="21">
        <v>459</v>
      </c>
      <c r="AD1799" s="6"/>
      <c r="AE1799" s="6"/>
      <c r="AF1799" s="6"/>
      <c r="AG1799" s="6"/>
      <c r="AH1799" s="21">
        <v>993</v>
      </c>
      <c r="AI1799" s="21">
        <v>929</v>
      </c>
      <c r="AJ1799" s="6"/>
      <c r="AK1799" s="6"/>
      <c r="AL1799" s="6"/>
      <c r="AM1799" s="6"/>
      <c r="AN1799" s="21"/>
      <c r="AO1799" s="21">
        <v>6832</v>
      </c>
      <c r="AP1799" s="21">
        <v>0</v>
      </c>
      <c r="AQ1799" s="21">
        <v>3782</v>
      </c>
      <c r="AR1799" s="21">
        <v>3050</v>
      </c>
      <c r="AS1799" s="6"/>
      <c r="AT1799" s="6"/>
      <c r="AU1799" s="6"/>
      <c r="AV1799" s="6"/>
      <c r="AW1799" s="21">
        <v>47521</v>
      </c>
      <c r="AX1799" s="21">
        <v>46998</v>
      </c>
      <c r="AY1799" s="6"/>
      <c r="AZ1799" s="21">
        <v>11828</v>
      </c>
      <c r="BA1799" s="6"/>
      <c r="BB1799" s="6"/>
      <c r="BC1799" s="6"/>
      <c r="BD1799" s="6"/>
      <c r="BE1799" s="6"/>
      <c r="BF1799" s="6"/>
      <c r="BG1799" s="21">
        <v>1260</v>
      </c>
      <c r="BH1799" s="6"/>
      <c r="BI1799" s="6"/>
      <c r="BJ1799" s="6"/>
      <c r="BK1799" s="21">
        <v>0</v>
      </c>
      <c r="BL1799" s="21">
        <v>0</v>
      </c>
      <c r="BM1799" s="21">
        <v>34754</v>
      </c>
      <c r="BN1799" s="6"/>
      <c r="BO1799" s="6"/>
      <c r="BP1799" s="21">
        <v>0</v>
      </c>
      <c r="BQ1799" s="6"/>
      <c r="BR1799" s="21">
        <v>3140309</v>
      </c>
      <c r="BS1799" s="21">
        <v>3110331</v>
      </c>
      <c r="BT1799" s="21">
        <v>29978</v>
      </c>
      <c r="BU1799" s="21" t="s">
        <v>1214</v>
      </c>
      <c r="BV1799" s="21"/>
      <c r="BW1799" s="21"/>
    </row>
    <row r="1800" spans="1:75">
      <c r="A1800" s="4" t="s">
        <v>98</v>
      </c>
      <c r="B1800" s="18">
        <v>41128</v>
      </c>
      <c r="C1800" s="4" t="s">
        <v>220</v>
      </c>
      <c r="D1800" s="5">
        <v>2012</v>
      </c>
      <c r="E1800" s="4" t="str">
        <f t="shared" ref="E1800:E1838" si="409">CONCATENATE(A1800,C1800,D1800)</f>
        <v>AdamsPrimary2012</v>
      </c>
      <c r="F1800" s="4">
        <v>6239</v>
      </c>
      <c r="G1800" s="4">
        <v>376</v>
      </c>
      <c r="K1800" s="6">
        <f t="shared" ref="K1800:K1838" si="410">IF(ISBLANK(I1800),0,H1800+I1800-J1800)</f>
        <v>0</v>
      </c>
      <c r="L1800" s="5"/>
      <c r="N1800" s="4">
        <v>2886</v>
      </c>
      <c r="O1800" s="4">
        <v>2864</v>
      </c>
      <c r="Q1800" s="6"/>
      <c r="R1800" s="4">
        <v>22</v>
      </c>
      <c r="S1800" s="6"/>
      <c r="T1800" s="6"/>
      <c r="U1800" s="6"/>
      <c r="V1800" s="6"/>
      <c r="W1800" s="6"/>
      <c r="Z1800" s="4">
        <v>27</v>
      </c>
      <c r="AA1800" s="4">
        <v>6</v>
      </c>
      <c r="AB1800" s="4">
        <v>6</v>
      </c>
      <c r="AC1800" s="4">
        <v>0</v>
      </c>
      <c r="AD1800" s="6"/>
      <c r="AE1800" s="6"/>
      <c r="AF1800" s="6"/>
      <c r="AG1800" s="6"/>
      <c r="AH1800" s="4">
        <v>0</v>
      </c>
      <c r="AI1800" s="4">
        <v>0</v>
      </c>
      <c r="AJ1800" s="6"/>
      <c r="AK1800" s="6"/>
      <c r="AL1800" s="6"/>
      <c r="AM1800" s="6"/>
      <c r="AO1800" s="4">
        <v>0</v>
      </c>
      <c r="AQ1800" s="4">
        <v>0</v>
      </c>
      <c r="AR1800" s="4">
        <v>0</v>
      </c>
      <c r="AS1800" s="6"/>
      <c r="AT1800" s="6"/>
      <c r="AU1800" s="6"/>
      <c r="AV1800" s="6"/>
      <c r="AY1800" s="6"/>
      <c r="AZ1800" s="4">
        <v>0</v>
      </c>
      <c r="BA1800" s="6"/>
      <c r="BB1800" s="6"/>
      <c r="BC1800" s="6"/>
      <c r="BD1800" s="6"/>
      <c r="BE1800" s="6"/>
      <c r="BF1800" s="6"/>
      <c r="BG1800" s="8">
        <v>0</v>
      </c>
      <c r="BH1800" s="6"/>
      <c r="BI1800" s="6"/>
      <c r="BJ1800" s="6"/>
      <c r="BM1800" s="4">
        <v>0</v>
      </c>
      <c r="BN1800" s="6"/>
      <c r="BO1800" s="6"/>
      <c r="BQ1800" s="6"/>
    </row>
    <row r="1801" spans="1:75">
      <c r="A1801" s="4" t="s">
        <v>101</v>
      </c>
      <c r="B1801" s="18">
        <v>41128</v>
      </c>
      <c r="C1801" s="4" t="s">
        <v>220</v>
      </c>
      <c r="D1801" s="5">
        <v>2012</v>
      </c>
      <c r="E1801" s="4" t="str">
        <f t="shared" si="409"/>
        <v>AsotinPrimary2012</v>
      </c>
      <c r="F1801" s="4">
        <v>13163</v>
      </c>
      <c r="G1801" s="4">
        <v>1252</v>
      </c>
      <c r="K1801" s="6">
        <f t="shared" si="410"/>
        <v>0</v>
      </c>
      <c r="L1801" s="5"/>
      <c r="N1801" s="4">
        <v>5229</v>
      </c>
      <c r="O1801" s="4">
        <v>5192</v>
      </c>
      <c r="Q1801" s="6"/>
      <c r="R1801" s="4">
        <v>37</v>
      </c>
      <c r="S1801" s="6"/>
      <c r="T1801" s="6"/>
      <c r="U1801" s="6"/>
      <c r="V1801" s="6"/>
      <c r="W1801" s="6"/>
      <c r="Z1801" s="4">
        <v>37</v>
      </c>
      <c r="AA1801" s="4">
        <v>8</v>
      </c>
      <c r="AB1801" s="4">
        <v>8</v>
      </c>
      <c r="AC1801" s="4">
        <v>0</v>
      </c>
      <c r="AD1801" s="6"/>
      <c r="AE1801" s="6"/>
      <c r="AF1801" s="6"/>
      <c r="AG1801" s="6"/>
      <c r="AH1801" s="4">
        <v>0</v>
      </c>
      <c r="AI1801" s="4">
        <v>0</v>
      </c>
      <c r="AJ1801" s="6"/>
      <c r="AK1801" s="6"/>
      <c r="AL1801" s="6"/>
      <c r="AM1801" s="6"/>
      <c r="AO1801" s="4">
        <v>0</v>
      </c>
      <c r="AQ1801" s="4">
        <v>0</v>
      </c>
      <c r="AR1801" s="4">
        <v>0</v>
      </c>
      <c r="AS1801" s="6"/>
      <c r="AT1801" s="6"/>
      <c r="AU1801" s="6"/>
      <c r="AV1801" s="6"/>
      <c r="AY1801" s="6"/>
      <c r="AZ1801" s="4">
        <v>0</v>
      </c>
      <c r="BA1801" s="6"/>
      <c r="BB1801" s="6"/>
      <c r="BC1801" s="6"/>
      <c r="BD1801" s="6"/>
      <c r="BE1801" s="6"/>
      <c r="BF1801" s="6"/>
      <c r="BG1801" s="8">
        <v>0</v>
      </c>
      <c r="BH1801" s="6"/>
      <c r="BI1801" s="6"/>
      <c r="BJ1801" s="6"/>
      <c r="BM1801" s="4">
        <v>0</v>
      </c>
      <c r="BN1801" s="6"/>
      <c r="BO1801" s="6"/>
      <c r="BQ1801" s="6"/>
    </row>
    <row r="1802" spans="1:75">
      <c r="A1802" s="4" t="s">
        <v>103</v>
      </c>
      <c r="B1802" s="18">
        <v>41128</v>
      </c>
      <c r="C1802" s="4" t="s">
        <v>220</v>
      </c>
      <c r="D1802" s="5">
        <v>2012</v>
      </c>
      <c r="E1802" s="4" t="str">
        <f t="shared" si="409"/>
        <v>BentonPrimary2012</v>
      </c>
      <c r="F1802" s="4">
        <v>93389</v>
      </c>
      <c r="G1802" s="4">
        <v>12264</v>
      </c>
      <c r="K1802" s="6">
        <f t="shared" si="410"/>
        <v>0</v>
      </c>
      <c r="L1802" s="5"/>
      <c r="N1802" s="4">
        <v>33274</v>
      </c>
      <c r="O1802" s="4">
        <v>33119</v>
      </c>
      <c r="Q1802" s="6"/>
      <c r="R1802" s="4">
        <v>155</v>
      </c>
      <c r="S1802" s="6"/>
      <c r="T1802" s="6"/>
      <c r="U1802" s="6"/>
      <c r="V1802" s="6"/>
      <c r="W1802" s="6"/>
      <c r="Z1802" s="4">
        <v>547</v>
      </c>
      <c r="AA1802" s="4">
        <v>129</v>
      </c>
      <c r="AB1802" s="4">
        <v>129</v>
      </c>
      <c r="AC1802" s="4">
        <v>0</v>
      </c>
      <c r="AD1802" s="6"/>
      <c r="AE1802" s="6"/>
      <c r="AF1802" s="6"/>
      <c r="AG1802" s="6"/>
      <c r="AH1802" s="4">
        <v>2</v>
      </c>
      <c r="AI1802" s="4">
        <v>2</v>
      </c>
      <c r="AJ1802" s="6"/>
      <c r="AK1802" s="6"/>
      <c r="AL1802" s="6"/>
      <c r="AM1802" s="6"/>
      <c r="AO1802" s="4">
        <v>1</v>
      </c>
      <c r="AQ1802" s="4">
        <v>1</v>
      </c>
      <c r="AR1802" s="4">
        <v>0</v>
      </c>
      <c r="AS1802" s="6"/>
      <c r="AT1802" s="6"/>
      <c r="AU1802" s="6"/>
      <c r="AV1802" s="6"/>
      <c r="AY1802" s="6"/>
      <c r="AZ1802" s="4">
        <v>6</v>
      </c>
      <c r="BA1802" s="6"/>
      <c r="BB1802" s="6"/>
      <c r="BC1802" s="6"/>
      <c r="BD1802" s="6"/>
      <c r="BE1802" s="6"/>
      <c r="BF1802" s="6"/>
      <c r="BG1802" s="8">
        <v>15</v>
      </c>
      <c r="BH1802" s="6"/>
      <c r="BI1802" s="6"/>
      <c r="BJ1802" s="6"/>
      <c r="BM1802" s="4">
        <v>20</v>
      </c>
      <c r="BN1802" s="6"/>
      <c r="BO1802" s="6"/>
      <c r="BQ1802" s="6"/>
    </row>
    <row r="1803" spans="1:75">
      <c r="A1803" s="4" t="s">
        <v>105</v>
      </c>
      <c r="B1803" s="18">
        <v>41128</v>
      </c>
      <c r="C1803" s="4" t="s">
        <v>220</v>
      </c>
      <c r="D1803" s="5">
        <v>2012</v>
      </c>
      <c r="E1803" s="4" t="str">
        <f t="shared" si="409"/>
        <v>ChelanPrimary2012</v>
      </c>
      <c r="F1803" s="4">
        <v>38922</v>
      </c>
      <c r="G1803" s="4">
        <v>2855</v>
      </c>
      <c r="K1803" s="6">
        <f t="shared" si="410"/>
        <v>0</v>
      </c>
      <c r="L1803" s="5"/>
      <c r="N1803" s="4">
        <v>18956</v>
      </c>
      <c r="O1803" s="4">
        <v>18814</v>
      </c>
      <c r="Q1803" s="6"/>
      <c r="R1803" s="4">
        <v>142</v>
      </c>
      <c r="S1803" s="6"/>
      <c r="T1803" s="6"/>
      <c r="U1803" s="6"/>
      <c r="V1803" s="6"/>
      <c r="W1803" s="6"/>
      <c r="Z1803" s="4">
        <v>230</v>
      </c>
      <c r="AA1803" s="4">
        <v>54</v>
      </c>
      <c r="AB1803" s="4">
        <v>53</v>
      </c>
      <c r="AC1803" s="4">
        <v>1</v>
      </c>
      <c r="AD1803" s="6"/>
      <c r="AE1803" s="6"/>
      <c r="AF1803" s="6"/>
      <c r="AG1803" s="6"/>
      <c r="AH1803" s="4">
        <v>0</v>
      </c>
      <c r="AI1803" s="4">
        <v>0</v>
      </c>
      <c r="AJ1803" s="6"/>
      <c r="AK1803" s="6"/>
      <c r="AL1803" s="6"/>
      <c r="AM1803" s="6"/>
      <c r="AO1803" s="4">
        <v>0</v>
      </c>
      <c r="AQ1803" s="4">
        <v>0</v>
      </c>
      <c r="AR1803" s="4">
        <v>0</v>
      </c>
      <c r="AS1803" s="6"/>
      <c r="AT1803" s="6"/>
      <c r="AU1803" s="6"/>
      <c r="AV1803" s="6"/>
      <c r="AY1803" s="6"/>
      <c r="AZ1803" s="4">
        <v>8</v>
      </c>
      <c r="BA1803" s="6"/>
      <c r="BB1803" s="6"/>
      <c r="BC1803" s="6"/>
      <c r="BD1803" s="6"/>
      <c r="BE1803" s="6"/>
      <c r="BF1803" s="6"/>
      <c r="BG1803" s="8">
        <v>11</v>
      </c>
      <c r="BH1803" s="6"/>
      <c r="BI1803" s="6"/>
      <c r="BJ1803" s="6"/>
      <c r="BM1803" s="4">
        <v>18</v>
      </c>
      <c r="BN1803" s="6"/>
      <c r="BO1803" s="6"/>
      <c r="BQ1803" s="6"/>
    </row>
    <row r="1804" spans="1:75">
      <c r="A1804" s="4" t="s">
        <v>107</v>
      </c>
      <c r="B1804" s="18">
        <v>41128</v>
      </c>
      <c r="C1804" s="4" t="s">
        <v>220</v>
      </c>
      <c r="D1804" s="5">
        <v>2012</v>
      </c>
      <c r="E1804" s="4" t="str">
        <f t="shared" si="409"/>
        <v>ClallamPrimary2012</v>
      </c>
      <c r="F1804" s="4">
        <v>45879</v>
      </c>
      <c r="G1804" s="4">
        <v>4141</v>
      </c>
      <c r="K1804" s="6">
        <f t="shared" si="410"/>
        <v>0</v>
      </c>
      <c r="L1804" s="5"/>
      <c r="N1804" s="4">
        <v>21716</v>
      </c>
      <c r="O1804" s="4">
        <v>21519</v>
      </c>
      <c r="Q1804" s="6"/>
      <c r="R1804" s="4">
        <v>197</v>
      </c>
      <c r="S1804" s="6"/>
      <c r="T1804" s="6"/>
      <c r="U1804" s="6"/>
      <c r="V1804" s="6"/>
      <c r="W1804" s="6"/>
      <c r="Z1804" s="4">
        <v>442</v>
      </c>
      <c r="AA1804" s="4">
        <v>91</v>
      </c>
      <c r="AB1804" s="4">
        <v>90</v>
      </c>
      <c r="AC1804" s="4">
        <v>1</v>
      </c>
      <c r="AD1804" s="6"/>
      <c r="AE1804" s="6"/>
      <c r="AF1804" s="6"/>
      <c r="AG1804" s="6"/>
      <c r="AH1804" s="4">
        <v>0</v>
      </c>
      <c r="AI1804" s="4">
        <v>0</v>
      </c>
      <c r="AJ1804" s="6"/>
      <c r="AK1804" s="6"/>
      <c r="AL1804" s="6"/>
      <c r="AM1804" s="6"/>
      <c r="AO1804" s="4">
        <v>0</v>
      </c>
      <c r="AQ1804" s="4">
        <v>0</v>
      </c>
      <c r="AR1804" s="4">
        <v>0</v>
      </c>
      <c r="AS1804" s="6"/>
      <c r="AT1804" s="6"/>
      <c r="AU1804" s="6"/>
      <c r="AV1804" s="6"/>
      <c r="AY1804" s="6"/>
      <c r="AZ1804" s="4">
        <v>0</v>
      </c>
      <c r="BA1804" s="6"/>
      <c r="BB1804" s="6"/>
      <c r="BC1804" s="6"/>
      <c r="BD1804" s="6"/>
      <c r="BE1804" s="6"/>
      <c r="BF1804" s="6"/>
      <c r="BG1804" s="8">
        <v>8</v>
      </c>
      <c r="BH1804" s="6"/>
      <c r="BI1804" s="6"/>
      <c r="BJ1804" s="6"/>
      <c r="BM1804" s="4">
        <v>21</v>
      </c>
      <c r="BN1804" s="6"/>
      <c r="BO1804" s="6"/>
      <c r="BQ1804" s="6"/>
    </row>
    <row r="1805" spans="1:75">
      <c r="A1805" s="4" t="s">
        <v>109</v>
      </c>
      <c r="B1805" s="18">
        <v>41128</v>
      </c>
      <c r="C1805" s="4" t="s">
        <v>220</v>
      </c>
      <c r="D1805" s="5">
        <v>2012</v>
      </c>
      <c r="E1805" s="4" t="str">
        <f t="shared" si="409"/>
        <v>ClarkPrimary2012</v>
      </c>
      <c r="F1805" s="4">
        <v>234411</v>
      </c>
      <c r="G1805" s="4">
        <v>25032</v>
      </c>
      <c r="K1805" s="6">
        <f t="shared" si="410"/>
        <v>0</v>
      </c>
      <c r="L1805" s="5"/>
      <c r="N1805" s="4">
        <v>73213</v>
      </c>
      <c r="O1805" s="4">
        <v>72096</v>
      </c>
      <c r="Q1805" s="6"/>
      <c r="R1805" s="4">
        <v>1117</v>
      </c>
      <c r="S1805" s="6"/>
      <c r="T1805" s="6"/>
      <c r="U1805" s="6"/>
      <c r="V1805" s="6"/>
      <c r="W1805" s="6"/>
      <c r="Z1805" s="4">
        <v>1813</v>
      </c>
      <c r="AA1805" s="4">
        <v>380</v>
      </c>
      <c r="AB1805" s="4">
        <v>377</v>
      </c>
      <c r="AC1805" s="4">
        <v>3</v>
      </c>
      <c r="AD1805" s="6"/>
      <c r="AE1805" s="6"/>
      <c r="AF1805" s="6"/>
      <c r="AG1805" s="6"/>
      <c r="AH1805" s="4">
        <v>0</v>
      </c>
      <c r="AI1805" s="4">
        <v>0</v>
      </c>
      <c r="AJ1805" s="6"/>
      <c r="AK1805" s="6"/>
      <c r="AL1805" s="6"/>
      <c r="AM1805" s="6"/>
      <c r="AO1805" s="4">
        <v>6</v>
      </c>
      <c r="AQ1805" s="4">
        <v>4</v>
      </c>
      <c r="AR1805" s="4">
        <v>2</v>
      </c>
      <c r="AS1805" s="6"/>
      <c r="AT1805" s="6"/>
      <c r="AU1805" s="6"/>
      <c r="AV1805" s="6"/>
      <c r="AY1805" s="6"/>
      <c r="AZ1805" s="4">
        <v>2</v>
      </c>
      <c r="BA1805" s="6"/>
      <c r="BB1805" s="6"/>
      <c r="BC1805" s="6"/>
      <c r="BD1805" s="6"/>
      <c r="BE1805" s="6"/>
      <c r="BF1805" s="6"/>
      <c r="BG1805" s="8">
        <v>32</v>
      </c>
      <c r="BH1805" s="6"/>
      <c r="BI1805" s="6"/>
      <c r="BJ1805" s="6"/>
      <c r="BM1805" s="4">
        <v>46</v>
      </c>
      <c r="BN1805" s="6"/>
      <c r="BO1805" s="6"/>
      <c r="BQ1805" s="6"/>
    </row>
    <row r="1806" spans="1:75">
      <c r="A1806" s="4" t="s">
        <v>111</v>
      </c>
      <c r="B1806" s="18">
        <v>41128</v>
      </c>
      <c r="C1806" s="4" t="s">
        <v>220</v>
      </c>
      <c r="D1806" s="5">
        <v>2012</v>
      </c>
      <c r="E1806" s="4" t="str">
        <f t="shared" si="409"/>
        <v>ColumbiaPrimary2012</v>
      </c>
      <c r="F1806" s="4">
        <v>2588</v>
      </c>
      <c r="G1806" s="4">
        <v>228</v>
      </c>
      <c r="K1806" s="6">
        <f t="shared" si="410"/>
        <v>0</v>
      </c>
      <c r="L1806" s="5"/>
      <c r="N1806" s="4">
        <v>1288</v>
      </c>
      <c r="O1806" s="4">
        <v>1279</v>
      </c>
      <c r="Q1806" s="6"/>
      <c r="R1806" s="4">
        <v>9</v>
      </c>
      <c r="S1806" s="6"/>
      <c r="T1806" s="6"/>
      <c r="U1806" s="6"/>
      <c r="V1806" s="6"/>
      <c r="W1806" s="6"/>
      <c r="Z1806" s="4">
        <v>23</v>
      </c>
      <c r="AA1806" s="4">
        <v>2</v>
      </c>
      <c r="AB1806" s="4">
        <v>2</v>
      </c>
      <c r="AC1806" s="4">
        <v>0</v>
      </c>
      <c r="AD1806" s="6"/>
      <c r="AE1806" s="6"/>
      <c r="AF1806" s="6"/>
      <c r="AG1806" s="6"/>
      <c r="AH1806" s="4">
        <v>0</v>
      </c>
      <c r="AI1806" s="4">
        <v>0</v>
      </c>
      <c r="AJ1806" s="6"/>
      <c r="AK1806" s="6"/>
      <c r="AL1806" s="6"/>
      <c r="AM1806" s="6"/>
      <c r="AO1806" s="4">
        <v>0</v>
      </c>
      <c r="AQ1806" s="4">
        <v>0</v>
      </c>
      <c r="AR1806" s="4">
        <v>0</v>
      </c>
      <c r="AS1806" s="6"/>
      <c r="AT1806" s="6"/>
      <c r="AU1806" s="6"/>
      <c r="AV1806" s="6"/>
      <c r="AY1806" s="6"/>
      <c r="AZ1806" s="4">
        <v>0</v>
      </c>
      <c r="BA1806" s="6"/>
      <c r="BB1806" s="6"/>
      <c r="BC1806" s="6"/>
      <c r="BD1806" s="6"/>
      <c r="BE1806" s="6"/>
      <c r="BF1806" s="6"/>
      <c r="BG1806" s="8">
        <v>0</v>
      </c>
      <c r="BH1806" s="6"/>
      <c r="BI1806" s="6"/>
      <c r="BJ1806" s="6"/>
      <c r="BM1806" s="4">
        <v>0</v>
      </c>
      <c r="BN1806" s="6"/>
      <c r="BO1806" s="6"/>
      <c r="BQ1806" s="6"/>
    </row>
    <row r="1807" spans="1:75">
      <c r="A1807" s="4" t="s">
        <v>113</v>
      </c>
      <c r="B1807" s="18">
        <v>41128</v>
      </c>
      <c r="C1807" s="4" t="s">
        <v>220</v>
      </c>
      <c r="D1807" s="5">
        <v>2012</v>
      </c>
      <c r="E1807" s="4" t="str">
        <f t="shared" si="409"/>
        <v>CowlitzPrimary2012</v>
      </c>
      <c r="F1807" s="4">
        <v>56486</v>
      </c>
      <c r="G1807" s="4">
        <v>8383</v>
      </c>
      <c r="K1807" s="6">
        <f t="shared" si="410"/>
        <v>0</v>
      </c>
      <c r="L1807" s="5"/>
      <c r="N1807" s="4">
        <v>19874</v>
      </c>
      <c r="O1807" s="4">
        <v>19710</v>
      </c>
      <c r="Q1807" s="6"/>
      <c r="R1807" s="4">
        <v>164</v>
      </c>
      <c r="S1807" s="6"/>
      <c r="T1807" s="6"/>
      <c r="U1807" s="6"/>
      <c r="V1807" s="6"/>
      <c r="W1807" s="6"/>
      <c r="Z1807" s="4">
        <v>265</v>
      </c>
      <c r="AA1807" s="4">
        <v>31</v>
      </c>
      <c r="AB1807" s="4">
        <v>31</v>
      </c>
      <c r="AC1807" s="4">
        <v>0</v>
      </c>
      <c r="AD1807" s="6"/>
      <c r="AE1807" s="6"/>
      <c r="AF1807" s="6"/>
      <c r="AG1807" s="6"/>
      <c r="AH1807" s="4">
        <v>0</v>
      </c>
      <c r="AI1807" s="4">
        <v>0</v>
      </c>
      <c r="AJ1807" s="6"/>
      <c r="AK1807" s="6"/>
      <c r="AL1807" s="6"/>
      <c r="AM1807" s="6"/>
      <c r="AO1807" s="4">
        <v>1</v>
      </c>
      <c r="AQ1807" s="4">
        <v>0</v>
      </c>
      <c r="AR1807" s="4">
        <v>1</v>
      </c>
      <c r="AS1807" s="6"/>
      <c r="AT1807" s="6"/>
      <c r="AU1807" s="6"/>
      <c r="AV1807" s="6"/>
      <c r="AY1807" s="6"/>
      <c r="AZ1807" s="4">
        <v>4</v>
      </c>
      <c r="BA1807" s="6"/>
      <c r="BB1807" s="6"/>
      <c r="BC1807" s="6"/>
      <c r="BD1807" s="6"/>
      <c r="BE1807" s="6"/>
      <c r="BF1807" s="6"/>
      <c r="BG1807" s="8">
        <v>31</v>
      </c>
      <c r="BH1807" s="6"/>
      <c r="BI1807" s="6"/>
      <c r="BJ1807" s="6"/>
      <c r="BM1807" s="4">
        <v>147</v>
      </c>
      <c r="BN1807" s="6"/>
      <c r="BO1807" s="6"/>
      <c r="BQ1807" s="6"/>
    </row>
    <row r="1808" spans="1:75">
      <c r="A1808" s="4" t="s">
        <v>115</v>
      </c>
      <c r="B1808" s="18">
        <v>41128</v>
      </c>
      <c r="C1808" s="4" t="s">
        <v>220</v>
      </c>
      <c r="D1808" s="5">
        <v>2012</v>
      </c>
      <c r="E1808" s="4" t="str">
        <f t="shared" si="409"/>
        <v>DouglasPrimary2012</v>
      </c>
      <c r="F1808" s="4">
        <v>18357</v>
      </c>
      <c r="G1808" s="4">
        <v>1641</v>
      </c>
      <c r="K1808" s="6">
        <f t="shared" si="410"/>
        <v>0</v>
      </c>
      <c r="L1808" s="5"/>
      <c r="N1808" s="4">
        <v>8144</v>
      </c>
      <c r="O1808" s="4">
        <v>8066</v>
      </c>
      <c r="Q1808" s="6"/>
      <c r="R1808" s="4">
        <v>78</v>
      </c>
      <c r="S1808" s="6"/>
      <c r="T1808" s="6"/>
      <c r="U1808" s="6"/>
      <c r="V1808" s="6"/>
      <c r="W1808" s="6"/>
      <c r="Z1808" s="4">
        <v>85</v>
      </c>
      <c r="AA1808" s="4">
        <v>20</v>
      </c>
      <c r="AB1808" s="4">
        <v>20</v>
      </c>
      <c r="AC1808" s="4">
        <v>0</v>
      </c>
      <c r="AD1808" s="6"/>
      <c r="AE1808" s="6"/>
      <c r="AF1808" s="6"/>
      <c r="AG1808" s="6"/>
      <c r="AH1808" s="4">
        <v>0</v>
      </c>
      <c r="AI1808" s="4">
        <v>0</v>
      </c>
      <c r="AJ1808" s="6"/>
      <c r="AK1808" s="6"/>
      <c r="AL1808" s="6"/>
      <c r="AM1808" s="6"/>
      <c r="AO1808" s="4">
        <v>1</v>
      </c>
      <c r="AQ1808" s="4">
        <v>1</v>
      </c>
      <c r="AR1808" s="4">
        <v>0</v>
      </c>
      <c r="AS1808" s="6"/>
      <c r="AT1808" s="6"/>
      <c r="AU1808" s="6"/>
      <c r="AV1808" s="6"/>
      <c r="AY1808" s="6"/>
      <c r="AZ1808" s="4">
        <v>0</v>
      </c>
      <c r="BA1808" s="6"/>
      <c r="BB1808" s="6"/>
      <c r="BC1808" s="6"/>
      <c r="BD1808" s="6"/>
      <c r="BE1808" s="6"/>
      <c r="BF1808" s="6"/>
      <c r="BG1808" s="8">
        <v>0</v>
      </c>
      <c r="BH1808" s="6"/>
      <c r="BI1808" s="6"/>
      <c r="BJ1808" s="6"/>
      <c r="BM1808" s="4">
        <v>10</v>
      </c>
      <c r="BN1808" s="6"/>
      <c r="BO1808" s="6"/>
      <c r="BQ1808" s="6"/>
    </row>
    <row r="1809" spans="1:69">
      <c r="A1809" s="4" t="s">
        <v>117</v>
      </c>
      <c r="B1809" s="18">
        <v>41128</v>
      </c>
      <c r="C1809" s="4" t="s">
        <v>220</v>
      </c>
      <c r="D1809" s="5">
        <v>2012</v>
      </c>
      <c r="E1809" s="4" t="str">
        <f t="shared" si="409"/>
        <v>FerryPrimary2012</v>
      </c>
      <c r="F1809" s="4">
        <v>4384</v>
      </c>
      <c r="G1809" s="4">
        <v>486</v>
      </c>
      <c r="K1809" s="6">
        <f t="shared" si="410"/>
        <v>0</v>
      </c>
      <c r="L1809" s="5"/>
      <c r="N1809" s="4">
        <v>1950</v>
      </c>
      <c r="O1809" s="4">
        <v>1920</v>
      </c>
      <c r="Q1809" s="6"/>
      <c r="R1809" s="4">
        <v>30</v>
      </c>
      <c r="S1809" s="6"/>
      <c r="T1809" s="6"/>
      <c r="U1809" s="6"/>
      <c r="V1809" s="6"/>
      <c r="W1809" s="6"/>
      <c r="Z1809" s="4">
        <v>42</v>
      </c>
      <c r="AA1809" s="4">
        <v>12</v>
      </c>
      <c r="AB1809" s="4">
        <v>12</v>
      </c>
      <c r="AC1809" s="4">
        <v>0</v>
      </c>
      <c r="AD1809" s="6"/>
      <c r="AE1809" s="6"/>
      <c r="AF1809" s="6"/>
      <c r="AG1809" s="6"/>
      <c r="AH1809" s="4">
        <v>0</v>
      </c>
      <c r="AI1809" s="4">
        <v>0</v>
      </c>
      <c r="AJ1809" s="6"/>
      <c r="AK1809" s="6"/>
      <c r="AL1809" s="6"/>
      <c r="AM1809" s="6"/>
      <c r="AO1809" s="4">
        <v>0</v>
      </c>
      <c r="AQ1809" s="4">
        <v>0</v>
      </c>
      <c r="AR1809" s="4">
        <v>0</v>
      </c>
      <c r="AS1809" s="6"/>
      <c r="AT1809" s="6"/>
      <c r="AU1809" s="6"/>
      <c r="AV1809" s="6"/>
      <c r="AY1809" s="6"/>
      <c r="AZ1809" s="4">
        <v>0</v>
      </c>
      <c r="BA1809" s="6"/>
      <c r="BB1809" s="6"/>
      <c r="BC1809" s="6"/>
      <c r="BD1809" s="6"/>
      <c r="BE1809" s="6"/>
      <c r="BF1809" s="6"/>
      <c r="BG1809" s="8">
        <v>0</v>
      </c>
      <c r="BH1809" s="6"/>
      <c r="BI1809" s="6"/>
      <c r="BJ1809" s="6"/>
      <c r="BM1809" s="4">
        <v>0</v>
      </c>
      <c r="BN1809" s="6"/>
      <c r="BO1809" s="6"/>
      <c r="BQ1809" s="6"/>
    </row>
    <row r="1810" spans="1:69">
      <c r="A1810" s="4" t="s">
        <v>119</v>
      </c>
      <c r="B1810" s="18">
        <v>41128</v>
      </c>
      <c r="C1810" s="4" t="s">
        <v>220</v>
      </c>
      <c r="D1810" s="5">
        <v>2012</v>
      </c>
      <c r="E1810" s="4" t="str">
        <f t="shared" si="409"/>
        <v>FranklinPrimary2012</v>
      </c>
      <c r="F1810" s="4">
        <v>28379</v>
      </c>
      <c r="G1810" s="4">
        <v>2717</v>
      </c>
      <c r="K1810" s="6">
        <f t="shared" si="410"/>
        <v>0</v>
      </c>
      <c r="L1810" s="5"/>
      <c r="N1810" s="4">
        <v>9617</v>
      </c>
      <c r="O1810" s="4">
        <v>9535</v>
      </c>
      <c r="Q1810" s="6"/>
      <c r="R1810" s="4">
        <v>82</v>
      </c>
      <c r="S1810" s="6"/>
      <c r="T1810" s="6"/>
      <c r="U1810" s="6"/>
      <c r="V1810" s="6"/>
      <c r="W1810" s="6"/>
      <c r="Z1810" s="4">
        <v>137</v>
      </c>
      <c r="AA1810" s="4">
        <v>23</v>
      </c>
      <c r="AB1810" s="4">
        <v>23</v>
      </c>
      <c r="AC1810" s="4">
        <v>0</v>
      </c>
      <c r="AD1810" s="6"/>
      <c r="AE1810" s="6"/>
      <c r="AF1810" s="6"/>
      <c r="AG1810" s="6"/>
      <c r="AH1810" s="4">
        <v>1</v>
      </c>
      <c r="AI1810" s="4">
        <v>1</v>
      </c>
      <c r="AJ1810" s="6"/>
      <c r="AK1810" s="6"/>
      <c r="AL1810" s="6"/>
      <c r="AM1810" s="6"/>
      <c r="AO1810" s="4">
        <v>3</v>
      </c>
      <c r="AQ1810" s="4">
        <v>2</v>
      </c>
      <c r="AR1810" s="4">
        <v>1</v>
      </c>
      <c r="AS1810" s="6"/>
      <c r="AT1810" s="6"/>
      <c r="AU1810" s="6"/>
      <c r="AV1810" s="6"/>
      <c r="AY1810" s="6"/>
      <c r="AZ1810" s="4">
        <v>0</v>
      </c>
      <c r="BA1810" s="6"/>
      <c r="BB1810" s="6"/>
      <c r="BC1810" s="6"/>
      <c r="BD1810" s="6"/>
      <c r="BE1810" s="6"/>
      <c r="BF1810" s="6"/>
      <c r="BG1810" s="8">
        <v>2</v>
      </c>
      <c r="BH1810" s="6"/>
      <c r="BI1810" s="6"/>
      <c r="BJ1810" s="6"/>
      <c r="BM1810" s="4">
        <v>7</v>
      </c>
      <c r="BN1810" s="6"/>
      <c r="BO1810" s="6"/>
      <c r="BQ1810" s="6"/>
    </row>
    <row r="1811" spans="1:69">
      <c r="A1811" s="4" t="s">
        <v>121</v>
      </c>
      <c r="B1811" s="18">
        <v>41128</v>
      </c>
      <c r="C1811" s="4" t="s">
        <v>220</v>
      </c>
      <c r="D1811" s="5">
        <v>2012</v>
      </c>
      <c r="E1811" s="4" t="str">
        <f t="shared" si="409"/>
        <v>GarfieldPrimary2012</v>
      </c>
      <c r="F1811" s="4">
        <v>1500</v>
      </c>
      <c r="G1811" s="4">
        <v>112</v>
      </c>
      <c r="K1811" s="6">
        <f t="shared" si="410"/>
        <v>0</v>
      </c>
      <c r="L1811" s="5"/>
      <c r="N1811" s="4">
        <v>694</v>
      </c>
      <c r="O1811" s="4">
        <v>691</v>
      </c>
      <c r="Q1811" s="6"/>
      <c r="R1811" s="4">
        <v>3</v>
      </c>
      <c r="S1811" s="6"/>
      <c r="T1811" s="6"/>
      <c r="U1811" s="6"/>
      <c r="V1811" s="6"/>
      <c r="W1811" s="6"/>
      <c r="Z1811" s="4">
        <v>14</v>
      </c>
      <c r="AA1811" s="4">
        <v>5</v>
      </c>
      <c r="AB1811" s="4">
        <v>5</v>
      </c>
      <c r="AC1811" s="4">
        <v>0</v>
      </c>
      <c r="AD1811" s="6"/>
      <c r="AE1811" s="6"/>
      <c r="AF1811" s="6"/>
      <c r="AG1811" s="6"/>
      <c r="AH1811" s="4">
        <v>0</v>
      </c>
      <c r="AI1811" s="4">
        <v>0</v>
      </c>
      <c r="AJ1811" s="6"/>
      <c r="AK1811" s="6"/>
      <c r="AL1811" s="6"/>
      <c r="AM1811" s="6"/>
      <c r="AO1811" s="4">
        <v>0</v>
      </c>
      <c r="AQ1811" s="4">
        <v>0</v>
      </c>
      <c r="AR1811" s="4">
        <v>0</v>
      </c>
      <c r="AS1811" s="6"/>
      <c r="AT1811" s="6"/>
      <c r="AU1811" s="6"/>
      <c r="AV1811" s="6"/>
      <c r="AY1811" s="6"/>
      <c r="AZ1811" s="4">
        <v>0</v>
      </c>
      <c r="BA1811" s="6"/>
      <c r="BB1811" s="6"/>
      <c r="BC1811" s="6"/>
      <c r="BD1811" s="6"/>
      <c r="BE1811" s="6"/>
      <c r="BF1811" s="6"/>
      <c r="BG1811" s="8">
        <v>0</v>
      </c>
      <c r="BH1811" s="6"/>
      <c r="BI1811" s="6"/>
      <c r="BJ1811" s="6"/>
      <c r="BM1811" s="4">
        <v>0</v>
      </c>
      <c r="BN1811" s="6"/>
      <c r="BO1811" s="6"/>
      <c r="BQ1811" s="6"/>
    </row>
    <row r="1812" spans="1:69">
      <c r="A1812" s="4" t="s">
        <v>123</v>
      </c>
      <c r="B1812" s="18">
        <v>41128</v>
      </c>
      <c r="C1812" s="4" t="s">
        <v>220</v>
      </c>
      <c r="D1812" s="5">
        <v>2012</v>
      </c>
      <c r="E1812" s="4" t="str">
        <f t="shared" si="409"/>
        <v>GrantPrimary2012</v>
      </c>
      <c r="F1812" s="4">
        <v>34985</v>
      </c>
      <c r="G1812" s="4">
        <v>4506</v>
      </c>
      <c r="K1812" s="6">
        <f t="shared" si="410"/>
        <v>0</v>
      </c>
      <c r="L1812" s="5"/>
      <c r="N1812" s="4">
        <v>12930</v>
      </c>
      <c r="O1812" s="4">
        <v>12885</v>
      </c>
      <c r="Q1812" s="6"/>
      <c r="R1812" s="4">
        <v>45</v>
      </c>
      <c r="S1812" s="6"/>
      <c r="T1812" s="6"/>
      <c r="U1812" s="6"/>
      <c r="V1812" s="6"/>
      <c r="W1812" s="6"/>
      <c r="Z1812" s="4">
        <v>240</v>
      </c>
      <c r="AA1812" s="4">
        <v>45</v>
      </c>
      <c r="AB1812" s="4">
        <v>45</v>
      </c>
      <c r="AC1812" s="4">
        <v>0</v>
      </c>
      <c r="AD1812" s="6"/>
      <c r="AE1812" s="6"/>
      <c r="AF1812" s="6"/>
      <c r="AG1812" s="6"/>
      <c r="AH1812" s="4">
        <v>0</v>
      </c>
      <c r="AI1812" s="4">
        <v>0</v>
      </c>
      <c r="AJ1812" s="6"/>
      <c r="AK1812" s="6"/>
      <c r="AL1812" s="6"/>
      <c r="AM1812" s="6"/>
      <c r="AO1812" s="4">
        <v>0</v>
      </c>
      <c r="AQ1812" s="4">
        <v>0</v>
      </c>
      <c r="AR1812" s="4">
        <v>0</v>
      </c>
      <c r="AS1812" s="6"/>
      <c r="AT1812" s="6"/>
      <c r="AU1812" s="6"/>
      <c r="AV1812" s="6"/>
      <c r="AY1812" s="6"/>
      <c r="AZ1812" s="4">
        <v>0</v>
      </c>
      <c r="BA1812" s="6"/>
      <c r="BB1812" s="6"/>
      <c r="BC1812" s="6"/>
      <c r="BD1812" s="6"/>
      <c r="BE1812" s="6"/>
      <c r="BF1812" s="6"/>
      <c r="BG1812" s="8">
        <v>0</v>
      </c>
      <c r="BH1812" s="6"/>
      <c r="BI1812" s="6"/>
      <c r="BJ1812" s="6"/>
      <c r="BM1812" s="4">
        <v>5</v>
      </c>
      <c r="BN1812" s="6"/>
      <c r="BO1812" s="6"/>
      <c r="BQ1812" s="6"/>
    </row>
    <row r="1813" spans="1:69">
      <c r="A1813" s="4" t="s">
        <v>125</v>
      </c>
      <c r="B1813" s="18">
        <v>41128</v>
      </c>
      <c r="C1813" s="4" t="s">
        <v>220</v>
      </c>
      <c r="D1813" s="5">
        <v>2012</v>
      </c>
      <c r="E1813" s="4" t="str">
        <f t="shared" si="409"/>
        <v>Grays HarborPrimary2012</v>
      </c>
      <c r="F1813" s="4">
        <v>37208</v>
      </c>
      <c r="G1813" s="4">
        <v>5808</v>
      </c>
      <c r="K1813" s="6">
        <f t="shared" si="410"/>
        <v>0</v>
      </c>
      <c r="L1813" s="5"/>
      <c r="N1813" s="4">
        <v>15658</v>
      </c>
      <c r="O1813" s="4">
        <v>15396</v>
      </c>
      <c r="Q1813" s="6"/>
      <c r="R1813" s="4">
        <v>250</v>
      </c>
      <c r="S1813" s="6"/>
      <c r="T1813" s="6"/>
      <c r="U1813" s="6"/>
      <c r="V1813" s="6"/>
      <c r="W1813" s="6"/>
      <c r="Z1813" s="4">
        <v>124</v>
      </c>
      <c r="AA1813" s="4">
        <v>37</v>
      </c>
      <c r="AB1813" s="4">
        <v>37</v>
      </c>
      <c r="AC1813" s="4">
        <v>0</v>
      </c>
      <c r="AD1813" s="6"/>
      <c r="AE1813" s="6"/>
      <c r="AF1813" s="6"/>
      <c r="AG1813" s="6"/>
      <c r="AH1813" s="4">
        <v>0</v>
      </c>
      <c r="AI1813" s="4">
        <v>0</v>
      </c>
      <c r="AJ1813" s="6"/>
      <c r="AK1813" s="6"/>
      <c r="AL1813" s="6"/>
      <c r="AM1813" s="6"/>
      <c r="AO1813" s="4">
        <v>1</v>
      </c>
      <c r="AQ1813" s="4">
        <v>1</v>
      </c>
      <c r="AR1813" s="4">
        <v>0</v>
      </c>
      <c r="AS1813" s="6"/>
      <c r="AT1813" s="6"/>
      <c r="AU1813" s="6"/>
      <c r="AV1813" s="6"/>
      <c r="AY1813" s="6"/>
      <c r="AZ1813" s="4">
        <v>0</v>
      </c>
      <c r="BA1813" s="6"/>
      <c r="BB1813" s="6"/>
      <c r="BC1813" s="6"/>
      <c r="BD1813" s="6"/>
      <c r="BE1813" s="6"/>
      <c r="BF1813" s="6"/>
      <c r="BG1813" s="8">
        <v>0</v>
      </c>
      <c r="BH1813" s="6"/>
      <c r="BI1813" s="6"/>
      <c r="BJ1813" s="6"/>
      <c r="BM1813" s="4">
        <v>4</v>
      </c>
      <c r="BN1813" s="6"/>
      <c r="BO1813" s="6"/>
      <c r="BQ1813" s="6"/>
    </row>
    <row r="1814" spans="1:69">
      <c r="A1814" s="4" t="s">
        <v>127</v>
      </c>
      <c r="B1814" s="18">
        <v>41128</v>
      </c>
      <c r="C1814" s="4" t="s">
        <v>220</v>
      </c>
      <c r="D1814" s="5">
        <v>2012</v>
      </c>
      <c r="E1814" s="4" t="str">
        <f t="shared" si="409"/>
        <v>IslandPrimary2012</v>
      </c>
      <c r="F1814" s="4">
        <v>47412</v>
      </c>
      <c r="G1814" s="4">
        <v>6229</v>
      </c>
      <c r="K1814" s="6">
        <f t="shared" si="410"/>
        <v>0</v>
      </c>
      <c r="L1814" s="5"/>
      <c r="N1814" s="4">
        <v>25372</v>
      </c>
      <c r="O1814" s="4">
        <v>25077</v>
      </c>
      <c r="Q1814" s="6"/>
      <c r="R1814" s="4">
        <v>294</v>
      </c>
      <c r="S1814" s="6"/>
      <c r="T1814" s="6"/>
      <c r="U1814" s="6"/>
      <c r="V1814" s="6"/>
      <c r="W1814" s="6"/>
      <c r="Z1814" s="4">
        <v>2192</v>
      </c>
      <c r="AA1814" s="4">
        <v>426</v>
      </c>
      <c r="AB1814" s="4">
        <v>422</v>
      </c>
      <c r="AC1814" s="4">
        <v>4</v>
      </c>
      <c r="AD1814" s="6"/>
      <c r="AE1814" s="6"/>
      <c r="AF1814" s="6"/>
      <c r="AG1814" s="6"/>
      <c r="AH1814" s="4">
        <v>0</v>
      </c>
      <c r="AI1814" s="4">
        <v>0</v>
      </c>
      <c r="AJ1814" s="6"/>
      <c r="AK1814" s="6"/>
      <c r="AL1814" s="6"/>
      <c r="AM1814" s="6"/>
      <c r="AO1814" s="4">
        <v>2</v>
      </c>
      <c r="AQ1814" s="4">
        <v>2</v>
      </c>
      <c r="AR1814" s="4">
        <v>0</v>
      </c>
      <c r="AS1814" s="6"/>
      <c r="AT1814" s="6"/>
      <c r="AU1814" s="6"/>
      <c r="AV1814" s="6"/>
      <c r="AY1814" s="6"/>
      <c r="AZ1814" s="4">
        <v>1</v>
      </c>
      <c r="BA1814" s="6"/>
      <c r="BB1814" s="6"/>
      <c r="BC1814" s="6"/>
      <c r="BD1814" s="6"/>
      <c r="BE1814" s="6"/>
      <c r="BF1814" s="6"/>
      <c r="BG1814" s="8">
        <v>13</v>
      </c>
      <c r="BH1814" s="6"/>
      <c r="BI1814" s="6"/>
      <c r="BJ1814" s="6"/>
      <c r="BM1814" s="4">
        <v>69</v>
      </c>
      <c r="BN1814" s="6"/>
      <c r="BO1814" s="6"/>
      <c r="BQ1814" s="6"/>
    </row>
    <row r="1815" spans="1:69">
      <c r="A1815" s="4" t="s">
        <v>129</v>
      </c>
      <c r="B1815" s="18">
        <v>41128</v>
      </c>
      <c r="C1815" s="4" t="s">
        <v>220</v>
      </c>
      <c r="D1815" s="5">
        <v>2012</v>
      </c>
      <c r="E1815" s="4" t="str">
        <f t="shared" si="409"/>
        <v>JeffersonPrimary2012</v>
      </c>
      <c r="F1815" s="4">
        <v>21886</v>
      </c>
      <c r="G1815" s="4">
        <v>2794</v>
      </c>
      <c r="K1815" s="6">
        <f t="shared" si="410"/>
        <v>0</v>
      </c>
      <c r="L1815" s="5"/>
      <c r="N1815" s="4">
        <v>12687</v>
      </c>
      <c r="O1815" s="4">
        <v>12544</v>
      </c>
      <c r="Q1815" s="6"/>
      <c r="R1815" s="4">
        <v>143</v>
      </c>
      <c r="S1815" s="6"/>
      <c r="T1815" s="6"/>
      <c r="U1815" s="6"/>
      <c r="V1815" s="6"/>
      <c r="W1815" s="6"/>
      <c r="Z1815" s="4">
        <v>260</v>
      </c>
      <c r="AA1815" s="4">
        <v>52</v>
      </c>
      <c r="AB1815" s="4">
        <v>52</v>
      </c>
      <c r="AC1815" s="4">
        <v>0</v>
      </c>
      <c r="AD1815" s="6"/>
      <c r="AE1815" s="6"/>
      <c r="AF1815" s="6"/>
      <c r="AG1815" s="6"/>
      <c r="AH1815" s="4">
        <v>0</v>
      </c>
      <c r="AI1815" s="4">
        <v>0</v>
      </c>
      <c r="AJ1815" s="6"/>
      <c r="AK1815" s="6"/>
      <c r="AL1815" s="6"/>
      <c r="AM1815" s="6"/>
      <c r="AO1815" s="4">
        <v>0</v>
      </c>
      <c r="AQ1815" s="4">
        <v>0</v>
      </c>
      <c r="AR1815" s="4">
        <v>0</v>
      </c>
      <c r="AS1815" s="6"/>
      <c r="AT1815" s="6"/>
      <c r="AU1815" s="6"/>
      <c r="AV1815" s="6"/>
      <c r="AY1815" s="6"/>
      <c r="AZ1815" s="4">
        <v>0</v>
      </c>
      <c r="BA1815" s="6"/>
      <c r="BB1815" s="6"/>
      <c r="BC1815" s="6"/>
      <c r="BD1815" s="6"/>
      <c r="BE1815" s="6"/>
      <c r="BF1815" s="6"/>
      <c r="BG1815" s="8">
        <v>10</v>
      </c>
      <c r="BH1815" s="6"/>
      <c r="BI1815" s="6"/>
      <c r="BJ1815" s="6"/>
      <c r="BM1815" s="4">
        <v>94</v>
      </c>
      <c r="BN1815" s="6"/>
      <c r="BO1815" s="6"/>
      <c r="BQ1815" s="6"/>
    </row>
    <row r="1816" spans="1:69">
      <c r="A1816" s="4" t="s">
        <v>131</v>
      </c>
      <c r="B1816" s="18">
        <v>41128</v>
      </c>
      <c r="C1816" s="4" t="s">
        <v>220</v>
      </c>
      <c r="D1816" s="5">
        <v>2012</v>
      </c>
      <c r="E1816" s="4" t="str">
        <f t="shared" si="409"/>
        <v>KingPrimary2012</v>
      </c>
      <c r="F1816" s="4">
        <v>1110063</v>
      </c>
      <c r="G1816" s="4">
        <v>153718</v>
      </c>
      <c r="K1816" s="6">
        <f t="shared" si="410"/>
        <v>0</v>
      </c>
      <c r="L1816" s="5"/>
      <c r="N1816" s="4">
        <v>443523</v>
      </c>
      <c r="O1816" s="4">
        <v>432049</v>
      </c>
      <c r="Q1816" s="6"/>
      <c r="R1816" s="4">
        <v>11475</v>
      </c>
      <c r="S1816" s="6"/>
      <c r="T1816" s="6"/>
      <c r="U1816" s="6"/>
      <c r="V1816" s="6"/>
      <c r="W1816" s="6"/>
      <c r="Z1816" s="4">
        <v>15824</v>
      </c>
      <c r="AA1816" s="4">
        <v>3111</v>
      </c>
      <c r="AB1816" s="4">
        <v>3062</v>
      </c>
      <c r="AC1816" s="4">
        <v>49</v>
      </c>
      <c r="AD1816" s="6"/>
      <c r="AE1816" s="6"/>
      <c r="AF1816" s="6"/>
      <c r="AG1816" s="6"/>
      <c r="AH1816" s="4">
        <v>1</v>
      </c>
      <c r="AI1816" s="4">
        <v>1</v>
      </c>
      <c r="AJ1816" s="6"/>
      <c r="AK1816" s="6"/>
      <c r="AL1816" s="6"/>
      <c r="AM1816" s="6"/>
      <c r="AO1816" s="4">
        <v>37</v>
      </c>
      <c r="AQ1816" s="4">
        <v>27</v>
      </c>
      <c r="AR1816" s="4">
        <v>10</v>
      </c>
      <c r="AS1816" s="6"/>
      <c r="AT1816" s="6"/>
      <c r="AU1816" s="6"/>
      <c r="AV1816" s="6"/>
      <c r="AY1816" s="6"/>
      <c r="AZ1816" s="4">
        <v>274</v>
      </c>
      <c r="BA1816" s="6"/>
      <c r="BB1816" s="6"/>
      <c r="BC1816" s="6"/>
      <c r="BD1816" s="6"/>
      <c r="BE1816" s="6"/>
      <c r="BF1816" s="6"/>
      <c r="BG1816" s="8">
        <v>664</v>
      </c>
      <c r="BH1816" s="6"/>
      <c r="BI1816" s="6"/>
      <c r="BJ1816" s="6"/>
      <c r="BM1816" s="4">
        <v>1542</v>
      </c>
      <c r="BN1816" s="6"/>
      <c r="BO1816" s="6"/>
      <c r="BQ1816" s="6"/>
    </row>
    <row r="1817" spans="1:69">
      <c r="A1817" s="4" t="s">
        <v>133</v>
      </c>
      <c r="B1817" s="18">
        <v>41128</v>
      </c>
      <c r="C1817" s="4" t="s">
        <v>220</v>
      </c>
      <c r="D1817" s="5">
        <v>2012</v>
      </c>
      <c r="E1817" s="4" t="str">
        <f t="shared" si="409"/>
        <v>KitsapPrimary2012</v>
      </c>
      <c r="F1817" s="4">
        <v>146384</v>
      </c>
      <c r="G1817" s="4">
        <v>16055</v>
      </c>
      <c r="K1817" s="6">
        <f t="shared" si="410"/>
        <v>0</v>
      </c>
      <c r="L1817" s="5"/>
      <c r="N1817" s="4">
        <v>61615</v>
      </c>
      <c r="O1817" s="4">
        <v>60930</v>
      </c>
      <c r="Q1817" s="6"/>
      <c r="R1817" s="4">
        <v>685</v>
      </c>
      <c r="S1817" s="6"/>
      <c r="T1817" s="6"/>
      <c r="U1817" s="6"/>
      <c r="V1817" s="6"/>
      <c r="W1817" s="6"/>
      <c r="Z1817" s="4">
        <v>6144</v>
      </c>
      <c r="AA1817" s="4">
        <v>1260</v>
      </c>
      <c r="AB1817" s="4">
        <v>1238</v>
      </c>
      <c r="AC1817" s="4">
        <v>22</v>
      </c>
      <c r="AD1817" s="6"/>
      <c r="AE1817" s="6"/>
      <c r="AF1817" s="6"/>
      <c r="AG1817" s="6"/>
      <c r="AH1817" s="4">
        <v>0</v>
      </c>
      <c r="AI1817" s="4">
        <v>0</v>
      </c>
      <c r="AJ1817" s="6"/>
      <c r="AK1817" s="6"/>
      <c r="AL1817" s="6"/>
      <c r="AM1817" s="6"/>
      <c r="AO1817" s="4">
        <v>10</v>
      </c>
      <c r="AQ1817" s="4">
        <v>4</v>
      </c>
      <c r="AR1817" s="4">
        <v>6</v>
      </c>
      <c r="AS1817" s="6"/>
      <c r="AT1817" s="6"/>
      <c r="AU1817" s="6"/>
      <c r="AV1817" s="6"/>
      <c r="AY1817" s="6"/>
      <c r="AZ1817" s="4">
        <v>75</v>
      </c>
      <c r="BA1817" s="6"/>
      <c r="BB1817" s="6"/>
      <c r="BC1817" s="6"/>
      <c r="BD1817" s="6"/>
      <c r="BE1817" s="6"/>
      <c r="BF1817" s="6"/>
      <c r="BG1817" s="8">
        <v>90</v>
      </c>
      <c r="BH1817" s="6"/>
      <c r="BI1817" s="6"/>
      <c r="BJ1817" s="6"/>
      <c r="BM1817" s="4">
        <v>137</v>
      </c>
      <c r="BN1817" s="6"/>
      <c r="BO1817" s="6"/>
      <c r="BQ1817" s="6"/>
    </row>
    <row r="1818" spans="1:69">
      <c r="A1818" s="4" t="s">
        <v>135</v>
      </c>
      <c r="B1818" s="18">
        <v>41128</v>
      </c>
      <c r="C1818" s="4" t="s">
        <v>220</v>
      </c>
      <c r="D1818" s="5">
        <v>2012</v>
      </c>
      <c r="E1818" s="4" t="str">
        <f t="shared" si="409"/>
        <v>KittitasPrimary2012</v>
      </c>
      <c r="F1818" s="4">
        <v>20861</v>
      </c>
      <c r="G1818" s="4">
        <v>2571</v>
      </c>
      <c r="K1818" s="6">
        <f t="shared" si="410"/>
        <v>0</v>
      </c>
      <c r="L1818" s="5"/>
      <c r="N1818" s="4">
        <v>9560</v>
      </c>
      <c r="O1818" s="4">
        <v>9447</v>
      </c>
      <c r="Q1818" s="6"/>
      <c r="R1818" s="4">
        <v>113</v>
      </c>
      <c r="S1818" s="6"/>
      <c r="T1818" s="6"/>
      <c r="U1818" s="6"/>
      <c r="V1818" s="6"/>
      <c r="W1818" s="6"/>
      <c r="Z1818" s="4">
        <v>116</v>
      </c>
      <c r="AA1818" s="4">
        <v>24</v>
      </c>
      <c r="AB1818" s="4">
        <v>24</v>
      </c>
      <c r="AC1818" s="4">
        <v>0</v>
      </c>
      <c r="AD1818" s="6"/>
      <c r="AE1818" s="6"/>
      <c r="AF1818" s="6"/>
      <c r="AG1818" s="6"/>
      <c r="AH1818" s="4">
        <v>0</v>
      </c>
      <c r="AI1818" s="4">
        <v>0</v>
      </c>
      <c r="AJ1818" s="6"/>
      <c r="AK1818" s="6"/>
      <c r="AL1818" s="6"/>
      <c r="AM1818" s="6"/>
      <c r="AO1818" s="4">
        <v>3</v>
      </c>
      <c r="AQ1818" s="4">
        <v>2</v>
      </c>
      <c r="AR1818" s="4">
        <v>1</v>
      </c>
      <c r="AS1818" s="6"/>
      <c r="AT1818" s="6"/>
      <c r="AU1818" s="6"/>
      <c r="AV1818" s="6"/>
      <c r="AY1818" s="6"/>
      <c r="AZ1818" s="4">
        <v>1</v>
      </c>
      <c r="BA1818" s="6"/>
      <c r="BB1818" s="6"/>
      <c r="BC1818" s="6"/>
      <c r="BD1818" s="6"/>
      <c r="BE1818" s="6"/>
      <c r="BF1818" s="6"/>
      <c r="BG1818" s="8">
        <v>5</v>
      </c>
      <c r="BH1818" s="6"/>
      <c r="BI1818" s="6"/>
      <c r="BJ1818" s="6"/>
      <c r="BM1818" s="4">
        <v>5</v>
      </c>
      <c r="BN1818" s="6"/>
      <c r="BO1818" s="6"/>
      <c r="BQ1818" s="6"/>
    </row>
    <row r="1819" spans="1:69">
      <c r="A1819" s="4" t="s">
        <v>137</v>
      </c>
      <c r="B1819" s="18">
        <v>41128</v>
      </c>
      <c r="C1819" s="4" t="s">
        <v>220</v>
      </c>
      <c r="D1819" s="5">
        <v>2012</v>
      </c>
      <c r="E1819" s="4" t="str">
        <f t="shared" si="409"/>
        <v>KlickitatPrimary2012</v>
      </c>
      <c r="F1819" s="4">
        <v>12862</v>
      </c>
      <c r="G1819" s="4">
        <v>1717</v>
      </c>
      <c r="K1819" s="6">
        <f t="shared" si="410"/>
        <v>0</v>
      </c>
      <c r="L1819" s="5"/>
      <c r="N1819" s="4">
        <v>4407</v>
      </c>
      <c r="O1819" s="4">
        <v>4369</v>
      </c>
      <c r="Q1819" s="6"/>
      <c r="R1819" s="4">
        <v>38</v>
      </c>
      <c r="S1819" s="6"/>
      <c r="T1819" s="6"/>
      <c r="U1819" s="6"/>
      <c r="V1819" s="6"/>
      <c r="W1819" s="6"/>
      <c r="Z1819" s="4">
        <v>105</v>
      </c>
      <c r="AA1819" s="4">
        <v>8</v>
      </c>
      <c r="AB1819" s="4">
        <v>8</v>
      </c>
      <c r="AC1819" s="4">
        <v>0</v>
      </c>
      <c r="AD1819" s="6"/>
      <c r="AE1819" s="6"/>
      <c r="AF1819" s="6"/>
      <c r="AG1819" s="6"/>
      <c r="AH1819" s="4">
        <v>0</v>
      </c>
      <c r="AI1819" s="4">
        <v>0</v>
      </c>
      <c r="AJ1819" s="6"/>
      <c r="AK1819" s="6"/>
      <c r="AL1819" s="6"/>
      <c r="AM1819" s="6"/>
      <c r="AO1819" s="4">
        <v>1</v>
      </c>
      <c r="AQ1819" s="4">
        <v>1</v>
      </c>
      <c r="AR1819" s="4">
        <v>0</v>
      </c>
      <c r="AS1819" s="6"/>
      <c r="AT1819" s="6"/>
      <c r="AU1819" s="6"/>
      <c r="AV1819" s="6"/>
      <c r="AY1819" s="6"/>
      <c r="AZ1819" s="4">
        <v>0</v>
      </c>
      <c r="BA1819" s="6"/>
      <c r="BB1819" s="6"/>
      <c r="BC1819" s="6"/>
      <c r="BD1819" s="6"/>
      <c r="BE1819" s="6"/>
      <c r="BF1819" s="6"/>
      <c r="BG1819" s="8">
        <v>0</v>
      </c>
      <c r="BH1819" s="6"/>
      <c r="BI1819" s="6"/>
      <c r="BJ1819" s="6"/>
      <c r="BM1819" s="4">
        <v>8</v>
      </c>
      <c r="BN1819" s="6"/>
      <c r="BO1819" s="6"/>
      <c r="BQ1819" s="6"/>
    </row>
    <row r="1820" spans="1:69">
      <c r="A1820" s="4" t="s">
        <v>139</v>
      </c>
      <c r="B1820" s="18">
        <v>41128</v>
      </c>
      <c r="C1820" s="4" t="s">
        <v>220</v>
      </c>
      <c r="D1820" s="5">
        <v>2012</v>
      </c>
      <c r="E1820" s="4" t="str">
        <f t="shared" si="409"/>
        <v>LewisPrimary2012</v>
      </c>
      <c r="F1820" s="4">
        <v>43459</v>
      </c>
      <c r="G1820" s="4">
        <v>16750</v>
      </c>
      <c r="K1820" s="6">
        <f t="shared" si="410"/>
        <v>0</v>
      </c>
      <c r="L1820" s="5"/>
      <c r="N1820" s="4">
        <v>16990</v>
      </c>
      <c r="O1820" s="4">
        <v>16768</v>
      </c>
      <c r="Q1820" s="6"/>
      <c r="R1820" s="4">
        <v>222</v>
      </c>
      <c r="S1820" s="6"/>
      <c r="T1820" s="6"/>
      <c r="U1820" s="6"/>
      <c r="V1820" s="6"/>
      <c r="W1820" s="6"/>
      <c r="Z1820" s="4">
        <v>278</v>
      </c>
      <c r="AA1820" s="4">
        <v>55</v>
      </c>
      <c r="AB1820" s="4">
        <v>54</v>
      </c>
      <c r="AC1820" s="4">
        <v>1</v>
      </c>
      <c r="AD1820" s="6"/>
      <c r="AE1820" s="6"/>
      <c r="AF1820" s="6"/>
      <c r="AG1820" s="6"/>
      <c r="AH1820" s="4">
        <v>0</v>
      </c>
      <c r="AI1820" s="4">
        <v>0</v>
      </c>
      <c r="AJ1820" s="6"/>
      <c r="AK1820" s="6"/>
      <c r="AL1820" s="6"/>
      <c r="AM1820" s="6"/>
      <c r="AO1820" s="4">
        <v>1</v>
      </c>
      <c r="AQ1820" s="4">
        <v>1</v>
      </c>
      <c r="AR1820" s="4">
        <v>0</v>
      </c>
      <c r="AS1820" s="6"/>
      <c r="AT1820" s="6"/>
      <c r="AU1820" s="6"/>
      <c r="AV1820" s="6"/>
      <c r="AY1820" s="6"/>
      <c r="AZ1820" s="4">
        <v>0</v>
      </c>
      <c r="BA1820" s="6"/>
      <c r="BB1820" s="6"/>
      <c r="BC1820" s="6"/>
      <c r="BD1820" s="6"/>
      <c r="BE1820" s="6"/>
      <c r="BF1820" s="6"/>
      <c r="BG1820" s="8">
        <v>0</v>
      </c>
      <c r="BH1820" s="6"/>
      <c r="BI1820" s="6"/>
      <c r="BJ1820" s="6"/>
      <c r="BM1820" s="4">
        <v>3</v>
      </c>
      <c r="BN1820" s="6"/>
      <c r="BO1820" s="6"/>
      <c r="BQ1820" s="6"/>
    </row>
    <row r="1821" spans="1:69">
      <c r="A1821" s="4" t="s">
        <v>141</v>
      </c>
      <c r="B1821" s="18">
        <v>41128</v>
      </c>
      <c r="C1821" s="4" t="s">
        <v>220</v>
      </c>
      <c r="D1821" s="5">
        <v>2012</v>
      </c>
      <c r="E1821" s="4" t="str">
        <f t="shared" si="409"/>
        <v>LincolnPrimary2012</v>
      </c>
      <c r="F1821" s="4">
        <v>6811</v>
      </c>
      <c r="G1821" s="4">
        <v>413</v>
      </c>
      <c r="K1821" s="6">
        <f t="shared" si="410"/>
        <v>0</v>
      </c>
      <c r="L1821" s="5"/>
      <c r="N1821" s="4">
        <v>3351</v>
      </c>
      <c r="O1821" s="4">
        <v>3350</v>
      </c>
      <c r="Q1821" s="6"/>
      <c r="R1821" s="4">
        <v>1</v>
      </c>
      <c r="S1821" s="6"/>
      <c r="T1821" s="6"/>
      <c r="U1821" s="6"/>
      <c r="V1821" s="6"/>
      <c r="W1821" s="6"/>
      <c r="Z1821" s="4">
        <v>79</v>
      </c>
      <c r="AA1821" s="4">
        <v>20</v>
      </c>
      <c r="AB1821" s="4">
        <v>20</v>
      </c>
      <c r="AC1821" s="4">
        <v>0</v>
      </c>
      <c r="AD1821" s="6"/>
      <c r="AE1821" s="6"/>
      <c r="AF1821" s="6"/>
      <c r="AG1821" s="6"/>
      <c r="AH1821" s="4">
        <v>0</v>
      </c>
      <c r="AI1821" s="4">
        <v>0</v>
      </c>
      <c r="AJ1821" s="6"/>
      <c r="AK1821" s="6"/>
      <c r="AL1821" s="6"/>
      <c r="AM1821" s="6"/>
      <c r="AO1821" s="4">
        <v>0</v>
      </c>
      <c r="AQ1821" s="4">
        <v>0</v>
      </c>
      <c r="AR1821" s="4">
        <v>0</v>
      </c>
      <c r="AS1821" s="6"/>
      <c r="AT1821" s="6"/>
      <c r="AU1821" s="6"/>
      <c r="AV1821" s="6"/>
      <c r="AY1821" s="6"/>
      <c r="AZ1821" s="4">
        <v>0</v>
      </c>
      <c r="BA1821" s="6"/>
      <c r="BB1821" s="6"/>
      <c r="BC1821" s="6"/>
      <c r="BD1821" s="6"/>
      <c r="BE1821" s="6"/>
      <c r="BF1821" s="6"/>
      <c r="BG1821" s="8">
        <v>1</v>
      </c>
      <c r="BH1821" s="6"/>
      <c r="BI1821" s="6"/>
      <c r="BJ1821" s="6"/>
      <c r="BM1821" s="4">
        <v>1</v>
      </c>
      <c r="BN1821" s="6"/>
      <c r="BO1821" s="6"/>
      <c r="BQ1821" s="6"/>
    </row>
    <row r="1822" spans="1:69">
      <c r="A1822" s="4" t="s">
        <v>143</v>
      </c>
      <c r="B1822" s="18">
        <v>41128</v>
      </c>
      <c r="C1822" s="4" t="s">
        <v>220</v>
      </c>
      <c r="D1822" s="5">
        <v>2012</v>
      </c>
      <c r="E1822" s="4" t="str">
        <f t="shared" si="409"/>
        <v>MasonPrimary2012</v>
      </c>
      <c r="F1822" s="4">
        <v>33925</v>
      </c>
      <c r="G1822" s="4">
        <v>2490</v>
      </c>
      <c r="K1822" s="6">
        <f t="shared" si="410"/>
        <v>0</v>
      </c>
      <c r="L1822" s="5"/>
      <c r="N1822" s="4">
        <v>16181</v>
      </c>
      <c r="O1822" s="4">
        <v>16043</v>
      </c>
      <c r="Q1822" s="6"/>
      <c r="R1822" s="4">
        <v>138</v>
      </c>
      <c r="S1822" s="6"/>
      <c r="T1822" s="6"/>
      <c r="U1822" s="6"/>
      <c r="V1822" s="6"/>
      <c r="W1822" s="6"/>
      <c r="Z1822" s="4">
        <v>356</v>
      </c>
      <c r="AA1822" s="4">
        <v>70</v>
      </c>
      <c r="AB1822" s="4">
        <v>70</v>
      </c>
      <c r="AC1822" s="4">
        <v>0</v>
      </c>
      <c r="AD1822" s="6"/>
      <c r="AE1822" s="6"/>
      <c r="AF1822" s="6"/>
      <c r="AG1822" s="6"/>
      <c r="AH1822" s="4">
        <v>0</v>
      </c>
      <c r="AI1822" s="4">
        <v>0</v>
      </c>
      <c r="AJ1822" s="6"/>
      <c r="AK1822" s="6"/>
      <c r="AL1822" s="6"/>
      <c r="AM1822" s="6"/>
      <c r="AO1822" s="4">
        <v>0</v>
      </c>
      <c r="AQ1822" s="4">
        <v>0</v>
      </c>
      <c r="AR1822" s="4">
        <v>0</v>
      </c>
      <c r="AS1822" s="6"/>
      <c r="AT1822" s="6"/>
      <c r="AU1822" s="6"/>
      <c r="AV1822" s="6"/>
      <c r="AY1822" s="6"/>
      <c r="AZ1822" s="4">
        <v>4</v>
      </c>
      <c r="BA1822" s="6"/>
      <c r="BB1822" s="6"/>
      <c r="BC1822" s="6"/>
      <c r="BD1822" s="6"/>
      <c r="BE1822" s="6"/>
      <c r="BF1822" s="6"/>
      <c r="BG1822" s="8">
        <v>5</v>
      </c>
      <c r="BH1822" s="6"/>
      <c r="BI1822" s="6"/>
      <c r="BJ1822" s="6"/>
      <c r="BM1822" s="4">
        <v>28</v>
      </c>
      <c r="BN1822" s="6"/>
      <c r="BO1822" s="6"/>
      <c r="BQ1822" s="6"/>
    </row>
    <row r="1823" spans="1:69">
      <c r="A1823" s="4" t="s">
        <v>145</v>
      </c>
      <c r="B1823" s="18">
        <v>41128</v>
      </c>
      <c r="C1823" s="4" t="s">
        <v>220</v>
      </c>
      <c r="D1823" s="5">
        <v>2012</v>
      </c>
      <c r="E1823" s="4" t="str">
        <f t="shared" si="409"/>
        <v>OkanoganPrimary2012</v>
      </c>
      <c r="F1823" s="4">
        <v>20727</v>
      </c>
      <c r="G1823" s="4">
        <v>1649</v>
      </c>
      <c r="K1823" s="6">
        <f t="shared" si="410"/>
        <v>0</v>
      </c>
      <c r="L1823" s="5"/>
      <c r="N1823" s="4">
        <v>9321</v>
      </c>
      <c r="O1823" s="4">
        <v>9153</v>
      </c>
      <c r="Q1823" s="6"/>
      <c r="R1823" s="4">
        <v>168</v>
      </c>
      <c r="S1823" s="6"/>
      <c r="T1823" s="6"/>
      <c r="U1823" s="6"/>
      <c r="V1823" s="6"/>
      <c r="W1823" s="6"/>
      <c r="Z1823" s="4">
        <v>130</v>
      </c>
      <c r="AA1823" s="4">
        <v>29</v>
      </c>
      <c r="AB1823" s="4">
        <v>29</v>
      </c>
      <c r="AC1823" s="4">
        <v>0</v>
      </c>
      <c r="AD1823" s="6"/>
      <c r="AE1823" s="6"/>
      <c r="AF1823" s="6"/>
      <c r="AG1823" s="6"/>
      <c r="AH1823" s="4">
        <v>0</v>
      </c>
      <c r="AI1823" s="4">
        <v>0</v>
      </c>
      <c r="AJ1823" s="6"/>
      <c r="AK1823" s="6"/>
      <c r="AL1823" s="6"/>
      <c r="AM1823" s="6"/>
      <c r="AO1823" s="4">
        <v>0</v>
      </c>
      <c r="AQ1823" s="4">
        <v>0</v>
      </c>
      <c r="AR1823" s="4">
        <v>0</v>
      </c>
      <c r="AS1823" s="6"/>
      <c r="AT1823" s="6"/>
      <c r="AU1823" s="6"/>
      <c r="AV1823" s="6"/>
      <c r="AY1823" s="6"/>
      <c r="AZ1823" s="4">
        <v>0</v>
      </c>
      <c r="BA1823" s="6"/>
      <c r="BB1823" s="6"/>
      <c r="BC1823" s="6"/>
      <c r="BD1823" s="6"/>
      <c r="BE1823" s="6"/>
      <c r="BF1823" s="6"/>
      <c r="BG1823" s="8">
        <v>6</v>
      </c>
      <c r="BH1823" s="6"/>
      <c r="BI1823" s="6"/>
      <c r="BJ1823" s="6"/>
      <c r="BM1823" s="4">
        <v>8</v>
      </c>
      <c r="BN1823" s="6"/>
      <c r="BO1823" s="6"/>
      <c r="BQ1823" s="6"/>
    </row>
    <row r="1824" spans="1:69">
      <c r="A1824" s="4" t="s">
        <v>147</v>
      </c>
      <c r="B1824" s="18">
        <v>41128</v>
      </c>
      <c r="C1824" s="4" t="s">
        <v>220</v>
      </c>
      <c r="D1824" s="5">
        <v>2012</v>
      </c>
      <c r="E1824" s="4" t="str">
        <f t="shared" si="409"/>
        <v>PacificPrimary2012</v>
      </c>
      <c r="F1824" s="4">
        <v>13259</v>
      </c>
      <c r="G1824" s="4">
        <v>539</v>
      </c>
      <c r="K1824" s="6">
        <f t="shared" si="410"/>
        <v>0</v>
      </c>
      <c r="L1824" s="5"/>
      <c r="N1824" s="4">
        <v>7035</v>
      </c>
      <c r="O1824" s="4">
        <v>6644</v>
      </c>
      <c r="Q1824" s="6"/>
      <c r="R1824" s="4">
        <v>391</v>
      </c>
      <c r="S1824" s="6"/>
      <c r="T1824" s="6"/>
      <c r="U1824" s="6"/>
      <c r="V1824" s="6"/>
      <c r="W1824" s="6"/>
      <c r="Z1824" s="4">
        <v>96</v>
      </c>
      <c r="AA1824" s="4">
        <v>21</v>
      </c>
      <c r="AB1824" s="4">
        <v>18</v>
      </c>
      <c r="AC1824" s="4">
        <v>3</v>
      </c>
      <c r="AD1824" s="6"/>
      <c r="AE1824" s="6"/>
      <c r="AF1824" s="6"/>
      <c r="AG1824" s="6"/>
      <c r="AH1824" s="4">
        <v>0</v>
      </c>
      <c r="AI1824" s="4">
        <v>0</v>
      </c>
      <c r="AJ1824" s="6"/>
      <c r="AK1824" s="6"/>
      <c r="AL1824" s="6"/>
      <c r="AM1824" s="6"/>
      <c r="AO1824" s="4">
        <v>0</v>
      </c>
      <c r="AQ1824" s="4">
        <v>0</v>
      </c>
      <c r="AR1824" s="4">
        <v>0</v>
      </c>
      <c r="AS1824" s="6"/>
      <c r="AT1824" s="6"/>
      <c r="AU1824" s="6"/>
      <c r="AV1824" s="6"/>
      <c r="AY1824" s="6"/>
      <c r="AZ1824" s="4">
        <v>2</v>
      </c>
      <c r="BA1824" s="6"/>
      <c r="BB1824" s="6"/>
      <c r="BC1824" s="6"/>
      <c r="BD1824" s="6"/>
      <c r="BE1824" s="6"/>
      <c r="BF1824" s="6"/>
      <c r="BG1824" s="8">
        <v>0</v>
      </c>
      <c r="BH1824" s="6"/>
      <c r="BI1824" s="6"/>
      <c r="BJ1824" s="6"/>
      <c r="BM1824" s="4">
        <v>2</v>
      </c>
      <c r="BN1824" s="6"/>
      <c r="BO1824" s="6"/>
      <c r="BQ1824" s="6"/>
    </row>
    <row r="1825" spans="1:75">
      <c r="A1825" s="4" t="s">
        <v>149</v>
      </c>
      <c r="B1825" s="18">
        <v>41128</v>
      </c>
      <c r="C1825" s="4" t="s">
        <v>220</v>
      </c>
      <c r="D1825" s="5">
        <v>2012</v>
      </c>
      <c r="E1825" s="4" t="str">
        <f t="shared" si="409"/>
        <v>Pend OreillePrimary2012</v>
      </c>
      <c r="F1825" s="4">
        <v>8118</v>
      </c>
      <c r="G1825" s="4">
        <v>1210</v>
      </c>
      <c r="K1825" s="6">
        <f t="shared" si="410"/>
        <v>0</v>
      </c>
      <c r="L1825" s="5"/>
      <c r="N1825" s="4">
        <v>3748</v>
      </c>
      <c r="O1825" s="4">
        <v>3716</v>
      </c>
      <c r="Q1825" s="6"/>
      <c r="R1825" s="4">
        <v>32</v>
      </c>
      <c r="S1825" s="6"/>
      <c r="T1825" s="6"/>
      <c r="U1825" s="6"/>
      <c r="V1825" s="6"/>
      <c r="W1825" s="6"/>
      <c r="Z1825" s="4">
        <v>61</v>
      </c>
      <c r="AA1825" s="4">
        <v>16</v>
      </c>
      <c r="AB1825" s="4">
        <v>16</v>
      </c>
      <c r="AC1825" s="4">
        <v>0</v>
      </c>
      <c r="AD1825" s="6"/>
      <c r="AE1825" s="6"/>
      <c r="AF1825" s="6"/>
      <c r="AG1825" s="6"/>
      <c r="AH1825" s="4">
        <v>0</v>
      </c>
      <c r="AI1825" s="4">
        <v>0</v>
      </c>
      <c r="AJ1825" s="6"/>
      <c r="AK1825" s="6"/>
      <c r="AL1825" s="6"/>
      <c r="AM1825" s="6"/>
      <c r="AO1825" s="4">
        <v>0</v>
      </c>
      <c r="AQ1825" s="4">
        <v>0</v>
      </c>
      <c r="AR1825" s="4">
        <v>0</v>
      </c>
      <c r="AS1825" s="6"/>
      <c r="AT1825" s="6"/>
      <c r="AU1825" s="6"/>
      <c r="AV1825" s="6"/>
      <c r="AY1825" s="6"/>
      <c r="AZ1825" s="4">
        <v>0</v>
      </c>
      <c r="BA1825" s="6"/>
      <c r="BB1825" s="6"/>
      <c r="BC1825" s="6"/>
      <c r="BD1825" s="6"/>
      <c r="BE1825" s="6"/>
      <c r="BF1825" s="6"/>
      <c r="BG1825" s="8">
        <v>0</v>
      </c>
      <c r="BH1825" s="6"/>
      <c r="BI1825" s="6"/>
      <c r="BJ1825" s="6"/>
      <c r="BM1825" s="4">
        <v>5</v>
      </c>
      <c r="BN1825" s="6"/>
      <c r="BO1825" s="6"/>
      <c r="BQ1825" s="6"/>
    </row>
    <row r="1826" spans="1:75">
      <c r="A1826" s="4" t="s">
        <v>151</v>
      </c>
      <c r="B1826" s="18">
        <v>41128</v>
      </c>
      <c r="C1826" s="4" t="s">
        <v>220</v>
      </c>
      <c r="D1826" s="5">
        <v>2012</v>
      </c>
      <c r="E1826" s="4" t="str">
        <f t="shared" si="409"/>
        <v>PiercePrimary2012</v>
      </c>
      <c r="F1826" s="4">
        <v>419234</v>
      </c>
      <c r="G1826" s="4">
        <v>55311</v>
      </c>
      <c r="K1826" s="6">
        <f t="shared" si="410"/>
        <v>0</v>
      </c>
      <c r="L1826" s="5"/>
      <c r="N1826" s="4">
        <v>152136</v>
      </c>
      <c r="O1826" s="4">
        <v>151542</v>
      </c>
      <c r="Q1826" s="6"/>
      <c r="R1826" s="4">
        <v>675</v>
      </c>
      <c r="S1826" s="6"/>
      <c r="T1826" s="6"/>
      <c r="U1826" s="6"/>
      <c r="V1826" s="6"/>
      <c r="W1826" s="6"/>
      <c r="Z1826" s="4">
        <v>10998</v>
      </c>
      <c r="AA1826" s="4">
        <v>2193</v>
      </c>
      <c r="AB1826" s="4">
        <v>2181</v>
      </c>
      <c r="AC1826" s="4">
        <v>12</v>
      </c>
      <c r="AD1826" s="6"/>
      <c r="AE1826" s="6"/>
      <c r="AF1826" s="6"/>
      <c r="AG1826" s="6"/>
      <c r="AH1826" s="4">
        <v>2</v>
      </c>
      <c r="AI1826" s="4">
        <v>2</v>
      </c>
      <c r="AJ1826" s="6"/>
      <c r="AK1826" s="6"/>
      <c r="AL1826" s="6"/>
      <c r="AM1826" s="6"/>
      <c r="AO1826" s="4">
        <v>17</v>
      </c>
      <c r="AQ1826" s="4">
        <v>9</v>
      </c>
      <c r="AR1826" s="4">
        <v>8</v>
      </c>
      <c r="AS1826" s="6"/>
      <c r="AT1826" s="6"/>
      <c r="AU1826" s="6"/>
      <c r="AV1826" s="6"/>
      <c r="AY1826" s="6"/>
      <c r="AZ1826" s="4">
        <v>192</v>
      </c>
      <c r="BA1826" s="6"/>
      <c r="BB1826" s="6"/>
      <c r="BC1826" s="6"/>
      <c r="BD1826" s="6"/>
      <c r="BE1826" s="6"/>
      <c r="BF1826" s="6"/>
      <c r="BG1826" s="8">
        <v>77</v>
      </c>
      <c r="BH1826" s="6"/>
      <c r="BI1826" s="6"/>
      <c r="BJ1826" s="6"/>
      <c r="BM1826" s="4">
        <v>2193</v>
      </c>
      <c r="BN1826" s="6"/>
      <c r="BO1826" s="6"/>
      <c r="BQ1826" s="6"/>
    </row>
    <row r="1827" spans="1:75">
      <c r="A1827" s="4" t="s">
        <v>153</v>
      </c>
      <c r="B1827" s="18">
        <v>41128</v>
      </c>
      <c r="C1827" s="4" t="s">
        <v>220</v>
      </c>
      <c r="D1827" s="5">
        <v>2012</v>
      </c>
      <c r="E1827" s="4" t="str">
        <f t="shared" si="409"/>
        <v>San JuanPrimary2012</v>
      </c>
      <c r="F1827" s="4">
        <v>11624</v>
      </c>
      <c r="G1827" s="4">
        <v>792</v>
      </c>
      <c r="K1827" s="6">
        <f t="shared" si="410"/>
        <v>0</v>
      </c>
      <c r="L1827" s="5"/>
      <c r="N1827" s="4">
        <v>6068</v>
      </c>
      <c r="O1827" s="4">
        <v>6067</v>
      </c>
      <c r="Q1827" s="6"/>
      <c r="R1827" s="4">
        <v>1</v>
      </c>
      <c r="S1827" s="6"/>
      <c r="T1827" s="6"/>
      <c r="U1827" s="6"/>
      <c r="V1827" s="6"/>
      <c r="W1827" s="6"/>
      <c r="Z1827" s="4">
        <v>178</v>
      </c>
      <c r="AA1827" s="4">
        <v>36</v>
      </c>
      <c r="AB1827" s="4">
        <v>36</v>
      </c>
      <c r="AC1827" s="4">
        <v>0</v>
      </c>
      <c r="AD1827" s="6"/>
      <c r="AE1827" s="6"/>
      <c r="AF1827" s="6"/>
      <c r="AG1827" s="6"/>
      <c r="AH1827" s="4">
        <v>0</v>
      </c>
      <c r="AI1827" s="4">
        <v>0</v>
      </c>
      <c r="AJ1827" s="6"/>
      <c r="AK1827" s="6"/>
      <c r="AL1827" s="6"/>
      <c r="AM1827" s="6"/>
      <c r="AO1827" s="4">
        <v>0</v>
      </c>
      <c r="AQ1827" s="4">
        <v>0</v>
      </c>
      <c r="AR1827" s="4">
        <v>0</v>
      </c>
      <c r="AS1827" s="6"/>
      <c r="AT1827" s="6"/>
      <c r="AU1827" s="6"/>
      <c r="AV1827" s="6"/>
      <c r="AY1827" s="6"/>
      <c r="AZ1827" s="4">
        <v>0</v>
      </c>
      <c r="BA1827" s="6"/>
      <c r="BB1827" s="6"/>
      <c r="BC1827" s="6"/>
      <c r="BD1827" s="6"/>
      <c r="BE1827" s="6"/>
      <c r="BF1827" s="6"/>
      <c r="BG1827" s="8">
        <v>6</v>
      </c>
      <c r="BH1827" s="6"/>
      <c r="BI1827" s="6"/>
      <c r="BJ1827" s="6"/>
      <c r="BM1827" s="4">
        <v>17</v>
      </c>
      <c r="BN1827" s="6"/>
      <c r="BO1827" s="6"/>
      <c r="BQ1827" s="6"/>
    </row>
    <row r="1828" spans="1:75">
      <c r="A1828" s="4" t="s">
        <v>155</v>
      </c>
      <c r="B1828" s="18">
        <v>41128</v>
      </c>
      <c r="C1828" s="4" t="s">
        <v>220</v>
      </c>
      <c r="D1828" s="5">
        <v>2012</v>
      </c>
      <c r="E1828" s="4" t="str">
        <f t="shared" si="409"/>
        <v>SkagitPrimary2012</v>
      </c>
      <c r="F1828" s="4">
        <v>65084</v>
      </c>
      <c r="G1828" s="4">
        <v>5665</v>
      </c>
      <c r="K1828" s="6">
        <f t="shared" si="410"/>
        <v>0</v>
      </c>
      <c r="L1828" s="5"/>
      <c r="N1828" s="4">
        <v>29589</v>
      </c>
      <c r="O1828" s="4">
        <v>29349</v>
      </c>
      <c r="Q1828" s="6"/>
      <c r="R1828" s="4">
        <v>240</v>
      </c>
      <c r="S1828" s="6"/>
      <c r="T1828" s="6"/>
      <c r="U1828" s="6"/>
      <c r="V1828" s="6"/>
      <c r="W1828" s="6"/>
      <c r="Z1828" s="4">
        <v>427</v>
      </c>
      <c r="AA1828" s="4">
        <v>89</v>
      </c>
      <c r="AB1828" s="4">
        <v>89</v>
      </c>
      <c r="AC1828" s="4">
        <v>0</v>
      </c>
      <c r="AD1828" s="6"/>
      <c r="AE1828" s="6"/>
      <c r="AF1828" s="6"/>
      <c r="AG1828" s="6"/>
      <c r="AH1828" s="4">
        <v>0</v>
      </c>
      <c r="AI1828" s="4">
        <v>0</v>
      </c>
      <c r="AJ1828" s="6"/>
      <c r="AK1828" s="6"/>
      <c r="AL1828" s="6"/>
      <c r="AM1828" s="6"/>
      <c r="AO1828" s="4">
        <v>0</v>
      </c>
      <c r="AQ1828" s="4">
        <v>0</v>
      </c>
      <c r="AR1828" s="4">
        <v>0</v>
      </c>
      <c r="AS1828" s="6"/>
      <c r="AT1828" s="6"/>
      <c r="AU1828" s="6"/>
      <c r="AV1828" s="6"/>
      <c r="AY1828" s="6"/>
      <c r="AZ1828" s="4">
        <v>0</v>
      </c>
      <c r="BA1828" s="6"/>
      <c r="BB1828" s="6"/>
      <c r="BC1828" s="6"/>
      <c r="BD1828" s="6"/>
      <c r="BE1828" s="6"/>
      <c r="BF1828" s="6"/>
      <c r="BG1828" s="8">
        <v>10</v>
      </c>
      <c r="BH1828" s="6"/>
      <c r="BI1828" s="6"/>
      <c r="BJ1828" s="6"/>
      <c r="BM1828" s="4">
        <v>10</v>
      </c>
      <c r="BN1828" s="6"/>
      <c r="BO1828" s="6"/>
      <c r="BQ1828" s="6"/>
    </row>
    <row r="1829" spans="1:75">
      <c r="A1829" s="4" t="s">
        <v>157</v>
      </c>
      <c r="B1829" s="18">
        <v>41128</v>
      </c>
      <c r="C1829" s="4" t="s">
        <v>220</v>
      </c>
      <c r="D1829" s="5">
        <v>2012</v>
      </c>
      <c r="E1829" s="4" t="str">
        <f t="shared" si="409"/>
        <v>SkamaniaPrimary2012</v>
      </c>
      <c r="F1829" s="4">
        <v>6742</v>
      </c>
      <c r="G1829" s="4">
        <v>709</v>
      </c>
      <c r="K1829" s="6">
        <f t="shared" si="410"/>
        <v>0</v>
      </c>
      <c r="L1829" s="5"/>
      <c r="N1829" s="4">
        <v>2472</v>
      </c>
      <c r="O1829" s="4">
        <v>2443</v>
      </c>
      <c r="Q1829" s="6"/>
      <c r="R1829" s="4">
        <v>29</v>
      </c>
      <c r="S1829" s="6"/>
      <c r="T1829" s="6"/>
      <c r="U1829" s="6"/>
      <c r="V1829" s="6"/>
      <c r="W1829" s="6"/>
      <c r="Z1829" s="4">
        <v>50</v>
      </c>
      <c r="AA1829" s="4">
        <v>8</v>
      </c>
      <c r="AB1829" s="4">
        <v>8</v>
      </c>
      <c r="AC1829" s="4">
        <v>0</v>
      </c>
      <c r="AD1829" s="6"/>
      <c r="AE1829" s="6"/>
      <c r="AF1829" s="6"/>
      <c r="AG1829" s="6"/>
      <c r="AH1829" s="4">
        <v>0</v>
      </c>
      <c r="AI1829" s="4">
        <v>0</v>
      </c>
      <c r="AJ1829" s="6"/>
      <c r="AK1829" s="6"/>
      <c r="AL1829" s="6"/>
      <c r="AM1829" s="6"/>
      <c r="AO1829" s="4">
        <v>2</v>
      </c>
      <c r="AQ1829" s="4">
        <v>1</v>
      </c>
      <c r="AR1829" s="4">
        <v>1</v>
      </c>
      <c r="AS1829" s="6"/>
      <c r="AT1829" s="6"/>
      <c r="AU1829" s="6"/>
      <c r="AV1829" s="6"/>
      <c r="AY1829" s="6"/>
      <c r="AZ1829" s="4">
        <v>5</v>
      </c>
      <c r="BA1829" s="6"/>
      <c r="BB1829" s="6"/>
      <c r="BC1829" s="6"/>
      <c r="BD1829" s="6"/>
      <c r="BE1829" s="6"/>
      <c r="BF1829" s="6"/>
      <c r="BG1829" s="8">
        <v>4</v>
      </c>
      <c r="BH1829" s="6"/>
      <c r="BI1829" s="6"/>
      <c r="BJ1829" s="6"/>
      <c r="BM1829" s="4">
        <v>4</v>
      </c>
      <c r="BN1829" s="6"/>
      <c r="BO1829" s="6"/>
      <c r="BQ1829" s="6"/>
    </row>
    <row r="1830" spans="1:75">
      <c r="A1830" s="4" t="s">
        <v>159</v>
      </c>
      <c r="B1830" s="18">
        <v>41128</v>
      </c>
      <c r="C1830" s="4" t="s">
        <v>220</v>
      </c>
      <c r="D1830" s="5">
        <v>2012</v>
      </c>
      <c r="E1830" s="4" t="str">
        <f t="shared" si="409"/>
        <v>SnohomishPrimary2012</v>
      </c>
      <c r="F1830" s="4">
        <v>400448</v>
      </c>
      <c r="G1830" s="4">
        <v>133832</v>
      </c>
      <c r="K1830" s="6">
        <f t="shared" si="410"/>
        <v>0</v>
      </c>
      <c r="L1830" s="5"/>
      <c r="N1830" s="4">
        <v>144082</v>
      </c>
      <c r="O1830" s="4">
        <v>142084</v>
      </c>
      <c r="Q1830" s="6"/>
      <c r="R1830" s="4">
        <v>1996</v>
      </c>
      <c r="S1830" s="6"/>
      <c r="T1830" s="6"/>
      <c r="U1830" s="6"/>
      <c r="V1830" s="6"/>
      <c r="W1830" s="6"/>
      <c r="Z1830" s="4">
        <v>3689</v>
      </c>
      <c r="AA1830" s="4">
        <v>680</v>
      </c>
      <c r="AB1830" s="4">
        <v>672</v>
      </c>
      <c r="AC1830" s="4">
        <v>8</v>
      </c>
      <c r="AD1830" s="6"/>
      <c r="AE1830" s="6"/>
      <c r="AF1830" s="6"/>
      <c r="AG1830" s="6"/>
      <c r="AH1830" s="4">
        <v>0</v>
      </c>
      <c r="AI1830" s="4">
        <v>0</v>
      </c>
      <c r="AJ1830" s="6"/>
      <c r="AK1830" s="6"/>
      <c r="AL1830" s="6"/>
      <c r="AM1830" s="6"/>
      <c r="AO1830" s="4">
        <v>23</v>
      </c>
      <c r="AQ1830" s="4">
        <v>13</v>
      </c>
      <c r="AR1830" s="4">
        <v>10</v>
      </c>
      <c r="AS1830" s="6"/>
      <c r="AT1830" s="6"/>
      <c r="AU1830" s="6"/>
      <c r="AV1830" s="6"/>
      <c r="AY1830" s="6"/>
      <c r="AZ1830" s="4">
        <v>130</v>
      </c>
      <c r="BA1830" s="6"/>
      <c r="BB1830" s="6"/>
      <c r="BC1830" s="6"/>
      <c r="BD1830" s="6"/>
      <c r="BE1830" s="6"/>
      <c r="BF1830" s="6"/>
      <c r="BG1830" s="8">
        <v>24</v>
      </c>
      <c r="BH1830" s="6"/>
      <c r="BI1830" s="6"/>
      <c r="BJ1830" s="6"/>
      <c r="BM1830" s="4">
        <v>52</v>
      </c>
      <c r="BN1830" s="6"/>
      <c r="BO1830" s="6"/>
      <c r="BQ1830" s="6"/>
    </row>
    <row r="1831" spans="1:75">
      <c r="A1831" s="4" t="s">
        <v>161</v>
      </c>
      <c r="B1831" s="18">
        <v>41128</v>
      </c>
      <c r="C1831" s="4" t="s">
        <v>220</v>
      </c>
      <c r="D1831" s="5">
        <v>2012</v>
      </c>
      <c r="E1831" s="4" t="str">
        <f t="shared" si="409"/>
        <v>SpokanePrimary2012</v>
      </c>
      <c r="F1831" s="4">
        <v>270018</v>
      </c>
      <c r="G1831" s="4">
        <v>36882</v>
      </c>
      <c r="K1831" s="6">
        <f t="shared" si="410"/>
        <v>0</v>
      </c>
      <c r="L1831" s="5"/>
      <c r="N1831" s="4">
        <v>106372</v>
      </c>
      <c r="O1831" s="4">
        <v>104905</v>
      </c>
      <c r="Q1831" s="6"/>
      <c r="R1831" s="4">
        <v>1467</v>
      </c>
      <c r="S1831" s="6"/>
      <c r="T1831" s="6"/>
      <c r="U1831" s="6"/>
      <c r="V1831" s="6"/>
      <c r="W1831" s="6"/>
      <c r="Z1831" s="4">
        <v>3794</v>
      </c>
      <c r="AA1831" s="4">
        <v>760</v>
      </c>
      <c r="AB1831" s="4">
        <v>760</v>
      </c>
      <c r="AC1831" s="4">
        <v>0</v>
      </c>
      <c r="AD1831" s="6"/>
      <c r="AE1831" s="6"/>
      <c r="AF1831" s="6"/>
      <c r="AG1831" s="6"/>
      <c r="AH1831" s="4">
        <v>0</v>
      </c>
      <c r="AI1831" s="4">
        <v>0</v>
      </c>
      <c r="AJ1831" s="6"/>
      <c r="AK1831" s="6"/>
      <c r="AL1831" s="6"/>
      <c r="AM1831" s="6"/>
      <c r="AO1831" s="4">
        <v>74</v>
      </c>
      <c r="AQ1831" s="4">
        <v>67</v>
      </c>
      <c r="AR1831" s="4">
        <v>7</v>
      </c>
      <c r="AS1831" s="6"/>
      <c r="AT1831" s="6"/>
      <c r="AU1831" s="6"/>
      <c r="AV1831" s="6"/>
      <c r="AY1831" s="6"/>
      <c r="AZ1831" s="4">
        <v>0</v>
      </c>
      <c r="BA1831" s="6"/>
      <c r="BB1831" s="6"/>
      <c r="BC1831" s="6"/>
      <c r="BD1831" s="6"/>
      <c r="BE1831" s="6"/>
      <c r="BF1831" s="6"/>
      <c r="BG1831" s="8">
        <v>30</v>
      </c>
      <c r="BH1831" s="6"/>
      <c r="BI1831" s="6"/>
      <c r="BJ1831" s="6"/>
      <c r="BM1831" s="4">
        <v>45</v>
      </c>
      <c r="BN1831" s="6"/>
      <c r="BO1831" s="6"/>
      <c r="BQ1831" s="6"/>
    </row>
    <row r="1832" spans="1:75">
      <c r="A1832" s="4" t="s">
        <v>163</v>
      </c>
      <c r="B1832" s="18">
        <v>41128</v>
      </c>
      <c r="C1832" s="4" t="s">
        <v>220</v>
      </c>
      <c r="D1832" s="5">
        <v>2012</v>
      </c>
      <c r="E1832" s="4" t="str">
        <f t="shared" si="409"/>
        <v>StevensPrimary2012</v>
      </c>
      <c r="F1832" s="4">
        <v>27979</v>
      </c>
      <c r="G1832" s="4">
        <v>2498</v>
      </c>
      <c r="K1832" s="6">
        <f t="shared" si="410"/>
        <v>0</v>
      </c>
      <c r="L1832" s="5"/>
      <c r="N1832" s="4">
        <v>11908</v>
      </c>
      <c r="O1832" s="4">
        <v>11723</v>
      </c>
      <c r="Q1832" s="6"/>
      <c r="R1832" s="4">
        <v>185</v>
      </c>
      <c r="S1832" s="6"/>
      <c r="T1832" s="6"/>
      <c r="U1832" s="6"/>
      <c r="V1832" s="6"/>
      <c r="W1832" s="6"/>
      <c r="Z1832" s="4">
        <v>185</v>
      </c>
      <c r="AA1832" s="4">
        <v>46</v>
      </c>
      <c r="AB1832" s="4">
        <v>44</v>
      </c>
      <c r="AC1832" s="4">
        <v>2</v>
      </c>
      <c r="AD1832" s="6"/>
      <c r="AE1832" s="6"/>
      <c r="AF1832" s="6"/>
      <c r="AG1832" s="6"/>
      <c r="AH1832" s="4">
        <v>0</v>
      </c>
      <c r="AI1832" s="4">
        <v>0</v>
      </c>
      <c r="AJ1832" s="6"/>
      <c r="AK1832" s="6"/>
      <c r="AL1832" s="6"/>
      <c r="AM1832" s="6"/>
      <c r="AO1832" s="4">
        <v>0</v>
      </c>
      <c r="AQ1832" s="4">
        <v>0</v>
      </c>
      <c r="AR1832" s="4">
        <v>0</v>
      </c>
      <c r="AS1832" s="6"/>
      <c r="AT1832" s="6"/>
      <c r="AU1832" s="6"/>
      <c r="AV1832" s="6"/>
      <c r="AY1832" s="6"/>
      <c r="AZ1832" s="4">
        <v>0</v>
      </c>
      <c r="BA1832" s="6"/>
      <c r="BB1832" s="6"/>
      <c r="BC1832" s="6"/>
      <c r="BD1832" s="6"/>
      <c r="BE1832" s="6"/>
      <c r="BF1832" s="6"/>
      <c r="BG1832" s="8">
        <v>1</v>
      </c>
      <c r="BH1832" s="6"/>
      <c r="BI1832" s="6"/>
      <c r="BJ1832" s="6"/>
      <c r="BM1832" s="4">
        <v>7</v>
      </c>
      <c r="BN1832" s="6"/>
      <c r="BO1832" s="6"/>
      <c r="BQ1832" s="6"/>
    </row>
    <row r="1833" spans="1:75">
      <c r="A1833" s="4" t="s">
        <v>166</v>
      </c>
      <c r="B1833" s="18">
        <v>41128</v>
      </c>
      <c r="C1833" s="4" t="s">
        <v>220</v>
      </c>
      <c r="D1833" s="5">
        <v>2012</v>
      </c>
      <c r="E1833" s="4" t="str">
        <f t="shared" si="409"/>
        <v>ThurstonPrimary2012</v>
      </c>
      <c r="F1833" s="4">
        <v>154003</v>
      </c>
      <c r="G1833" s="4">
        <v>18502</v>
      </c>
      <c r="K1833" s="6">
        <f t="shared" si="410"/>
        <v>0</v>
      </c>
      <c r="L1833" s="5"/>
      <c r="N1833" s="4">
        <v>60515</v>
      </c>
      <c r="O1833" s="4">
        <v>60323</v>
      </c>
      <c r="Q1833" s="6"/>
      <c r="R1833" s="4">
        <v>192</v>
      </c>
      <c r="S1833" s="6"/>
      <c r="T1833" s="6"/>
      <c r="U1833" s="6"/>
      <c r="V1833" s="6"/>
      <c r="W1833" s="6"/>
      <c r="Z1833" s="4">
        <v>4798</v>
      </c>
      <c r="AA1833" s="4">
        <v>793</v>
      </c>
      <c r="AB1833" s="4">
        <v>783</v>
      </c>
      <c r="AC1833" s="4">
        <v>10</v>
      </c>
      <c r="AD1833" s="6"/>
      <c r="AE1833" s="6"/>
      <c r="AF1833" s="6"/>
      <c r="AG1833" s="6"/>
      <c r="AH1833" s="4">
        <v>0</v>
      </c>
      <c r="AI1833" s="4">
        <v>0</v>
      </c>
      <c r="AJ1833" s="6"/>
      <c r="AK1833" s="6"/>
      <c r="AL1833" s="6"/>
      <c r="AM1833" s="6"/>
      <c r="AO1833" s="4">
        <v>9</v>
      </c>
      <c r="AQ1833" s="4">
        <v>5</v>
      </c>
      <c r="AR1833" s="4">
        <v>4</v>
      </c>
      <c r="AS1833" s="6"/>
      <c r="AT1833" s="6"/>
      <c r="AU1833" s="6"/>
      <c r="AV1833" s="6"/>
      <c r="AY1833" s="6"/>
      <c r="AZ1833" s="4">
        <v>0</v>
      </c>
      <c r="BA1833" s="6"/>
      <c r="BB1833" s="6"/>
      <c r="BC1833" s="6"/>
      <c r="BD1833" s="6"/>
      <c r="BE1833" s="6"/>
      <c r="BF1833" s="6"/>
      <c r="BG1833" s="8">
        <v>41</v>
      </c>
      <c r="BH1833" s="6"/>
      <c r="BI1833" s="6"/>
      <c r="BJ1833" s="6"/>
      <c r="BM1833" s="4">
        <v>100</v>
      </c>
      <c r="BN1833" s="6"/>
      <c r="BO1833" s="6"/>
      <c r="BQ1833" s="6"/>
    </row>
    <row r="1834" spans="1:75">
      <c r="A1834" s="4" t="s">
        <v>168</v>
      </c>
      <c r="B1834" s="18">
        <v>41128</v>
      </c>
      <c r="C1834" s="4" t="s">
        <v>220</v>
      </c>
      <c r="D1834" s="5">
        <v>2012</v>
      </c>
      <c r="E1834" s="4" t="str">
        <f t="shared" si="409"/>
        <v>WahkiakumPrimary2012</v>
      </c>
      <c r="F1834" s="4">
        <v>2755</v>
      </c>
      <c r="G1834" s="4">
        <v>147</v>
      </c>
      <c r="K1834" s="6">
        <f t="shared" si="410"/>
        <v>0</v>
      </c>
      <c r="L1834" s="5"/>
      <c r="N1834" s="4">
        <v>1454</v>
      </c>
      <c r="O1834" s="4">
        <v>1439</v>
      </c>
      <c r="Q1834" s="6"/>
      <c r="R1834" s="4">
        <v>15</v>
      </c>
      <c r="S1834" s="6"/>
      <c r="T1834" s="6"/>
      <c r="U1834" s="6"/>
      <c r="V1834" s="6"/>
      <c r="W1834" s="6"/>
      <c r="Z1834" s="4">
        <v>30</v>
      </c>
      <c r="AA1834" s="4">
        <v>6</v>
      </c>
      <c r="AB1834" s="4">
        <v>6</v>
      </c>
      <c r="AC1834" s="4">
        <v>0</v>
      </c>
      <c r="AD1834" s="6"/>
      <c r="AE1834" s="6"/>
      <c r="AF1834" s="6"/>
      <c r="AG1834" s="6"/>
      <c r="AH1834" s="4">
        <v>0</v>
      </c>
      <c r="AI1834" s="4">
        <v>0</v>
      </c>
      <c r="AJ1834" s="6"/>
      <c r="AK1834" s="6"/>
      <c r="AL1834" s="6"/>
      <c r="AM1834" s="6"/>
      <c r="AO1834" s="4">
        <v>0</v>
      </c>
      <c r="AQ1834" s="4">
        <v>0</v>
      </c>
      <c r="AR1834" s="4">
        <v>0</v>
      </c>
      <c r="AS1834" s="6"/>
      <c r="AT1834" s="6"/>
      <c r="AU1834" s="6"/>
      <c r="AV1834" s="6"/>
      <c r="AY1834" s="6"/>
      <c r="AZ1834" s="4">
        <v>0</v>
      </c>
      <c r="BA1834" s="6"/>
      <c r="BB1834" s="6"/>
      <c r="BC1834" s="6"/>
      <c r="BD1834" s="6"/>
      <c r="BE1834" s="6"/>
      <c r="BF1834" s="6"/>
      <c r="BG1834" s="8">
        <v>0</v>
      </c>
      <c r="BH1834" s="6"/>
      <c r="BI1834" s="6"/>
      <c r="BJ1834" s="6"/>
      <c r="BM1834" s="4">
        <v>2</v>
      </c>
      <c r="BN1834" s="6"/>
      <c r="BO1834" s="6"/>
      <c r="BQ1834" s="6"/>
    </row>
    <row r="1835" spans="1:75">
      <c r="A1835" s="4" t="s">
        <v>170</v>
      </c>
      <c r="B1835" s="18">
        <v>41128</v>
      </c>
      <c r="C1835" s="4" t="s">
        <v>220</v>
      </c>
      <c r="D1835" s="5">
        <v>2012</v>
      </c>
      <c r="E1835" s="4" t="str">
        <f t="shared" si="409"/>
        <v>Walla WallaPrimary2012</v>
      </c>
      <c r="F1835" s="4">
        <v>30874</v>
      </c>
      <c r="G1835" s="4">
        <v>4431</v>
      </c>
      <c r="K1835" s="6">
        <f t="shared" si="410"/>
        <v>0</v>
      </c>
      <c r="L1835" s="5"/>
      <c r="N1835" s="4">
        <v>14296</v>
      </c>
      <c r="O1835" s="4">
        <v>14150</v>
      </c>
      <c r="Q1835" s="6"/>
      <c r="R1835" s="4">
        <v>146</v>
      </c>
      <c r="S1835" s="6"/>
      <c r="T1835" s="6"/>
      <c r="U1835" s="6"/>
      <c r="V1835" s="6"/>
      <c r="W1835" s="6"/>
      <c r="Z1835" s="4">
        <v>264</v>
      </c>
      <c r="AA1835" s="4">
        <v>64</v>
      </c>
      <c r="AB1835" s="4">
        <v>64</v>
      </c>
      <c r="AC1835" s="4">
        <v>0</v>
      </c>
      <c r="AD1835" s="6"/>
      <c r="AE1835" s="6"/>
      <c r="AF1835" s="6"/>
      <c r="AG1835" s="6"/>
      <c r="AH1835" s="4">
        <v>0</v>
      </c>
      <c r="AI1835" s="4">
        <v>0</v>
      </c>
      <c r="AJ1835" s="6"/>
      <c r="AK1835" s="6"/>
      <c r="AL1835" s="6"/>
      <c r="AM1835" s="6"/>
      <c r="AO1835" s="4">
        <v>6</v>
      </c>
      <c r="AQ1835" s="4">
        <v>4</v>
      </c>
      <c r="AR1835" s="4">
        <v>2</v>
      </c>
      <c r="AS1835" s="6"/>
      <c r="AT1835" s="6"/>
      <c r="AU1835" s="6"/>
      <c r="AV1835" s="6"/>
      <c r="AY1835" s="6"/>
      <c r="AZ1835" s="4">
        <v>0</v>
      </c>
      <c r="BA1835" s="6"/>
      <c r="BB1835" s="6"/>
      <c r="BC1835" s="6"/>
      <c r="BD1835" s="6"/>
      <c r="BE1835" s="6"/>
      <c r="BF1835" s="6"/>
      <c r="BG1835" s="8">
        <v>4</v>
      </c>
      <c r="BH1835" s="6"/>
      <c r="BI1835" s="6"/>
      <c r="BJ1835" s="6"/>
      <c r="BM1835" s="4">
        <v>5</v>
      </c>
      <c r="BN1835" s="6"/>
      <c r="BO1835" s="6"/>
      <c r="BQ1835" s="6"/>
    </row>
    <row r="1836" spans="1:75">
      <c r="A1836" s="4" t="s">
        <v>172</v>
      </c>
      <c r="B1836" s="18">
        <v>41128</v>
      </c>
      <c r="C1836" s="4" t="s">
        <v>220</v>
      </c>
      <c r="D1836" s="5">
        <v>2012</v>
      </c>
      <c r="E1836" s="4" t="str">
        <f t="shared" si="409"/>
        <v>WhatcomPrimary2012</v>
      </c>
      <c r="F1836" s="4">
        <v>118654</v>
      </c>
      <c r="G1836" s="4">
        <v>13795</v>
      </c>
      <c r="K1836" s="6">
        <f t="shared" si="410"/>
        <v>0</v>
      </c>
      <c r="L1836" s="5"/>
      <c r="N1836" s="4">
        <v>48756</v>
      </c>
      <c r="O1836" s="4">
        <v>47234</v>
      </c>
      <c r="Q1836" s="6"/>
      <c r="R1836" s="4">
        <v>1522</v>
      </c>
      <c r="S1836" s="6"/>
      <c r="T1836" s="6"/>
      <c r="U1836" s="6"/>
      <c r="V1836" s="6"/>
      <c r="W1836" s="6"/>
      <c r="Z1836" s="4">
        <v>525</v>
      </c>
      <c r="AA1836" s="4">
        <v>189</v>
      </c>
      <c r="AB1836" s="4">
        <v>189</v>
      </c>
      <c r="AC1836" s="4">
        <v>0</v>
      </c>
      <c r="AD1836" s="6"/>
      <c r="AE1836" s="6"/>
      <c r="AF1836" s="6"/>
      <c r="AG1836" s="6"/>
      <c r="AH1836" s="4">
        <v>0</v>
      </c>
      <c r="AI1836" s="4">
        <v>0</v>
      </c>
      <c r="AJ1836" s="6"/>
      <c r="AK1836" s="6"/>
      <c r="AL1836" s="6"/>
      <c r="AM1836" s="6"/>
      <c r="AO1836" s="4">
        <v>4</v>
      </c>
      <c r="AQ1836" s="4">
        <v>4</v>
      </c>
      <c r="AR1836" s="4">
        <v>0</v>
      </c>
      <c r="AS1836" s="6"/>
      <c r="AT1836" s="6"/>
      <c r="AU1836" s="6"/>
      <c r="AV1836" s="6"/>
      <c r="AY1836" s="6"/>
      <c r="AZ1836" s="4">
        <v>1</v>
      </c>
      <c r="BA1836" s="6"/>
      <c r="BB1836" s="6"/>
      <c r="BC1836" s="6"/>
      <c r="BD1836" s="6"/>
      <c r="BE1836" s="6"/>
      <c r="BF1836" s="6"/>
      <c r="BG1836" s="8">
        <v>32</v>
      </c>
      <c r="BH1836" s="6"/>
      <c r="BI1836" s="6"/>
      <c r="BJ1836" s="6"/>
      <c r="BM1836" s="4">
        <v>41</v>
      </c>
      <c r="BN1836" s="6"/>
      <c r="BO1836" s="6"/>
      <c r="BQ1836" s="6"/>
    </row>
    <row r="1837" spans="1:75">
      <c r="A1837" s="4" t="s">
        <v>174</v>
      </c>
      <c r="B1837" s="18">
        <v>41128</v>
      </c>
      <c r="C1837" s="4" t="s">
        <v>220</v>
      </c>
      <c r="D1837" s="5">
        <v>2012</v>
      </c>
      <c r="E1837" s="4" t="str">
        <f t="shared" si="409"/>
        <v>WhitmanPrimary2012</v>
      </c>
      <c r="F1837" s="4">
        <v>19740</v>
      </c>
      <c r="G1837" s="4">
        <v>3658</v>
      </c>
      <c r="K1837" s="6">
        <f t="shared" si="410"/>
        <v>0</v>
      </c>
      <c r="L1837" s="5"/>
      <c r="N1837" s="4">
        <v>7965</v>
      </c>
      <c r="O1837" s="4">
        <v>7843</v>
      </c>
      <c r="Q1837" s="6"/>
      <c r="R1837" s="4">
        <v>121</v>
      </c>
      <c r="S1837" s="6"/>
      <c r="T1837" s="6"/>
      <c r="U1837" s="6"/>
      <c r="V1837" s="6"/>
      <c r="W1837" s="6"/>
      <c r="Z1837" s="4">
        <v>217</v>
      </c>
      <c r="AA1837" s="4">
        <v>48</v>
      </c>
      <c r="AB1837" s="4">
        <v>47</v>
      </c>
      <c r="AC1837" s="4">
        <v>1</v>
      </c>
      <c r="AD1837" s="6"/>
      <c r="AE1837" s="6"/>
      <c r="AF1837" s="6"/>
      <c r="AG1837" s="6"/>
      <c r="AH1837" s="4">
        <v>0</v>
      </c>
      <c r="AI1837" s="4">
        <v>0</v>
      </c>
      <c r="AJ1837" s="6"/>
      <c r="AK1837" s="6"/>
      <c r="AL1837" s="6"/>
      <c r="AM1837" s="6"/>
      <c r="AO1837" s="4">
        <v>17</v>
      </c>
      <c r="AQ1837" s="4">
        <v>14</v>
      </c>
      <c r="AR1837" s="4">
        <v>3</v>
      </c>
      <c r="AS1837" s="6"/>
      <c r="AT1837" s="6"/>
      <c r="AU1837" s="6"/>
      <c r="AV1837" s="6"/>
      <c r="AY1837" s="6"/>
      <c r="AZ1837" s="4">
        <v>0</v>
      </c>
      <c r="BA1837" s="6"/>
      <c r="BB1837" s="6"/>
      <c r="BC1837" s="6"/>
      <c r="BD1837" s="6"/>
      <c r="BE1837" s="6"/>
      <c r="BF1837" s="6"/>
      <c r="BG1837" s="8">
        <v>1</v>
      </c>
      <c r="BH1837" s="6"/>
      <c r="BI1837" s="6"/>
      <c r="BJ1837" s="6"/>
      <c r="BM1837" s="4">
        <v>4</v>
      </c>
      <c r="BN1837" s="6"/>
      <c r="BO1837" s="6"/>
      <c r="BQ1837" s="6"/>
    </row>
    <row r="1838" spans="1:75">
      <c r="A1838" s="4" t="s">
        <v>176</v>
      </c>
      <c r="B1838" s="18">
        <v>41128</v>
      </c>
      <c r="C1838" s="4" t="s">
        <v>220</v>
      </c>
      <c r="D1838" s="5">
        <v>2012</v>
      </c>
      <c r="E1838" s="4" t="str">
        <f t="shared" si="409"/>
        <v>YakimaPrimary2012</v>
      </c>
      <c r="F1838" s="4">
        <v>102835</v>
      </c>
      <c r="G1838" s="4">
        <v>8039</v>
      </c>
      <c r="K1838" s="6">
        <f t="shared" si="410"/>
        <v>0</v>
      </c>
      <c r="L1838" s="5"/>
      <c r="N1838" s="4">
        <v>33525</v>
      </c>
      <c r="O1838" s="4">
        <v>33391</v>
      </c>
      <c r="Q1838" s="6"/>
      <c r="R1838" s="4">
        <v>134</v>
      </c>
      <c r="S1838" s="6"/>
      <c r="T1838" s="6"/>
      <c r="U1838" s="6"/>
      <c r="V1838" s="6"/>
      <c r="W1838" s="6"/>
      <c r="Z1838" s="4">
        <v>464</v>
      </c>
      <c r="AA1838" s="4">
        <v>77</v>
      </c>
      <c r="AB1838" s="4">
        <v>77</v>
      </c>
      <c r="AC1838" s="4">
        <v>0</v>
      </c>
      <c r="AD1838" s="6"/>
      <c r="AE1838" s="6"/>
      <c r="AF1838" s="6"/>
      <c r="AG1838" s="6"/>
      <c r="AH1838" s="4">
        <v>0</v>
      </c>
      <c r="AI1838" s="4">
        <v>0</v>
      </c>
      <c r="AJ1838" s="6"/>
      <c r="AK1838" s="6"/>
      <c r="AL1838" s="6"/>
      <c r="AM1838" s="6"/>
      <c r="AO1838" s="4">
        <v>10</v>
      </c>
      <c r="AQ1838" s="4">
        <v>7</v>
      </c>
      <c r="AR1838" s="4">
        <v>3</v>
      </c>
      <c r="AS1838" s="6"/>
      <c r="AT1838" s="6"/>
      <c r="AU1838" s="6"/>
      <c r="AV1838" s="6"/>
      <c r="AY1838" s="6"/>
      <c r="AZ1838" s="4">
        <v>1</v>
      </c>
      <c r="BA1838" s="6"/>
      <c r="BB1838" s="6"/>
      <c r="BC1838" s="6"/>
      <c r="BD1838" s="6"/>
      <c r="BE1838" s="6"/>
      <c r="BF1838" s="6"/>
      <c r="BG1838" s="8">
        <v>14</v>
      </c>
      <c r="BH1838" s="6"/>
      <c r="BI1838" s="6"/>
      <c r="BJ1838" s="6"/>
      <c r="BM1838" s="4">
        <v>22</v>
      </c>
      <c r="BN1838" s="6"/>
      <c r="BO1838" s="6"/>
      <c r="BQ1838" s="6"/>
    </row>
    <row r="1839" spans="1:75">
      <c r="A1839" s="21" t="s">
        <v>178</v>
      </c>
      <c r="B1839" s="22">
        <v>41128</v>
      </c>
      <c r="C1839" s="21" t="s">
        <v>220</v>
      </c>
      <c r="D1839" s="23">
        <v>2012</v>
      </c>
      <c r="E1839" s="21" t="s">
        <v>1241</v>
      </c>
      <c r="F1839" s="21">
        <v>3731647</v>
      </c>
      <c r="G1839" s="21">
        <v>560197</v>
      </c>
      <c r="H1839" s="21"/>
      <c r="I1839" s="21"/>
      <c r="J1839" s="21"/>
      <c r="K1839" s="6">
        <v>0</v>
      </c>
      <c r="L1839" s="23"/>
      <c r="M1839" s="21"/>
      <c r="N1839" s="21">
        <v>1458357</v>
      </c>
      <c r="O1839" s="21">
        <v>1435669</v>
      </c>
      <c r="P1839" s="21"/>
      <c r="Q1839" s="6"/>
      <c r="R1839" s="21">
        <v>22754</v>
      </c>
      <c r="S1839" s="6"/>
      <c r="T1839" s="6"/>
      <c r="U1839" s="6"/>
      <c r="V1839" s="6"/>
      <c r="W1839" s="6"/>
      <c r="X1839" s="21"/>
      <c r="Y1839" s="38"/>
      <c r="Z1839" s="21">
        <v>55286</v>
      </c>
      <c r="AA1839" s="21">
        <v>10924</v>
      </c>
      <c r="AB1839" s="21">
        <v>10087</v>
      </c>
      <c r="AC1839" s="21">
        <v>117</v>
      </c>
      <c r="AD1839" s="6"/>
      <c r="AE1839" s="6"/>
      <c r="AF1839" s="6"/>
      <c r="AG1839" s="6"/>
      <c r="AH1839" s="21">
        <v>6</v>
      </c>
      <c r="AI1839" s="21">
        <v>6</v>
      </c>
      <c r="AJ1839" s="6"/>
      <c r="AK1839" s="6"/>
      <c r="AL1839" s="6"/>
      <c r="AM1839" s="6"/>
      <c r="AN1839" s="21"/>
      <c r="AO1839" s="21">
        <v>229</v>
      </c>
      <c r="AP1839" s="21"/>
      <c r="AQ1839" s="21">
        <v>170</v>
      </c>
      <c r="AR1839" s="21">
        <v>59</v>
      </c>
      <c r="AS1839" s="6"/>
      <c r="AT1839" s="6"/>
      <c r="AU1839" s="6"/>
      <c r="AV1839" s="6"/>
      <c r="AW1839" s="21"/>
      <c r="AX1839" s="21"/>
      <c r="AY1839" s="6"/>
      <c r="AZ1839" s="21">
        <v>706</v>
      </c>
      <c r="BA1839" s="6"/>
      <c r="BB1839" s="6"/>
      <c r="BC1839" s="6"/>
      <c r="BD1839" s="6"/>
      <c r="BE1839" s="6"/>
      <c r="BF1839" s="6"/>
      <c r="BG1839" s="21">
        <v>1137</v>
      </c>
      <c r="BH1839" s="6"/>
      <c r="BI1839" s="6"/>
      <c r="BJ1839" s="6"/>
      <c r="BK1839" s="21"/>
      <c r="BL1839" s="21"/>
      <c r="BM1839" s="21">
        <v>4682</v>
      </c>
      <c r="BN1839" s="6"/>
      <c r="BO1839" s="6"/>
      <c r="BP1839" s="21"/>
      <c r="BQ1839" s="6"/>
      <c r="BR1839" s="21"/>
      <c r="BS1839" s="21"/>
      <c r="BT1839" s="21"/>
      <c r="BU1839" s="21"/>
      <c r="BV1839" s="21"/>
      <c r="BW1839" s="21"/>
    </row>
    <row r="1840" spans="1:75">
      <c r="A1840" s="4" t="s">
        <v>98</v>
      </c>
      <c r="B1840" s="18">
        <v>40855</v>
      </c>
      <c r="C1840" s="4" t="s">
        <v>179</v>
      </c>
      <c r="D1840" s="5">
        <v>2011</v>
      </c>
      <c r="E1840" s="4" t="str">
        <f t="shared" ref="E1840:E1903" si="411">CONCATENATE(A1840,C1840,D1840)</f>
        <v>AdamsGeneral2011</v>
      </c>
      <c r="F1840" s="4">
        <v>6099</v>
      </c>
      <c r="G1840" s="4">
        <v>293</v>
      </c>
      <c r="K1840" s="6">
        <f t="shared" ref="K1840:K1903" si="412">IF(ISBLANK(I1840),0,H1840+I1840-J1840)</f>
        <v>0</v>
      </c>
      <c r="M1840" s="4">
        <v>0</v>
      </c>
      <c r="N1840" s="4">
        <v>3449</v>
      </c>
      <c r="O1840" s="4">
        <v>3424</v>
      </c>
      <c r="P1840" s="4">
        <v>0</v>
      </c>
      <c r="Q1840" s="6"/>
      <c r="R1840" s="4">
        <v>25</v>
      </c>
      <c r="S1840" s="6"/>
      <c r="T1840" s="6"/>
      <c r="U1840" s="6"/>
      <c r="V1840" s="6"/>
      <c r="W1840" s="6"/>
      <c r="X1840" s="4">
        <v>0</v>
      </c>
      <c r="Z1840" s="4">
        <v>33</v>
      </c>
      <c r="AA1840" s="4">
        <v>8</v>
      </c>
      <c r="AB1840" s="4">
        <v>8</v>
      </c>
      <c r="AC1840" s="4">
        <v>0</v>
      </c>
      <c r="AD1840" s="6"/>
      <c r="AE1840" s="6"/>
      <c r="AF1840" s="6"/>
      <c r="AG1840" s="6"/>
      <c r="AH1840" s="4">
        <v>0</v>
      </c>
      <c r="AI1840" s="4">
        <v>0</v>
      </c>
      <c r="AJ1840" s="6"/>
      <c r="AK1840" s="6"/>
      <c r="AL1840" s="6"/>
      <c r="AM1840" s="6"/>
      <c r="AO1840" s="4">
        <v>0</v>
      </c>
      <c r="AQ1840" s="4">
        <v>0</v>
      </c>
      <c r="AR1840" s="4">
        <v>0</v>
      </c>
      <c r="AS1840" s="6"/>
      <c r="AT1840" s="6"/>
      <c r="AU1840" s="6"/>
      <c r="AV1840" s="6"/>
      <c r="AW1840" s="4">
        <v>8</v>
      </c>
      <c r="AX1840" s="4">
        <v>8</v>
      </c>
      <c r="AY1840" s="6"/>
      <c r="AZ1840" s="4">
        <v>0</v>
      </c>
      <c r="BA1840" s="6"/>
      <c r="BB1840" s="6"/>
      <c r="BC1840" s="6"/>
      <c r="BD1840" s="6"/>
      <c r="BE1840" s="6"/>
      <c r="BF1840" s="6"/>
      <c r="BG1840" s="8">
        <v>0</v>
      </c>
      <c r="BH1840" s="6"/>
      <c r="BI1840" s="6"/>
      <c r="BJ1840" s="6"/>
      <c r="BM1840" s="4">
        <v>1</v>
      </c>
      <c r="BN1840" s="6"/>
      <c r="BO1840" s="6"/>
      <c r="BQ1840" s="6"/>
      <c r="BR1840" s="4">
        <f t="shared" ref="BR1840:BR1879" si="413">N1840-AA1840-AH1840-AO1840-AZ1840-P1840</f>
        <v>3441</v>
      </c>
      <c r="BS1840" s="4">
        <f t="shared" ref="BS1840:BS1879" si="414">O1840-AB1840-AI1840-AQ1840-AZ1840</f>
        <v>3416</v>
      </c>
      <c r="BT1840" s="4">
        <f t="shared" ref="BT1840:BT1879" si="415">BR1840-BS1840</f>
        <v>25</v>
      </c>
      <c r="BU1840" s="4" t="s">
        <v>1214</v>
      </c>
    </row>
    <row r="1841" spans="1:75">
      <c r="A1841" s="4" t="s">
        <v>101</v>
      </c>
      <c r="B1841" s="18">
        <v>40855</v>
      </c>
      <c r="C1841" s="4" t="s">
        <v>179</v>
      </c>
      <c r="D1841" s="5">
        <v>2011</v>
      </c>
      <c r="E1841" s="4" t="str">
        <f t="shared" si="411"/>
        <v>AsotinGeneral2011</v>
      </c>
      <c r="F1841" s="4">
        <v>12732</v>
      </c>
      <c r="G1841" s="4">
        <v>1333</v>
      </c>
      <c r="K1841" s="6">
        <f t="shared" si="412"/>
        <v>0</v>
      </c>
      <c r="M1841" s="4">
        <v>0</v>
      </c>
      <c r="N1841" s="4">
        <v>6894</v>
      </c>
      <c r="O1841" s="4">
        <v>6893</v>
      </c>
      <c r="P1841" s="4">
        <v>0</v>
      </c>
      <c r="Q1841" s="6"/>
      <c r="R1841" s="4">
        <v>1</v>
      </c>
      <c r="S1841" s="6"/>
      <c r="T1841" s="6"/>
      <c r="U1841" s="6"/>
      <c r="V1841" s="6"/>
      <c r="W1841" s="6"/>
      <c r="X1841" s="4">
        <v>0</v>
      </c>
      <c r="Z1841" s="4">
        <v>31</v>
      </c>
      <c r="AA1841" s="4">
        <v>24</v>
      </c>
      <c r="AB1841" s="4">
        <v>24</v>
      </c>
      <c r="AC1841" s="4">
        <v>0</v>
      </c>
      <c r="AD1841" s="6"/>
      <c r="AE1841" s="6"/>
      <c r="AF1841" s="6"/>
      <c r="AG1841" s="6"/>
      <c r="AH1841" s="4">
        <v>0</v>
      </c>
      <c r="AI1841" s="4">
        <v>0</v>
      </c>
      <c r="AJ1841" s="6"/>
      <c r="AK1841" s="6"/>
      <c r="AL1841" s="6"/>
      <c r="AM1841" s="6"/>
      <c r="AO1841" s="4">
        <v>0</v>
      </c>
      <c r="AQ1841" s="4">
        <v>0</v>
      </c>
      <c r="AR1841" s="4">
        <v>0</v>
      </c>
      <c r="AS1841" s="6"/>
      <c r="AT1841" s="6"/>
      <c r="AU1841" s="6"/>
      <c r="AV1841" s="6"/>
      <c r="AW1841" s="4">
        <v>24</v>
      </c>
      <c r="AX1841" s="4">
        <v>24</v>
      </c>
      <c r="AY1841" s="6"/>
      <c r="AZ1841" s="4">
        <v>0</v>
      </c>
      <c r="BA1841" s="6"/>
      <c r="BB1841" s="6"/>
      <c r="BC1841" s="6"/>
      <c r="BD1841" s="6"/>
      <c r="BE1841" s="6"/>
      <c r="BF1841" s="6"/>
      <c r="BG1841" s="8">
        <v>0</v>
      </c>
      <c r="BH1841" s="6"/>
      <c r="BI1841" s="6"/>
      <c r="BJ1841" s="6"/>
      <c r="BM1841" s="4">
        <v>0</v>
      </c>
      <c r="BN1841" s="6"/>
      <c r="BO1841" s="6"/>
      <c r="BQ1841" s="6"/>
      <c r="BR1841" s="4">
        <f t="shared" si="413"/>
        <v>6870</v>
      </c>
      <c r="BS1841" s="4">
        <f t="shared" si="414"/>
        <v>6869</v>
      </c>
      <c r="BT1841" s="4">
        <f t="shared" si="415"/>
        <v>1</v>
      </c>
      <c r="BU1841" s="4" t="s">
        <v>1214</v>
      </c>
    </row>
    <row r="1842" spans="1:75">
      <c r="A1842" s="4" t="s">
        <v>1242</v>
      </c>
      <c r="B1842" s="18">
        <v>40855</v>
      </c>
      <c r="C1842" s="4" t="s">
        <v>179</v>
      </c>
      <c r="D1842" s="5">
        <v>2011</v>
      </c>
      <c r="E1842" s="4" t="str">
        <f t="shared" si="411"/>
        <v>Benton*General2011</v>
      </c>
      <c r="F1842" s="4">
        <v>90760</v>
      </c>
      <c r="G1842" s="4">
        <v>10675</v>
      </c>
      <c r="K1842" s="6">
        <f t="shared" si="412"/>
        <v>0</v>
      </c>
      <c r="M1842" s="4">
        <v>0</v>
      </c>
      <c r="N1842" s="4">
        <v>46046</v>
      </c>
      <c r="O1842" s="4">
        <v>45696</v>
      </c>
      <c r="P1842" s="4">
        <v>0</v>
      </c>
      <c r="Q1842" s="6"/>
      <c r="R1842" s="4">
        <v>350</v>
      </c>
      <c r="S1842" s="6"/>
      <c r="T1842" s="6"/>
      <c r="U1842" s="6"/>
      <c r="V1842" s="6"/>
      <c r="W1842" s="6"/>
      <c r="X1842" s="4">
        <v>0</v>
      </c>
      <c r="Z1842" s="4">
        <v>533</v>
      </c>
      <c r="AA1842" s="4">
        <v>118</v>
      </c>
      <c r="AB1842" s="4">
        <v>115</v>
      </c>
      <c r="AC1842" s="4">
        <v>3</v>
      </c>
      <c r="AD1842" s="6"/>
      <c r="AE1842" s="6"/>
      <c r="AF1842" s="6"/>
      <c r="AG1842" s="6"/>
      <c r="AH1842" s="4">
        <v>0</v>
      </c>
      <c r="AI1842" s="4">
        <v>0</v>
      </c>
      <c r="AJ1842" s="6"/>
      <c r="AK1842" s="6"/>
      <c r="AL1842" s="6"/>
      <c r="AM1842" s="6"/>
      <c r="AO1842" s="4">
        <v>17</v>
      </c>
      <c r="AQ1842" s="4">
        <v>9</v>
      </c>
      <c r="AR1842" s="4">
        <v>8</v>
      </c>
      <c r="AS1842" s="6"/>
      <c r="AT1842" s="6"/>
      <c r="AU1842" s="6"/>
      <c r="AV1842" s="6"/>
      <c r="AW1842" s="4">
        <v>118</v>
      </c>
      <c r="AX1842" s="4">
        <v>115</v>
      </c>
      <c r="AY1842" s="6"/>
      <c r="AZ1842" s="4">
        <v>5</v>
      </c>
      <c r="BA1842" s="6"/>
      <c r="BB1842" s="6"/>
      <c r="BC1842" s="6"/>
      <c r="BD1842" s="6"/>
      <c r="BE1842" s="6"/>
      <c r="BF1842" s="6"/>
      <c r="BG1842" s="8">
        <v>9</v>
      </c>
      <c r="BH1842" s="6"/>
      <c r="BI1842" s="6"/>
      <c r="BJ1842" s="6"/>
      <c r="BM1842" s="4">
        <v>16</v>
      </c>
      <c r="BN1842" s="6"/>
      <c r="BO1842" s="6"/>
      <c r="BQ1842" s="6"/>
      <c r="BR1842" s="4">
        <f t="shared" si="413"/>
        <v>45906</v>
      </c>
      <c r="BS1842" s="4">
        <f t="shared" si="414"/>
        <v>45567</v>
      </c>
      <c r="BT1842" s="4">
        <f t="shared" si="415"/>
        <v>339</v>
      </c>
      <c r="BU1842" s="4" t="s">
        <v>1214</v>
      </c>
    </row>
    <row r="1843" spans="1:75">
      <c r="A1843" s="4" t="s">
        <v>105</v>
      </c>
      <c r="B1843" s="18">
        <v>40855</v>
      </c>
      <c r="C1843" s="4" t="s">
        <v>179</v>
      </c>
      <c r="D1843" s="5">
        <v>2011</v>
      </c>
      <c r="E1843" s="4" t="str">
        <f t="shared" si="411"/>
        <v>ChelanGeneral2011</v>
      </c>
      <c r="F1843" s="4">
        <v>38562</v>
      </c>
      <c r="G1843" s="4">
        <v>2014</v>
      </c>
      <c r="K1843" s="6">
        <f t="shared" si="412"/>
        <v>0</v>
      </c>
      <c r="M1843" s="4">
        <v>0</v>
      </c>
      <c r="N1843" s="4">
        <v>22610</v>
      </c>
      <c r="O1843" s="4">
        <v>22397</v>
      </c>
      <c r="P1843" s="4">
        <v>0</v>
      </c>
      <c r="Q1843" s="6"/>
      <c r="R1843" s="4">
        <v>214</v>
      </c>
      <c r="S1843" s="6"/>
      <c r="T1843" s="6"/>
      <c r="U1843" s="6"/>
      <c r="V1843" s="6"/>
      <c r="W1843" s="6"/>
      <c r="X1843" s="4">
        <v>0</v>
      </c>
      <c r="Z1843" s="4">
        <v>217</v>
      </c>
      <c r="AA1843" s="4">
        <v>49</v>
      </c>
      <c r="AB1843" s="4">
        <v>49</v>
      </c>
      <c r="AC1843" s="4">
        <v>0</v>
      </c>
      <c r="AD1843" s="6"/>
      <c r="AE1843" s="6"/>
      <c r="AF1843" s="6"/>
      <c r="AG1843" s="6"/>
      <c r="AH1843" s="4">
        <v>0</v>
      </c>
      <c r="AI1843" s="4">
        <v>0</v>
      </c>
      <c r="AJ1843" s="6"/>
      <c r="AK1843" s="6"/>
      <c r="AL1843" s="6"/>
      <c r="AM1843" s="6"/>
      <c r="AO1843" s="4">
        <v>3</v>
      </c>
      <c r="AQ1843" s="4">
        <v>2</v>
      </c>
      <c r="AR1843" s="4">
        <v>1</v>
      </c>
      <c r="AS1843" s="6"/>
      <c r="AT1843" s="6"/>
      <c r="AU1843" s="6"/>
      <c r="AV1843" s="6"/>
      <c r="AW1843" s="4">
        <v>49</v>
      </c>
      <c r="AX1843" s="4">
        <v>49</v>
      </c>
      <c r="AY1843" s="6"/>
      <c r="AZ1843" s="4">
        <v>9</v>
      </c>
      <c r="BA1843" s="6"/>
      <c r="BB1843" s="6"/>
      <c r="BC1843" s="6"/>
      <c r="BD1843" s="6"/>
      <c r="BE1843" s="6"/>
      <c r="BF1843" s="6"/>
      <c r="BG1843" s="8">
        <v>2</v>
      </c>
      <c r="BH1843" s="6"/>
      <c r="BI1843" s="6"/>
      <c r="BJ1843" s="6"/>
      <c r="BK1843" s="4">
        <v>10553</v>
      </c>
      <c r="BM1843" s="4">
        <v>11</v>
      </c>
      <c r="BN1843" s="6"/>
      <c r="BO1843" s="6"/>
      <c r="BQ1843" s="6"/>
      <c r="BR1843" s="4">
        <f t="shared" si="413"/>
        <v>22549</v>
      </c>
      <c r="BS1843" s="4">
        <f t="shared" si="414"/>
        <v>22337</v>
      </c>
      <c r="BT1843" s="4">
        <f t="shared" si="415"/>
        <v>212</v>
      </c>
      <c r="BU1843" s="4" t="s">
        <v>1214</v>
      </c>
    </row>
    <row r="1844" spans="1:75" s="8" customFormat="1">
      <c r="A1844" s="4" t="s">
        <v>107</v>
      </c>
      <c r="B1844" s="18">
        <v>40855</v>
      </c>
      <c r="C1844" s="4" t="s">
        <v>179</v>
      </c>
      <c r="D1844" s="5">
        <v>2011</v>
      </c>
      <c r="E1844" s="4" t="str">
        <f t="shared" si="411"/>
        <v>ClallamGeneral2011</v>
      </c>
      <c r="F1844" s="4">
        <v>45734</v>
      </c>
      <c r="G1844" s="4">
        <v>3261</v>
      </c>
      <c r="H1844" s="4"/>
      <c r="I1844" s="4"/>
      <c r="J1844" s="4"/>
      <c r="K1844" s="6">
        <f t="shared" si="412"/>
        <v>0</v>
      </c>
      <c r="L1844" s="4"/>
      <c r="M1844" s="4">
        <v>0</v>
      </c>
      <c r="N1844" s="4">
        <v>27063</v>
      </c>
      <c r="O1844" s="4">
        <v>26862</v>
      </c>
      <c r="P1844" s="4">
        <v>0</v>
      </c>
      <c r="Q1844" s="6"/>
      <c r="R1844" s="4">
        <v>201</v>
      </c>
      <c r="S1844" s="6"/>
      <c r="T1844" s="6"/>
      <c r="U1844" s="6"/>
      <c r="V1844" s="6"/>
      <c r="W1844" s="6"/>
      <c r="X1844" s="4">
        <v>0</v>
      </c>
      <c r="Y1844" s="2"/>
      <c r="Z1844" s="4">
        <v>447</v>
      </c>
      <c r="AA1844" s="4">
        <v>97</v>
      </c>
      <c r="AB1844" s="4">
        <v>95</v>
      </c>
      <c r="AC1844" s="4">
        <v>2</v>
      </c>
      <c r="AD1844" s="6"/>
      <c r="AE1844" s="6"/>
      <c r="AF1844" s="6"/>
      <c r="AG1844" s="6"/>
      <c r="AH1844" s="4">
        <v>0</v>
      </c>
      <c r="AI1844" s="4">
        <v>0</v>
      </c>
      <c r="AJ1844" s="6"/>
      <c r="AK1844" s="6"/>
      <c r="AL1844" s="6"/>
      <c r="AM1844" s="6"/>
      <c r="AN1844" s="4"/>
      <c r="AO1844" s="4">
        <v>3</v>
      </c>
      <c r="AP1844" s="4"/>
      <c r="AQ1844" s="4">
        <v>2</v>
      </c>
      <c r="AR1844" s="4">
        <v>1</v>
      </c>
      <c r="AS1844" s="6"/>
      <c r="AT1844" s="6"/>
      <c r="AU1844" s="6"/>
      <c r="AV1844" s="6"/>
      <c r="AW1844" s="4">
        <v>97</v>
      </c>
      <c r="AX1844" s="4">
        <v>95</v>
      </c>
      <c r="AY1844" s="6"/>
      <c r="AZ1844" s="4">
        <v>0</v>
      </c>
      <c r="BA1844" s="6"/>
      <c r="BB1844" s="6"/>
      <c r="BC1844" s="6"/>
      <c r="BD1844" s="6"/>
      <c r="BE1844" s="6"/>
      <c r="BF1844" s="6"/>
      <c r="BG1844" s="8">
        <v>4</v>
      </c>
      <c r="BH1844" s="6"/>
      <c r="BI1844" s="6"/>
      <c r="BJ1844" s="6"/>
      <c r="BK1844" s="4"/>
      <c r="BL1844" s="4"/>
      <c r="BM1844" s="4">
        <v>51</v>
      </c>
      <c r="BN1844" s="6"/>
      <c r="BO1844" s="6"/>
      <c r="BP1844" s="4"/>
      <c r="BQ1844" s="6"/>
      <c r="BR1844" s="4">
        <f t="shared" si="413"/>
        <v>26963</v>
      </c>
      <c r="BS1844" s="4">
        <f t="shared" si="414"/>
        <v>26765</v>
      </c>
      <c r="BT1844" s="4">
        <f t="shared" si="415"/>
        <v>198</v>
      </c>
      <c r="BU1844" s="4" t="s">
        <v>1214</v>
      </c>
      <c r="BV1844" s="4"/>
      <c r="BW1844" s="4"/>
    </row>
    <row r="1845" spans="1:75">
      <c r="A1845" s="4" t="s">
        <v>109</v>
      </c>
      <c r="B1845" s="18">
        <v>40855</v>
      </c>
      <c r="C1845" s="4" t="s">
        <v>179</v>
      </c>
      <c r="D1845" s="5">
        <v>2011</v>
      </c>
      <c r="E1845" s="4" t="str">
        <f t="shared" si="411"/>
        <v>ClarkGeneral2011</v>
      </c>
      <c r="F1845" s="4">
        <v>226530</v>
      </c>
      <c r="G1845" s="4">
        <v>20476</v>
      </c>
      <c r="K1845" s="6">
        <f t="shared" si="412"/>
        <v>0</v>
      </c>
      <c r="M1845" s="4">
        <v>0</v>
      </c>
      <c r="N1845" s="4">
        <v>110127</v>
      </c>
      <c r="O1845" s="4">
        <v>108877</v>
      </c>
      <c r="P1845" s="4">
        <v>0</v>
      </c>
      <c r="Q1845" s="6"/>
      <c r="R1845" s="4">
        <v>1250</v>
      </c>
      <c r="S1845" s="6"/>
      <c r="T1845" s="6"/>
      <c r="U1845" s="6"/>
      <c r="V1845" s="6"/>
      <c r="W1845" s="6"/>
      <c r="X1845" s="4">
        <v>0</v>
      </c>
      <c r="Z1845" s="4">
        <v>1722</v>
      </c>
      <c r="AA1845" s="4">
        <v>400</v>
      </c>
      <c r="AB1845" s="4">
        <v>390</v>
      </c>
      <c r="AC1845" s="4">
        <v>10</v>
      </c>
      <c r="AD1845" s="6"/>
      <c r="AE1845" s="6"/>
      <c r="AF1845" s="6"/>
      <c r="AG1845" s="6"/>
      <c r="AH1845" s="4">
        <v>0</v>
      </c>
      <c r="AI1845" s="4">
        <v>0</v>
      </c>
      <c r="AJ1845" s="6"/>
      <c r="AK1845" s="6"/>
      <c r="AL1845" s="6"/>
      <c r="AM1845" s="6"/>
      <c r="AO1845" s="4">
        <v>12</v>
      </c>
      <c r="AQ1845" s="4">
        <v>8</v>
      </c>
      <c r="AR1845" s="4">
        <v>4</v>
      </c>
      <c r="AS1845" s="6"/>
      <c r="AT1845" s="6"/>
      <c r="AU1845" s="6"/>
      <c r="AV1845" s="6"/>
      <c r="AW1845" s="4">
        <v>400</v>
      </c>
      <c r="AX1845" s="4">
        <v>390</v>
      </c>
      <c r="AY1845" s="6"/>
      <c r="AZ1845" s="4">
        <v>12</v>
      </c>
      <c r="BA1845" s="6"/>
      <c r="BB1845" s="6"/>
      <c r="BC1845" s="6"/>
      <c r="BD1845" s="6"/>
      <c r="BE1845" s="6"/>
      <c r="BF1845" s="6"/>
      <c r="BG1845" s="8">
        <v>36</v>
      </c>
      <c r="BH1845" s="6"/>
      <c r="BI1845" s="6"/>
      <c r="BJ1845" s="6"/>
      <c r="BM1845" s="4">
        <v>36</v>
      </c>
      <c r="BN1845" s="6"/>
      <c r="BO1845" s="6"/>
      <c r="BQ1845" s="6"/>
      <c r="BR1845" s="4">
        <f t="shared" si="413"/>
        <v>109703</v>
      </c>
      <c r="BS1845" s="4">
        <f t="shared" si="414"/>
        <v>108467</v>
      </c>
      <c r="BT1845" s="4">
        <f t="shared" si="415"/>
        <v>1236</v>
      </c>
      <c r="BU1845" s="4" t="s">
        <v>1214</v>
      </c>
    </row>
    <row r="1846" spans="1:75">
      <c r="A1846" s="4" t="s">
        <v>111</v>
      </c>
      <c r="B1846" s="18">
        <v>40855</v>
      </c>
      <c r="C1846" s="4" t="s">
        <v>179</v>
      </c>
      <c r="D1846" s="5">
        <v>2011</v>
      </c>
      <c r="E1846" s="4" t="str">
        <f t="shared" si="411"/>
        <v>ColumbiaGeneral2011</v>
      </c>
      <c r="F1846" s="4">
        <v>2562</v>
      </c>
      <c r="G1846" s="4">
        <v>219</v>
      </c>
      <c r="K1846" s="6">
        <f t="shared" si="412"/>
        <v>0</v>
      </c>
      <c r="M1846" s="4">
        <v>0</v>
      </c>
      <c r="N1846" s="4">
        <v>1636</v>
      </c>
      <c r="O1846" s="4">
        <v>1628</v>
      </c>
      <c r="P1846" s="4">
        <v>0</v>
      </c>
      <c r="Q1846" s="6"/>
      <c r="R1846" s="4">
        <v>8</v>
      </c>
      <c r="S1846" s="6"/>
      <c r="T1846" s="6"/>
      <c r="U1846" s="6"/>
      <c r="V1846" s="6"/>
      <c r="W1846" s="6"/>
      <c r="X1846" s="4">
        <v>0</v>
      </c>
      <c r="Z1846" s="4">
        <v>22</v>
      </c>
      <c r="AA1846" s="4">
        <v>4</v>
      </c>
      <c r="AB1846" s="4">
        <v>4</v>
      </c>
      <c r="AC1846" s="4">
        <v>0</v>
      </c>
      <c r="AD1846" s="6"/>
      <c r="AE1846" s="6"/>
      <c r="AF1846" s="6"/>
      <c r="AG1846" s="6"/>
      <c r="AH1846" s="4">
        <v>0</v>
      </c>
      <c r="AI1846" s="4">
        <v>0</v>
      </c>
      <c r="AJ1846" s="6"/>
      <c r="AK1846" s="6"/>
      <c r="AL1846" s="6"/>
      <c r="AM1846" s="6"/>
      <c r="AO1846" s="4">
        <v>2</v>
      </c>
      <c r="AQ1846" s="4">
        <v>0</v>
      </c>
      <c r="AR1846" s="4">
        <v>2</v>
      </c>
      <c r="AS1846" s="6"/>
      <c r="AT1846" s="6"/>
      <c r="AU1846" s="6"/>
      <c r="AV1846" s="6"/>
      <c r="AW1846" s="4">
        <v>4</v>
      </c>
      <c r="AX1846" s="4">
        <v>4</v>
      </c>
      <c r="AY1846" s="6"/>
      <c r="AZ1846" s="4">
        <v>0</v>
      </c>
      <c r="BA1846" s="6"/>
      <c r="BB1846" s="6"/>
      <c r="BC1846" s="6"/>
      <c r="BD1846" s="6"/>
      <c r="BE1846" s="6"/>
      <c r="BF1846" s="6"/>
      <c r="BG1846" s="8">
        <v>0</v>
      </c>
      <c r="BH1846" s="6"/>
      <c r="BI1846" s="6"/>
      <c r="BJ1846" s="6"/>
      <c r="BM1846" s="4">
        <v>0</v>
      </c>
      <c r="BN1846" s="6"/>
      <c r="BO1846" s="6"/>
      <c r="BQ1846" s="6"/>
      <c r="BR1846" s="4">
        <f t="shared" si="413"/>
        <v>1630</v>
      </c>
      <c r="BS1846" s="4">
        <f t="shared" si="414"/>
        <v>1624</v>
      </c>
      <c r="BT1846" s="4">
        <f t="shared" si="415"/>
        <v>6</v>
      </c>
      <c r="BU1846" s="4" t="s">
        <v>1214</v>
      </c>
    </row>
    <row r="1847" spans="1:75">
      <c r="A1847" s="4" t="s">
        <v>113</v>
      </c>
      <c r="B1847" s="18">
        <v>40855</v>
      </c>
      <c r="C1847" s="4" t="s">
        <v>179</v>
      </c>
      <c r="D1847" s="5">
        <v>2011</v>
      </c>
      <c r="E1847" s="4" t="str">
        <f t="shared" si="411"/>
        <v>CowlitzGeneral2011</v>
      </c>
      <c r="F1847" s="4">
        <v>56801</v>
      </c>
      <c r="G1847" s="4">
        <v>6513</v>
      </c>
      <c r="K1847" s="6">
        <f t="shared" si="412"/>
        <v>0</v>
      </c>
      <c r="M1847" s="4">
        <v>0</v>
      </c>
      <c r="N1847" s="4">
        <v>29851</v>
      </c>
      <c r="O1847" s="4">
        <v>29650</v>
      </c>
      <c r="P1847" s="4">
        <v>0</v>
      </c>
      <c r="Q1847" s="6"/>
      <c r="R1847" s="4">
        <v>200</v>
      </c>
      <c r="S1847" s="6"/>
      <c r="T1847" s="6"/>
      <c r="U1847" s="6"/>
      <c r="V1847" s="6"/>
      <c r="W1847" s="6"/>
      <c r="X1847" s="4">
        <v>0</v>
      </c>
      <c r="Z1847" s="4">
        <v>247</v>
      </c>
      <c r="AA1847" s="4">
        <v>10</v>
      </c>
      <c r="AB1847" s="4">
        <v>10</v>
      </c>
      <c r="AC1847" s="4">
        <v>0</v>
      </c>
      <c r="AD1847" s="6"/>
      <c r="AE1847" s="6"/>
      <c r="AF1847" s="6"/>
      <c r="AG1847" s="6"/>
      <c r="AH1847" s="4">
        <v>0</v>
      </c>
      <c r="AI1847" s="4">
        <v>0</v>
      </c>
      <c r="AJ1847" s="6"/>
      <c r="AK1847" s="6"/>
      <c r="AL1847" s="6"/>
      <c r="AM1847" s="6"/>
      <c r="AO1847" s="4">
        <v>3</v>
      </c>
      <c r="AQ1847" s="4">
        <v>2</v>
      </c>
      <c r="AR1847" s="4">
        <v>1</v>
      </c>
      <c r="AS1847" s="6"/>
      <c r="AT1847" s="6"/>
      <c r="AU1847" s="6"/>
      <c r="AV1847" s="6"/>
      <c r="AW1847" s="4">
        <v>10</v>
      </c>
      <c r="AX1847" s="4">
        <v>10</v>
      </c>
      <c r="AY1847" s="6"/>
      <c r="AZ1847" s="4">
        <v>5</v>
      </c>
      <c r="BA1847" s="6"/>
      <c r="BB1847" s="6"/>
      <c r="BC1847" s="6"/>
      <c r="BD1847" s="6"/>
      <c r="BE1847" s="6"/>
      <c r="BF1847" s="6"/>
      <c r="BG1847" s="8">
        <v>13</v>
      </c>
      <c r="BH1847" s="6"/>
      <c r="BI1847" s="6"/>
      <c r="BJ1847" s="6"/>
      <c r="BM1847" s="4">
        <v>23</v>
      </c>
      <c r="BN1847" s="6"/>
      <c r="BO1847" s="6"/>
      <c r="BQ1847" s="6"/>
      <c r="BR1847" s="4">
        <f t="shared" si="413"/>
        <v>29833</v>
      </c>
      <c r="BS1847" s="4">
        <f t="shared" si="414"/>
        <v>29633</v>
      </c>
      <c r="BT1847" s="4">
        <f t="shared" si="415"/>
        <v>200</v>
      </c>
      <c r="BU1847" s="4" t="s">
        <v>1214</v>
      </c>
    </row>
    <row r="1848" spans="1:75">
      <c r="A1848" s="4" t="s">
        <v>1243</v>
      </c>
      <c r="B1848" s="18">
        <v>40855</v>
      </c>
      <c r="C1848" s="4" t="s">
        <v>179</v>
      </c>
      <c r="D1848" s="5">
        <v>2011</v>
      </c>
      <c r="E1848" s="4" t="str">
        <f t="shared" si="411"/>
        <v>Douglas*General2011</v>
      </c>
      <c r="F1848" s="4">
        <v>18687</v>
      </c>
      <c r="G1848" s="4">
        <v>228</v>
      </c>
      <c r="K1848" s="6">
        <f t="shared" si="412"/>
        <v>0</v>
      </c>
      <c r="M1848" s="4">
        <v>0</v>
      </c>
      <c r="N1848" s="4">
        <v>10643</v>
      </c>
      <c r="O1848" s="4">
        <v>10642</v>
      </c>
      <c r="P1848" s="4">
        <v>0</v>
      </c>
      <c r="Q1848" s="6"/>
      <c r="R1848" s="4">
        <v>1</v>
      </c>
      <c r="S1848" s="6"/>
      <c r="T1848" s="6"/>
      <c r="U1848" s="6"/>
      <c r="V1848" s="6"/>
      <c r="W1848" s="6"/>
      <c r="X1848" s="4">
        <v>0</v>
      </c>
      <c r="Z1848" s="4">
        <v>101</v>
      </c>
      <c r="AA1848" s="4">
        <v>28</v>
      </c>
      <c r="AB1848" s="4">
        <v>28</v>
      </c>
      <c r="AC1848" s="4">
        <v>0</v>
      </c>
      <c r="AD1848" s="6"/>
      <c r="AE1848" s="6"/>
      <c r="AF1848" s="6"/>
      <c r="AG1848" s="6"/>
      <c r="AH1848" s="4">
        <v>0</v>
      </c>
      <c r="AI1848" s="4">
        <v>0</v>
      </c>
      <c r="AJ1848" s="6"/>
      <c r="AK1848" s="6"/>
      <c r="AL1848" s="6"/>
      <c r="AM1848" s="6"/>
      <c r="AO1848" s="4">
        <v>2</v>
      </c>
      <c r="AQ1848" s="4">
        <v>2</v>
      </c>
      <c r="AR1848" s="4">
        <v>0</v>
      </c>
      <c r="AS1848" s="6"/>
      <c r="AT1848" s="6"/>
      <c r="AU1848" s="6"/>
      <c r="AV1848" s="6"/>
      <c r="AW1848" s="4">
        <v>28</v>
      </c>
      <c r="AX1848" s="4">
        <v>28</v>
      </c>
      <c r="AY1848" s="6"/>
      <c r="AZ1848" s="4">
        <v>1</v>
      </c>
      <c r="BA1848" s="6"/>
      <c r="BB1848" s="6"/>
      <c r="BC1848" s="6"/>
      <c r="BD1848" s="6"/>
      <c r="BE1848" s="6"/>
      <c r="BF1848" s="6"/>
      <c r="BG1848" s="8">
        <v>0</v>
      </c>
      <c r="BH1848" s="6"/>
      <c r="BI1848" s="6"/>
      <c r="BJ1848" s="6"/>
      <c r="BM1848" s="4">
        <v>11</v>
      </c>
      <c r="BN1848" s="6"/>
      <c r="BO1848" s="6"/>
      <c r="BQ1848" s="6"/>
      <c r="BR1848" s="4">
        <f t="shared" si="413"/>
        <v>10612</v>
      </c>
      <c r="BS1848" s="4">
        <f t="shared" si="414"/>
        <v>10611</v>
      </c>
      <c r="BT1848" s="4">
        <f t="shared" si="415"/>
        <v>1</v>
      </c>
      <c r="BU1848" s="4" t="s">
        <v>1214</v>
      </c>
    </row>
    <row r="1849" spans="1:75">
      <c r="A1849" s="4" t="s">
        <v>117</v>
      </c>
      <c r="B1849" s="18">
        <v>40855</v>
      </c>
      <c r="C1849" s="4" t="s">
        <v>179</v>
      </c>
      <c r="D1849" s="5">
        <v>2011</v>
      </c>
      <c r="E1849" s="4" t="str">
        <f t="shared" si="411"/>
        <v>FerryGeneral2011</v>
      </c>
      <c r="F1849" s="4">
        <v>4326</v>
      </c>
      <c r="G1849" s="4">
        <v>410</v>
      </c>
      <c r="K1849" s="6">
        <f t="shared" si="412"/>
        <v>0</v>
      </c>
      <c r="M1849" s="4">
        <v>0</v>
      </c>
      <c r="N1849" s="4">
        <v>2463</v>
      </c>
      <c r="O1849" s="4">
        <v>2449</v>
      </c>
      <c r="P1849" s="4">
        <v>0</v>
      </c>
      <c r="Q1849" s="6"/>
      <c r="R1849" s="4">
        <v>14</v>
      </c>
      <c r="S1849" s="6"/>
      <c r="T1849" s="6"/>
      <c r="U1849" s="6"/>
      <c r="V1849" s="6"/>
      <c r="W1849" s="6"/>
      <c r="X1849" s="4">
        <v>0</v>
      </c>
      <c r="Z1849" s="4">
        <v>50</v>
      </c>
      <c r="AA1849" s="4">
        <v>12</v>
      </c>
      <c r="AB1849" s="4">
        <v>11</v>
      </c>
      <c r="AC1849" s="4">
        <v>1</v>
      </c>
      <c r="AD1849" s="6"/>
      <c r="AE1849" s="6"/>
      <c r="AF1849" s="6"/>
      <c r="AG1849" s="6"/>
      <c r="AH1849" s="4">
        <v>0</v>
      </c>
      <c r="AI1849" s="4">
        <v>0</v>
      </c>
      <c r="AJ1849" s="6"/>
      <c r="AK1849" s="6"/>
      <c r="AL1849" s="6"/>
      <c r="AM1849" s="6"/>
      <c r="AO1849" s="4">
        <v>0</v>
      </c>
      <c r="AQ1849" s="4">
        <v>0</v>
      </c>
      <c r="AR1849" s="4">
        <v>0</v>
      </c>
      <c r="AS1849" s="6"/>
      <c r="AT1849" s="6"/>
      <c r="AU1849" s="6"/>
      <c r="AV1849" s="6"/>
      <c r="AW1849" s="4">
        <v>12</v>
      </c>
      <c r="AX1849" s="4">
        <v>11</v>
      </c>
      <c r="AY1849" s="6"/>
      <c r="AZ1849" s="4">
        <v>0</v>
      </c>
      <c r="BA1849" s="6"/>
      <c r="BB1849" s="6"/>
      <c r="BC1849" s="6"/>
      <c r="BD1849" s="6"/>
      <c r="BE1849" s="6"/>
      <c r="BF1849" s="6"/>
      <c r="BG1849" s="8">
        <v>0</v>
      </c>
      <c r="BH1849" s="6"/>
      <c r="BI1849" s="6"/>
      <c r="BJ1849" s="6"/>
      <c r="BM1849" s="4">
        <v>0</v>
      </c>
      <c r="BN1849" s="6"/>
      <c r="BO1849" s="6"/>
      <c r="BQ1849" s="6"/>
      <c r="BR1849" s="4">
        <f t="shared" si="413"/>
        <v>2451</v>
      </c>
      <c r="BS1849" s="4">
        <f t="shared" si="414"/>
        <v>2438</v>
      </c>
      <c r="BT1849" s="4">
        <f t="shared" si="415"/>
        <v>13</v>
      </c>
      <c r="BU1849" s="4" t="s">
        <v>1214</v>
      </c>
    </row>
    <row r="1850" spans="1:75">
      <c r="A1850" s="4" t="s">
        <v>119</v>
      </c>
      <c r="B1850" s="18">
        <v>40855</v>
      </c>
      <c r="C1850" s="4" t="s">
        <v>179</v>
      </c>
      <c r="D1850" s="5">
        <v>2011</v>
      </c>
      <c r="E1850" s="4" t="str">
        <f t="shared" si="411"/>
        <v>FranklinGeneral2011</v>
      </c>
      <c r="F1850" s="4">
        <v>27305</v>
      </c>
      <c r="G1850" s="4">
        <v>3427</v>
      </c>
      <c r="K1850" s="6">
        <f t="shared" si="412"/>
        <v>0</v>
      </c>
      <c r="M1850" s="4">
        <v>0</v>
      </c>
      <c r="N1850" s="4">
        <v>13491</v>
      </c>
      <c r="O1850" s="4">
        <v>13381</v>
      </c>
      <c r="P1850" s="4">
        <v>0</v>
      </c>
      <c r="Q1850" s="6"/>
      <c r="R1850" s="4">
        <v>110</v>
      </c>
      <c r="S1850" s="6"/>
      <c r="T1850" s="6"/>
      <c r="U1850" s="6"/>
      <c r="V1850" s="6"/>
      <c r="W1850" s="6"/>
      <c r="X1850" s="4">
        <v>0</v>
      </c>
      <c r="Z1850" s="4">
        <v>171</v>
      </c>
      <c r="AA1850" s="4">
        <v>32</v>
      </c>
      <c r="AB1850" s="4">
        <v>29</v>
      </c>
      <c r="AC1850" s="4">
        <v>3</v>
      </c>
      <c r="AD1850" s="6"/>
      <c r="AE1850" s="6"/>
      <c r="AF1850" s="6"/>
      <c r="AG1850" s="6"/>
      <c r="AH1850" s="4">
        <v>0</v>
      </c>
      <c r="AI1850" s="4">
        <v>0</v>
      </c>
      <c r="AJ1850" s="6"/>
      <c r="AK1850" s="6"/>
      <c r="AL1850" s="6"/>
      <c r="AM1850" s="6"/>
      <c r="AO1850" s="4">
        <v>2</v>
      </c>
      <c r="AQ1850" s="4">
        <v>1</v>
      </c>
      <c r="AR1850" s="4">
        <v>1</v>
      </c>
      <c r="AS1850" s="6"/>
      <c r="AT1850" s="6"/>
      <c r="AU1850" s="6"/>
      <c r="AV1850" s="6"/>
      <c r="AW1850" s="4">
        <v>13491</v>
      </c>
      <c r="AX1850" s="4">
        <v>13381</v>
      </c>
      <c r="AY1850" s="6"/>
      <c r="AZ1850" s="4">
        <v>0</v>
      </c>
      <c r="BA1850" s="6"/>
      <c r="BB1850" s="6"/>
      <c r="BC1850" s="6"/>
      <c r="BD1850" s="6"/>
      <c r="BE1850" s="6"/>
      <c r="BF1850" s="6"/>
      <c r="BG1850" s="8">
        <v>2</v>
      </c>
      <c r="BH1850" s="6"/>
      <c r="BI1850" s="6"/>
      <c r="BJ1850" s="6"/>
      <c r="BM1850" s="4">
        <v>2</v>
      </c>
      <c r="BN1850" s="6"/>
      <c r="BO1850" s="6"/>
      <c r="BQ1850" s="6"/>
      <c r="BR1850" s="4">
        <f t="shared" si="413"/>
        <v>13457</v>
      </c>
      <c r="BS1850" s="4">
        <f t="shared" si="414"/>
        <v>13351</v>
      </c>
      <c r="BT1850" s="4">
        <f t="shared" si="415"/>
        <v>106</v>
      </c>
      <c r="BU1850" s="4" t="s">
        <v>1214</v>
      </c>
    </row>
    <row r="1851" spans="1:75">
      <c r="A1851" s="4" t="s">
        <v>121</v>
      </c>
      <c r="B1851" s="18">
        <v>40855</v>
      </c>
      <c r="C1851" s="4" t="s">
        <v>179</v>
      </c>
      <c r="D1851" s="5">
        <v>2011</v>
      </c>
      <c r="E1851" s="4" t="str">
        <f t="shared" si="411"/>
        <v>GarfieldGeneral2011</v>
      </c>
      <c r="F1851" s="4">
        <v>1492</v>
      </c>
      <c r="G1851" s="4">
        <v>125</v>
      </c>
      <c r="K1851" s="6">
        <f t="shared" si="412"/>
        <v>0</v>
      </c>
      <c r="M1851" s="4">
        <v>0</v>
      </c>
      <c r="N1851" s="4">
        <v>958</v>
      </c>
      <c r="O1851" s="4">
        <v>953</v>
      </c>
      <c r="P1851" s="4">
        <v>0</v>
      </c>
      <c r="Q1851" s="6"/>
      <c r="R1851" s="4">
        <v>5</v>
      </c>
      <c r="S1851" s="6"/>
      <c r="T1851" s="6"/>
      <c r="U1851" s="6"/>
      <c r="V1851" s="6"/>
      <c r="W1851" s="6"/>
      <c r="X1851" s="4">
        <v>0</v>
      </c>
      <c r="Z1851" s="4">
        <v>16</v>
      </c>
      <c r="AA1851" s="4">
        <v>5</v>
      </c>
      <c r="AB1851" s="4">
        <v>5</v>
      </c>
      <c r="AC1851" s="4">
        <v>0</v>
      </c>
      <c r="AD1851" s="6"/>
      <c r="AE1851" s="6"/>
      <c r="AF1851" s="6"/>
      <c r="AG1851" s="6"/>
      <c r="AH1851" s="4">
        <v>0</v>
      </c>
      <c r="AI1851" s="4">
        <v>0</v>
      </c>
      <c r="AJ1851" s="6"/>
      <c r="AK1851" s="6"/>
      <c r="AL1851" s="6"/>
      <c r="AM1851" s="6"/>
      <c r="AO1851" s="4">
        <v>0</v>
      </c>
      <c r="AQ1851" s="4">
        <v>0</v>
      </c>
      <c r="AR1851" s="4">
        <v>0</v>
      </c>
      <c r="AS1851" s="6"/>
      <c r="AT1851" s="6"/>
      <c r="AU1851" s="6"/>
      <c r="AV1851" s="6"/>
      <c r="AW1851" s="4">
        <v>5</v>
      </c>
      <c r="AX1851" s="4">
        <v>5</v>
      </c>
      <c r="AY1851" s="6"/>
      <c r="AZ1851" s="4">
        <v>0</v>
      </c>
      <c r="BA1851" s="6"/>
      <c r="BB1851" s="6"/>
      <c r="BC1851" s="6"/>
      <c r="BD1851" s="6"/>
      <c r="BE1851" s="6"/>
      <c r="BF1851" s="6"/>
      <c r="BG1851" s="8">
        <v>0</v>
      </c>
      <c r="BH1851" s="6"/>
      <c r="BI1851" s="6"/>
      <c r="BJ1851" s="6"/>
      <c r="BM1851" s="4">
        <v>0</v>
      </c>
      <c r="BN1851" s="6"/>
      <c r="BO1851" s="6"/>
      <c r="BQ1851" s="6"/>
      <c r="BR1851" s="4">
        <f t="shared" si="413"/>
        <v>953</v>
      </c>
      <c r="BS1851" s="4">
        <f t="shared" si="414"/>
        <v>948</v>
      </c>
      <c r="BT1851" s="4">
        <f t="shared" si="415"/>
        <v>5</v>
      </c>
      <c r="BU1851" s="4" t="s">
        <v>1214</v>
      </c>
    </row>
    <row r="1852" spans="1:75">
      <c r="A1852" s="4" t="s">
        <v>123</v>
      </c>
      <c r="B1852" s="18">
        <v>40855</v>
      </c>
      <c r="C1852" s="4" t="s">
        <v>179</v>
      </c>
      <c r="D1852" s="5">
        <v>2011</v>
      </c>
      <c r="E1852" s="4" t="str">
        <f t="shared" si="411"/>
        <v>GrantGeneral2011</v>
      </c>
      <c r="F1852" s="4">
        <v>34787</v>
      </c>
      <c r="G1852" s="4">
        <v>3404</v>
      </c>
      <c r="K1852" s="6">
        <f t="shared" si="412"/>
        <v>0</v>
      </c>
      <c r="M1852" s="4">
        <v>0</v>
      </c>
      <c r="N1852" s="4">
        <v>18134</v>
      </c>
      <c r="O1852" s="4">
        <v>17976</v>
      </c>
      <c r="P1852" s="4">
        <v>0</v>
      </c>
      <c r="Q1852" s="6"/>
      <c r="R1852" s="4">
        <v>158</v>
      </c>
      <c r="S1852" s="6"/>
      <c r="T1852" s="6"/>
      <c r="U1852" s="6"/>
      <c r="V1852" s="6"/>
      <c r="W1852" s="6"/>
      <c r="X1852" s="4">
        <v>0</v>
      </c>
      <c r="Z1852" s="4">
        <v>254</v>
      </c>
      <c r="AA1852" s="4">
        <v>48</v>
      </c>
      <c r="AB1852" s="4">
        <v>48</v>
      </c>
      <c r="AC1852" s="4">
        <v>0</v>
      </c>
      <c r="AD1852" s="6"/>
      <c r="AE1852" s="6"/>
      <c r="AF1852" s="6"/>
      <c r="AG1852" s="6"/>
      <c r="AH1852" s="4">
        <v>0</v>
      </c>
      <c r="AI1852" s="4">
        <v>0</v>
      </c>
      <c r="AJ1852" s="6"/>
      <c r="AK1852" s="6"/>
      <c r="AL1852" s="6"/>
      <c r="AM1852" s="6"/>
      <c r="AO1852" s="4">
        <v>22</v>
      </c>
      <c r="AQ1852" s="4">
        <v>21</v>
      </c>
      <c r="AR1852" s="4">
        <v>1</v>
      </c>
      <c r="AS1852" s="6"/>
      <c r="AT1852" s="6"/>
      <c r="AU1852" s="6"/>
      <c r="AV1852" s="6"/>
      <c r="AW1852" s="4">
        <v>48</v>
      </c>
      <c r="AX1852" s="4">
        <v>48</v>
      </c>
      <c r="AY1852" s="6"/>
      <c r="AZ1852" s="4">
        <v>0</v>
      </c>
      <c r="BA1852" s="6"/>
      <c r="BB1852" s="6"/>
      <c r="BC1852" s="6"/>
      <c r="BD1852" s="6"/>
      <c r="BE1852" s="6"/>
      <c r="BF1852" s="6"/>
      <c r="BG1852" s="8">
        <v>2</v>
      </c>
      <c r="BH1852" s="6"/>
      <c r="BI1852" s="6"/>
      <c r="BJ1852" s="6"/>
      <c r="BM1852" s="4">
        <v>5</v>
      </c>
      <c r="BN1852" s="6"/>
      <c r="BO1852" s="6"/>
      <c r="BQ1852" s="6"/>
      <c r="BR1852" s="4">
        <f t="shared" si="413"/>
        <v>18064</v>
      </c>
      <c r="BS1852" s="4">
        <f t="shared" si="414"/>
        <v>17907</v>
      </c>
      <c r="BT1852" s="4">
        <f t="shared" si="415"/>
        <v>157</v>
      </c>
      <c r="BU1852" s="4" t="s">
        <v>1214</v>
      </c>
    </row>
    <row r="1853" spans="1:75">
      <c r="A1853" s="4" t="s">
        <v>1244</v>
      </c>
      <c r="B1853" s="18">
        <v>40855</v>
      </c>
      <c r="C1853" s="4" t="s">
        <v>179</v>
      </c>
      <c r="D1853" s="5">
        <v>2011</v>
      </c>
      <c r="E1853" s="4" t="str">
        <f t="shared" si="411"/>
        <v>Grays Harbor*General2011</v>
      </c>
      <c r="F1853" s="4">
        <v>36936</v>
      </c>
      <c r="G1853" s="4">
        <v>4506</v>
      </c>
      <c r="K1853" s="6">
        <f t="shared" si="412"/>
        <v>0</v>
      </c>
      <c r="M1853" s="4">
        <v>0</v>
      </c>
      <c r="N1853" s="4">
        <v>20681</v>
      </c>
      <c r="O1853" s="4">
        <v>20473</v>
      </c>
      <c r="P1853" s="4">
        <v>0</v>
      </c>
      <c r="Q1853" s="6"/>
      <c r="R1853" s="4">
        <v>205</v>
      </c>
      <c r="S1853" s="6"/>
      <c r="T1853" s="6"/>
      <c r="U1853" s="6"/>
      <c r="V1853" s="6"/>
      <c r="W1853" s="6"/>
      <c r="X1853" s="4">
        <v>0</v>
      </c>
      <c r="Z1853" s="4">
        <v>135</v>
      </c>
      <c r="AA1853" s="4">
        <v>33</v>
      </c>
      <c r="AB1853" s="4">
        <v>30</v>
      </c>
      <c r="AC1853" s="4">
        <v>3</v>
      </c>
      <c r="AD1853" s="6"/>
      <c r="AE1853" s="6"/>
      <c r="AF1853" s="6"/>
      <c r="AG1853" s="6"/>
      <c r="AH1853" s="4">
        <v>0</v>
      </c>
      <c r="AI1853" s="4">
        <v>0</v>
      </c>
      <c r="AJ1853" s="6"/>
      <c r="AK1853" s="6"/>
      <c r="AL1853" s="6"/>
      <c r="AM1853" s="6"/>
      <c r="AO1853" s="4">
        <v>3</v>
      </c>
      <c r="AQ1853" s="4">
        <v>1</v>
      </c>
      <c r="AR1853" s="4">
        <v>2</v>
      </c>
      <c r="AS1853" s="6"/>
      <c r="AT1853" s="6"/>
      <c r="AU1853" s="6"/>
      <c r="AV1853" s="6"/>
      <c r="AW1853" s="4">
        <v>33</v>
      </c>
      <c r="AX1853" s="4">
        <v>30</v>
      </c>
      <c r="AY1853" s="6"/>
      <c r="AZ1853" s="4">
        <v>0</v>
      </c>
      <c r="BA1853" s="6"/>
      <c r="BB1853" s="6"/>
      <c r="BC1853" s="6"/>
      <c r="BD1853" s="6"/>
      <c r="BE1853" s="6"/>
      <c r="BF1853" s="6"/>
      <c r="BG1853" s="8">
        <v>4</v>
      </c>
      <c r="BH1853" s="6"/>
      <c r="BI1853" s="6"/>
      <c r="BJ1853" s="6"/>
      <c r="BM1853" s="4">
        <v>4</v>
      </c>
      <c r="BN1853" s="6"/>
      <c r="BO1853" s="6"/>
      <c r="BQ1853" s="6"/>
      <c r="BR1853" s="4">
        <f t="shared" si="413"/>
        <v>20645</v>
      </c>
      <c r="BS1853" s="4">
        <f t="shared" si="414"/>
        <v>20442</v>
      </c>
      <c r="BT1853" s="4">
        <f t="shared" si="415"/>
        <v>203</v>
      </c>
      <c r="BU1853" s="4" t="s">
        <v>1214</v>
      </c>
    </row>
    <row r="1854" spans="1:75">
      <c r="A1854" s="4" t="s">
        <v>1192</v>
      </c>
      <c r="B1854" s="18">
        <v>40855</v>
      </c>
      <c r="C1854" s="4" t="s">
        <v>179</v>
      </c>
      <c r="D1854" s="5">
        <v>2011</v>
      </c>
      <c r="E1854" s="4" t="str">
        <f t="shared" si="411"/>
        <v>Island*General2011</v>
      </c>
      <c r="F1854" s="4">
        <v>47229</v>
      </c>
      <c r="G1854" s="4">
        <v>4718</v>
      </c>
      <c r="K1854" s="6">
        <f t="shared" si="412"/>
        <v>0</v>
      </c>
      <c r="M1854" s="4">
        <v>0</v>
      </c>
      <c r="N1854" s="4">
        <v>29442</v>
      </c>
      <c r="O1854" s="4">
        <v>29170</v>
      </c>
      <c r="P1854" s="4">
        <v>0</v>
      </c>
      <c r="Q1854" s="6"/>
      <c r="R1854" s="4">
        <v>270</v>
      </c>
      <c r="S1854" s="6"/>
      <c r="T1854" s="6"/>
      <c r="U1854" s="6"/>
      <c r="V1854" s="6"/>
      <c r="W1854" s="6"/>
      <c r="X1854" s="4">
        <v>0</v>
      </c>
      <c r="Z1854" s="4">
        <v>2558</v>
      </c>
      <c r="AA1854" s="4">
        <v>543</v>
      </c>
      <c r="AB1854" s="4">
        <v>542</v>
      </c>
      <c r="AC1854" s="4">
        <v>1</v>
      </c>
      <c r="AD1854" s="6"/>
      <c r="AE1854" s="6"/>
      <c r="AF1854" s="6"/>
      <c r="AG1854" s="6"/>
      <c r="AH1854" s="4">
        <v>0</v>
      </c>
      <c r="AI1854" s="4">
        <v>0</v>
      </c>
      <c r="AJ1854" s="6"/>
      <c r="AK1854" s="6"/>
      <c r="AL1854" s="6"/>
      <c r="AM1854" s="6"/>
      <c r="AO1854" s="4">
        <v>16</v>
      </c>
      <c r="AQ1854" s="4">
        <v>15</v>
      </c>
      <c r="AR1854" s="4">
        <v>1</v>
      </c>
      <c r="AS1854" s="6"/>
      <c r="AT1854" s="6"/>
      <c r="AU1854" s="6"/>
      <c r="AV1854" s="6"/>
      <c r="AW1854" s="4">
        <v>543</v>
      </c>
      <c r="AX1854" s="4">
        <v>542</v>
      </c>
      <c r="AY1854" s="6"/>
      <c r="AZ1854" s="4">
        <v>0</v>
      </c>
      <c r="BA1854" s="6"/>
      <c r="BB1854" s="6"/>
      <c r="BC1854" s="6"/>
      <c r="BD1854" s="6"/>
      <c r="BE1854" s="6"/>
      <c r="BF1854" s="6"/>
      <c r="BG1854" s="8">
        <v>9</v>
      </c>
      <c r="BH1854" s="6"/>
      <c r="BI1854" s="6"/>
      <c r="BJ1854" s="6"/>
      <c r="BM1854" s="4">
        <v>93</v>
      </c>
      <c r="BN1854" s="6"/>
      <c r="BO1854" s="6"/>
      <c r="BQ1854" s="6"/>
      <c r="BR1854" s="4">
        <f t="shared" si="413"/>
        <v>28883</v>
      </c>
      <c r="BS1854" s="4">
        <f t="shared" si="414"/>
        <v>28613</v>
      </c>
      <c r="BT1854" s="4">
        <f t="shared" si="415"/>
        <v>270</v>
      </c>
      <c r="BU1854" s="4" t="s">
        <v>1214</v>
      </c>
    </row>
    <row r="1855" spans="1:75">
      <c r="A1855" s="4" t="s">
        <v>129</v>
      </c>
      <c r="B1855" s="18">
        <v>40855</v>
      </c>
      <c r="C1855" s="4" t="s">
        <v>179</v>
      </c>
      <c r="D1855" s="5">
        <v>2011</v>
      </c>
      <c r="E1855" s="4" t="str">
        <f t="shared" si="411"/>
        <v>JeffersonGeneral2011</v>
      </c>
      <c r="F1855" s="4">
        <v>21683</v>
      </c>
      <c r="G1855" s="4">
        <v>2600</v>
      </c>
      <c r="K1855" s="6">
        <f t="shared" si="412"/>
        <v>0</v>
      </c>
      <c r="M1855" s="4">
        <v>0</v>
      </c>
      <c r="N1855" s="4">
        <v>14568</v>
      </c>
      <c r="O1855" s="4">
        <v>14475</v>
      </c>
      <c r="P1855" s="4">
        <v>0</v>
      </c>
      <c r="Q1855" s="6"/>
      <c r="R1855" s="4">
        <v>93</v>
      </c>
      <c r="S1855" s="6"/>
      <c r="T1855" s="6"/>
      <c r="U1855" s="6"/>
      <c r="V1855" s="6"/>
      <c r="W1855" s="6"/>
      <c r="X1855" s="4">
        <v>0</v>
      </c>
      <c r="Z1855" s="4">
        <v>253</v>
      </c>
      <c r="AA1855" s="4">
        <v>32</v>
      </c>
      <c r="AB1855" s="4">
        <v>32</v>
      </c>
      <c r="AC1855" s="4">
        <v>0</v>
      </c>
      <c r="AD1855" s="6"/>
      <c r="AE1855" s="6"/>
      <c r="AF1855" s="6"/>
      <c r="AG1855" s="6"/>
      <c r="AH1855" s="4">
        <v>0</v>
      </c>
      <c r="AI1855" s="4">
        <v>0</v>
      </c>
      <c r="AJ1855" s="6"/>
      <c r="AK1855" s="6"/>
      <c r="AL1855" s="6"/>
      <c r="AM1855" s="6"/>
      <c r="AO1855" s="4">
        <v>0</v>
      </c>
      <c r="AQ1855" s="4">
        <v>0</v>
      </c>
      <c r="AR1855" s="4">
        <v>0</v>
      </c>
      <c r="AS1855" s="6"/>
      <c r="AT1855" s="6"/>
      <c r="AU1855" s="6"/>
      <c r="AV1855" s="6"/>
      <c r="AW1855" s="4">
        <v>32</v>
      </c>
      <c r="AX1855" s="4">
        <v>32</v>
      </c>
      <c r="AY1855" s="6"/>
      <c r="AZ1855" s="4">
        <v>0</v>
      </c>
      <c r="BA1855" s="6"/>
      <c r="BB1855" s="6"/>
      <c r="BC1855" s="6"/>
      <c r="BD1855" s="6"/>
      <c r="BE1855" s="6"/>
      <c r="BF1855" s="6"/>
      <c r="BG1855" s="8">
        <v>9</v>
      </c>
      <c r="BH1855" s="6"/>
      <c r="BI1855" s="6"/>
      <c r="BJ1855" s="6"/>
      <c r="BM1855" s="4">
        <v>85</v>
      </c>
      <c r="BN1855" s="6"/>
      <c r="BO1855" s="6"/>
      <c r="BQ1855" s="6"/>
      <c r="BR1855" s="4">
        <f t="shared" si="413"/>
        <v>14536</v>
      </c>
      <c r="BS1855" s="4">
        <f t="shared" si="414"/>
        <v>14443</v>
      </c>
      <c r="BT1855" s="4">
        <f t="shared" si="415"/>
        <v>93</v>
      </c>
      <c r="BU1855" s="4" t="s">
        <v>1214</v>
      </c>
    </row>
    <row r="1856" spans="1:75">
      <c r="A1856" s="4" t="s">
        <v>131</v>
      </c>
      <c r="B1856" s="18">
        <v>40855</v>
      </c>
      <c r="C1856" s="4" t="s">
        <v>179</v>
      </c>
      <c r="D1856" s="5">
        <v>2011</v>
      </c>
      <c r="E1856" s="4" t="str">
        <f t="shared" si="411"/>
        <v>KingGeneral2011</v>
      </c>
      <c r="F1856" s="4">
        <v>1082929</v>
      </c>
      <c r="G1856" s="4">
        <v>136882</v>
      </c>
      <c r="K1856" s="6">
        <f t="shared" si="412"/>
        <v>0</v>
      </c>
      <c r="M1856" s="4">
        <v>0</v>
      </c>
      <c r="N1856" s="4">
        <v>580846</v>
      </c>
      <c r="O1856" s="4">
        <v>564331</v>
      </c>
      <c r="P1856" s="4">
        <v>0</v>
      </c>
      <c r="Q1856" s="6"/>
      <c r="R1856" s="4">
        <v>16516</v>
      </c>
      <c r="S1856" s="6"/>
      <c r="T1856" s="6"/>
      <c r="U1856" s="6"/>
      <c r="V1856" s="6"/>
      <c r="W1856" s="6"/>
      <c r="X1856" s="4">
        <v>0</v>
      </c>
      <c r="Z1856" s="4">
        <v>12288</v>
      </c>
      <c r="AA1856" s="4">
        <v>2692</v>
      </c>
      <c r="AB1856" s="4">
        <v>2630</v>
      </c>
      <c r="AC1856" s="4">
        <v>62</v>
      </c>
      <c r="AD1856" s="6"/>
      <c r="AE1856" s="6"/>
      <c r="AF1856" s="6"/>
      <c r="AG1856" s="6"/>
      <c r="AH1856" s="4">
        <v>1</v>
      </c>
      <c r="AI1856" s="4">
        <v>1</v>
      </c>
      <c r="AJ1856" s="6"/>
      <c r="AK1856" s="6"/>
      <c r="AL1856" s="6"/>
      <c r="AM1856" s="6"/>
      <c r="AO1856" s="4">
        <v>131</v>
      </c>
      <c r="AQ1856" s="4">
        <v>64</v>
      </c>
      <c r="AR1856" s="4">
        <v>67</v>
      </c>
      <c r="AS1856" s="6"/>
      <c r="AT1856" s="6"/>
      <c r="AU1856" s="6"/>
      <c r="AV1856" s="6"/>
      <c r="AW1856" s="4">
        <v>2693</v>
      </c>
      <c r="AX1856" s="4">
        <v>2631</v>
      </c>
      <c r="AY1856" s="6"/>
      <c r="AZ1856" s="4">
        <v>542</v>
      </c>
      <c r="BA1856" s="6"/>
      <c r="BB1856" s="6"/>
      <c r="BC1856" s="6"/>
      <c r="BD1856" s="6"/>
      <c r="BE1856" s="6"/>
      <c r="BF1856" s="6"/>
      <c r="BG1856" s="8">
        <v>857</v>
      </c>
      <c r="BH1856" s="6"/>
      <c r="BI1856" s="6"/>
      <c r="BJ1856" s="6"/>
      <c r="BN1856" s="6"/>
      <c r="BO1856" s="6"/>
      <c r="BQ1856" s="6"/>
      <c r="BR1856" s="4">
        <f t="shared" si="413"/>
        <v>577480</v>
      </c>
      <c r="BS1856" s="4">
        <f t="shared" si="414"/>
        <v>561094</v>
      </c>
      <c r="BT1856" s="4">
        <f t="shared" si="415"/>
        <v>16386</v>
      </c>
      <c r="BU1856" s="4" t="s">
        <v>1214</v>
      </c>
    </row>
    <row r="1857" spans="1:75">
      <c r="A1857" s="4" t="s">
        <v>133</v>
      </c>
      <c r="B1857" s="18">
        <v>40855</v>
      </c>
      <c r="C1857" s="4" t="s">
        <v>179</v>
      </c>
      <c r="D1857" s="5">
        <v>2011</v>
      </c>
      <c r="E1857" s="4" t="str">
        <f t="shared" si="411"/>
        <v>KitsapGeneral2011</v>
      </c>
      <c r="F1857" s="4">
        <v>146593</v>
      </c>
      <c r="G1857" s="4">
        <v>11037</v>
      </c>
      <c r="K1857" s="6">
        <f t="shared" si="412"/>
        <v>0</v>
      </c>
      <c r="M1857" s="4">
        <v>0</v>
      </c>
      <c r="N1857" s="4">
        <v>80649</v>
      </c>
      <c r="O1857" s="4">
        <v>79997</v>
      </c>
      <c r="P1857" s="4">
        <v>0</v>
      </c>
      <c r="Q1857" s="6"/>
      <c r="R1857" s="4">
        <v>652</v>
      </c>
      <c r="S1857" s="6"/>
      <c r="T1857" s="6"/>
      <c r="U1857" s="6"/>
      <c r="V1857" s="6"/>
      <c r="W1857" s="6"/>
      <c r="X1857" s="4">
        <v>0</v>
      </c>
      <c r="Z1857" s="4">
        <v>6227</v>
      </c>
      <c r="AA1857" s="4">
        <v>1526</v>
      </c>
      <c r="AB1857" s="4">
        <v>1492</v>
      </c>
      <c r="AC1857" s="4">
        <v>34</v>
      </c>
      <c r="AD1857" s="6"/>
      <c r="AE1857" s="6"/>
      <c r="AF1857" s="6"/>
      <c r="AG1857" s="6"/>
      <c r="AH1857" s="4">
        <v>0</v>
      </c>
      <c r="AI1857" s="4">
        <v>0</v>
      </c>
      <c r="AJ1857" s="6"/>
      <c r="AK1857" s="6"/>
      <c r="AL1857" s="6"/>
      <c r="AM1857" s="6"/>
      <c r="AO1857" s="4">
        <v>38</v>
      </c>
      <c r="AQ1857" s="4">
        <v>21</v>
      </c>
      <c r="AR1857" s="4">
        <v>17</v>
      </c>
      <c r="AS1857" s="6"/>
      <c r="AT1857" s="6"/>
      <c r="AU1857" s="6"/>
      <c r="AV1857" s="6"/>
      <c r="AW1857" s="4">
        <v>1526</v>
      </c>
      <c r="AX1857" s="4">
        <v>1492</v>
      </c>
      <c r="AY1857" s="6"/>
      <c r="AZ1857" s="4">
        <v>142</v>
      </c>
      <c r="BA1857" s="6"/>
      <c r="BB1857" s="6"/>
      <c r="BC1857" s="6"/>
      <c r="BD1857" s="6"/>
      <c r="BE1857" s="6"/>
      <c r="BF1857" s="6"/>
      <c r="BG1857" s="8">
        <v>88</v>
      </c>
      <c r="BH1857" s="6"/>
      <c r="BI1857" s="6"/>
      <c r="BJ1857" s="6"/>
      <c r="BM1857" s="4">
        <v>157</v>
      </c>
      <c r="BN1857" s="6"/>
      <c r="BO1857" s="6"/>
      <c r="BQ1857" s="6"/>
      <c r="BR1857" s="4">
        <f t="shared" si="413"/>
        <v>78943</v>
      </c>
      <c r="BS1857" s="4">
        <f t="shared" si="414"/>
        <v>78342</v>
      </c>
      <c r="BT1857" s="4">
        <f t="shared" si="415"/>
        <v>601</v>
      </c>
      <c r="BU1857" s="4" t="s">
        <v>1214</v>
      </c>
    </row>
    <row r="1858" spans="1:75">
      <c r="A1858" s="4" t="s">
        <v>135</v>
      </c>
      <c r="B1858" s="18">
        <v>40855</v>
      </c>
      <c r="C1858" s="4" t="s">
        <v>179</v>
      </c>
      <c r="D1858" s="5">
        <v>2011</v>
      </c>
      <c r="E1858" s="4" t="str">
        <f t="shared" si="411"/>
        <v>KittitasGeneral2011</v>
      </c>
      <c r="F1858" s="4">
        <v>20566</v>
      </c>
      <c r="G1858" s="4">
        <v>2246</v>
      </c>
      <c r="K1858" s="6">
        <f t="shared" si="412"/>
        <v>0</v>
      </c>
      <c r="M1858" s="4">
        <v>0</v>
      </c>
      <c r="N1858" s="4">
        <v>11874</v>
      </c>
      <c r="O1858" s="4">
        <v>11809</v>
      </c>
      <c r="P1858" s="4">
        <v>0</v>
      </c>
      <c r="Q1858" s="6"/>
      <c r="R1858" s="4">
        <v>65</v>
      </c>
      <c r="S1858" s="6"/>
      <c r="T1858" s="6"/>
      <c r="U1858" s="6"/>
      <c r="V1858" s="6"/>
      <c r="W1858" s="6"/>
      <c r="X1858" s="4">
        <v>0</v>
      </c>
      <c r="Z1858" s="4">
        <v>92</v>
      </c>
      <c r="AA1858" s="4">
        <v>23</v>
      </c>
      <c r="AB1858" s="4">
        <v>23</v>
      </c>
      <c r="AC1858" s="4">
        <v>0</v>
      </c>
      <c r="AD1858" s="6"/>
      <c r="AE1858" s="6"/>
      <c r="AF1858" s="6"/>
      <c r="AG1858" s="6"/>
      <c r="AH1858" s="4">
        <v>0</v>
      </c>
      <c r="AI1858" s="4">
        <v>0</v>
      </c>
      <c r="AJ1858" s="6"/>
      <c r="AK1858" s="6"/>
      <c r="AL1858" s="6"/>
      <c r="AM1858" s="6"/>
      <c r="AO1858" s="4">
        <v>15</v>
      </c>
      <c r="AQ1858" s="4">
        <v>3</v>
      </c>
      <c r="AR1858" s="4">
        <v>12</v>
      </c>
      <c r="AS1858" s="6"/>
      <c r="AT1858" s="6"/>
      <c r="AU1858" s="6"/>
      <c r="AV1858" s="6"/>
      <c r="AW1858" s="4">
        <v>23</v>
      </c>
      <c r="AX1858" s="4">
        <v>23</v>
      </c>
      <c r="AY1858" s="6"/>
      <c r="AZ1858" s="4">
        <v>3</v>
      </c>
      <c r="BA1858" s="6"/>
      <c r="BB1858" s="6"/>
      <c r="BC1858" s="6"/>
      <c r="BD1858" s="6"/>
      <c r="BE1858" s="6"/>
      <c r="BF1858" s="6"/>
      <c r="BG1858" s="8">
        <v>4</v>
      </c>
      <c r="BH1858" s="6"/>
      <c r="BI1858" s="6"/>
      <c r="BJ1858" s="6"/>
      <c r="BM1858" s="4">
        <v>6</v>
      </c>
      <c r="BN1858" s="6"/>
      <c r="BO1858" s="6"/>
      <c r="BQ1858" s="6"/>
      <c r="BR1858" s="4">
        <f t="shared" si="413"/>
        <v>11833</v>
      </c>
      <c r="BS1858" s="4">
        <f t="shared" si="414"/>
        <v>11780</v>
      </c>
      <c r="BT1858" s="4">
        <f t="shared" si="415"/>
        <v>53</v>
      </c>
      <c r="BU1858" s="4" t="s">
        <v>1214</v>
      </c>
    </row>
    <row r="1859" spans="1:75">
      <c r="A1859" s="4" t="s">
        <v>137</v>
      </c>
      <c r="B1859" s="18">
        <v>40855</v>
      </c>
      <c r="C1859" s="4" t="s">
        <v>179</v>
      </c>
      <c r="D1859" s="5">
        <v>2011</v>
      </c>
      <c r="E1859" s="4" t="str">
        <f t="shared" si="411"/>
        <v>KlickitatGeneral2011</v>
      </c>
      <c r="F1859" s="4">
        <v>12736</v>
      </c>
      <c r="G1859" s="4">
        <v>1498</v>
      </c>
      <c r="K1859" s="6">
        <f t="shared" si="412"/>
        <v>0</v>
      </c>
      <c r="M1859" s="4">
        <v>0</v>
      </c>
      <c r="N1859" s="4">
        <v>6980</v>
      </c>
      <c r="O1859" s="4">
        <v>6936</v>
      </c>
      <c r="P1859" s="4">
        <v>0</v>
      </c>
      <c r="Q1859" s="6"/>
      <c r="R1859" s="4">
        <v>44</v>
      </c>
      <c r="S1859" s="6"/>
      <c r="T1859" s="6"/>
      <c r="U1859" s="6"/>
      <c r="V1859" s="6"/>
      <c r="W1859" s="6"/>
      <c r="X1859" s="4">
        <v>0</v>
      </c>
      <c r="Z1859" s="4">
        <v>113</v>
      </c>
      <c r="AA1859" s="4">
        <v>15</v>
      </c>
      <c r="AB1859" s="4">
        <v>15</v>
      </c>
      <c r="AC1859" s="4">
        <v>0</v>
      </c>
      <c r="AD1859" s="6"/>
      <c r="AE1859" s="6"/>
      <c r="AF1859" s="6"/>
      <c r="AG1859" s="6"/>
      <c r="AH1859" s="4">
        <v>0</v>
      </c>
      <c r="AI1859" s="4">
        <v>0</v>
      </c>
      <c r="AJ1859" s="6"/>
      <c r="AK1859" s="6"/>
      <c r="AL1859" s="6"/>
      <c r="AM1859" s="6"/>
      <c r="AO1859" s="4">
        <v>2</v>
      </c>
      <c r="AQ1859" s="4">
        <v>2</v>
      </c>
      <c r="AR1859" s="4">
        <v>0</v>
      </c>
      <c r="AS1859" s="6"/>
      <c r="AT1859" s="6"/>
      <c r="AU1859" s="6"/>
      <c r="AV1859" s="6"/>
      <c r="AW1859" s="4">
        <v>15</v>
      </c>
      <c r="AX1859" s="4">
        <v>15</v>
      </c>
      <c r="AY1859" s="6"/>
      <c r="AZ1859" s="4">
        <v>0</v>
      </c>
      <c r="BA1859" s="6"/>
      <c r="BB1859" s="6"/>
      <c r="BC1859" s="6"/>
      <c r="BD1859" s="6"/>
      <c r="BE1859" s="6"/>
      <c r="BF1859" s="6"/>
      <c r="BG1859" s="8">
        <v>0</v>
      </c>
      <c r="BH1859" s="6"/>
      <c r="BI1859" s="6"/>
      <c r="BJ1859" s="6"/>
      <c r="BM1859" s="4">
        <v>4</v>
      </c>
      <c r="BN1859" s="6"/>
      <c r="BO1859" s="6"/>
      <c r="BQ1859" s="6"/>
      <c r="BR1859" s="4">
        <f t="shared" si="413"/>
        <v>6963</v>
      </c>
      <c r="BS1859" s="4">
        <f t="shared" si="414"/>
        <v>6919</v>
      </c>
      <c r="BT1859" s="4">
        <f t="shared" si="415"/>
        <v>44</v>
      </c>
      <c r="BU1859" s="4" t="s">
        <v>1214</v>
      </c>
    </row>
    <row r="1860" spans="1:75">
      <c r="A1860" s="4" t="s">
        <v>139</v>
      </c>
      <c r="B1860" s="18">
        <v>40855</v>
      </c>
      <c r="C1860" s="4" t="s">
        <v>179</v>
      </c>
      <c r="D1860" s="5">
        <v>2011</v>
      </c>
      <c r="E1860" s="4" t="str">
        <f t="shared" si="411"/>
        <v>LewisGeneral2011</v>
      </c>
      <c r="F1860" s="4">
        <v>42787</v>
      </c>
      <c r="G1860" s="4">
        <v>3192</v>
      </c>
      <c r="K1860" s="6">
        <f t="shared" si="412"/>
        <v>0</v>
      </c>
      <c r="M1860" s="4">
        <v>0</v>
      </c>
      <c r="N1860" s="4">
        <v>25013</v>
      </c>
      <c r="O1860" s="4">
        <v>24452</v>
      </c>
      <c r="P1860" s="4">
        <v>0</v>
      </c>
      <c r="Q1860" s="6"/>
      <c r="R1860" s="4">
        <v>561</v>
      </c>
      <c r="S1860" s="6"/>
      <c r="T1860" s="6"/>
      <c r="U1860" s="6"/>
      <c r="V1860" s="6"/>
      <c r="W1860" s="6"/>
      <c r="X1860" s="4">
        <v>0</v>
      </c>
      <c r="Z1860" s="4">
        <v>282</v>
      </c>
      <c r="AA1860" s="4">
        <v>54</v>
      </c>
      <c r="AB1860" s="4">
        <v>53</v>
      </c>
      <c r="AC1860" s="4">
        <v>1</v>
      </c>
      <c r="AD1860" s="6"/>
      <c r="AE1860" s="6"/>
      <c r="AF1860" s="6"/>
      <c r="AG1860" s="6"/>
      <c r="AH1860" s="4">
        <v>0</v>
      </c>
      <c r="AI1860" s="4">
        <v>0</v>
      </c>
      <c r="AJ1860" s="6"/>
      <c r="AK1860" s="6"/>
      <c r="AL1860" s="6"/>
      <c r="AM1860" s="6"/>
      <c r="AO1860" s="4">
        <v>3</v>
      </c>
      <c r="AQ1860" s="4">
        <v>2</v>
      </c>
      <c r="AR1860" s="4">
        <v>1</v>
      </c>
      <c r="AS1860" s="6"/>
      <c r="AT1860" s="6"/>
      <c r="AU1860" s="6"/>
      <c r="AV1860" s="6"/>
      <c r="AW1860" s="4">
        <v>54</v>
      </c>
      <c r="AX1860" s="4">
        <v>53</v>
      </c>
      <c r="AY1860" s="6"/>
      <c r="AZ1860" s="4">
        <v>0</v>
      </c>
      <c r="BA1860" s="6"/>
      <c r="BB1860" s="6"/>
      <c r="BC1860" s="6"/>
      <c r="BD1860" s="6"/>
      <c r="BE1860" s="6"/>
      <c r="BF1860" s="6"/>
      <c r="BG1860" s="8">
        <v>0</v>
      </c>
      <c r="BH1860" s="6"/>
      <c r="BI1860" s="6"/>
      <c r="BJ1860" s="6"/>
      <c r="BM1860" s="4">
        <v>2</v>
      </c>
      <c r="BN1860" s="6"/>
      <c r="BO1860" s="6"/>
      <c r="BQ1860" s="6"/>
      <c r="BR1860" s="4">
        <f t="shared" si="413"/>
        <v>24956</v>
      </c>
      <c r="BS1860" s="4">
        <f t="shared" si="414"/>
        <v>24397</v>
      </c>
      <c r="BT1860" s="4">
        <f t="shared" si="415"/>
        <v>559</v>
      </c>
      <c r="BU1860" s="4" t="s">
        <v>1214</v>
      </c>
    </row>
    <row r="1861" spans="1:75">
      <c r="A1861" s="4" t="s">
        <v>141</v>
      </c>
      <c r="B1861" s="18">
        <v>40855</v>
      </c>
      <c r="C1861" s="4" t="s">
        <v>179</v>
      </c>
      <c r="D1861" s="5">
        <v>2011</v>
      </c>
      <c r="E1861" s="4" t="str">
        <f t="shared" si="411"/>
        <v>LincolnGeneral2011</v>
      </c>
      <c r="F1861" s="4">
        <v>6923</v>
      </c>
      <c r="G1861" s="4">
        <v>262</v>
      </c>
      <c r="K1861" s="6">
        <f t="shared" si="412"/>
        <v>0</v>
      </c>
      <c r="M1861" s="4">
        <v>0</v>
      </c>
      <c r="N1861" s="4">
        <v>4470</v>
      </c>
      <c r="O1861" s="4">
        <v>4470</v>
      </c>
      <c r="P1861" s="4">
        <v>0</v>
      </c>
      <c r="Q1861" s="6"/>
      <c r="R1861" s="4">
        <v>0</v>
      </c>
      <c r="S1861" s="6"/>
      <c r="T1861" s="6"/>
      <c r="U1861" s="6"/>
      <c r="V1861" s="6"/>
      <c r="W1861" s="6"/>
      <c r="X1861" s="4">
        <v>0</v>
      </c>
      <c r="Z1861" s="4">
        <v>92</v>
      </c>
      <c r="AA1861" s="4">
        <v>30</v>
      </c>
      <c r="AB1861" s="4">
        <v>30</v>
      </c>
      <c r="AC1861" s="4">
        <v>0</v>
      </c>
      <c r="AD1861" s="6"/>
      <c r="AE1861" s="6"/>
      <c r="AF1861" s="6"/>
      <c r="AG1861" s="6"/>
      <c r="AH1861" s="4">
        <v>0</v>
      </c>
      <c r="AI1861" s="4">
        <v>0</v>
      </c>
      <c r="AJ1861" s="6"/>
      <c r="AK1861" s="6"/>
      <c r="AL1861" s="6"/>
      <c r="AM1861" s="6"/>
      <c r="AO1861" s="4">
        <v>1</v>
      </c>
      <c r="AQ1861" s="4">
        <v>1</v>
      </c>
      <c r="AR1861" s="4">
        <v>0</v>
      </c>
      <c r="AS1861" s="6"/>
      <c r="AT1861" s="6"/>
      <c r="AU1861" s="6"/>
      <c r="AV1861" s="6"/>
      <c r="AW1861" s="4">
        <v>30</v>
      </c>
      <c r="AX1861" s="4">
        <v>30</v>
      </c>
      <c r="AY1861" s="6"/>
      <c r="AZ1861" s="4">
        <v>0</v>
      </c>
      <c r="BA1861" s="6"/>
      <c r="BB1861" s="6"/>
      <c r="BC1861" s="6"/>
      <c r="BD1861" s="6"/>
      <c r="BE1861" s="6"/>
      <c r="BF1861" s="6"/>
      <c r="BG1861" s="8">
        <v>0</v>
      </c>
      <c r="BH1861" s="6"/>
      <c r="BI1861" s="6"/>
      <c r="BJ1861" s="6"/>
      <c r="BM1861" s="4">
        <v>0</v>
      </c>
      <c r="BN1861" s="6"/>
      <c r="BO1861" s="6"/>
      <c r="BQ1861" s="6"/>
      <c r="BR1861" s="4">
        <f t="shared" si="413"/>
        <v>4439</v>
      </c>
      <c r="BS1861" s="4">
        <f t="shared" si="414"/>
        <v>4439</v>
      </c>
      <c r="BT1861" s="4">
        <f t="shared" si="415"/>
        <v>0</v>
      </c>
      <c r="BU1861" s="4" t="s">
        <v>1214</v>
      </c>
    </row>
    <row r="1862" spans="1:75">
      <c r="A1862" s="4" t="s">
        <v>1245</v>
      </c>
      <c r="B1862" s="18">
        <v>40855</v>
      </c>
      <c r="C1862" s="4" t="s">
        <v>179</v>
      </c>
      <c r="D1862" s="5">
        <v>2011</v>
      </c>
      <c r="E1862" s="4" t="str">
        <f t="shared" si="411"/>
        <v>Mason*General2011</v>
      </c>
      <c r="F1862" s="4">
        <v>33663</v>
      </c>
      <c r="G1862" s="4">
        <v>1630</v>
      </c>
      <c r="K1862" s="6">
        <f t="shared" si="412"/>
        <v>0</v>
      </c>
      <c r="M1862" s="4">
        <v>0</v>
      </c>
      <c r="N1862" s="4">
        <v>20106</v>
      </c>
      <c r="O1862" s="4">
        <v>19979</v>
      </c>
      <c r="P1862" s="4">
        <v>0</v>
      </c>
      <c r="Q1862" s="6"/>
      <c r="R1862" s="4">
        <v>127</v>
      </c>
      <c r="S1862" s="6"/>
      <c r="T1862" s="6"/>
      <c r="U1862" s="6"/>
      <c r="V1862" s="6"/>
      <c r="W1862" s="6"/>
      <c r="X1862" s="4">
        <v>0</v>
      </c>
      <c r="Z1862" s="4">
        <v>348</v>
      </c>
      <c r="AA1862" s="4">
        <v>73</v>
      </c>
      <c r="AB1862" s="4">
        <v>73</v>
      </c>
      <c r="AC1862" s="4">
        <v>0</v>
      </c>
      <c r="AD1862" s="6"/>
      <c r="AE1862" s="6"/>
      <c r="AF1862" s="6"/>
      <c r="AG1862" s="6"/>
      <c r="AH1862" s="4">
        <v>0</v>
      </c>
      <c r="AI1862" s="4">
        <v>0</v>
      </c>
      <c r="AJ1862" s="6"/>
      <c r="AK1862" s="6"/>
      <c r="AL1862" s="6"/>
      <c r="AM1862" s="6"/>
      <c r="AO1862" s="4">
        <v>3</v>
      </c>
      <c r="AQ1862" s="4">
        <v>3</v>
      </c>
      <c r="AR1862" s="4">
        <v>0</v>
      </c>
      <c r="AS1862" s="6"/>
      <c r="AT1862" s="6"/>
      <c r="AU1862" s="6"/>
      <c r="AV1862" s="6"/>
      <c r="AW1862" s="4">
        <v>73</v>
      </c>
      <c r="AX1862" s="4">
        <v>73</v>
      </c>
      <c r="AY1862" s="6"/>
      <c r="AZ1862" s="4">
        <v>9</v>
      </c>
      <c r="BA1862" s="6"/>
      <c r="BB1862" s="6"/>
      <c r="BC1862" s="6"/>
      <c r="BD1862" s="6"/>
      <c r="BE1862" s="6"/>
      <c r="BF1862" s="6"/>
      <c r="BG1862" s="8">
        <v>3</v>
      </c>
      <c r="BH1862" s="6"/>
      <c r="BI1862" s="6"/>
      <c r="BJ1862" s="6"/>
      <c r="BM1862" s="4">
        <v>34</v>
      </c>
      <c r="BN1862" s="6"/>
      <c r="BO1862" s="6"/>
      <c r="BQ1862" s="6"/>
      <c r="BR1862" s="4">
        <f t="shared" si="413"/>
        <v>20021</v>
      </c>
      <c r="BS1862" s="4">
        <f t="shared" si="414"/>
        <v>19894</v>
      </c>
      <c r="BT1862" s="4">
        <f t="shared" si="415"/>
        <v>127</v>
      </c>
      <c r="BU1862" s="4" t="s">
        <v>1214</v>
      </c>
    </row>
    <row r="1863" spans="1:75">
      <c r="A1863" s="4" t="s">
        <v>145</v>
      </c>
      <c r="B1863" s="18">
        <v>40855</v>
      </c>
      <c r="C1863" s="4" t="s">
        <v>179</v>
      </c>
      <c r="D1863" s="5">
        <v>2011</v>
      </c>
      <c r="E1863" s="4" t="str">
        <f t="shared" si="411"/>
        <v>OkanoganGeneral2011</v>
      </c>
      <c r="F1863" s="4">
        <v>20464</v>
      </c>
      <c r="G1863" s="4">
        <v>1269</v>
      </c>
      <c r="K1863" s="6">
        <f t="shared" si="412"/>
        <v>0</v>
      </c>
      <c r="M1863" s="4">
        <v>0</v>
      </c>
      <c r="N1863" s="4">
        <v>11220</v>
      </c>
      <c r="O1863" s="4">
        <v>11065</v>
      </c>
      <c r="P1863" s="4">
        <v>0</v>
      </c>
      <c r="Q1863" s="6"/>
      <c r="R1863" s="4">
        <v>155</v>
      </c>
      <c r="S1863" s="6"/>
      <c r="T1863" s="6"/>
      <c r="U1863" s="6"/>
      <c r="V1863" s="6"/>
      <c r="W1863" s="6"/>
      <c r="X1863" s="4">
        <v>0</v>
      </c>
      <c r="Z1863" s="4">
        <v>135</v>
      </c>
      <c r="AA1863" s="4">
        <v>34</v>
      </c>
      <c r="AB1863" s="4">
        <v>34</v>
      </c>
      <c r="AC1863" s="4">
        <v>0</v>
      </c>
      <c r="AD1863" s="6"/>
      <c r="AE1863" s="6"/>
      <c r="AF1863" s="6"/>
      <c r="AG1863" s="6"/>
      <c r="AH1863" s="4">
        <v>0</v>
      </c>
      <c r="AI1863" s="4">
        <v>0</v>
      </c>
      <c r="AJ1863" s="6"/>
      <c r="AK1863" s="6"/>
      <c r="AL1863" s="6"/>
      <c r="AM1863" s="6"/>
      <c r="AO1863" s="4">
        <v>0</v>
      </c>
      <c r="AQ1863" s="4">
        <v>0</v>
      </c>
      <c r="AR1863" s="4">
        <v>0</v>
      </c>
      <c r="AS1863" s="6"/>
      <c r="AT1863" s="6"/>
      <c r="AU1863" s="6"/>
      <c r="AV1863" s="6"/>
      <c r="AW1863" s="4">
        <v>34</v>
      </c>
      <c r="AX1863" s="4">
        <v>34</v>
      </c>
      <c r="AY1863" s="6"/>
      <c r="AZ1863" s="4">
        <v>0</v>
      </c>
      <c r="BA1863" s="6"/>
      <c r="BB1863" s="6"/>
      <c r="BC1863" s="6"/>
      <c r="BD1863" s="6"/>
      <c r="BE1863" s="6"/>
      <c r="BF1863" s="6"/>
      <c r="BG1863" s="8">
        <v>8</v>
      </c>
      <c r="BH1863" s="6"/>
      <c r="BI1863" s="6"/>
      <c r="BJ1863" s="6"/>
      <c r="BM1863" s="4">
        <v>25</v>
      </c>
      <c r="BN1863" s="6"/>
      <c r="BO1863" s="6"/>
      <c r="BQ1863" s="6"/>
      <c r="BR1863" s="4">
        <f t="shared" si="413"/>
        <v>11186</v>
      </c>
      <c r="BS1863" s="4">
        <f t="shared" si="414"/>
        <v>11031</v>
      </c>
      <c r="BT1863" s="4">
        <f t="shared" si="415"/>
        <v>155</v>
      </c>
      <c r="BU1863" s="4" t="s">
        <v>1214</v>
      </c>
    </row>
    <row r="1864" spans="1:75" s="8" customFormat="1">
      <c r="A1864" s="4" t="s">
        <v>147</v>
      </c>
      <c r="B1864" s="18">
        <v>40855</v>
      </c>
      <c r="C1864" s="4" t="s">
        <v>179</v>
      </c>
      <c r="D1864" s="5">
        <v>2011</v>
      </c>
      <c r="E1864" s="4" t="str">
        <f t="shared" si="411"/>
        <v>PacificGeneral2011</v>
      </c>
      <c r="F1864" s="4">
        <v>13270</v>
      </c>
      <c r="G1864" s="4">
        <v>237</v>
      </c>
      <c r="H1864" s="4"/>
      <c r="I1864" s="4"/>
      <c r="J1864" s="4"/>
      <c r="K1864" s="6">
        <f t="shared" si="412"/>
        <v>0</v>
      </c>
      <c r="L1864" s="4"/>
      <c r="M1864" s="4">
        <v>0</v>
      </c>
      <c r="N1864" s="4">
        <v>8563</v>
      </c>
      <c r="O1864" s="4">
        <v>8155</v>
      </c>
      <c r="P1864" s="4">
        <v>0</v>
      </c>
      <c r="Q1864" s="6"/>
      <c r="R1864" s="4">
        <v>408</v>
      </c>
      <c r="S1864" s="6"/>
      <c r="T1864" s="6"/>
      <c r="U1864" s="6"/>
      <c r="V1864" s="6"/>
      <c r="W1864" s="6"/>
      <c r="X1864" s="4">
        <v>0</v>
      </c>
      <c r="Y1864" s="2"/>
      <c r="Z1864" s="4">
        <v>156</v>
      </c>
      <c r="AA1864" s="4">
        <v>17</v>
      </c>
      <c r="AB1864" s="4">
        <v>17</v>
      </c>
      <c r="AC1864" s="4">
        <v>0</v>
      </c>
      <c r="AD1864" s="6"/>
      <c r="AE1864" s="6"/>
      <c r="AF1864" s="6"/>
      <c r="AG1864" s="6"/>
      <c r="AH1864" s="4">
        <v>0</v>
      </c>
      <c r="AI1864" s="4">
        <v>0</v>
      </c>
      <c r="AJ1864" s="6"/>
      <c r="AK1864" s="6"/>
      <c r="AL1864" s="6"/>
      <c r="AM1864" s="6"/>
      <c r="AN1864" s="4"/>
      <c r="AO1864" s="4">
        <v>3</v>
      </c>
      <c r="AP1864" s="4"/>
      <c r="AQ1864" s="4">
        <v>2</v>
      </c>
      <c r="AR1864" s="4">
        <v>1</v>
      </c>
      <c r="AS1864" s="6"/>
      <c r="AT1864" s="6"/>
      <c r="AU1864" s="6"/>
      <c r="AV1864" s="6"/>
      <c r="AW1864" s="4">
        <v>17</v>
      </c>
      <c r="AX1864" s="4">
        <v>17</v>
      </c>
      <c r="AY1864" s="6"/>
      <c r="AZ1864" s="4">
        <v>5</v>
      </c>
      <c r="BA1864" s="6"/>
      <c r="BB1864" s="6"/>
      <c r="BC1864" s="6"/>
      <c r="BD1864" s="6"/>
      <c r="BE1864" s="6"/>
      <c r="BF1864" s="6"/>
      <c r="BG1864" s="8">
        <v>3</v>
      </c>
      <c r="BH1864" s="6"/>
      <c r="BI1864" s="6"/>
      <c r="BJ1864" s="6"/>
      <c r="BK1864" s="4"/>
      <c r="BL1864" s="4"/>
      <c r="BM1864" s="4">
        <v>1</v>
      </c>
      <c r="BN1864" s="6"/>
      <c r="BO1864" s="6"/>
      <c r="BP1864" s="4"/>
      <c r="BQ1864" s="6"/>
      <c r="BR1864" s="4">
        <f t="shared" si="413"/>
        <v>8538</v>
      </c>
      <c r="BS1864" s="4">
        <f t="shared" si="414"/>
        <v>8131</v>
      </c>
      <c r="BT1864" s="4">
        <f t="shared" si="415"/>
        <v>407</v>
      </c>
      <c r="BU1864" s="4" t="s">
        <v>1214</v>
      </c>
      <c r="BV1864" s="4"/>
      <c r="BW1864" s="4"/>
    </row>
    <row r="1865" spans="1:75" s="8" customFormat="1">
      <c r="A1865" s="4" t="s">
        <v>149</v>
      </c>
      <c r="B1865" s="18">
        <v>40855</v>
      </c>
      <c r="C1865" s="4" t="s">
        <v>179</v>
      </c>
      <c r="D1865" s="5">
        <v>2011</v>
      </c>
      <c r="E1865" s="4" t="str">
        <f t="shared" si="411"/>
        <v>Pend OreilleGeneral2011</v>
      </c>
      <c r="F1865" s="4">
        <v>7981</v>
      </c>
      <c r="G1865" s="4">
        <v>1145</v>
      </c>
      <c r="H1865" s="4"/>
      <c r="I1865" s="4"/>
      <c r="J1865" s="4"/>
      <c r="K1865" s="6">
        <f t="shared" si="412"/>
        <v>0</v>
      </c>
      <c r="L1865" s="4"/>
      <c r="M1865" s="4">
        <v>0</v>
      </c>
      <c r="N1865" s="4">
        <v>5058</v>
      </c>
      <c r="O1865" s="4">
        <v>4982</v>
      </c>
      <c r="P1865" s="4">
        <v>0</v>
      </c>
      <c r="Q1865" s="6"/>
      <c r="R1865" s="4">
        <v>76</v>
      </c>
      <c r="S1865" s="6"/>
      <c r="T1865" s="6"/>
      <c r="U1865" s="6"/>
      <c r="V1865" s="6"/>
      <c r="W1865" s="6"/>
      <c r="X1865" s="4">
        <v>0</v>
      </c>
      <c r="Y1865" s="2"/>
      <c r="Z1865" s="4">
        <v>53</v>
      </c>
      <c r="AA1865" s="4">
        <v>19</v>
      </c>
      <c r="AB1865" s="4">
        <v>18</v>
      </c>
      <c r="AC1865" s="4">
        <v>1</v>
      </c>
      <c r="AD1865" s="6"/>
      <c r="AE1865" s="6"/>
      <c r="AF1865" s="6"/>
      <c r="AG1865" s="6"/>
      <c r="AH1865" s="4">
        <v>0</v>
      </c>
      <c r="AI1865" s="4">
        <v>0</v>
      </c>
      <c r="AJ1865" s="6"/>
      <c r="AK1865" s="6"/>
      <c r="AL1865" s="6"/>
      <c r="AM1865" s="6"/>
      <c r="AN1865" s="4"/>
      <c r="AO1865" s="4">
        <v>1</v>
      </c>
      <c r="AP1865" s="4"/>
      <c r="AQ1865" s="4">
        <v>1</v>
      </c>
      <c r="AR1865" s="4">
        <v>0</v>
      </c>
      <c r="AS1865" s="6"/>
      <c r="AT1865" s="6"/>
      <c r="AU1865" s="6"/>
      <c r="AV1865" s="6"/>
      <c r="AW1865" s="4">
        <v>19</v>
      </c>
      <c r="AX1865" s="4">
        <v>18</v>
      </c>
      <c r="AY1865" s="6"/>
      <c r="AZ1865" s="4">
        <v>0</v>
      </c>
      <c r="BA1865" s="6"/>
      <c r="BB1865" s="6"/>
      <c r="BC1865" s="6"/>
      <c r="BD1865" s="6"/>
      <c r="BE1865" s="6"/>
      <c r="BF1865" s="6"/>
      <c r="BG1865" s="8">
        <v>0</v>
      </c>
      <c r="BH1865" s="6"/>
      <c r="BI1865" s="6"/>
      <c r="BJ1865" s="6"/>
      <c r="BK1865" s="4"/>
      <c r="BL1865" s="4"/>
      <c r="BM1865" s="4">
        <v>1</v>
      </c>
      <c r="BN1865" s="6"/>
      <c r="BO1865" s="6"/>
      <c r="BP1865" s="4"/>
      <c r="BQ1865" s="6"/>
      <c r="BR1865" s="4">
        <f t="shared" si="413"/>
        <v>5038</v>
      </c>
      <c r="BS1865" s="4">
        <f t="shared" si="414"/>
        <v>4963</v>
      </c>
      <c r="BT1865" s="4">
        <f t="shared" si="415"/>
        <v>75</v>
      </c>
      <c r="BU1865" s="4" t="s">
        <v>1214</v>
      </c>
      <c r="BV1865" s="4"/>
      <c r="BW1865" s="4"/>
    </row>
    <row r="1866" spans="1:75">
      <c r="A1866" s="4" t="s">
        <v>151</v>
      </c>
      <c r="B1866" s="18">
        <v>40855</v>
      </c>
      <c r="C1866" s="4" t="s">
        <v>179</v>
      </c>
      <c r="D1866" s="5">
        <v>2011</v>
      </c>
      <c r="E1866" s="4" t="str">
        <f t="shared" si="411"/>
        <v>PierceGeneral2011</v>
      </c>
      <c r="F1866" s="4">
        <v>414360</v>
      </c>
      <c r="G1866" s="4">
        <v>45461</v>
      </c>
      <c r="K1866" s="6">
        <f t="shared" si="412"/>
        <v>0</v>
      </c>
      <c r="M1866" s="4">
        <v>0</v>
      </c>
      <c r="N1866" s="4">
        <v>206426</v>
      </c>
      <c r="O1866" s="4">
        <v>204895</v>
      </c>
      <c r="P1866" s="4">
        <v>0</v>
      </c>
      <c r="Q1866" s="6"/>
      <c r="R1866" s="4">
        <v>1567</v>
      </c>
      <c r="S1866" s="6"/>
      <c r="T1866" s="6"/>
      <c r="U1866" s="6"/>
      <c r="V1866" s="6"/>
      <c r="W1866" s="6"/>
      <c r="X1866" s="4">
        <v>0</v>
      </c>
      <c r="Z1866" s="4">
        <v>10251</v>
      </c>
      <c r="AA1866" s="4">
        <v>2363</v>
      </c>
      <c r="AB1866" s="4">
        <v>2342</v>
      </c>
      <c r="AC1866" s="4">
        <v>21</v>
      </c>
      <c r="AD1866" s="6"/>
      <c r="AE1866" s="6"/>
      <c r="AF1866" s="6"/>
      <c r="AG1866" s="6"/>
      <c r="AH1866" s="4">
        <v>0</v>
      </c>
      <c r="AI1866" s="4">
        <v>0</v>
      </c>
      <c r="AJ1866" s="6"/>
      <c r="AK1866" s="6"/>
      <c r="AL1866" s="6"/>
      <c r="AM1866" s="6"/>
      <c r="AO1866" s="4">
        <v>101</v>
      </c>
      <c r="AQ1866" s="4">
        <v>38</v>
      </c>
      <c r="AR1866" s="4">
        <v>63</v>
      </c>
      <c r="AS1866" s="6"/>
      <c r="AT1866" s="6"/>
      <c r="AU1866" s="6"/>
      <c r="AV1866" s="6"/>
      <c r="AW1866" s="4">
        <v>2363</v>
      </c>
      <c r="AX1866" s="4">
        <v>2342</v>
      </c>
      <c r="AY1866" s="6"/>
      <c r="AZ1866" s="4">
        <v>319</v>
      </c>
      <c r="BA1866" s="6"/>
      <c r="BB1866" s="6"/>
      <c r="BC1866" s="6"/>
      <c r="BD1866" s="6"/>
      <c r="BE1866" s="6"/>
      <c r="BF1866" s="6"/>
      <c r="BG1866" s="8">
        <v>12</v>
      </c>
      <c r="BH1866" s="6"/>
      <c r="BI1866" s="6"/>
      <c r="BJ1866" s="6"/>
      <c r="BM1866" s="4">
        <v>48</v>
      </c>
      <c r="BN1866" s="6"/>
      <c r="BO1866" s="6"/>
      <c r="BQ1866" s="6"/>
      <c r="BR1866" s="4">
        <f t="shared" si="413"/>
        <v>203643</v>
      </c>
      <c r="BS1866" s="4">
        <f t="shared" si="414"/>
        <v>202196</v>
      </c>
      <c r="BT1866" s="4">
        <f t="shared" si="415"/>
        <v>1447</v>
      </c>
      <c r="BU1866" s="4" t="s">
        <v>1214</v>
      </c>
    </row>
    <row r="1867" spans="1:75">
      <c r="A1867" s="4" t="s">
        <v>153</v>
      </c>
      <c r="B1867" s="18">
        <v>40855</v>
      </c>
      <c r="C1867" s="4" t="s">
        <v>179</v>
      </c>
      <c r="D1867" s="5">
        <v>2011</v>
      </c>
      <c r="E1867" s="4" t="str">
        <f t="shared" si="411"/>
        <v>San JuanGeneral2011</v>
      </c>
      <c r="F1867" s="4">
        <v>11573</v>
      </c>
      <c r="G1867" s="4">
        <v>630</v>
      </c>
      <c r="K1867" s="6">
        <f t="shared" si="412"/>
        <v>0</v>
      </c>
      <c r="M1867" s="4">
        <v>0</v>
      </c>
      <c r="N1867" s="4">
        <v>8090</v>
      </c>
      <c r="O1867" s="4">
        <v>8049</v>
      </c>
      <c r="P1867" s="4">
        <v>0</v>
      </c>
      <c r="Q1867" s="6"/>
      <c r="R1867" s="4">
        <v>41</v>
      </c>
      <c r="S1867" s="6"/>
      <c r="T1867" s="6"/>
      <c r="U1867" s="6"/>
      <c r="V1867" s="6"/>
      <c r="W1867" s="6"/>
      <c r="X1867" s="4">
        <v>0</v>
      </c>
      <c r="Z1867" s="4">
        <v>188</v>
      </c>
      <c r="AA1867" s="4">
        <v>43</v>
      </c>
      <c r="AB1867" s="4">
        <v>43</v>
      </c>
      <c r="AC1867" s="4">
        <v>0</v>
      </c>
      <c r="AD1867" s="6"/>
      <c r="AE1867" s="6"/>
      <c r="AF1867" s="6"/>
      <c r="AG1867" s="6"/>
      <c r="AH1867" s="4">
        <v>0</v>
      </c>
      <c r="AI1867" s="4">
        <v>0</v>
      </c>
      <c r="AJ1867" s="6"/>
      <c r="AK1867" s="6"/>
      <c r="AL1867" s="6"/>
      <c r="AM1867" s="6"/>
      <c r="AO1867" s="4">
        <v>0</v>
      </c>
      <c r="AQ1867" s="4">
        <v>0</v>
      </c>
      <c r="AR1867" s="4">
        <v>0</v>
      </c>
      <c r="AS1867" s="6"/>
      <c r="AT1867" s="6"/>
      <c r="AU1867" s="6"/>
      <c r="AV1867" s="6"/>
      <c r="AW1867" s="4">
        <v>43</v>
      </c>
      <c r="AX1867" s="4">
        <v>43</v>
      </c>
      <c r="AY1867" s="6"/>
      <c r="AZ1867" s="4">
        <v>0</v>
      </c>
      <c r="BA1867" s="6"/>
      <c r="BB1867" s="6"/>
      <c r="BC1867" s="6"/>
      <c r="BD1867" s="6"/>
      <c r="BE1867" s="6"/>
      <c r="BF1867" s="6"/>
      <c r="BG1867" s="8">
        <v>34</v>
      </c>
      <c r="BH1867" s="6"/>
      <c r="BI1867" s="6"/>
      <c r="BJ1867" s="6"/>
      <c r="BM1867" s="4">
        <v>34</v>
      </c>
      <c r="BN1867" s="6"/>
      <c r="BO1867" s="6"/>
      <c r="BQ1867" s="6"/>
      <c r="BR1867" s="4">
        <f t="shared" si="413"/>
        <v>8047</v>
      </c>
      <c r="BS1867" s="4">
        <f t="shared" si="414"/>
        <v>8006</v>
      </c>
      <c r="BT1867" s="4">
        <f t="shared" si="415"/>
        <v>41</v>
      </c>
      <c r="BU1867" s="4" t="s">
        <v>1214</v>
      </c>
    </row>
    <row r="1868" spans="1:75">
      <c r="A1868" s="4" t="s">
        <v>155</v>
      </c>
      <c r="B1868" s="18">
        <v>40855</v>
      </c>
      <c r="C1868" s="4" t="s">
        <v>179</v>
      </c>
      <c r="D1868" s="5">
        <v>2011</v>
      </c>
      <c r="E1868" s="4" t="str">
        <f t="shared" si="411"/>
        <v>SkagitGeneral2011</v>
      </c>
      <c r="F1868" s="4">
        <v>65287</v>
      </c>
      <c r="G1868" s="4">
        <v>3709</v>
      </c>
      <c r="K1868" s="6">
        <f t="shared" si="412"/>
        <v>0</v>
      </c>
      <c r="M1868" s="4">
        <v>0</v>
      </c>
      <c r="N1868" s="4">
        <v>38419</v>
      </c>
      <c r="O1868" s="4">
        <v>38256</v>
      </c>
      <c r="P1868" s="4">
        <v>0</v>
      </c>
      <c r="Q1868" s="6"/>
      <c r="R1868" s="4">
        <v>163</v>
      </c>
      <c r="S1868" s="6"/>
      <c r="T1868" s="6"/>
      <c r="U1868" s="6"/>
      <c r="V1868" s="6"/>
      <c r="W1868" s="6"/>
      <c r="X1868" s="4">
        <v>0</v>
      </c>
      <c r="Z1868" s="4">
        <v>335</v>
      </c>
      <c r="AA1868" s="4">
        <v>87</v>
      </c>
      <c r="AB1868" s="4">
        <v>87</v>
      </c>
      <c r="AC1868" s="4">
        <v>0</v>
      </c>
      <c r="AD1868" s="6"/>
      <c r="AE1868" s="6"/>
      <c r="AF1868" s="6"/>
      <c r="AG1868" s="6"/>
      <c r="AH1868" s="4">
        <v>0</v>
      </c>
      <c r="AI1868" s="4">
        <v>0</v>
      </c>
      <c r="AJ1868" s="6"/>
      <c r="AK1868" s="6"/>
      <c r="AL1868" s="6"/>
      <c r="AM1868" s="6"/>
      <c r="AO1868" s="4">
        <v>4</v>
      </c>
      <c r="AQ1868" s="4">
        <v>4</v>
      </c>
      <c r="AR1868" s="4">
        <v>0</v>
      </c>
      <c r="AS1868" s="6"/>
      <c r="AT1868" s="6"/>
      <c r="AU1868" s="6"/>
      <c r="AV1868" s="6"/>
      <c r="AW1868" s="4">
        <v>87</v>
      </c>
      <c r="AX1868" s="4">
        <v>87</v>
      </c>
      <c r="AY1868" s="6"/>
      <c r="AZ1868" s="4">
        <v>0</v>
      </c>
      <c r="BA1868" s="6"/>
      <c r="BB1868" s="6"/>
      <c r="BC1868" s="6"/>
      <c r="BD1868" s="6"/>
      <c r="BE1868" s="6"/>
      <c r="BF1868" s="6"/>
      <c r="BG1868" s="8">
        <v>24</v>
      </c>
      <c r="BH1868" s="6"/>
      <c r="BI1868" s="6"/>
      <c r="BJ1868" s="6"/>
      <c r="BM1868" s="4">
        <v>3</v>
      </c>
      <c r="BN1868" s="6"/>
      <c r="BO1868" s="6"/>
      <c r="BQ1868" s="6"/>
      <c r="BR1868" s="4">
        <f t="shared" si="413"/>
        <v>38328</v>
      </c>
      <c r="BS1868" s="4">
        <f t="shared" si="414"/>
        <v>38165</v>
      </c>
      <c r="BT1868" s="4">
        <f t="shared" si="415"/>
        <v>163</v>
      </c>
      <c r="BU1868" s="4" t="s">
        <v>1214</v>
      </c>
    </row>
    <row r="1869" spans="1:75">
      <c r="A1869" s="4" t="s">
        <v>157</v>
      </c>
      <c r="B1869" s="18">
        <v>40855</v>
      </c>
      <c r="C1869" s="4" t="s">
        <v>179</v>
      </c>
      <c r="D1869" s="5">
        <v>2011</v>
      </c>
      <c r="E1869" s="4" t="str">
        <f t="shared" si="411"/>
        <v>SkamaniaGeneral2011</v>
      </c>
      <c r="F1869" s="4">
        <v>6617</v>
      </c>
      <c r="G1869" s="4">
        <v>639</v>
      </c>
      <c r="K1869" s="6">
        <f t="shared" si="412"/>
        <v>0</v>
      </c>
      <c r="M1869" s="4">
        <v>0</v>
      </c>
      <c r="N1869" s="4">
        <v>3404</v>
      </c>
      <c r="O1869" s="4">
        <v>3388</v>
      </c>
      <c r="P1869" s="4">
        <v>0</v>
      </c>
      <c r="Q1869" s="6"/>
      <c r="R1869" s="4">
        <v>16</v>
      </c>
      <c r="S1869" s="6"/>
      <c r="T1869" s="6"/>
      <c r="U1869" s="6"/>
      <c r="V1869" s="6"/>
      <c r="W1869" s="6"/>
      <c r="X1869" s="4">
        <v>0</v>
      </c>
      <c r="Z1869" s="4">
        <v>54</v>
      </c>
      <c r="AA1869" s="4">
        <v>10</v>
      </c>
      <c r="AB1869" s="4">
        <v>10</v>
      </c>
      <c r="AC1869" s="4">
        <v>0</v>
      </c>
      <c r="AD1869" s="6"/>
      <c r="AE1869" s="6"/>
      <c r="AF1869" s="6"/>
      <c r="AG1869" s="6"/>
      <c r="AH1869" s="4">
        <v>0</v>
      </c>
      <c r="AI1869" s="4">
        <v>0</v>
      </c>
      <c r="AJ1869" s="6"/>
      <c r="AK1869" s="6"/>
      <c r="AL1869" s="6"/>
      <c r="AM1869" s="6"/>
      <c r="AO1869" s="4">
        <v>1</v>
      </c>
      <c r="AQ1869" s="4">
        <v>1</v>
      </c>
      <c r="AR1869" s="4">
        <v>0</v>
      </c>
      <c r="AS1869" s="6"/>
      <c r="AT1869" s="6"/>
      <c r="AU1869" s="6"/>
      <c r="AV1869" s="6"/>
      <c r="AW1869" s="4">
        <v>10</v>
      </c>
      <c r="AX1869" s="4">
        <v>10</v>
      </c>
      <c r="AY1869" s="6"/>
      <c r="AZ1869" s="4">
        <v>1</v>
      </c>
      <c r="BA1869" s="6"/>
      <c r="BB1869" s="6"/>
      <c r="BC1869" s="6"/>
      <c r="BD1869" s="6"/>
      <c r="BE1869" s="6"/>
      <c r="BF1869" s="6"/>
      <c r="BG1869" s="8">
        <v>0</v>
      </c>
      <c r="BH1869" s="6"/>
      <c r="BI1869" s="6"/>
      <c r="BJ1869" s="6"/>
      <c r="BM1869" s="4">
        <v>1</v>
      </c>
      <c r="BN1869" s="6"/>
      <c r="BO1869" s="6"/>
      <c r="BQ1869" s="6"/>
      <c r="BR1869" s="4">
        <f t="shared" si="413"/>
        <v>3392</v>
      </c>
      <c r="BS1869" s="4">
        <f t="shared" si="414"/>
        <v>3376</v>
      </c>
      <c r="BT1869" s="4">
        <f t="shared" si="415"/>
        <v>16</v>
      </c>
      <c r="BU1869" s="4" t="s">
        <v>1214</v>
      </c>
    </row>
    <row r="1870" spans="1:75">
      <c r="A1870" s="4" t="s">
        <v>1246</v>
      </c>
      <c r="B1870" s="18">
        <v>40855</v>
      </c>
      <c r="C1870" s="4" t="s">
        <v>179</v>
      </c>
      <c r="D1870" s="5">
        <v>2011</v>
      </c>
      <c r="E1870" s="4" t="str">
        <f t="shared" si="411"/>
        <v>Snohomish*General2011</v>
      </c>
      <c r="F1870" s="4">
        <v>384165</v>
      </c>
      <c r="G1870" s="4">
        <v>122529</v>
      </c>
      <c r="K1870" s="6">
        <f t="shared" si="412"/>
        <v>0</v>
      </c>
      <c r="M1870" s="4">
        <v>0</v>
      </c>
      <c r="N1870" s="4">
        <v>202288</v>
      </c>
      <c r="O1870" s="4">
        <v>200128</v>
      </c>
      <c r="P1870" s="4">
        <v>0</v>
      </c>
      <c r="Q1870" s="6"/>
      <c r="R1870" s="4">
        <v>2158</v>
      </c>
      <c r="S1870" s="6"/>
      <c r="T1870" s="6"/>
      <c r="U1870" s="6"/>
      <c r="V1870" s="6"/>
      <c r="W1870" s="6"/>
      <c r="X1870" s="4">
        <v>0</v>
      </c>
      <c r="Z1870" s="4">
        <v>3336</v>
      </c>
      <c r="AA1870" s="4">
        <v>722</v>
      </c>
      <c r="AB1870" s="4">
        <v>720</v>
      </c>
      <c r="AC1870" s="4">
        <v>2</v>
      </c>
      <c r="AD1870" s="6"/>
      <c r="AE1870" s="6"/>
      <c r="AF1870" s="6"/>
      <c r="AG1870" s="6"/>
      <c r="AH1870" s="4">
        <v>0</v>
      </c>
      <c r="AI1870" s="4">
        <v>0</v>
      </c>
      <c r="AJ1870" s="6"/>
      <c r="AK1870" s="6"/>
      <c r="AL1870" s="6"/>
      <c r="AM1870" s="6"/>
      <c r="AO1870" s="4">
        <v>39</v>
      </c>
      <c r="AQ1870" s="4">
        <v>13</v>
      </c>
      <c r="AR1870" s="4">
        <v>26</v>
      </c>
      <c r="AS1870" s="6"/>
      <c r="AT1870" s="6"/>
      <c r="AU1870" s="6"/>
      <c r="AV1870" s="6"/>
      <c r="AW1870" s="4">
        <v>722</v>
      </c>
      <c r="AX1870" s="4">
        <v>720</v>
      </c>
      <c r="AY1870" s="6"/>
      <c r="AZ1870" s="4">
        <v>232</v>
      </c>
      <c r="BA1870" s="6"/>
      <c r="BB1870" s="6"/>
      <c r="BC1870" s="6"/>
      <c r="BD1870" s="6"/>
      <c r="BE1870" s="6"/>
      <c r="BF1870" s="6"/>
      <c r="BG1870" s="8">
        <v>32</v>
      </c>
      <c r="BH1870" s="6"/>
      <c r="BI1870" s="6"/>
      <c r="BJ1870" s="6"/>
      <c r="BM1870" s="4">
        <v>349</v>
      </c>
      <c r="BN1870" s="6"/>
      <c r="BO1870" s="6"/>
      <c r="BQ1870" s="6"/>
      <c r="BR1870" s="4">
        <f t="shared" si="413"/>
        <v>201295</v>
      </c>
      <c r="BS1870" s="4">
        <f t="shared" si="414"/>
        <v>199163</v>
      </c>
      <c r="BT1870" s="4">
        <f t="shared" si="415"/>
        <v>2132</v>
      </c>
      <c r="BU1870" s="4" t="s">
        <v>1214</v>
      </c>
    </row>
    <row r="1871" spans="1:75">
      <c r="A1871" s="4" t="s">
        <v>161</v>
      </c>
      <c r="B1871" s="18">
        <v>40855</v>
      </c>
      <c r="C1871" s="4" t="s">
        <v>179</v>
      </c>
      <c r="D1871" s="5">
        <v>2011</v>
      </c>
      <c r="E1871" s="4" t="str">
        <f t="shared" si="411"/>
        <v>SpokaneGeneral2011</v>
      </c>
      <c r="F1871" s="4">
        <v>265970</v>
      </c>
      <c r="G1871" s="4">
        <v>31258</v>
      </c>
      <c r="K1871" s="6">
        <f t="shared" si="412"/>
        <v>0</v>
      </c>
      <c r="M1871" s="4">
        <v>0</v>
      </c>
      <c r="N1871" s="4">
        <v>151866</v>
      </c>
      <c r="O1871" s="4">
        <v>150265</v>
      </c>
      <c r="P1871" s="4">
        <v>0</v>
      </c>
      <c r="Q1871" s="6"/>
      <c r="R1871" s="4">
        <v>1601</v>
      </c>
      <c r="S1871" s="6"/>
      <c r="T1871" s="6"/>
      <c r="U1871" s="6"/>
      <c r="V1871" s="6"/>
      <c r="W1871" s="6"/>
      <c r="X1871" s="4">
        <v>0</v>
      </c>
      <c r="Z1871" s="4">
        <v>4033</v>
      </c>
      <c r="AA1871" s="4">
        <v>845</v>
      </c>
      <c r="AB1871" s="4">
        <v>845</v>
      </c>
      <c r="AC1871" s="4">
        <v>0</v>
      </c>
      <c r="AD1871" s="6"/>
      <c r="AE1871" s="6"/>
      <c r="AF1871" s="6"/>
      <c r="AG1871" s="6"/>
      <c r="AH1871" s="4">
        <v>0</v>
      </c>
      <c r="AI1871" s="4">
        <v>0</v>
      </c>
      <c r="AJ1871" s="6"/>
      <c r="AK1871" s="6"/>
      <c r="AL1871" s="6"/>
      <c r="AM1871" s="6"/>
      <c r="AO1871" s="4">
        <v>179</v>
      </c>
      <c r="AQ1871" s="4">
        <v>146</v>
      </c>
      <c r="AR1871" s="4">
        <v>33</v>
      </c>
      <c r="AS1871" s="6"/>
      <c r="AT1871" s="6"/>
      <c r="AU1871" s="6"/>
      <c r="AV1871" s="6"/>
      <c r="AW1871" s="4">
        <v>845</v>
      </c>
      <c r="AX1871" s="4">
        <v>845</v>
      </c>
      <c r="AY1871" s="6"/>
      <c r="AZ1871" s="4">
        <v>14</v>
      </c>
      <c r="BA1871" s="6"/>
      <c r="BB1871" s="6"/>
      <c r="BC1871" s="6"/>
      <c r="BD1871" s="6"/>
      <c r="BE1871" s="6"/>
      <c r="BF1871" s="6"/>
      <c r="BG1871" s="8">
        <v>25</v>
      </c>
      <c r="BH1871" s="6"/>
      <c r="BI1871" s="6"/>
      <c r="BJ1871" s="6"/>
      <c r="BM1871" s="4">
        <v>58</v>
      </c>
      <c r="BN1871" s="6"/>
      <c r="BO1871" s="6"/>
      <c r="BQ1871" s="6"/>
      <c r="BR1871" s="4">
        <f t="shared" si="413"/>
        <v>150828</v>
      </c>
      <c r="BS1871" s="4">
        <f t="shared" si="414"/>
        <v>149260</v>
      </c>
      <c r="BT1871" s="4">
        <f t="shared" si="415"/>
        <v>1568</v>
      </c>
      <c r="BU1871" s="4" t="s">
        <v>1214</v>
      </c>
    </row>
    <row r="1872" spans="1:75">
      <c r="A1872" s="4" t="s">
        <v>163</v>
      </c>
      <c r="B1872" s="18">
        <v>40855</v>
      </c>
      <c r="C1872" s="4" t="s">
        <v>179</v>
      </c>
      <c r="D1872" s="5">
        <v>2011</v>
      </c>
      <c r="E1872" s="4" t="str">
        <f t="shared" si="411"/>
        <v>StevensGeneral2011</v>
      </c>
      <c r="F1872" s="4">
        <v>27202</v>
      </c>
      <c r="G1872" s="4">
        <v>2345</v>
      </c>
      <c r="K1872" s="6">
        <f t="shared" si="412"/>
        <v>0</v>
      </c>
      <c r="M1872" s="4">
        <v>0</v>
      </c>
      <c r="N1872" s="4">
        <v>16081</v>
      </c>
      <c r="O1872" s="4">
        <v>15966</v>
      </c>
      <c r="P1872" s="4">
        <v>0</v>
      </c>
      <c r="Q1872" s="6"/>
      <c r="R1872" s="4">
        <v>115</v>
      </c>
      <c r="S1872" s="6"/>
      <c r="T1872" s="6"/>
      <c r="U1872" s="6"/>
      <c r="V1872" s="6"/>
      <c r="W1872" s="6"/>
      <c r="X1872" s="4">
        <v>0</v>
      </c>
      <c r="Z1872" s="4">
        <v>208</v>
      </c>
      <c r="AA1872" s="4">
        <v>47</v>
      </c>
      <c r="AB1872" s="4">
        <v>46</v>
      </c>
      <c r="AC1872" s="4">
        <v>1</v>
      </c>
      <c r="AD1872" s="6"/>
      <c r="AE1872" s="6"/>
      <c r="AF1872" s="6"/>
      <c r="AG1872" s="6"/>
      <c r="AH1872" s="4">
        <v>0</v>
      </c>
      <c r="AI1872" s="4">
        <v>0</v>
      </c>
      <c r="AJ1872" s="6"/>
      <c r="AK1872" s="6"/>
      <c r="AL1872" s="6"/>
      <c r="AM1872" s="6"/>
      <c r="AO1872" s="4">
        <v>2</v>
      </c>
      <c r="AQ1872" s="4">
        <v>1</v>
      </c>
      <c r="AR1872" s="4">
        <v>1</v>
      </c>
      <c r="AS1872" s="6"/>
      <c r="AT1872" s="6"/>
      <c r="AU1872" s="6"/>
      <c r="AV1872" s="6"/>
      <c r="AW1872" s="4">
        <v>47</v>
      </c>
      <c r="AX1872" s="4">
        <v>46</v>
      </c>
      <c r="AY1872" s="6"/>
      <c r="AZ1872" s="4">
        <v>0</v>
      </c>
      <c r="BA1872" s="6"/>
      <c r="BB1872" s="6"/>
      <c r="BC1872" s="6"/>
      <c r="BD1872" s="6"/>
      <c r="BE1872" s="6"/>
      <c r="BF1872" s="6"/>
      <c r="BG1872" s="8">
        <v>0</v>
      </c>
      <c r="BH1872" s="6"/>
      <c r="BI1872" s="6"/>
      <c r="BJ1872" s="6"/>
      <c r="BM1872" s="4">
        <v>0</v>
      </c>
      <c r="BN1872" s="6"/>
      <c r="BO1872" s="6"/>
      <c r="BQ1872" s="6"/>
      <c r="BR1872" s="4">
        <f t="shared" si="413"/>
        <v>16032</v>
      </c>
      <c r="BS1872" s="4">
        <f t="shared" si="414"/>
        <v>15919</v>
      </c>
      <c r="BT1872" s="4">
        <f t="shared" si="415"/>
        <v>113</v>
      </c>
      <c r="BU1872" s="4" t="s">
        <v>1214</v>
      </c>
    </row>
    <row r="1873" spans="1:73">
      <c r="A1873" s="4" t="s">
        <v>166</v>
      </c>
      <c r="B1873" s="18">
        <v>40855</v>
      </c>
      <c r="C1873" s="4" t="s">
        <v>179</v>
      </c>
      <c r="D1873" s="5">
        <v>2011</v>
      </c>
      <c r="E1873" s="4" t="str">
        <f t="shared" si="411"/>
        <v>ThurstonGeneral2011</v>
      </c>
      <c r="F1873" s="4">
        <v>152475</v>
      </c>
      <c r="G1873" s="4">
        <v>13972</v>
      </c>
      <c r="K1873" s="6">
        <f t="shared" si="412"/>
        <v>0</v>
      </c>
      <c r="M1873" s="4">
        <v>0</v>
      </c>
      <c r="N1873" s="4">
        <v>81218</v>
      </c>
      <c r="O1873" s="4">
        <v>80871</v>
      </c>
      <c r="P1873" s="4">
        <v>0</v>
      </c>
      <c r="Q1873" s="6"/>
      <c r="R1873" s="4">
        <v>347</v>
      </c>
      <c r="S1873" s="6"/>
      <c r="T1873" s="6"/>
      <c r="U1873" s="6"/>
      <c r="V1873" s="6"/>
      <c r="W1873" s="6"/>
      <c r="X1873" s="4">
        <v>0</v>
      </c>
      <c r="Z1873" s="4">
        <v>4702</v>
      </c>
      <c r="AA1873" s="4">
        <v>843</v>
      </c>
      <c r="AB1873" s="4">
        <v>824</v>
      </c>
      <c r="AC1873" s="4">
        <v>19</v>
      </c>
      <c r="AD1873" s="6"/>
      <c r="AE1873" s="6"/>
      <c r="AF1873" s="6"/>
      <c r="AG1873" s="6"/>
      <c r="AH1873" s="4">
        <v>0</v>
      </c>
      <c r="AI1873" s="4">
        <v>0</v>
      </c>
      <c r="AJ1873" s="6"/>
      <c r="AK1873" s="6"/>
      <c r="AL1873" s="6"/>
      <c r="AM1873" s="6"/>
      <c r="AO1873" s="4">
        <v>21</v>
      </c>
      <c r="AQ1873" s="4">
        <v>11</v>
      </c>
      <c r="AR1873" s="4">
        <v>10</v>
      </c>
      <c r="AS1873" s="6"/>
      <c r="AT1873" s="6"/>
      <c r="AU1873" s="6"/>
      <c r="AV1873" s="6"/>
      <c r="AW1873" s="4">
        <v>843</v>
      </c>
      <c r="AX1873" s="4">
        <v>824</v>
      </c>
      <c r="AY1873" s="6"/>
      <c r="AZ1873" s="4">
        <v>42</v>
      </c>
      <c r="BA1873" s="6"/>
      <c r="BB1873" s="6"/>
      <c r="BC1873" s="6"/>
      <c r="BD1873" s="6"/>
      <c r="BE1873" s="6"/>
      <c r="BF1873" s="6"/>
      <c r="BG1873" s="8">
        <v>36</v>
      </c>
      <c r="BH1873" s="6"/>
      <c r="BI1873" s="6"/>
      <c r="BJ1873" s="6"/>
      <c r="BM1873" s="4">
        <v>33</v>
      </c>
      <c r="BN1873" s="6"/>
      <c r="BO1873" s="6"/>
      <c r="BQ1873" s="6"/>
      <c r="BR1873" s="4">
        <f t="shared" si="413"/>
        <v>80312</v>
      </c>
      <c r="BS1873" s="4">
        <f t="shared" si="414"/>
        <v>79994</v>
      </c>
      <c r="BT1873" s="4">
        <f t="shared" si="415"/>
        <v>318</v>
      </c>
      <c r="BU1873" s="4" t="s">
        <v>1214</v>
      </c>
    </row>
    <row r="1874" spans="1:73">
      <c r="A1874" s="4" t="s">
        <v>168</v>
      </c>
      <c r="B1874" s="18">
        <v>40855</v>
      </c>
      <c r="C1874" s="4" t="s">
        <v>179</v>
      </c>
      <c r="D1874" s="5">
        <v>2011</v>
      </c>
      <c r="E1874" s="4" t="str">
        <f t="shared" si="411"/>
        <v>WahkiakumGeneral2011</v>
      </c>
      <c r="F1874" s="4">
        <v>2803</v>
      </c>
      <c r="G1874" s="4">
        <v>59</v>
      </c>
      <c r="K1874" s="6">
        <f t="shared" si="412"/>
        <v>0</v>
      </c>
      <c r="M1874" s="4">
        <v>0</v>
      </c>
      <c r="N1874" s="4">
        <v>1621</v>
      </c>
      <c r="O1874" s="4">
        <v>1618</v>
      </c>
      <c r="P1874" s="4">
        <v>0</v>
      </c>
      <c r="Q1874" s="6"/>
      <c r="R1874" s="4">
        <v>3</v>
      </c>
      <c r="S1874" s="6"/>
      <c r="T1874" s="6"/>
      <c r="U1874" s="6"/>
      <c r="V1874" s="6"/>
      <c r="W1874" s="6"/>
      <c r="X1874" s="4">
        <v>0</v>
      </c>
      <c r="Z1874" s="4">
        <v>28</v>
      </c>
      <c r="AA1874" s="4">
        <v>5</v>
      </c>
      <c r="AB1874" s="4">
        <v>5</v>
      </c>
      <c r="AC1874" s="4">
        <v>0</v>
      </c>
      <c r="AD1874" s="6"/>
      <c r="AE1874" s="6"/>
      <c r="AF1874" s="6"/>
      <c r="AG1874" s="6"/>
      <c r="AH1874" s="4">
        <v>0</v>
      </c>
      <c r="AI1874" s="4">
        <v>0</v>
      </c>
      <c r="AJ1874" s="6"/>
      <c r="AK1874" s="6"/>
      <c r="AL1874" s="6"/>
      <c r="AM1874" s="6"/>
      <c r="AO1874" s="4">
        <v>0</v>
      </c>
      <c r="AQ1874" s="4">
        <v>0</v>
      </c>
      <c r="AR1874" s="4">
        <v>0</v>
      </c>
      <c r="AS1874" s="6"/>
      <c r="AT1874" s="6"/>
      <c r="AU1874" s="6"/>
      <c r="AV1874" s="6"/>
      <c r="AW1874" s="4">
        <v>5</v>
      </c>
      <c r="AX1874" s="4">
        <v>5</v>
      </c>
      <c r="AY1874" s="6"/>
      <c r="AZ1874" s="4">
        <v>0</v>
      </c>
      <c r="BA1874" s="6"/>
      <c r="BB1874" s="6"/>
      <c r="BC1874" s="6"/>
      <c r="BD1874" s="6"/>
      <c r="BE1874" s="6"/>
      <c r="BF1874" s="6"/>
      <c r="BG1874" s="8">
        <v>0</v>
      </c>
      <c r="BH1874" s="6"/>
      <c r="BI1874" s="6"/>
      <c r="BJ1874" s="6"/>
      <c r="BM1874" s="4">
        <v>0</v>
      </c>
      <c r="BN1874" s="6"/>
      <c r="BO1874" s="6"/>
      <c r="BQ1874" s="6"/>
      <c r="BR1874" s="4">
        <f t="shared" si="413"/>
        <v>1616</v>
      </c>
      <c r="BS1874" s="4">
        <f t="shared" si="414"/>
        <v>1613</v>
      </c>
      <c r="BT1874" s="4">
        <f t="shared" si="415"/>
        <v>3</v>
      </c>
      <c r="BU1874" s="4" t="s">
        <v>1214</v>
      </c>
    </row>
    <row r="1875" spans="1:73">
      <c r="A1875" s="4" t="s">
        <v>170</v>
      </c>
      <c r="B1875" s="18">
        <v>40855</v>
      </c>
      <c r="C1875" s="4" t="s">
        <v>179</v>
      </c>
      <c r="D1875" s="5">
        <v>2011</v>
      </c>
      <c r="E1875" s="4" t="str">
        <f t="shared" si="411"/>
        <v>Walla WallaGeneral2011</v>
      </c>
      <c r="F1875" s="4">
        <v>30677</v>
      </c>
      <c r="G1875" s="4">
        <v>3942</v>
      </c>
      <c r="K1875" s="6">
        <f t="shared" si="412"/>
        <v>0</v>
      </c>
      <c r="M1875" s="4">
        <v>0</v>
      </c>
      <c r="N1875" s="4">
        <v>16303</v>
      </c>
      <c r="O1875" s="4">
        <v>16175</v>
      </c>
      <c r="P1875" s="4">
        <v>0</v>
      </c>
      <c r="Q1875" s="6"/>
      <c r="R1875" s="4">
        <v>128</v>
      </c>
      <c r="S1875" s="6"/>
      <c r="T1875" s="6"/>
      <c r="U1875" s="6"/>
      <c r="V1875" s="6"/>
      <c r="W1875" s="6"/>
      <c r="X1875" s="4">
        <v>0</v>
      </c>
      <c r="Z1875" s="4">
        <v>239</v>
      </c>
      <c r="AA1875" s="4">
        <v>56</v>
      </c>
      <c r="AB1875" s="4">
        <v>56</v>
      </c>
      <c r="AC1875" s="4">
        <v>0</v>
      </c>
      <c r="AD1875" s="6"/>
      <c r="AE1875" s="6"/>
      <c r="AF1875" s="6"/>
      <c r="AG1875" s="6"/>
      <c r="AH1875" s="4">
        <v>0</v>
      </c>
      <c r="AI1875" s="4">
        <v>0</v>
      </c>
      <c r="AJ1875" s="6"/>
      <c r="AK1875" s="6"/>
      <c r="AL1875" s="6"/>
      <c r="AM1875" s="6"/>
      <c r="AO1875" s="4">
        <v>5</v>
      </c>
      <c r="AQ1875" s="4">
        <v>2</v>
      </c>
      <c r="AR1875" s="4">
        <v>3</v>
      </c>
      <c r="AS1875" s="6"/>
      <c r="AT1875" s="6"/>
      <c r="AU1875" s="6"/>
      <c r="AV1875" s="6"/>
      <c r="AW1875" s="4">
        <v>56</v>
      </c>
      <c r="AX1875" s="4">
        <v>56</v>
      </c>
      <c r="AY1875" s="6"/>
      <c r="AZ1875" s="4">
        <v>2</v>
      </c>
      <c r="BA1875" s="6"/>
      <c r="BB1875" s="6"/>
      <c r="BC1875" s="6"/>
      <c r="BD1875" s="6"/>
      <c r="BE1875" s="6"/>
      <c r="BF1875" s="6"/>
      <c r="BG1875" s="8">
        <v>2</v>
      </c>
      <c r="BH1875" s="6"/>
      <c r="BI1875" s="6"/>
      <c r="BJ1875" s="6"/>
      <c r="BM1875" s="4">
        <v>2</v>
      </c>
      <c r="BN1875" s="6"/>
      <c r="BO1875" s="6"/>
      <c r="BQ1875" s="6"/>
      <c r="BR1875" s="4">
        <f t="shared" si="413"/>
        <v>16240</v>
      </c>
      <c r="BS1875" s="4">
        <f t="shared" si="414"/>
        <v>16115</v>
      </c>
      <c r="BT1875" s="4">
        <f t="shared" si="415"/>
        <v>125</v>
      </c>
      <c r="BU1875" s="4" t="s">
        <v>1214</v>
      </c>
    </row>
    <row r="1876" spans="1:73">
      <c r="A1876" s="4" t="s">
        <v>1247</v>
      </c>
      <c r="B1876" s="18">
        <v>40855</v>
      </c>
      <c r="C1876" s="4" t="s">
        <v>179</v>
      </c>
      <c r="D1876" s="5">
        <v>2011</v>
      </c>
      <c r="E1876" s="4" t="str">
        <f t="shared" si="411"/>
        <v>Whatcom*General2011</v>
      </c>
      <c r="F1876" s="4">
        <v>117162</v>
      </c>
      <c r="G1876" s="4">
        <v>15317</v>
      </c>
      <c r="K1876" s="6">
        <f t="shared" si="412"/>
        <v>0</v>
      </c>
      <c r="M1876" s="4">
        <v>0</v>
      </c>
      <c r="N1876" s="4">
        <v>70924</v>
      </c>
      <c r="O1876" s="4">
        <v>69147</v>
      </c>
      <c r="P1876" s="4">
        <v>0</v>
      </c>
      <c r="Q1876" s="6"/>
      <c r="R1876" s="4">
        <v>1777</v>
      </c>
      <c r="S1876" s="6"/>
      <c r="T1876" s="6"/>
      <c r="U1876" s="6"/>
      <c r="V1876" s="6"/>
      <c r="W1876" s="6"/>
      <c r="X1876" s="4">
        <v>0</v>
      </c>
      <c r="Z1876" s="4">
        <v>493</v>
      </c>
      <c r="AA1876" s="4">
        <v>144</v>
      </c>
      <c r="AB1876" s="4">
        <v>142</v>
      </c>
      <c r="AC1876" s="4">
        <v>2</v>
      </c>
      <c r="AD1876" s="6"/>
      <c r="AE1876" s="6"/>
      <c r="AF1876" s="6"/>
      <c r="AG1876" s="6"/>
      <c r="AH1876" s="4">
        <v>0</v>
      </c>
      <c r="AI1876" s="4">
        <v>0</v>
      </c>
      <c r="AJ1876" s="6"/>
      <c r="AK1876" s="6"/>
      <c r="AL1876" s="6"/>
      <c r="AM1876" s="6"/>
      <c r="AO1876" s="4">
        <v>7</v>
      </c>
      <c r="AQ1876" s="4">
        <v>6</v>
      </c>
      <c r="AR1876" s="4">
        <v>1</v>
      </c>
      <c r="AS1876" s="6"/>
      <c r="AT1876" s="6"/>
      <c r="AU1876" s="6"/>
      <c r="AV1876" s="6"/>
      <c r="AW1876" s="4">
        <v>144</v>
      </c>
      <c r="AX1876" s="4">
        <v>142</v>
      </c>
      <c r="AY1876" s="6"/>
      <c r="AZ1876" s="4">
        <v>0</v>
      </c>
      <c r="BA1876" s="6"/>
      <c r="BB1876" s="6"/>
      <c r="BC1876" s="6"/>
      <c r="BD1876" s="6"/>
      <c r="BE1876" s="6"/>
      <c r="BF1876" s="6"/>
      <c r="BG1876" s="8">
        <v>24</v>
      </c>
      <c r="BH1876" s="6"/>
      <c r="BI1876" s="6"/>
      <c r="BJ1876" s="6"/>
      <c r="BM1876" s="4">
        <v>127</v>
      </c>
      <c r="BN1876" s="6"/>
      <c r="BO1876" s="6"/>
      <c r="BQ1876" s="6"/>
      <c r="BR1876" s="4">
        <f t="shared" si="413"/>
        <v>70773</v>
      </c>
      <c r="BS1876" s="4">
        <f t="shared" si="414"/>
        <v>68999</v>
      </c>
      <c r="BT1876" s="4">
        <f t="shared" si="415"/>
        <v>1774</v>
      </c>
      <c r="BU1876" s="4" t="s">
        <v>1214</v>
      </c>
    </row>
    <row r="1877" spans="1:73">
      <c r="A1877" s="4" t="s">
        <v>174</v>
      </c>
      <c r="B1877" s="18">
        <v>40855</v>
      </c>
      <c r="C1877" s="4" t="s">
        <v>179</v>
      </c>
      <c r="D1877" s="5">
        <v>2011</v>
      </c>
      <c r="E1877" s="4" t="str">
        <f t="shared" si="411"/>
        <v>WhitmanGeneral2011</v>
      </c>
      <c r="F1877" s="4">
        <v>18696</v>
      </c>
      <c r="G1877" s="4">
        <v>3534</v>
      </c>
      <c r="K1877" s="6">
        <f t="shared" si="412"/>
        <v>0</v>
      </c>
      <c r="M1877" s="4">
        <v>0</v>
      </c>
      <c r="N1877" s="4">
        <v>11006</v>
      </c>
      <c r="O1877" s="4">
        <v>10359</v>
      </c>
      <c r="P1877" s="4">
        <v>0</v>
      </c>
      <c r="Q1877" s="6"/>
      <c r="R1877" s="4">
        <v>126</v>
      </c>
      <c r="S1877" s="6"/>
      <c r="T1877" s="6"/>
      <c r="U1877" s="6"/>
      <c r="V1877" s="6"/>
      <c r="W1877" s="6"/>
      <c r="X1877" s="4">
        <v>0</v>
      </c>
      <c r="Z1877" s="4">
        <v>152</v>
      </c>
      <c r="AA1877" s="4">
        <v>47</v>
      </c>
      <c r="AB1877" s="4">
        <v>47</v>
      </c>
      <c r="AC1877" s="4">
        <v>0</v>
      </c>
      <c r="AD1877" s="6"/>
      <c r="AE1877" s="6"/>
      <c r="AF1877" s="6"/>
      <c r="AG1877" s="6"/>
      <c r="AH1877" s="4">
        <v>0</v>
      </c>
      <c r="AI1877" s="4">
        <v>0</v>
      </c>
      <c r="AJ1877" s="6"/>
      <c r="AK1877" s="6"/>
      <c r="AL1877" s="6"/>
      <c r="AM1877" s="6"/>
      <c r="AO1877" s="4">
        <v>27</v>
      </c>
      <c r="AQ1877" s="4">
        <v>18</v>
      </c>
      <c r="AR1877" s="4">
        <v>9</v>
      </c>
      <c r="AS1877" s="6"/>
      <c r="AT1877" s="6"/>
      <c r="AU1877" s="6"/>
      <c r="AV1877" s="6"/>
      <c r="AW1877" s="4">
        <v>47</v>
      </c>
      <c r="AX1877" s="4">
        <v>47</v>
      </c>
      <c r="AY1877" s="6"/>
      <c r="AZ1877" s="4">
        <v>0</v>
      </c>
      <c r="BA1877" s="6"/>
      <c r="BB1877" s="6"/>
      <c r="BC1877" s="6"/>
      <c r="BD1877" s="6"/>
      <c r="BE1877" s="6"/>
      <c r="BF1877" s="6"/>
      <c r="BG1877" s="8">
        <v>2</v>
      </c>
      <c r="BH1877" s="6"/>
      <c r="BI1877" s="6"/>
      <c r="BJ1877" s="6"/>
      <c r="BM1877" s="4">
        <v>3</v>
      </c>
      <c r="BN1877" s="6"/>
      <c r="BO1877" s="6"/>
      <c r="BQ1877" s="6"/>
      <c r="BR1877" s="4">
        <f t="shared" si="413"/>
        <v>10932</v>
      </c>
      <c r="BS1877" s="4">
        <f t="shared" si="414"/>
        <v>10294</v>
      </c>
      <c r="BT1877" s="4">
        <f t="shared" si="415"/>
        <v>638</v>
      </c>
      <c r="BU1877" s="4" t="s">
        <v>1214</v>
      </c>
    </row>
    <row r="1878" spans="1:73">
      <c r="A1878" s="4" t="s">
        <v>176</v>
      </c>
      <c r="B1878" s="18">
        <v>40855</v>
      </c>
      <c r="C1878" s="4" t="s">
        <v>179</v>
      </c>
      <c r="D1878" s="5">
        <v>2011</v>
      </c>
      <c r="E1878" s="4" t="str">
        <f t="shared" si="411"/>
        <v>YakimaGeneral2011</v>
      </c>
      <c r="F1878" s="4">
        <v>101289</v>
      </c>
      <c r="G1878" s="4">
        <v>9453</v>
      </c>
      <c r="K1878" s="6">
        <f t="shared" si="412"/>
        <v>0</v>
      </c>
      <c r="M1878" s="4">
        <v>0</v>
      </c>
      <c r="N1878" s="4">
        <v>46836</v>
      </c>
      <c r="O1878" s="4">
        <v>46711</v>
      </c>
      <c r="P1878" s="4">
        <v>0</v>
      </c>
      <c r="Q1878" s="6"/>
      <c r="R1878" s="4">
        <v>125</v>
      </c>
      <c r="S1878" s="6"/>
      <c r="T1878" s="6"/>
      <c r="U1878" s="6"/>
      <c r="V1878" s="6"/>
      <c r="W1878" s="6"/>
      <c r="X1878" s="4">
        <v>0</v>
      </c>
      <c r="Z1878" s="4">
        <v>452</v>
      </c>
      <c r="AA1878" s="4">
        <v>71</v>
      </c>
      <c r="AB1878" s="4">
        <v>71</v>
      </c>
      <c r="AC1878" s="4">
        <v>0</v>
      </c>
      <c r="AD1878" s="6"/>
      <c r="AE1878" s="6"/>
      <c r="AF1878" s="6"/>
      <c r="AG1878" s="6"/>
      <c r="AH1878" s="4">
        <v>0</v>
      </c>
      <c r="AI1878" s="4">
        <v>0</v>
      </c>
      <c r="AJ1878" s="6"/>
      <c r="AK1878" s="6"/>
      <c r="AL1878" s="6"/>
      <c r="AM1878" s="6"/>
      <c r="AO1878" s="4">
        <v>30</v>
      </c>
      <c r="AQ1878" s="4">
        <v>26</v>
      </c>
      <c r="AR1878" s="4">
        <v>4</v>
      </c>
      <c r="AS1878" s="6"/>
      <c r="AT1878" s="6"/>
      <c r="AU1878" s="6"/>
      <c r="AV1878" s="6"/>
      <c r="AW1878" s="4">
        <v>71</v>
      </c>
      <c r="AX1878" s="4">
        <v>71</v>
      </c>
      <c r="AY1878" s="6"/>
      <c r="AZ1878" s="4">
        <v>3</v>
      </c>
      <c r="BA1878" s="6"/>
      <c r="BB1878" s="6"/>
      <c r="BC1878" s="6"/>
      <c r="BD1878" s="6"/>
      <c r="BE1878" s="6"/>
      <c r="BF1878" s="6"/>
      <c r="BG1878" s="8">
        <v>16</v>
      </c>
      <c r="BH1878" s="6"/>
      <c r="BI1878" s="6"/>
      <c r="BJ1878" s="6"/>
      <c r="BM1878" s="4">
        <v>23</v>
      </c>
      <c r="BN1878" s="6"/>
      <c r="BO1878" s="6"/>
      <c r="BQ1878" s="6"/>
      <c r="BR1878" s="4">
        <f t="shared" si="413"/>
        <v>46732</v>
      </c>
      <c r="BS1878" s="4">
        <f t="shared" si="414"/>
        <v>46611</v>
      </c>
      <c r="BT1878" s="4">
        <f t="shared" si="415"/>
        <v>121</v>
      </c>
      <c r="BU1878" s="4" t="s">
        <v>1214</v>
      </c>
    </row>
    <row r="1879" spans="1:73" s="21" customFormat="1">
      <c r="A1879" s="21" t="s">
        <v>178</v>
      </c>
      <c r="B1879" s="22">
        <v>40855</v>
      </c>
      <c r="C1879" s="21" t="s">
        <v>179</v>
      </c>
      <c r="D1879" s="23">
        <v>2011</v>
      </c>
      <c r="E1879" s="21" t="str">
        <f t="shared" si="411"/>
        <v>z-TotalsGeneral2011</v>
      </c>
      <c r="F1879" s="21">
        <v>3658413</v>
      </c>
      <c r="G1879" s="21">
        <v>476448</v>
      </c>
      <c r="H1879" s="21">
        <f>SUM(H1840:H1878)</f>
        <v>0</v>
      </c>
      <c r="I1879" s="21">
        <f>SUM(I1840:I1878)</f>
        <v>0</v>
      </c>
      <c r="J1879" s="21">
        <f>SUM(J1840:J1878)</f>
        <v>0</v>
      </c>
      <c r="K1879" s="6">
        <f t="shared" si="412"/>
        <v>0</v>
      </c>
      <c r="M1879" s="21">
        <v>0</v>
      </c>
      <c r="N1879" s="21">
        <v>1967317</v>
      </c>
      <c r="O1879" s="21">
        <v>1936950</v>
      </c>
      <c r="P1879" s="21">
        <v>0</v>
      </c>
      <c r="Q1879" s="6"/>
      <c r="R1879" s="21">
        <v>29876</v>
      </c>
      <c r="S1879" s="6"/>
      <c r="T1879" s="6"/>
      <c r="U1879" s="6"/>
      <c r="V1879" s="6"/>
      <c r="W1879" s="6"/>
      <c r="X1879" s="21">
        <v>0</v>
      </c>
      <c r="Y1879" s="38"/>
      <c r="Z1879" s="21">
        <v>51027</v>
      </c>
      <c r="AA1879" s="21">
        <v>11209</v>
      </c>
      <c r="AB1879" s="21">
        <v>11043</v>
      </c>
      <c r="AC1879" s="21">
        <v>166</v>
      </c>
      <c r="AD1879" s="6"/>
      <c r="AE1879" s="6"/>
      <c r="AF1879" s="6"/>
      <c r="AG1879" s="6"/>
      <c r="AH1879" s="21">
        <v>1</v>
      </c>
      <c r="AI1879" s="21">
        <v>1</v>
      </c>
      <c r="AJ1879" s="6"/>
      <c r="AK1879" s="6"/>
      <c r="AL1879" s="6"/>
      <c r="AM1879" s="6"/>
      <c r="AO1879" s="21">
        <v>698</v>
      </c>
      <c r="AQ1879" s="21">
        <v>428</v>
      </c>
      <c r="AR1879" s="21">
        <v>270</v>
      </c>
      <c r="AS1879" s="6"/>
      <c r="AT1879" s="6"/>
      <c r="AU1879" s="6"/>
      <c r="AV1879" s="6"/>
      <c r="AW1879" s="21">
        <v>24669</v>
      </c>
      <c r="AX1879" s="21">
        <v>24396</v>
      </c>
      <c r="AY1879" s="6"/>
      <c r="AZ1879" s="21">
        <v>1346</v>
      </c>
      <c r="BA1879" s="6"/>
      <c r="BB1879" s="6"/>
      <c r="BC1879" s="6"/>
      <c r="BD1879" s="6"/>
      <c r="BE1879" s="6"/>
      <c r="BF1879" s="6"/>
      <c r="BG1879" s="21">
        <v>1260</v>
      </c>
      <c r="BH1879" s="6"/>
      <c r="BI1879" s="6"/>
      <c r="BJ1879" s="6"/>
      <c r="BM1879" s="21">
        <v>1249</v>
      </c>
      <c r="BN1879" s="6"/>
      <c r="BO1879" s="6"/>
      <c r="BQ1879" s="6"/>
      <c r="BR1879" s="21">
        <f t="shared" si="413"/>
        <v>1954063</v>
      </c>
      <c r="BS1879" s="21">
        <f t="shared" si="414"/>
        <v>1924132</v>
      </c>
      <c r="BT1879" s="21">
        <f t="shared" si="415"/>
        <v>29931</v>
      </c>
      <c r="BU1879" s="21" t="s">
        <v>1214</v>
      </c>
    </row>
    <row r="1880" spans="1:73">
      <c r="A1880" s="4" t="s">
        <v>98</v>
      </c>
      <c r="B1880" s="18">
        <v>40761</v>
      </c>
      <c r="C1880" s="4" t="s">
        <v>220</v>
      </c>
      <c r="D1880" s="5">
        <v>2011</v>
      </c>
      <c r="E1880" s="4" t="str">
        <f t="shared" si="411"/>
        <v>AdamsPrimary2011</v>
      </c>
      <c r="K1880" s="6">
        <f t="shared" si="412"/>
        <v>0</v>
      </c>
      <c r="Q1880" s="6"/>
      <c r="S1880" s="6"/>
      <c r="T1880" s="6"/>
      <c r="U1880" s="6"/>
      <c r="V1880" s="6"/>
      <c r="W1880" s="6"/>
      <c r="AD1880" s="6"/>
      <c r="AE1880" s="6"/>
      <c r="AF1880" s="6"/>
      <c r="AG1880" s="6"/>
      <c r="AJ1880" s="6"/>
      <c r="AK1880" s="6"/>
      <c r="AL1880" s="6"/>
      <c r="AM1880" s="6"/>
      <c r="AS1880" s="6"/>
      <c r="AT1880" s="6"/>
      <c r="AU1880" s="6"/>
      <c r="AV1880" s="6"/>
      <c r="AY1880" s="6"/>
      <c r="BA1880" s="6"/>
      <c r="BB1880" s="6"/>
      <c r="BC1880" s="6"/>
      <c r="BD1880" s="6"/>
      <c r="BE1880" s="6"/>
      <c r="BF1880" s="6"/>
      <c r="BH1880" s="6"/>
      <c r="BI1880" s="6"/>
      <c r="BJ1880" s="6"/>
      <c r="BN1880" s="6"/>
      <c r="BO1880" s="6"/>
      <c r="BQ1880" s="6"/>
    </row>
    <row r="1881" spans="1:73">
      <c r="A1881" s="4" t="s">
        <v>101</v>
      </c>
      <c r="B1881" s="18">
        <v>40761</v>
      </c>
      <c r="C1881" s="4" t="s">
        <v>220</v>
      </c>
      <c r="D1881" s="5">
        <v>2011</v>
      </c>
      <c r="E1881" s="4" t="str">
        <f t="shared" si="411"/>
        <v>AsotinPrimary2011</v>
      </c>
      <c r="K1881" s="6">
        <f t="shared" si="412"/>
        <v>0</v>
      </c>
      <c r="Q1881" s="6"/>
      <c r="S1881" s="6"/>
      <c r="T1881" s="6"/>
      <c r="U1881" s="6"/>
      <c r="V1881" s="6"/>
      <c r="W1881" s="6"/>
      <c r="AD1881" s="6"/>
      <c r="AE1881" s="6"/>
      <c r="AF1881" s="6"/>
      <c r="AG1881" s="6"/>
      <c r="AJ1881" s="6"/>
      <c r="AK1881" s="6"/>
      <c r="AL1881" s="6"/>
      <c r="AM1881" s="6"/>
      <c r="AS1881" s="6"/>
      <c r="AT1881" s="6"/>
      <c r="AU1881" s="6"/>
      <c r="AV1881" s="6"/>
      <c r="AY1881" s="6"/>
      <c r="BA1881" s="6"/>
      <c r="BB1881" s="6"/>
      <c r="BC1881" s="6"/>
      <c r="BD1881" s="6"/>
      <c r="BE1881" s="6"/>
      <c r="BF1881" s="6"/>
      <c r="BH1881" s="6"/>
      <c r="BI1881" s="6"/>
      <c r="BJ1881" s="6"/>
      <c r="BN1881" s="6"/>
      <c r="BO1881" s="6"/>
      <c r="BQ1881" s="6"/>
    </row>
    <row r="1882" spans="1:73">
      <c r="A1882" s="4" t="s">
        <v>103</v>
      </c>
      <c r="B1882" s="18">
        <v>40761</v>
      </c>
      <c r="C1882" s="4" t="s">
        <v>220</v>
      </c>
      <c r="D1882" s="5">
        <v>2011</v>
      </c>
      <c r="E1882" s="4" t="str">
        <f t="shared" si="411"/>
        <v>BentonPrimary2011</v>
      </c>
      <c r="K1882" s="6">
        <f t="shared" si="412"/>
        <v>0</v>
      </c>
      <c r="Q1882" s="6"/>
      <c r="S1882" s="6"/>
      <c r="T1882" s="6"/>
      <c r="U1882" s="6"/>
      <c r="V1882" s="6"/>
      <c r="W1882" s="6"/>
      <c r="AD1882" s="6"/>
      <c r="AE1882" s="6"/>
      <c r="AF1882" s="6"/>
      <c r="AG1882" s="6"/>
      <c r="AJ1882" s="6"/>
      <c r="AK1882" s="6"/>
      <c r="AL1882" s="6"/>
      <c r="AM1882" s="6"/>
      <c r="AS1882" s="6"/>
      <c r="AT1882" s="6"/>
      <c r="AU1882" s="6"/>
      <c r="AV1882" s="6"/>
      <c r="AY1882" s="6"/>
      <c r="BA1882" s="6"/>
      <c r="BB1882" s="6"/>
      <c r="BC1882" s="6"/>
      <c r="BD1882" s="6"/>
      <c r="BE1882" s="6"/>
      <c r="BF1882" s="6"/>
      <c r="BH1882" s="6"/>
      <c r="BI1882" s="6"/>
      <c r="BJ1882" s="6"/>
      <c r="BN1882" s="6"/>
      <c r="BO1882" s="6"/>
      <c r="BQ1882" s="6"/>
    </row>
    <row r="1883" spans="1:73">
      <c r="A1883" s="4" t="s">
        <v>105</v>
      </c>
      <c r="B1883" s="18">
        <v>40761</v>
      </c>
      <c r="C1883" s="4" t="s">
        <v>220</v>
      </c>
      <c r="D1883" s="5">
        <v>2011</v>
      </c>
      <c r="E1883" s="4" t="str">
        <f t="shared" si="411"/>
        <v>ChelanPrimary2011</v>
      </c>
      <c r="K1883" s="6">
        <f t="shared" si="412"/>
        <v>0</v>
      </c>
      <c r="Q1883" s="6"/>
      <c r="S1883" s="6"/>
      <c r="T1883" s="6"/>
      <c r="U1883" s="6"/>
      <c r="V1883" s="6"/>
      <c r="W1883" s="6"/>
      <c r="AD1883" s="6"/>
      <c r="AE1883" s="6"/>
      <c r="AF1883" s="6"/>
      <c r="AG1883" s="6"/>
      <c r="AJ1883" s="6"/>
      <c r="AK1883" s="6"/>
      <c r="AL1883" s="6"/>
      <c r="AM1883" s="6"/>
      <c r="AS1883" s="6"/>
      <c r="AT1883" s="6"/>
      <c r="AU1883" s="6"/>
      <c r="AV1883" s="6"/>
      <c r="AY1883" s="6"/>
      <c r="BA1883" s="6"/>
      <c r="BB1883" s="6"/>
      <c r="BC1883" s="6"/>
      <c r="BD1883" s="6"/>
      <c r="BE1883" s="6"/>
      <c r="BF1883" s="6"/>
      <c r="BH1883" s="6"/>
      <c r="BI1883" s="6"/>
      <c r="BJ1883" s="6"/>
      <c r="BN1883" s="6"/>
      <c r="BO1883" s="6"/>
      <c r="BQ1883" s="6"/>
    </row>
    <row r="1884" spans="1:73">
      <c r="A1884" s="4" t="s">
        <v>107</v>
      </c>
      <c r="B1884" s="18">
        <v>40761</v>
      </c>
      <c r="C1884" s="4" t="s">
        <v>220</v>
      </c>
      <c r="D1884" s="5">
        <v>2011</v>
      </c>
      <c r="E1884" s="4" t="str">
        <f t="shared" si="411"/>
        <v>ClallamPrimary2011</v>
      </c>
      <c r="K1884" s="6">
        <f t="shared" si="412"/>
        <v>0</v>
      </c>
      <c r="Q1884" s="6"/>
      <c r="S1884" s="6"/>
      <c r="T1884" s="6"/>
      <c r="U1884" s="6"/>
      <c r="V1884" s="6"/>
      <c r="W1884" s="6"/>
      <c r="AD1884" s="6"/>
      <c r="AE1884" s="6"/>
      <c r="AF1884" s="6"/>
      <c r="AG1884" s="6"/>
      <c r="AJ1884" s="6"/>
      <c r="AK1884" s="6"/>
      <c r="AL1884" s="6"/>
      <c r="AM1884" s="6"/>
      <c r="AS1884" s="6"/>
      <c r="AT1884" s="6"/>
      <c r="AU1884" s="6"/>
      <c r="AV1884" s="6"/>
      <c r="AY1884" s="6"/>
      <c r="BA1884" s="6"/>
      <c r="BB1884" s="6"/>
      <c r="BC1884" s="6"/>
      <c r="BD1884" s="6"/>
      <c r="BE1884" s="6"/>
      <c r="BF1884" s="6"/>
      <c r="BH1884" s="6"/>
      <c r="BI1884" s="6"/>
      <c r="BJ1884" s="6"/>
      <c r="BN1884" s="6"/>
      <c r="BO1884" s="6"/>
      <c r="BQ1884" s="6"/>
    </row>
    <row r="1885" spans="1:73">
      <c r="A1885" s="4" t="s">
        <v>109</v>
      </c>
      <c r="B1885" s="18">
        <v>40761</v>
      </c>
      <c r="C1885" s="4" t="s">
        <v>220</v>
      </c>
      <c r="D1885" s="5">
        <v>2011</v>
      </c>
      <c r="E1885" s="4" t="str">
        <f t="shared" si="411"/>
        <v>ClarkPrimary2011</v>
      </c>
      <c r="K1885" s="6">
        <f t="shared" si="412"/>
        <v>0</v>
      </c>
      <c r="Q1885" s="6"/>
      <c r="S1885" s="6"/>
      <c r="T1885" s="6"/>
      <c r="U1885" s="6"/>
      <c r="V1885" s="6"/>
      <c r="W1885" s="6"/>
      <c r="AD1885" s="6"/>
      <c r="AE1885" s="6"/>
      <c r="AF1885" s="6"/>
      <c r="AG1885" s="6"/>
      <c r="AJ1885" s="6"/>
      <c r="AK1885" s="6"/>
      <c r="AL1885" s="6"/>
      <c r="AM1885" s="6"/>
      <c r="AS1885" s="6"/>
      <c r="AT1885" s="6"/>
      <c r="AU1885" s="6"/>
      <c r="AV1885" s="6"/>
      <c r="AY1885" s="6"/>
      <c r="BA1885" s="6"/>
      <c r="BB1885" s="6"/>
      <c r="BC1885" s="6"/>
      <c r="BD1885" s="6"/>
      <c r="BE1885" s="6"/>
      <c r="BF1885" s="6"/>
      <c r="BH1885" s="6"/>
      <c r="BI1885" s="6"/>
      <c r="BJ1885" s="6"/>
      <c r="BN1885" s="6"/>
      <c r="BO1885" s="6"/>
      <c r="BQ1885" s="6"/>
    </row>
    <row r="1886" spans="1:73">
      <c r="A1886" s="4" t="s">
        <v>111</v>
      </c>
      <c r="B1886" s="18">
        <v>40761</v>
      </c>
      <c r="C1886" s="4" t="s">
        <v>220</v>
      </c>
      <c r="D1886" s="5">
        <v>2011</v>
      </c>
      <c r="E1886" s="4" t="str">
        <f t="shared" si="411"/>
        <v>ColumbiaPrimary2011</v>
      </c>
      <c r="K1886" s="6">
        <f t="shared" si="412"/>
        <v>0</v>
      </c>
      <c r="Q1886" s="6"/>
      <c r="S1886" s="6"/>
      <c r="T1886" s="6"/>
      <c r="U1886" s="6"/>
      <c r="V1886" s="6"/>
      <c r="W1886" s="6"/>
      <c r="AD1886" s="6"/>
      <c r="AE1886" s="6"/>
      <c r="AF1886" s="6"/>
      <c r="AG1886" s="6"/>
      <c r="AJ1886" s="6"/>
      <c r="AK1886" s="6"/>
      <c r="AL1886" s="6"/>
      <c r="AM1886" s="6"/>
      <c r="AS1886" s="6"/>
      <c r="AT1886" s="6"/>
      <c r="AU1886" s="6"/>
      <c r="AV1886" s="6"/>
      <c r="AY1886" s="6"/>
      <c r="BA1886" s="6"/>
      <c r="BB1886" s="6"/>
      <c r="BC1886" s="6"/>
      <c r="BD1886" s="6"/>
      <c r="BE1886" s="6"/>
      <c r="BF1886" s="6"/>
      <c r="BH1886" s="6"/>
      <c r="BI1886" s="6"/>
      <c r="BJ1886" s="6"/>
      <c r="BN1886" s="6"/>
      <c r="BO1886" s="6"/>
      <c r="BQ1886" s="6"/>
    </row>
    <row r="1887" spans="1:73">
      <c r="A1887" s="4" t="s">
        <v>113</v>
      </c>
      <c r="B1887" s="18">
        <v>40761</v>
      </c>
      <c r="C1887" s="4" t="s">
        <v>220</v>
      </c>
      <c r="D1887" s="5">
        <v>2011</v>
      </c>
      <c r="E1887" s="4" t="str">
        <f t="shared" si="411"/>
        <v>CowlitzPrimary2011</v>
      </c>
      <c r="K1887" s="6">
        <f t="shared" si="412"/>
        <v>0</v>
      </c>
      <c r="Q1887" s="6"/>
      <c r="S1887" s="6"/>
      <c r="T1887" s="6"/>
      <c r="U1887" s="6"/>
      <c r="V1887" s="6"/>
      <c r="W1887" s="6"/>
      <c r="AD1887" s="6"/>
      <c r="AE1887" s="6"/>
      <c r="AF1887" s="6"/>
      <c r="AG1887" s="6"/>
      <c r="AJ1887" s="6"/>
      <c r="AK1887" s="6"/>
      <c r="AL1887" s="6"/>
      <c r="AM1887" s="6"/>
      <c r="AS1887" s="6"/>
      <c r="AT1887" s="6"/>
      <c r="AU1887" s="6"/>
      <c r="AV1887" s="6"/>
      <c r="AY1887" s="6"/>
      <c r="BA1887" s="6"/>
      <c r="BB1887" s="6"/>
      <c r="BC1887" s="6"/>
      <c r="BD1887" s="6"/>
      <c r="BE1887" s="6"/>
      <c r="BF1887" s="6"/>
      <c r="BH1887" s="6"/>
      <c r="BI1887" s="6"/>
      <c r="BJ1887" s="6"/>
      <c r="BN1887" s="6"/>
      <c r="BO1887" s="6"/>
      <c r="BQ1887" s="6"/>
    </row>
    <row r="1888" spans="1:73">
      <c r="A1888" s="4" t="s">
        <v>115</v>
      </c>
      <c r="B1888" s="18">
        <v>40761</v>
      </c>
      <c r="C1888" s="4" t="s">
        <v>220</v>
      </c>
      <c r="D1888" s="5">
        <v>2011</v>
      </c>
      <c r="E1888" s="4" t="str">
        <f t="shared" si="411"/>
        <v>DouglasPrimary2011</v>
      </c>
      <c r="K1888" s="6">
        <f t="shared" si="412"/>
        <v>0</v>
      </c>
      <c r="Q1888" s="6"/>
      <c r="S1888" s="6"/>
      <c r="T1888" s="6"/>
      <c r="U1888" s="6"/>
      <c r="V1888" s="6"/>
      <c r="W1888" s="6"/>
      <c r="AD1888" s="6"/>
      <c r="AE1888" s="6"/>
      <c r="AF1888" s="6"/>
      <c r="AG1888" s="6"/>
      <c r="AJ1888" s="6"/>
      <c r="AK1888" s="6"/>
      <c r="AL1888" s="6"/>
      <c r="AM1888" s="6"/>
      <c r="AS1888" s="6"/>
      <c r="AT1888" s="6"/>
      <c r="AU1888" s="6"/>
      <c r="AV1888" s="6"/>
      <c r="AY1888" s="6"/>
      <c r="BA1888" s="6"/>
      <c r="BB1888" s="6"/>
      <c r="BC1888" s="6"/>
      <c r="BD1888" s="6"/>
      <c r="BE1888" s="6"/>
      <c r="BF1888" s="6"/>
      <c r="BH1888" s="6"/>
      <c r="BI1888" s="6"/>
      <c r="BJ1888" s="6"/>
      <c r="BN1888" s="6"/>
      <c r="BO1888" s="6"/>
      <c r="BQ1888" s="6"/>
    </row>
    <row r="1889" spans="1:69">
      <c r="A1889" s="4" t="s">
        <v>117</v>
      </c>
      <c r="B1889" s="18">
        <v>40761</v>
      </c>
      <c r="C1889" s="4" t="s">
        <v>220</v>
      </c>
      <c r="D1889" s="5">
        <v>2011</v>
      </c>
      <c r="E1889" s="4" t="str">
        <f t="shared" si="411"/>
        <v>FerryPrimary2011</v>
      </c>
      <c r="K1889" s="6">
        <f t="shared" si="412"/>
        <v>0</v>
      </c>
      <c r="Q1889" s="6"/>
      <c r="S1889" s="6"/>
      <c r="T1889" s="6"/>
      <c r="U1889" s="6"/>
      <c r="V1889" s="6"/>
      <c r="W1889" s="6"/>
      <c r="AD1889" s="6"/>
      <c r="AE1889" s="6"/>
      <c r="AF1889" s="6"/>
      <c r="AG1889" s="6"/>
      <c r="AJ1889" s="6"/>
      <c r="AK1889" s="6"/>
      <c r="AL1889" s="6"/>
      <c r="AM1889" s="6"/>
      <c r="AS1889" s="6"/>
      <c r="AT1889" s="6"/>
      <c r="AU1889" s="6"/>
      <c r="AV1889" s="6"/>
      <c r="AY1889" s="6"/>
      <c r="BA1889" s="6"/>
      <c r="BB1889" s="6"/>
      <c r="BC1889" s="6"/>
      <c r="BD1889" s="6"/>
      <c r="BE1889" s="6"/>
      <c r="BF1889" s="6"/>
      <c r="BH1889" s="6"/>
      <c r="BI1889" s="6"/>
      <c r="BJ1889" s="6"/>
      <c r="BN1889" s="6"/>
      <c r="BO1889" s="6"/>
      <c r="BQ1889" s="6"/>
    </row>
    <row r="1890" spans="1:69">
      <c r="A1890" s="4" t="s">
        <v>119</v>
      </c>
      <c r="B1890" s="18">
        <v>40761</v>
      </c>
      <c r="C1890" s="4" t="s">
        <v>220</v>
      </c>
      <c r="D1890" s="5">
        <v>2011</v>
      </c>
      <c r="E1890" s="4" t="str">
        <f t="shared" si="411"/>
        <v>FranklinPrimary2011</v>
      </c>
      <c r="K1890" s="6">
        <f t="shared" si="412"/>
        <v>0</v>
      </c>
      <c r="Q1890" s="6"/>
      <c r="S1890" s="6"/>
      <c r="T1890" s="6"/>
      <c r="U1890" s="6"/>
      <c r="V1890" s="6"/>
      <c r="W1890" s="6"/>
      <c r="AD1890" s="6"/>
      <c r="AE1890" s="6"/>
      <c r="AF1890" s="6"/>
      <c r="AG1890" s="6"/>
      <c r="AJ1890" s="6"/>
      <c r="AK1890" s="6"/>
      <c r="AL1890" s="6"/>
      <c r="AM1890" s="6"/>
      <c r="AS1890" s="6"/>
      <c r="AT1890" s="6"/>
      <c r="AU1890" s="6"/>
      <c r="AV1890" s="6"/>
      <c r="AY1890" s="6"/>
      <c r="BA1890" s="6"/>
      <c r="BB1890" s="6"/>
      <c r="BC1890" s="6"/>
      <c r="BD1890" s="6"/>
      <c r="BE1890" s="6"/>
      <c r="BF1890" s="6"/>
      <c r="BH1890" s="6"/>
      <c r="BI1890" s="6"/>
      <c r="BJ1890" s="6"/>
      <c r="BN1890" s="6"/>
      <c r="BO1890" s="6"/>
      <c r="BQ1890" s="6"/>
    </row>
    <row r="1891" spans="1:69">
      <c r="A1891" s="4" t="s">
        <v>121</v>
      </c>
      <c r="B1891" s="18">
        <v>40761</v>
      </c>
      <c r="C1891" s="4" t="s">
        <v>220</v>
      </c>
      <c r="D1891" s="5">
        <v>2011</v>
      </c>
      <c r="E1891" s="4" t="str">
        <f t="shared" si="411"/>
        <v>GarfieldPrimary2011</v>
      </c>
      <c r="K1891" s="6">
        <f t="shared" si="412"/>
        <v>0</v>
      </c>
      <c r="Q1891" s="6"/>
      <c r="S1891" s="6"/>
      <c r="T1891" s="6"/>
      <c r="U1891" s="6"/>
      <c r="V1891" s="6"/>
      <c r="W1891" s="6"/>
      <c r="AD1891" s="6"/>
      <c r="AE1891" s="6"/>
      <c r="AF1891" s="6"/>
      <c r="AG1891" s="6"/>
      <c r="AJ1891" s="6"/>
      <c r="AK1891" s="6"/>
      <c r="AL1891" s="6"/>
      <c r="AM1891" s="6"/>
      <c r="AS1891" s="6"/>
      <c r="AT1891" s="6"/>
      <c r="AU1891" s="6"/>
      <c r="AV1891" s="6"/>
      <c r="AY1891" s="6"/>
      <c r="BA1891" s="6"/>
      <c r="BB1891" s="6"/>
      <c r="BC1891" s="6"/>
      <c r="BD1891" s="6"/>
      <c r="BE1891" s="6"/>
      <c r="BF1891" s="6"/>
      <c r="BH1891" s="6"/>
      <c r="BI1891" s="6"/>
      <c r="BJ1891" s="6"/>
      <c r="BN1891" s="6"/>
      <c r="BO1891" s="6"/>
      <c r="BQ1891" s="6"/>
    </row>
    <row r="1892" spans="1:69">
      <c r="A1892" s="4" t="s">
        <v>123</v>
      </c>
      <c r="B1892" s="18">
        <v>40761</v>
      </c>
      <c r="C1892" s="4" t="s">
        <v>220</v>
      </c>
      <c r="D1892" s="5">
        <v>2011</v>
      </c>
      <c r="E1892" s="4" t="str">
        <f t="shared" si="411"/>
        <v>GrantPrimary2011</v>
      </c>
      <c r="K1892" s="6">
        <f t="shared" si="412"/>
        <v>0</v>
      </c>
      <c r="Q1892" s="6"/>
      <c r="S1892" s="6"/>
      <c r="T1892" s="6"/>
      <c r="U1892" s="6"/>
      <c r="V1892" s="6"/>
      <c r="W1892" s="6"/>
      <c r="AD1892" s="6"/>
      <c r="AE1892" s="6"/>
      <c r="AF1892" s="6"/>
      <c r="AG1892" s="6"/>
      <c r="AJ1892" s="6"/>
      <c r="AK1892" s="6"/>
      <c r="AL1892" s="6"/>
      <c r="AM1892" s="6"/>
      <c r="AS1892" s="6"/>
      <c r="AT1892" s="6"/>
      <c r="AU1892" s="6"/>
      <c r="AV1892" s="6"/>
      <c r="AY1892" s="6"/>
      <c r="BA1892" s="6"/>
      <c r="BB1892" s="6"/>
      <c r="BC1892" s="6"/>
      <c r="BD1892" s="6"/>
      <c r="BE1892" s="6"/>
      <c r="BF1892" s="6"/>
      <c r="BH1892" s="6"/>
      <c r="BI1892" s="6"/>
      <c r="BJ1892" s="6"/>
      <c r="BN1892" s="6"/>
      <c r="BO1892" s="6"/>
      <c r="BQ1892" s="6"/>
    </row>
    <row r="1893" spans="1:69">
      <c r="A1893" s="4" t="s">
        <v>125</v>
      </c>
      <c r="B1893" s="18">
        <v>40761</v>
      </c>
      <c r="C1893" s="4" t="s">
        <v>220</v>
      </c>
      <c r="D1893" s="5">
        <v>2011</v>
      </c>
      <c r="E1893" s="4" t="str">
        <f t="shared" si="411"/>
        <v>Grays HarborPrimary2011</v>
      </c>
      <c r="K1893" s="6">
        <f t="shared" si="412"/>
        <v>0</v>
      </c>
      <c r="Q1893" s="6"/>
      <c r="S1893" s="6"/>
      <c r="T1893" s="6"/>
      <c r="U1893" s="6"/>
      <c r="V1893" s="6"/>
      <c r="W1893" s="6"/>
      <c r="AD1893" s="6"/>
      <c r="AE1893" s="6"/>
      <c r="AF1893" s="6"/>
      <c r="AG1893" s="6"/>
      <c r="AJ1893" s="6"/>
      <c r="AK1893" s="6"/>
      <c r="AL1893" s="6"/>
      <c r="AM1893" s="6"/>
      <c r="AS1893" s="6"/>
      <c r="AT1893" s="6"/>
      <c r="AU1893" s="6"/>
      <c r="AV1893" s="6"/>
      <c r="AY1893" s="6"/>
      <c r="BA1893" s="6"/>
      <c r="BB1893" s="6"/>
      <c r="BC1893" s="6"/>
      <c r="BD1893" s="6"/>
      <c r="BE1893" s="6"/>
      <c r="BF1893" s="6"/>
      <c r="BH1893" s="6"/>
      <c r="BI1893" s="6"/>
      <c r="BJ1893" s="6"/>
      <c r="BN1893" s="6"/>
      <c r="BO1893" s="6"/>
      <c r="BQ1893" s="6"/>
    </row>
    <row r="1894" spans="1:69">
      <c r="A1894" s="4" t="s">
        <v>127</v>
      </c>
      <c r="B1894" s="18">
        <v>40761</v>
      </c>
      <c r="C1894" s="4" t="s">
        <v>220</v>
      </c>
      <c r="D1894" s="5">
        <v>2011</v>
      </c>
      <c r="E1894" s="4" t="str">
        <f t="shared" si="411"/>
        <v>IslandPrimary2011</v>
      </c>
      <c r="K1894" s="6">
        <f t="shared" si="412"/>
        <v>0</v>
      </c>
      <c r="Q1894" s="6"/>
      <c r="S1894" s="6"/>
      <c r="T1894" s="6"/>
      <c r="U1894" s="6"/>
      <c r="V1894" s="6"/>
      <c r="W1894" s="6"/>
      <c r="AD1894" s="6"/>
      <c r="AE1894" s="6"/>
      <c r="AF1894" s="6"/>
      <c r="AG1894" s="6"/>
      <c r="AJ1894" s="6"/>
      <c r="AK1894" s="6"/>
      <c r="AL1894" s="6"/>
      <c r="AM1894" s="6"/>
      <c r="AS1894" s="6"/>
      <c r="AT1894" s="6"/>
      <c r="AU1894" s="6"/>
      <c r="AV1894" s="6"/>
      <c r="AY1894" s="6"/>
      <c r="BA1894" s="6"/>
      <c r="BB1894" s="6"/>
      <c r="BC1894" s="6"/>
      <c r="BD1894" s="6"/>
      <c r="BE1894" s="6"/>
      <c r="BF1894" s="6"/>
      <c r="BH1894" s="6"/>
      <c r="BI1894" s="6"/>
      <c r="BJ1894" s="6"/>
      <c r="BN1894" s="6"/>
      <c r="BO1894" s="6"/>
      <c r="BQ1894" s="6"/>
    </row>
    <row r="1895" spans="1:69">
      <c r="A1895" s="4" t="s">
        <v>129</v>
      </c>
      <c r="B1895" s="18">
        <v>40761</v>
      </c>
      <c r="C1895" s="4" t="s">
        <v>220</v>
      </c>
      <c r="D1895" s="5">
        <v>2011</v>
      </c>
      <c r="E1895" s="4" t="str">
        <f t="shared" si="411"/>
        <v>JeffersonPrimary2011</v>
      </c>
      <c r="K1895" s="6">
        <f t="shared" si="412"/>
        <v>0</v>
      </c>
      <c r="Q1895" s="6"/>
      <c r="S1895" s="6"/>
      <c r="T1895" s="6"/>
      <c r="U1895" s="6"/>
      <c r="V1895" s="6"/>
      <c r="W1895" s="6"/>
      <c r="AD1895" s="6"/>
      <c r="AE1895" s="6"/>
      <c r="AF1895" s="6"/>
      <c r="AG1895" s="6"/>
      <c r="AJ1895" s="6"/>
      <c r="AK1895" s="6"/>
      <c r="AL1895" s="6"/>
      <c r="AM1895" s="6"/>
      <c r="AS1895" s="6"/>
      <c r="AT1895" s="6"/>
      <c r="AU1895" s="6"/>
      <c r="AV1895" s="6"/>
      <c r="AY1895" s="6"/>
      <c r="BA1895" s="6"/>
      <c r="BB1895" s="6"/>
      <c r="BC1895" s="6"/>
      <c r="BD1895" s="6"/>
      <c r="BE1895" s="6"/>
      <c r="BF1895" s="6"/>
      <c r="BH1895" s="6"/>
      <c r="BI1895" s="6"/>
      <c r="BJ1895" s="6"/>
      <c r="BN1895" s="6"/>
      <c r="BO1895" s="6"/>
      <c r="BQ1895" s="6"/>
    </row>
    <row r="1896" spans="1:69">
      <c r="A1896" s="4" t="s">
        <v>131</v>
      </c>
      <c r="B1896" s="18">
        <v>40761</v>
      </c>
      <c r="C1896" s="4" t="s">
        <v>220</v>
      </c>
      <c r="D1896" s="5">
        <v>2011</v>
      </c>
      <c r="E1896" s="4" t="str">
        <f t="shared" si="411"/>
        <v>KingPrimary2011</v>
      </c>
      <c r="K1896" s="6">
        <f t="shared" si="412"/>
        <v>0</v>
      </c>
      <c r="Q1896" s="6"/>
      <c r="S1896" s="6"/>
      <c r="T1896" s="6"/>
      <c r="U1896" s="6"/>
      <c r="V1896" s="6"/>
      <c r="W1896" s="6"/>
      <c r="AD1896" s="6"/>
      <c r="AE1896" s="6"/>
      <c r="AF1896" s="6"/>
      <c r="AG1896" s="6"/>
      <c r="AJ1896" s="6"/>
      <c r="AK1896" s="6"/>
      <c r="AL1896" s="6"/>
      <c r="AM1896" s="6"/>
      <c r="AS1896" s="6"/>
      <c r="AT1896" s="6"/>
      <c r="AU1896" s="6"/>
      <c r="AV1896" s="6"/>
      <c r="AY1896" s="6"/>
      <c r="BA1896" s="6"/>
      <c r="BB1896" s="6"/>
      <c r="BC1896" s="6"/>
      <c r="BD1896" s="6"/>
      <c r="BE1896" s="6"/>
      <c r="BF1896" s="6"/>
      <c r="BH1896" s="6"/>
      <c r="BI1896" s="6"/>
      <c r="BJ1896" s="6"/>
      <c r="BN1896" s="6"/>
      <c r="BO1896" s="6"/>
      <c r="BQ1896" s="6"/>
    </row>
    <row r="1897" spans="1:69">
      <c r="A1897" s="4" t="s">
        <v>133</v>
      </c>
      <c r="B1897" s="18">
        <v>40761</v>
      </c>
      <c r="C1897" s="4" t="s">
        <v>220</v>
      </c>
      <c r="D1897" s="5">
        <v>2011</v>
      </c>
      <c r="E1897" s="4" t="str">
        <f t="shared" si="411"/>
        <v>KitsapPrimary2011</v>
      </c>
      <c r="K1897" s="6">
        <f t="shared" si="412"/>
        <v>0</v>
      </c>
      <c r="Q1897" s="6"/>
      <c r="S1897" s="6"/>
      <c r="T1897" s="6"/>
      <c r="U1897" s="6"/>
      <c r="V1897" s="6"/>
      <c r="W1897" s="6"/>
      <c r="AD1897" s="6"/>
      <c r="AE1897" s="6"/>
      <c r="AF1897" s="6"/>
      <c r="AG1897" s="6"/>
      <c r="AJ1897" s="6"/>
      <c r="AK1897" s="6"/>
      <c r="AL1897" s="6"/>
      <c r="AM1897" s="6"/>
      <c r="AS1897" s="6"/>
      <c r="AT1897" s="6"/>
      <c r="AU1897" s="6"/>
      <c r="AV1897" s="6"/>
      <c r="AY1897" s="6"/>
      <c r="BA1897" s="6"/>
      <c r="BB1897" s="6"/>
      <c r="BC1897" s="6"/>
      <c r="BD1897" s="6"/>
      <c r="BE1897" s="6"/>
      <c r="BF1897" s="6"/>
      <c r="BH1897" s="6"/>
      <c r="BI1897" s="6"/>
      <c r="BJ1897" s="6"/>
      <c r="BN1897" s="6"/>
      <c r="BO1897" s="6"/>
      <c r="BQ1897" s="6"/>
    </row>
    <row r="1898" spans="1:69">
      <c r="A1898" s="4" t="s">
        <v>135</v>
      </c>
      <c r="B1898" s="18">
        <v>40761</v>
      </c>
      <c r="C1898" s="4" t="s">
        <v>220</v>
      </c>
      <c r="D1898" s="5">
        <v>2011</v>
      </c>
      <c r="E1898" s="4" t="str">
        <f t="shared" si="411"/>
        <v>KittitasPrimary2011</v>
      </c>
      <c r="K1898" s="6">
        <f t="shared" si="412"/>
        <v>0</v>
      </c>
      <c r="Q1898" s="6"/>
      <c r="S1898" s="6"/>
      <c r="T1898" s="6"/>
      <c r="U1898" s="6"/>
      <c r="V1898" s="6"/>
      <c r="W1898" s="6"/>
      <c r="AD1898" s="6"/>
      <c r="AE1898" s="6"/>
      <c r="AF1898" s="6"/>
      <c r="AG1898" s="6"/>
      <c r="AJ1898" s="6"/>
      <c r="AK1898" s="6"/>
      <c r="AL1898" s="6"/>
      <c r="AM1898" s="6"/>
      <c r="AS1898" s="6"/>
      <c r="AT1898" s="6"/>
      <c r="AU1898" s="6"/>
      <c r="AV1898" s="6"/>
      <c r="AY1898" s="6"/>
      <c r="BA1898" s="6"/>
      <c r="BB1898" s="6"/>
      <c r="BC1898" s="6"/>
      <c r="BD1898" s="6"/>
      <c r="BE1898" s="6"/>
      <c r="BF1898" s="6"/>
      <c r="BH1898" s="6"/>
      <c r="BI1898" s="6"/>
      <c r="BJ1898" s="6"/>
      <c r="BN1898" s="6"/>
      <c r="BO1898" s="6"/>
      <c r="BQ1898" s="6"/>
    </row>
    <row r="1899" spans="1:69">
      <c r="A1899" s="4" t="s">
        <v>137</v>
      </c>
      <c r="B1899" s="18">
        <v>40761</v>
      </c>
      <c r="C1899" s="4" t="s">
        <v>220</v>
      </c>
      <c r="D1899" s="5">
        <v>2011</v>
      </c>
      <c r="E1899" s="4" t="str">
        <f t="shared" si="411"/>
        <v>KlickitatPrimary2011</v>
      </c>
      <c r="K1899" s="6">
        <f t="shared" si="412"/>
        <v>0</v>
      </c>
      <c r="Q1899" s="6"/>
      <c r="S1899" s="6"/>
      <c r="T1899" s="6"/>
      <c r="U1899" s="6"/>
      <c r="V1899" s="6"/>
      <c r="W1899" s="6"/>
      <c r="AD1899" s="6"/>
      <c r="AE1899" s="6"/>
      <c r="AF1899" s="6"/>
      <c r="AG1899" s="6"/>
      <c r="AJ1899" s="6"/>
      <c r="AK1899" s="6"/>
      <c r="AL1899" s="6"/>
      <c r="AM1899" s="6"/>
      <c r="AS1899" s="6"/>
      <c r="AT1899" s="6"/>
      <c r="AU1899" s="6"/>
      <c r="AV1899" s="6"/>
      <c r="AY1899" s="6"/>
      <c r="BA1899" s="6"/>
      <c r="BB1899" s="6"/>
      <c r="BC1899" s="6"/>
      <c r="BD1899" s="6"/>
      <c r="BE1899" s="6"/>
      <c r="BF1899" s="6"/>
      <c r="BH1899" s="6"/>
      <c r="BI1899" s="6"/>
      <c r="BJ1899" s="6"/>
      <c r="BN1899" s="6"/>
      <c r="BO1899" s="6"/>
      <c r="BQ1899" s="6"/>
    </row>
    <row r="1900" spans="1:69">
      <c r="A1900" s="4" t="s">
        <v>139</v>
      </c>
      <c r="B1900" s="18">
        <v>40761</v>
      </c>
      <c r="C1900" s="4" t="s">
        <v>220</v>
      </c>
      <c r="D1900" s="5">
        <v>2011</v>
      </c>
      <c r="E1900" s="4" t="str">
        <f t="shared" si="411"/>
        <v>LewisPrimary2011</v>
      </c>
      <c r="K1900" s="6">
        <f t="shared" si="412"/>
        <v>0</v>
      </c>
      <c r="Q1900" s="6"/>
      <c r="S1900" s="6"/>
      <c r="T1900" s="6"/>
      <c r="U1900" s="6"/>
      <c r="V1900" s="6"/>
      <c r="W1900" s="6"/>
      <c r="AD1900" s="6"/>
      <c r="AE1900" s="6"/>
      <c r="AF1900" s="6"/>
      <c r="AG1900" s="6"/>
      <c r="AJ1900" s="6"/>
      <c r="AK1900" s="6"/>
      <c r="AL1900" s="6"/>
      <c r="AM1900" s="6"/>
      <c r="AS1900" s="6"/>
      <c r="AT1900" s="6"/>
      <c r="AU1900" s="6"/>
      <c r="AV1900" s="6"/>
      <c r="AY1900" s="6"/>
      <c r="BA1900" s="6"/>
      <c r="BB1900" s="6"/>
      <c r="BC1900" s="6"/>
      <c r="BD1900" s="6"/>
      <c r="BE1900" s="6"/>
      <c r="BF1900" s="6"/>
      <c r="BH1900" s="6"/>
      <c r="BI1900" s="6"/>
      <c r="BJ1900" s="6"/>
      <c r="BN1900" s="6"/>
      <c r="BO1900" s="6"/>
      <c r="BQ1900" s="6"/>
    </row>
    <row r="1901" spans="1:69">
      <c r="A1901" s="4" t="s">
        <v>141</v>
      </c>
      <c r="B1901" s="18">
        <v>40761</v>
      </c>
      <c r="C1901" s="4" t="s">
        <v>220</v>
      </c>
      <c r="D1901" s="5">
        <v>2011</v>
      </c>
      <c r="E1901" s="4" t="str">
        <f t="shared" si="411"/>
        <v>LincolnPrimary2011</v>
      </c>
      <c r="K1901" s="6">
        <f t="shared" si="412"/>
        <v>0</v>
      </c>
      <c r="Q1901" s="6"/>
      <c r="S1901" s="6"/>
      <c r="T1901" s="6"/>
      <c r="U1901" s="6"/>
      <c r="V1901" s="6"/>
      <c r="W1901" s="6"/>
      <c r="AD1901" s="6"/>
      <c r="AE1901" s="6"/>
      <c r="AF1901" s="6"/>
      <c r="AG1901" s="6"/>
      <c r="AJ1901" s="6"/>
      <c r="AK1901" s="6"/>
      <c r="AL1901" s="6"/>
      <c r="AM1901" s="6"/>
      <c r="AS1901" s="6"/>
      <c r="AT1901" s="6"/>
      <c r="AU1901" s="6"/>
      <c r="AV1901" s="6"/>
      <c r="AY1901" s="6"/>
      <c r="BA1901" s="6"/>
      <c r="BB1901" s="6"/>
      <c r="BC1901" s="6"/>
      <c r="BD1901" s="6"/>
      <c r="BE1901" s="6"/>
      <c r="BF1901" s="6"/>
      <c r="BH1901" s="6"/>
      <c r="BI1901" s="6"/>
      <c r="BJ1901" s="6"/>
      <c r="BN1901" s="6"/>
      <c r="BO1901" s="6"/>
      <c r="BQ1901" s="6"/>
    </row>
    <row r="1902" spans="1:69">
      <c r="A1902" s="4" t="s">
        <v>143</v>
      </c>
      <c r="B1902" s="18">
        <v>40761</v>
      </c>
      <c r="C1902" s="4" t="s">
        <v>220</v>
      </c>
      <c r="D1902" s="5">
        <v>2011</v>
      </c>
      <c r="E1902" s="4" t="str">
        <f t="shared" si="411"/>
        <v>MasonPrimary2011</v>
      </c>
      <c r="K1902" s="6">
        <f t="shared" si="412"/>
        <v>0</v>
      </c>
      <c r="Q1902" s="6"/>
      <c r="S1902" s="6"/>
      <c r="T1902" s="6"/>
      <c r="U1902" s="6"/>
      <c r="V1902" s="6"/>
      <c r="W1902" s="6"/>
      <c r="AD1902" s="6"/>
      <c r="AE1902" s="6"/>
      <c r="AF1902" s="6"/>
      <c r="AG1902" s="6"/>
      <c r="AJ1902" s="6"/>
      <c r="AK1902" s="6"/>
      <c r="AL1902" s="6"/>
      <c r="AM1902" s="6"/>
      <c r="AS1902" s="6"/>
      <c r="AT1902" s="6"/>
      <c r="AU1902" s="6"/>
      <c r="AV1902" s="6"/>
      <c r="AY1902" s="6"/>
      <c r="BA1902" s="6"/>
      <c r="BB1902" s="6"/>
      <c r="BC1902" s="6"/>
      <c r="BD1902" s="6"/>
      <c r="BE1902" s="6"/>
      <c r="BF1902" s="6"/>
      <c r="BH1902" s="6"/>
      <c r="BI1902" s="6"/>
      <c r="BJ1902" s="6"/>
      <c r="BN1902" s="6"/>
      <c r="BO1902" s="6"/>
      <c r="BQ1902" s="6"/>
    </row>
    <row r="1903" spans="1:69">
      <c r="A1903" s="4" t="s">
        <v>145</v>
      </c>
      <c r="B1903" s="18">
        <v>40761</v>
      </c>
      <c r="C1903" s="4" t="s">
        <v>220</v>
      </c>
      <c r="D1903" s="5">
        <v>2011</v>
      </c>
      <c r="E1903" s="4" t="str">
        <f t="shared" si="411"/>
        <v>OkanoganPrimary2011</v>
      </c>
      <c r="K1903" s="6">
        <f t="shared" si="412"/>
        <v>0</v>
      </c>
      <c r="Q1903" s="6"/>
      <c r="S1903" s="6"/>
      <c r="T1903" s="6"/>
      <c r="U1903" s="6"/>
      <c r="V1903" s="6"/>
      <c r="W1903" s="6"/>
      <c r="AD1903" s="6"/>
      <c r="AE1903" s="6"/>
      <c r="AF1903" s="6"/>
      <c r="AG1903" s="6"/>
      <c r="AJ1903" s="6"/>
      <c r="AK1903" s="6"/>
      <c r="AL1903" s="6"/>
      <c r="AM1903" s="6"/>
      <c r="AS1903" s="6"/>
      <c r="AT1903" s="6"/>
      <c r="AU1903" s="6"/>
      <c r="AV1903" s="6"/>
      <c r="AY1903" s="6"/>
      <c r="BA1903" s="6"/>
      <c r="BB1903" s="6"/>
      <c r="BC1903" s="6"/>
      <c r="BD1903" s="6"/>
      <c r="BE1903" s="6"/>
      <c r="BF1903" s="6"/>
      <c r="BH1903" s="6"/>
      <c r="BI1903" s="6"/>
      <c r="BJ1903" s="6"/>
      <c r="BN1903" s="6"/>
      <c r="BO1903" s="6"/>
      <c r="BQ1903" s="6"/>
    </row>
    <row r="1904" spans="1:69">
      <c r="A1904" s="4" t="s">
        <v>147</v>
      </c>
      <c r="B1904" s="18">
        <v>40761</v>
      </c>
      <c r="C1904" s="4" t="s">
        <v>220</v>
      </c>
      <c r="D1904" s="5">
        <v>2011</v>
      </c>
      <c r="E1904" s="4" t="str">
        <f t="shared" ref="E1904:E1967" si="416">CONCATENATE(A1904,C1904,D1904)</f>
        <v>PacificPrimary2011</v>
      </c>
      <c r="K1904" s="6">
        <f t="shared" ref="K1904:K1967" si="417">IF(ISBLANK(I1904),0,H1904+I1904-J1904)</f>
        <v>0</v>
      </c>
      <c r="Q1904" s="6"/>
      <c r="S1904" s="6"/>
      <c r="T1904" s="6"/>
      <c r="U1904" s="6"/>
      <c r="V1904" s="6"/>
      <c r="W1904" s="6"/>
      <c r="AD1904" s="6"/>
      <c r="AE1904" s="6"/>
      <c r="AF1904" s="6"/>
      <c r="AG1904" s="6"/>
      <c r="AJ1904" s="6"/>
      <c r="AK1904" s="6"/>
      <c r="AL1904" s="6"/>
      <c r="AM1904" s="6"/>
      <c r="AS1904" s="6"/>
      <c r="AT1904" s="6"/>
      <c r="AU1904" s="6"/>
      <c r="AV1904" s="6"/>
      <c r="AY1904" s="6"/>
      <c r="BA1904" s="6"/>
      <c r="BB1904" s="6"/>
      <c r="BC1904" s="6"/>
      <c r="BD1904" s="6"/>
      <c r="BE1904" s="6"/>
      <c r="BF1904" s="6"/>
      <c r="BH1904" s="6"/>
      <c r="BI1904" s="6"/>
      <c r="BJ1904" s="6"/>
      <c r="BN1904" s="6"/>
      <c r="BO1904" s="6"/>
      <c r="BQ1904" s="6"/>
    </row>
    <row r="1905" spans="1:73">
      <c r="A1905" s="4" t="s">
        <v>149</v>
      </c>
      <c r="B1905" s="18">
        <v>40761</v>
      </c>
      <c r="C1905" s="4" t="s">
        <v>220</v>
      </c>
      <c r="D1905" s="5">
        <v>2011</v>
      </c>
      <c r="E1905" s="4" t="str">
        <f t="shared" si="416"/>
        <v>Pend OreillePrimary2011</v>
      </c>
      <c r="K1905" s="6">
        <f t="shared" si="417"/>
        <v>0</v>
      </c>
      <c r="Q1905" s="6"/>
      <c r="S1905" s="6"/>
      <c r="T1905" s="6"/>
      <c r="U1905" s="6"/>
      <c r="V1905" s="6"/>
      <c r="W1905" s="6"/>
      <c r="AD1905" s="6"/>
      <c r="AE1905" s="6"/>
      <c r="AF1905" s="6"/>
      <c r="AG1905" s="6"/>
      <c r="AJ1905" s="6"/>
      <c r="AK1905" s="6"/>
      <c r="AL1905" s="6"/>
      <c r="AM1905" s="6"/>
      <c r="AS1905" s="6"/>
      <c r="AT1905" s="6"/>
      <c r="AU1905" s="6"/>
      <c r="AV1905" s="6"/>
      <c r="AY1905" s="6"/>
      <c r="BA1905" s="6"/>
      <c r="BB1905" s="6"/>
      <c r="BC1905" s="6"/>
      <c r="BD1905" s="6"/>
      <c r="BE1905" s="6"/>
      <c r="BF1905" s="6"/>
      <c r="BH1905" s="6"/>
      <c r="BI1905" s="6"/>
      <c r="BJ1905" s="6"/>
      <c r="BN1905" s="6"/>
      <c r="BO1905" s="6"/>
      <c r="BQ1905" s="6"/>
    </row>
    <row r="1906" spans="1:73">
      <c r="A1906" s="4" t="s">
        <v>151</v>
      </c>
      <c r="B1906" s="18">
        <v>40761</v>
      </c>
      <c r="C1906" s="4" t="s">
        <v>220</v>
      </c>
      <c r="D1906" s="5">
        <v>2011</v>
      </c>
      <c r="E1906" s="4" t="str">
        <f t="shared" si="416"/>
        <v>PiercePrimary2011</v>
      </c>
      <c r="K1906" s="6">
        <f t="shared" si="417"/>
        <v>0</v>
      </c>
      <c r="Q1906" s="6"/>
      <c r="S1906" s="6"/>
      <c r="T1906" s="6"/>
      <c r="U1906" s="6"/>
      <c r="V1906" s="6"/>
      <c r="W1906" s="6"/>
      <c r="AD1906" s="6"/>
      <c r="AE1906" s="6"/>
      <c r="AF1906" s="6"/>
      <c r="AG1906" s="6"/>
      <c r="AJ1906" s="6"/>
      <c r="AK1906" s="6"/>
      <c r="AL1906" s="6"/>
      <c r="AM1906" s="6"/>
      <c r="AS1906" s="6"/>
      <c r="AT1906" s="6"/>
      <c r="AU1906" s="6"/>
      <c r="AV1906" s="6"/>
      <c r="AY1906" s="6"/>
      <c r="BA1906" s="6"/>
      <c r="BB1906" s="6"/>
      <c r="BC1906" s="6"/>
      <c r="BD1906" s="6"/>
      <c r="BE1906" s="6"/>
      <c r="BF1906" s="6"/>
      <c r="BH1906" s="6"/>
      <c r="BI1906" s="6"/>
      <c r="BJ1906" s="6"/>
      <c r="BN1906" s="6"/>
      <c r="BO1906" s="6"/>
      <c r="BQ1906" s="6"/>
    </row>
    <row r="1907" spans="1:73">
      <c r="A1907" s="4" t="s">
        <v>153</v>
      </c>
      <c r="B1907" s="18">
        <v>40761</v>
      </c>
      <c r="C1907" s="4" t="s">
        <v>220</v>
      </c>
      <c r="D1907" s="5">
        <v>2011</v>
      </c>
      <c r="E1907" s="4" t="str">
        <f t="shared" si="416"/>
        <v>San JuanPrimary2011</v>
      </c>
      <c r="K1907" s="6">
        <f t="shared" si="417"/>
        <v>0</v>
      </c>
      <c r="Q1907" s="6"/>
      <c r="S1907" s="6"/>
      <c r="T1907" s="6"/>
      <c r="U1907" s="6"/>
      <c r="V1907" s="6"/>
      <c r="W1907" s="6"/>
      <c r="AD1907" s="6"/>
      <c r="AE1907" s="6"/>
      <c r="AF1907" s="6"/>
      <c r="AG1907" s="6"/>
      <c r="AJ1907" s="6"/>
      <c r="AK1907" s="6"/>
      <c r="AL1907" s="6"/>
      <c r="AM1907" s="6"/>
      <c r="AS1907" s="6"/>
      <c r="AT1907" s="6"/>
      <c r="AU1907" s="6"/>
      <c r="AV1907" s="6"/>
      <c r="AY1907" s="6"/>
      <c r="BA1907" s="6"/>
      <c r="BB1907" s="6"/>
      <c r="BC1907" s="6"/>
      <c r="BD1907" s="6"/>
      <c r="BE1907" s="6"/>
      <c r="BF1907" s="6"/>
      <c r="BH1907" s="6"/>
      <c r="BI1907" s="6"/>
      <c r="BJ1907" s="6"/>
      <c r="BN1907" s="6"/>
      <c r="BO1907" s="6"/>
      <c r="BQ1907" s="6"/>
    </row>
    <row r="1908" spans="1:73">
      <c r="A1908" s="4" t="s">
        <v>155</v>
      </c>
      <c r="B1908" s="18">
        <v>40761</v>
      </c>
      <c r="C1908" s="4" t="s">
        <v>220</v>
      </c>
      <c r="D1908" s="5">
        <v>2011</v>
      </c>
      <c r="E1908" s="4" t="str">
        <f t="shared" si="416"/>
        <v>SkagitPrimary2011</v>
      </c>
      <c r="K1908" s="6">
        <f t="shared" si="417"/>
        <v>0</v>
      </c>
      <c r="Q1908" s="6"/>
      <c r="S1908" s="6"/>
      <c r="T1908" s="6"/>
      <c r="U1908" s="6"/>
      <c r="V1908" s="6"/>
      <c r="W1908" s="6"/>
      <c r="AD1908" s="6"/>
      <c r="AE1908" s="6"/>
      <c r="AF1908" s="6"/>
      <c r="AG1908" s="6"/>
      <c r="AJ1908" s="6"/>
      <c r="AK1908" s="6"/>
      <c r="AL1908" s="6"/>
      <c r="AM1908" s="6"/>
      <c r="AS1908" s="6"/>
      <c r="AT1908" s="6"/>
      <c r="AU1908" s="6"/>
      <c r="AV1908" s="6"/>
      <c r="AY1908" s="6"/>
      <c r="BA1908" s="6"/>
      <c r="BB1908" s="6"/>
      <c r="BC1908" s="6"/>
      <c r="BD1908" s="6"/>
      <c r="BE1908" s="6"/>
      <c r="BF1908" s="6"/>
      <c r="BH1908" s="6"/>
      <c r="BI1908" s="6"/>
      <c r="BJ1908" s="6"/>
      <c r="BN1908" s="6"/>
      <c r="BO1908" s="6"/>
      <c r="BQ1908" s="6"/>
    </row>
    <row r="1909" spans="1:73">
      <c r="A1909" s="4" t="s">
        <v>157</v>
      </c>
      <c r="B1909" s="18">
        <v>40761</v>
      </c>
      <c r="C1909" s="4" t="s">
        <v>220</v>
      </c>
      <c r="D1909" s="5">
        <v>2011</v>
      </c>
      <c r="E1909" s="4" t="str">
        <f t="shared" si="416"/>
        <v>SkamaniaPrimary2011</v>
      </c>
      <c r="K1909" s="6">
        <f t="shared" si="417"/>
        <v>0</v>
      </c>
      <c r="Q1909" s="6"/>
      <c r="S1909" s="6"/>
      <c r="T1909" s="6"/>
      <c r="U1909" s="6"/>
      <c r="V1909" s="6"/>
      <c r="W1909" s="6"/>
      <c r="AD1909" s="6"/>
      <c r="AE1909" s="6"/>
      <c r="AF1909" s="6"/>
      <c r="AG1909" s="6"/>
      <c r="AJ1909" s="6"/>
      <c r="AK1909" s="6"/>
      <c r="AL1909" s="6"/>
      <c r="AM1909" s="6"/>
      <c r="AS1909" s="6"/>
      <c r="AT1909" s="6"/>
      <c r="AU1909" s="6"/>
      <c r="AV1909" s="6"/>
      <c r="AY1909" s="6"/>
      <c r="BA1909" s="6"/>
      <c r="BB1909" s="6"/>
      <c r="BC1909" s="6"/>
      <c r="BD1909" s="6"/>
      <c r="BE1909" s="6"/>
      <c r="BF1909" s="6"/>
      <c r="BH1909" s="6"/>
      <c r="BI1909" s="6"/>
      <c r="BJ1909" s="6"/>
      <c r="BN1909" s="6"/>
      <c r="BO1909" s="6"/>
      <c r="BQ1909" s="6"/>
    </row>
    <row r="1910" spans="1:73">
      <c r="A1910" s="4" t="s">
        <v>159</v>
      </c>
      <c r="B1910" s="18">
        <v>40761</v>
      </c>
      <c r="C1910" s="4" t="s">
        <v>220</v>
      </c>
      <c r="D1910" s="5">
        <v>2011</v>
      </c>
      <c r="E1910" s="4" t="str">
        <f t="shared" si="416"/>
        <v>SnohomishPrimary2011</v>
      </c>
      <c r="K1910" s="6">
        <f t="shared" si="417"/>
        <v>0</v>
      </c>
      <c r="Q1910" s="6"/>
      <c r="S1910" s="6"/>
      <c r="T1910" s="6"/>
      <c r="U1910" s="6"/>
      <c r="V1910" s="6"/>
      <c r="W1910" s="6"/>
      <c r="AD1910" s="6"/>
      <c r="AE1910" s="6"/>
      <c r="AF1910" s="6"/>
      <c r="AG1910" s="6"/>
      <c r="AJ1910" s="6"/>
      <c r="AK1910" s="6"/>
      <c r="AL1910" s="6"/>
      <c r="AM1910" s="6"/>
      <c r="AS1910" s="6"/>
      <c r="AT1910" s="6"/>
      <c r="AU1910" s="6"/>
      <c r="AV1910" s="6"/>
      <c r="AY1910" s="6"/>
      <c r="BA1910" s="6"/>
      <c r="BB1910" s="6"/>
      <c r="BC1910" s="6"/>
      <c r="BD1910" s="6"/>
      <c r="BE1910" s="6"/>
      <c r="BF1910" s="6"/>
      <c r="BH1910" s="6"/>
      <c r="BI1910" s="6"/>
      <c r="BJ1910" s="6"/>
      <c r="BN1910" s="6"/>
      <c r="BO1910" s="6"/>
      <c r="BQ1910" s="6"/>
    </row>
    <row r="1911" spans="1:73">
      <c r="A1911" s="4" t="s">
        <v>161</v>
      </c>
      <c r="B1911" s="18">
        <v>40761</v>
      </c>
      <c r="C1911" s="4" t="s">
        <v>220</v>
      </c>
      <c r="D1911" s="5">
        <v>2011</v>
      </c>
      <c r="E1911" s="4" t="str">
        <f t="shared" si="416"/>
        <v>SpokanePrimary2011</v>
      </c>
      <c r="K1911" s="6">
        <f t="shared" si="417"/>
        <v>0</v>
      </c>
      <c r="Q1911" s="6"/>
      <c r="S1911" s="6"/>
      <c r="T1911" s="6"/>
      <c r="U1911" s="6"/>
      <c r="V1911" s="6"/>
      <c r="W1911" s="6"/>
      <c r="AD1911" s="6"/>
      <c r="AE1911" s="6"/>
      <c r="AF1911" s="6"/>
      <c r="AG1911" s="6"/>
      <c r="AJ1911" s="6"/>
      <c r="AK1911" s="6"/>
      <c r="AL1911" s="6"/>
      <c r="AM1911" s="6"/>
      <c r="AS1911" s="6"/>
      <c r="AT1911" s="6"/>
      <c r="AU1911" s="6"/>
      <c r="AV1911" s="6"/>
      <c r="AY1911" s="6"/>
      <c r="BA1911" s="6"/>
      <c r="BB1911" s="6"/>
      <c r="BC1911" s="6"/>
      <c r="BD1911" s="6"/>
      <c r="BE1911" s="6"/>
      <c r="BF1911" s="6"/>
      <c r="BH1911" s="6"/>
      <c r="BI1911" s="6"/>
      <c r="BJ1911" s="6"/>
      <c r="BN1911" s="6"/>
      <c r="BO1911" s="6"/>
      <c r="BQ1911" s="6"/>
    </row>
    <row r="1912" spans="1:73">
      <c r="A1912" s="4" t="s">
        <v>163</v>
      </c>
      <c r="B1912" s="18">
        <v>40761</v>
      </c>
      <c r="C1912" s="4" t="s">
        <v>220</v>
      </c>
      <c r="D1912" s="5">
        <v>2011</v>
      </c>
      <c r="E1912" s="4" t="str">
        <f t="shared" si="416"/>
        <v>StevensPrimary2011</v>
      </c>
      <c r="K1912" s="6">
        <f t="shared" si="417"/>
        <v>0</v>
      </c>
      <c r="Q1912" s="6"/>
      <c r="S1912" s="6"/>
      <c r="T1912" s="6"/>
      <c r="U1912" s="6"/>
      <c r="V1912" s="6"/>
      <c r="W1912" s="6"/>
      <c r="AD1912" s="6"/>
      <c r="AE1912" s="6"/>
      <c r="AF1912" s="6"/>
      <c r="AG1912" s="6"/>
      <c r="AJ1912" s="6"/>
      <c r="AK1912" s="6"/>
      <c r="AL1912" s="6"/>
      <c r="AM1912" s="6"/>
      <c r="AS1912" s="6"/>
      <c r="AT1912" s="6"/>
      <c r="AU1912" s="6"/>
      <c r="AV1912" s="6"/>
      <c r="AY1912" s="6"/>
      <c r="BA1912" s="6"/>
      <c r="BB1912" s="6"/>
      <c r="BC1912" s="6"/>
      <c r="BD1912" s="6"/>
      <c r="BE1912" s="6"/>
      <c r="BF1912" s="6"/>
      <c r="BH1912" s="6"/>
      <c r="BI1912" s="6"/>
      <c r="BJ1912" s="6"/>
      <c r="BN1912" s="6"/>
      <c r="BO1912" s="6"/>
      <c r="BQ1912" s="6"/>
    </row>
    <row r="1913" spans="1:73">
      <c r="A1913" s="4" t="s">
        <v>166</v>
      </c>
      <c r="B1913" s="18">
        <v>40761</v>
      </c>
      <c r="C1913" s="4" t="s">
        <v>220</v>
      </c>
      <c r="D1913" s="5">
        <v>2011</v>
      </c>
      <c r="E1913" s="4" t="str">
        <f t="shared" si="416"/>
        <v>ThurstonPrimary2011</v>
      </c>
      <c r="K1913" s="6">
        <f t="shared" si="417"/>
        <v>0</v>
      </c>
      <c r="Q1913" s="6"/>
      <c r="S1913" s="6"/>
      <c r="T1913" s="6"/>
      <c r="U1913" s="6"/>
      <c r="V1913" s="6"/>
      <c r="W1913" s="6"/>
      <c r="AD1913" s="6"/>
      <c r="AE1913" s="6"/>
      <c r="AF1913" s="6"/>
      <c r="AG1913" s="6"/>
      <c r="AJ1913" s="6"/>
      <c r="AK1913" s="6"/>
      <c r="AL1913" s="6"/>
      <c r="AM1913" s="6"/>
      <c r="AS1913" s="6"/>
      <c r="AT1913" s="6"/>
      <c r="AU1913" s="6"/>
      <c r="AV1913" s="6"/>
      <c r="AY1913" s="6"/>
      <c r="BA1913" s="6"/>
      <c r="BB1913" s="6"/>
      <c r="BC1913" s="6"/>
      <c r="BD1913" s="6"/>
      <c r="BE1913" s="6"/>
      <c r="BF1913" s="6"/>
      <c r="BH1913" s="6"/>
      <c r="BI1913" s="6"/>
      <c r="BJ1913" s="6"/>
      <c r="BN1913" s="6"/>
      <c r="BO1913" s="6"/>
      <c r="BQ1913" s="6"/>
    </row>
    <row r="1914" spans="1:73">
      <c r="A1914" s="4" t="s">
        <v>168</v>
      </c>
      <c r="B1914" s="18">
        <v>40761</v>
      </c>
      <c r="C1914" s="4" t="s">
        <v>220</v>
      </c>
      <c r="D1914" s="5">
        <v>2011</v>
      </c>
      <c r="E1914" s="4" t="str">
        <f t="shared" si="416"/>
        <v>WahkiakumPrimary2011</v>
      </c>
      <c r="K1914" s="6">
        <f t="shared" si="417"/>
        <v>0</v>
      </c>
      <c r="Q1914" s="6"/>
      <c r="S1914" s="6"/>
      <c r="T1914" s="6"/>
      <c r="U1914" s="6"/>
      <c r="V1914" s="6"/>
      <c r="W1914" s="6"/>
      <c r="AD1914" s="6"/>
      <c r="AE1914" s="6"/>
      <c r="AF1914" s="6"/>
      <c r="AG1914" s="6"/>
      <c r="AJ1914" s="6"/>
      <c r="AK1914" s="6"/>
      <c r="AL1914" s="6"/>
      <c r="AM1914" s="6"/>
      <c r="AS1914" s="6"/>
      <c r="AT1914" s="6"/>
      <c r="AU1914" s="6"/>
      <c r="AV1914" s="6"/>
      <c r="AY1914" s="6"/>
      <c r="BA1914" s="6"/>
      <c r="BB1914" s="6"/>
      <c r="BC1914" s="6"/>
      <c r="BD1914" s="6"/>
      <c r="BE1914" s="6"/>
      <c r="BF1914" s="6"/>
      <c r="BH1914" s="6"/>
      <c r="BI1914" s="6"/>
      <c r="BJ1914" s="6"/>
      <c r="BN1914" s="6"/>
      <c r="BO1914" s="6"/>
      <c r="BQ1914" s="6"/>
    </row>
    <row r="1915" spans="1:73">
      <c r="A1915" s="4" t="s">
        <v>170</v>
      </c>
      <c r="B1915" s="18">
        <v>40761</v>
      </c>
      <c r="C1915" s="4" t="s">
        <v>220</v>
      </c>
      <c r="D1915" s="5">
        <v>2011</v>
      </c>
      <c r="E1915" s="4" t="str">
        <f t="shared" si="416"/>
        <v>Walla WallaPrimary2011</v>
      </c>
      <c r="K1915" s="6">
        <f t="shared" si="417"/>
        <v>0</v>
      </c>
      <c r="Q1915" s="6"/>
      <c r="S1915" s="6"/>
      <c r="T1915" s="6"/>
      <c r="U1915" s="6"/>
      <c r="V1915" s="6"/>
      <c r="W1915" s="6"/>
      <c r="AD1915" s="6"/>
      <c r="AE1915" s="6"/>
      <c r="AF1915" s="6"/>
      <c r="AG1915" s="6"/>
      <c r="AJ1915" s="6"/>
      <c r="AK1915" s="6"/>
      <c r="AL1915" s="6"/>
      <c r="AM1915" s="6"/>
      <c r="AS1915" s="6"/>
      <c r="AT1915" s="6"/>
      <c r="AU1915" s="6"/>
      <c r="AV1915" s="6"/>
      <c r="AY1915" s="6"/>
      <c r="BA1915" s="6"/>
      <c r="BB1915" s="6"/>
      <c r="BC1915" s="6"/>
      <c r="BD1915" s="6"/>
      <c r="BE1915" s="6"/>
      <c r="BF1915" s="6"/>
      <c r="BH1915" s="6"/>
      <c r="BI1915" s="6"/>
      <c r="BJ1915" s="6"/>
      <c r="BN1915" s="6"/>
      <c r="BO1915" s="6"/>
      <c r="BQ1915" s="6"/>
    </row>
    <row r="1916" spans="1:73">
      <c r="A1916" s="4" t="s">
        <v>172</v>
      </c>
      <c r="B1916" s="18">
        <v>40761</v>
      </c>
      <c r="C1916" s="4" t="s">
        <v>220</v>
      </c>
      <c r="D1916" s="5">
        <v>2011</v>
      </c>
      <c r="E1916" s="4" t="str">
        <f t="shared" si="416"/>
        <v>WhatcomPrimary2011</v>
      </c>
      <c r="K1916" s="6">
        <f t="shared" si="417"/>
        <v>0</v>
      </c>
      <c r="Q1916" s="6"/>
      <c r="S1916" s="6"/>
      <c r="T1916" s="6"/>
      <c r="U1916" s="6"/>
      <c r="V1916" s="6"/>
      <c r="W1916" s="6"/>
      <c r="AD1916" s="6"/>
      <c r="AE1916" s="6"/>
      <c r="AF1916" s="6"/>
      <c r="AG1916" s="6"/>
      <c r="AJ1916" s="6"/>
      <c r="AK1916" s="6"/>
      <c r="AL1916" s="6"/>
      <c r="AM1916" s="6"/>
      <c r="AS1916" s="6"/>
      <c r="AT1916" s="6"/>
      <c r="AU1916" s="6"/>
      <c r="AV1916" s="6"/>
      <c r="AY1916" s="6"/>
      <c r="BA1916" s="6"/>
      <c r="BB1916" s="6"/>
      <c r="BC1916" s="6"/>
      <c r="BD1916" s="6"/>
      <c r="BE1916" s="6"/>
      <c r="BF1916" s="6"/>
      <c r="BH1916" s="6"/>
      <c r="BI1916" s="6"/>
      <c r="BJ1916" s="6"/>
      <c r="BN1916" s="6"/>
      <c r="BO1916" s="6"/>
      <c r="BQ1916" s="6"/>
    </row>
    <row r="1917" spans="1:73">
      <c r="A1917" s="4" t="s">
        <v>174</v>
      </c>
      <c r="B1917" s="18">
        <v>40761</v>
      </c>
      <c r="C1917" s="4" t="s">
        <v>220</v>
      </c>
      <c r="D1917" s="5">
        <v>2011</v>
      </c>
      <c r="E1917" s="4" t="str">
        <f t="shared" si="416"/>
        <v>WhitmanPrimary2011</v>
      </c>
      <c r="K1917" s="6">
        <f t="shared" si="417"/>
        <v>0</v>
      </c>
      <c r="Q1917" s="6"/>
      <c r="S1917" s="6"/>
      <c r="T1917" s="6"/>
      <c r="U1917" s="6"/>
      <c r="V1917" s="6"/>
      <c r="W1917" s="6"/>
      <c r="AD1917" s="6"/>
      <c r="AE1917" s="6"/>
      <c r="AF1917" s="6"/>
      <c r="AG1917" s="6"/>
      <c r="AJ1917" s="6"/>
      <c r="AK1917" s="6"/>
      <c r="AL1917" s="6"/>
      <c r="AM1917" s="6"/>
      <c r="AS1917" s="6"/>
      <c r="AT1917" s="6"/>
      <c r="AU1917" s="6"/>
      <c r="AV1917" s="6"/>
      <c r="AY1917" s="6"/>
      <c r="BA1917" s="6"/>
      <c r="BB1917" s="6"/>
      <c r="BC1917" s="6"/>
      <c r="BD1917" s="6"/>
      <c r="BE1917" s="6"/>
      <c r="BF1917" s="6"/>
      <c r="BH1917" s="6"/>
      <c r="BI1917" s="6"/>
      <c r="BJ1917" s="6"/>
      <c r="BN1917" s="6"/>
      <c r="BO1917" s="6"/>
      <c r="BQ1917" s="6"/>
    </row>
    <row r="1918" spans="1:73">
      <c r="A1918" s="4" t="s">
        <v>176</v>
      </c>
      <c r="B1918" s="18">
        <v>40761</v>
      </c>
      <c r="C1918" s="4" t="s">
        <v>220</v>
      </c>
      <c r="D1918" s="5">
        <v>2011</v>
      </c>
      <c r="E1918" s="4" t="str">
        <f t="shared" si="416"/>
        <v>YakimaPrimary2011</v>
      </c>
      <c r="K1918" s="6">
        <f t="shared" si="417"/>
        <v>0</v>
      </c>
      <c r="Q1918" s="6"/>
      <c r="S1918" s="6"/>
      <c r="T1918" s="6"/>
      <c r="U1918" s="6"/>
      <c r="V1918" s="6"/>
      <c r="W1918" s="6"/>
      <c r="AD1918" s="6"/>
      <c r="AE1918" s="6"/>
      <c r="AF1918" s="6"/>
      <c r="AG1918" s="6"/>
      <c r="AJ1918" s="6"/>
      <c r="AK1918" s="6"/>
      <c r="AL1918" s="6"/>
      <c r="AM1918" s="6"/>
      <c r="AS1918" s="6"/>
      <c r="AT1918" s="6"/>
      <c r="AU1918" s="6"/>
      <c r="AV1918" s="6"/>
      <c r="AY1918" s="6"/>
      <c r="BA1918" s="6"/>
      <c r="BB1918" s="6"/>
      <c r="BC1918" s="6"/>
      <c r="BD1918" s="6"/>
      <c r="BE1918" s="6"/>
      <c r="BF1918" s="6"/>
      <c r="BH1918" s="6"/>
      <c r="BI1918" s="6"/>
      <c r="BJ1918" s="6"/>
      <c r="BN1918" s="6"/>
      <c r="BO1918" s="6"/>
      <c r="BQ1918" s="6"/>
    </row>
    <row r="1919" spans="1:73" s="21" customFormat="1">
      <c r="A1919" s="21" t="s">
        <v>178</v>
      </c>
      <c r="B1919" s="22">
        <v>40761</v>
      </c>
      <c r="C1919" s="21" t="s">
        <v>220</v>
      </c>
      <c r="D1919" s="23">
        <v>2011</v>
      </c>
      <c r="E1919" s="21" t="str">
        <f t="shared" si="416"/>
        <v>z-TotalsPrimary2011</v>
      </c>
      <c r="K1919" s="6">
        <f t="shared" si="417"/>
        <v>0</v>
      </c>
      <c r="Q1919" s="6"/>
      <c r="S1919" s="6"/>
      <c r="T1919" s="6"/>
      <c r="U1919" s="6"/>
      <c r="V1919" s="6"/>
      <c r="W1919" s="6"/>
      <c r="Y1919" s="38"/>
      <c r="AD1919" s="6"/>
      <c r="AE1919" s="6"/>
      <c r="AF1919" s="6"/>
      <c r="AG1919" s="6"/>
      <c r="AJ1919" s="6"/>
      <c r="AK1919" s="6"/>
      <c r="AL1919" s="6"/>
      <c r="AM1919" s="6"/>
      <c r="AS1919" s="6"/>
      <c r="AT1919" s="6"/>
      <c r="AU1919" s="6"/>
      <c r="AV1919" s="6"/>
      <c r="AY1919" s="6"/>
      <c r="BA1919" s="6"/>
      <c r="BB1919" s="6"/>
      <c r="BC1919" s="6"/>
      <c r="BD1919" s="6"/>
      <c r="BE1919" s="6"/>
      <c r="BF1919" s="6"/>
      <c r="BH1919" s="6"/>
      <c r="BI1919" s="6"/>
      <c r="BJ1919" s="6"/>
      <c r="BN1919" s="6"/>
      <c r="BO1919" s="6"/>
      <c r="BQ1919" s="6"/>
    </row>
    <row r="1920" spans="1:73">
      <c r="A1920" s="4" t="s">
        <v>98</v>
      </c>
      <c r="B1920" s="18">
        <v>40484</v>
      </c>
      <c r="C1920" s="4" t="s">
        <v>179</v>
      </c>
      <c r="D1920" s="5">
        <v>2010</v>
      </c>
      <c r="E1920" s="4" t="str">
        <f t="shared" si="416"/>
        <v>AdamsGeneral2010</v>
      </c>
      <c r="F1920" s="4">
        <v>5998</v>
      </c>
      <c r="G1920" s="4">
        <v>0</v>
      </c>
      <c r="H1920" s="4">
        <v>0</v>
      </c>
      <c r="I1920" s="4">
        <v>0</v>
      </c>
      <c r="J1920" s="4">
        <v>0</v>
      </c>
      <c r="K1920" s="6">
        <f t="shared" si="417"/>
        <v>0</v>
      </c>
      <c r="M1920" s="4">
        <v>0</v>
      </c>
      <c r="N1920" s="4">
        <v>3963</v>
      </c>
      <c r="O1920" s="4">
        <v>3925</v>
      </c>
      <c r="P1920" s="4">
        <v>0</v>
      </c>
      <c r="Q1920" s="6"/>
      <c r="R1920" s="4">
        <v>38</v>
      </c>
      <c r="S1920" s="6"/>
      <c r="T1920" s="6"/>
      <c r="U1920" s="6"/>
      <c r="V1920" s="6"/>
      <c r="W1920" s="6"/>
      <c r="X1920" s="4">
        <v>0</v>
      </c>
      <c r="Z1920" s="4">
        <v>31</v>
      </c>
      <c r="AA1920" s="4">
        <v>12</v>
      </c>
      <c r="AB1920" s="4">
        <v>12</v>
      </c>
      <c r="AC1920" s="4">
        <v>0</v>
      </c>
      <c r="AD1920" s="6"/>
      <c r="AE1920" s="6"/>
      <c r="AF1920" s="6"/>
      <c r="AG1920" s="6"/>
      <c r="AH1920" s="4">
        <v>0</v>
      </c>
      <c r="AI1920" s="4">
        <v>0</v>
      </c>
      <c r="AJ1920" s="6"/>
      <c r="AK1920" s="6"/>
      <c r="AL1920" s="6"/>
      <c r="AM1920" s="6"/>
      <c r="AO1920" s="4">
        <v>8</v>
      </c>
      <c r="AP1920" s="4">
        <v>0</v>
      </c>
      <c r="AQ1920" s="4">
        <v>5</v>
      </c>
      <c r="AR1920" s="4">
        <v>3</v>
      </c>
      <c r="AS1920" s="6"/>
      <c r="AT1920" s="6"/>
      <c r="AU1920" s="6"/>
      <c r="AV1920" s="6"/>
      <c r="AW1920" s="4">
        <v>12</v>
      </c>
      <c r="AX1920" s="4">
        <v>12</v>
      </c>
      <c r="AY1920" s="6"/>
      <c r="AZ1920" s="4">
        <v>0</v>
      </c>
      <c r="BA1920" s="6"/>
      <c r="BB1920" s="6"/>
      <c r="BC1920" s="6"/>
      <c r="BD1920" s="6"/>
      <c r="BE1920" s="6"/>
      <c r="BF1920" s="6"/>
      <c r="BG1920" s="8">
        <v>0</v>
      </c>
      <c r="BH1920" s="6"/>
      <c r="BI1920" s="6"/>
      <c r="BJ1920" s="6"/>
      <c r="BK1920" s="4">
        <v>0</v>
      </c>
      <c r="BL1920" s="4">
        <v>0</v>
      </c>
      <c r="BM1920" s="4">
        <v>0</v>
      </c>
      <c r="BN1920" s="6"/>
      <c r="BO1920" s="6"/>
      <c r="BP1920" s="4">
        <v>0</v>
      </c>
      <c r="BQ1920" s="6"/>
      <c r="BR1920" s="4">
        <f t="shared" ref="BR1920:BR1959" si="418">N1920-AA1920-AH1920-AO1920-AZ1920-P1920</f>
        <v>3943</v>
      </c>
      <c r="BS1920" s="4">
        <f t="shared" ref="BS1920:BS1959" si="419">O1920-AB1920-AI1920-AQ1920-AZ1920</f>
        <v>3908</v>
      </c>
      <c r="BT1920" s="4">
        <f t="shared" ref="BT1920:BT1959" si="420">BR1920-BS1920</f>
        <v>35</v>
      </c>
      <c r="BU1920" s="4">
        <v>5969</v>
      </c>
    </row>
    <row r="1921" spans="1:73">
      <c r="A1921" s="4" t="s">
        <v>101</v>
      </c>
      <c r="B1921" s="18">
        <v>40484</v>
      </c>
      <c r="C1921" s="4" t="s">
        <v>179</v>
      </c>
      <c r="D1921" s="5">
        <v>2010</v>
      </c>
      <c r="E1921" s="4" t="str">
        <f t="shared" si="416"/>
        <v>AsotinGeneral2010</v>
      </c>
      <c r="F1921" s="4">
        <v>12270</v>
      </c>
      <c r="G1921" s="4">
        <v>0</v>
      </c>
      <c r="H1921" s="4">
        <v>0</v>
      </c>
      <c r="I1921" s="4">
        <v>0</v>
      </c>
      <c r="J1921" s="4">
        <v>0</v>
      </c>
      <c r="K1921" s="6">
        <f t="shared" si="417"/>
        <v>0</v>
      </c>
      <c r="M1921" s="4">
        <v>0</v>
      </c>
      <c r="N1921" s="4">
        <v>8772</v>
      </c>
      <c r="O1921" s="4">
        <v>8677</v>
      </c>
      <c r="P1921" s="4">
        <v>0</v>
      </c>
      <c r="Q1921" s="6"/>
      <c r="R1921" s="4">
        <v>95</v>
      </c>
      <c r="S1921" s="6"/>
      <c r="T1921" s="6"/>
      <c r="U1921" s="6"/>
      <c r="V1921" s="6"/>
      <c r="W1921" s="6"/>
      <c r="X1921" s="4">
        <v>0</v>
      </c>
      <c r="Z1921" s="4">
        <v>32</v>
      </c>
      <c r="AA1921" s="4">
        <v>16</v>
      </c>
      <c r="AB1921" s="4">
        <v>13</v>
      </c>
      <c r="AC1921" s="4">
        <v>3</v>
      </c>
      <c r="AD1921" s="6"/>
      <c r="AE1921" s="6"/>
      <c r="AF1921" s="6"/>
      <c r="AG1921" s="6"/>
      <c r="AH1921" s="4">
        <v>0</v>
      </c>
      <c r="AI1921" s="4">
        <v>0</v>
      </c>
      <c r="AJ1921" s="6"/>
      <c r="AK1921" s="6"/>
      <c r="AL1921" s="6"/>
      <c r="AM1921" s="6"/>
      <c r="AO1921" s="4">
        <v>1</v>
      </c>
      <c r="AP1921" s="4">
        <v>0</v>
      </c>
      <c r="AQ1921" s="4">
        <v>1</v>
      </c>
      <c r="AR1921" s="4">
        <v>0</v>
      </c>
      <c r="AS1921" s="6"/>
      <c r="AT1921" s="6"/>
      <c r="AU1921" s="6"/>
      <c r="AV1921" s="6"/>
      <c r="AW1921" s="4">
        <v>16</v>
      </c>
      <c r="AX1921" s="4">
        <v>13</v>
      </c>
      <c r="AY1921" s="6"/>
      <c r="AZ1921" s="4">
        <v>0</v>
      </c>
      <c r="BA1921" s="6"/>
      <c r="BB1921" s="6"/>
      <c r="BC1921" s="6"/>
      <c r="BD1921" s="6"/>
      <c r="BE1921" s="6"/>
      <c r="BF1921" s="6"/>
      <c r="BG1921" s="8">
        <v>0</v>
      </c>
      <c r="BH1921" s="6"/>
      <c r="BI1921" s="6"/>
      <c r="BJ1921" s="6"/>
      <c r="BK1921" s="4">
        <v>0</v>
      </c>
      <c r="BL1921" s="4">
        <v>0</v>
      </c>
      <c r="BM1921" s="4">
        <v>0</v>
      </c>
      <c r="BN1921" s="6"/>
      <c r="BO1921" s="6"/>
      <c r="BP1921" s="4">
        <v>0</v>
      </c>
      <c r="BQ1921" s="6"/>
      <c r="BR1921" s="4">
        <f t="shared" si="418"/>
        <v>8755</v>
      </c>
      <c r="BS1921" s="4">
        <f t="shared" si="419"/>
        <v>8663</v>
      </c>
      <c r="BT1921" s="4">
        <f t="shared" si="420"/>
        <v>92</v>
      </c>
      <c r="BU1921" s="4">
        <v>12238</v>
      </c>
    </row>
    <row r="1922" spans="1:73">
      <c r="A1922" s="4" t="s">
        <v>1242</v>
      </c>
      <c r="B1922" s="18">
        <v>40484</v>
      </c>
      <c r="C1922" s="4" t="s">
        <v>179</v>
      </c>
      <c r="D1922" s="5">
        <v>2010</v>
      </c>
      <c r="E1922" s="4" t="str">
        <f t="shared" si="416"/>
        <v>Benton*General2010</v>
      </c>
      <c r="F1922" s="4">
        <v>88498</v>
      </c>
      <c r="G1922" s="4">
        <v>0</v>
      </c>
      <c r="H1922" s="4">
        <v>0</v>
      </c>
      <c r="I1922" s="4">
        <v>0</v>
      </c>
      <c r="J1922" s="4">
        <v>0</v>
      </c>
      <c r="K1922" s="6">
        <f t="shared" si="417"/>
        <v>0</v>
      </c>
      <c r="M1922" s="4">
        <v>0</v>
      </c>
      <c r="N1922" s="4">
        <v>64419</v>
      </c>
      <c r="O1922" s="4">
        <v>64030</v>
      </c>
      <c r="P1922" s="4">
        <v>0</v>
      </c>
      <c r="Q1922" s="6"/>
      <c r="R1922" s="4">
        <v>386</v>
      </c>
      <c r="S1922" s="6"/>
      <c r="T1922" s="6"/>
      <c r="U1922" s="6"/>
      <c r="V1922" s="6"/>
      <c r="W1922" s="6"/>
      <c r="X1922" s="4">
        <v>0</v>
      </c>
      <c r="Z1922" s="4">
        <v>584</v>
      </c>
      <c r="AA1922" s="4">
        <v>225</v>
      </c>
      <c r="AB1922" s="4">
        <v>224</v>
      </c>
      <c r="AC1922" s="4">
        <v>1</v>
      </c>
      <c r="AD1922" s="6"/>
      <c r="AE1922" s="6"/>
      <c r="AF1922" s="6"/>
      <c r="AG1922" s="6"/>
      <c r="AH1922" s="4">
        <v>0</v>
      </c>
      <c r="AI1922" s="4">
        <v>0</v>
      </c>
      <c r="AJ1922" s="6"/>
      <c r="AK1922" s="6"/>
      <c r="AL1922" s="6"/>
      <c r="AM1922" s="6"/>
      <c r="AO1922" s="4">
        <v>44</v>
      </c>
      <c r="AP1922" s="4">
        <v>0</v>
      </c>
      <c r="AQ1922" s="4">
        <v>26</v>
      </c>
      <c r="AR1922" s="4">
        <v>18</v>
      </c>
      <c r="AS1922" s="6"/>
      <c r="AT1922" s="6"/>
      <c r="AU1922" s="6"/>
      <c r="AV1922" s="6"/>
      <c r="AW1922" s="4">
        <v>225</v>
      </c>
      <c r="AX1922" s="4">
        <v>224</v>
      </c>
      <c r="AY1922" s="6"/>
      <c r="AZ1922" s="4">
        <v>25</v>
      </c>
      <c r="BA1922" s="6"/>
      <c r="BB1922" s="6"/>
      <c r="BC1922" s="6"/>
      <c r="BD1922" s="6"/>
      <c r="BE1922" s="6"/>
      <c r="BF1922" s="6"/>
      <c r="BG1922" s="8">
        <v>0</v>
      </c>
      <c r="BH1922" s="6"/>
      <c r="BI1922" s="6"/>
      <c r="BJ1922" s="6"/>
      <c r="BK1922" s="4">
        <v>0</v>
      </c>
      <c r="BL1922" s="4">
        <v>0</v>
      </c>
      <c r="BM1922" s="4">
        <v>0</v>
      </c>
      <c r="BN1922" s="6"/>
      <c r="BO1922" s="6"/>
      <c r="BP1922" s="4">
        <v>0</v>
      </c>
      <c r="BQ1922" s="6"/>
      <c r="BR1922" s="4">
        <f t="shared" si="418"/>
        <v>64125</v>
      </c>
      <c r="BS1922" s="4">
        <f t="shared" si="419"/>
        <v>63755</v>
      </c>
      <c r="BT1922" s="4">
        <f t="shared" si="420"/>
        <v>370</v>
      </c>
      <c r="BU1922" s="4">
        <v>88224</v>
      </c>
    </row>
    <row r="1923" spans="1:73">
      <c r="A1923" s="4" t="s">
        <v>105</v>
      </c>
      <c r="B1923" s="18">
        <v>40484</v>
      </c>
      <c r="C1923" s="4" t="s">
        <v>179</v>
      </c>
      <c r="D1923" s="5">
        <v>2010</v>
      </c>
      <c r="E1923" s="4" t="str">
        <f t="shared" si="416"/>
        <v>ChelanGeneral2010</v>
      </c>
      <c r="F1923" s="4">
        <v>37972</v>
      </c>
      <c r="G1923" s="4">
        <v>0</v>
      </c>
      <c r="H1923" s="4">
        <v>0</v>
      </c>
      <c r="I1923" s="4">
        <v>0</v>
      </c>
      <c r="J1923" s="4">
        <v>0</v>
      </c>
      <c r="K1923" s="6">
        <f t="shared" si="417"/>
        <v>0</v>
      </c>
      <c r="M1923" s="4">
        <v>0</v>
      </c>
      <c r="N1923" s="4">
        <v>28315</v>
      </c>
      <c r="O1923" s="4">
        <v>28071</v>
      </c>
      <c r="P1923" s="4">
        <v>0</v>
      </c>
      <c r="Q1923" s="6"/>
      <c r="R1923" s="4">
        <v>244</v>
      </c>
      <c r="S1923" s="6"/>
      <c r="T1923" s="6"/>
      <c r="U1923" s="6"/>
      <c r="V1923" s="6"/>
      <c r="W1923" s="6"/>
      <c r="X1923" s="4">
        <v>0</v>
      </c>
      <c r="Z1923" s="4">
        <v>222</v>
      </c>
      <c r="AA1923" s="4">
        <v>87</v>
      </c>
      <c r="AB1923" s="4">
        <v>87</v>
      </c>
      <c r="AC1923" s="4">
        <v>0</v>
      </c>
      <c r="AD1923" s="6"/>
      <c r="AE1923" s="6"/>
      <c r="AF1923" s="6"/>
      <c r="AG1923" s="6"/>
      <c r="AH1923" s="4">
        <v>0</v>
      </c>
      <c r="AI1923" s="4">
        <v>0</v>
      </c>
      <c r="AJ1923" s="6"/>
      <c r="AK1923" s="6"/>
      <c r="AL1923" s="6"/>
      <c r="AM1923" s="6"/>
      <c r="AO1923" s="4">
        <v>17</v>
      </c>
      <c r="AP1923" s="4">
        <v>0</v>
      </c>
      <c r="AQ1923" s="4">
        <v>9</v>
      </c>
      <c r="AR1923" s="4">
        <v>8</v>
      </c>
      <c r="AS1923" s="6"/>
      <c r="AT1923" s="6"/>
      <c r="AU1923" s="6"/>
      <c r="AV1923" s="6"/>
      <c r="AW1923" s="4">
        <v>87</v>
      </c>
      <c r="AX1923" s="4">
        <v>87</v>
      </c>
      <c r="AY1923" s="6"/>
      <c r="AZ1923" s="4">
        <v>51</v>
      </c>
      <c r="BA1923" s="6"/>
      <c r="BB1923" s="6"/>
      <c r="BC1923" s="6"/>
      <c r="BD1923" s="6"/>
      <c r="BE1923" s="6"/>
      <c r="BF1923" s="6"/>
      <c r="BG1923" s="8">
        <v>0</v>
      </c>
      <c r="BH1923" s="6"/>
      <c r="BI1923" s="6"/>
      <c r="BJ1923" s="6"/>
      <c r="BK1923" s="4">
        <v>0</v>
      </c>
      <c r="BL1923" s="4">
        <v>0</v>
      </c>
      <c r="BM1923" s="4">
        <v>0</v>
      </c>
      <c r="BN1923" s="6"/>
      <c r="BO1923" s="6"/>
      <c r="BP1923" s="4">
        <v>0</v>
      </c>
      <c r="BQ1923" s="6"/>
      <c r="BR1923" s="4">
        <f t="shared" si="418"/>
        <v>28160</v>
      </c>
      <c r="BS1923" s="4">
        <f t="shared" si="419"/>
        <v>27924</v>
      </c>
      <c r="BT1923" s="4">
        <f t="shared" si="420"/>
        <v>236</v>
      </c>
      <c r="BU1923" s="4">
        <v>37651</v>
      </c>
    </row>
    <row r="1924" spans="1:73">
      <c r="A1924" s="4" t="s">
        <v>107</v>
      </c>
      <c r="B1924" s="18">
        <v>40484</v>
      </c>
      <c r="C1924" s="4" t="s">
        <v>179</v>
      </c>
      <c r="D1924" s="5">
        <v>2010</v>
      </c>
      <c r="E1924" s="4" t="str">
        <f t="shared" si="416"/>
        <v>ClallamGeneral2010</v>
      </c>
      <c r="F1924" s="4">
        <v>45611</v>
      </c>
      <c r="G1924" s="4">
        <v>0</v>
      </c>
      <c r="H1924" s="4">
        <v>0</v>
      </c>
      <c r="I1924" s="4">
        <v>0</v>
      </c>
      <c r="J1924" s="4">
        <v>0</v>
      </c>
      <c r="K1924" s="6">
        <f t="shared" si="417"/>
        <v>0</v>
      </c>
      <c r="M1924" s="4">
        <v>0</v>
      </c>
      <c r="N1924" s="4">
        <v>34350</v>
      </c>
      <c r="O1924" s="4">
        <v>34079</v>
      </c>
      <c r="P1924" s="4">
        <v>0</v>
      </c>
      <c r="Q1924" s="6"/>
      <c r="R1924" s="4">
        <v>271</v>
      </c>
      <c r="S1924" s="6"/>
      <c r="T1924" s="6"/>
      <c r="U1924" s="6"/>
      <c r="V1924" s="6"/>
      <c r="W1924" s="6"/>
      <c r="X1924" s="4">
        <v>0</v>
      </c>
      <c r="Z1924" s="4">
        <v>436</v>
      </c>
      <c r="AA1924" s="4">
        <v>186</v>
      </c>
      <c r="AB1924" s="4">
        <v>183</v>
      </c>
      <c r="AC1924" s="4">
        <v>3</v>
      </c>
      <c r="AD1924" s="6"/>
      <c r="AE1924" s="6"/>
      <c r="AF1924" s="6"/>
      <c r="AG1924" s="6"/>
      <c r="AH1924" s="4">
        <v>0</v>
      </c>
      <c r="AI1924" s="4">
        <v>0</v>
      </c>
      <c r="AJ1924" s="6"/>
      <c r="AK1924" s="6"/>
      <c r="AL1924" s="6"/>
      <c r="AM1924" s="6"/>
      <c r="AO1924" s="4">
        <v>29</v>
      </c>
      <c r="AP1924" s="4">
        <v>0</v>
      </c>
      <c r="AQ1924" s="4">
        <v>10</v>
      </c>
      <c r="AR1924" s="4">
        <v>19</v>
      </c>
      <c r="AS1924" s="6"/>
      <c r="AT1924" s="6"/>
      <c r="AU1924" s="6"/>
      <c r="AV1924" s="6"/>
      <c r="AW1924" s="4">
        <v>186</v>
      </c>
      <c r="AX1924" s="4">
        <v>183</v>
      </c>
      <c r="AY1924" s="6"/>
      <c r="AZ1924" s="4">
        <v>0</v>
      </c>
      <c r="BA1924" s="6"/>
      <c r="BB1924" s="6"/>
      <c r="BC1924" s="6"/>
      <c r="BD1924" s="6"/>
      <c r="BE1924" s="6"/>
      <c r="BF1924" s="6"/>
      <c r="BG1924" s="8">
        <v>0</v>
      </c>
      <c r="BH1924" s="6"/>
      <c r="BI1924" s="6"/>
      <c r="BJ1924" s="6"/>
      <c r="BK1924" s="4">
        <v>0</v>
      </c>
      <c r="BL1924" s="4">
        <v>0</v>
      </c>
      <c r="BM1924" s="4">
        <v>0</v>
      </c>
      <c r="BN1924" s="6"/>
      <c r="BO1924" s="6"/>
      <c r="BP1924" s="4">
        <v>0</v>
      </c>
      <c r="BQ1924" s="6"/>
      <c r="BR1924" s="4">
        <f t="shared" si="418"/>
        <v>34135</v>
      </c>
      <c r="BS1924" s="4">
        <f t="shared" si="419"/>
        <v>33886</v>
      </c>
      <c r="BT1924" s="4">
        <f t="shared" si="420"/>
        <v>249</v>
      </c>
      <c r="BU1924" s="4">
        <v>45175</v>
      </c>
    </row>
    <row r="1925" spans="1:73">
      <c r="A1925" s="4" t="s">
        <v>109</v>
      </c>
      <c r="B1925" s="18">
        <v>40484</v>
      </c>
      <c r="C1925" s="4" t="s">
        <v>179</v>
      </c>
      <c r="D1925" s="5">
        <v>2010</v>
      </c>
      <c r="E1925" s="4" t="str">
        <f t="shared" si="416"/>
        <v>ClarkGeneral2010</v>
      </c>
      <c r="F1925" s="4">
        <v>219616</v>
      </c>
      <c r="G1925" s="4">
        <v>0</v>
      </c>
      <c r="H1925" s="4">
        <v>0</v>
      </c>
      <c r="I1925" s="4">
        <v>0</v>
      </c>
      <c r="J1925" s="4">
        <v>0</v>
      </c>
      <c r="K1925" s="6">
        <f t="shared" si="417"/>
        <v>0</v>
      </c>
      <c r="M1925" s="4">
        <v>0</v>
      </c>
      <c r="N1925" s="4">
        <v>150673</v>
      </c>
      <c r="O1925" s="4">
        <v>149045</v>
      </c>
      <c r="P1925" s="4">
        <v>0</v>
      </c>
      <c r="Q1925" s="6"/>
      <c r="R1925" s="4">
        <v>1628</v>
      </c>
      <c r="S1925" s="6"/>
      <c r="T1925" s="6"/>
      <c r="U1925" s="6"/>
      <c r="V1925" s="6"/>
      <c r="W1925" s="6"/>
      <c r="X1925" s="4">
        <v>0</v>
      </c>
      <c r="Z1925" s="4">
        <v>1755</v>
      </c>
      <c r="AA1925" s="4">
        <v>741</v>
      </c>
      <c r="AB1925" s="4">
        <v>721</v>
      </c>
      <c r="AC1925" s="4">
        <v>20</v>
      </c>
      <c r="AD1925" s="6"/>
      <c r="AE1925" s="6"/>
      <c r="AF1925" s="6"/>
      <c r="AG1925" s="6"/>
      <c r="AH1925" s="4">
        <v>1</v>
      </c>
      <c r="AI1925" s="4">
        <v>0</v>
      </c>
      <c r="AJ1925" s="6"/>
      <c r="AK1925" s="6"/>
      <c r="AL1925" s="6"/>
      <c r="AM1925" s="6"/>
      <c r="AO1925" s="4">
        <v>51</v>
      </c>
      <c r="AP1925" s="4">
        <v>0</v>
      </c>
      <c r="AQ1925" s="4">
        <v>26</v>
      </c>
      <c r="AR1925" s="4">
        <v>25</v>
      </c>
      <c r="AS1925" s="6"/>
      <c r="AT1925" s="6"/>
      <c r="AU1925" s="6"/>
      <c r="AV1925" s="6"/>
      <c r="AW1925" s="4">
        <v>742</v>
      </c>
      <c r="AX1925" s="4">
        <v>721</v>
      </c>
      <c r="AY1925" s="6"/>
      <c r="AZ1925" s="4">
        <v>10</v>
      </c>
      <c r="BA1925" s="6"/>
      <c r="BB1925" s="6"/>
      <c r="BC1925" s="6"/>
      <c r="BD1925" s="6"/>
      <c r="BE1925" s="6"/>
      <c r="BF1925" s="6"/>
      <c r="BG1925" s="8">
        <v>0</v>
      </c>
      <c r="BH1925" s="6"/>
      <c r="BI1925" s="6"/>
      <c r="BJ1925" s="6"/>
      <c r="BK1925" s="4">
        <v>0</v>
      </c>
      <c r="BL1925" s="4">
        <v>0</v>
      </c>
      <c r="BM1925" s="4">
        <v>0</v>
      </c>
      <c r="BN1925" s="6"/>
      <c r="BO1925" s="6"/>
      <c r="BP1925" s="4">
        <v>0</v>
      </c>
      <c r="BQ1925" s="6"/>
      <c r="BR1925" s="4">
        <f t="shared" si="418"/>
        <v>149870</v>
      </c>
      <c r="BS1925" s="4">
        <f t="shared" si="419"/>
        <v>148288</v>
      </c>
      <c r="BT1925" s="4">
        <f t="shared" si="420"/>
        <v>1582</v>
      </c>
      <c r="BU1925" s="4">
        <v>217861</v>
      </c>
    </row>
    <row r="1926" spans="1:73">
      <c r="A1926" s="4" t="s">
        <v>111</v>
      </c>
      <c r="B1926" s="18">
        <v>40484</v>
      </c>
      <c r="C1926" s="4" t="s">
        <v>179</v>
      </c>
      <c r="D1926" s="5">
        <v>2010</v>
      </c>
      <c r="E1926" s="4" t="str">
        <f t="shared" si="416"/>
        <v>ColumbiaGeneral2010</v>
      </c>
      <c r="F1926" s="4">
        <v>2590</v>
      </c>
      <c r="G1926" s="4">
        <v>0</v>
      </c>
      <c r="H1926" s="4">
        <v>0</v>
      </c>
      <c r="I1926" s="4">
        <v>0</v>
      </c>
      <c r="J1926" s="4">
        <v>0</v>
      </c>
      <c r="K1926" s="6">
        <f t="shared" si="417"/>
        <v>0</v>
      </c>
      <c r="M1926" s="4">
        <v>0</v>
      </c>
      <c r="N1926" s="4">
        <v>2205</v>
      </c>
      <c r="O1926" s="4">
        <v>2196</v>
      </c>
      <c r="P1926" s="4">
        <v>0</v>
      </c>
      <c r="Q1926" s="6"/>
      <c r="R1926" s="4">
        <v>9</v>
      </c>
      <c r="S1926" s="6"/>
      <c r="T1926" s="6"/>
      <c r="U1926" s="6"/>
      <c r="V1926" s="6"/>
      <c r="W1926" s="6"/>
      <c r="X1926" s="4">
        <v>0</v>
      </c>
      <c r="Z1926" s="4">
        <v>25</v>
      </c>
      <c r="AA1926" s="4">
        <v>9</v>
      </c>
      <c r="AB1926" s="4">
        <v>9</v>
      </c>
      <c r="AC1926" s="4">
        <v>0</v>
      </c>
      <c r="AD1926" s="6"/>
      <c r="AE1926" s="6"/>
      <c r="AF1926" s="6"/>
      <c r="AG1926" s="6"/>
      <c r="AH1926" s="4">
        <v>0</v>
      </c>
      <c r="AI1926" s="4">
        <v>0</v>
      </c>
      <c r="AJ1926" s="6"/>
      <c r="AK1926" s="6"/>
      <c r="AL1926" s="6"/>
      <c r="AM1926" s="6"/>
      <c r="AO1926" s="4">
        <v>1</v>
      </c>
      <c r="AP1926" s="4">
        <v>0</v>
      </c>
      <c r="AQ1926" s="4">
        <v>1</v>
      </c>
      <c r="AR1926" s="4">
        <v>0</v>
      </c>
      <c r="AS1926" s="6"/>
      <c r="AT1926" s="6"/>
      <c r="AU1926" s="6"/>
      <c r="AV1926" s="6"/>
      <c r="AW1926" s="4">
        <v>9</v>
      </c>
      <c r="AX1926" s="4">
        <v>9</v>
      </c>
      <c r="AY1926" s="6"/>
      <c r="AZ1926" s="4">
        <v>0</v>
      </c>
      <c r="BA1926" s="6"/>
      <c r="BB1926" s="6"/>
      <c r="BC1926" s="6"/>
      <c r="BD1926" s="6"/>
      <c r="BE1926" s="6"/>
      <c r="BF1926" s="6"/>
      <c r="BG1926" s="8">
        <v>0</v>
      </c>
      <c r="BH1926" s="6"/>
      <c r="BI1926" s="6"/>
      <c r="BJ1926" s="6"/>
      <c r="BK1926" s="4">
        <v>0</v>
      </c>
      <c r="BL1926" s="4">
        <v>0</v>
      </c>
      <c r="BM1926" s="4">
        <v>0</v>
      </c>
      <c r="BN1926" s="6"/>
      <c r="BO1926" s="6"/>
      <c r="BP1926" s="4">
        <v>0</v>
      </c>
      <c r="BQ1926" s="6"/>
      <c r="BR1926" s="4">
        <f t="shared" si="418"/>
        <v>2195</v>
      </c>
      <c r="BS1926" s="4">
        <f t="shared" si="419"/>
        <v>2186</v>
      </c>
      <c r="BT1926" s="4">
        <f t="shared" si="420"/>
        <v>9</v>
      </c>
      <c r="BU1926" s="4">
        <v>2755</v>
      </c>
    </row>
    <row r="1927" spans="1:73" ht="47.45" customHeight="1">
      <c r="A1927" s="4" t="s">
        <v>113</v>
      </c>
      <c r="B1927" s="18">
        <v>40484</v>
      </c>
      <c r="C1927" s="4" t="s">
        <v>179</v>
      </c>
      <c r="D1927" s="5">
        <v>2010</v>
      </c>
      <c r="E1927" s="4" t="str">
        <f t="shared" si="416"/>
        <v>CowlitzGeneral2010</v>
      </c>
      <c r="F1927" s="4">
        <v>55265</v>
      </c>
      <c r="G1927" s="4">
        <v>0</v>
      </c>
      <c r="H1927" s="4">
        <v>0</v>
      </c>
      <c r="I1927" s="4">
        <v>0</v>
      </c>
      <c r="J1927" s="4">
        <v>0</v>
      </c>
      <c r="K1927" s="6">
        <f t="shared" si="417"/>
        <v>0</v>
      </c>
      <c r="M1927" s="4">
        <v>0</v>
      </c>
      <c r="N1927" s="4">
        <v>37934</v>
      </c>
      <c r="O1927" s="4">
        <v>37783</v>
      </c>
      <c r="P1927" s="4">
        <v>0</v>
      </c>
      <c r="Q1927" s="6"/>
      <c r="R1927" s="4">
        <v>151</v>
      </c>
      <c r="S1927" s="6"/>
      <c r="T1927" s="6"/>
      <c r="U1927" s="6"/>
      <c r="V1927" s="6"/>
      <c r="W1927" s="6"/>
      <c r="X1927" s="4">
        <v>0</v>
      </c>
      <c r="Z1927" s="4">
        <v>369</v>
      </c>
      <c r="AA1927" s="4">
        <v>94</v>
      </c>
      <c r="AB1927" s="4">
        <v>92</v>
      </c>
      <c r="AC1927" s="4">
        <v>2</v>
      </c>
      <c r="AD1927" s="6"/>
      <c r="AE1927" s="6"/>
      <c r="AF1927" s="6"/>
      <c r="AG1927" s="6"/>
      <c r="AH1927" s="4">
        <v>0</v>
      </c>
      <c r="AI1927" s="4">
        <v>0</v>
      </c>
      <c r="AJ1927" s="6"/>
      <c r="AK1927" s="6"/>
      <c r="AL1927" s="6"/>
      <c r="AM1927" s="6"/>
      <c r="AO1927" s="4">
        <v>20</v>
      </c>
      <c r="AP1927" s="4">
        <v>0</v>
      </c>
      <c r="AQ1927" s="4">
        <v>13</v>
      </c>
      <c r="AR1927" s="4">
        <v>7</v>
      </c>
      <c r="AS1927" s="6"/>
      <c r="AT1927" s="6"/>
      <c r="AU1927" s="6"/>
      <c r="AV1927" s="6"/>
      <c r="AW1927" s="4">
        <v>94</v>
      </c>
      <c r="AX1927" s="4">
        <v>92</v>
      </c>
      <c r="AY1927" s="6"/>
      <c r="AZ1927" s="4">
        <v>11</v>
      </c>
      <c r="BA1927" s="6"/>
      <c r="BB1927" s="6"/>
      <c r="BC1927" s="6"/>
      <c r="BD1927" s="6"/>
      <c r="BE1927" s="6"/>
      <c r="BF1927" s="6"/>
      <c r="BG1927" s="8">
        <v>0</v>
      </c>
      <c r="BH1927" s="6"/>
      <c r="BI1927" s="6"/>
      <c r="BJ1927" s="6"/>
      <c r="BK1927" s="4">
        <v>0</v>
      </c>
      <c r="BL1927" s="4">
        <v>0</v>
      </c>
      <c r="BM1927" s="4">
        <v>0</v>
      </c>
      <c r="BN1927" s="6"/>
      <c r="BO1927" s="6"/>
      <c r="BP1927" s="4">
        <v>0</v>
      </c>
      <c r="BQ1927" s="6"/>
      <c r="BR1927" s="4">
        <f t="shared" si="418"/>
        <v>37809</v>
      </c>
      <c r="BS1927" s="4">
        <f t="shared" si="419"/>
        <v>37667</v>
      </c>
      <c r="BT1927" s="4">
        <f t="shared" si="420"/>
        <v>142</v>
      </c>
      <c r="BU1927" s="4">
        <v>54896</v>
      </c>
    </row>
    <row r="1928" spans="1:73">
      <c r="A1928" s="4" t="s">
        <v>1243</v>
      </c>
      <c r="B1928" s="18">
        <v>40484</v>
      </c>
      <c r="C1928" s="4" t="s">
        <v>179</v>
      </c>
      <c r="D1928" s="5">
        <v>2010</v>
      </c>
      <c r="E1928" s="4" t="str">
        <f t="shared" si="416"/>
        <v>Douglas*General2010</v>
      </c>
      <c r="F1928" s="4">
        <v>18172</v>
      </c>
      <c r="G1928" s="4">
        <v>0</v>
      </c>
      <c r="H1928" s="4">
        <v>0</v>
      </c>
      <c r="I1928" s="4">
        <v>0</v>
      </c>
      <c r="J1928" s="4">
        <v>0</v>
      </c>
      <c r="K1928" s="6">
        <f t="shared" si="417"/>
        <v>0</v>
      </c>
      <c r="M1928" s="4">
        <v>0</v>
      </c>
      <c r="N1928" s="4">
        <v>13557</v>
      </c>
      <c r="O1928" s="4">
        <v>13458</v>
      </c>
      <c r="P1928" s="4">
        <v>0</v>
      </c>
      <c r="Q1928" s="6"/>
      <c r="R1928" s="4">
        <v>97</v>
      </c>
      <c r="S1928" s="6"/>
      <c r="T1928" s="6"/>
      <c r="U1928" s="6"/>
      <c r="V1928" s="6"/>
      <c r="W1928" s="6"/>
      <c r="X1928" s="4">
        <v>0</v>
      </c>
      <c r="Z1928" s="4">
        <v>106</v>
      </c>
      <c r="AA1928" s="4">
        <v>39</v>
      </c>
      <c r="AB1928" s="4">
        <v>39</v>
      </c>
      <c r="AC1928" s="4">
        <v>0</v>
      </c>
      <c r="AD1928" s="6"/>
      <c r="AE1928" s="6"/>
      <c r="AF1928" s="6"/>
      <c r="AG1928" s="6"/>
      <c r="AH1928" s="4">
        <v>0</v>
      </c>
      <c r="AI1928" s="4">
        <v>0</v>
      </c>
      <c r="AJ1928" s="6"/>
      <c r="AK1928" s="6"/>
      <c r="AL1928" s="6"/>
      <c r="AM1928" s="6"/>
      <c r="AO1928" s="4">
        <v>15</v>
      </c>
      <c r="AP1928" s="4">
        <v>0</v>
      </c>
      <c r="AQ1928" s="4">
        <v>11</v>
      </c>
      <c r="AR1928" s="4">
        <v>4</v>
      </c>
      <c r="AS1928" s="6"/>
      <c r="AT1928" s="6"/>
      <c r="AU1928" s="6"/>
      <c r="AV1928" s="6"/>
      <c r="AW1928" s="4">
        <v>39</v>
      </c>
      <c r="AX1928" s="4">
        <v>39</v>
      </c>
      <c r="AY1928" s="6"/>
      <c r="AZ1928" s="4">
        <v>0</v>
      </c>
      <c r="BA1928" s="6"/>
      <c r="BB1928" s="6"/>
      <c r="BC1928" s="6"/>
      <c r="BD1928" s="6"/>
      <c r="BE1928" s="6"/>
      <c r="BF1928" s="6"/>
      <c r="BG1928" s="8">
        <v>0</v>
      </c>
      <c r="BH1928" s="6"/>
      <c r="BI1928" s="6"/>
      <c r="BJ1928" s="6"/>
      <c r="BK1928" s="4">
        <v>0</v>
      </c>
      <c r="BL1928" s="4">
        <v>0</v>
      </c>
      <c r="BM1928" s="4">
        <v>0</v>
      </c>
      <c r="BN1928" s="6"/>
      <c r="BO1928" s="6"/>
      <c r="BP1928" s="4">
        <v>0</v>
      </c>
      <c r="BQ1928" s="6"/>
      <c r="BR1928" s="4">
        <f t="shared" si="418"/>
        <v>13503</v>
      </c>
      <c r="BS1928" s="4">
        <f t="shared" si="419"/>
        <v>13408</v>
      </c>
      <c r="BT1928" s="4">
        <f t="shared" si="420"/>
        <v>95</v>
      </c>
      <c r="BU1928" s="4">
        <v>18066</v>
      </c>
    </row>
    <row r="1929" spans="1:73">
      <c r="A1929" s="4" t="s">
        <v>117</v>
      </c>
      <c r="B1929" s="18">
        <v>40484</v>
      </c>
      <c r="C1929" s="4" t="s">
        <v>179</v>
      </c>
      <c r="D1929" s="5">
        <v>2010</v>
      </c>
      <c r="E1929" s="4" t="str">
        <f t="shared" si="416"/>
        <v>FerryGeneral2010</v>
      </c>
      <c r="F1929" s="4">
        <v>4280</v>
      </c>
      <c r="G1929" s="4">
        <v>0</v>
      </c>
      <c r="H1929" s="4">
        <v>0</v>
      </c>
      <c r="I1929" s="4">
        <v>0</v>
      </c>
      <c r="J1929" s="4">
        <v>0</v>
      </c>
      <c r="K1929" s="6">
        <f t="shared" si="417"/>
        <v>0</v>
      </c>
      <c r="M1929" s="4">
        <v>0</v>
      </c>
      <c r="N1929" s="4">
        <v>3326</v>
      </c>
      <c r="O1929" s="4">
        <v>3300</v>
      </c>
      <c r="P1929" s="4">
        <v>0</v>
      </c>
      <c r="Q1929" s="6"/>
      <c r="R1929" s="4">
        <v>26</v>
      </c>
      <c r="S1929" s="6"/>
      <c r="T1929" s="6"/>
      <c r="U1929" s="6"/>
      <c r="V1929" s="6"/>
      <c r="W1929" s="6"/>
      <c r="X1929" s="4">
        <v>0</v>
      </c>
      <c r="Z1929" s="4">
        <v>57</v>
      </c>
      <c r="AA1929" s="4">
        <v>22</v>
      </c>
      <c r="AB1929" s="4">
        <v>22</v>
      </c>
      <c r="AC1929" s="4">
        <v>0</v>
      </c>
      <c r="AD1929" s="6"/>
      <c r="AE1929" s="6"/>
      <c r="AF1929" s="6"/>
      <c r="AG1929" s="6"/>
      <c r="AH1929" s="4">
        <v>0</v>
      </c>
      <c r="AI1929" s="4">
        <v>0</v>
      </c>
      <c r="AJ1929" s="6"/>
      <c r="AK1929" s="6"/>
      <c r="AL1929" s="6"/>
      <c r="AM1929" s="6"/>
      <c r="AO1929" s="4">
        <v>5</v>
      </c>
      <c r="AP1929" s="4">
        <v>0</v>
      </c>
      <c r="AQ1929" s="4">
        <v>1</v>
      </c>
      <c r="AR1929" s="4">
        <v>4</v>
      </c>
      <c r="AS1929" s="6"/>
      <c r="AT1929" s="6"/>
      <c r="AU1929" s="6"/>
      <c r="AV1929" s="6"/>
      <c r="AW1929" s="4">
        <v>22</v>
      </c>
      <c r="AX1929" s="4">
        <v>22</v>
      </c>
      <c r="AY1929" s="6"/>
      <c r="AZ1929" s="4">
        <v>0</v>
      </c>
      <c r="BA1929" s="6"/>
      <c r="BB1929" s="6"/>
      <c r="BC1929" s="6"/>
      <c r="BD1929" s="6"/>
      <c r="BE1929" s="6"/>
      <c r="BF1929" s="6"/>
      <c r="BG1929" s="8">
        <v>0</v>
      </c>
      <c r="BH1929" s="6"/>
      <c r="BI1929" s="6"/>
      <c r="BJ1929" s="6"/>
      <c r="BK1929" s="4">
        <v>0</v>
      </c>
      <c r="BL1929" s="4">
        <v>0</v>
      </c>
      <c r="BM1929" s="4">
        <v>0</v>
      </c>
      <c r="BN1929" s="6"/>
      <c r="BO1929" s="6"/>
      <c r="BP1929" s="4">
        <v>0</v>
      </c>
      <c r="BQ1929" s="6"/>
      <c r="BR1929" s="4">
        <f t="shared" si="418"/>
        <v>3299</v>
      </c>
      <c r="BS1929" s="4">
        <f t="shared" si="419"/>
        <v>3277</v>
      </c>
      <c r="BT1929" s="4">
        <f t="shared" si="420"/>
        <v>22</v>
      </c>
      <c r="BU1929" s="4">
        <v>4249</v>
      </c>
    </row>
    <row r="1930" spans="1:73">
      <c r="A1930" s="4" t="s">
        <v>119</v>
      </c>
      <c r="B1930" s="18">
        <v>40484</v>
      </c>
      <c r="C1930" s="4" t="s">
        <v>179</v>
      </c>
      <c r="D1930" s="5">
        <v>2010</v>
      </c>
      <c r="E1930" s="4" t="str">
        <f t="shared" si="416"/>
        <v>FranklinGeneral2010</v>
      </c>
      <c r="F1930" s="4">
        <v>25349</v>
      </c>
      <c r="G1930" s="4">
        <v>0</v>
      </c>
      <c r="H1930" s="4">
        <v>0</v>
      </c>
      <c r="I1930" s="4">
        <v>0</v>
      </c>
      <c r="J1930" s="4">
        <v>0</v>
      </c>
      <c r="K1930" s="6">
        <f t="shared" si="417"/>
        <v>0</v>
      </c>
      <c r="M1930" s="4">
        <v>0</v>
      </c>
      <c r="N1930" s="4">
        <v>17661</v>
      </c>
      <c r="O1930" s="4">
        <v>17557</v>
      </c>
      <c r="P1930" s="4">
        <v>0</v>
      </c>
      <c r="Q1930" s="6"/>
      <c r="R1930" s="4">
        <v>104</v>
      </c>
      <c r="S1930" s="6"/>
      <c r="T1930" s="6"/>
      <c r="U1930" s="6"/>
      <c r="V1930" s="6"/>
      <c r="W1930" s="6"/>
      <c r="X1930" s="4">
        <v>0</v>
      </c>
      <c r="Z1930" s="4">
        <v>163</v>
      </c>
      <c r="AA1930" s="4">
        <v>43</v>
      </c>
      <c r="AB1930" s="4">
        <v>43</v>
      </c>
      <c r="AC1930" s="4">
        <v>0</v>
      </c>
      <c r="AD1930" s="6"/>
      <c r="AE1930" s="6"/>
      <c r="AF1930" s="6"/>
      <c r="AG1930" s="6"/>
      <c r="AH1930" s="4">
        <v>0</v>
      </c>
      <c r="AI1930" s="4">
        <v>0</v>
      </c>
      <c r="AJ1930" s="6"/>
      <c r="AK1930" s="6"/>
      <c r="AL1930" s="6"/>
      <c r="AM1930" s="6"/>
      <c r="AO1930" s="4">
        <v>8</v>
      </c>
      <c r="AP1930" s="4">
        <v>0</v>
      </c>
      <c r="AQ1930" s="4">
        <v>4</v>
      </c>
      <c r="AR1930" s="4">
        <v>4</v>
      </c>
      <c r="AS1930" s="6"/>
      <c r="AT1930" s="6"/>
      <c r="AU1930" s="6"/>
      <c r="AV1930" s="6"/>
      <c r="AW1930" s="4">
        <v>43</v>
      </c>
      <c r="AX1930" s="4">
        <v>43</v>
      </c>
      <c r="AY1930" s="6"/>
      <c r="AZ1930" s="4">
        <v>0</v>
      </c>
      <c r="BA1930" s="6"/>
      <c r="BB1930" s="6"/>
      <c r="BC1930" s="6"/>
      <c r="BD1930" s="6"/>
      <c r="BE1930" s="6"/>
      <c r="BF1930" s="6"/>
      <c r="BG1930" s="8">
        <v>0</v>
      </c>
      <c r="BH1930" s="6"/>
      <c r="BI1930" s="6"/>
      <c r="BJ1930" s="6"/>
      <c r="BK1930" s="4">
        <v>0</v>
      </c>
      <c r="BL1930" s="4">
        <v>0</v>
      </c>
      <c r="BM1930" s="4">
        <v>0</v>
      </c>
      <c r="BN1930" s="6"/>
      <c r="BO1930" s="6"/>
      <c r="BP1930" s="4">
        <v>0</v>
      </c>
      <c r="BQ1930" s="6"/>
      <c r="BR1930" s="4">
        <f t="shared" si="418"/>
        <v>17610</v>
      </c>
      <c r="BS1930" s="4">
        <f t="shared" si="419"/>
        <v>17510</v>
      </c>
      <c r="BT1930" s="4">
        <f t="shared" si="420"/>
        <v>100</v>
      </c>
      <c r="BU1930" s="4">
        <v>25973</v>
      </c>
    </row>
    <row r="1931" spans="1:73">
      <c r="A1931" s="4" t="s">
        <v>121</v>
      </c>
      <c r="B1931" s="18">
        <v>40484</v>
      </c>
      <c r="C1931" s="4" t="s">
        <v>179</v>
      </c>
      <c r="D1931" s="5">
        <v>2010</v>
      </c>
      <c r="E1931" s="4" t="str">
        <f t="shared" si="416"/>
        <v>GarfieldGeneral2010</v>
      </c>
      <c r="F1931" s="4">
        <v>1537</v>
      </c>
      <c r="G1931" s="4">
        <v>0</v>
      </c>
      <c r="H1931" s="4">
        <v>0</v>
      </c>
      <c r="I1931" s="4">
        <v>0</v>
      </c>
      <c r="J1931" s="4">
        <v>0</v>
      </c>
      <c r="K1931" s="6">
        <f t="shared" si="417"/>
        <v>0</v>
      </c>
      <c r="M1931" s="4">
        <v>0</v>
      </c>
      <c r="N1931" s="4">
        <v>1214</v>
      </c>
      <c r="O1931" s="4">
        <v>1210</v>
      </c>
      <c r="P1931" s="4">
        <v>0</v>
      </c>
      <c r="Q1931" s="6"/>
      <c r="R1931" s="4">
        <v>4</v>
      </c>
      <c r="S1931" s="6"/>
      <c r="T1931" s="6"/>
      <c r="U1931" s="6"/>
      <c r="V1931" s="6"/>
      <c r="W1931" s="6"/>
      <c r="X1931" s="4">
        <v>0</v>
      </c>
      <c r="Z1931" s="4">
        <v>17</v>
      </c>
      <c r="AA1931" s="4">
        <v>6</v>
      </c>
      <c r="AB1931" s="4">
        <v>5</v>
      </c>
      <c r="AC1931" s="4">
        <v>1</v>
      </c>
      <c r="AD1931" s="6"/>
      <c r="AE1931" s="6"/>
      <c r="AF1931" s="6"/>
      <c r="AG1931" s="6"/>
      <c r="AH1931" s="4">
        <v>0</v>
      </c>
      <c r="AI1931" s="4">
        <v>0</v>
      </c>
      <c r="AJ1931" s="6"/>
      <c r="AK1931" s="6"/>
      <c r="AL1931" s="6"/>
      <c r="AM1931" s="6"/>
      <c r="AO1931" s="4">
        <v>0</v>
      </c>
      <c r="AP1931" s="4">
        <v>0</v>
      </c>
      <c r="AQ1931" s="4">
        <v>0</v>
      </c>
      <c r="AR1931" s="4">
        <v>0</v>
      </c>
      <c r="AS1931" s="6"/>
      <c r="AT1931" s="6"/>
      <c r="AU1931" s="6"/>
      <c r="AV1931" s="6"/>
      <c r="AW1931" s="4">
        <v>6</v>
      </c>
      <c r="AX1931" s="4">
        <v>5</v>
      </c>
      <c r="AY1931" s="6"/>
      <c r="AZ1931" s="4">
        <v>0</v>
      </c>
      <c r="BA1931" s="6"/>
      <c r="BB1931" s="6"/>
      <c r="BC1931" s="6"/>
      <c r="BD1931" s="6"/>
      <c r="BE1931" s="6"/>
      <c r="BF1931" s="6"/>
      <c r="BG1931" s="8">
        <v>0</v>
      </c>
      <c r="BH1931" s="6"/>
      <c r="BI1931" s="6"/>
      <c r="BJ1931" s="6"/>
      <c r="BK1931" s="4">
        <v>0</v>
      </c>
      <c r="BL1931" s="4">
        <v>0</v>
      </c>
      <c r="BM1931" s="4">
        <v>0</v>
      </c>
      <c r="BN1931" s="6"/>
      <c r="BO1931" s="6"/>
      <c r="BP1931" s="4">
        <v>0</v>
      </c>
      <c r="BQ1931" s="6"/>
      <c r="BR1931" s="4">
        <f t="shared" si="418"/>
        <v>1208</v>
      </c>
      <c r="BS1931" s="4">
        <f t="shared" si="419"/>
        <v>1205</v>
      </c>
      <c r="BT1931" s="4">
        <f t="shared" si="420"/>
        <v>3</v>
      </c>
      <c r="BU1931" s="4">
        <v>1520</v>
      </c>
    </row>
    <row r="1932" spans="1:73">
      <c r="A1932" s="4" t="s">
        <v>123</v>
      </c>
      <c r="B1932" s="18">
        <v>40484</v>
      </c>
      <c r="C1932" s="4" t="s">
        <v>179</v>
      </c>
      <c r="D1932" s="5">
        <v>2010</v>
      </c>
      <c r="E1932" s="4" t="str">
        <f t="shared" si="416"/>
        <v>GrantGeneral2010</v>
      </c>
      <c r="F1932" s="4">
        <v>33532</v>
      </c>
      <c r="G1932" s="4">
        <v>0</v>
      </c>
      <c r="H1932" s="4">
        <v>0</v>
      </c>
      <c r="I1932" s="4">
        <v>0</v>
      </c>
      <c r="J1932" s="4">
        <v>0</v>
      </c>
      <c r="K1932" s="6">
        <f t="shared" si="417"/>
        <v>0</v>
      </c>
      <c r="M1932" s="4">
        <v>0</v>
      </c>
      <c r="N1932" s="4">
        <v>24543</v>
      </c>
      <c r="O1932" s="4">
        <v>24425</v>
      </c>
      <c r="P1932" s="4">
        <v>0</v>
      </c>
      <c r="Q1932" s="6"/>
      <c r="R1932" s="4">
        <v>118</v>
      </c>
      <c r="S1932" s="6"/>
      <c r="T1932" s="6"/>
      <c r="U1932" s="6"/>
      <c r="V1932" s="6"/>
      <c r="W1932" s="6"/>
      <c r="X1932" s="4">
        <v>0</v>
      </c>
      <c r="Z1932" s="4">
        <v>259</v>
      </c>
      <c r="AA1932" s="4">
        <v>97</v>
      </c>
      <c r="AB1932" s="4">
        <v>96</v>
      </c>
      <c r="AC1932" s="4">
        <v>1</v>
      </c>
      <c r="AD1932" s="6"/>
      <c r="AE1932" s="6"/>
      <c r="AF1932" s="6"/>
      <c r="AG1932" s="6"/>
      <c r="AH1932" s="4">
        <v>0</v>
      </c>
      <c r="AI1932" s="4">
        <v>0</v>
      </c>
      <c r="AJ1932" s="6"/>
      <c r="AK1932" s="6"/>
      <c r="AL1932" s="6"/>
      <c r="AM1932" s="6"/>
      <c r="AO1932" s="4">
        <v>77</v>
      </c>
      <c r="AP1932" s="4">
        <v>0</v>
      </c>
      <c r="AQ1932" s="4">
        <v>55</v>
      </c>
      <c r="AR1932" s="4">
        <v>22</v>
      </c>
      <c r="AS1932" s="6"/>
      <c r="AT1932" s="6"/>
      <c r="AU1932" s="6"/>
      <c r="AV1932" s="6"/>
      <c r="AW1932" s="4">
        <v>97</v>
      </c>
      <c r="AX1932" s="4">
        <v>96</v>
      </c>
      <c r="AY1932" s="6"/>
      <c r="AZ1932" s="4">
        <v>0</v>
      </c>
      <c r="BA1932" s="6"/>
      <c r="BB1932" s="6"/>
      <c r="BC1932" s="6"/>
      <c r="BD1932" s="6"/>
      <c r="BE1932" s="6"/>
      <c r="BF1932" s="6"/>
      <c r="BG1932" s="8">
        <v>0</v>
      </c>
      <c r="BH1932" s="6"/>
      <c r="BI1932" s="6"/>
      <c r="BJ1932" s="6"/>
      <c r="BK1932" s="4">
        <v>0</v>
      </c>
      <c r="BL1932" s="4">
        <v>0</v>
      </c>
      <c r="BM1932" s="4">
        <v>0</v>
      </c>
      <c r="BN1932" s="6"/>
      <c r="BO1932" s="6"/>
      <c r="BP1932" s="4">
        <v>0</v>
      </c>
      <c r="BQ1932" s="6"/>
      <c r="BR1932" s="4">
        <f t="shared" si="418"/>
        <v>24369</v>
      </c>
      <c r="BS1932" s="4">
        <f t="shared" si="419"/>
        <v>24274</v>
      </c>
      <c r="BT1932" s="4">
        <f t="shared" si="420"/>
        <v>95</v>
      </c>
      <c r="BU1932" s="4">
        <v>33273</v>
      </c>
    </row>
    <row r="1933" spans="1:73">
      <c r="A1933" s="4" t="s">
        <v>1244</v>
      </c>
      <c r="B1933" s="18">
        <v>40484</v>
      </c>
      <c r="C1933" s="4" t="s">
        <v>179</v>
      </c>
      <c r="D1933" s="5">
        <v>2010</v>
      </c>
      <c r="E1933" s="4" t="str">
        <f t="shared" si="416"/>
        <v>Grays Harbor*General2010</v>
      </c>
      <c r="F1933" s="4">
        <v>35791</v>
      </c>
      <c r="G1933" s="4">
        <v>0</v>
      </c>
      <c r="H1933" s="4">
        <v>0</v>
      </c>
      <c r="I1933" s="4">
        <v>0</v>
      </c>
      <c r="J1933" s="4">
        <v>0</v>
      </c>
      <c r="K1933" s="6">
        <f t="shared" si="417"/>
        <v>0</v>
      </c>
      <c r="M1933" s="4">
        <v>0</v>
      </c>
      <c r="N1933" s="4">
        <v>26271</v>
      </c>
      <c r="O1933" s="4">
        <v>26050</v>
      </c>
      <c r="P1933" s="4">
        <v>0</v>
      </c>
      <c r="Q1933" s="6"/>
      <c r="R1933" s="4">
        <v>222</v>
      </c>
      <c r="S1933" s="6"/>
      <c r="T1933" s="6"/>
      <c r="U1933" s="6"/>
      <c r="V1933" s="6"/>
      <c r="W1933" s="6"/>
      <c r="X1933" s="4">
        <v>0</v>
      </c>
      <c r="Z1933" s="4">
        <v>144</v>
      </c>
      <c r="AA1933" s="4">
        <v>51</v>
      </c>
      <c r="AB1933" s="4">
        <v>51</v>
      </c>
      <c r="AC1933" s="4">
        <v>0</v>
      </c>
      <c r="AD1933" s="6"/>
      <c r="AE1933" s="6"/>
      <c r="AF1933" s="6"/>
      <c r="AG1933" s="6"/>
      <c r="AH1933" s="4">
        <v>3</v>
      </c>
      <c r="AI1933" s="4">
        <v>3</v>
      </c>
      <c r="AJ1933" s="6"/>
      <c r="AK1933" s="6"/>
      <c r="AL1933" s="6"/>
      <c r="AM1933" s="6"/>
      <c r="AO1933" s="4">
        <v>30</v>
      </c>
      <c r="AP1933" s="4">
        <v>0</v>
      </c>
      <c r="AQ1933" s="4">
        <v>18</v>
      </c>
      <c r="AR1933" s="4">
        <v>12</v>
      </c>
      <c r="AS1933" s="6"/>
      <c r="AT1933" s="6"/>
      <c r="AU1933" s="6"/>
      <c r="AV1933" s="6"/>
      <c r="AW1933" s="4">
        <v>54</v>
      </c>
      <c r="AX1933" s="4">
        <v>54</v>
      </c>
      <c r="AY1933" s="6"/>
      <c r="AZ1933" s="4">
        <v>0</v>
      </c>
      <c r="BA1933" s="6"/>
      <c r="BB1933" s="6"/>
      <c r="BC1933" s="6"/>
      <c r="BD1933" s="6"/>
      <c r="BE1933" s="6"/>
      <c r="BF1933" s="6"/>
      <c r="BG1933" s="8">
        <v>0</v>
      </c>
      <c r="BH1933" s="6"/>
      <c r="BI1933" s="6"/>
      <c r="BJ1933" s="6"/>
      <c r="BK1933" s="4">
        <v>0</v>
      </c>
      <c r="BL1933" s="4">
        <v>0</v>
      </c>
      <c r="BM1933" s="4">
        <v>0</v>
      </c>
      <c r="BN1933" s="6"/>
      <c r="BO1933" s="6"/>
      <c r="BP1933" s="4">
        <v>0</v>
      </c>
      <c r="BQ1933" s="6"/>
      <c r="BR1933" s="4">
        <f t="shared" si="418"/>
        <v>26187</v>
      </c>
      <c r="BS1933" s="4">
        <f t="shared" si="419"/>
        <v>25978</v>
      </c>
      <c r="BT1933" s="4">
        <f t="shared" si="420"/>
        <v>209</v>
      </c>
      <c r="BU1933" s="4">
        <v>35794</v>
      </c>
    </row>
    <row r="1934" spans="1:73">
      <c r="A1934" s="4" t="s">
        <v>1192</v>
      </c>
      <c r="B1934" s="18">
        <v>40484</v>
      </c>
      <c r="C1934" s="4" t="s">
        <v>179</v>
      </c>
      <c r="D1934" s="5">
        <v>2010</v>
      </c>
      <c r="E1934" s="4" t="str">
        <f t="shared" si="416"/>
        <v>Island*General2010</v>
      </c>
      <c r="F1934" s="4">
        <v>47782</v>
      </c>
      <c r="G1934" s="4">
        <v>0</v>
      </c>
      <c r="H1934" s="4">
        <v>0</v>
      </c>
      <c r="I1934" s="4">
        <v>0</v>
      </c>
      <c r="J1934" s="4">
        <v>0</v>
      </c>
      <c r="K1934" s="6">
        <f t="shared" si="417"/>
        <v>0</v>
      </c>
      <c r="M1934" s="4">
        <v>0</v>
      </c>
      <c r="N1934" s="4">
        <v>36784</v>
      </c>
      <c r="O1934" s="4">
        <v>36513</v>
      </c>
      <c r="P1934" s="4">
        <v>0</v>
      </c>
      <c r="Q1934" s="6"/>
      <c r="R1934" s="4">
        <v>269</v>
      </c>
      <c r="S1934" s="6"/>
      <c r="T1934" s="6"/>
      <c r="U1934" s="6"/>
      <c r="V1934" s="6"/>
      <c r="W1934" s="6"/>
      <c r="X1934" s="4">
        <v>0</v>
      </c>
      <c r="Z1934" s="4">
        <v>2674</v>
      </c>
      <c r="AA1934" s="4">
        <v>946</v>
      </c>
      <c r="AB1934" s="4">
        <v>936</v>
      </c>
      <c r="AC1934" s="4">
        <v>10</v>
      </c>
      <c r="AD1934" s="6"/>
      <c r="AE1934" s="6"/>
      <c r="AF1934" s="6"/>
      <c r="AG1934" s="6"/>
      <c r="AH1934" s="4">
        <v>0</v>
      </c>
      <c r="AI1934" s="4">
        <v>0</v>
      </c>
      <c r="AJ1934" s="6"/>
      <c r="AK1934" s="6"/>
      <c r="AL1934" s="6"/>
      <c r="AM1934" s="6"/>
      <c r="AO1934" s="4">
        <v>122</v>
      </c>
      <c r="AP1934" s="4">
        <v>0</v>
      </c>
      <c r="AQ1934" s="4">
        <v>110</v>
      </c>
      <c r="AR1934" s="4">
        <v>12</v>
      </c>
      <c r="AS1934" s="6"/>
      <c r="AT1934" s="6"/>
      <c r="AU1934" s="6"/>
      <c r="AV1934" s="6"/>
      <c r="AW1934" s="4">
        <v>946</v>
      </c>
      <c r="AX1934" s="4">
        <v>936</v>
      </c>
      <c r="AY1934" s="6"/>
      <c r="AZ1934" s="4">
        <v>0</v>
      </c>
      <c r="BA1934" s="6"/>
      <c r="BB1934" s="6"/>
      <c r="BC1934" s="6"/>
      <c r="BD1934" s="6"/>
      <c r="BE1934" s="6"/>
      <c r="BF1934" s="6"/>
      <c r="BG1934" s="8">
        <v>0</v>
      </c>
      <c r="BH1934" s="6"/>
      <c r="BI1934" s="6"/>
      <c r="BJ1934" s="6"/>
      <c r="BK1934" s="4">
        <v>0</v>
      </c>
      <c r="BL1934" s="4">
        <v>0</v>
      </c>
      <c r="BM1934" s="4">
        <v>0</v>
      </c>
      <c r="BN1934" s="6"/>
      <c r="BO1934" s="6"/>
      <c r="BP1934" s="4">
        <v>0</v>
      </c>
      <c r="BQ1934" s="6"/>
      <c r="BR1934" s="4">
        <f t="shared" si="418"/>
        <v>35716</v>
      </c>
      <c r="BS1934" s="4">
        <f t="shared" si="419"/>
        <v>35467</v>
      </c>
      <c r="BT1934" s="4">
        <f t="shared" si="420"/>
        <v>249</v>
      </c>
      <c r="BU1934" s="4">
        <v>43014</v>
      </c>
    </row>
    <row r="1935" spans="1:73">
      <c r="A1935" s="4" t="s">
        <v>129</v>
      </c>
      <c r="B1935" s="18">
        <v>40484</v>
      </c>
      <c r="C1935" s="4" t="s">
        <v>179</v>
      </c>
      <c r="D1935" s="5">
        <v>2010</v>
      </c>
      <c r="E1935" s="4" t="str">
        <f t="shared" si="416"/>
        <v>JeffersonGeneral2010</v>
      </c>
      <c r="F1935" s="4">
        <v>21746</v>
      </c>
      <c r="G1935" s="4">
        <v>0</v>
      </c>
      <c r="H1935" s="4">
        <v>0</v>
      </c>
      <c r="I1935" s="4">
        <v>0</v>
      </c>
      <c r="J1935" s="4">
        <v>0</v>
      </c>
      <c r="K1935" s="6">
        <f t="shared" si="417"/>
        <v>0</v>
      </c>
      <c r="M1935" s="4">
        <v>0</v>
      </c>
      <c r="N1935" s="4">
        <v>17827</v>
      </c>
      <c r="O1935" s="4">
        <v>17738</v>
      </c>
      <c r="P1935" s="4">
        <v>0</v>
      </c>
      <c r="Q1935" s="6"/>
      <c r="R1935" s="4">
        <v>89</v>
      </c>
      <c r="S1935" s="6"/>
      <c r="T1935" s="6"/>
      <c r="U1935" s="6"/>
      <c r="V1935" s="6"/>
      <c r="W1935" s="6"/>
      <c r="X1935" s="4">
        <v>0</v>
      </c>
      <c r="Z1935" s="4">
        <v>258</v>
      </c>
      <c r="AA1935" s="4">
        <v>102</v>
      </c>
      <c r="AB1935" s="4">
        <v>102</v>
      </c>
      <c r="AC1935" s="4">
        <v>0</v>
      </c>
      <c r="AD1935" s="6"/>
      <c r="AE1935" s="6"/>
      <c r="AF1935" s="6"/>
      <c r="AG1935" s="6"/>
      <c r="AH1935" s="4">
        <v>0</v>
      </c>
      <c r="AI1935" s="4">
        <v>0</v>
      </c>
      <c r="AJ1935" s="6"/>
      <c r="AK1935" s="6"/>
      <c r="AL1935" s="6"/>
      <c r="AM1935" s="6"/>
      <c r="AO1935" s="4">
        <v>15</v>
      </c>
      <c r="AP1935" s="4">
        <v>0</v>
      </c>
      <c r="AQ1935" s="4">
        <v>6</v>
      </c>
      <c r="AR1935" s="4">
        <v>9</v>
      </c>
      <c r="AS1935" s="6"/>
      <c r="AT1935" s="6"/>
      <c r="AU1935" s="6"/>
      <c r="AV1935" s="6"/>
      <c r="AW1935" s="4">
        <v>102</v>
      </c>
      <c r="AX1935" s="4">
        <v>102</v>
      </c>
      <c r="AY1935" s="6"/>
      <c r="AZ1935" s="4">
        <v>2</v>
      </c>
      <c r="BA1935" s="6"/>
      <c r="BB1935" s="6"/>
      <c r="BC1935" s="6"/>
      <c r="BD1935" s="6"/>
      <c r="BE1935" s="6"/>
      <c r="BF1935" s="6"/>
      <c r="BG1935" s="8">
        <v>0</v>
      </c>
      <c r="BH1935" s="6"/>
      <c r="BI1935" s="6"/>
      <c r="BJ1935" s="6"/>
      <c r="BK1935" s="4">
        <v>0</v>
      </c>
      <c r="BL1935" s="4">
        <v>0</v>
      </c>
      <c r="BM1935" s="4">
        <v>0</v>
      </c>
      <c r="BN1935" s="6"/>
      <c r="BO1935" s="6"/>
      <c r="BP1935" s="4">
        <v>0</v>
      </c>
      <c r="BQ1935" s="6"/>
      <c r="BR1935" s="4">
        <f t="shared" si="418"/>
        <v>17708</v>
      </c>
      <c r="BS1935" s="4">
        <f t="shared" si="419"/>
        <v>17628</v>
      </c>
      <c r="BT1935" s="4">
        <f t="shared" si="420"/>
        <v>80</v>
      </c>
      <c r="BU1935" s="4">
        <v>21488</v>
      </c>
    </row>
    <row r="1936" spans="1:73">
      <c r="A1936" s="4" t="s">
        <v>131</v>
      </c>
      <c r="B1936" s="18">
        <v>40484</v>
      </c>
      <c r="C1936" s="4" t="s">
        <v>179</v>
      </c>
      <c r="D1936" s="5">
        <v>2010</v>
      </c>
      <c r="E1936" s="4" t="str">
        <f t="shared" si="416"/>
        <v>KingGeneral2010</v>
      </c>
      <c r="F1936" s="4">
        <v>1069791</v>
      </c>
      <c r="G1936" s="4">
        <v>0</v>
      </c>
      <c r="H1936" s="4">
        <v>0</v>
      </c>
      <c r="I1936" s="4">
        <v>0</v>
      </c>
      <c r="J1936" s="4">
        <v>0</v>
      </c>
      <c r="K1936" s="6">
        <f t="shared" si="417"/>
        <v>0</v>
      </c>
      <c r="M1936" s="4">
        <v>0</v>
      </c>
      <c r="N1936" s="4">
        <v>786461</v>
      </c>
      <c r="O1936" s="4">
        <v>766477</v>
      </c>
      <c r="P1936" s="4">
        <v>0</v>
      </c>
      <c r="Q1936" s="6"/>
      <c r="R1936" s="4">
        <v>19984</v>
      </c>
      <c r="S1936" s="6"/>
      <c r="T1936" s="6"/>
      <c r="U1936" s="6"/>
      <c r="V1936" s="6"/>
      <c r="W1936" s="6"/>
      <c r="X1936" s="4">
        <v>0</v>
      </c>
      <c r="Z1936" s="4">
        <v>12757</v>
      </c>
      <c r="AA1936" s="4">
        <v>4728</v>
      </c>
      <c r="AB1936" s="4">
        <v>4645</v>
      </c>
      <c r="AC1936" s="4">
        <v>83</v>
      </c>
      <c r="AD1936" s="6"/>
      <c r="AE1936" s="6"/>
      <c r="AF1936" s="6"/>
      <c r="AG1936" s="6"/>
      <c r="AH1936" s="4">
        <v>41</v>
      </c>
      <c r="AI1936" s="4">
        <v>41</v>
      </c>
      <c r="AJ1936" s="6"/>
      <c r="AK1936" s="6"/>
      <c r="AL1936" s="6"/>
      <c r="AM1936" s="6"/>
      <c r="AO1936" s="4">
        <v>604</v>
      </c>
      <c r="AP1936" s="4">
        <v>0</v>
      </c>
      <c r="AQ1936" s="4">
        <v>376</v>
      </c>
      <c r="AR1936" s="4">
        <v>228</v>
      </c>
      <c r="AS1936" s="6"/>
      <c r="AT1936" s="6"/>
      <c r="AU1936" s="6"/>
      <c r="AV1936" s="6"/>
      <c r="AW1936" s="4">
        <v>4769</v>
      </c>
      <c r="AX1936" s="4">
        <v>4686</v>
      </c>
      <c r="AY1936" s="6"/>
      <c r="AZ1936" s="4">
        <v>2286</v>
      </c>
      <c r="BA1936" s="6"/>
      <c r="BB1936" s="6"/>
      <c r="BC1936" s="6"/>
      <c r="BD1936" s="6"/>
      <c r="BE1936" s="6"/>
      <c r="BF1936" s="6"/>
      <c r="BG1936" s="8">
        <v>0</v>
      </c>
      <c r="BH1936" s="6"/>
      <c r="BI1936" s="6"/>
      <c r="BJ1936" s="6"/>
      <c r="BK1936" s="4">
        <v>0</v>
      </c>
      <c r="BL1936" s="4">
        <v>0</v>
      </c>
      <c r="BM1936" s="4">
        <v>0</v>
      </c>
      <c r="BN1936" s="6"/>
      <c r="BO1936" s="6"/>
      <c r="BP1936" s="4">
        <v>0</v>
      </c>
      <c r="BQ1936" s="6"/>
      <c r="BR1936" s="4">
        <f t="shared" si="418"/>
        <v>778802</v>
      </c>
      <c r="BS1936" s="4">
        <f t="shared" si="419"/>
        <v>759129</v>
      </c>
      <c r="BT1936" s="4">
        <f t="shared" si="420"/>
        <v>19673</v>
      </c>
      <c r="BU1936" s="4">
        <v>1081116</v>
      </c>
    </row>
    <row r="1937" spans="1:73">
      <c r="A1937" s="4" t="s">
        <v>133</v>
      </c>
      <c r="B1937" s="18">
        <v>40484</v>
      </c>
      <c r="C1937" s="4" t="s">
        <v>179</v>
      </c>
      <c r="D1937" s="5">
        <v>2010</v>
      </c>
      <c r="E1937" s="4" t="str">
        <f t="shared" si="416"/>
        <v>KitsapGeneral2010</v>
      </c>
      <c r="F1937" s="4">
        <v>143796</v>
      </c>
      <c r="G1937" s="4">
        <v>0</v>
      </c>
      <c r="H1937" s="4">
        <v>0</v>
      </c>
      <c r="I1937" s="4">
        <v>0</v>
      </c>
      <c r="J1937" s="4">
        <v>0</v>
      </c>
      <c r="K1937" s="6">
        <f t="shared" si="417"/>
        <v>0</v>
      </c>
      <c r="M1937" s="4">
        <v>0</v>
      </c>
      <c r="N1937" s="4">
        <v>106724</v>
      </c>
      <c r="O1937" s="4">
        <v>105747</v>
      </c>
      <c r="P1937" s="4">
        <v>0</v>
      </c>
      <c r="Q1937" s="6"/>
      <c r="R1937" s="4">
        <v>977</v>
      </c>
      <c r="S1937" s="6"/>
      <c r="T1937" s="6"/>
      <c r="U1937" s="6"/>
      <c r="V1937" s="6"/>
      <c r="W1937" s="6"/>
      <c r="X1937" s="4">
        <v>0</v>
      </c>
      <c r="Z1937" s="4">
        <v>6299</v>
      </c>
      <c r="AA1937" s="4">
        <v>2790</v>
      </c>
      <c r="AB1937" s="4">
        <v>2752</v>
      </c>
      <c r="AC1937" s="4">
        <v>38</v>
      </c>
      <c r="AD1937" s="6"/>
      <c r="AE1937" s="6"/>
      <c r="AF1937" s="6"/>
      <c r="AG1937" s="6"/>
      <c r="AH1937" s="4">
        <v>7</v>
      </c>
      <c r="AI1937" s="4">
        <v>7</v>
      </c>
      <c r="AJ1937" s="6"/>
      <c r="AK1937" s="6"/>
      <c r="AL1937" s="6"/>
      <c r="AM1937" s="6"/>
      <c r="AO1937" s="4">
        <v>114</v>
      </c>
      <c r="AP1937" s="4">
        <v>0</v>
      </c>
      <c r="AQ1937" s="4">
        <v>87</v>
      </c>
      <c r="AR1937" s="4">
        <v>27</v>
      </c>
      <c r="AS1937" s="6"/>
      <c r="AT1937" s="6"/>
      <c r="AU1937" s="6"/>
      <c r="AV1937" s="6"/>
      <c r="AW1937" s="4">
        <v>2797</v>
      </c>
      <c r="AX1937" s="4">
        <v>2759</v>
      </c>
      <c r="AY1937" s="6"/>
      <c r="AZ1937" s="4">
        <v>426</v>
      </c>
      <c r="BA1937" s="6"/>
      <c r="BB1937" s="6"/>
      <c r="BC1937" s="6"/>
      <c r="BD1937" s="6"/>
      <c r="BE1937" s="6"/>
      <c r="BF1937" s="6"/>
      <c r="BG1937" s="8">
        <v>0</v>
      </c>
      <c r="BH1937" s="6"/>
      <c r="BI1937" s="6"/>
      <c r="BJ1937" s="6"/>
      <c r="BK1937" s="4">
        <v>0</v>
      </c>
      <c r="BL1937" s="4">
        <v>0</v>
      </c>
      <c r="BM1937" s="4">
        <v>0</v>
      </c>
      <c r="BN1937" s="6"/>
      <c r="BO1937" s="6"/>
      <c r="BP1937" s="4">
        <v>0</v>
      </c>
      <c r="BQ1937" s="6"/>
      <c r="BR1937" s="4">
        <f t="shared" si="418"/>
        <v>103387</v>
      </c>
      <c r="BS1937" s="4">
        <f t="shared" si="419"/>
        <v>102475</v>
      </c>
      <c r="BT1937" s="4">
        <f t="shared" si="420"/>
        <v>912</v>
      </c>
      <c r="BU1937" s="4">
        <v>137715</v>
      </c>
    </row>
    <row r="1938" spans="1:73">
      <c r="A1938" s="4" t="s">
        <v>135</v>
      </c>
      <c r="B1938" s="18">
        <v>40484</v>
      </c>
      <c r="C1938" s="4" t="s">
        <v>179</v>
      </c>
      <c r="D1938" s="5">
        <v>2010</v>
      </c>
      <c r="E1938" s="4" t="str">
        <f t="shared" si="416"/>
        <v>KittitasGeneral2010</v>
      </c>
      <c r="F1938" s="4">
        <v>20193</v>
      </c>
      <c r="G1938" s="4">
        <v>0</v>
      </c>
      <c r="H1938" s="4">
        <v>0</v>
      </c>
      <c r="I1938" s="4">
        <v>0</v>
      </c>
      <c r="J1938" s="4">
        <v>0</v>
      </c>
      <c r="K1938" s="6">
        <f t="shared" si="417"/>
        <v>0</v>
      </c>
      <c r="M1938" s="4">
        <v>0</v>
      </c>
      <c r="N1938" s="4">
        <v>15473</v>
      </c>
      <c r="O1938" s="4">
        <v>15466</v>
      </c>
      <c r="P1938" s="4">
        <v>0</v>
      </c>
      <c r="Q1938" s="6"/>
      <c r="R1938" s="4">
        <v>82</v>
      </c>
      <c r="S1938" s="6"/>
      <c r="T1938" s="6"/>
      <c r="U1938" s="6"/>
      <c r="V1938" s="6"/>
      <c r="W1938" s="6"/>
      <c r="X1938" s="4">
        <v>0</v>
      </c>
      <c r="Z1938" s="4">
        <v>114</v>
      </c>
      <c r="AA1938" s="4">
        <v>53</v>
      </c>
      <c r="AB1938" s="4">
        <v>52</v>
      </c>
      <c r="AC1938" s="4">
        <v>1</v>
      </c>
      <c r="AD1938" s="6"/>
      <c r="AE1938" s="6"/>
      <c r="AF1938" s="6"/>
      <c r="AG1938" s="6"/>
      <c r="AH1938" s="4">
        <v>0</v>
      </c>
      <c r="AI1938" s="4">
        <v>0</v>
      </c>
      <c r="AJ1938" s="6"/>
      <c r="AK1938" s="6"/>
      <c r="AL1938" s="6"/>
      <c r="AM1938" s="6"/>
      <c r="AO1938" s="4">
        <v>66</v>
      </c>
      <c r="AP1938" s="4">
        <v>0</v>
      </c>
      <c r="AQ1938" s="4">
        <v>21</v>
      </c>
      <c r="AR1938" s="4">
        <v>45</v>
      </c>
      <c r="AS1938" s="6"/>
      <c r="AT1938" s="6"/>
      <c r="AU1938" s="6"/>
      <c r="AV1938" s="6"/>
      <c r="AW1938" s="4">
        <v>53</v>
      </c>
      <c r="AX1938" s="4">
        <v>52</v>
      </c>
      <c r="AY1938" s="6"/>
      <c r="AZ1938" s="4">
        <v>4</v>
      </c>
      <c r="BA1938" s="6"/>
      <c r="BB1938" s="6"/>
      <c r="BC1938" s="6"/>
      <c r="BD1938" s="6"/>
      <c r="BE1938" s="6"/>
      <c r="BF1938" s="6"/>
      <c r="BG1938" s="8">
        <v>0</v>
      </c>
      <c r="BH1938" s="6"/>
      <c r="BI1938" s="6"/>
      <c r="BJ1938" s="6"/>
      <c r="BK1938" s="4">
        <v>0</v>
      </c>
      <c r="BL1938" s="4">
        <v>0</v>
      </c>
      <c r="BM1938" s="4">
        <v>0</v>
      </c>
      <c r="BN1938" s="6"/>
      <c r="BO1938" s="6"/>
      <c r="BP1938" s="4">
        <v>0</v>
      </c>
      <c r="BQ1938" s="6"/>
      <c r="BR1938" s="4">
        <f t="shared" si="418"/>
        <v>15350</v>
      </c>
      <c r="BS1938" s="4">
        <f t="shared" si="419"/>
        <v>15389</v>
      </c>
      <c r="BT1938" s="4">
        <f t="shared" si="420"/>
        <v>-39</v>
      </c>
      <c r="BU1938" s="4">
        <v>20079</v>
      </c>
    </row>
    <row r="1939" spans="1:73">
      <c r="A1939" s="4" t="s">
        <v>137</v>
      </c>
      <c r="B1939" s="18">
        <v>40484</v>
      </c>
      <c r="C1939" s="4" t="s">
        <v>179</v>
      </c>
      <c r="D1939" s="5">
        <v>2010</v>
      </c>
      <c r="E1939" s="4" t="str">
        <f t="shared" si="416"/>
        <v>KlickitatGeneral2010</v>
      </c>
      <c r="F1939" s="4">
        <v>12415</v>
      </c>
      <c r="G1939" s="4">
        <v>0</v>
      </c>
      <c r="H1939" s="4">
        <v>0</v>
      </c>
      <c r="I1939" s="4">
        <v>0</v>
      </c>
      <c r="J1939" s="4">
        <v>0</v>
      </c>
      <c r="K1939" s="6">
        <f t="shared" si="417"/>
        <v>0</v>
      </c>
      <c r="M1939" s="4">
        <v>0</v>
      </c>
      <c r="N1939" s="4">
        <v>8932</v>
      </c>
      <c r="O1939" s="4">
        <v>8905</v>
      </c>
      <c r="P1939" s="4">
        <v>0</v>
      </c>
      <c r="Q1939" s="6"/>
      <c r="R1939" s="4">
        <v>27</v>
      </c>
      <c r="S1939" s="6"/>
      <c r="T1939" s="6"/>
      <c r="U1939" s="6"/>
      <c r="V1939" s="6"/>
      <c r="W1939" s="6"/>
      <c r="X1939" s="4">
        <v>0</v>
      </c>
      <c r="Z1939" s="4">
        <v>118</v>
      </c>
      <c r="AA1939" s="4">
        <v>42</v>
      </c>
      <c r="AB1939" s="4">
        <v>42</v>
      </c>
      <c r="AC1939" s="4">
        <v>0</v>
      </c>
      <c r="AD1939" s="6"/>
      <c r="AE1939" s="6"/>
      <c r="AF1939" s="6"/>
      <c r="AG1939" s="6"/>
      <c r="AH1939" s="4">
        <v>1</v>
      </c>
      <c r="AI1939" s="4">
        <v>1</v>
      </c>
      <c r="AJ1939" s="6"/>
      <c r="AK1939" s="6"/>
      <c r="AL1939" s="6"/>
      <c r="AM1939" s="6"/>
      <c r="AO1939" s="4">
        <v>1</v>
      </c>
      <c r="AP1939" s="4">
        <v>0</v>
      </c>
      <c r="AQ1939" s="4">
        <v>1</v>
      </c>
      <c r="AR1939" s="4">
        <v>0</v>
      </c>
      <c r="AS1939" s="6"/>
      <c r="AT1939" s="6"/>
      <c r="AU1939" s="6"/>
      <c r="AV1939" s="6"/>
      <c r="AW1939" s="4">
        <v>43</v>
      </c>
      <c r="AX1939" s="4">
        <v>43</v>
      </c>
      <c r="AY1939" s="6"/>
      <c r="AZ1939" s="4">
        <v>0</v>
      </c>
      <c r="BA1939" s="6"/>
      <c r="BB1939" s="6"/>
      <c r="BC1939" s="6"/>
      <c r="BD1939" s="6"/>
      <c r="BE1939" s="6"/>
      <c r="BF1939" s="6"/>
      <c r="BG1939" s="8">
        <v>0</v>
      </c>
      <c r="BH1939" s="6"/>
      <c r="BI1939" s="6"/>
      <c r="BJ1939" s="6"/>
      <c r="BK1939" s="4">
        <v>0</v>
      </c>
      <c r="BL1939" s="4">
        <v>0</v>
      </c>
      <c r="BM1939" s="4">
        <v>0</v>
      </c>
      <c r="BN1939" s="6"/>
      <c r="BO1939" s="6"/>
      <c r="BP1939" s="4">
        <v>0</v>
      </c>
      <c r="BQ1939" s="6"/>
      <c r="BR1939" s="4">
        <f t="shared" si="418"/>
        <v>8888</v>
      </c>
      <c r="BS1939" s="4">
        <f t="shared" si="419"/>
        <v>8861</v>
      </c>
      <c r="BT1939" s="4">
        <f t="shared" si="420"/>
        <v>27</v>
      </c>
      <c r="BU1939" s="4">
        <v>12297</v>
      </c>
    </row>
    <row r="1940" spans="1:73">
      <c r="A1940" s="4" t="s">
        <v>139</v>
      </c>
      <c r="B1940" s="18">
        <v>40484</v>
      </c>
      <c r="C1940" s="4" t="s">
        <v>179</v>
      </c>
      <c r="D1940" s="5">
        <v>2010</v>
      </c>
      <c r="E1940" s="4" t="str">
        <f t="shared" si="416"/>
        <v>LewisGeneral2010</v>
      </c>
      <c r="F1940" s="4">
        <v>41972</v>
      </c>
      <c r="G1940" s="4">
        <v>0</v>
      </c>
      <c r="H1940" s="4">
        <v>0</v>
      </c>
      <c r="I1940" s="4">
        <v>0</v>
      </c>
      <c r="J1940" s="4">
        <v>0</v>
      </c>
      <c r="K1940" s="6">
        <f t="shared" si="417"/>
        <v>0</v>
      </c>
      <c r="M1940" s="4">
        <v>0</v>
      </c>
      <c r="N1940" s="4">
        <v>31848</v>
      </c>
      <c r="O1940" s="4">
        <v>31414</v>
      </c>
      <c r="P1940" s="4">
        <v>0</v>
      </c>
      <c r="Q1940" s="6"/>
      <c r="R1940" s="4">
        <v>434</v>
      </c>
      <c r="S1940" s="6"/>
      <c r="T1940" s="6"/>
      <c r="U1940" s="6"/>
      <c r="V1940" s="6"/>
      <c r="W1940" s="6"/>
      <c r="X1940" s="4">
        <v>0</v>
      </c>
      <c r="Z1940" s="4">
        <v>279</v>
      </c>
      <c r="AA1940" s="4">
        <v>108</v>
      </c>
      <c r="AB1940" s="4">
        <v>108</v>
      </c>
      <c r="AC1940" s="4">
        <v>2</v>
      </c>
      <c r="AD1940" s="6"/>
      <c r="AE1940" s="6"/>
      <c r="AF1940" s="6"/>
      <c r="AG1940" s="6"/>
      <c r="AH1940" s="4">
        <v>0</v>
      </c>
      <c r="AI1940" s="4">
        <v>0</v>
      </c>
      <c r="AJ1940" s="6"/>
      <c r="AK1940" s="6"/>
      <c r="AL1940" s="6"/>
      <c r="AM1940" s="6"/>
      <c r="AO1940" s="4">
        <v>10</v>
      </c>
      <c r="AP1940" s="4">
        <v>0</v>
      </c>
      <c r="AQ1940" s="4">
        <v>9</v>
      </c>
      <c r="AR1940" s="4">
        <v>1</v>
      </c>
      <c r="AS1940" s="6"/>
      <c r="AT1940" s="6"/>
      <c r="AU1940" s="6"/>
      <c r="AV1940" s="6"/>
      <c r="AW1940" s="4">
        <v>108</v>
      </c>
      <c r="AX1940" s="4">
        <v>108</v>
      </c>
      <c r="AY1940" s="6"/>
      <c r="AZ1940" s="4">
        <v>0</v>
      </c>
      <c r="BA1940" s="6"/>
      <c r="BB1940" s="6"/>
      <c r="BC1940" s="6"/>
      <c r="BD1940" s="6"/>
      <c r="BE1940" s="6"/>
      <c r="BF1940" s="6"/>
      <c r="BG1940" s="8">
        <v>0</v>
      </c>
      <c r="BH1940" s="6"/>
      <c r="BI1940" s="6"/>
      <c r="BJ1940" s="6"/>
      <c r="BK1940" s="4">
        <v>0</v>
      </c>
      <c r="BL1940" s="4">
        <v>0</v>
      </c>
      <c r="BM1940" s="4">
        <v>0</v>
      </c>
      <c r="BN1940" s="6"/>
      <c r="BO1940" s="6"/>
      <c r="BP1940" s="4">
        <v>0</v>
      </c>
      <c r="BQ1940" s="6"/>
      <c r="BR1940" s="4">
        <f t="shared" si="418"/>
        <v>31730</v>
      </c>
      <c r="BS1940" s="4">
        <f t="shared" si="419"/>
        <v>31297</v>
      </c>
      <c r="BT1940" s="4">
        <f t="shared" si="420"/>
        <v>433</v>
      </c>
      <c r="BU1940" s="4">
        <v>41693</v>
      </c>
    </row>
    <row r="1941" spans="1:73">
      <c r="A1941" s="4" t="s">
        <v>141</v>
      </c>
      <c r="B1941" s="18">
        <v>40484</v>
      </c>
      <c r="C1941" s="4" t="s">
        <v>179</v>
      </c>
      <c r="D1941" s="5">
        <v>2010</v>
      </c>
      <c r="E1941" s="4" t="str">
        <f t="shared" si="416"/>
        <v>LincolnGeneral2010</v>
      </c>
      <c r="F1941" s="4">
        <v>6983</v>
      </c>
      <c r="G1941" s="4">
        <v>0</v>
      </c>
      <c r="H1941" s="4">
        <v>0</v>
      </c>
      <c r="I1941" s="4">
        <v>0</v>
      </c>
      <c r="J1941" s="4">
        <v>0</v>
      </c>
      <c r="K1941" s="6">
        <f t="shared" si="417"/>
        <v>0</v>
      </c>
      <c r="M1941" s="4">
        <v>0</v>
      </c>
      <c r="N1941" s="4">
        <v>5566</v>
      </c>
      <c r="O1941" s="4">
        <v>5536</v>
      </c>
      <c r="P1941" s="4">
        <v>0</v>
      </c>
      <c r="Q1941" s="6"/>
      <c r="R1941" s="4">
        <v>30</v>
      </c>
      <c r="S1941" s="6"/>
      <c r="T1941" s="6"/>
      <c r="U1941" s="6"/>
      <c r="V1941" s="6"/>
      <c r="W1941" s="6"/>
      <c r="X1941" s="4">
        <v>0</v>
      </c>
      <c r="Z1941" s="4">
        <v>71</v>
      </c>
      <c r="AA1941" s="4">
        <v>56</v>
      </c>
      <c r="AB1941" s="4">
        <v>55</v>
      </c>
      <c r="AC1941" s="4">
        <v>1</v>
      </c>
      <c r="AD1941" s="6"/>
      <c r="AE1941" s="6"/>
      <c r="AF1941" s="6"/>
      <c r="AG1941" s="6"/>
      <c r="AH1941" s="4">
        <v>0</v>
      </c>
      <c r="AI1941" s="4">
        <v>0</v>
      </c>
      <c r="AJ1941" s="6"/>
      <c r="AK1941" s="6"/>
      <c r="AL1941" s="6"/>
      <c r="AM1941" s="6"/>
      <c r="AO1941" s="4">
        <v>1</v>
      </c>
      <c r="AP1941" s="4">
        <v>0</v>
      </c>
      <c r="AQ1941" s="4">
        <v>1</v>
      </c>
      <c r="AR1941" s="4">
        <v>0</v>
      </c>
      <c r="AS1941" s="6"/>
      <c r="AT1941" s="6"/>
      <c r="AU1941" s="6"/>
      <c r="AV1941" s="6"/>
      <c r="AW1941" s="4">
        <v>56</v>
      </c>
      <c r="AX1941" s="4">
        <v>55</v>
      </c>
      <c r="AY1941" s="6"/>
      <c r="AZ1941" s="4">
        <v>0</v>
      </c>
      <c r="BA1941" s="6"/>
      <c r="BB1941" s="6"/>
      <c r="BC1941" s="6"/>
      <c r="BD1941" s="6"/>
      <c r="BE1941" s="6"/>
      <c r="BF1941" s="6"/>
      <c r="BG1941" s="8">
        <v>0</v>
      </c>
      <c r="BH1941" s="6"/>
      <c r="BI1941" s="6"/>
      <c r="BJ1941" s="6"/>
      <c r="BK1941" s="4">
        <v>0</v>
      </c>
      <c r="BL1941" s="4">
        <v>0</v>
      </c>
      <c r="BM1941" s="4">
        <v>0</v>
      </c>
      <c r="BN1941" s="6"/>
      <c r="BO1941" s="6"/>
      <c r="BP1941" s="4">
        <v>0</v>
      </c>
      <c r="BQ1941" s="6"/>
      <c r="BR1941" s="4">
        <f t="shared" si="418"/>
        <v>5509</v>
      </c>
      <c r="BS1941" s="4">
        <f t="shared" si="419"/>
        <v>5480</v>
      </c>
      <c r="BT1941" s="4">
        <f t="shared" si="420"/>
        <v>29</v>
      </c>
      <c r="BU1941" s="4">
        <v>7026</v>
      </c>
    </row>
    <row r="1942" spans="1:73">
      <c r="A1942" s="4" t="s">
        <v>1245</v>
      </c>
      <c r="B1942" s="18">
        <v>40484</v>
      </c>
      <c r="C1942" s="4" t="s">
        <v>179</v>
      </c>
      <c r="D1942" s="5">
        <v>2010</v>
      </c>
      <c r="E1942" s="4" t="str">
        <f t="shared" si="416"/>
        <v>Mason*General2010</v>
      </c>
      <c r="F1942" s="4">
        <v>33344</v>
      </c>
      <c r="G1942" s="4">
        <v>0</v>
      </c>
      <c r="H1942" s="4">
        <v>0</v>
      </c>
      <c r="I1942" s="4">
        <v>0</v>
      </c>
      <c r="J1942" s="4">
        <v>0</v>
      </c>
      <c r="K1942" s="6">
        <f t="shared" si="417"/>
        <v>0</v>
      </c>
      <c r="M1942" s="4">
        <v>0</v>
      </c>
      <c r="N1942" s="4">
        <v>25531</v>
      </c>
      <c r="O1942" s="4">
        <v>25347</v>
      </c>
      <c r="P1942" s="4">
        <v>0</v>
      </c>
      <c r="Q1942" s="6"/>
      <c r="R1942" s="4">
        <v>183</v>
      </c>
      <c r="S1942" s="6"/>
      <c r="T1942" s="6"/>
      <c r="U1942" s="6"/>
      <c r="V1942" s="6"/>
      <c r="W1942" s="6"/>
      <c r="X1942" s="4">
        <v>0</v>
      </c>
      <c r="Z1942" s="4">
        <v>391</v>
      </c>
      <c r="AA1942" s="4">
        <v>161</v>
      </c>
      <c r="AB1942" s="4">
        <v>156</v>
      </c>
      <c r="AC1942" s="4">
        <v>5</v>
      </c>
      <c r="AD1942" s="6"/>
      <c r="AE1942" s="6"/>
      <c r="AF1942" s="6"/>
      <c r="AG1942" s="6"/>
      <c r="AH1942" s="4">
        <v>2</v>
      </c>
      <c r="AI1942" s="4">
        <v>2</v>
      </c>
      <c r="AJ1942" s="6"/>
      <c r="AK1942" s="6"/>
      <c r="AL1942" s="6"/>
      <c r="AM1942" s="6"/>
      <c r="AO1942" s="4">
        <v>20</v>
      </c>
      <c r="AP1942" s="4">
        <v>0</v>
      </c>
      <c r="AQ1942" s="4">
        <v>10</v>
      </c>
      <c r="AR1942" s="4">
        <v>10</v>
      </c>
      <c r="AS1942" s="6"/>
      <c r="AT1942" s="6"/>
      <c r="AU1942" s="6"/>
      <c r="AV1942" s="6"/>
      <c r="AW1942" s="4">
        <v>163</v>
      </c>
      <c r="AX1942" s="4">
        <v>158</v>
      </c>
      <c r="AY1942" s="6"/>
      <c r="AZ1942" s="4">
        <v>4</v>
      </c>
      <c r="BA1942" s="6"/>
      <c r="BB1942" s="6"/>
      <c r="BC1942" s="6"/>
      <c r="BD1942" s="6"/>
      <c r="BE1942" s="6"/>
      <c r="BF1942" s="6"/>
      <c r="BG1942" s="8">
        <v>0</v>
      </c>
      <c r="BH1942" s="6"/>
      <c r="BI1942" s="6"/>
      <c r="BJ1942" s="6"/>
      <c r="BK1942" s="4">
        <v>0</v>
      </c>
      <c r="BL1942" s="4">
        <v>0</v>
      </c>
      <c r="BM1942" s="4">
        <v>0</v>
      </c>
      <c r="BN1942" s="6"/>
      <c r="BO1942" s="6"/>
      <c r="BP1942" s="4">
        <v>0</v>
      </c>
      <c r="BQ1942" s="6"/>
      <c r="BR1942" s="4">
        <f t="shared" si="418"/>
        <v>25344</v>
      </c>
      <c r="BS1942" s="4">
        <f t="shared" si="419"/>
        <v>25175</v>
      </c>
      <c r="BT1942" s="4">
        <f t="shared" si="420"/>
        <v>169</v>
      </c>
      <c r="BU1942" s="4">
        <v>33356</v>
      </c>
    </row>
    <row r="1943" spans="1:73">
      <c r="A1943" s="4" t="s">
        <v>145</v>
      </c>
      <c r="B1943" s="18">
        <v>40484</v>
      </c>
      <c r="C1943" s="4" t="s">
        <v>179</v>
      </c>
      <c r="D1943" s="5">
        <v>2010</v>
      </c>
      <c r="E1943" s="4" t="str">
        <f t="shared" si="416"/>
        <v>OkanoganGeneral2010</v>
      </c>
      <c r="F1943" s="4">
        <v>20510</v>
      </c>
      <c r="G1943" s="4">
        <v>0</v>
      </c>
      <c r="H1943" s="4">
        <v>0</v>
      </c>
      <c r="I1943" s="4">
        <v>0</v>
      </c>
      <c r="J1943" s="4">
        <v>0</v>
      </c>
      <c r="K1943" s="6">
        <f t="shared" si="417"/>
        <v>0</v>
      </c>
      <c r="M1943" s="4">
        <v>0</v>
      </c>
      <c r="N1943" s="4">
        <v>15185</v>
      </c>
      <c r="O1943" s="4">
        <v>15043</v>
      </c>
      <c r="P1943" s="4">
        <v>0</v>
      </c>
      <c r="Q1943" s="6"/>
      <c r="R1943" s="4">
        <v>142</v>
      </c>
      <c r="S1943" s="6"/>
      <c r="T1943" s="6"/>
      <c r="U1943" s="6"/>
      <c r="V1943" s="6"/>
      <c r="W1943" s="6"/>
      <c r="X1943" s="4">
        <v>0</v>
      </c>
      <c r="Z1943" s="4">
        <v>145</v>
      </c>
      <c r="AA1943" s="4">
        <v>58</v>
      </c>
      <c r="AB1943" s="4">
        <v>57</v>
      </c>
      <c r="AC1943" s="4">
        <v>1</v>
      </c>
      <c r="AD1943" s="6"/>
      <c r="AE1943" s="6"/>
      <c r="AF1943" s="6"/>
      <c r="AG1943" s="6"/>
      <c r="AH1943" s="4">
        <v>1</v>
      </c>
      <c r="AI1943" s="4">
        <v>1</v>
      </c>
      <c r="AJ1943" s="6"/>
      <c r="AK1943" s="6"/>
      <c r="AL1943" s="6"/>
      <c r="AM1943" s="6"/>
      <c r="AO1943" s="4">
        <v>3</v>
      </c>
      <c r="AP1943" s="4">
        <v>0</v>
      </c>
      <c r="AQ1943" s="4">
        <v>2</v>
      </c>
      <c r="AR1943" s="4">
        <v>1</v>
      </c>
      <c r="AS1943" s="6"/>
      <c r="AT1943" s="6"/>
      <c r="AU1943" s="6"/>
      <c r="AV1943" s="6"/>
      <c r="AW1943" s="4">
        <v>59</v>
      </c>
      <c r="AX1943" s="4">
        <v>58</v>
      </c>
      <c r="AY1943" s="6"/>
      <c r="AZ1943" s="4">
        <v>0</v>
      </c>
      <c r="BA1943" s="6"/>
      <c r="BB1943" s="6"/>
      <c r="BC1943" s="6"/>
      <c r="BD1943" s="6"/>
      <c r="BE1943" s="6"/>
      <c r="BF1943" s="6"/>
      <c r="BG1943" s="8">
        <v>0</v>
      </c>
      <c r="BH1943" s="6"/>
      <c r="BI1943" s="6"/>
      <c r="BJ1943" s="6"/>
      <c r="BK1943" s="4">
        <v>0</v>
      </c>
      <c r="BL1943" s="4">
        <v>0</v>
      </c>
      <c r="BM1943" s="4">
        <v>0</v>
      </c>
      <c r="BN1943" s="6"/>
      <c r="BO1943" s="6"/>
      <c r="BP1943" s="4">
        <v>0</v>
      </c>
      <c r="BQ1943" s="6"/>
      <c r="BR1943" s="4">
        <f t="shared" si="418"/>
        <v>15123</v>
      </c>
      <c r="BS1943" s="4">
        <f t="shared" si="419"/>
        <v>14983</v>
      </c>
      <c r="BT1943" s="4">
        <f t="shared" si="420"/>
        <v>140</v>
      </c>
      <c r="BU1943" s="4">
        <v>20365</v>
      </c>
    </row>
    <row r="1944" spans="1:73">
      <c r="A1944" s="4" t="s">
        <v>147</v>
      </c>
      <c r="B1944" s="18">
        <v>40484</v>
      </c>
      <c r="C1944" s="4" t="s">
        <v>179</v>
      </c>
      <c r="D1944" s="5">
        <v>2010</v>
      </c>
      <c r="E1944" s="4" t="str">
        <f t="shared" si="416"/>
        <v>PacificGeneral2010</v>
      </c>
      <c r="F1944" s="4">
        <v>12988</v>
      </c>
      <c r="G1944" s="4">
        <v>0</v>
      </c>
      <c r="H1944" s="4">
        <v>0</v>
      </c>
      <c r="I1944" s="4">
        <v>0</v>
      </c>
      <c r="J1944" s="4">
        <v>0</v>
      </c>
      <c r="K1944" s="6">
        <f t="shared" si="417"/>
        <v>0</v>
      </c>
      <c r="M1944" s="4">
        <v>0</v>
      </c>
      <c r="N1944" s="4">
        <v>10182</v>
      </c>
      <c r="O1944" s="4">
        <v>9981</v>
      </c>
      <c r="P1944" s="4">
        <v>0</v>
      </c>
      <c r="Q1944" s="6"/>
      <c r="R1944" s="4">
        <v>217</v>
      </c>
      <c r="S1944" s="6"/>
      <c r="T1944" s="6"/>
      <c r="U1944" s="6"/>
      <c r="V1944" s="6"/>
      <c r="W1944" s="6"/>
      <c r="X1944" s="4">
        <v>0</v>
      </c>
      <c r="Z1944" s="4">
        <v>330</v>
      </c>
      <c r="AA1944" s="4">
        <v>245</v>
      </c>
      <c r="AB1944" s="4">
        <v>243</v>
      </c>
      <c r="AC1944" s="4">
        <v>2</v>
      </c>
      <c r="AD1944" s="6"/>
      <c r="AE1944" s="6"/>
      <c r="AF1944" s="6"/>
      <c r="AG1944" s="6"/>
      <c r="AH1944" s="4">
        <v>1</v>
      </c>
      <c r="AI1944" s="4">
        <v>1</v>
      </c>
      <c r="AJ1944" s="6"/>
      <c r="AK1944" s="6"/>
      <c r="AL1944" s="6"/>
      <c r="AM1944" s="6"/>
      <c r="AO1944" s="4">
        <v>3</v>
      </c>
      <c r="AP1944" s="4">
        <v>0</v>
      </c>
      <c r="AQ1944" s="4">
        <v>0</v>
      </c>
      <c r="AR1944" s="4">
        <v>3</v>
      </c>
      <c r="AS1944" s="6"/>
      <c r="AT1944" s="6"/>
      <c r="AU1944" s="6"/>
      <c r="AV1944" s="6"/>
      <c r="AW1944" s="4">
        <v>246</v>
      </c>
      <c r="AX1944" s="4">
        <v>244</v>
      </c>
      <c r="AY1944" s="6"/>
      <c r="AZ1944" s="4">
        <v>0</v>
      </c>
      <c r="BA1944" s="6"/>
      <c r="BB1944" s="6"/>
      <c r="BC1944" s="6"/>
      <c r="BD1944" s="6"/>
      <c r="BE1944" s="6"/>
      <c r="BF1944" s="6"/>
      <c r="BG1944" s="8">
        <v>0</v>
      </c>
      <c r="BH1944" s="6"/>
      <c r="BI1944" s="6"/>
      <c r="BJ1944" s="6"/>
      <c r="BK1944" s="4">
        <v>0</v>
      </c>
      <c r="BL1944" s="4">
        <v>0</v>
      </c>
      <c r="BM1944" s="4">
        <v>0</v>
      </c>
      <c r="BN1944" s="6"/>
      <c r="BO1944" s="6"/>
      <c r="BP1944" s="4">
        <v>0</v>
      </c>
      <c r="BQ1944" s="6"/>
      <c r="BR1944" s="4">
        <f t="shared" si="418"/>
        <v>9933</v>
      </c>
      <c r="BS1944" s="4">
        <f t="shared" si="419"/>
        <v>9737</v>
      </c>
      <c r="BT1944" s="4">
        <f t="shared" si="420"/>
        <v>196</v>
      </c>
      <c r="BU1944" s="4">
        <v>12658</v>
      </c>
    </row>
    <row r="1945" spans="1:73">
      <c r="A1945" s="4" t="s">
        <v>149</v>
      </c>
      <c r="B1945" s="18">
        <v>40484</v>
      </c>
      <c r="C1945" s="4" t="s">
        <v>179</v>
      </c>
      <c r="D1945" s="5">
        <v>2010</v>
      </c>
      <c r="E1945" s="4" t="str">
        <f t="shared" si="416"/>
        <v>Pend OreilleGeneral2010</v>
      </c>
      <c r="F1945" s="4">
        <v>7824</v>
      </c>
      <c r="G1945" s="4">
        <v>0</v>
      </c>
      <c r="H1945" s="4">
        <v>0</v>
      </c>
      <c r="I1945" s="4">
        <v>0</v>
      </c>
      <c r="J1945" s="4">
        <v>0</v>
      </c>
      <c r="K1945" s="6">
        <f t="shared" si="417"/>
        <v>0</v>
      </c>
      <c r="M1945" s="4">
        <v>0</v>
      </c>
      <c r="N1945" s="4">
        <v>6041</v>
      </c>
      <c r="O1945" s="4">
        <v>6007</v>
      </c>
      <c r="P1945" s="4">
        <v>0</v>
      </c>
      <c r="Q1945" s="6"/>
      <c r="R1945" s="4">
        <v>34</v>
      </c>
      <c r="S1945" s="6"/>
      <c r="T1945" s="6"/>
      <c r="U1945" s="6"/>
      <c r="V1945" s="6"/>
      <c r="W1945" s="6"/>
      <c r="X1945" s="4">
        <v>0</v>
      </c>
      <c r="Z1945" s="4">
        <v>53</v>
      </c>
      <c r="AA1945" s="4">
        <v>27</v>
      </c>
      <c r="AB1945" s="4">
        <v>27</v>
      </c>
      <c r="AC1945" s="4">
        <v>0</v>
      </c>
      <c r="AD1945" s="6"/>
      <c r="AE1945" s="6"/>
      <c r="AF1945" s="6"/>
      <c r="AG1945" s="6"/>
      <c r="AH1945" s="4">
        <v>0</v>
      </c>
      <c r="AI1945" s="4">
        <v>0</v>
      </c>
      <c r="AJ1945" s="6"/>
      <c r="AK1945" s="6"/>
      <c r="AL1945" s="6"/>
      <c r="AM1945" s="6"/>
      <c r="AO1945" s="4">
        <v>4</v>
      </c>
      <c r="AP1945" s="4">
        <v>0</v>
      </c>
      <c r="AQ1945" s="4">
        <v>4</v>
      </c>
      <c r="AR1945" s="4">
        <v>0</v>
      </c>
      <c r="AS1945" s="6"/>
      <c r="AT1945" s="6"/>
      <c r="AU1945" s="6"/>
      <c r="AV1945" s="6"/>
      <c r="AW1945" s="4">
        <v>27</v>
      </c>
      <c r="AX1945" s="4">
        <v>27</v>
      </c>
      <c r="AY1945" s="6"/>
      <c r="AZ1945" s="4">
        <v>1</v>
      </c>
      <c r="BA1945" s="6"/>
      <c r="BB1945" s="6"/>
      <c r="BC1945" s="6"/>
      <c r="BD1945" s="6"/>
      <c r="BE1945" s="6"/>
      <c r="BF1945" s="6"/>
      <c r="BG1945" s="8">
        <v>0</v>
      </c>
      <c r="BH1945" s="6"/>
      <c r="BI1945" s="6"/>
      <c r="BJ1945" s="6"/>
      <c r="BK1945" s="4">
        <v>0</v>
      </c>
      <c r="BL1945" s="4">
        <v>0</v>
      </c>
      <c r="BM1945" s="4">
        <v>0</v>
      </c>
      <c r="BN1945" s="6"/>
      <c r="BO1945" s="6"/>
      <c r="BP1945" s="4">
        <v>0</v>
      </c>
      <c r="BQ1945" s="6"/>
      <c r="BR1945" s="4">
        <f t="shared" si="418"/>
        <v>6009</v>
      </c>
      <c r="BS1945" s="4">
        <f t="shared" si="419"/>
        <v>5975</v>
      </c>
      <c r="BT1945" s="4">
        <f t="shared" si="420"/>
        <v>34</v>
      </c>
      <c r="BU1945" s="4">
        <v>7894</v>
      </c>
    </row>
    <row r="1946" spans="1:73">
      <c r="A1946" s="4" t="s">
        <v>151</v>
      </c>
      <c r="B1946" s="18">
        <v>40484</v>
      </c>
      <c r="C1946" s="4" t="s">
        <v>179</v>
      </c>
      <c r="D1946" s="5">
        <v>2010</v>
      </c>
      <c r="E1946" s="4" t="str">
        <f t="shared" si="416"/>
        <v>PierceGeneral2010</v>
      </c>
      <c r="F1946" s="4">
        <v>410081</v>
      </c>
      <c r="G1946" s="4">
        <v>0</v>
      </c>
      <c r="H1946" s="4">
        <v>0</v>
      </c>
      <c r="I1946" s="4">
        <v>0</v>
      </c>
      <c r="J1946" s="4">
        <v>0</v>
      </c>
      <c r="K1946" s="6">
        <f t="shared" si="417"/>
        <v>0</v>
      </c>
      <c r="M1946" s="4">
        <v>0</v>
      </c>
      <c r="N1946" s="4">
        <v>272673</v>
      </c>
      <c r="O1946" s="4">
        <v>272587</v>
      </c>
      <c r="P1946" s="4">
        <v>0</v>
      </c>
      <c r="Q1946" s="6"/>
      <c r="R1946" s="4">
        <v>2962</v>
      </c>
      <c r="S1946" s="6"/>
      <c r="T1946" s="6"/>
      <c r="U1946" s="6"/>
      <c r="V1946" s="6"/>
      <c r="W1946" s="6"/>
      <c r="X1946" s="4">
        <v>0</v>
      </c>
      <c r="Z1946" s="4">
        <v>9665</v>
      </c>
      <c r="AA1946" s="4">
        <v>4095</v>
      </c>
      <c r="AB1946" s="4">
        <v>4058</v>
      </c>
      <c r="AC1946" s="4">
        <v>37</v>
      </c>
      <c r="AD1946" s="6"/>
      <c r="AE1946" s="6"/>
      <c r="AF1946" s="6"/>
      <c r="AG1946" s="6"/>
      <c r="AH1946" s="4">
        <v>24</v>
      </c>
      <c r="AI1946" s="4">
        <v>24</v>
      </c>
      <c r="AJ1946" s="6"/>
      <c r="AK1946" s="6"/>
      <c r="AL1946" s="6"/>
      <c r="AM1946" s="6"/>
      <c r="AO1946" s="4">
        <v>3407</v>
      </c>
      <c r="AP1946" s="4">
        <v>0</v>
      </c>
      <c r="AQ1946" s="4">
        <v>2752</v>
      </c>
      <c r="AR1946" s="4">
        <v>655</v>
      </c>
      <c r="AS1946" s="6"/>
      <c r="AT1946" s="6"/>
      <c r="AU1946" s="6"/>
      <c r="AV1946" s="6"/>
      <c r="AW1946" s="4">
        <v>4119</v>
      </c>
      <c r="AX1946" s="4">
        <v>4082</v>
      </c>
      <c r="AY1946" s="6"/>
      <c r="AZ1946" s="4">
        <v>5373</v>
      </c>
      <c r="BA1946" s="6"/>
      <c r="BB1946" s="6"/>
      <c r="BC1946" s="6"/>
      <c r="BD1946" s="6"/>
      <c r="BE1946" s="6"/>
      <c r="BF1946" s="6"/>
      <c r="BG1946" s="8">
        <v>0</v>
      </c>
      <c r="BH1946" s="6"/>
      <c r="BI1946" s="6"/>
      <c r="BJ1946" s="6"/>
      <c r="BK1946" s="4">
        <v>0</v>
      </c>
      <c r="BL1946" s="4">
        <v>0</v>
      </c>
      <c r="BM1946" s="4">
        <v>0</v>
      </c>
      <c r="BN1946" s="6"/>
      <c r="BO1946" s="6"/>
      <c r="BP1946" s="4">
        <v>0</v>
      </c>
      <c r="BQ1946" s="6"/>
      <c r="BR1946" s="4">
        <f t="shared" si="418"/>
        <v>259774</v>
      </c>
      <c r="BS1946" s="4">
        <f t="shared" si="419"/>
        <v>260380</v>
      </c>
      <c r="BT1946" s="4">
        <f t="shared" si="420"/>
        <v>-606</v>
      </c>
      <c r="BU1946" s="4">
        <v>334224</v>
      </c>
    </row>
    <row r="1947" spans="1:73">
      <c r="A1947" s="4" t="s">
        <v>153</v>
      </c>
      <c r="B1947" s="18">
        <v>40484</v>
      </c>
      <c r="C1947" s="4" t="s">
        <v>179</v>
      </c>
      <c r="D1947" s="5">
        <v>2010</v>
      </c>
      <c r="E1947" s="4" t="str">
        <f t="shared" si="416"/>
        <v>San JuanGeneral2010</v>
      </c>
      <c r="F1947" s="4">
        <v>11606</v>
      </c>
      <c r="G1947" s="4">
        <v>0</v>
      </c>
      <c r="H1947" s="4">
        <v>0</v>
      </c>
      <c r="I1947" s="4">
        <v>0</v>
      </c>
      <c r="J1947" s="4">
        <v>0</v>
      </c>
      <c r="K1947" s="6">
        <f t="shared" si="417"/>
        <v>0</v>
      </c>
      <c r="M1947" s="4">
        <v>0</v>
      </c>
      <c r="N1947" s="4">
        <v>9438</v>
      </c>
      <c r="O1947" s="4">
        <v>9382</v>
      </c>
      <c r="P1947" s="4">
        <v>0</v>
      </c>
      <c r="Q1947" s="6"/>
      <c r="R1947" s="4">
        <v>56</v>
      </c>
      <c r="S1947" s="6"/>
      <c r="T1947" s="6"/>
      <c r="U1947" s="6"/>
      <c r="V1947" s="6"/>
      <c r="W1947" s="6"/>
      <c r="X1947" s="4">
        <v>0</v>
      </c>
      <c r="Z1947" s="4">
        <v>184</v>
      </c>
      <c r="AA1947" s="4">
        <v>79</v>
      </c>
      <c r="AB1947" s="4">
        <v>79</v>
      </c>
      <c r="AC1947" s="4">
        <v>0</v>
      </c>
      <c r="AD1947" s="6"/>
      <c r="AE1947" s="6"/>
      <c r="AF1947" s="6"/>
      <c r="AG1947" s="6"/>
      <c r="AH1947" s="4">
        <v>2</v>
      </c>
      <c r="AI1947" s="4">
        <v>2</v>
      </c>
      <c r="AJ1947" s="6"/>
      <c r="AK1947" s="6"/>
      <c r="AL1947" s="6"/>
      <c r="AM1947" s="6"/>
      <c r="AO1947" s="4">
        <v>3</v>
      </c>
      <c r="AP1947" s="4">
        <v>0</v>
      </c>
      <c r="AQ1947" s="4">
        <v>3</v>
      </c>
      <c r="AR1947" s="4">
        <v>0</v>
      </c>
      <c r="AS1947" s="6"/>
      <c r="AT1947" s="6"/>
      <c r="AU1947" s="6"/>
      <c r="AV1947" s="6"/>
      <c r="AW1947" s="4">
        <v>81</v>
      </c>
      <c r="AX1947" s="4">
        <v>81</v>
      </c>
      <c r="AY1947" s="6"/>
      <c r="AZ1947" s="4">
        <v>3</v>
      </c>
      <c r="BA1947" s="6"/>
      <c r="BB1947" s="6"/>
      <c r="BC1947" s="6"/>
      <c r="BD1947" s="6"/>
      <c r="BE1947" s="6"/>
      <c r="BF1947" s="6"/>
      <c r="BG1947" s="8">
        <v>0</v>
      </c>
      <c r="BH1947" s="6"/>
      <c r="BI1947" s="6"/>
      <c r="BJ1947" s="6"/>
      <c r="BK1947" s="4">
        <v>0</v>
      </c>
      <c r="BL1947" s="4">
        <v>0</v>
      </c>
      <c r="BM1947" s="4">
        <v>0</v>
      </c>
      <c r="BN1947" s="6"/>
      <c r="BO1947" s="6"/>
      <c r="BP1947" s="4">
        <v>0</v>
      </c>
      <c r="BQ1947" s="6"/>
      <c r="BR1947" s="4">
        <f t="shared" si="418"/>
        <v>9351</v>
      </c>
      <c r="BS1947" s="4">
        <f t="shared" si="419"/>
        <v>9295</v>
      </c>
      <c r="BT1947" s="4">
        <f t="shared" si="420"/>
        <v>56</v>
      </c>
      <c r="BU1947" s="4">
        <v>11583</v>
      </c>
    </row>
    <row r="1948" spans="1:73">
      <c r="A1948" s="4" t="s">
        <v>155</v>
      </c>
      <c r="B1948" s="18">
        <v>40484</v>
      </c>
      <c r="C1948" s="4" t="s">
        <v>179</v>
      </c>
      <c r="D1948" s="5">
        <v>2010</v>
      </c>
      <c r="E1948" s="4" t="str">
        <f t="shared" si="416"/>
        <v>SkagitGeneral2010</v>
      </c>
      <c r="F1948" s="4">
        <v>64138</v>
      </c>
      <c r="G1948" s="4">
        <v>0</v>
      </c>
      <c r="H1948" s="4">
        <v>0</v>
      </c>
      <c r="I1948" s="4">
        <v>0</v>
      </c>
      <c r="J1948" s="4">
        <v>0</v>
      </c>
      <c r="K1948" s="6">
        <f t="shared" si="417"/>
        <v>0</v>
      </c>
      <c r="M1948" s="4">
        <v>0</v>
      </c>
      <c r="N1948" s="4">
        <v>49206</v>
      </c>
      <c r="O1948" s="4">
        <v>48960</v>
      </c>
      <c r="P1948" s="4">
        <v>0</v>
      </c>
      <c r="Q1948" s="6"/>
      <c r="R1948" s="4">
        <v>246</v>
      </c>
      <c r="S1948" s="6"/>
      <c r="T1948" s="6"/>
      <c r="U1948" s="6"/>
      <c r="V1948" s="6"/>
      <c r="W1948" s="6"/>
      <c r="X1948" s="4">
        <v>0</v>
      </c>
      <c r="Z1948" s="4">
        <v>456</v>
      </c>
      <c r="AA1948" s="4">
        <v>175</v>
      </c>
      <c r="AB1948" s="4">
        <v>175</v>
      </c>
      <c r="AC1948" s="4">
        <v>0</v>
      </c>
      <c r="AD1948" s="6"/>
      <c r="AE1948" s="6"/>
      <c r="AF1948" s="6"/>
      <c r="AG1948" s="6"/>
      <c r="AH1948" s="4">
        <v>2</v>
      </c>
      <c r="AI1948" s="4">
        <v>2</v>
      </c>
      <c r="AJ1948" s="6"/>
      <c r="AK1948" s="6"/>
      <c r="AL1948" s="6"/>
      <c r="AM1948" s="6"/>
      <c r="AO1948" s="4">
        <v>13</v>
      </c>
      <c r="AP1948" s="4">
        <v>0</v>
      </c>
      <c r="AQ1948" s="4">
        <v>11</v>
      </c>
      <c r="AR1948" s="4">
        <v>2</v>
      </c>
      <c r="AS1948" s="6"/>
      <c r="AT1948" s="6"/>
      <c r="AU1948" s="6"/>
      <c r="AV1948" s="6"/>
      <c r="AW1948" s="4">
        <v>177</v>
      </c>
      <c r="AX1948" s="4">
        <v>177</v>
      </c>
      <c r="AY1948" s="6"/>
      <c r="AZ1948" s="4">
        <v>0</v>
      </c>
      <c r="BA1948" s="6"/>
      <c r="BB1948" s="6"/>
      <c r="BC1948" s="6"/>
      <c r="BD1948" s="6"/>
      <c r="BE1948" s="6"/>
      <c r="BF1948" s="6"/>
      <c r="BG1948" s="8">
        <v>0</v>
      </c>
      <c r="BH1948" s="6"/>
      <c r="BI1948" s="6"/>
      <c r="BJ1948" s="6"/>
      <c r="BK1948" s="4">
        <v>0</v>
      </c>
      <c r="BL1948" s="4">
        <v>0</v>
      </c>
      <c r="BM1948" s="4">
        <v>0</v>
      </c>
      <c r="BN1948" s="6"/>
      <c r="BO1948" s="6"/>
      <c r="BP1948" s="4">
        <v>0</v>
      </c>
      <c r="BQ1948" s="6"/>
      <c r="BR1948" s="4">
        <f t="shared" si="418"/>
        <v>49016</v>
      </c>
      <c r="BS1948" s="4">
        <f t="shared" si="419"/>
        <v>48772</v>
      </c>
      <c r="BT1948" s="4">
        <f t="shared" si="420"/>
        <v>244</v>
      </c>
      <c r="BU1948" s="4">
        <v>64779</v>
      </c>
    </row>
    <row r="1949" spans="1:73">
      <c r="A1949" s="4" t="s">
        <v>157</v>
      </c>
      <c r="B1949" s="18">
        <v>40484</v>
      </c>
      <c r="C1949" s="4" t="s">
        <v>179</v>
      </c>
      <c r="D1949" s="5">
        <v>2010</v>
      </c>
      <c r="E1949" s="4" t="str">
        <f t="shared" si="416"/>
        <v>SkamaniaGeneral2010</v>
      </c>
      <c r="F1949" s="4">
        <v>6570</v>
      </c>
      <c r="G1949" s="4">
        <v>0</v>
      </c>
      <c r="H1949" s="4">
        <v>0</v>
      </c>
      <c r="I1949" s="4">
        <v>0</v>
      </c>
      <c r="J1949" s="4">
        <v>0</v>
      </c>
      <c r="K1949" s="6">
        <f t="shared" si="417"/>
        <v>0</v>
      </c>
      <c r="M1949" s="4">
        <v>0</v>
      </c>
      <c r="N1949" s="4">
        <v>4695</v>
      </c>
      <c r="O1949" s="4">
        <v>4666</v>
      </c>
      <c r="P1949" s="4">
        <v>0</v>
      </c>
      <c r="Q1949" s="6"/>
      <c r="R1949" s="4">
        <v>29</v>
      </c>
      <c r="S1949" s="6"/>
      <c r="T1949" s="6"/>
      <c r="U1949" s="6"/>
      <c r="V1949" s="6"/>
      <c r="W1949" s="6"/>
      <c r="X1949" s="4">
        <v>0</v>
      </c>
      <c r="Z1949" s="4">
        <v>58</v>
      </c>
      <c r="AA1949" s="4">
        <v>19</v>
      </c>
      <c r="AB1949" s="4">
        <v>19</v>
      </c>
      <c r="AC1949" s="4">
        <v>0</v>
      </c>
      <c r="AD1949" s="6"/>
      <c r="AE1949" s="6"/>
      <c r="AF1949" s="6"/>
      <c r="AG1949" s="6"/>
      <c r="AH1949" s="4">
        <v>0</v>
      </c>
      <c r="AI1949" s="4">
        <v>0</v>
      </c>
      <c r="AJ1949" s="6"/>
      <c r="AK1949" s="6"/>
      <c r="AL1949" s="6"/>
      <c r="AM1949" s="6"/>
      <c r="AO1949" s="4">
        <v>3</v>
      </c>
      <c r="AP1949" s="4">
        <v>0</v>
      </c>
      <c r="AQ1949" s="4">
        <v>2</v>
      </c>
      <c r="AR1949" s="4">
        <v>1</v>
      </c>
      <c r="AS1949" s="6"/>
      <c r="AT1949" s="6"/>
      <c r="AU1949" s="6"/>
      <c r="AV1949" s="6"/>
      <c r="AW1949" s="4">
        <v>19</v>
      </c>
      <c r="AX1949" s="4">
        <v>19</v>
      </c>
      <c r="AY1949" s="6"/>
      <c r="AZ1949" s="4">
        <v>2</v>
      </c>
      <c r="BA1949" s="6"/>
      <c r="BB1949" s="6"/>
      <c r="BC1949" s="6"/>
      <c r="BD1949" s="6"/>
      <c r="BE1949" s="6"/>
      <c r="BF1949" s="6"/>
      <c r="BG1949" s="8">
        <v>0</v>
      </c>
      <c r="BH1949" s="6"/>
      <c r="BI1949" s="6"/>
      <c r="BJ1949" s="6"/>
      <c r="BK1949" s="4">
        <v>0</v>
      </c>
      <c r="BL1949" s="4">
        <v>0</v>
      </c>
      <c r="BM1949" s="4">
        <v>0</v>
      </c>
      <c r="BN1949" s="6"/>
      <c r="BO1949" s="6"/>
      <c r="BP1949" s="4">
        <v>0</v>
      </c>
      <c r="BQ1949" s="6"/>
      <c r="BR1949" s="4">
        <f t="shared" si="418"/>
        <v>4671</v>
      </c>
      <c r="BS1949" s="4">
        <f t="shared" si="419"/>
        <v>4643</v>
      </c>
      <c r="BT1949" s="4">
        <f t="shared" si="420"/>
        <v>28</v>
      </c>
      <c r="BU1949" s="4">
        <v>6512</v>
      </c>
    </row>
    <row r="1950" spans="1:73">
      <c r="A1950" s="4" t="s">
        <v>1246</v>
      </c>
      <c r="B1950" s="18">
        <v>40484</v>
      </c>
      <c r="C1950" s="4" t="s">
        <v>179</v>
      </c>
      <c r="D1950" s="5">
        <v>2010</v>
      </c>
      <c r="E1950" s="4" t="str">
        <f t="shared" si="416"/>
        <v>Snohomish*General2010</v>
      </c>
      <c r="F1950" s="4">
        <v>377739</v>
      </c>
      <c r="G1950" s="4">
        <v>0</v>
      </c>
      <c r="H1950" s="4">
        <v>0</v>
      </c>
      <c r="I1950" s="4">
        <v>0</v>
      </c>
      <c r="J1950" s="4">
        <v>0</v>
      </c>
      <c r="K1950" s="6">
        <f t="shared" si="417"/>
        <v>0</v>
      </c>
      <c r="M1950" s="4">
        <v>0</v>
      </c>
      <c r="N1950" s="4">
        <v>273221</v>
      </c>
      <c r="O1950" s="4">
        <v>270662</v>
      </c>
      <c r="P1950" s="4">
        <v>0</v>
      </c>
      <c r="Q1950" s="6"/>
      <c r="R1950" s="4">
        <v>2557</v>
      </c>
      <c r="S1950" s="6"/>
      <c r="T1950" s="6"/>
      <c r="U1950" s="6"/>
      <c r="V1950" s="6"/>
      <c r="W1950" s="6"/>
      <c r="X1950" s="4">
        <v>0</v>
      </c>
      <c r="Z1950" s="4">
        <v>3642</v>
      </c>
      <c r="AA1950" s="4">
        <v>1318</v>
      </c>
      <c r="AB1950" s="4">
        <v>1310</v>
      </c>
      <c r="AC1950" s="4">
        <v>8</v>
      </c>
      <c r="AD1950" s="6"/>
      <c r="AE1950" s="6"/>
      <c r="AF1950" s="6"/>
      <c r="AG1950" s="6"/>
      <c r="AH1950" s="4">
        <v>1</v>
      </c>
      <c r="AI1950" s="4">
        <v>1</v>
      </c>
      <c r="AJ1950" s="6"/>
      <c r="AK1950" s="6"/>
      <c r="AL1950" s="6"/>
      <c r="AM1950" s="6"/>
      <c r="AO1950" s="4">
        <v>243</v>
      </c>
      <c r="AP1950" s="4">
        <v>0</v>
      </c>
      <c r="AQ1950" s="4">
        <v>113</v>
      </c>
      <c r="AR1950" s="4">
        <v>130</v>
      </c>
      <c r="AS1950" s="6"/>
      <c r="AT1950" s="6"/>
      <c r="AU1950" s="6"/>
      <c r="AV1950" s="6"/>
      <c r="AW1950" s="4">
        <v>1319</v>
      </c>
      <c r="AX1950" s="4">
        <v>1311</v>
      </c>
      <c r="AY1950" s="6"/>
      <c r="AZ1950" s="4">
        <v>1055</v>
      </c>
      <c r="BA1950" s="6"/>
      <c r="BB1950" s="6"/>
      <c r="BC1950" s="6"/>
      <c r="BD1950" s="6"/>
      <c r="BE1950" s="6"/>
      <c r="BF1950" s="6"/>
      <c r="BG1950" s="8">
        <v>0</v>
      </c>
      <c r="BH1950" s="6"/>
      <c r="BI1950" s="6"/>
      <c r="BJ1950" s="6"/>
      <c r="BK1950" s="4">
        <v>0</v>
      </c>
      <c r="BL1950" s="4">
        <v>0</v>
      </c>
      <c r="BM1950" s="4">
        <v>0</v>
      </c>
      <c r="BN1950" s="6"/>
      <c r="BO1950" s="6"/>
      <c r="BP1950" s="4">
        <v>0</v>
      </c>
      <c r="BQ1950" s="6"/>
      <c r="BR1950" s="4">
        <f t="shared" si="418"/>
        <v>270604</v>
      </c>
      <c r="BS1950" s="4">
        <f t="shared" si="419"/>
        <v>268183</v>
      </c>
      <c r="BT1950" s="4">
        <f t="shared" si="420"/>
        <v>2421</v>
      </c>
      <c r="BU1950" s="4">
        <v>377980</v>
      </c>
    </row>
    <row r="1951" spans="1:73">
      <c r="A1951" s="4" t="s">
        <v>161</v>
      </c>
      <c r="B1951" s="18">
        <v>40484</v>
      </c>
      <c r="C1951" s="4" t="s">
        <v>179</v>
      </c>
      <c r="D1951" s="5">
        <v>2010</v>
      </c>
      <c r="E1951" s="4" t="str">
        <f t="shared" si="416"/>
        <v>SpokaneGeneral2010</v>
      </c>
      <c r="F1951" s="4">
        <v>261250</v>
      </c>
      <c r="G1951" s="4">
        <v>0</v>
      </c>
      <c r="H1951" s="4">
        <v>0</v>
      </c>
      <c r="I1951" s="4">
        <v>0</v>
      </c>
      <c r="J1951" s="4">
        <v>0</v>
      </c>
      <c r="K1951" s="6">
        <f t="shared" si="417"/>
        <v>0</v>
      </c>
      <c r="M1951" s="4">
        <v>0</v>
      </c>
      <c r="N1951" s="4">
        <v>187903</v>
      </c>
      <c r="O1951" s="4">
        <v>186250</v>
      </c>
      <c r="P1951" s="4">
        <v>0</v>
      </c>
      <c r="Q1951" s="6"/>
      <c r="R1951" s="4">
        <v>1657</v>
      </c>
      <c r="S1951" s="6"/>
      <c r="T1951" s="6"/>
      <c r="U1951" s="6"/>
      <c r="V1951" s="6"/>
      <c r="W1951" s="6"/>
      <c r="X1951" s="4">
        <v>0</v>
      </c>
      <c r="Z1951" s="4">
        <v>4103</v>
      </c>
      <c r="AA1951" s="4">
        <v>1671</v>
      </c>
      <c r="AB1951" s="4">
        <v>1656</v>
      </c>
      <c r="AC1951" s="4">
        <v>17</v>
      </c>
      <c r="AD1951" s="6"/>
      <c r="AE1951" s="6"/>
      <c r="AF1951" s="6"/>
      <c r="AG1951" s="6"/>
      <c r="AH1951" s="4">
        <v>6</v>
      </c>
      <c r="AI1951" s="4">
        <v>6</v>
      </c>
      <c r="AJ1951" s="6"/>
      <c r="AK1951" s="6"/>
      <c r="AL1951" s="6"/>
      <c r="AM1951" s="6"/>
      <c r="AO1951" s="4">
        <v>548</v>
      </c>
      <c r="AP1951" s="4">
        <v>0</v>
      </c>
      <c r="AQ1951" s="4">
        <v>451</v>
      </c>
      <c r="AR1951" s="4">
        <v>97</v>
      </c>
      <c r="AS1951" s="6"/>
      <c r="AT1951" s="6"/>
      <c r="AU1951" s="6"/>
      <c r="AV1951" s="6"/>
      <c r="AW1951" s="4">
        <v>1677</v>
      </c>
      <c r="AX1951" s="4">
        <v>1662</v>
      </c>
      <c r="AY1951" s="6"/>
      <c r="AZ1951" s="4">
        <v>15</v>
      </c>
      <c r="BA1951" s="6"/>
      <c r="BB1951" s="6"/>
      <c r="BC1951" s="6"/>
      <c r="BD1951" s="6"/>
      <c r="BE1951" s="6"/>
      <c r="BF1951" s="6"/>
      <c r="BG1951" s="8">
        <v>0</v>
      </c>
      <c r="BH1951" s="6"/>
      <c r="BI1951" s="6"/>
      <c r="BJ1951" s="6"/>
      <c r="BK1951" s="4">
        <v>0</v>
      </c>
      <c r="BL1951" s="4">
        <v>0</v>
      </c>
      <c r="BM1951" s="4">
        <v>0</v>
      </c>
      <c r="BN1951" s="6"/>
      <c r="BO1951" s="6"/>
      <c r="BP1951" s="4">
        <v>0</v>
      </c>
      <c r="BQ1951" s="6"/>
      <c r="BR1951" s="4">
        <f t="shared" si="418"/>
        <v>185663</v>
      </c>
      <c r="BS1951" s="4">
        <f t="shared" si="419"/>
        <v>184122</v>
      </c>
      <c r="BT1951" s="4">
        <f t="shared" si="420"/>
        <v>1541</v>
      </c>
      <c r="BU1951" s="4">
        <v>257147</v>
      </c>
    </row>
    <row r="1952" spans="1:73">
      <c r="A1952" s="4" t="s">
        <v>163</v>
      </c>
      <c r="B1952" s="18">
        <v>40484</v>
      </c>
      <c r="C1952" s="4" t="s">
        <v>179</v>
      </c>
      <c r="D1952" s="5">
        <v>2010</v>
      </c>
      <c r="E1952" s="4" t="str">
        <f t="shared" si="416"/>
        <v>StevensGeneral2010</v>
      </c>
      <c r="F1952" s="4">
        <v>26931</v>
      </c>
      <c r="G1952" s="4">
        <v>0</v>
      </c>
      <c r="H1952" s="4">
        <v>0</v>
      </c>
      <c r="I1952" s="4">
        <v>0</v>
      </c>
      <c r="J1952" s="4">
        <v>0</v>
      </c>
      <c r="K1952" s="6">
        <f t="shared" si="417"/>
        <v>0</v>
      </c>
      <c r="M1952" s="4">
        <v>0</v>
      </c>
      <c r="N1952" s="4">
        <v>20273</v>
      </c>
      <c r="O1952" s="4">
        <v>20091</v>
      </c>
      <c r="P1952" s="4">
        <v>0</v>
      </c>
      <c r="Q1952" s="6"/>
      <c r="R1952" s="4">
        <v>182</v>
      </c>
      <c r="S1952" s="6"/>
      <c r="T1952" s="6"/>
      <c r="U1952" s="6"/>
      <c r="V1952" s="6"/>
      <c r="W1952" s="6"/>
      <c r="X1952" s="4">
        <v>0</v>
      </c>
      <c r="Z1952" s="4">
        <v>220</v>
      </c>
      <c r="AA1952" s="4">
        <v>96</v>
      </c>
      <c r="AB1952" s="4">
        <v>94</v>
      </c>
      <c r="AC1952" s="4">
        <v>2</v>
      </c>
      <c r="AD1952" s="6"/>
      <c r="AE1952" s="6"/>
      <c r="AF1952" s="6"/>
      <c r="AG1952" s="6"/>
      <c r="AH1952" s="4">
        <v>0</v>
      </c>
      <c r="AI1952" s="4">
        <v>0</v>
      </c>
      <c r="AJ1952" s="6"/>
      <c r="AK1952" s="6"/>
      <c r="AL1952" s="6"/>
      <c r="AM1952" s="6"/>
      <c r="AO1952" s="4">
        <v>9</v>
      </c>
      <c r="AP1952" s="4">
        <v>0</v>
      </c>
      <c r="AQ1952" s="4">
        <v>5</v>
      </c>
      <c r="AR1952" s="4">
        <v>4</v>
      </c>
      <c r="AS1952" s="6"/>
      <c r="AT1952" s="6"/>
      <c r="AU1952" s="6"/>
      <c r="AV1952" s="6"/>
      <c r="AW1952" s="4">
        <v>96</v>
      </c>
      <c r="AX1952" s="4">
        <v>94</v>
      </c>
      <c r="AY1952" s="6"/>
      <c r="AZ1952" s="4">
        <v>12</v>
      </c>
      <c r="BA1952" s="6"/>
      <c r="BB1952" s="6"/>
      <c r="BC1952" s="6"/>
      <c r="BD1952" s="6"/>
      <c r="BE1952" s="6"/>
      <c r="BF1952" s="6"/>
      <c r="BG1952" s="8">
        <v>0</v>
      </c>
      <c r="BH1952" s="6"/>
      <c r="BI1952" s="6"/>
      <c r="BJ1952" s="6"/>
      <c r="BK1952" s="4">
        <v>0</v>
      </c>
      <c r="BL1952" s="4">
        <v>0</v>
      </c>
      <c r="BM1952" s="4">
        <v>0</v>
      </c>
      <c r="BN1952" s="6"/>
      <c r="BO1952" s="6"/>
      <c r="BP1952" s="4">
        <v>0</v>
      </c>
      <c r="BQ1952" s="6"/>
      <c r="BR1952" s="4">
        <f t="shared" si="418"/>
        <v>20156</v>
      </c>
      <c r="BS1952" s="4">
        <f t="shared" si="419"/>
        <v>19980</v>
      </c>
      <c r="BT1952" s="4">
        <f t="shared" si="420"/>
        <v>176</v>
      </c>
      <c r="BU1952" s="4">
        <v>26711</v>
      </c>
    </row>
    <row r="1953" spans="1:73">
      <c r="A1953" s="4" t="s">
        <v>166</v>
      </c>
      <c r="B1953" s="18">
        <v>40484</v>
      </c>
      <c r="C1953" s="4" t="s">
        <v>179</v>
      </c>
      <c r="D1953" s="5">
        <v>2010</v>
      </c>
      <c r="E1953" s="4" t="str">
        <f t="shared" si="416"/>
        <v>ThurstonGeneral2010</v>
      </c>
      <c r="F1953" s="4">
        <v>149024</v>
      </c>
      <c r="G1953" s="4">
        <v>0</v>
      </c>
      <c r="H1953" s="4">
        <v>0</v>
      </c>
      <c r="I1953" s="4">
        <v>0</v>
      </c>
      <c r="J1953" s="4">
        <v>0</v>
      </c>
      <c r="K1953" s="6">
        <f t="shared" si="417"/>
        <v>0</v>
      </c>
      <c r="M1953" s="4">
        <v>0</v>
      </c>
      <c r="N1953" s="4">
        <v>107969</v>
      </c>
      <c r="O1953" s="4">
        <v>107344</v>
      </c>
      <c r="P1953" s="4">
        <v>0</v>
      </c>
      <c r="Q1953" s="6"/>
      <c r="R1953" s="4">
        <v>626</v>
      </c>
      <c r="S1953" s="6"/>
      <c r="T1953" s="6"/>
      <c r="U1953" s="6"/>
      <c r="V1953" s="6"/>
      <c r="W1953" s="6"/>
      <c r="X1953" s="4">
        <v>0</v>
      </c>
      <c r="Z1953" s="4">
        <v>4786</v>
      </c>
      <c r="AA1953" s="4">
        <v>1759</v>
      </c>
      <c r="AB1953" s="4">
        <v>1739</v>
      </c>
      <c r="AC1953" s="4">
        <v>20</v>
      </c>
      <c r="AD1953" s="6"/>
      <c r="AE1953" s="6"/>
      <c r="AF1953" s="6"/>
      <c r="AG1953" s="6"/>
      <c r="AH1953" s="4">
        <v>3</v>
      </c>
      <c r="AI1953" s="4">
        <v>3</v>
      </c>
      <c r="AJ1953" s="6"/>
      <c r="AK1953" s="6"/>
      <c r="AL1953" s="6"/>
      <c r="AM1953" s="6"/>
      <c r="AO1953" s="4">
        <v>146</v>
      </c>
      <c r="AP1953" s="4">
        <v>0</v>
      </c>
      <c r="AQ1953" s="4">
        <v>60</v>
      </c>
      <c r="AR1953" s="4">
        <v>86</v>
      </c>
      <c r="AS1953" s="6"/>
      <c r="AT1953" s="6"/>
      <c r="AU1953" s="6"/>
      <c r="AV1953" s="6"/>
      <c r="AW1953" s="4">
        <v>1762</v>
      </c>
      <c r="AX1953" s="4">
        <v>1742</v>
      </c>
      <c r="AY1953" s="6"/>
      <c r="AZ1953" s="4">
        <v>90</v>
      </c>
      <c r="BA1953" s="6"/>
      <c r="BB1953" s="6"/>
      <c r="BC1953" s="6"/>
      <c r="BD1953" s="6"/>
      <c r="BE1953" s="6"/>
      <c r="BF1953" s="6"/>
      <c r="BG1953" s="8">
        <v>0</v>
      </c>
      <c r="BH1953" s="6"/>
      <c r="BI1953" s="6"/>
      <c r="BJ1953" s="6"/>
      <c r="BK1953" s="4">
        <v>0</v>
      </c>
      <c r="BL1953" s="4">
        <v>0</v>
      </c>
      <c r="BM1953" s="4">
        <v>0</v>
      </c>
      <c r="BN1953" s="6"/>
      <c r="BO1953" s="6"/>
      <c r="BP1953" s="4">
        <v>0</v>
      </c>
      <c r="BQ1953" s="6"/>
      <c r="BR1953" s="4">
        <f t="shared" si="418"/>
        <v>105971</v>
      </c>
      <c r="BS1953" s="4">
        <f t="shared" si="419"/>
        <v>105452</v>
      </c>
      <c r="BT1953" s="4">
        <f t="shared" si="420"/>
        <v>519</v>
      </c>
      <c r="BU1953" s="4">
        <v>146282</v>
      </c>
    </row>
    <row r="1954" spans="1:73">
      <c r="A1954" s="4" t="s">
        <v>168</v>
      </c>
      <c r="B1954" s="18">
        <v>40484</v>
      </c>
      <c r="C1954" s="4" t="s">
        <v>179</v>
      </c>
      <c r="D1954" s="5">
        <v>2010</v>
      </c>
      <c r="E1954" s="4" t="str">
        <f t="shared" si="416"/>
        <v>WahkiakumGeneral2010</v>
      </c>
      <c r="F1954" s="4">
        <v>2644</v>
      </c>
      <c r="G1954" s="4">
        <v>0</v>
      </c>
      <c r="H1954" s="4">
        <v>0</v>
      </c>
      <c r="I1954" s="4">
        <v>0</v>
      </c>
      <c r="J1954" s="4">
        <v>0</v>
      </c>
      <c r="K1954" s="6">
        <f t="shared" si="417"/>
        <v>0</v>
      </c>
      <c r="M1954" s="4">
        <v>0</v>
      </c>
      <c r="N1954" s="4">
        <v>2137</v>
      </c>
      <c r="O1954" s="4">
        <v>2096</v>
      </c>
      <c r="P1954" s="4">
        <v>0</v>
      </c>
      <c r="Q1954" s="6"/>
      <c r="R1954" s="4">
        <v>41</v>
      </c>
      <c r="S1954" s="6"/>
      <c r="T1954" s="6"/>
      <c r="U1954" s="6"/>
      <c r="V1954" s="6"/>
      <c r="W1954" s="6"/>
      <c r="X1954" s="4">
        <v>0</v>
      </c>
      <c r="Z1954" s="4">
        <v>31</v>
      </c>
      <c r="AA1954" s="4">
        <v>19</v>
      </c>
      <c r="AB1954" s="4">
        <v>19</v>
      </c>
      <c r="AC1954" s="4">
        <v>0</v>
      </c>
      <c r="AD1954" s="6"/>
      <c r="AE1954" s="6"/>
      <c r="AF1954" s="6"/>
      <c r="AG1954" s="6"/>
      <c r="AH1954" s="4">
        <v>0</v>
      </c>
      <c r="AI1954" s="4">
        <v>0</v>
      </c>
      <c r="AJ1954" s="6"/>
      <c r="AK1954" s="6"/>
      <c r="AL1954" s="6"/>
      <c r="AM1954" s="6"/>
      <c r="AO1954" s="4">
        <v>0</v>
      </c>
      <c r="AP1954" s="4">
        <v>0</v>
      </c>
      <c r="AQ1954" s="4">
        <v>0</v>
      </c>
      <c r="AR1954" s="4">
        <v>0</v>
      </c>
      <c r="AS1954" s="6"/>
      <c r="AT1954" s="6"/>
      <c r="AU1954" s="6"/>
      <c r="AV1954" s="6"/>
      <c r="AW1954" s="4">
        <v>19</v>
      </c>
      <c r="AX1954" s="4">
        <v>19</v>
      </c>
      <c r="AY1954" s="6"/>
      <c r="AZ1954" s="4">
        <v>0</v>
      </c>
      <c r="BA1954" s="6"/>
      <c r="BB1954" s="6"/>
      <c r="BC1954" s="6"/>
      <c r="BD1954" s="6"/>
      <c r="BE1954" s="6"/>
      <c r="BF1954" s="6"/>
      <c r="BG1954" s="8">
        <v>0</v>
      </c>
      <c r="BH1954" s="6"/>
      <c r="BI1954" s="6"/>
      <c r="BJ1954" s="6"/>
      <c r="BK1954" s="4">
        <v>0</v>
      </c>
      <c r="BL1954" s="4">
        <v>0</v>
      </c>
      <c r="BM1954" s="4">
        <v>0</v>
      </c>
      <c r="BN1954" s="6"/>
      <c r="BO1954" s="6"/>
      <c r="BP1954" s="4">
        <v>0</v>
      </c>
      <c r="BQ1954" s="6"/>
      <c r="BR1954" s="4">
        <f t="shared" si="418"/>
        <v>2118</v>
      </c>
      <c r="BS1954" s="4">
        <f t="shared" si="419"/>
        <v>2077</v>
      </c>
      <c r="BT1954" s="4">
        <f t="shared" si="420"/>
        <v>41</v>
      </c>
      <c r="BU1954" s="4">
        <v>2613</v>
      </c>
    </row>
    <row r="1955" spans="1:73">
      <c r="A1955" s="4" t="s">
        <v>170</v>
      </c>
      <c r="B1955" s="18">
        <v>40484</v>
      </c>
      <c r="C1955" s="4" t="s">
        <v>179</v>
      </c>
      <c r="D1955" s="5">
        <v>2010</v>
      </c>
      <c r="E1955" s="4" t="str">
        <f t="shared" si="416"/>
        <v>Walla WallaGeneral2010</v>
      </c>
      <c r="F1955" s="4">
        <v>30183</v>
      </c>
      <c r="G1955" s="4">
        <v>0</v>
      </c>
      <c r="H1955" s="4">
        <v>0</v>
      </c>
      <c r="I1955" s="4">
        <v>0</v>
      </c>
      <c r="J1955" s="4">
        <v>0</v>
      </c>
      <c r="K1955" s="6">
        <f t="shared" si="417"/>
        <v>0</v>
      </c>
      <c r="M1955" s="4">
        <v>0</v>
      </c>
      <c r="N1955" s="4">
        <v>21766</v>
      </c>
      <c r="O1955" s="4">
        <v>21598</v>
      </c>
      <c r="P1955" s="4">
        <v>0</v>
      </c>
      <c r="Q1955" s="6"/>
      <c r="R1955" s="4">
        <v>168</v>
      </c>
      <c r="S1955" s="6"/>
      <c r="T1955" s="6"/>
      <c r="U1955" s="6"/>
      <c r="V1955" s="6"/>
      <c r="W1955" s="6"/>
      <c r="X1955" s="4">
        <v>0</v>
      </c>
      <c r="Z1955" s="4">
        <v>248</v>
      </c>
      <c r="AA1955" s="4">
        <v>101</v>
      </c>
      <c r="AB1955" s="4">
        <v>101</v>
      </c>
      <c r="AC1955" s="4">
        <v>1</v>
      </c>
      <c r="AD1955" s="6"/>
      <c r="AE1955" s="6"/>
      <c r="AF1955" s="6"/>
      <c r="AG1955" s="6"/>
      <c r="AH1955" s="4">
        <v>0</v>
      </c>
      <c r="AI1955" s="4">
        <v>0</v>
      </c>
      <c r="AJ1955" s="6"/>
      <c r="AK1955" s="6"/>
      <c r="AL1955" s="6"/>
      <c r="AM1955" s="6"/>
      <c r="AO1955" s="4">
        <v>90</v>
      </c>
      <c r="AP1955" s="4">
        <v>0</v>
      </c>
      <c r="AQ1955" s="4">
        <v>79</v>
      </c>
      <c r="AR1955" s="4">
        <v>11</v>
      </c>
      <c r="AS1955" s="6"/>
      <c r="AT1955" s="6"/>
      <c r="AU1955" s="6"/>
      <c r="AV1955" s="6"/>
      <c r="AW1955" s="4">
        <v>101</v>
      </c>
      <c r="AX1955" s="4">
        <v>101</v>
      </c>
      <c r="AY1955" s="6"/>
      <c r="AZ1955" s="4">
        <v>1</v>
      </c>
      <c r="BA1955" s="6"/>
      <c r="BB1955" s="6"/>
      <c r="BC1955" s="6"/>
      <c r="BD1955" s="6"/>
      <c r="BE1955" s="6"/>
      <c r="BF1955" s="6"/>
      <c r="BG1955" s="8">
        <v>0</v>
      </c>
      <c r="BH1955" s="6"/>
      <c r="BI1955" s="6"/>
      <c r="BJ1955" s="6"/>
      <c r="BK1955" s="4">
        <v>0</v>
      </c>
      <c r="BL1955" s="4">
        <v>0</v>
      </c>
      <c r="BM1955" s="4">
        <v>0</v>
      </c>
      <c r="BN1955" s="6"/>
      <c r="BO1955" s="6"/>
      <c r="BP1955" s="4">
        <v>0</v>
      </c>
      <c r="BQ1955" s="6"/>
      <c r="BR1955" s="4">
        <f t="shared" si="418"/>
        <v>21574</v>
      </c>
      <c r="BS1955" s="4">
        <f t="shared" si="419"/>
        <v>21417</v>
      </c>
      <c r="BT1955" s="4">
        <f t="shared" si="420"/>
        <v>157</v>
      </c>
      <c r="BU1955" s="4">
        <v>29945</v>
      </c>
    </row>
    <row r="1956" spans="1:73">
      <c r="A1956" s="4" t="s">
        <v>1247</v>
      </c>
      <c r="B1956" s="18">
        <v>40484</v>
      </c>
      <c r="C1956" s="4" t="s">
        <v>179</v>
      </c>
      <c r="D1956" s="5">
        <v>2010</v>
      </c>
      <c r="E1956" s="4" t="str">
        <f t="shared" si="416"/>
        <v>Whatcom*General2010</v>
      </c>
      <c r="F1956" s="4">
        <v>116581</v>
      </c>
      <c r="G1956" s="4">
        <v>0</v>
      </c>
      <c r="H1956" s="4">
        <v>0</v>
      </c>
      <c r="I1956" s="4">
        <v>0</v>
      </c>
      <c r="J1956" s="4">
        <v>0</v>
      </c>
      <c r="K1956" s="6">
        <f t="shared" si="417"/>
        <v>0</v>
      </c>
      <c r="M1956" s="4">
        <v>0</v>
      </c>
      <c r="N1956" s="4">
        <v>88541</v>
      </c>
      <c r="O1956" s="4">
        <v>86993</v>
      </c>
      <c r="P1956" s="4">
        <v>0</v>
      </c>
      <c r="Q1956" s="6"/>
      <c r="R1956" s="4">
        <v>1546</v>
      </c>
      <c r="S1956" s="6"/>
      <c r="T1956" s="6"/>
      <c r="U1956" s="6"/>
      <c r="V1956" s="6"/>
      <c r="W1956" s="6"/>
      <c r="X1956" s="4">
        <v>0</v>
      </c>
      <c r="Z1956" s="4">
        <v>584</v>
      </c>
      <c r="AA1956" s="4">
        <v>263</v>
      </c>
      <c r="AB1956" s="4">
        <v>261</v>
      </c>
      <c r="AC1956" s="4">
        <v>2</v>
      </c>
      <c r="AD1956" s="6"/>
      <c r="AE1956" s="6"/>
      <c r="AF1956" s="6"/>
      <c r="AG1956" s="6"/>
      <c r="AH1956" s="4">
        <v>0</v>
      </c>
      <c r="AI1956" s="4">
        <v>0</v>
      </c>
      <c r="AJ1956" s="6"/>
      <c r="AK1956" s="6"/>
      <c r="AL1956" s="6"/>
      <c r="AM1956" s="6"/>
      <c r="AO1956" s="4">
        <v>118</v>
      </c>
      <c r="AP1956" s="4">
        <v>0</v>
      </c>
      <c r="AQ1956" s="4">
        <v>43</v>
      </c>
      <c r="AR1956" s="4">
        <v>75</v>
      </c>
      <c r="AS1956" s="6"/>
      <c r="AT1956" s="6"/>
      <c r="AU1956" s="6"/>
      <c r="AV1956" s="6"/>
      <c r="AW1956" s="4">
        <v>263</v>
      </c>
      <c r="AX1956" s="4">
        <v>261</v>
      </c>
      <c r="AY1956" s="6"/>
      <c r="AZ1956" s="4">
        <v>1</v>
      </c>
      <c r="BA1956" s="6"/>
      <c r="BB1956" s="6"/>
      <c r="BC1956" s="6"/>
      <c r="BD1956" s="6"/>
      <c r="BE1956" s="6"/>
      <c r="BF1956" s="6"/>
      <c r="BG1956" s="8">
        <v>0</v>
      </c>
      <c r="BH1956" s="6"/>
      <c r="BI1956" s="6"/>
      <c r="BJ1956" s="6"/>
      <c r="BK1956" s="4">
        <v>0</v>
      </c>
      <c r="BL1956" s="4">
        <v>0</v>
      </c>
      <c r="BM1956" s="4">
        <v>0</v>
      </c>
      <c r="BN1956" s="6"/>
      <c r="BO1956" s="6"/>
      <c r="BP1956" s="4">
        <v>0</v>
      </c>
      <c r="BQ1956" s="6"/>
      <c r="BR1956" s="4">
        <f t="shared" si="418"/>
        <v>88159</v>
      </c>
      <c r="BS1956" s="4">
        <f t="shared" si="419"/>
        <v>86688</v>
      </c>
      <c r="BT1956" s="4">
        <f t="shared" si="420"/>
        <v>1471</v>
      </c>
      <c r="BU1956" s="4">
        <v>117594</v>
      </c>
    </row>
    <row r="1957" spans="1:73">
      <c r="A1957" s="4" t="s">
        <v>174</v>
      </c>
      <c r="B1957" s="18">
        <v>40484</v>
      </c>
      <c r="C1957" s="4" t="s">
        <v>179</v>
      </c>
      <c r="D1957" s="5">
        <v>2010</v>
      </c>
      <c r="E1957" s="4" t="str">
        <f t="shared" si="416"/>
        <v>WhitmanGeneral2010</v>
      </c>
      <c r="F1957" s="4">
        <v>19128</v>
      </c>
      <c r="G1957" s="4">
        <v>0</v>
      </c>
      <c r="H1957" s="4">
        <v>0</v>
      </c>
      <c r="I1957" s="4">
        <v>0</v>
      </c>
      <c r="J1957" s="4">
        <v>0</v>
      </c>
      <c r="K1957" s="6">
        <f t="shared" si="417"/>
        <v>0</v>
      </c>
      <c r="M1957" s="4">
        <v>0</v>
      </c>
      <c r="N1957" s="4">
        <v>14044</v>
      </c>
      <c r="O1957" s="4">
        <v>13817</v>
      </c>
      <c r="P1957" s="4">
        <v>0</v>
      </c>
      <c r="Q1957" s="6"/>
      <c r="R1957" s="4">
        <v>182</v>
      </c>
      <c r="S1957" s="6"/>
      <c r="T1957" s="6"/>
      <c r="U1957" s="6"/>
      <c r="V1957" s="6"/>
      <c r="W1957" s="6"/>
      <c r="X1957" s="4">
        <v>0</v>
      </c>
      <c r="Z1957" s="4">
        <v>245</v>
      </c>
      <c r="AA1957" s="4">
        <v>108</v>
      </c>
      <c r="AB1957" s="4">
        <v>108</v>
      </c>
      <c r="AC1957" s="4">
        <v>0</v>
      </c>
      <c r="AD1957" s="6"/>
      <c r="AE1957" s="6"/>
      <c r="AF1957" s="6"/>
      <c r="AG1957" s="6"/>
      <c r="AH1957" s="4">
        <v>2</v>
      </c>
      <c r="AI1957" s="4">
        <v>2</v>
      </c>
      <c r="AJ1957" s="6"/>
      <c r="AK1957" s="6"/>
      <c r="AL1957" s="6"/>
      <c r="AM1957" s="6"/>
      <c r="AO1957" s="4">
        <v>146</v>
      </c>
      <c r="AP1957" s="4">
        <v>0</v>
      </c>
      <c r="AQ1957" s="4">
        <v>100</v>
      </c>
      <c r="AR1957" s="4">
        <v>46</v>
      </c>
      <c r="AS1957" s="6"/>
      <c r="AT1957" s="6"/>
      <c r="AU1957" s="6"/>
      <c r="AV1957" s="6"/>
      <c r="AW1957" s="4">
        <v>110</v>
      </c>
      <c r="AX1957" s="4">
        <v>110</v>
      </c>
      <c r="AY1957" s="6"/>
      <c r="AZ1957" s="4">
        <v>0</v>
      </c>
      <c r="BA1957" s="6"/>
      <c r="BB1957" s="6"/>
      <c r="BC1957" s="6"/>
      <c r="BD1957" s="6"/>
      <c r="BE1957" s="6"/>
      <c r="BF1957" s="6"/>
      <c r="BG1957" s="8">
        <v>0</v>
      </c>
      <c r="BH1957" s="6"/>
      <c r="BI1957" s="6"/>
      <c r="BJ1957" s="6"/>
      <c r="BK1957" s="4">
        <v>0</v>
      </c>
      <c r="BL1957" s="4">
        <v>0</v>
      </c>
      <c r="BM1957" s="4">
        <v>0</v>
      </c>
      <c r="BN1957" s="6"/>
      <c r="BO1957" s="6"/>
      <c r="BP1957" s="4">
        <v>0</v>
      </c>
      <c r="BQ1957" s="6"/>
      <c r="BR1957" s="4">
        <f t="shared" si="418"/>
        <v>13788</v>
      </c>
      <c r="BS1957" s="4">
        <f t="shared" si="419"/>
        <v>13607</v>
      </c>
      <c r="BT1957" s="4">
        <f t="shared" si="420"/>
        <v>181</v>
      </c>
      <c r="BU1957" s="4">
        <v>18883</v>
      </c>
    </row>
    <row r="1958" spans="1:73">
      <c r="A1958" s="4" t="s">
        <v>176</v>
      </c>
      <c r="B1958" s="18">
        <v>40484</v>
      </c>
      <c r="C1958" s="4" t="s">
        <v>179</v>
      </c>
      <c r="D1958" s="5">
        <v>2010</v>
      </c>
      <c r="E1958" s="4" t="str">
        <f t="shared" si="416"/>
        <v>YakimaGeneral2010</v>
      </c>
      <c r="F1958" s="4">
        <v>99568</v>
      </c>
      <c r="G1958" s="4">
        <v>0</v>
      </c>
      <c r="H1958" s="4">
        <v>0</v>
      </c>
      <c r="I1958" s="4">
        <v>0</v>
      </c>
      <c r="J1958" s="4">
        <v>0</v>
      </c>
      <c r="K1958" s="6">
        <f t="shared" si="417"/>
        <v>0</v>
      </c>
      <c r="M1958" s="4">
        <v>0</v>
      </c>
      <c r="N1958" s="4">
        <v>63377</v>
      </c>
      <c r="O1958" s="4">
        <v>63163</v>
      </c>
      <c r="P1958" s="4">
        <v>0</v>
      </c>
      <c r="Q1958" s="6"/>
      <c r="R1958" s="4">
        <v>214</v>
      </c>
      <c r="S1958" s="6"/>
      <c r="T1958" s="6"/>
      <c r="U1958" s="6"/>
      <c r="V1958" s="6"/>
      <c r="W1958" s="6"/>
      <c r="X1958" s="4">
        <v>0</v>
      </c>
      <c r="Z1958" s="4">
        <v>511</v>
      </c>
      <c r="AA1958" s="4">
        <v>183</v>
      </c>
      <c r="AB1958" s="4">
        <v>170</v>
      </c>
      <c r="AC1958" s="4">
        <v>13</v>
      </c>
      <c r="AD1958" s="6"/>
      <c r="AE1958" s="6"/>
      <c r="AF1958" s="6"/>
      <c r="AG1958" s="6"/>
      <c r="AH1958" s="4">
        <v>2</v>
      </c>
      <c r="AI1958" s="4">
        <v>2</v>
      </c>
      <c r="AJ1958" s="6"/>
      <c r="AK1958" s="6"/>
      <c r="AL1958" s="6"/>
      <c r="AM1958" s="6"/>
      <c r="AO1958" s="4">
        <v>86</v>
      </c>
      <c r="AP1958" s="4">
        <v>0</v>
      </c>
      <c r="AQ1958" s="4">
        <v>55</v>
      </c>
      <c r="AR1958" s="4">
        <v>31</v>
      </c>
      <c r="AS1958" s="6"/>
      <c r="AT1958" s="6"/>
      <c r="AU1958" s="6"/>
      <c r="AV1958" s="6"/>
      <c r="AW1958" s="4">
        <v>185</v>
      </c>
      <c r="AX1958" s="4">
        <v>172</v>
      </c>
      <c r="AY1958" s="6"/>
      <c r="AZ1958" s="4">
        <v>6</v>
      </c>
      <c r="BA1958" s="6"/>
      <c r="BB1958" s="6"/>
      <c r="BC1958" s="6"/>
      <c r="BD1958" s="6"/>
      <c r="BE1958" s="6"/>
      <c r="BF1958" s="6"/>
      <c r="BG1958" s="8">
        <v>0</v>
      </c>
      <c r="BH1958" s="6"/>
      <c r="BI1958" s="6"/>
      <c r="BJ1958" s="6"/>
      <c r="BK1958" s="4">
        <v>0</v>
      </c>
      <c r="BL1958" s="4">
        <v>0</v>
      </c>
      <c r="BM1958" s="4">
        <v>0</v>
      </c>
      <c r="BN1958" s="6"/>
      <c r="BO1958" s="6"/>
      <c r="BP1958" s="4">
        <v>0</v>
      </c>
      <c r="BQ1958" s="6"/>
      <c r="BR1958" s="4">
        <f t="shared" si="418"/>
        <v>63100</v>
      </c>
      <c r="BS1958" s="4">
        <f t="shared" si="419"/>
        <v>62930</v>
      </c>
      <c r="BT1958" s="4">
        <f t="shared" si="420"/>
        <v>170</v>
      </c>
      <c r="BU1958" s="4">
        <v>99162</v>
      </c>
    </row>
    <row r="1959" spans="1:73" s="21" customFormat="1">
      <c r="A1959" s="21" t="s">
        <v>178</v>
      </c>
      <c r="B1959" s="22">
        <v>40484</v>
      </c>
      <c r="C1959" s="21" t="s">
        <v>179</v>
      </c>
      <c r="D1959" s="23">
        <v>2010</v>
      </c>
      <c r="E1959" s="21" t="str">
        <f t="shared" si="416"/>
        <v>z-TotalsGeneral2010</v>
      </c>
      <c r="F1959" s="21">
        <v>3601268</v>
      </c>
      <c r="G1959" s="21">
        <v>0</v>
      </c>
      <c r="H1959" s="21">
        <v>0</v>
      </c>
      <c r="I1959" s="21">
        <v>0</v>
      </c>
      <c r="J1959" s="21">
        <v>0</v>
      </c>
      <c r="K1959" s="6">
        <f t="shared" si="417"/>
        <v>0</v>
      </c>
      <c r="M1959" s="21">
        <v>0</v>
      </c>
      <c r="N1959" s="21">
        <v>2599000</v>
      </c>
      <c r="O1959" s="21">
        <v>2565589</v>
      </c>
      <c r="P1959" s="21">
        <v>0</v>
      </c>
      <c r="Q1959" s="6"/>
      <c r="R1959" s="21">
        <v>36327</v>
      </c>
      <c r="S1959" s="6"/>
      <c r="T1959" s="6"/>
      <c r="U1959" s="6"/>
      <c r="V1959" s="6"/>
      <c r="W1959" s="6"/>
      <c r="X1959" s="21">
        <v>0</v>
      </c>
      <c r="Y1959" s="38"/>
      <c r="Z1959" s="21">
        <v>52422</v>
      </c>
      <c r="AA1959" s="21">
        <v>20830</v>
      </c>
      <c r="AB1959" s="21">
        <v>20561</v>
      </c>
      <c r="AC1959" s="21">
        <v>269</v>
      </c>
      <c r="AD1959" s="6"/>
      <c r="AE1959" s="6"/>
      <c r="AF1959" s="6"/>
      <c r="AG1959" s="6"/>
      <c r="AH1959" s="21">
        <v>99</v>
      </c>
      <c r="AI1959" s="21">
        <v>98</v>
      </c>
      <c r="AJ1959" s="6"/>
      <c r="AK1959" s="6"/>
      <c r="AL1959" s="6"/>
      <c r="AM1959" s="6"/>
      <c r="AO1959" s="21">
        <v>6081</v>
      </c>
      <c r="AP1959" s="21">
        <v>0</v>
      </c>
      <c r="AQ1959" s="21">
        <v>4481</v>
      </c>
      <c r="AR1959" s="21">
        <v>1600</v>
      </c>
      <c r="AS1959" s="6"/>
      <c r="AT1959" s="6"/>
      <c r="AU1959" s="6"/>
      <c r="AV1959" s="6"/>
      <c r="AX1959" s="21">
        <v>20659</v>
      </c>
      <c r="AY1959" s="6"/>
      <c r="AZ1959" s="21">
        <v>9378</v>
      </c>
      <c r="BA1959" s="6"/>
      <c r="BB1959" s="6"/>
      <c r="BC1959" s="6"/>
      <c r="BD1959" s="6"/>
      <c r="BE1959" s="6"/>
      <c r="BF1959" s="6"/>
      <c r="BG1959" s="21">
        <v>0</v>
      </c>
      <c r="BH1959" s="6"/>
      <c r="BI1959" s="6"/>
      <c r="BJ1959" s="6"/>
      <c r="BK1959" s="21">
        <v>0</v>
      </c>
      <c r="BL1959" s="21">
        <v>0</v>
      </c>
      <c r="BM1959" s="21">
        <v>0</v>
      </c>
      <c r="BN1959" s="6"/>
      <c r="BO1959" s="6"/>
      <c r="BP1959" s="21">
        <v>0</v>
      </c>
      <c r="BQ1959" s="6"/>
      <c r="BR1959" s="21">
        <f t="shared" si="418"/>
        <v>2562612</v>
      </c>
      <c r="BS1959" s="21">
        <f t="shared" si="419"/>
        <v>2531071</v>
      </c>
      <c r="BT1959" s="21">
        <f t="shared" si="420"/>
        <v>31541</v>
      </c>
      <c r="BU1959" s="21" t="s">
        <v>1214</v>
      </c>
    </row>
    <row r="1960" spans="1:73">
      <c r="A1960" s="4" t="s">
        <v>98</v>
      </c>
      <c r="B1960" s="18">
        <v>40407</v>
      </c>
      <c r="C1960" s="4" t="s">
        <v>220</v>
      </c>
      <c r="D1960" s="5">
        <v>2010</v>
      </c>
      <c r="E1960" s="4" t="str">
        <f t="shared" si="416"/>
        <v>AdamsPrimary2010</v>
      </c>
      <c r="F1960" s="4">
        <v>6064</v>
      </c>
      <c r="K1960" s="6">
        <f t="shared" si="417"/>
        <v>0</v>
      </c>
      <c r="N1960" s="4">
        <v>2531</v>
      </c>
      <c r="O1960" s="4">
        <v>2513</v>
      </c>
      <c r="Q1960" s="6"/>
      <c r="R1960" s="4">
        <v>18</v>
      </c>
      <c r="S1960" s="6"/>
      <c r="T1960" s="6"/>
      <c r="U1960" s="6"/>
      <c r="V1960" s="6"/>
      <c r="W1960" s="6"/>
      <c r="Z1960" s="4">
        <v>34</v>
      </c>
      <c r="AA1960" s="4">
        <v>6</v>
      </c>
      <c r="AB1960" s="4">
        <v>6</v>
      </c>
      <c r="AC1960" s="4">
        <v>0</v>
      </c>
      <c r="AD1960" s="6"/>
      <c r="AE1960" s="6"/>
      <c r="AF1960" s="6"/>
      <c r="AG1960" s="6"/>
      <c r="AH1960" s="4">
        <v>0</v>
      </c>
      <c r="AI1960" s="4">
        <v>0</v>
      </c>
      <c r="AJ1960" s="6"/>
      <c r="AK1960" s="6"/>
      <c r="AL1960" s="6"/>
      <c r="AM1960" s="6"/>
      <c r="AO1960" s="4">
        <v>0</v>
      </c>
      <c r="AQ1960" s="4">
        <v>0</v>
      </c>
      <c r="AR1960" s="4">
        <v>0</v>
      </c>
      <c r="AS1960" s="6"/>
      <c r="AT1960" s="6"/>
      <c r="AU1960" s="6"/>
      <c r="AV1960" s="6"/>
      <c r="AY1960" s="6"/>
      <c r="AZ1960" s="4">
        <v>0</v>
      </c>
      <c r="BA1960" s="6"/>
      <c r="BB1960" s="6"/>
      <c r="BC1960" s="6"/>
      <c r="BD1960" s="6"/>
      <c r="BE1960" s="6"/>
      <c r="BF1960" s="6"/>
      <c r="BH1960" s="6"/>
      <c r="BI1960" s="6"/>
      <c r="BJ1960" s="6"/>
      <c r="BN1960" s="6"/>
      <c r="BO1960" s="6"/>
      <c r="BQ1960" s="6"/>
    </row>
    <row r="1961" spans="1:73">
      <c r="A1961" s="4" t="s">
        <v>101</v>
      </c>
      <c r="B1961" s="18">
        <v>40407</v>
      </c>
      <c r="C1961" s="4" t="s">
        <v>220</v>
      </c>
      <c r="D1961" s="5">
        <v>2010</v>
      </c>
      <c r="E1961" s="4" t="str">
        <f t="shared" si="416"/>
        <v>AsotinPrimary2010</v>
      </c>
      <c r="F1961" s="4">
        <v>12280</v>
      </c>
      <c r="K1961" s="6">
        <f t="shared" si="417"/>
        <v>0</v>
      </c>
      <c r="N1961" s="4">
        <v>5590</v>
      </c>
      <c r="O1961" s="4">
        <v>5590</v>
      </c>
      <c r="Q1961" s="6"/>
      <c r="R1961" s="4">
        <v>0</v>
      </c>
      <c r="S1961" s="6"/>
      <c r="T1961" s="6"/>
      <c r="U1961" s="6"/>
      <c r="V1961" s="6"/>
      <c r="W1961" s="6"/>
      <c r="Z1961" s="4">
        <v>26</v>
      </c>
      <c r="AA1961" s="4">
        <v>14</v>
      </c>
      <c r="AB1961" s="4">
        <v>7</v>
      </c>
      <c r="AC1961" s="4">
        <v>7</v>
      </c>
      <c r="AD1961" s="6"/>
      <c r="AE1961" s="6"/>
      <c r="AF1961" s="6"/>
      <c r="AG1961" s="6"/>
      <c r="AH1961" s="4">
        <v>0</v>
      </c>
      <c r="AI1961" s="4">
        <v>0</v>
      </c>
      <c r="AJ1961" s="6"/>
      <c r="AK1961" s="6"/>
      <c r="AL1961" s="6"/>
      <c r="AM1961" s="6"/>
      <c r="AO1961" s="4">
        <v>0</v>
      </c>
      <c r="AQ1961" s="4">
        <v>0</v>
      </c>
      <c r="AR1961" s="4">
        <v>0</v>
      </c>
      <c r="AS1961" s="6"/>
      <c r="AT1961" s="6"/>
      <c r="AU1961" s="6"/>
      <c r="AV1961" s="6"/>
      <c r="AY1961" s="6"/>
      <c r="AZ1961" s="4">
        <v>0</v>
      </c>
      <c r="BA1961" s="6"/>
      <c r="BB1961" s="6"/>
      <c r="BC1961" s="6"/>
      <c r="BD1961" s="6"/>
      <c r="BE1961" s="6"/>
      <c r="BF1961" s="6"/>
      <c r="BH1961" s="6"/>
      <c r="BI1961" s="6"/>
      <c r="BJ1961" s="6"/>
      <c r="BN1961" s="6"/>
      <c r="BO1961" s="6"/>
      <c r="BQ1961" s="6"/>
    </row>
    <row r="1962" spans="1:73">
      <c r="A1962" s="4" t="s">
        <v>103</v>
      </c>
      <c r="B1962" s="18">
        <v>40407</v>
      </c>
      <c r="C1962" s="4" t="s">
        <v>220</v>
      </c>
      <c r="D1962" s="5">
        <v>2010</v>
      </c>
      <c r="E1962" s="4" t="str">
        <f t="shared" si="416"/>
        <v>BentonPrimary2010</v>
      </c>
      <c r="F1962" s="4">
        <v>87740</v>
      </c>
      <c r="K1962" s="6">
        <f t="shared" si="417"/>
        <v>0</v>
      </c>
      <c r="N1962" s="4">
        <v>38242</v>
      </c>
      <c r="O1962" s="4">
        <v>37890</v>
      </c>
      <c r="Q1962" s="6"/>
      <c r="R1962" s="4">
        <v>349</v>
      </c>
      <c r="S1962" s="6"/>
      <c r="T1962" s="6"/>
      <c r="U1962" s="6"/>
      <c r="V1962" s="6"/>
      <c r="W1962" s="6"/>
      <c r="Z1962" s="4">
        <v>575</v>
      </c>
      <c r="AA1962" s="4">
        <v>110</v>
      </c>
      <c r="AB1962" s="4">
        <v>110</v>
      </c>
      <c r="AC1962" s="4">
        <v>0</v>
      </c>
      <c r="AD1962" s="6"/>
      <c r="AE1962" s="6"/>
      <c r="AF1962" s="6"/>
      <c r="AG1962" s="6"/>
      <c r="AH1962" s="4">
        <v>0</v>
      </c>
      <c r="AI1962" s="4">
        <v>0</v>
      </c>
      <c r="AJ1962" s="6"/>
      <c r="AK1962" s="6"/>
      <c r="AL1962" s="6"/>
      <c r="AM1962" s="6"/>
      <c r="AO1962" s="4">
        <v>2</v>
      </c>
      <c r="AQ1962" s="4">
        <v>1</v>
      </c>
      <c r="AR1962" s="4">
        <v>1</v>
      </c>
      <c r="AS1962" s="6"/>
      <c r="AT1962" s="6"/>
      <c r="AU1962" s="6"/>
      <c r="AV1962" s="6"/>
      <c r="AY1962" s="6"/>
      <c r="AZ1962" s="4">
        <v>20</v>
      </c>
      <c r="BA1962" s="6"/>
      <c r="BB1962" s="6"/>
      <c r="BC1962" s="6"/>
      <c r="BD1962" s="6"/>
      <c r="BE1962" s="6"/>
      <c r="BF1962" s="6"/>
      <c r="BH1962" s="6"/>
      <c r="BI1962" s="6"/>
      <c r="BJ1962" s="6"/>
      <c r="BN1962" s="6"/>
      <c r="BO1962" s="6"/>
      <c r="BQ1962" s="6"/>
    </row>
    <row r="1963" spans="1:73">
      <c r="A1963" s="4" t="s">
        <v>105</v>
      </c>
      <c r="B1963" s="18">
        <v>40407</v>
      </c>
      <c r="C1963" s="4" t="s">
        <v>220</v>
      </c>
      <c r="D1963" s="5">
        <v>2010</v>
      </c>
      <c r="E1963" s="4" t="str">
        <f t="shared" si="416"/>
        <v>ChelanPrimary2010</v>
      </c>
      <c r="F1963" s="4">
        <v>38217</v>
      </c>
      <c r="K1963" s="6">
        <f t="shared" si="417"/>
        <v>0</v>
      </c>
      <c r="N1963" s="4">
        <v>19069</v>
      </c>
      <c r="O1963" s="4">
        <v>18881</v>
      </c>
      <c r="Q1963" s="6"/>
      <c r="R1963" s="4">
        <v>188</v>
      </c>
      <c r="S1963" s="6"/>
      <c r="T1963" s="6"/>
      <c r="U1963" s="6"/>
      <c r="V1963" s="6"/>
      <c r="W1963" s="6"/>
      <c r="Z1963" s="4">
        <v>228</v>
      </c>
      <c r="AA1963" s="4">
        <v>65</v>
      </c>
      <c r="AB1963" s="4">
        <v>1</v>
      </c>
      <c r="AC1963" s="4">
        <v>64</v>
      </c>
      <c r="AD1963" s="6"/>
      <c r="AE1963" s="6"/>
      <c r="AF1963" s="6"/>
      <c r="AG1963" s="6"/>
      <c r="AH1963" s="4">
        <v>0</v>
      </c>
      <c r="AI1963" s="4">
        <v>0</v>
      </c>
      <c r="AJ1963" s="6"/>
      <c r="AK1963" s="6"/>
      <c r="AL1963" s="6"/>
      <c r="AM1963" s="6"/>
      <c r="AO1963" s="4">
        <v>2</v>
      </c>
      <c r="AQ1963" s="4">
        <v>1</v>
      </c>
      <c r="AR1963" s="4">
        <v>1</v>
      </c>
      <c r="AS1963" s="6"/>
      <c r="AT1963" s="6"/>
      <c r="AU1963" s="6"/>
      <c r="AV1963" s="6"/>
      <c r="AY1963" s="6"/>
      <c r="AZ1963" s="4">
        <v>10</v>
      </c>
      <c r="BA1963" s="6"/>
      <c r="BB1963" s="6"/>
      <c r="BC1963" s="6"/>
      <c r="BD1963" s="6"/>
      <c r="BE1963" s="6"/>
      <c r="BF1963" s="6"/>
      <c r="BH1963" s="6"/>
      <c r="BI1963" s="6"/>
      <c r="BJ1963" s="6"/>
      <c r="BN1963" s="6"/>
      <c r="BO1963" s="6"/>
      <c r="BQ1963" s="6"/>
    </row>
    <row r="1964" spans="1:73">
      <c r="A1964" s="4" t="s">
        <v>107</v>
      </c>
      <c r="B1964" s="18">
        <v>40407</v>
      </c>
      <c r="C1964" s="4" t="s">
        <v>220</v>
      </c>
      <c r="D1964" s="5">
        <v>2010</v>
      </c>
      <c r="E1964" s="4" t="str">
        <f t="shared" si="416"/>
        <v>ClallamPrimary2010</v>
      </c>
      <c r="F1964" s="4">
        <v>45817</v>
      </c>
      <c r="K1964" s="6">
        <f t="shared" si="417"/>
        <v>0</v>
      </c>
      <c r="N1964" s="4">
        <v>25000</v>
      </c>
      <c r="O1964" s="4">
        <v>24833</v>
      </c>
      <c r="Q1964" s="6"/>
      <c r="R1964" s="4">
        <v>167</v>
      </c>
      <c r="S1964" s="6"/>
      <c r="T1964" s="6"/>
      <c r="U1964" s="6"/>
      <c r="V1964" s="6"/>
      <c r="W1964" s="6"/>
      <c r="Z1964" s="4">
        <v>438</v>
      </c>
      <c r="AA1964" s="4">
        <v>87</v>
      </c>
      <c r="AB1964" s="4">
        <v>87</v>
      </c>
      <c r="AC1964" s="4">
        <v>0</v>
      </c>
      <c r="AD1964" s="6"/>
      <c r="AE1964" s="6"/>
      <c r="AF1964" s="6"/>
      <c r="AG1964" s="6"/>
      <c r="AH1964" s="4">
        <v>0</v>
      </c>
      <c r="AI1964" s="4">
        <v>0</v>
      </c>
      <c r="AJ1964" s="6"/>
      <c r="AK1964" s="6"/>
      <c r="AL1964" s="6"/>
      <c r="AM1964" s="6"/>
      <c r="AO1964" s="4">
        <v>2</v>
      </c>
      <c r="AQ1964" s="4">
        <v>0</v>
      </c>
      <c r="AR1964" s="4">
        <v>2</v>
      </c>
      <c r="AS1964" s="6"/>
      <c r="AT1964" s="6"/>
      <c r="AU1964" s="6"/>
      <c r="AV1964" s="6"/>
      <c r="AY1964" s="6"/>
      <c r="AZ1964" s="4">
        <v>0</v>
      </c>
      <c r="BA1964" s="6"/>
      <c r="BB1964" s="6"/>
      <c r="BC1964" s="6"/>
      <c r="BD1964" s="6"/>
      <c r="BE1964" s="6"/>
      <c r="BF1964" s="6"/>
      <c r="BH1964" s="6"/>
      <c r="BI1964" s="6"/>
      <c r="BJ1964" s="6"/>
      <c r="BN1964" s="6"/>
      <c r="BO1964" s="6"/>
      <c r="BQ1964" s="6"/>
    </row>
    <row r="1965" spans="1:73">
      <c r="A1965" s="4" t="s">
        <v>109</v>
      </c>
      <c r="B1965" s="18">
        <v>40407</v>
      </c>
      <c r="C1965" s="4" t="s">
        <v>220</v>
      </c>
      <c r="D1965" s="5">
        <v>2010</v>
      </c>
      <c r="E1965" s="4" t="str">
        <f t="shared" si="416"/>
        <v>ClarkPrimary2010</v>
      </c>
      <c r="F1965" s="4">
        <v>218237</v>
      </c>
      <c r="K1965" s="6">
        <f t="shared" si="417"/>
        <v>0</v>
      </c>
      <c r="N1965" s="4">
        <v>86200</v>
      </c>
      <c r="O1965" s="4">
        <v>85091</v>
      </c>
      <c r="Q1965" s="6"/>
      <c r="R1965" s="4">
        <v>1109</v>
      </c>
      <c r="S1965" s="6"/>
      <c r="T1965" s="6"/>
      <c r="U1965" s="6"/>
      <c r="V1965" s="6"/>
      <c r="W1965" s="6"/>
      <c r="Z1965" s="4">
        <v>1764</v>
      </c>
      <c r="AA1965" s="4">
        <v>365</v>
      </c>
      <c r="AB1965" s="4">
        <v>360</v>
      </c>
      <c r="AC1965" s="4">
        <v>5</v>
      </c>
      <c r="AD1965" s="6"/>
      <c r="AE1965" s="6"/>
      <c r="AF1965" s="6"/>
      <c r="AG1965" s="6"/>
      <c r="AH1965" s="4">
        <v>0</v>
      </c>
      <c r="AI1965" s="4">
        <v>0</v>
      </c>
      <c r="AJ1965" s="6"/>
      <c r="AK1965" s="6"/>
      <c r="AL1965" s="6"/>
      <c r="AM1965" s="6"/>
      <c r="AO1965" s="4">
        <v>2</v>
      </c>
      <c r="AQ1965" s="4">
        <v>1</v>
      </c>
      <c r="AR1965" s="4">
        <v>1</v>
      </c>
      <c r="AS1965" s="6"/>
      <c r="AT1965" s="6"/>
      <c r="AU1965" s="6"/>
      <c r="AV1965" s="6"/>
      <c r="AY1965" s="6"/>
      <c r="AZ1965" s="4">
        <v>4</v>
      </c>
      <c r="BA1965" s="6"/>
      <c r="BB1965" s="6"/>
      <c r="BC1965" s="6"/>
      <c r="BD1965" s="6"/>
      <c r="BE1965" s="6"/>
      <c r="BF1965" s="6"/>
      <c r="BH1965" s="6"/>
      <c r="BI1965" s="6"/>
      <c r="BJ1965" s="6"/>
      <c r="BN1965" s="6"/>
      <c r="BO1965" s="6"/>
      <c r="BQ1965" s="6"/>
    </row>
    <row r="1966" spans="1:73">
      <c r="A1966" s="4" t="s">
        <v>111</v>
      </c>
      <c r="B1966" s="18">
        <v>40407</v>
      </c>
      <c r="C1966" s="4" t="s">
        <v>220</v>
      </c>
      <c r="D1966" s="5">
        <v>2010</v>
      </c>
      <c r="E1966" s="4" t="str">
        <f t="shared" si="416"/>
        <v>ColumbiaPrimary2010</v>
      </c>
      <c r="F1966" s="4">
        <v>2559</v>
      </c>
      <c r="K1966" s="6">
        <f t="shared" si="417"/>
        <v>0</v>
      </c>
      <c r="N1966" s="4">
        <v>1745</v>
      </c>
      <c r="O1966" s="4">
        <v>1733</v>
      </c>
      <c r="Q1966" s="6"/>
      <c r="R1966" s="4">
        <v>12</v>
      </c>
      <c r="S1966" s="6"/>
      <c r="T1966" s="6"/>
      <c r="U1966" s="6"/>
      <c r="V1966" s="6"/>
      <c r="W1966" s="6"/>
      <c r="Z1966" s="4">
        <v>26</v>
      </c>
      <c r="AA1966" s="4">
        <v>3</v>
      </c>
      <c r="AB1966" s="4">
        <v>3</v>
      </c>
      <c r="AC1966" s="4">
        <v>0</v>
      </c>
      <c r="AD1966" s="6"/>
      <c r="AE1966" s="6"/>
      <c r="AF1966" s="6"/>
      <c r="AG1966" s="6"/>
      <c r="AH1966" s="4">
        <v>0</v>
      </c>
      <c r="AI1966" s="4">
        <v>0</v>
      </c>
      <c r="AJ1966" s="6"/>
      <c r="AK1966" s="6"/>
      <c r="AL1966" s="6"/>
      <c r="AM1966" s="6"/>
      <c r="AO1966" s="4">
        <v>0</v>
      </c>
      <c r="AQ1966" s="4">
        <v>0</v>
      </c>
      <c r="AR1966" s="4">
        <v>0</v>
      </c>
      <c r="AS1966" s="6"/>
      <c r="AT1966" s="6"/>
      <c r="AU1966" s="6"/>
      <c r="AV1966" s="6"/>
      <c r="AY1966" s="6"/>
      <c r="AZ1966" s="4">
        <v>0</v>
      </c>
      <c r="BA1966" s="6"/>
      <c r="BB1966" s="6"/>
      <c r="BC1966" s="6"/>
      <c r="BD1966" s="6"/>
      <c r="BE1966" s="6"/>
      <c r="BF1966" s="6"/>
      <c r="BH1966" s="6"/>
      <c r="BI1966" s="6"/>
      <c r="BJ1966" s="6"/>
      <c r="BN1966" s="6"/>
      <c r="BO1966" s="6"/>
      <c r="BQ1966" s="6"/>
    </row>
    <row r="1967" spans="1:73">
      <c r="A1967" s="4" t="s">
        <v>113</v>
      </c>
      <c r="B1967" s="18">
        <v>40407</v>
      </c>
      <c r="C1967" s="4" t="s">
        <v>220</v>
      </c>
      <c r="D1967" s="5">
        <v>2010</v>
      </c>
      <c r="E1967" s="4" t="str">
        <f t="shared" si="416"/>
        <v>CowlitzPrimary2010</v>
      </c>
      <c r="F1967" s="4">
        <v>55794</v>
      </c>
      <c r="K1967" s="6">
        <f t="shared" si="417"/>
        <v>0</v>
      </c>
      <c r="N1967" s="4">
        <v>22248</v>
      </c>
      <c r="O1967" s="4">
        <v>22121</v>
      </c>
      <c r="Q1967" s="6"/>
      <c r="R1967" s="4">
        <v>127</v>
      </c>
      <c r="S1967" s="6"/>
      <c r="T1967" s="6"/>
      <c r="U1967" s="6"/>
      <c r="V1967" s="6"/>
      <c r="W1967" s="6"/>
      <c r="Z1967" s="4">
        <v>273</v>
      </c>
      <c r="AA1967" s="4">
        <v>22</v>
      </c>
      <c r="AB1967" s="4">
        <v>22</v>
      </c>
      <c r="AC1967" s="4">
        <v>0</v>
      </c>
      <c r="AD1967" s="6"/>
      <c r="AE1967" s="6"/>
      <c r="AF1967" s="6"/>
      <c r="AG1967" s="6"/>
      <c r="AH1967" s="4">
        <v>0</v>
      </c>
      <c r="AI1967" s="4">
        <v>0</v>
      </c>
      <c r="AJ1967" s="6"/>
      <c r="AK1967" s="6"/>
      <c r="AL1967" s="6"/>
      <c r="AM1967" s="6"/>
      <c r="AO1967" s="4">
        <v>0</v>
      </c>
      <c r="AQ1967" s="4">
        <v>0</v>
      </c>
      <c r="AR1967" s="4">
        <v>0</v>
      </c>
      <c r="AS1967" s="6"/>
      <c r="AT1967" s="6"/>
      <c r="AU1967" s="6"/>
      <c r="AV1967" s="6"/>
      <c r="AY1967" s="6"/>
      <c r="AZ1967" s="4">
        <v>4</v>
      </c>
      <c r="BA1967" s="6"/>
      <c r="BB1967" s="6"/>
      <c r="BC1967" s="6"/>
      <c r="BD1967" s="6"/>
      <c r="BE1967" s="6"/>
      <c r="BF1967" s="6"/>
      <c r="BH1967" s="6"/>
      <c r="BI1967" s="6"/>
      <c r="BJ1967" s="6"/>
      <c r="BN1967" s="6"/>
      <c r="BO1967" s="6"/>
      <c r="BQ1967" s="6"/>
    </row>
    <row r="1968" spans="1:73">
      <c r="A1968" s="4" t="s">
        <v>115</v>
      </c>
      <c r="B1968" s="18">
        <v>40407</v>
      </c>
      <c r="C1968" s="4" t="s">
        <v>220</v>
      </c>
      <c r="D1968" s="5">
        <v>2010</v>
      </c>
      <c r="E1968" s="4" t="str">
        <f t="shared" ref="E1968:E2031" si="421">CONCATENATE(A1968,C1968,D1968)</f>
        <v>DouglasPrimary2010</v>
      </c>
      <c r="F1968" s="4">
        <v>18328</v>
      </c>
      <c r="K1968" s="6">
        <f t="shared" ref="K1968:K2031" si="422">IF(ISBLANK(I1968),0,H1968+I1968-J1968)</f>
        <v>0</v>
      </c>
      <c r="N1968" s="4">
        <v>8610</v>
      </c>
      <c r="O1968" s="4">
        <v>8610</v>
      </c>
      <c r="Q1968" s="6"/>
      <c r="R1968" s="4">
        <v>0</v>
      </c>
      <c r="S1968" s="6"/>
      <c r="T1968" s="6"/>
      <c r="U1968" s="6"/>
      <c r="V1968" s="6"/>
      <c r="W1968" s="6"/>
      <c r="Z1968" s="4">
        <v>116</v>
      </c>
      <c r="AA1968" s="4">
        <v>23</v>
      </c>
      <c r="AB1968" s="4">
        <v>23</v>
      </c>
      <c r="AC1968" s="4">
        <v>0</v>
      </c>
      <c r="AD1968" s="6"/>
      <c r="AE1968" s="6"/>
      <c r="AF1968" s="6"/>
      <c r="AG1968" s="6"/>
      <c r="AH1968" s="4">
        <v>0</v>
      </c>
      <c r="AI1968" s="4">
        <v>0</v>
      </c>
      <c r="AJ1968" s="6"/>
      <c r="AK1968" s="6"/>
      <c r="AL1968" s="6"/>
      <c r="AM1968" s="6"/>
      <c r="AO1968" s="4">
        <v>1</v>
      </c>
      <c r="AQ1968" s="4">
        <v>1</v>
      </c>
      <c r="AR1968" s="4">
        <v>0</v>
      </c>
      <c r="AS1968" s="6"/>
      <c r="AT1968" s="6"/>
      <c r="AU1968" s="6"/>
      <c r="AV1968" s="6"/>
      <c r="AY1968" s="6"/>
      <c r="AZ1968" s="4">
        <v>1</v>
      </c>
      <c r="BA1968" s="6"/>
      <c r="BB1968" s="6"/>
      <c r="BC1968" s="6"/>
      <c r="BD1968" s="6"/>
      <c r="BE1968" s="6"/>
      <c r="BF1968" s="6"/>
      <c r="BH1968" s="6"/>
      <c r="BI1968" s="6"/>
      <c r="BJ1968" s="6"/>
      <c r="BN1968" s="6"/>
      <c r="BO1968" s="6"/>
      <c r="BQ1968" s="6"/>
    </row>
    <row r="1969" spans="1:69">
      <c r="A1969" s="4" t="s">
        <v>117</v>
      </c>
      <c r="B1969" s="18">
        <v>40407</v>
      </c>
      <c r="C1969" s="4" t="s">
        <v>220</v>
      </c>
      <c r="D1969" s="5">
        <v>2010</v>
      </c>
      <c r="E1969" s="4" t="str">
        <f t="shared" si="421"/>
        <v>FerryPrimary2010</v>
      </c>
      <c r="F1969" s="4">
        <v>4335</v>
      </c>
      <c r="K1969" s="6">
        <f t="shared" si="422"/>
        <v>0</v>
      </c>
      <c r="N1969" s="4">
        <v>2401</v>
      </c>
      <c r="O1969" s="4">
        <v>2395</v>
      </c>
      <c r="Q1969" s="6"/>
      <c r="R1969" s="4">
        <v>6</v>
      </c>
      <c r="S1969" s="6"/>
      <c r="T1969" s="6"/>
      <c r="U1969" s="6"/>
      <c r="V1969" s="6"/>
      <c r="W1969" s="6"/>
      <c r="Z1969" s="4">
        <v>45</v>
      </c>
      <c r="AA1969" s="4">
        <v>10</v>
      </c>
      <c r="AB1969" s="4">
        <v>10</v>
      </c>
      <c r="AC1969" s="4">
        <v>0</v>
      </c>
      <c r="AD1969" s="6"/>
      <c r="AE1969" s="6"/>
      <c r="AF1969" s="6"/>
      <c r="AG1969" s="6"/>
      <c r="AH1969" s="4">
        <v>0</v>
      </c>
      <c r="AI1969" s="4">
        <v>0</v>
      </c>
      <c r="AJ1969" s="6"/>
      <c r="AK1969" s="6"/>
      <c r="AL1969" s="6"/>
      <c r="AM1969" s="6"/>
      <c r="AO1969" s="4">
        <v>0</v>
      </c>
      <c r="AQ1969" s="4">
        <v>0</v>
      </c>
      <c r="AR1969" s="4">
        <v>0</v>
      </c>
      <c r="AS1969" s="6"/>
      <c r="AT1969" s="6"/>
      <c r="AU1969" s="6"/>
      <c r="AV1969" s="6"/>
      <c r="AY1969" s="6"/>
      <c r="AZ1969" s="4">
        <v>0</v>
      </c>
      <c r="BA1969" s="6"/>
      <c r="BB1969" s="6"/>
      <c r="BC1969" s="6"/>
      <c r="BD1969" s="6"/>
      <c r="BE1969" s="6"/>
      <c r="BF1969" s="6"/>
      <c r="BH1969" s="6"/>
      <c r="BI1969" s="6"/>
      <c r="BJ1969" s="6"/>
      <c r="BN1969" s="6"/>
      <c r="BO1969" s="6"/>
      <c r="BQ1969" s="6"/>
    </row>
    <row r="1970" spans="1:69">
      <c r="A1970" s="4" t="s">
        <v>119</v>
      </c>
      <c r="B1970" s="18">
        <v>40407</v>
      </c>
      <c r="C1970" s="4" t="s">
        <v>220</v>
      </c>
      <c r="D1970" s="5">
        <v>2010</v>
      </c>
      <c r="E1970" s="4" t="str">
        <f t="shared" si="421"/>
        <v>FranklinPrimary2010</v>
      </c>
      <c r="F1970" s="4">
        <v>24769</v>
      </c>
      <c r="K1970" s="6">
        <f t="shared" si="422"/>
        <v>0</v>
      </c>
      <c r="N1970" s="4">
        <v>10928</v>
      </c>
      <c r="O1970" s="4">
        <v>10828</v>
      </c>
      <c r="Q1970" s="6"/>
      <c r="R1970" s="4">
        <v>100</v>
      </c>
      <c r="S1970" s="6"/>
      <c r="T1970" s="6"/>
      <c r="U1970" s="6"/>
      <c r="V1970" s="6"/>
      <c r="W1970" s="6"/>
      <c r="Z1970" s="4">
        <v>167</v>
      </c>
      <c r="AA1970" s="4">
        <v>32</v>
      </c>
      <c r="AB1970" s="4">
        <v>31</v>
      </c>
      <c r="AC1970" s="4">
        <v>1</v>
      </c>
      <c r="AD1970" s="6"/>
      <c r="AE1970" s="6"/>
      <c r="AF1970" s="6"/>
      <c r="AG1970" s="6"/>
      <c r="AH1970" s="4">
        <v>0</v>
      </c>
      <c r="AI1970" s="4">
        <v>0</v>
      </c>
      <c r="AJ1970" s="6"/>
      <c r="AK1970" s="6"/>
      <c r="AL1970" s="6"/>
      <c r="AM1970" s="6"/>
      <c r="AO1970" s="4">
        <v>2</v>
      </c>
      <c r="AQ1970" s="4">
        <v>2</v>
      </c>
      <c r="AR1970" s="4">
        <v>0</v>
      </c>
      <c r="AS1970" s="6"/>
      <c r="AT1970" s="6"/>
      <c r="AU1970" s="6"/>
      <c r="AV1970" s="6"/>
      <c r="AY1970" s="6"/>
      <c r="AZ1970" s="4">
        <v>2</v>
      </c>
      <c r="BA1970" s="6"/>
      <c r="BB1970" s="6"/>
      <c r="BC1970" s="6"/>
      <c r="BD1970" s="6"/>
      <c r="BE1970" s="6"/>
      <c r="BF1970" s="6"/>
      <c r="BH1970" s="6"/>
      <c r="BI1970" s="6"/>
      <c r="BJ1970" s="6"/>
      <c r="BN1970" s="6"/>
      <c r="BO1970" s="6"/>
      <c r="BQ1970" s="6"/>
    </row>
    <row r="1971" spans="1:69">
      <c r="A1971" s="4" t="s">
        <v>121</v>
      </c>
      <c r="B1971" s="18">
        <v>40407</v>
      </c>
      <c r="C1971" s="4" t="s">
        <v>220</v>
      </c>
      <c r="D1971" s="5">
        <v>2010</v>
      </c>
      <c r="E1971" s="4" t="str">
        <f t="shared" si="421"/>
        <v>GarfieldPrimary2010</v>
      </c>
      <c r="F1971" s="4">
        <v>1525</v>
      </c>
      <c r="K1971" s="6">
        <f t="shared" si="422"/>
        <v>0</v>
      </c>
      <c r="N1971" s="4">
        <v>824</v>
      </c>
      <c r="O1971" s="4">
        <v>824</v>
      </c>
      <c r="Q1971" s="6"/>
      <c r="R1971" s="4">
        <v>0</v>
      </c>
      <c r="S1971" s="6"/>
      <c r="T1971" s="6"/>
      <c r="U1971" s="6"/>
      <c r="V1971" s="6"/>
      <c r="W1971" s="6"/>
      <c r="Z1971" s="4">
        <v>19</v>
      </c>
      <c r="AA1971" s="4">
        <v>4</v>
      </c>
      <c r="AB1971" s="4">
        <v>4</v>
      </c>
      <c r="AC1971" s="4">
        <v>0</v>
      </c>
      <c r="AD1971" s="6"/>
      <c r="AE1971" s="6"/>
      <c r="AF1971" s="6"/>
      <c r="AG1971" s="6"/>
      <c r="AH1971" s="4">
        <v>0</v>
      </c>
      <c r="AI1971" s="4">
        <v>0</v>
      </c>
      <c r="AJ1971" s="6"/>
      <c r="AK1971" s="6"/>
      <c r="AL1971" s="6"/>
      <c r="AM1971" s="6"/>
      <c r="AO1971" s="4">
        <v>0</v>
      </c>
      <c r="AQ1971" s="4">
        <v>0</v>
      </c>
      <c r="AR1971" s="4">
        <v>0</v>
      </c>
      <c r="AS1971" s="6"/>
      <c r="AT1971" s="6"/>
      <c r="AU1971" s="6"/>
      <c r="AV1971" s="6"/>
      <c r="AY1971" s="6"/>
      <c r="AZ1971" s="4">
        <v>0</v>
      </c>
      <c r="BA1971" s="6"/>
      <c r="BB1971" s="6"/>
      <c r="BC1971" s="6"/>
      <c r="BD1971" s="6"/>
      <c r="BE1971" s="6"/>
      <c r="BF1971" s="6"/>
      <c r="BH1971" s="6"/>
      <c r="BI1971" s="6"/>
      <c r="BJ1971" s="6"/>
      <c r="BN1971" s="6"/>
      <c r="BO1971" s="6"/>
      <c r="BQ1971" s="6"/>
    </row>
    <row r="1972" spans="1:69">
      <c r="A1972" s="4" t="s">
        <v>123</v>
      </c>
      <c r="B1972" s="18">
        <v>40407</v>
      </c>
      <c r="C1972" s="4" t="s">
        <v>220</v>
      </c>
      <c r="D1972" s="5">
        <v>2010</v>
      </c>
      <c r="E1972" s="4" t="str">
        <f t="shared" si="421"/>
        <v>GrantPrimary2010</v>
      </c>
      <c r="F1972" s="4">
        <v>33538</v>
      </c>
      <c r="K1972" s="6">
        <f t="shared" si="422"/>
        <v>0</v>
      </c>
      <c r="N1972" s="4">
        <v>15737</v>
      </c>
      <c r="O1972" s="4">
        <v>15658</v>
      </c>
      <c r="Q1972" s="6"/>
      <c r="R1972" s="4">
        <v>79</v>
      </c>
      <c r="S1972" s="6"/>
      <c r="T1972" s="6"/>
      <c r="U1972" s="6"/>
      <c r="V1972" s="6"/>
      <c r="W1972" s="6"/>
      <c r="Z1972" s="4">
        <v>256</v>
      </c>
      <c r="AA1972" s="4">
        <v>48</v>
      </c>
      <c r="AB1972" s="4">
        <v>48</v>
      </c>
      <c r="AC1972" s="4">
        <v>0</v>
      </c>
      <c r="AD1972" s="6"/>
      <c r="AE1972" s="6"/>
      <c r="AF1972" s="6"/>
      <c r="AG1972" s="6"/>
      <c r="AH1972" s="4">
        <v>0</v>
      </c>
      <c r="AI1972" s="4">
        <v>0</v>
      </c>
      <c r="AJ1972" s="6"/>
      <c r="AK1972" s="6"/>
      <c r="AL1972" s="6"/>
      <c r="AM1972" s="6"/>
      <c r="AO1972" s="4">
        <v>10</v>
      </c>
      <c r="AQ1972" s="4">
        <v>10</v>
      </c>
      <c r="AR1972" s="4">
        <v>0</v>
      </c>
      <c r="AS1972" s="6"/>
      <c r="AT1972" s="6"/>
      <c r="AU1972" s="6"/>
      <c r="AV1972" s="6"/>
      <c r="AY1972" s="6"/>
      <c r="AZ1972" s="4">
        <v>0</v>
      </c>
      <c r="BA1972" s="6"/>
      <c r="BB1972" s="6"/>
      <c r="BC1972" s="6"/>
      <c r="BD1972" s="6"/>
      <c r="BE1972" s="6"/>
      <c r="BF1972" s="6"/>
      <c r="BH1972" s="6"/>
      <c r="BI1972" s="6"/>
      <c r="BJ1972" s="6"/>
      <c r="BN1972" s="6"/>
      <c r="BO1972" s="6"/>
      <c r="BQ1972" s="6"/>
    </row>
    <row r="1973" spans="1:69">
      <c r="A1973" s="4" t="s">
        <v>125</v>
      </c>
      <c r="B1973" s="18">
        <v>40407</v>
      </c>
      <c r="C1973" s="4" t="s">
        <v>220</v>
      </c>
      <c r="D1973" s="5">
        <v>2010</v>
      </c>
      <c r="E1973" s="4" t="str">
        <f t="shared" si="421"/>
        <v>Grays HarborPrimary2010</v>
      </c>
      <c r="F1973" s="4">
        <v>36118</v>
      </c>
      <c r="K1973" s="6">
        <f t="shared" si="422"/>
        <v>0</v>
      </c>
      <c r="N1973" s="4">
        <v>16980</v>
      </c>
      <c r="O1973" s="4">
        <v>16744</v>
      </c>
      <c r="Q1973" s="6"/>
      <c r="R1973" s="4">
        <v>237</v>
      </c>
      <c r="S1973" s="6"/>
      <c r="T1973" s="6"/>
      <c r="U1973" s="6"/>
      <c r="V1973" s="6"/>
      <c r="W1973" s="6"/>
      <c r="Z1973" s="4">
        <v>136</v>
      </c>
      <c r="AA1973" s="4">
        <v>18</v>
      </c>
      <c r="AB1973" s="4">
        <v>18</v>
      </c>
      <c r="AC1973" s="4">
        <v>0</v>
      </c>
      <c r="AD1973" s="6"/>
      <c r="AE1973" s="6"/>
      <c r="AF1973" s="6"/>
      <c r="AG1973" s="6"/>
      <c r="AH1973" s="4">
        <v>0</v>
      </c>
      <c r="AI1973" s="4">
        <v>0</v>
      </c>
      <c r="AJ1973" s="6"/>
      <c r="AK1973" s="6"/>
      <c r="AL1973" s="6"/>
      <c r="AM1973" s="6"/>
      <c r="AO1973" s="4">
        <v>2</v>
      </c>
      <c r="AQ1973" s="4">
        <v>2</v>
      </c>
      <c r="AR1973" s="4">
        <v>0</v>
      </c>
      <c r="AS1973" s="6"/>
      <c r="AT1973" s="6"/>
      <c r="AU1973" s="6"/>
      <c r="AV1973" s="6"/>
      <c r="AY1973" s="6"/>
      <c r="AZ1973" s="4">
        <v>0</v>
      </c>
      <c r="BA1973" s="6"/>
      <c r="BB1973" s="6"/>
      <c r="BC1973" s="6"/>
      <c r="BD1973" s="6"/>
      <c r="BE1973" s="6"/>
      <c r="BF1973" s="6"/>
      <c r="BH1973" s="6"/>
      <c r="BI1973" s="6"/>
      <c r="BJ1973" s="6"/>
      <c r="BN1973" s="6"/>
      <c r="BO1973" s="6"/>
      <c r="BQ1973" s="6"/>
    </row>
    <row r="1974" spans="1:69">
      <c r="A1974" s="4" t="s">
        <v>127</v>
      </c>
      <c r="B1974" s="18">
        <v>40407</v>
      </c>
      <c r="C1974" s="4" t="s">
        <v>220</v>
      </c>
      <c r="D1974" s="5">
        <v>2010</v>
      </c>
      <c r="E1974" s="4" t="str">
        <f t="shared" si="421"/>
        <v>IslandPrimary2010</v>
      </c>
      <c r="F1974" s="4">
        <v>47057</v>
      </c>
      <c r="K1974" s="6">
        <f t="shared" si="422"/>
        <v>0</v>
      </c>
      <c r="N1974" s="4">
        <v>25440</v>
      </c>
      <c r="O1974" s="4">
        <v>25138</v>
      </c>
      <c r="Q1974" s="6"/>
      <c r="R1974" s="4">
        <v>301</v>
      </c>
      <c r="S1974" s="6"/>
      <c r="T1974" s="6"/>
      <c r="U1974" s="6"/>
      <c r="V1974" s="6"/>
      <c r="W1974" s="6"/>
      <c r="Z1974" s="4">
        <v>3027</v>
      </c>
      <c r="AA1974" s="4">
        <v>529</v>
      </c>
      <c r="AB1974" s="4">
        <v>522</v>
      </c>
      <c r="AC1974" s="4">
        <v>7</v>
      </c>
      <c r="AD1974" s="6"/>
      <c r="AE1974" s="6"/>
      <c r="AF1974" s="6"/>
      <c r="AG1974" s="6"/>
      <c r="AH1974" s="4">
        <v>0</v>
      </c>
      <c r="AI1974" s="4">
        <v>0</v>
      </c>
      <c r="AJ1974" s="6"/>
      <c r="AK1974" s="6"/>
      <c r="AL1974" s="6"/>
      <c r="AM1974" s="6"/>
      <c r="AO1974" s="4">
        <v>18</v>
      </c>
      <c r="AQ1974" s="4">
        <v>17</v>
      </c>
      <c r="AR1974" s="4">
        <v>1</v>
      </c>
      <c r="AS1974" s="6"/>
      <c r="AT1974" s="6"/>
      <c r="AU1974" s="6"/>
      <c r="AV1974" s="6"/>
      <c r="AY1974" s="6"/>
      <c r="AZ1974" s="4">
        <v>0</v>
      </c>
      <c r="BA1974" s="6"/>
      <c r="BB1974" s="6"/>
      <c r="BC1974" s="6"/>
      <c r="BD1974" s="6"/>
      <c r="BE1974" s="6"/>
      <c r="BF1974" s="6"/>
      <c r="BH1974" s="6"/>
      <c r="BI1974" s="6"/>
      <c r="BJ1974" s="6"/>
      <c r="BN1974" s="6"/>
      <c r="BO1974" s="6"/>
      <c r="BQ1974" s="6"/>
    </row>
    <row r="1975" spans="1:69">
      <c r="A1975" s="4" t="s">
        <v>129</v>
      </c>
      <c r="B1975" s="18">
        <v>40407</v>
      </c>
      <c r="C1975" s="4" t="s">
        <v>220</v>
      </c>
      <c r="D1975" s="5">
        <v>2010</v>
      </c>
      <c r="E1975" s="4" t="str">
        <f t="shared" si="421"/>
        <v>JeffersonPrimary2010</v>
      </c>
      <c r="F1975" s="4">
        <v>21704</v>
      </c>
      <c r="K1975" s="6">
        <f t="shared" si="422"/>
        <v>0</v>
      </c>
      <c r="N1975" s="4">
        <v>12505</v>
      </c>
      <c r="O1975" s="4">
        <v>12485</v>
      </c>
      <c r="Q1975" s="6"/>
      <c r="R1975" s="4">
        <v>20</v>
      </c>
      <c r="S1975" s="6"/>
      <c r="T1975" s="6"/>
      <c r="U1975" s="6"/>
      <c r="V1975" s="6"/>
      <c r="W1975" s="6"/>
      <c r="Z1975" s="4">
        <v>268</v>
      </c>
      <c r="AA1975" s="4">
        <v>48</v>
      </c>
      <c r="AB1975" s="4">
        <v>47</v>
      </c>
      <c r="AC1975" s="4">
        <v>1</v>
      </c>
      <c r="AD1975" s="6"/>
      <c r="AE1975" s="6"/>
      <c r="AF1975" s="6"/>
      <c r="AG1975" s="6"/>
      <c r="AH1975" s="4">
        <v>0</v>
      </c>
      <c r="AI1975" s="4">
        <v>0</v>
      </c>
      <c r="AJ1975" s="6"/>
      <c r="AK1975" s="6"/>
      <c r="AL1975" s="6"/>
      <c r="AM1975" s="6"/>
      <c r="AO1975" s="4">
        <v>1</v>
      </c>
      <c r="AQ1975" s="4">
        <v>1</v>
      </c>
      <c r="AR1975" s="4">
        <v>0</v>
      </c>
      <c r="AS1975" s="6"/>
      <c r="AT1975" s="6"/>
      <c r="AU1975" s="6"/>
      <c r="AV1975" s="6"/>
      <c r="AY1975" s="6"/>
      <c r="AZ1975" s="4">
        <v>0</v>
      </c>
      <c r="BA1975" s="6"/>
      <c r="BB1975" s="6"/>
      <c r="BC1975" s="6"/>
      <c r="BD1975" s="6"/>
      <c r="BE1975" s="6"/>
      <c r="BF1975" s="6"/>
      <c r="BH1975" s="6"/>
      <c r="BI1975" s="6"/>
      <c r="BJ1975" s="6"/>
      <c r="BN1975" s="6"/>
      <c r="BO1975" s="6"/>
      <c r="BQ1975" s="6"/>
    </row>
    <row r="1976" spans="1:69">
      <c r="A1976" s="4" t="s">
        <v>131</v>
      </c>
      <c r="B1976" s="18">
        <v>40407</v>
      </c>
      <c r="C1976" s="4" t="s">
        <v>220</v>
      </c>
      <c r="D1976" s="5">
        <v>2010</v>
      </c>
      <c r="E1976" s="4" t="str">
        <f t="shared" si="421"/>
        <v>KingPrimary2010</v>
      </c>
      <c r="F1976" s="4">
        <v>1074731</v>
      </c>
      <c r="K1976" s="6">
        <f t="shared" si="422"/>
        <v>0</v>
      </c>
      <c r="N1976" s="4">
        <v>421157</v>
      </c>
      <c r="O1976" s="4">
        <v>406391</v>
      </c>
      <c r="Q1976" s="6"/>
      <c r="R1976" s="4">
        <v>14766</v>
      </c>
      <c r="S1976" s="6"/>
      <c r="T1976" s="6"/>
      <c r="U1976" s="6"/>
      <c r="V1976" s="6"/>
      <c r="W1976" s="6"/>
      <c r="Z1976" s="4">
        <v>12739</v>
      </c>
      <c r="AA1976" s="4">
        <v>2223</v>
      </c>
      <c r="AB1976" s="4">
        <v>2171</v>
      </c>
      <c r="AC1976" s="4">
        <v>52</v>
      </c>
      <c r="AD1976" s="6"/>
      <c r="AE1976" s="6"/>
      <c r="AF1976" s="6"/>
      <c r="AG1976" s="6"/>
      <c r="AH1976" s="4">
        <v>0</v>
      </c>
      <c r="AI1976" s="4">
        <v>0</v>
      </c>
      <c r="AJ1976" s="6"/>
      <c r="AK1976" s="6"/>
      <c r="AL1976" s="6"/>
      <c r="AM1976" s="6"/>
      <c r="AO1976" s="4">
        <v>34</v>
      </c>
      <c r="AQ1976" s="4">
        <v>29</v>
      </c>
      <c r="AR1976" s="4">
        <v>5</v>
      </c>
      <c r="AS1976" s="6"/>
      <c r="AT1976" s="6"/>
      <c r="AU1976" s="6"/>
      <c r="AV1976" s="6"/>
      <c r="AY1976" s="6"/>
      <c r="AZ1976" s="4">
        <v>274</v>
      </c>
      <c r="BA1976" s="6"/>
      <c r="BB1976" s="6"/>
      <c r="BC1976" s="6"/>
      <c r="BD1976" s="6"/>
      <c r="BE1976" s="6"/>
      <c r="BF1976" s="6"/>
      <c r="BH1976" s="6"/>
      <c r="BI1976" s="6"/>
      <c r="BJ1976" s="6"/>
      <c r="BN1976" s="6"/>
      <c r="BO1976" s="6"/>
      <c r="BQ1976" s="6"/>
    </row>
    <row r="1977" spans="1:69">
      <c r="A1977" s="4" t="s">
        <v>133</v>
      </c>
      <c r="B1977" s="18">
        <v>40407</v>
      </c>
      <c r="C1977" s="4" t="s">
        <v>220</v>
      </c>
      <c r="D1977" s="5">
        <v>2010</v>
      </c>
      <c r="E1977" s="4" t="str">
        <f t="shared" si="421"/>
        <v>KitsapPrimary2010</v>
      </c>
      <c r="F1977" s="4">
        <v>143670</v>
      </c>
      <c r="K1977" s="6">
        <f t="shared" si="422"/>
        <v>0</v>
      </c>
      <c r="N1977" s="4">
        <v>63862</v>
      </c>
      <c r="O1977" s="4">
        <v>63037</v>
      </c>
      <c r="Q1977" s="6"/>
      <c r="R1977" s="4">
        <v>825</v>
      </c>
      <c r="S1977" s="6"/>
      <c r="T1977" s="6"/>
      <c r="U1977" s="6"/>
      <c r="V1977" s="6"/>
      <c r="W1977" s="6"/>
      <c r="Z1977" s="4">
        <v>6345</v>
      </c>
      <c r="AA1977" s="4">
        <v>1365</v>
      </c>
      <c r="AB1977" s="4">
        <v>1338</v>
      </c>
      <c r="AC1977" s="4">
        <v>27</v>
      </c>
      <c r="AD1977" s="6"/>
      <c r="AE1977" s="6"/>
      <c r="AF1977" s="6"/>
      <c r="AG1977" s="6"/>
      <c r="AH1977" s="4">
        <v>0</v>
      </c>
      <c r="AI1977" s="4">
        <v>0</v>
      </c>
      <c r="AJ1977" s="6"/>
      <c r="AK1977" s="6"/>
      <c r="AL1977" s="6"/>
      <c r="AM1977" s="6"/>
      <c r="AO1977" s="4">
        <v>9</v>
      </c>
      <c r="AQ1977" s="4">
        <v>5</v>
      </c>
      <c r="AR1977" s="4">
        <v>4</v>
      </c>
      <c r="AS1977" s="6"/>
      <c r="AT1977" s="6"/>
      <c r="AU1977" s="6"/>
      <c r="AV1977" s="6"/>
      <c r="AY1977" s="6"/>
      <c r="AZ1977" s="4">
        <v>103</v>
      </c>
      <c r="BA1977" s="6"/>
      <c r="BB1977" s="6"/>
      <c r="BC1977" s="6"/>
      <c r="BD1977" s="6"/>
      <c r="BE1977" s="6"/>
      <c r="BF1977" s="6"/>
      <c r="BH1977" s="6"/>
      <c r="BI1977" s="6"/>
      <c r="BJ1977" s="6"/>
      <c r="BN1977" s="6"/>
      <c r="BO1977" s="6"/>
      <c r="BQ1977" s="6"/>
    </row>
    <row r="1978" spans="1:69">
      <c r="A1978" s="4" t="s">
        <v>135</v>
      </c>
      <c r="B1978" s="18">
        <v>40407</v>
      </c>
      <c r="C1978" s="4" t="s">
        <v>220</v>
      </c>
      <c r="D1978" s="5">
        <v>2010</v>
      </c>
      <c r="E1978" s="4" t="str">
        <f t="shared" si="421"/>
        <v>KittitasPrimary2010</v>
      </c>
      <c r="F1978" s="4">
        <v>20061</v>
      </c>
      <c r="K1978" s="6">
        <f t="shared" si="422"/>
        <v>0</v>
      </c>
      <c r="N1978" s="4">
        <v>9837</v>
      </c>
      <c r="O1978" s="4">
        <v>9774</v>
      </c>
      <c r="Q1978" s="6"/>
      <c r="R1978" s="4">
        <v>63</v>
      </c>
      <c r="S1978" s="6"/>
      <c r="T1978" s="6"/>
      <c r="U1978" s="6"/>
      <c r="V1978" s="6"/>
      <c r="W1978" s="6"/>
      <c r="Z1978" s="4">
        <v>105</v>
      </c>
      <c r="AA1978" s="4">
        <v>27</v>
      </c>
      <c r="AB1978" s="4">
        <v>27</v>
      </c>
      <c r="AC1978" s="4">
        <v>0</v>
      </c>
      <c r="AD1978" s="6"/>
      <c r="AE1978" s="6"/>
      <c r="AF1978" s="6"/>
      <c r="AG1978" s="6"/>
      <c r="AH1978" s="4">
        <v>0</v>
      </c>
      <c r="AI1978" s="4">
        <v>0</v>
      </c>
      <c r="AJ1978" s="6"/>
      <c r="AK1978" s="6"/>
      <c r="AL1978" s="6"/>
      <c r="AM1978" s="6"/>
      <c r="AO1978" s="4">
        <v>11</v>
      </c>
      <c r="AQ1978" s="4">
        <v>8</v>
      </c>
      <c r="AR1978" s="4">
        <v>3</v>
      </c>
      <c r="AS1978" s="6"/>
      <c r="AT1978" s="6"/>
      <c r="AU1978" s="6"/>
      <c r="AV1978" s="6"/>
      <c r="AY1978" s="6"/>
      <c r="AZ1978" s="4">
        <v>2</v>
      </c>
      <c r="BA1978" s="6"/>
      <c r="BB1978" s="6"/>
      <c r="BC1978" s="6"/>
      <c r="BD1978" s="6"/>
      <c r="BE1978" s="6"/>
      <c r="BF1978" s="6"/>
      <c r="BH1978" s="6"/>
      <c r="BI1978" s="6"/>
      <c r="BJ1978" s="6"/>
      <c r="BN1978" s="6"/>
      <c r="BO1978" s="6"/>
      <c r="BQ1978" s="6"/>
    </row>
    <row r="1979" spans="1:69">
      <c r="A1979" s="4" t="s">
        <v>137</v>
      </c>
      <c r="B1979" s="18">
        <v>40407</v>
      </c>
      <c r="C1979" s="4" t="s">
        <v>220</v>
      </c>
      <c r="D1979" s="5">
        <v>2010</v>
      </c>
      <c r="E1979" s="4" t="str">
        <f t="shared" si="421"/>
        <v>KlickitatPrimary2010</v>
      </c>
      <c r="F1979" s="4">
        <v>12387</v>
      </c>
      <c r="K1979" s="6">
        <f t="shared" si="422"/>
        <v>0</v>
      </c>
      <c r="N1979" s="4">
        <v>6130</v>
      </c>
      <c r="O1979" s="4">
        <v>6081</v>
      </c>
      <c r="Q1979" s="6"/>
      <c r="R1979" s="4">
        <v>49</v>
      </c>
      <c r="S1979" s="6"/>
      <c r="T1979" s="6"/>
      <c r="U1979" s="6"/>
      <c r="V1979" s="6"/>
      <c r="W1979" s="6"/>
      <c r="Z1979" s="4">
        <v>154</v>
      </c>
      <c r="AA1979" s="4">
        <v>32</v>
      </c>
      <c r="AB1979" s="4">
        <v>32</v>
      </c>
      <c r="AC1979" s="4">
        <v>0</v>
      </c>
      <c r="AD1979" s="6"/>
      <c r="AE1979" s="6"/>
      <c r="AF1979" s="6"/>
      <c r="AG1979" s="6"/>
      <c r="AH1979" s="4">
        <v>0</v>
      </c>
      <c r="AI1979" s="4">
        <v>0</v>
      </c>
      <c r="AJ1979" s="6"/>
      <c r="AK1979" s="6"/>
      <c r="AL1979" s="6"/>
      <c r="AM1979" s="6"/>
      <c r="AO1979" s="4">
        <v>0</v>
      </c>
      <c r="AQ1979" s="4">
        <v>0</v>
      </c>
      <c r="AR1979" s="4">
        <v>0</v>
      </c>
      <c r="AS1979" s="6"/>
      <c r="AT1979" s="6"/>
      <c r="AU1979" s="6"/>
      <c r="AV1979" s="6"/>
      <c r="AY1979" s="6"/>
      <c r="AZ1979" s="4">
        <v>0</v>
      </c>
      <c r="BA1979" s="6"/>
      <c r="BB1979" s="6"/>
      <c r="BC1979" s="6"/>
      <c r="BD1979" s="6"/>
      <c r="BE1979" s="6"/>
      <c r="BF1979" s="6"/>
      <c r="BH1979" s="6"/>
      <c r="BI1979" s="6"/>
      <c r="BJ1979" s="6"/>
      <c r="BN1979" s="6"/>
      <c r="BO1979" s="6"/>
      <c r="BQ1979" s="6"/>
    </row>
    <row r="1980" spans="1:69">
      <c r="A1980" s="4" t="s">
        <v>139</v>
      </c>
      <c r="B1980" s="18">
        <v>40407</v>
      </c>
      <c r="C1980" s="4" t="s">
        <v>220</v>
      </c>
      <c r="D1980" s="5">
        <v>2010</v>
      </c>
      <c r="E1980" s="4" t="str">
        <f t="shared" si="421"/>
        <v>LewisPrimary2010</v>
      </c>
      <c r="F1980" s="4">
        <v>42178</v>
      </c>
      <c r="K1980" s="6">
        <f t="shared" si="422"/>
        <v>0</v>
      </c>
      <c r="N1980" s="4">
        <v>20382</v>
      </c>
      <c r="O1980" s="4">
        <v>19700</v>
      </c>
      <c r="Q1980" s="6"/>
      <c r="R1980" s="4">
        <v>682</v>
      </c>
      <c r="S1980" s="6"/>
      <c r="T1980" s="6"/>
      <c r="U1980" s="6"/>
      <c r="V1980" s="6"/>
      <c r="W1980" s="6"/>
      <c r="Z1980" s="4">
        <v>283</v>
      </c>
      <c r="AA1980" s="4">
        <v>68</v>
      </c>
      <c r="AB1980" s="4">
        <v>68</v>
      </c>
      <c r="AC1980" s="4">
        <v>0</v>
      </c>
      <c r="AD1980" s="6"/>
      <c r="AE1980" s="6"/>
      <c r="AF1980" s="6"/>
      <c r="AG1980" s="6"/>
      <c r="AH1980" s="4">
        <v>0</v>
      </c>
      <c r="AI1980" s="4">
        <v>0</v>
      </c>
      <c r="AJ1980" s="6"/>
      <c r="AK1980" s="6"/>
      <c r="AL1980" s="6"/>
      <c r="AM1980" s="6"/>
      <c r="AO1980" s="4">
        <v>2</v>
      </c>
      <c r="AQ1980" s="4">
        <v>2</v>
      </c>
      <c r="AR1980" s="4">
        <v>0</v>
      </c>
      <c r="AS1980" s="6"/>
      <c r="AT1980" s="6"/>
      <c r="AU1980" s="6"/>
      <c r="AV1980" s="6"/>
      <c r="AY1980" s="6"/>
      <c r="AZ1980" s="4">
        <v>0</v>
      </c>
      <c r="BA1980" s="6"/>
      <c r="BB1980" s="6"/>
      <c r="BC1980" s="6"/>
      <c r="BD1980" s="6"/>
      <c r="BE1980" s="6"/>
      <c r="BF1980" s="6"/>
      <c r="BH1980" s="6"/>
      <c r="BI1980" s="6"/>
      <c r="BJ1980" s="6"/>
      <c r="BN1980" s="6"/>
      <c r="BO1980" s="6"/>
      <c r="BQ1980" s="6"/>
    </row>
    <row r="1981" spans="1:69">
      <c r="A1981" s="4" t="s">
        <v>141</v>
      </c>
      <c r="B1981" s="18">
        <v>40407</v>
      </c>
      <c r="C1981" s="4" t="s">
        <v>220</v>
      </c>
      <c r="D1981" s="5">
        <v>2010</v>
      </c>
      <c r="E1981" s="4" t="str">
        <f t="shared" si="421"/>
        <v>LincolnPrimary2010</v>
      </c>
      <c r="F1981" s="4">
        <v>6900</v>
      </c>
      <c r="K1981" s="6">
        <f t="shared" si="422"/>
        <v>0</v>
      </c>
      <c r="N1981" s="4">
        <v>4215</v>
      </c>
      <c r="O1981" s="4">
        <v>4214</v>
      </c>
      <c r="Q1981" s="6"/>
      <c r="R1981" s="4">
        <v>1</v>
      </c>
      <c r="S1981" s="6"/>
      <c r="T1981" s="6"/>
      <c r="U1981" s="6"/>
      <c r="V1981" s="6"/>
      <c r="W1981" s="6"/>
      <c r="Z1981" s="4">
        <v>104</v>
      </c>
      <c r="AA1981" s="4">
        <v>32</v>
      </c>
      <c r="AB1981" s="4">
        <v>32</v>
      </c>
      <c r="AC1981" s="4">
        <v>0</v>
      </c>
      <c r="AD1981" s="6"/>
      <c r="AE1981" s="6"/>
      <c r="AF1981" s="6"/>
      <c r="AG1981" s="6"/>
      <c r="AH1981" s="4">
        <v>0</v>
      </c>
      <c r="AI1981" s="4">
        <v>0</v>
      </c>
      <c r="AJ1981" s="6"/>
      <c r="AK1981" s="6"/>
      <c r="AL1981" s="6"/>
      <c r="AM1981" s="6"/>
      <c r="AO1981" s="4">
        <v>0</v>
      </c>
      <c r="AQ1981" s="4">
        <v>0</v>
      </c>
      <c r="AR1981" s="4">
        <v>0</v>
      </c>
      <c r="AS1981" s="6"/>
      <c r="AT1981" s="6"/>
      <c r="AU1981" s="6"/>
      <c r="AV1981" s="6"/>
      <c r="AY1981" s="6"/>
      <c r="AZ1981" s="4">
        <v>0</v>
      </c>
      <c r="BA1981" s="6"/>
      <c r="BB1981" s="6"/>
      <c r="BC1981" s="6"/>
      <c r="BD1981" s="6"/>
      <c r="BE1981" s="6"/>
      <c r="BF1981" s="6"/>
      <c r="BH1981" s="6"/>
      <c r="BI1981" s="6"/>
      <c r="BJ1981" s="6"/>
      <c r="BN1981" s="6"/>
      <c r="BO1981" s="6"/>
      <c r="BQ1981" s="6"/>
    </row>
    <row r="1982" spans="1:69">
      <c r="A1982" s="4" t="s">
        <v>143</v>
      </c>
      <c r="B1982" s="18">
        <v>40407</v>
      </c>
      <c r="C1982" s="4" t="s">
        <v>220</v>
      </c>
      <c r="D1982" s="5">
        <v>2010</v>
      </c>
      <c r="E1982" s="4" t="str">
        <f t="shared" si="421"/>
        <v>MasonPrimary2010</v>
      </c>
      <c r="F1982" s="4">
        <v>33171</v>
      </c>
      <c r="K1982" s="6">
        <f t="shared" si="422"/>
        <v>0</v>
      </c>
      <c r="N1982" s="4">
        <v>17889</v>
      </c>
      <c r="O1982" s="4">
        <v>17681</v>
      </c>
      <c r="Q1982" s="6"/>
      <c r="R1982" s="4">
        <v>207</v>
      </c>
      <c r="S1982" s="6"/>
      <c r="T1982" s="6"/>
      <c r="U1982" s="6"/>
      <c r="V1982" s="6"/>
      <c r="W1982" s="6"/>
      <c r="Z1982" s="4">
        <v>265</v>
      </c>
      <c r="AA1982" s="4">
        <v>62</v>
      </c>
      <c r="AB1982" s="4">
        <v>61</v>
      </c>
      <c r="AC1982" s="4">
        <v>1</v>
      </c>
      <c r="AD1982" s="6"/>
      <c r="AE1982" s="6"/>
      <c r="AF1982" s="6"/>
      <c r="AG1982" s="6"/>
      <c r="AH1982" s="4">
        <v>0</v>
      </c>
      <c r="AI1982" s="4">
        <v>0</v>
      </c>
      <c r="AJ1982" s="6"/>
      <c r="AK1982" s="6"/>
      <c r="AL1982" s="6"/>
      <c r="AM1982" s="6"/>
      <c r="AO1982" s="4">
        <v>1</v>
      </c>
      <c r="AQ1982" s="4">
        <v>0</v>
      </c>
      <c r="AR1982" s="4">
        <v>1</v>
      </c>
      <c r="AS1982" s="6"/>
      <c r="AT1982" s="6"/>
      <c r="AU1982" s="6"/>
      <c r="AV1982" s="6"/>
      <c r="AY1982" s="6"/>
      <c r="AZ1982" s="4">
        <v>1</v>
      </c>
      <c r="BA1982" s="6"/>
      <c r="BB1982" s="6"/>
      <c r="BC1982" s="6"/>
      <c r="BD1982" s="6"/>
      <c r="BE1982" s="6"/>
      <c r="BF1982" s="6"/>
      <c r="BH1982" s="6"/>
      <c r="BI1982" s="6"/>
      <c r="BJ1982" s="6"/>
      <c r="BN1982" s="6"/>
      <c r="BO1982" s="6"/>
      <c r="BQ1982" s="6"/>
    </row>
    <row r="1983" spans="1:69">
      <c r="A1983" s="4" t="s">
        <v>145</v>
      </c>
      <c r="B1983" s="18">
        <v>40407</v>
      </c>
      <c r="C1983" s="4" t="s">
        <v>220</v>
      </c>
      <c r="D1983" s="5">
        <v>2010</v>
      </c>
      <c r="E1983" s="4" t="str">
        <f t="shared" si="421"/>
        <v>OkanoganPrimary2010</v>
      </c>
      <c r="F1983" s="4">
        <v>20251</v>
      </c>
      <c r="K1983" s="6">
        <f t="shared" si="422"/>
        <v>0</v>
      </c>
      <c r="N1983" s="4">
        <v>10027</v>
      </c>
      <c r="O1983" s="4">
        <v>9863</v>
      </c>
      <c r="Q1983" s="6"/>
      <c r="R1983" s="4">
        <v>164</v>
      </c>
      <c r="S1983" s="6"/>
      <c r="T1983" s="6"/>
      <c r="U1983" s="6"/>
      <c r="V1983" s="6"/>
      <c r="W1983" s="6"/>
      <c r="Z1983" s="4">
        <v>157</v>
      </c>
      <c r="AA1983" s="4">
        <v>36</v>
      </c>
      <c r="AB1983" s="4">
        <v>35</v>
      </c>
      <c r="AC1983" s="4">
        <v>1</v>
      </c>
      <c r="AD1983" s="6"/>
      <c r="AE1983" s="6"/>
      <c r="AF1983" s="6"/>
      <c r="AG1983" s="6"/>
      <c r="AH1983" s="4">
        <v>0</v>
      </c>
      <c r="AI1983" s="4">
        <v>0</v>
      </c>
      <c r="AJ1983" s="6"/>
      <c r="AK1983" s="6"/>
      <c r="AL1983" s="6"/>
      <c r="AM1983" s="6"/>
      <c r="AO1983" s="4">
        <v>0</v>
      </c>
      <c r="AQ1983" s="4">
        <v>0</v>
      </c>
      <c r="AR1983" s="4">
        <v>0</v>
      </c>
      <c r="AS1983" s="6"/>
      <c r="AT1983" s="6"/>
      <c r="AU1983" s="6"/>
      <c r="AV1983" s="6"/>
      <c r="AY1983" s="6"/>
      <c r="AZ1983" s="4">
        <v>0</v>
      </c>
      <c r="BA1983" s="6"/>
      <c r="BB1983" s="6"/>
      <c r="BC1983" s="6"/>
      <c r="BD1983" s="6"/>
      <c r="BE1983" s="6"/>
      <c r="BF1983" s="6"/>
      <c r="BH1983" s="6"/>
      <c r="BI1983" s="6"/>
      <c r="BJ1983" s="6"/>
      <c r="BN1983" s="6"/>
      <c r="BO1983" s="6"/>
      <c r="BQ1983" s="6"/>
    </row>
    <row r="1984" spans="1:69">
      <c r="A1984" s="4" t="s">
        <v>147</v>
      </c>
      <c r="B1984" s="18">
        <v>40407</v>
      </c>
      <c r="C1984" s="4" t="s">
        <v>220</v>
      </c>
      <c r="D1984" s="5">
        <v>2010</v>
      </c>
      <c r="E1984" s="4" t="str">
        <f t="shared" si="421"/>
        <v>PacificPrimary2010</v>
      </c>
      <c r="F1984" s="4">
        <v>13030</v>
      </c>
      <c r="K1984" s="6">
        <f t="shared" si="422"/>
        <v>0</v>
      </c>
      <c r="N1984" s="4">
        <v>8205</v>
      </c>
      <c r="O1984" s="4">
        <v>7760</v>
      </c>
      <c r="Q1984" s="6"/>
      <c r="R1984" s="4">
        <v>445</v>
      </c>
      <c r="S1984" s="6"/>
      <c r="T1984" s="6"/>
      <c r="U1984" s="6"/>
      <c r="V1984" s="6"/>
      <c r="W1984" s="6"/>
      <c r="Z1984" s="4">
        <v>87</v>
      </c>
      <c r="AA1984" s="4">
        <v>20</v>
      </c>
      <c r="AB1984" s="4">
        <v>10</v>
      </c>
      <c r="AC1984" s="4">
        <v>10</v>
      </c>
      <c r="AD1984" s="6"/>
      <c r="AE1984" s="6"/>
      <c r="AF1984" s="6"/>
      <c r="AG1984" s="6"/>
      <c r="AH1984" s="4">
        <v>0</v>
      </c>
      <c r="AI1984" s="4">
        <v>0</v>
      </c>
      <c r="AJ1984" s="6"/>
      <c r="AK1984" s="6"/>
      <c r="AL1984" s="6"/>
      <c r="AM1984" s="6"/>
      <c r="AO1984" s="4">
        <v>1</v>
      </c>
      <c r="AQ1984" s="4">
        <v>0</v>
      </c>
      <c r="AR1984" s="4">
        <v>1</v>
      </c>
      <c r="AS1984" s="6"/>
      <c r="AT1984" s="6"/>
      <c r="AU1984" s="6"/>
      <c r="AV1984" s="6"/>
      <c r="AY1984" s="6"/>
      <c r="AZ1984" s="4">
        <v>4</v>
      </c>
      <c r="BA1984" s="6"/>
      <c r="BB1984" s="6"/>
      <c r="BC1984" s="6"/>
      <c r="BD1984" s="6"/>
      <c r="BE1984" s="6"/>
      <c r="BF1984" s="6"/>
      <c r="BH1984" s="6"/>
      <c r="BI1984" s="6"/>
      <c r="BJ1984" s="6"/>
      <c r="BN1984" s="6"/>
      <c r="BO1984" s="6"/>
      <c r="BQ1984" s="6"/>
    </row>
    <row r="1985" spans="1:75">
      <c r="A1985" s="4" t="s">
        <v>149</v>
      </c>
      <c r="B1985" s="18">
        <v>40407</v>
      </c>
      <c r="C1985" s="4" t="s">
        <v>220</v>
      </c>
      <c r="D1985" s="5">
        <v>2010</v>
      </c>
      <c r="E1985" s="4" t="str">
        <f t="shared" si="421"/>
        <v>Pend OreillePrimary2010</v>
      </c>
      <c r="F1985" s="4">
        <v>7771</v>
      </c>
      <c r="K1985" s="6">
        <f t="shared" si="422"/>
        <v>0</v>
      </c>
      <c r="N1985" s="4">
        <v>4195</v>
      </c>
      <c r="O1985" s="4">
        <v>4151</v>
      </c>
      <c r="Q1985" s="6"/>
      <c r="R1985" s="4">
        <v>44</v>
      </c>
      <c r="S1985" s="6"/>
      <c r="T1985" s="6"/>
      <c r="U1985" s="6"/>
      <c r="V1985" s="6"/>
      <c r="W1985" s="6"/>
      <c r="Z1985" s="4">
        <v>59</v>
      </c>
      <c r="AA1985" s="4">
        <v>11</v>
      </c>
      <c r="AB1985" s="4">
        <v>11</v>
      </c>
      <c r="AC1985" s="4">
        <v>0</v>
      </c>
      <c r="AD1985" s="6"/>
      <c r="AE1985" s="6"/>
      <c r="AF1985" s="6"/>
      <c r="AG1985" s="6"/>
      <c r="AH1985" s="4">
        <v>0</v>
      </c>
      <c r="AI1985" s="4">
        <v>0</v>
      </c>
      <c r="AJ1985" s="6"/>
      <c r="AK1985" s="6"/>
      <c r="AL1985" s="6"/>
      <c r="AM1985" s="6"/>
      <c r="AO1985" s="4">
        <v>0</v>
      </c>
      <c r="AQ1985" s="4">
        <v>0</v>
      </c>
      <c r="AR1985" s="4">
        <v>0</v>
      </c>
      <c r="AS1985" s="6"/>
      <c r="AT1985" s="6"/>
      <c r="AU1985" s="6"/>
      <c r="AV1985" s="6"/>
      <c r="AY1985" s="6"/>
      <c r="AZ1985" s="4">
        <v>0</v>
      </c>
      <c r="BA1985" s="6"/>
      <c r="BB1985" s="6"/>
      <c r="BC1985" s="6"/>
      <c r="BD1985" s="6"/>
      <c r="BE1985" s="6"/>
      <c r="BF1985" s="6"/>
      <c r="BH1985" s="6"/>
      <c r="BI1985" s="6"/>
      <c r="BJ1985" s="6"/>
      <c r="BN1985" s="6"/>
      <c r="BO1985" s="6"/>
      <c r="BQ1985" s="6"/>
    </row>
    <row r="1986" spans="1:75">
      <c r="A1986" s="4" t="s">
        <v>151</v>
      </c>
      <c r="B1986" s="18">
        <v>40407</v>
      </c>
      <c r="C1986" s="4" t="s">
        <v>220</v>
      </c>
      <c r="D1986" s="5">
        <v>2010</v>
      </c>
      <c r="E1986" s="4" t="str">
        <f t="shared" si="421"/>
        <v>PiercePrimary2010</v>
      </c>
      <c r="F1986" s="4">
        <v>405075</v>
      </c>
      <c r="K1986" s="6">
        <f t="shared" si="422"/>
        <v>0</v>
      </c>
      <c r="O1986" s="4">
        <v>145451</v>
      </c>
      <c r="Q1986" s="6"/>
      <c r="R1986" s="4">
        <v>852</v>
      </c>
      <c r="S1986" s="6"/>
      <c r="T1986" s="6"/>
      <c r="U1986" s="6"/>
      <c r="V1986" s="6"/>
      <c r="W1986" s="6"/>
      <c r="Z1986" s="4">
        <v>9119</v>
      </c>
      <c r="AA1986" s="4">
        <v>1910</v>
      </c>
      <c r="AB1986" s="4">
        <v>1892</v>
      </c>
      <c r="AC1986" s="4">
        <v>18</v>
      </c>
      <c r="AD1986" s="6"/>
      <c r="AE1986" s="6"/>
      <c r="AF1986" s="6"/>
      <c r="AG1986" s="6"/>
      <c r="AH1986" s="4">
        <v>1</v>
      </c>
      <c r="AI1986" s="4">
        <v>1</v>
      </c>
      <c r="AJ1986" s="6"/>
      <c r="AK1986" s="6"/>
      <c r="AL1986" s="6"/>
      <c r="AM1986" s="6"/>
      <c r="AO1986" s="4">
        <v>560</v>
      </c>
      <c r="AQ1986" s="4">
        <v>489</v>
      </c>
      <c r="AR1986" s="4">
        <v>71</v>
      </c>
      <c r="AS1986" s="6"/>
      <c r="AT1986" s="6"/>
      <c r="AU1986" s="6"/>
      <c r="AV1986" s="6"/>
      <c r="AY1986" s="6"/>
      <c r="BA1986" s="6"/>
      <c r="BB1986" s="6"/>
      <c r="BC1986" s="6"/>
      <c r="BD1986" s="6"/>
      <c r="BE1986" s="6"/>
      <c r="BF1986" s="6"/>
      <c r="BH1986" s="6"/>
      <c r="BI1986" s="6"/>
      <c r="BJ1986" s="6"/>
      <c r="BN1986" s="6"/>
      <c r="BO1986" s="6"/>
      <c r="BQ1986" s="6"/>
    </row>
    <row r="1987" spans="1:75">
      <c r="A1987" s="4" t="s">
        <v>153</v>
      </c>
      <c r="B1987" s="18">
        <v>40407</v>
      </c>
      <c r="C1987" s="4" t="s">
        <v>220</v>
      </c>
      <c r="D1987" s="5">
        <v>2010</v>
      </c>
      <c r="E1987" s="4" t="str">
        <f t="shared" si="421"/>
        <v>San JuanPrimary2010</v>
      </c>
      <c r="F1987" s="4">
        <v>11491</v>
      </c>
      <c r="K1987" s="6">
        <f t="shared" si="422"/>
        <v>0</v>
      </c>
      <c r="N1987" s="4">
        <v>7476</v>
      </c>
      <c r="O1987" s="4">
        <v>7400</v>
      </c>
      <c r="Q1987" s="6"/>
      <c r="R1987" s="4">
        <v>76</v>
      </c>
      <c r="S1987" s="6"/>
      <c r="T1987" s="6"/>
      <c r="U1987" s="6"/>
      <c r="V1987" s="6"/>
      <c r="W1987" s="6"/>
      <c r="Z1987" s="4">
        <v>176</v>
      </c>
      <c r="AA1987" s="4">
        <v>46</v>
      </c>
      <c r="AB1987" s="4">
        <v>45</v>
      </c>
      <c r="AC1987" s="4">
        <v>1</v>
      </c>
      <c r="AD1987" s="6"/>
      <c r="AE1987" s="6"/>
      <c r="AF1987" s="6"/>
      <c r="AG1987" s="6"/>
      <c r="AH1987" s="4">
        <v>0</v>
      </c>
      <c r="AI1987" s="4">
        <v>0</v>
      </c>
      <c r="AJ1987" s="6"/>
      <c r="AK1987" s="6"/>
      <c r="AL1987" s="6"/>
      <c r="AM1987" s="6"/>
      <c r="AO1987" s="4">
        <v>0</v>
      </c>
      <c r="AQ1987" s="4">
        <v>0</v>
      </c>
      <c r="AR1987" s="4">
        <v>0</v>
      </c>
      <c r="AS1987" s="6"/>
      <c r="AT1987" s="6"/>
      <c r="AU1987" s="6"/>
      <c r="AV1987" s="6"/>
      <c r="AY1987" s="6"/>
      <c r="AZ1987" s="4">
        <v>2</v>
      </c>
      <c r="BA1987" s="6"/>
      <c r="BB1987" s="6"/>
      <c r="BC1987" s="6"/>
      <c r="BD1987" s="6"/>
      <c r="BE1987" s="6"/>
      <c r="BF1987" s="6"/>
      <c r="BH1987" s="6"/>
      <c r="BI1987" s="6"/>
      <c r="BJ1987" s="6"/>
      <c r="BN1987" s="6"/>
      <c r="BO1987" s="6"/>
      <c r="BQ1987" s="6"/>
    </row>
    <row r="1988" spans="1:75">
      <c r="A1988" s="4" t="s">
        <v>155</v>
      </c>
      <c r="B1988" s="18">
        <v>40407</v>
      </c>
      <c r="C1988" s="4" t="s">
        <v>220</v>
      </c>
      <c r="D1988" s="5">
        <v>2010</v>
      </c>
      <c r="E1988" s="4" t="str">
        <f t="shared" si="421"/>
        <v>SkagitPrimary2010</v>
      </c>
      <c r="F1988" s="4">
        <v>64181</v>
      </c>
      <c r="K1988" s="6">
        <f t="shared" si="422"/>
        <v>0</v>
      </c>
      <c r="N1988" s="4">
        <v>31035</v>
      </c>
      <c r="O1988" s="4">
        <v>30802</v>
      </c>
      <c r="Q1988" s="6"/>
      <c r="R1988" s="4">
        <v>233</v>
      </c>
      <c r="S1988" s="6"/>
      <c r="T1988" s="6"/>
      <c r="U1988" s="6"/>
      <c r="V1988" s="6"/>
      <c r="W1988" s="6"/>
      <c r="Z1988" s="4">
        <v>484</v>
      </c>
      <c r="AA1988" s="4">
        <v>81</v>
      </c>
      <c r="AB1988" s="4">
        <v>81</v>
      </c>
      <c r="AC1988" s="4">
        <v>0</v>
      </c>
      <c r="AD1988" s="6"/>
      <c r="AE1988" s="6"/>
      <c r="AF1988" s="6"/>
      <c r="AG1988" s="6"/>
      <c r="AH1988" s="4">
        <v>0</v>
      </c>
      <c r="AI1988" s="4">
        <v>0</v>
      </c>
      <c r="AJ1988" s="6"/>
      <c r="AK1988" s="6"/>
      <c r="AL1988" s="6"/>
      <c r="AM1988" s="6"/>
      <c r="AO1988" s="4">
        <v>0</v>
      </c>
      <c r="AQ1988" s="4">
        <v>0</v>
      </c>
      <c r="AR1988" s="4">
        <v>0</v>
      </c>
      <c r="AS1988" s="6"/>
      <c r="AT1988" s="6"/>
      <c r="AU1988" s="6"/>
      <c r="AV1988" s="6"/>
      <c r="AY1988" s="6"/>
      <c r="AZ1988" s="4">
        <v>0</v>
      </c>
      <c r="BA1988" s="6"/>
      <c r="BB1988" s="6"/>
      <c r="BC1988" s="6"/>
      <c r="BD1988" s="6"/>
      <c r="BE1988" s="6"/>
      <c r="BF1988" s="6"/>
      <c r="BH1988" s="6"/>
      <c r="BI1988" s="6"/>
      <c r="BJ1988" s="6"/>
      <c r="BN1988" s="6"/>
      <c r="BO1988" s="6"/>
      <c r="BQ1988" s="6"/>
    </row>
    <row r="1989" spans="1:75">
      <c r="A1989" s="4" t="s">
        <v>157</v>
      </c>
      <c r="B1989" s="18">
        <v>40407</v>
      </c>
      <c r="C1989" s="4" t="s">
        <v>220</v>
      </c>
      <c r="D1989" s="5">
        <v>2010</v>
      </c>
      <c r="E1989" s="4" t="str">
        <f t="shared" si="421"/>
        <v>SkamaniaPrimary2010</v>
      </c>
      <c r="F1989" s="4">
        <v>6626</v>
      </c>
      <c r="K1989" s="6">
        <f t="shared" si="422"/>
        <v>0</v>
      </c>
      <c r="N1989" s="4">
        <v>3169</v>
      </c>
      <c r="O1989" s="4">
        <v>3142</v>
      </c>
      <c r="Q1989" s="6"/>
      <c r="R1989" s="4">
        <v>27</v>
      </c>
      <c r="S1989" s="6"/>
      <c r="T1989" s="6"/>
      <c r="U1989" s="6"/>
      <c r="V1989" s="6"/>
      <c r="W1989" s="6"/>
      <c r="Z1989" s="4">
        <v>52</v>
      </c>
      <c r="AA1989" s="4">
        <v>7</v>
      </c>
      <c r="AB1989" s="4">
        <v>7</v>
      </c>
      <c r="AC1989" s="4">
        <v>0</v>
      </c>
      <c r="AD1989" s="6"/>
      <c r="AE1989" s="6"/>
      <c r="AF1989" s="6"/>
      <c r="AG1989" s="6"/>
      <c r="AH1989" s="4">
        <v>0</v>
      </c>
      <c r="AI1989" s="4">
        <v>0</v>
      </c>
      <c r="AJ1989" s="6"/>
      <c r="AK1989" s="6"/>
      <c r="AL1989" s="6"/>
      <c r="AM1989" s="6"/>
      <c r="AO1989" s="4">
        <v>0</v>
      </c>
      <c r="AQ1989" s="4">
        <v>0</v>
      </c>
      <c r="AR1989" s="4">
        <v>0</v>
      </c>
      <c r="AS1989" s="6"/>
      <c r="AT1989" s="6"/>
      <c r="AU1989" s="6"/>
      <c r="AV1989" s="6"/>
      <c r="AY1989" s="6"/>
      <c r="AZ1989" s="4">
        <v>0</v>
      </c>
      <c r="BA1989" s="6"/>
      <c r="BB1989" s="6"/>
      <c r="BC1989" s="6"/>
      <c r="BD1989" s="6"/>
      <c r="BE1989" s="6"/>
      <c r="BF1989" s="6"/>
      <c r="BH1989" s="6"/>
      <c r="BI1989" s="6"/>
      <c r="BJ1989" s="6"/>
      <c r="BN1989" s="6"/>
      <c r="BO1989" s="6"/>
      <c r="BQ1989" s="6"/>
    </row>
    <row r="1990" spans="1:75">
      <c r="A1990" s="4" t="s">
        <v>159</v>
      </c>
      <c r="B1990" s="18">
        <v>40407</v>
      </c>
      <c r="C1990" s="4" t="s">
        <v>220</v>
      </c>
      <c r="D1990" s="5">
        <v>2010</v>
      </c>
      <c r="E1990" s="4" t="str">
        <f t="shared" si="421"/>
        <v>SnohomishPrimary2010</v>
      </c>
      <c r="F1990" s="4">
        <v>375946</v>
      </c>
      <c r="K1990" s="6">
        <f t="shared" si="422"/>
        <v>0</v>
      </c>
      <c r="N1990" s="4">
        <v>147391</v>
      </c>
      <c r="O1990" s="4">
        <v>145160</v>
      </c>
      <c r="Q1990" s="6"/>
      <c r="R1990" s="4">
        <v>2260</v>
      </c>
      <c r="S1990" s="6"/>
      <c r="T1990" s="6"/>
      <c r="U1990" s="6"/>
      <c r="V1990" s="6"/>
      <c r="W1990" s="6"/>
      <c r="Z1990" s="4">
        <v>3315</v>
      </c>
      <c r="AA1990" s="4">
        <v>638</v>
      </c>
      <c r="AB1990" s="4">
        <v>635</v>
      </c>
      <c r="AC1990" s="4">
        <v>3</v>
      </c>
      <c r="AD1990" s="6"/>
      <c r="AE1990" s="6"/>
      <c r="AF1990" s="6"/>
      <c r="AG1990" s="6"/>
      <c r="AH1990" s="4">
        <v>0</v>
      </c>
      <c r="AI1990" s="4">
        <v>0</v>
      </c>
      <c r="AJ1990" s="6"/>
      <c r="AK1990" s="6"/>
      <c r="AL1990" s="6"/>
      <c r="AM1990" s="6"/>
      <c r="AO1990" s="4">
        <v>11</v>
      </c>
      <c r="AQ1990" s="4">
        <v>8</v>
      </c>
      <c r="AR1990" s="4">
        <v>3</v>
      </c>
      <c r="AS1990" s="6"/>
      <c r="AT1990" s="6"/>
      <c r="AU1990" s="6"/>
      <c r="AV1990" s="6"/>
      <c r="AY1990" s="6"/>
      <c r="AZ1990" s="4">
        <v>211</v>
      </c>
      <c r="BA1990" s="6"/>
      <c r="BB1990" s="6"/>
      <c r="BC1990" s="6"/>
      <c r="BD1990" s="6"/>
      <c r="BE1990" s="6"/>
      <c r="BF1990" s="6"/>
      <c r="BH1990" s="6"/>
      <c r="BI1990" s="6"/>
      <c r="BJ1990" s="6"/>
      <c r="BN1990" s="6"/>
      <c r="BO1990" s="6"/>
      <c r="BQ1990" s="6"/>
    </row>
    <row r="1991" spans="1:75">
      <c r="A1991" s="4" t="s">
        <v>161</v>
      </c>
      <c r="B1991" s="18">
        <v>40407</v>
      </c>
      <c r="C1991" s="4" t="s">
        <v>220</v>
      </c>
      <c r="D1991" s="5">
        <v>2010</v>
      </c>
      <c r="E1991" s="4" t="str">
        <f t="shared" si="421"/>
        <v>SpokanePrimary2010</v>
      </c>
      <c r="F1991" s="4">
        <v>260202</v>
      </c>
      <c r="K1991" s="6">
        <f t="shared" si="422"/>
        <v>0</v>
      </c>
      <c r="N1991" s="4">
        <v>113177</v>
      </c>
      <c r="O1991" s="4">
        <v>111785</v>
      </c>
      <c r="Q1991" s="6"/>
      <c r="R1991" s="4">
        <v>1392</v>
      </c>
      <c r="S1991" s="6"/>
      <c r="T1991" s="6"/>
      <c r="U1991" s="6"/>
      <c r="V1991" s="6"/>
      <c r="W1991" s="6"/>
      <c r="Z1991" s="4">
        <v>4134</v>
      </c>
      <c r="AA1991" s="4">
        <v>775</v>
      </c>
      <c r="AB1991" s="4">
        <v>774</v>
      </c>
      <c r="AC1991" s="4">
        <v>1</v>
      </c>
      <c r="AD1991" s="6"/>
      <c r="AE1991" s="6"/>
      <c r="AF1991" s="6"/>
      <c r="AG1991" s="6"/>
      <c r="AH1991" s="4">
        <v>0</v>
      </c>
      <c r="AI1991" s="4">
        <v>0</v>
      </c>
      <c r="AJ1991" s="6"/>
      <c r="AK1991" s="6"/>
      <c r="AL1991" s="6"/>
      <c r="AM1991" s="6"/>
      <c r="AO1991" s="4">
        <v>84</v>
      </c>
      <c r="AQ1991" s="4">
        <v>72</v>
      </c>
      <c r="AR1991" s="4">
        <v>12</v>
      </c>
      <c r="AS1991" s="6"/>
      <c r="AT1991" s="6"/>
      <c r="AU1991" s="6"/>
      <c r="AV1991" s="6"/>
      <c r="AY1991" s="6"/>
      <c r="AZ1991" s="4">
        <v>0</v>
      </c>
      <c r="BA1991" s="6"/>
      <c r="BB1991" s="6"/>
      <c r="BC1991" s="6"/>
      <c r="BD1991" s="6"/>
      <c r="BE1991" s="6"/>
      <c r="BF1991" s="6"/>
      <c r="BH1991" s="6"/>
      <c r="BI1991" s="6"/>
      <c r="BJ1991" s="6"/>
      <c r="BN1991" s="6"/>
      <c r="BO1991" s="6"/>
      <c r="BQ1991" s="6"/>
    </row>
    <row r="1992" spans="1:75">
      <c r="A1992" s="4" t="s">
        <v>163</v>
      </c>
      <c r="B1992" s="18">
        <v>40407</v>
      </c>
      <c r="C1992" s="4" t="s">
        <v>220</v>
      </c>
      <c r="D1992" s="5">
        <v>2010</v>
      </c>
      <c r="E1992" s="4" t="str">
        <f t="shared" si="421"/>
        <v>StevensPrimary2010</v>
      </c>
      <c r="F1992" s="4">
        <v>26925</v>
      </c>
      <c r="K1992" s="6">
        <f t="shared" si="422"/>
        <v>0</v>
      </c>
      <c r="N1992" s="4">
        <v>13354</v>
      </c>
      <c r="O1992" s="4">
        <v>13157</v>
      </c>
      <c r="Q1992" s="6"/>
      <c r="R1992" s="4">
        <v>197</v>
      </c>
      <c r="S1992" s="6"/>
      <c r="T1992" s="6"/>
      <c r="U1992" s="6"/>
      <c r="V1992" s="6"/>
      <c r="W1992" s="6"/>
      <c r="Z1992" s="4">
        <v>211</v>
      </c>
      <c r="AA1992" s="4">
        <v>57</v>
      </c>
      <c r="AB1992" s="4">
        <v>56</v>
      </c>
      <c r="AC1992" s="4">
        <v>1</v>
      </c>
      <c r="AD1992" s="6"/>
      <c r="AE1992" s="6"/>
      <c r="AF1992" s="6"/>
      <c r="AG1992" s="6"/>
      <c r="AH1992" s="4">
        <v>0</v>
      </c>
      <c r="AI1992" s="4">
        <v>0</v>
      </c>
      <c r="AJ1992" s="6"/>
      <c r="AK1992" s="6"/>
      <c r="AL1992" s="6"/>
      <c r="AM1992" s="6"/>
      <c r="AO1992" s="4">
        <v>2</v>
      </c>
      <c r="AQ1992" s="4">
        <v>2</v>
      </c>
      <c r="AR1992" s="4">
        <v>0</v>
      </c>
      <c r="AS1992" s="6"/>
      <c r="AT1992" s="6"/>
      <c r="AU1992" s="6"/>
      <c r="AV1992" s="6"/>
      <c r="AY1992" s="6"/>
      <c r="AZ1992" s="4">
        <v>8</v>
      </c>
      <c r="BA1992" s="6"/>
      <c r="BB1992" s="6"/>
      <c r="BC1992" s="6"/>
      <c r="BD1992" s="6"/>
      <c r="BE1992" s="6"/>
      <c r="BF1992" s="6"/>
      <c r="BH1992" s="6"/>
      <c r="BI1992" s="6"/>
      <c r="BJ1992" s="6"/>
      <c r="BN1992" s="6"/>
      <c r="BO1992" s="6"/>
      <c r="BQ1992" s="6"/>
    </row>
    <row r="1993" spans="1:75">
      <c r="A1993" s="4" t="s">
        <v>166</v>
      </c>
      <c r="B1993" s="18">
        <v>40407</v>
      </c>
      <c r="C1993" s="4" t="s">
        <v>220</v>
      </c>
      <c r="D1993" s="5">
        <v>2010</v>
      </c>
      <c r="E1993" s="4" t="str">
        <f t="shared" si="421"/>
        <v>ThurstonPrimary2010</v>
      </c>
      <c r="F1993" s="4">
        <v>147782</v>
      </c>
      <c r="K1993" s="6">
        <f t="shared" si="422"/>
        <v>0</v>
      </c>
      <c r="N1993" s="4">
        <v>63762</v>
      </c>
      <c r="O1993" s="4">
        <v>63363</v>
      </c>
      <c r="Q1993" s="6"/>
      <c r="R1993" s="4">
        <v>399</v>
      </c>
      <c r="S1993" s="6"/>
      <c r="T1993" s="6"/>
      <c r="U1993" s="6"/>
      <c r="V1993" s="6"/>
      <c r="W1993" s="6"/>
      <c r="Z1993" s="4">
        <v>4781</v>
      </c>
      <c r="AA1993" s="4">
        <v>763</v>
      </c>
      <c r="AB1993" s="4">
        <v>758</v>
      </c>
      <c r="AC1993" s="4">
        <v>5</v>
      </c>
      <c r="AD1993" s="6"/>
      <c r="AE1993" s="6"/>
      <c r="AF1993" s="6"/>
      <c r="AG1993" s="6"/>
      <c r="AH1993" s="4">
        <v>0</v>
      </c>
      <c r="AI1993" s="4">
        <v>0</v>
      </c>
      <c r="AJ1993" s="6"/>
      <c r="AK1993" s="6"/>
      <c r="AL1993" s="6"/>
      <c r="AM1993" s="6"/>
      <c r="AO1993" s="4">
        <v>9</v>
      </c>
      <c r="AQ1993" s="4">
        <v>6</v>
      </c>
      <c r="AR1993" s="4">
        <v>3</v>
      </c>
      <c r="AS1993" s="6"/>
      <c r="AT1993" s="6"/>
      <c r="AU1993" s="6"/>
      <c r="AV1993" s="6"/>
      <c r="AY1993" s="6"/>
      <c r="AZ1993" s="4">
        <v>0</v>
      </c>
      <c r="BA1993" s="6"/>
      <c r="BB1993" s="6"/>
      <c r="BC1993" s="6"/>
      <c r="BD1993" s="6"/>
      <c r="BE1993" s="6"/>
      <c r="BF1993" s="6"/>
      <c r="BH1993" s="6"/>
      <c r="BI1993" s="6"/>
      <c r="BJ1993" s="6"/>
      <c r="BN1993" s="6"/>
      <c r="BO1993" s="6"/>
      <c r="BQ1993" s="6"/>
    </row>
    <row r="1994" spans="1:75">
      <c r="A1994" s="4" t="s">
        <v>168</v>
      </c>
      <c r="B1994" s="18">
        <v>40407</v>
      </c>
      <c r="C1994" s="4" t="s">
        <v>220</v>
      </c>
      <c r="D1994" s="5">
        <v>2010</v>
      </c>
      <c r="E1994" s="4" t="str">
        <f t="shared" si="421"/>
        <v>WahkiakumPrimary2010</v>
      </c>
      <c r="F1994" s="4">
        <v>2640</v>
      </c>
      <c r="K1994" s="6">
        <f t="shared" si="422"/>
        <v>0</v>
      </c>
      <c r="N1994" s="4">
        <v>1706</v>
      </c>
      <c r="O1994" s="4">
        <v>1704</v>
      </c>
      <c r="Q1994" s="6"/>
      <c r="R1994" s="4">
        <v>0</v>
      </c>
      <c r="S1994" s="6"/>
      <c r="T1994" s="6"/>
      <c r="U1994" s="6"/>
      <c r="V1994" s="6"/>
      <c r="W1994" s="6"/>
      <c r="Z1994" s="4">
        <v>31</v>
      </c>
      <c r="AA1994" s="4">
        <v>10</v>
      </c>
      <c r="AB1994" s="4">
        <v>10</v>
      </c>
      <c r="AC1994" s="4">
        <v>0</v>
      </c>
      <c r="AD1994" s="6"/>
      <c r="AE1994" s="6"/>
      <c r="AF1994" s="6"/>
      <c r="AG1994" s="6"/>
      <c r="AH1994" s="4">
        <v>0</v>
      </c>
      <c r="AI1994" s="4">
        <v>0</v>
      </c>
      <c r="AJ1994" s="6"/>
      <c r="AK1994" s="6"/>
      <c r="AL1994" s="6"/>
      <c r="AM1994" s="6"/>
      <c r="AO1994" s="4">
        <v>0</v>
      </c>
      <c r="AQ1994" s="4">
        <v>0</v>
      </c>
      <c r="AR1994" s="4">
        <v>0</v>
      </c>
      <c r="AS1994" s="6"/>
      <c r="AT1994" s="6"/>
      <c r="AU1994" s="6"/>
      <c r="AV1994" s="6"/>
      <c r="AY1994" s="6"/>
      <c r="AZ1994" s="4">
        <v>0</v>
      </c>
      <c r="BA1994" s="6"/>
      <c r="BB1994" s="6"/>
      <c r="BC1994" s="6"/>
      <c r="BD1994" s="6"/>
      <c r="BE1994" s="6"/>
      <c r="BF1994" s="6"/>
      <c r="BH1994" s="6"/>
      <c r="BI1994" s="6"/>
      <c r="BJ1994" s="6"/>
      <c r="BN1994" s="6"/>
      <c r="BO1994" s="6"/>
      <c r="BQ1994" s="6"/>
    </row>
    <row r="1995" spans="1:75">
      <c r="A1995" s="4" t="s">
        <v>170</v>
      </c>
      <c r="B1995" s="18">
        <v>40407</v>
      </c>
      <c r="C1995" s="4" t="s">
        <v>220</v>
      </c>
      <c r="D1995" s="5">
        <v>2010</v>
      </c>
      <c r="E1995" s="4" t="str">
        <f t="shared" si="421"/>
        <v>Walla WallaPrimary2010</v>
      </c>
      <c r="F1995" s="4">
        <v>30352</v>
      </c>
      <c r="K1995" s="6">
        <f t="shared" si="422"/>
        <v>0</v>
      </c>
      <c r="N1995" s="4">
        <v>14401</v>
      </c>
      <c r="O1995" s="4">
        <v>14209</v>
      </c>
      <c r="Q1995" s="6"/>
      <c r="R1995" s="4">
        <v>192</v>
      </c>
      <c r="S1995" s="6"/>
      <c r="T1995" s="6"/>
      <c r="U1995" s="6"/>
      <c r="V1995" s="6"/>
      <c r="W1995" s="6"/>
      <c r="Z1995" s="4">
        <v>141</v>
      </c>
      <c r="AA1995" s="4">
        <v>30</v>
      </c>
      <c r="AB1995" s="4">
        <v>30</v>
      </c>
      <c r="AC1995" s="4">
        <v>0</v>
      </c>
      <c r="AD1995" s="6"/>
      <c r="AE1995" s="6"/>
      <c r="AF1995" s="6"/>
      <c r="AG1995" s="6"/>
      <c r="AH1995" s="4">
        <v>0</v>
      </c>
      <c r="AI1995" s="4">
        <v>0</v>
      </c>
      <c r="AJ1995" s="6"/>
      <c r="AK1995" s="6"/>
      <c r="AL1995" s="6"/>
      <c r="AM1995" s="6"/>
      <c r="AO1995" s="4">
        <v>16</v>
      </c>
      <c r="AQ1995" s="4">
        <v>14</v>
      </c>
      <c r="AR1995" s="4">
        <v>2</v>
      </c>
      <c r="AS1995" s="6"/>
      <c r="AT1995" s="6"/>
      <c r="AU1995" s="6"/>
      <c r="AV1995" s="6"/>
      <c r="AY1995" s="6"/>
      <c r="AZ1995" s="4">
        <v>0</v>
      </c>
      <c r="BA1995" s="6"/>
      <c r="BB1995" s="6"/>
      <c r="BC1995" s="6"/>
      <c r="BD1995" s="6"/>
      <c r="BE1995" s="6"/>
      <c r="BF1995" s="6"/>
      <c r="BH1995" s="6"/>
      <c r="BI1995" s="6"/>
      <c r="BJ1995" s="6"/>
      <c r="BN1995" s="6"/>
      <c r="BO1995" s="6"/>
      <c r="BQ1995" s="6"/>
    </row>
    <row r="1996" spans="1:75">
      <c r="A1996" s="4" t="s">
        <v>172</v>
      </c>
      <c r="B1996" s="18">
        <v>40407</v>
      </c>
      <c r="C1996" s="4" t="s">
        <v>220</v>
      </c>
      <c r="D1996" s="5">
        <v>2010</v>
      </c>
      <c r="E1996" s="4" t="str">
        <f t="shared" si="421"/>
        <v>WhatcomPrimary2010</v>
      </c>
      <c r="F1996" s="4">
        <v>114312</v>
      </c>
      <c r="K1996" s="6">
        <f t="shared" si="422"/>
        <v>0</v>
      </c>
      <c r="N1996" s="4">
        <v>50485</v>
      </c>
      <c r="O1996" s="4">
        <v>50015</v>
      </c>
      <c r="Q1996" s="6"/>
      <c r="R1996" s="4">
        <v>470</v>
      </c>
      <c r="S1996" s="6"/>
      <c r="T1996" s="6"/>
      <c r="U1996" s="6"/>
      <c r="V1996" s="6"/>
      <c r="W1996" s="6"/>
      <c r="Z1996" s="4">
        <v>766</v>
      </c>
      <c r="AA1996" s="4">
        <v>220</v>
      </c>
      <c r="AB1996" s="4">
        <v>217</v>
      </c>
      <c r="AC1996" s="4">
        <v>3</v>
      </c>
      <c r="AD1996" s="6"/>
      <c r="AE1996" s="6"/>
      <c r="AF1996" s="6"/>
      <c r="AG1996" s="6"/>
      <c r="AH1996" s="4">
        <v>0</v>
      </c>
      <c r="AI1996" s="4">
        <v>0</v>
      </c>
      <c r="AJ1996" s="6"/>
      <c r="AK1996" s="6"/>
      <c r="AL1996" s="6"/>
      <c r="AM1996" s="6"/>
      <c r="AO1996" s="4">
        <v>1</v>
      </c>
      <c r="AQ1996" s="4">
        <v>1</v>
      </c>
      <c r="AR1996" s="4">
        <v>0</v>
      </c>
      <c r="AS1996" s="6"/>
      <c r="AT1996" s="6"/>
      <c r="AU1996" s="6"/>
      <c r="AV1996" s="6"/>
      <c r="AY1996" s="6"/>
      <c r="AZ1996" s="4">
        <v>0</v>
      </c>
      <c r="BA1996" s="6"/>
      <c r="BB1996" s="6"/>
      <c r="BC1996" s="6"/>
      <c r="BD1996" s="6"/>
      <c r="BE1996" s="6"/>
      <c r="BF1996" s="6"/>
      <c r="BH1996" s="6"/>
      <c r="BI1996" s="6"/>
      <c r="BJ1996" s="6"/>
      <c r="BN1996" s="6"/>
      <c r="BO1996" s="6"/>
      <c r="BQ1996" s="6"/>
    </row>
    <row r="1997" spans="1:75">
      <c r="A1997" s="4" t="s">
        <v>174</v>
      </c>
      <c r="B1997" s="18">
        <v>40407</v>
      </c>
      <c r="C1997" s="4" t="s">
        <v>220</v>
      </c>
      <c r="D1997" s="5">
        <v>2010</v>
      </c>
      <c r="E1997" s="4" t="str">
        <f t="shared" si="421"/>
        <v>WhitmanPrimary2010</v>
      </c>
      <c r="F1997" s="4">
        <v>19253</v>
      </c>
      <c r="K1997" s="6">
        <f t="shared" si="422"/>
        <v>0</v>
      </c>
      <c r="N1997" s="4">
        <v>8214</v>
      </c>
      <c r="O1997" s="4">
        <v>8084</v>
      </c>
      <c r="Q1997" s="6"/>
      <c r="R1997" s="4">
        <v>130</v>
      </c>
      <c r="S1997" s="6"/>
      <c r="T1997" s="6"/>
      <c r="U1997" s="6"/>
      <c r="V1997" s="6"/>
      <c r="W1997" s="6"/>
      <c r="Z1997" s="4">
        <v>220</v>
      </c>
      <c r="AA1997" s="4">
        <v>46</v>
      </c>
      <c r="AB1997" s="4">
        <v>45</v>
      </c>
      <c r="AC1997" s="4">
        <v>1</v>
      </c>
      <c r="AD1997" s="6"/>
      <c r="AE1997" s="6"/>
      <c r="AF1997" s="6"/>
      <c r="AG1997" s="6"/>
      <c r="AH1997" s="4">
        <v>0</v>
      </c>
      <c r="AI1997" s="4">
        <v>0</v>
      </c>
      <c r="AJ1997" s="6"/>
      <c r="AK1997" s="6"/>
      <c r="AL1997" s="6"/>
      <c r="AM1997" s="6"/>
      <c r="AO1997" s="4">
        <v>10</v>
      </c>
      <c r="AQ1997" s="4">
        <v>9</v>
      </c>
      <c r="AR1997" s="4">
        <v>1</v>
      </c>
      <c r="AS1997" s="6"/>
      <c r="AT1997" s="6"/>
      <c r="AU1997" s="6"/>
      <c r="AV1997" s="6"/>
      <c r="AY1997" s="6"/>
      <c r="AZ1997" s="4">
        <v>3</v>
      </c>
      <c r="BA1997" s="6"/>
      <c r="BB1997" s="6"/>
      <c r="BC1997" s="6"/>
      <c r="BD1997" s="6"/>
      <c r="BE1997" s="6"/>
      <c r="BF1997" s="6"/>
      <c r="BH1997" s="6"/>
      <c r="BI1997" s="6"/>
      <c r="BJ1997" s="6"/>
      <c r="BN1997" s="6"/>
      <c r="BO1997" s="6"/>
      <c r="BQ1997" s="6"/>
    </row>
    <row r="1998" spans="1:75">
      <c r="A1998" s="4" t="s">
        <v>176</v>
      </c>
      <c r="B1998" s="18">
        <v>40407</v>
      </c>
      <c r="C1998" s="4" t="s">
        <v>220</v>
      </c>
      <c r="D1998" s="5">
        <v>2010</v>
      </c>
      <c r="E1998" s="4" t="str">
        <f t="shared" si="421"/>
        <v>YakimaPrimary2010</v>
      </c>
      <c r="F1998" s="4">
        <v>99265</v>
      </c>
      <c r="K1998" s="6">
        <f t="shared" si="422"/>
        <v>0</v>
      </c>
      <c r="N1998" s="4">
        <v>37594</v>
      </c>
      <c r="O1998" s="4">
        <v>37490</v>
      </c>
      <c r="Q1998" s="6"/>
      <c r="R1998" s="4">
        <v>104</v>
      </c>
      <c r="S1998" s="6"/>
      <c r="T1998" s="6"/>
      <c r="U1998" s="6"/>
      <c r="V1998" s="6"/>
      <c r="W1998" s="6"/>
      <c r="Z1998" s="4">
        <v>482</v>
      </c>
      <c r="AA1998" s="4">
        <v>98</v>
      </c>
      <c r="AB1998" s="4">
        <v>96</v>
      </c>
      <c r="AC1998" s="4">
        <v>2</v>
      </c>
      <c r="AD1998" s="6"/>
      <c r="AE1998" s="6"/>
      <c r="AF1998" s="6"/>
      <c r="AG1998" s="6"/>
      <c r="AH1998" s="4">
        <v>0</v>
      </c>
      <c r="AI1998" s="4">
        <v>0</v>
      </c>
      <c r="AJ1998" s="6"/>
      <c r="AK1998" s="6"/>
      <c r="AL1998" s="6"/>
      <c r="AM1998" s="6"/>
      <c r="AO1998" s="4">
        <v>6</v>
      </c>
      <c r="AQ1998" s="4">
        <v>4</v>
      </c>
      <c r="AR1998" s="4">
        <v>2</v>
      </c>
      <c r="AS1998" s="6"/>
      <c r="AT1998" s="6"/>
      <c r="AU1998" s="6"/>
      <c r="AV1998" s="6"/>
      <c r="AY1998" s="6"/>
      <c r="AZ1998" s="4">
        <v>3</v>
      </c>
      <c r="BA1998" s="6"/>
      <c r="BB1998" s="6"/>
      <c r="BC1998" s="6"/>
      <c r="BD1998" s="6"/>
      <c r="BE1998" s="6"/>
      <c r="BF1998" s="6"/>
      <c r="BH1998" s="6"/>
      <c r="BI1998" s="6"/>
      <c r="BJ1998" s="6"/>
      <c r="BN1998" s="6"/>
      <c r="BO1998" s="6"/>
      <c r="BQ1998" s="6"/>
    </row>
    <row r="1999" spans="1:75" s="21" customFormat="1">
      <c r="A1999" s="21" t="s">
        <v>178</v>
      </c>
      <c r="B1999" s="22">
        <v>40407</v>
      </c>
      <c r="C1999" s="21" t="s">
        <v>220</v>
      </c>
      <c r="D1999" s="23">
        <v>2010</v>
      </c>
      <c r="E1999" s="21" t="str">
        <f t="shared" si="421"/>
        <v>z-TotalsPrimary2010</v>
      </c>
      <c r="F1999" s="21">
        <v>3592282</v>
      </c>
      <c r="K1999" s="6">
        <f t="shared" si="422"/>
        <v>0</v>
      </c>
      <c r="N1999" s="21">
        <v>1351713</v>
      </c>
      <c r="O1999" s="21">
        <v>1471748</v>
      </c>
      <c r="Q1999" s="6"/>
      <c r="R1999" s="21">
        <v>26291</v>
      </c>
      <c r="S1999" s="6"/>
      <c r="T1999" s="6"/>
      <c r="U1999" s="6"/>
      <c r="V1999" s="6"/>
      <c r="W1999" s="6"/>
      <c r="Y1999" s="38"/>
      <c r="Z1999" s="21">
        <v>51608</v>
      </c>
      <c r="AB1999" s="21">
        <v>51397</v>
      </c>
      <c r="AC1999" s="21">
        <v>211</v>
      </c>
      <c r="AD1999" s="6"/>
      <c r="AE1999" s="6"/>
      <c r="AF1999" s="6"/>
      <c r="AG1999" s="6"/>
      <c r="AH1999" s="21">
        <v>1</v>
      </c>
      <c r="AI1999" s="21">
        <v>1</v>
      </c>
      <c r="AJ1999" s="6"/>
      <c r="AK1999" s="6"/>
      <c r="AL1999" s="6"/>
      <c r="AM1999" s="6"/>
      <c r="AO1999" s="21">
        <v>799</v>
      </c>
      <c r="AQ1999" s="21">
        <v>685</v>
      </c>
      <c r="AR1999" s="21">
        <v>114</v>
      </c>
      <c r="AS1999" s="6"/>
      <c r="AT1999" s="6"/>
      <c r="AU1999" s="6"/>
      <c r="AV1999" s="6"/>
      <c r="AY1999" s="6"/>
      <c r="AZ1999" s="21">
        <v>652</v>
      </c>
      <c r="BA1999" s="6"/>
      <c r="BB1999" s="6"/>
      <c r="BC1999" s="6"/>
      <c r="BD1999" s="6"/>
      <c r="BE1999" s="6"/>
      <c r="BF1999" s="6"/>
      <c r="BH1999" s="6"/>
      <c r="BI1999" s="6"/>
      <c r="BJ1999" s="6"/>
      <c r="BN1999" s="6"/>
      <c r="BO1999" s="6"/>
      <c r="BQ1999" s="6"/>
    </row>
    <row r="2000" spans="1:75">
      <c r="A2000" s="4" t="s">
        <v>98</v>
      </c>
      <c r="B2000" s="18">
        <v>40120</v>
      </c>
      <c r="C2000" s="4" t="s">
        <v>179</v>
      </c>
      <c r="D2000" s="5">
        <v>2009</v>
      </c>
      <c r="E2000" s="4" t="str">
        <f t="shared" si="421"/>
        <v>AdamsGeneral2009</v>
      </c>
      <c r="F2000" s="1">
        <v>5998</v>
      </c>
      <c r="G2000" s="4">
        <v>0</v>
      </c>
      <c r="H2000" s="1"/>
      <c r="I2000" s="1"/>
      <c r="J2000" s="1"/>
      <c r="K2000" s="6">
        <f t="shared" si="422"/>
        <v>0</v>
      </c>
      <c r="M2000" s="4">
        <v>0</v>
      </c>
      <c r="N2000" s="1">
        <v>3963</v>
      </c>
      <c r="O2000" s="1">
        <v>3925</v>
      </c>
      <c r="P2000" s="4">
        <v>0</v>
      </c>
      <c r="Q2000" s="6"/>
      <c r="R2000" s="1">
        <v>38</v>
      </c>
      <c r="S2000" s="7"/>
      <c r="T2000" s="7"/>
      <c r="U2000" s="7"/>
      <c r="V2000" s="7"/>
      <c r="W2000" s="7"/>
      <c r="X2000" s="4">
        <v>0</v>
      </c>
      <c r="Z2000" s="1">
        <v>31</v>
      </c>
      <c r="AA2000" s="1">
        <v>12</v>
      </c>
      <c r="AB2000" s="1">
        <v>12</v>
      </c>
      <c r="AC2000" s="1">
        <v>0</v>
      </c>
      <c r="AD2000" s="7"/>
      <c r="AE2000" s="7"/>
      <c r="AF2000" s="7"/>
      <c r="AG2000" s="7"/>
      <c r="AH2000" s="1">
        <v>0</v>
      </c>
      <c r="AI2000" s="1">
        <v>0</v>
      </c>
      <c r="AJ2000" s="7"/>
      <c r="AK2000" s="7"/>
      <c r="AL2000" s="7"/>
      <c r="AM2000" s="7"/>
      <c r="AN2000" s="1"/>
      <c r="AO2000" s="1">
        <v>8</v>
      </c>
      <c r="AP2000" s="1"/>
      <c r="AQ2000" s="1">
        <v>5</v>
      </c>
      <c r="AR2000" s="1">
        <v>3</v>
      </c>
      <c r="AS2000" s="7"/>
      <c r="AT2000" s="7"/>
      <c r="AU2000" s="7"/>
      <c r="AV2000" s="7"/>
      <c r="AW2000" s="1"/>
      <c r="AX2000" s="1"/>
      <c r="AY2000" s="7"/>
      <c r="AZ2000" s="1">
        <v>0</v>
      </c>
      <c r="BA2000" s="7"/>
      <c r="BB2000" s="7"/>
      <c r="BC2000" s="7"/>
      <c r="BD2000" s="7"/>
      <c r="BE2000" s="7"/>
      <c r="BF2000" s="7"/>
      <c r="BG2000" s="3"/>
      <c r="BH2000" s="7"/>
      <c r="BI2000" s="7"/>
      <c r="BJ2000" s="7"/>
      <c r="BK2000" s="1"/>
      <c r="BL2000" s="1"/>
      <c r="BM2000" s="1"/>
      <c r="BN2000" s="7"/>
      <c r="BO2000" s="7"/>
      <c r="BP2000" s="1"/>
      <c r="BQ2000" s="7"/>
      <c r="BR2000" s="1"/>
      <c r="BS2000" s="1"/>
      <c r="BT2000" s="1"/>
      <c r="BU2000" s="1"/>
      <c r="BV2000" s="1"/>
      <c r="BW2000" s="1"/>
    </row>
    <row r="2001" spans="1:75">
      <c r="A2001" s="4" t="s">
        <v>101</v>
      </c>
      <c r="B2001" s="18">
        <v>40120</v>
      </c>
      <c r="C2001" s="4" t="s">
        <v>179</v>
      </c>
      <c r="D2001" s="5">
        <v>2009</v>
      </c>
      <c r="E2001" s="4" t="str">
        <f t="shared" si="421"/>
        <v>AsotinGeneral2009</v>
      </c>
      <c r="F2001" s="1">
        <v>12270</v>
      </c>
      <c r="G2001" s="4">
        <v>0</v>
      </c>
      <c r="H2001" s="1"/>
      <c r="I2001" s="1"/>
      <c r="J2001" s="1"/>
      <c r="K2001" s="6">
        <f t="shared" si="422"/>
        <v>0</v>
      </c>
      <c r="M2001" s="4">
        <v>0</v>
      </c>
      <c r="N2001" s="1">
        <v>8772</v>
      </c>
      <c r="O2001" s="1">
        <v>8677</v>
      </c>
      <c r="P2001" s="4">
        <v>0</v>
      </c>
      <c r="Q2001" s="6"/>
      <c r="R2001" s="1">
        <v>95</v>
      </c>
      <c r="S2001" s="7"/>
      <c r="T2001" s="7"/>
      <c r="U2001" s="7"/>
      <c r="V2001" s="7"/>
      <c r="W2001" s="7"/>
      <c r="X2001" s="4">
        <v>0</v>
      </c>
      <c r="Z2001" s="1">
        <v>32</v>
      </c>
      <c r="AA2001" s="1">
        <v>16</v>
      </c>
      <c r="AB2001" s="1">
        <v>13</v>
      </c>
      <c r="AC2001" s="1">
        <v>3</v>
      </c>
      <c r="AD2001" s="7"/>
      <c r="AE2001" s="7"/>
      <c r="AF2001" s="7"/>
      <c r="AG2001" s="7"/>
      <c r="AH2001" s="1">
        <v>0</v>
      </c>
      <c r="AI2001" s="1">
        <v>0</v>
      </c>
      <c r="AJ2001" s="7"/>
      <c r="AK2001" s="7"/>
      <c r="AL2001" s="7"/>
      <c r="AM2001" s="7"/>
      <c r="AN2001" s="1"/>
      <c r="AO2001" s="1">
        <v>1</v>
      </c>
      <c r="AP2001" s="1"/>
      <c r="AQ2001" s="1">
        <v>1</v>
      </c>
      <c r="AR2001" s="1">
        <v>0</v>
      </c>
      <c r="AS2001" s="7"/>
      <c r="AT2001" s="7"/>
      <c r="AU2001" s="7"/>
      <c r="AV2001" s="7"/>
      <c r="AW2001" s="1"/>
      <c r="AX2001" s="1"/>
      <c r="AY2001" s="7"/>
      <c r="AZ2001" s="1">
        <v>0</v>
      </c>
      <c r="BA2001" s="7"/>
      <c r="BB2001" s="7"/>
      <c r="BC2001" s="7"/>
      <c r="BD2001" s="7"/>
      <c r="BE2001" s="7"/>
      <c r="BF2001" s="7"/>
      <c r="BG2001" s="3"/>
      <c r="BH2001" s="7"/>
      <c r="BI2001" s="7"/>
      <c r="BJ2001" s="7"/>
      <c r="BK2001" s="1"/>
      <c r="BL2001" s="1"/>
      <c r="BM2001" s="1"/>
      <c r="BN2001" s="7"/>
      <c r="BO2001" s="7"/>
      <c r="BP2001" s="1"/>
      <c r="BQ2001" s="7"/>
      <c r="BR2001" s="1"/>
      <c r="BS2001" s="1"/>
      <c r="BT2001" s="1"/>
      <c r="BU2001" s="1"/>
      <c r="BV2001" s="1"/>
      <c r="BW2001" s="1"/>
    </row>
    <row r="2002" spans="1:75">
      <c r="A2002" s="4" t="s">
        <v>1242</v>
      </c>
      <c r="B2002" s="18">
        <v>40120</v>
      </c>
      <c r="C2002" s="4" t="s">
        <v>179</v>
      </c>
      <c r="D2002" s="5">
        <v>2009</v>
      </c>
      <c r="E2002" s="4" t="str">
        <f t="shared" si="421"/>
        <v>Benton*General2009</v>
      </c>
      <c r="F2002" s="1">
        <v>88498</v>
      </c>
      <c r="G2002" s="4">
        <v>0</v>
      </c>
      <c r="H2002" s="1"/>
      <c r="I2002" s="1"/>
      <c r="J2002" s="1"/>
      <c r="K2002" s="6">
        <f t="shared" si="422"/>
        <v>0</v>
      </c>
      <c r="M2002" s="4">
        <v>0</v>
      </c>
      <c r="N2002" s="1">
        <v>64419</v>
      </c>
      <c r="O2002" s="1">
        <v>64030</v>
      </c>
      <c r="P2002" s="4">
        <v>0</v>
      </c>
      <c r="Q2002" s="6"/>
      <c r="R2002" s="1">
        <v>386</v>
      </c>
      <c r="S2002" s="7"/>
      <c r="T2002" s="7"/>
      <c r="U2002" s="7"/>
      <c r="V2002" s="7"/>
      <c r="W2002" s="7"/>
      <c r="X2002" s="4">
        <v>0</v>
      </c>
      <c r="Z2002" s="1">
        <v>584</v>
      </c>
      <c r="AA2002" s="1">
        <v>225</v>
      </c>
      <c r="AB2002" s="1">
        <v>224</v>
      </c>
      <c r="AC2002" s="1">
        <v>1</v>
      </c>
      <c r="AD2002" s="7"/>
      <c r="AE2002" s="7"/>
      <c r="AF2002" s="7"/>
      <c r="AG2002" s="7"/>
      <c r="AH2002" s="1">
        <v>0</v>
      </c>
      <c r="AI2002" s="1">
        <v>0</v>
      </c>
      <c r="AJ2002" s="7"/>
      <c r="AK2002" s="7"/>
      <c r="AL2002" s="7"/>
      <c r="AM2002" s="7"/>
      <c r="AN2002" s="1"/>
      <c r="AO2002" s="1">
        <v>44</v>
      </c>
      <c r="AP2002" s="1"/>
      <c r="AQ2002" s="1">
        <v>26</v>
      </c>
      <c r="AR2002" s="1">
        <v>18</v>
      </c>
      <c r="AS2002" s="7"/>
      <c r="AT2002" s="7"/>
      <c r="AU2002" s="7"/>
      <c r="AV2002" s="7"/>
      <c r="AW2002" s="1"/>
      <c r="AX2002" s="1"/>
      <c r="AY2002" s="7"/>
      <c r="AZ2002" s="1">
        <v>25</v>
      </c>
      <c r="BA2002" s="7"/>
      <c r="BB2002" s="7"/>
      <c r="BC2002" s="7"/>
      <c r="BD2002" s="7"/>
      <c r="BE2002" s="7"/>
      <c r="BF2002" s="7"/>
      <c r="BG2002" s="3"/>
      <c r="BH2002" s="7"/>
      <c r="BI2002" s="7"/>
      <c r="BJ2002" s="7"/>
      <c r="BK2002" s="1"/>
      <c r="BL2002" s="1"/>
      <c r="BM2002" s="1"/>
      <c r="BN2002" s="7"/>
      <c r="BO2002" s="7"/>
      <c r="BP2002" s="1"/>
      <c r="BQ2002" s="7"/>
      <c r="BR2002" s="1"/>
      <c r="BS2002" s="1"/>
      <c r="BT2002" s="1"/>
      <c r="BU2002" s="1"/>
      <c r="BV2002" s="1"/>
      <c r="BW2002" s="1"/>
    </row>
    <row r="2003" spans="1:75">
      <c r="A2003" s="4" t="s">
        <v>105</v>
      </c>
      <c r="B2003" s="18">
        <v>40120</v>
      </c>
      <c r="C2003" s="4" t="s">
        <v>179</v>
      </c>
      <c r="D2003" s="5">
        <v>2009</v>
      </c>
      <c r="E2003" s="4" t="str">
        <f t="shared" si="421"/>
        <v>ChelanGeneral2009</v>
      </c>
      <c r="F2003" s="1">
        <v>37972</v>
      </c>
      <c r="G2003" s="4">
        <v>0</v>
      </c>
      <c r="H2003" s="1"/>
      <c r="I2003" s="1"/>
      <c r="J2003" s="1"/>
      <c r="K2003" s="6">
        <f t="shared" si="422"/>
        <v>0</v>
      </c>
      <c r="M2003" s="4">
        <v>0</v>
      </c>
      <c r="N2003" s="1">
        <v>28315</v>
      </c>
      <c r="O2003" s="1">
        <v>28071</v>
      </c>
      <c r="P2003" s="4">
        <v>0</v>
      </c>
      <c r="Q2003" s="6"/>
      <c r="R2003" s="1">
        <v>244</v>
      </c>
      <c r="S2003" s="7"/>
      <c r="T2003" s="7"/>
      <c r="U2003" s="7"/>
      <c r="V2003" s="7"/>
      <c r="W2003" s="7"/>
      <c r="X2003" s="4">
        <v>0</v>
      </c>
      <c r="Z2003" s="1">
        <v>222</v>
      </c>
      <c r="AA2003" s="1">
        <v>87</v>
      </c>
      <c r="AB2003" s="1">
        <v>87</v>
      </c>
      <c r="AC2003" s="1">
        <v>0</v>
      </c>
      <c r="AD2003" s="7"/>
      <c r="AE2003" s="7"/>
      <c r="AF2003" s="7"/>
      <c r="AG2003" s="7"/>
      <c r="AH2003" s="1">
        <v>0</v>
      </c>
      <c r="AI2003" s="1">
        <v>0</v>
      </c>
      <c r="AJ2003" s="7"/>
      <c r="AK2003" s="7"/>
      <c r="AL2003" s="7"/>
      <c r="AM2003" s="7"/>
      <c r="AN2003" s="1"/>
      <c r="AO2003" s="1">
        <v>17</v>
      </c>
      <c r="AP2003" s="1"/>
      <c r="AQ2003" s="1">
        <v>9</v>
      </c>
      <c r="AR2003" s="1">
        <v>8</v>
      </c>
      <c r="AS2003" s="7"/>
      <c r="AT2003" s="7"/>
      <c r="AU2003" s="7"/>
      <c r="AV2003" s="7"/>
      <c r="AW2003" s="1"/>
      <c r="AX2003" s="1"/>
      <c r="AY2003" s="7"/>
      <c r="AZ2003" s="1">
        <v>51</v>
      </c>
      <c r="BA2003" s="7"/>
      <c r="BB2003" s="7"/>
      <c r="BC2003" s="7"/>
      <c r="BD2003" s="7"/>
      <c r="BE2003" s="7"/>
      <c r="BF2003" s="7"/>
      <c r="BG2003" s="3"/>
      <c r="BH2003" s="7"/>
      <c r="BI2003" s="7"/>
      <c r="BJ2003" s="7"/>
      <c r="BK2003" s="1"/>
      <c r="BL2003" s="1"/>
      <c r="BM2003" s="1"/>
      <c r="BN2003" s="7"/>
      <c r="BO2003" s="7"/>
      <c r="BP2003" s="1"/>
      <c r="BQ2003" s="7"/>
      <c r="BR2003" s="1"/>
      <c r="BS2003" s="1"/>
      <c r="BT2003" s="1"/>
      <c r="BU2003" s="1"/>
      <c r="BV2003" s="1"/>
      <c r="BW2003" s="1"/>
    </row>
    <row r="2004" spans="1:75">
      <c r="A2004" s="4" t="s">
        <v>107</v>
      </c>
      <c r="B2004" s="18">
        <v>40120</v>
      </c>
      <c r="C2004" s="4" t="s">
        <v>179</v>
      </c>
      <c r="D2004" s="5">
        <v>2009</v>
      </c>
      <c r="E2004" s="4" t="str">
        <f t="shared" si="421"/>
        <v>ClallamGeneral2009</v>
      </c>
      <c r="F2004" s="1">
        <v>45611</v>
      </c>
      <c r="G2004" s="4">
        <v>0</v>
      </c>
      <c r="H2004" s="1"/>
      <c r="I2004" s="1"/>
      <c r="J2004" s="1"/>
      <c r="K2004" s="6">
        <f t="shared" si="422"/>
        <v>0</v>
      </c>
      <c r="M2004" s="4">
        <v>0</v>
      </c>
      <c r="N2004" s="1">
        <v>34350</v>
      </c>
      <c r="O2004" s="1">
        <v>34079</v>
      </c>
      <c r="P2004" s="4">
        <v>0</v>
      </c>
      <c r="Q2004" s="6"/>
      <c r="R2004" s="1">
        <v>271</v>
      </c>
      <c r="S2004" s="7"/>
      <c r="T2004" s="7"/>
      <c r="U2004" s="7"/>
      <c r="V2004" s="7"/>
      <c r="W2004" s="7"/>
      <c r="X2004" s="4">
        <v>0</v>
      </c>
      <c r="Z2004" s="1">
        <v>436</v>
      </c>
      <c r="AA2004" s="1">
        <v>140</v>
      </c>
      <c r="AB2004" s="1">
        <v>137</v>
      </c>
      <c r="AC2004" s="1">
        <v>3</v>
      </c>
      <c r="AD2004" s="7"/>
      <c r="AE2004" s="7"/>
      <c r="AF2004" s="7"/>
      <c r="AG2004" s="7"/>
      <c r="AH2004" s="1">
        <v>0</v>
      </c>
      <c r="AI2004" s="1">
        <v>0</v>
      </c>
      <c r="AJ2004" s="7"/>
      <c r="AK2004" s="7"/>
      <c r="AL2004" s="7"/>
      <c r="AM2004" s="7"/>
      <c r="AN2004" s="1"/>
      <c r="AO2004" s="1">
        <v>29</v>
      </c>
      <c r="AP2004" s="1"/>
      <c r="AQ2004" s="1">
        <v>10</v>
      </c>
      <c r="AR2004" s="1">
        <v>19</v>
      </c>
      <c r="AS2004" s="7"/>
      <c r="AT2004" s="7"/>
      <c r="AU2004" s="7"/>
      <c r="AV2004" s="7"/>
      <c r="AW2004" s="1"/>
      <c r="AX2004" s="1"/>
      <c r="AY2004" s="7"/>
      <c r="AZ2004" s="1">
        <v>0</v>
      </c>
      <c r="BA2004" s="7"/>
      <c r="BB2004" s="7"/>
      <c r="BC2004" s="7"/>
      <c r="BD2004" s="7"/>
      <c r="BE2004" s="7"/>
      <c r="BF2004" s="7"/>
      <c r="BG2004" s="3"/>
      <c r="BH2004" s="7"/>
      <c r="BI2004" s="7"/>
      <c r="BJ2004" s="7"/>
      <c r="BK2004" s="1"/>
      <c r="BL2004" s="1"/>
      <c r="BM2004" s="1"/>
      <c r="BN2004" s="7"/>
      <c r="BO2004" s="7"/>
      <c r="BP2004" s="1"/>
      <c r="BQ2004" s="7"/>
      <c r="BR2004" s="1"/>
      <c r="BS2004" s="1"/>
      <c r="BT2004" s="1"/>
      <c r="BU2004" s="1"/>
      <c r="BV2004" s="1"/>
      <c r="BW2004" s="1"/>
    </row>
    <row r="2005" spans="1:75">
      <c r="A2005" s="4" t="s">
        <v>109</v>
      </c>
      <c r="B2005" s="18">
        <v>40120</v>
      </c>
      <c r="C2005" s="4" t="s">
        <v>179</v>
      </c>
      <c r="D2005" s="5">
        <v>2009</v>
      </c>
      <c r="E2005" s="4" t="str">
        <f t="shared" si="421"/>
        <v>ClarkGeneral2009</v>
      </c>
      <c r="F2005" s="1">
        <v>219616</v>
      </c>
      <c r="G2005" s="4">
        <v>0</v>
      </c>
      <c r="H2005" s="1"/>
      <c r="I2005" s="1"/>
      <c r="J2005" s="1"/>
      <c r="K2005" s="6">
        <f t="shared" si="422"/>
        <v>0</v>
      </c>
      <c r="M2005" s="4">
        <v>0</v>
      </c>
      <c r="N2005" s="1">
        <v>150673</v>
      </c>
      <c r="O2005" s="1">
        <v>149045</v>
      </c>
      <c r="P2005" s="4">
        <v>0</v>
      </c>
      <c r="Q2005" s="6"/>
      <c r="R2005" s="1">
        <v>1628</v>
      </c>
      <c r="S2005" s="7"/>
      <c r="T2005" s="7"/>
      <c r="U2005" s="7"/>
      <c r="V2005" s="7"/>
      <c r="W2005" s="7"/>
      <c r="X2005" s="4">
        <v>0</v>
      </c>
      <c r="Z2005" s="1">
        <v>1755</v>
      </c>
      <c r="AA2005" s="1">
        <v>741</v>
      </c>
      <c r="AB2005" s="1">
        <v>721</v>
      </c>
      <c r="AC2005" s="1">
        <v>20</v>
      </c>
      <c r="AD2005" s="7"/>
      <c r="AE2005" s="7"/>
      <c r="AF2005" s="7"/>
      <c r="AG2005" s="7"/>
      <c r="AH2005" s="1">
        <v>1</v>
      </c>
      <c r="AI2005" s="1">
        <v>0</v>
      </c>
      <c r="AJ2005" s="7"/>
      <c r="AK2005" s="7"/>
      <c r="AL2005" s="7"/>
      <c r="AM2005" s="7"/>
      <c r="AN2005" s="1"/>
      <c r="AO2005" s="1">
        <v>51</v>
      </c>
      <c r="AP2005" s="1"/>
      <c r="AQ2005" s="1">
        <v>26</v>
      </c>
      <c r="AR2005" s="1">
        <v>25</v>
      </c>
      <c r="AS2005" s="7"/>
      <c r="AT2005" s="7"/>
      <c r="AU2005" s="7"/>
      <c r="AV2005" s="7"/>
      <c r="AW2005" s="1"/>
      <c r="AX2005" s="1"/>
      <c r="AY2005" s="7"/>
      <c r="AZ2005" s="1">
        <v>10</v>
      </c>
      <c r="BA2005" s="7"/>
      <c r="BB2005" s="7"/>
      <c r="BC2005" s="7"/>
      <c r="BD2005" s="7"/>
      <c r="BE2005" s="7"/>
      <c r="BF2005" s="7"/>
      <c r="BG2005" s="3"/>
      <c r="BH2005" s="7"/>
      <c r="BI2005" s="7"/>
      <c r="BJ2005" s="7"/>
      <c r="BK2005" s="1"/>
      <c r="BL2005" s="1"/>
      <c r="BM2005" s="1"/>
      <c r="BN2005" s="7"/>
      <c r="BO2005" s="7"/>
      <c r="BP2005" s="1"/>
      <c r="BQ2005" s="7"/>
      <c r="BR2005" s="1"/>
      <c r="BS2005" s="1"/>
      <c r="BT2005" s="1"/>
      <c r="BU2005" s="1"/>
      <c r="BV2005" s="1"/>
      <c r="BW2005" s="1"/>
    </row>
    <row r="2006" spans="1:75">
      <c r="A2006" s="4" t="s">
        <v>111</v>
      </c>
      <c r="B2006" s="18">
        <v>40120</v>
      </c>
      <c r="C2006" s="4" t="s">
        <v>179</v>
      </c>
      <c r="D2006" s="5">
        <v>2009</v>
      </c>
      <c r="E2006" s="4" t="str">
        <f t="shared" si="421"/>
        <v>ColumbiaGeneral2009</v>
      </c>
      <c r="F2006" s="1">
        <v>2590</v>
      </c>
      <c r="G2006" s="4">
        <v>0</v>
      </c>
      <c r="H2006" s="1"/>
      <c r="I2006" s="1"/>
      <c r="J2006" s="1"/>
      <c r="K2006" s="6">
        <f t="shared" si="422"/>
        <v>0</v>
      </c>
      <c r="M2006" s="4">
        <v>0</v>
      </c>
      <c r="N2006" s="1">
        <v>2205</v>
      </c>
      <c r="O2006" s="1">
        <v>2196</v>
      </c>
      <c r="P2006" s="4">
        <v>0</v>
      </c>
      <c r="Q2006" s="6"/>
      <c r="R2006" s="1">
        <v>9</v>
      </c>
      <c r="S2006" s="7"/>
      <c r="T2006" s="7"/>
      <c r="U2006" s="7"/>
      <c r="V2006" s="7"/>
      <c r="W2006" s="7"/>
      <c r="X2006" s="4">
        <v>0</v>
      </c>
      <c r="Z2006" s="1">
        <v>0</v>
      </c>
      <c r="AA2006" s="1">
        <v>9</v>
      </c>
      <c r="AB2006" s="1">
        <v>9</v>
      </c>
      <c r="AC2006" s="1">
        <v>0</v>
      </c>
      <c r="AD2006" s="7"/>
      <c r="AE2006" s="7"/>
      <c r="AF2006" s="7"/>
      <c r="AG2006" s="7"/>
      <c r="AH2006" s="1">
        <v>0</v>
      </c>
      <c r="AI2006" s="1">
        <v>0</v>
      </c>
      <c r="AJ2006" s="7"/>
      <c r="AK2006" s="7"/>
      <c r="AL2006" s="7"/>
      <c r="AM2006" s="7"/>
      <c r="AN2006" s="1"/>
      <c r="AO2006" s="1">
        <v>1</v>
      </c>
      <c r="AP2006" s="1"/>
      <c r="AQ2006" s="1">
        <v>1</v>
      </c>
      <c r="AR2006" s="1">
        <v>0</v>
      </c>
      <c r="AS2006" s="7"/>
      <c r="AT2006" s="7"/>
      <c r="AU2006" s="7"/>
      <c r="AV2006" s="7"/>
      <c r="AW2006" s="1"/>
      <c r="AX2006" s="1"/>
      <c r="AY2006" s="7"/>
      <c r="AZ2006" s="1">
        <v>0</v>
      </c>
      <c r="BA2006" s="7"/>
      <c r="BB2006" s="7"/>
      <c r="BC2006" s="7"/>
      <c r="BD2006" s="7"/>
      <c r="BE2006" s="7"/>
      <c r="BF2006" s="7"/>
      <c r="BG2006" s="3"/>
      <c r="BH2006" s="7"/>
      <c r="BI2006" s="7"/>
      <c r="BJ2006" s="7"/>
      <c r="BK2006" s="1"/>
      <c r="BL2006" s="1"/>
      <c r="BM2006" s="1"/>
      <c r="BN2006" s="7"/>
      <c r="BO2006" s="7"/>
      <c r="BP2006" s="1"/>
      <c r="BQ2006" s="7"/>
      <c r="BR2006" s="1"/>
      <c r="BS2006" s="1"/>
      <c r="BT2006" s="1"/>
      <c r="BU2006" s="1"/>
      <c r="BV2006" s="1"/>
      <c r="BW2006" s="1"/>
    </row>
    <row r="2007" spans="1:75">
      <c r="A2007" s="4" t="s">
        <v>113</v>
      </c>
      <c r="B2007" s="18">
        <v>40120</v>
      </c>
      <c r="C2007" s="4" t="s">
        <v>179</v>
      </c>
      <c r="D2007" s="5">
        <v>2009</v>
      </c>
      <c r="E2007" s="4" t="str">
        <f t="shared" si="421"/>
        <v>CowlitzGeneral2009</v>
      </c>
      <c r="F2007" s="1">
        <v>55265</v>
      </c>
      <c r="G2007" s="4">
        <v>0</v>
      </c>
      <c r="H2007" s="1"/>
      <c r="I2007" s="1"/>
      <c r="J2007" s="1"/>
      <c r="K2007" s="6">
        <f t="shared" si="422"/>
        <v>0</v>
      </c>
      <c r="M2007" s="4">
        <v>0</v>
      </c>
      <c r="N2007" s="1">
        <v>37934</v>
      </c>
      <c r="O2007" s="1">
        <v>37783</v>
      </c>
      <c r="P2007" s="4">
        <v>0</v>
      </c>
      <c r="Q2007" s="6"/>
      <c r="R2007" s="1">
        <v>151</v>
      </c>
      <c r="S2007" s="7"/>
      <c r="T2007" s="7"/>
      <c r="U2007" s="7"/>
      <c r="V2007" s="7"/>
      <c r="W2007" s="7"/>
      <c r="X2007" s="4">
        <v>0</v>
      </c>
      <c r="Z2007" s="1">
        <v>369</v>
      </c>
      <c r="AA2007" s="1">
        <v>94</v>
      </c>
      <c r="AB2007" s="1">
        <v>92</v>
      </c>
      <c r="AC2007" s="1">
        <v>2</v>
      </c>
      <c r="AD2007" s="7"/>
      <c r="AE2007" s="7"/>
      <c r="AF2007" s="7"/>
      <c r="AG2007" s="7"/>
      <c r="AH2007" s="1">
        <v>0</v>
      </c>
      <c r="AI2007" s="1">
        <v>0</v>
      </c>
      <c r="AJ2007" s="7"/>
      <c r="AK2007" s="7"/>
      <c r="AL2007" s="7"/>
      <c r="AM2007" s="7"/>
      <c r="AN2007" s="1"/>
      <c r="AO2007" s="1">
        <v>20</v>
      </c>
      <c r="AP2007" s="1"/>
      <c r="AQ2007" s="1">
        <v>13</v>
      </c>
      <c r="AR2007" s="1">
        <v>7</v>
      </c>
      <c r="AS2007" s="7"/>
      <c r="AT2007" s="7"/>
      <c r="AU2007" s="7"/>
      <c r="AV2007" s="7"/>
      <c r="AW2007" s="1"/>
      <c r="AX2007" s="1"/>
      <c r="AY2007" s="7"/>
      <c r="AZ2007" s="1">
        <v>11</v>
      </c>
      <c r="BA2007" s="7"/>
      <c r="BB2007" s="7"/>
      <c r="BC2007" s="7"/>
      <c r="BD2007" s="7"/>
      <c r="BE2007" s="7"/>
      <c r="BF2007" s="7"/>
      <c r="BG2007" s="3"/>
      <c r="BH2007" s="7"/>
      <c r="BI2007" s="7"/>
      <c r="BJ2007" s="7"/>
      <c r="BK2007" s="1"/>
      <c r="BL2007" s="1"/>
      <c r="BM2007" s="1"/>
      <c r="BN2007" s="7"/>
      <c r="BO2007" s="7"/>
      <c r="BP2007" s="1"/>
      <c r="BQ2007" s="7"/>
      <c r="BR2007" s="1"/>
      <c r="BS2007" s="1"/>
      <c r="BT2007" s="1"/>
      <c r="BU2007" s="1"/>
      <c r="BV2007" s="1"/>
      <c r="BW2007" s="1"/>
    </row>
    <row r="2008" spans="1:75">
      <c r="A2008" s="4" t="s">
        <v>1243</v>
      </c>
      <c r="B2008" s="18">
        <v>40120</v>
      </c>
      <c r="C2008" s="4" t="s">
        <v>179</v>
      </c>
      <c r="D2008" s="5">
        <v>2009</v>
      </c>
      <c r="E2008" s="4" t="str">
        <f t="shared" si="421"/>
        <v>Douglas*General2009</v>
      </c>
      <c r="F2008" s="1">
        <v>18172</v>
      </c>
      <c r="G2008" s="4">
        <v>0</v>
      </c>
      <c r="H2008" s="1"/>
      <c r="I2008" s="1"/>
      <c r="J2008" s="1"/>
      <c r="K2008" s="6">
        <f t="shared" si="422"/>
        <v>0</v>
      </c>
      <c r="M2008" s="4">
        <v>0</v>
      </c>
      <c r="N2008" s="1">
        <v>13557</v>
      </c>
      <c r="O2008" s="1">
        <v>13458</v>
      </c>
      <c r="P2008" s="4">
        <v>0</v>
      </c>
      <c r="Q2008" s="6"/>
      <c r="R2008" s="1">
        <v>97</v>
      </c>
      <c r="S2008" s="7"/>
      <c r="T2008" s="7"/>
      <c r="U2008" s="7"/>
      <c r="V2008" s="7"/>
      <c r="W2008" s="7"/>
      <c r="X2008" s="4">
        <v>0</v>
      </c>
      <c r="Z2008" s="1">
        <v>106</v>
      </c>
      <c r="AA2008" s="1">
        <v>39</v>
      </c>
      <c r="AB2008" s="1">
        <v>39</v>
      </c>
      <c r="AC2008" s="1">
        <v>0</v>
      </c>
      <c r="AD2008" s="7"/>
      <c r="AE2008" s="7"/>
      <c r="AF2008" s="7"/>
      <c r="AG2008" s="7"/>
      <c r="AH2008" s="1">
        <v>0</v>
      </c>
      <c r="AI2008" s="1">
        <v>0</v>
      </c>
      <c r="AJ2008" s="7"/>
      <c r="AK2008" s="7"/>
      <c r="AL2008" s="7"/>
      <c r="AM2008" s="7"/>
      <c r="AN2008" s="1"/>
      <c r="AO2008" s="1">
        <v>15</v>
      </c>
      <c r="AP2008" s="1"/>
      <c r="AQ2008" s="1">
        <v>11</v>
      </c>
      <c r="AR2008" s="1">
        <v>4</v>
      </c>
      <c r="AS2008" s="7"/>
      <c r="AT2008" s="7"/>
      <c r="AU2008" s="7"/>
      <c r="AV2008" s="7"/>
      <c r="AW2008" s="1"/>
      <c r="AX2008" s="1"/>
      <c r="AY2008" s="7"/>
      <c r="AZ2008" s="1">
        <v>0</v>
      </c>
      <c r="BA2008" s="7"/>
      <c r="BB2008" s="7"/>
      <c r="BC2008" s="7"/>
      <c r="BD2008" s="7"/>
      <c r="BE2008" s="7"/>
      <c r="BF2008" s="7"/>
      <c r="BG2008" s="3"/>
      <c r="BH2008" s="7"/>
      <c r="BI2008" s="7"/>
      <c r="BJ2008" s="7"/>
      <c r="BK2008" s="1"/>
      <c r="BL2008" s="1"/>
      <c r="BM2008" s="1"/>
      <c r="BN2008" s="7"/>
      <c r="BO2008" s="7"/>
      <c r="BP2008" s="1"/>
      <c r="BQ2008" s="7"/>
      <c r="BR2008" s="1"/>
      <c r="BS2008" s="1"/>
      <c r="BT2008" s="1"/>
      <c r="BU2008" s="1"/>
      <c r="BV2008" s="1"/>
      <c r="BW2008" s="1"/>
    </row>
    <row r="2009" spans="1:75">
      <c r="A2009" s="4" t="s">
        <v>117</v>
      </c>
      <c r="B2009" s="18">
        <v>40120</v>
      </c>
      <c r="C2009" s="4" t="s">
        <v>179</v>
      </c>
      <c r="D2009" s="5">
        <v>2009</v>
      </c>
      <c r="E2009" s="4" t="str">
        <f t="shared" si="421"/>
        <v>FerryGeneral2009</v>
      </c>
      <c r="F2009" s="1">
        <v>4280</v>
      </c>
      <c r="G2009" s="4">
        <v>0</v>
      </c>
      <c r="H2009" s="1"/>
      <c r="I2009" s="1"/>
      <c r="J2009" s="1"/>
      <c r="K2009" s="6">
        <f t="shared" si="422"/>
        <v>0</v>
      </c>
      <c r="M2009" s="4">
        <v>0</v>
      </c>
      <c r="N2009" s="1">
        <v>3326</v>
      </c>
      <c r="O2009" s="1">
        <v>3300</v>
      </c>
      <c r="P2009" s="4">
        <v>0</v>
      </c>
      <c r="Q2009" s="6"/>
      <c r="R2009" s="1">
        <v>26</v>
      </c>
      <c r="S2009" s="7"/>
      <c r="T2009" s="7"/>
      <c r="U2009" s="7"/>
      <c r="V2009" s="7"/>
      <c r="W2009" s="7"/>
      <c r="X2009" s="4">
        <v>0</v>
      </c>
      <c r="Z2009" s="1">
        <v>57</v>
      </c>
      <c r="AA2009" s="1">
        <v>22</v>
      </c>
      <c r="AB2009" s="1">
        <v>22</v>
      </c>
      <c r="AC2009" s="1">
        <v>0</v>
      </c>
      <c r="AD2009" s="7"/>
      <c r="AE2009" s="7"/>
      <c r="AF2009" s="7"/>
      <c r="AG2009" s="7"/>
      <c r="AH2009" s="1">
        <v>0</v>
      </c>
      <c r="AI2009" s="1">
        <v>0</v>
      </c>
      <c r="AJ2009" s="7"/>
      <c r="AK2009" s="7"/>
      <c r="AL2009" s="7"/>
      <c r="AM2009" s="7"/>
      <c r="AN2009" s="1"/>
      <c r="AO2009" s="1">
        <v>5</v>
      </c>
      <c r="AP2009" s="1"/>
      <c r="AQ2009" s="1">
        <v>1</v>
      </c>
      <c r="AR2009" s="1">
        <v>4</v>
      </c>
      <c r="AS2009" s="7"/>
      <c r="AT2009" s="7"/>
      <c r="AU2009" s="7"/>
      <c r="AV2009" s="7"/>
      <c r="AW2009" s="1"/>
      <c r="AX2009" s="1"/>
      <c r="AY2009" s="7"/>
      <c r="AZ2009" s="1">
        <v>0</v>
      </c>
      <c r="BA2009" s="7"/>
      <c r="BB2009" s="7"/>
      <c r="BC2009" s="7"/>
      <c r="BD2009" s="7"/>
      <c r="BE2009" s="7"/>
      <c r="BF2009" s="7"/>
      <c r="BG2009" s="3"/>
      <c r="BH2009" s="7"/>
      <c r="BI2009" s="7"/>
      <c r="BJ2009" s="7"/>
      <c r="BK2009" s="1"/>
      <c r="BL2009" s="1"/>
      <c r="BM2009" s="1"/>
      <c r="BN2009" s="7"/>
      <c r="BO2009" s="7"/>
      <c r="BP2009" s="1"/>
      <c r="BQ2009" s="7"/>
      <c r="BR2009" s="1"/>
      <c r="BS2009" s="1"/>
      <c r="BT2009" s="1"/>
      <c r="BU2009" s="1"/>
      <c r="BV2009" s="1"/>
      <c r="BW2009" s="1"/>
    </row>
    <row r="2010" spans="1:75">
      <c r="A2010" s="4" t="s">
        <v>119</v>
      </c>
      <c r="B2010" s="18">
        <v>40120</v>
      </c>
      <c r="C2010" s="4" t="s">
        <v>179</v>
      </c>
      <c r="D2010" s="5">
        <v>2009</v>
      </c>
      <c r="E2010" s="4" t="str">
        <f t="shared" si="421"/>
        <v>FranklinGeneral2009</v>
      </c>
      <c r="F2010" s="1">
        <v>25349</v>
      </c>
      <c r="G2010" s="4">
        <v>0</v>
      </c>
      <c r="H2010" s="1"/>
      <c r="I2010" s="1"/>
      <c r="J2010" s="1"/>
      <c r="K2010" s="6">
        <f t="shared" si="422"/>
        <v>0</v>
      </c>
      <c r="M2010" s="4">
        <v>0</v>
      </c>
      <c r="N2010" s="1">
        <v>17661</v>
      </c>
      <c r="O2010" s="1">
        <v>17557</v>
      </c>
      <c r="P2010" s="4">
        <v>0</v>
      </c>
      <c r="Q2010" s="6"/>
      <c r="R2010" s="1">
        <v>104</v>
      </c>
      <c r="S2010" s="7"/>
      <c r="T2010" s="7"/>
      <c r="U2010" s="7"/>
      <c r="V2010" s="7"/>
      <c r="W2010" s="7"/>
      <c r="X2010" s="4">
        <v>0</v>
      </c>
      <c r="Z2010" s="1">
        <v>163</v>
      </c>
      <c r="AA2010" s="1">
        <v>43</v>
      </c>
      <c r="AB2010" s="1">
        <v>43</v>
      </c>
      <c r="AC2010" s="1">
        <v>0</v>
      </c>
      <c r="AD2010" s="7"/>
      <c r="AE2010" s="7"/>
      <c r="AF2010" s="7"/>
      <c r="AG2010" s="7"/>
      <c r="AH2010" s="1">
        <v>0</v>
      </c>
      <c r="AI2010" s="1">
        <v>0</v>
      </c>
      <c r="AJ2010" s="7"/>
      <c r="AK2010" s="7"/>
      <c r="AL2010" s="7"/>
      <c r="AM2010" s="7"/>
      <c r="AN2010" s="1"/>
      <c r="AO2010" s="1">
        <v>8</v>
      </c>
      <c r="AP2010" s="1"/>
      <c r="AQ2010" s="1">
        <v>4</v>
      </c>
      <c r="AR2010" s="1">
        <v>4</v>
      </c>
      <c r="AS2010" s="7"/>
      <c r="AT2010" s="7"/>
      <c r="AU2010" s="7"/>
      <c r="AV2010" s="7"/>
      <c r="AW2010" s="1"/>
      <c r="AX2010" s="1"/>
      <c r="AY2010" s="7"/>
      <c r="AZ2010" s="1">
        <v>0</v>
      </c>
      <c r="BA2010" s="7"/>
      <c r="BB2010" s="7"/>
      <c r="BC2010" s="7"/>
      <c r="BD2010" s="7"/>
      <c r="BE2010" s="7"/>
      <c r="BF2010" s="7"/>
      <c r="BG2010" s="3"/>
      <c r="BH2010" s="7"/>
      <c r="BI2010" s="7"/>
      <c r="BJ2010" s="7"/>
      <c r="BK2010" s="1"/>
      <c r="BL2010" s="1"/>
      <c r="BM2010" s="1"/>
      <c r="BN2010" s="7"/>
      <c r="BO2010" s="7"/>
      <c r="BP2010" s="1"/>
      <c r="BQ2010" s="7"/>
      <c r="BR2010" s="1"/>
      <c r="BS2010" s="1"/>
      <c r="BT2010" s="1"/>
      <c r="BU2010" s="1"/>
      <c r="BV2010" s="1"/>
      <c r="BW2010" s="1"/>
    </row>
    <row r="2011" spans="1:75">
      <c r="A2011" s="4" t="s">
        <v>121</v>
      </c>
      <c r="B2011" s="18">
        <v>40120</v>
      </c>
      <c r="C2011" s="4" t="s">
        <v>179</v>
      </c>
      <c r="D2011" s="5">
        <v>2009</v>
      </c>
      <c r="E2011" s="4" t="str">
        <f t="shared" si="421"/>
        <v>GarfieldGeneral2009</v>
      </c>
      <c r="F2011" s="1">
        <v>1537</v>
      </c>
      <c r="G2011" s="4">
        <v>0</v>
      </c>
      <c r="H2011" s="1"/>
      <c r="I2011" s="1"/>
      <c r="J2011" s="1"/>
      <c r="K2011" s="6">
        <f t="shared" si="422"/>
        <v>0</v>
      </c>
      <c r="M2011" s="4">
        <v>0</v>
      </c>
      <c r="N2011" s="1">
        <v>1214</v>
      </c>
      <c r="O2011" s="1">
        <v>1210</v>
      </c>
      <c r="P2011" s="4">
        <v>0</v>
      </c>
      <c r="Q2011" s="6"/>
      <c r="R2011" s="1">
        <v>4</v>
      </c>
      <c r="S2011" s="7"/>
      <c r="T2011" s="7"/>
      <c r="U2011" s="7"/>
      <c r="V2011" s="7"/>
      <c r="W2011" s="7"/>
      <c r="X2011" s="4">
        <v>0</v>
      </c>
      <c r="Z2011" s="1">
        <v>17</v>
      </c>
      <c r="AA2011" s="1">
        <v>6</v>
      </c>
      <c r="AB2011" s="1">
        <v>5</v>
      </c>
      <c r="AC2011" s="1">
        <v>1</v>
      </c>
      <c r="AD2011" s="7"/>
      <c r="AE2011" s="7"/>
      <c r="AF2011" s="7"/>
      <c r="AG2011" s="7"/>
      <c r="AH2011" s="1">
        <v>0</v>
      </c>
      <c r="AI2011" s="1">
        <v>0</v>
      </c>
      <c r="AJ2011" s="7"/>
      <c r="AK2011" s="7"/>
      <c r="AL2011" s="7"/>
      <c r="AM2011" s="7"/>
      <c r="AN2011" s="1"/>
      <c r="AO2011" s="1">
        <v>0</v>
      </c>
      <c r="AP2011" s="1"/>
      <c r="AQ2011" s="1">
        <v>0</v>
      </c>
      <c r="AR2011" s="1">
        <v>0</v>
      </c>
      <c r="AS2011" s="7"/>
      <c r="AT2011" s="7"/>
      <c r="AU2011" s="7"/>
      <c r="AV2011" s="7"/>
      <c r="AW2011" s="1"/>
      <c r="AX2011" s="1"/>
      <c r="AY2011" s="7"/>
      <c r="AZ2011" s="1">
        <v>0</v>
      </c>
      <c r="BA2011" s="7"/>
      <c r="BB2011" s="7"/>
      <c r="BC2011" s="7"/>
      <c r="BD2011" s="7"/>
      <c r="BE2011" s="7"/>
      <c r="BF2011" s="7"/>
      <c r="BG2011" s="3"/>
      <c r="BH2011" s="7"/>
      <c r="BI2011" s="7"/>
      <c r="BJ2011" s="7"/>
      <c r="BK2011" s="1"/>
      <c r="BL2011" s="1"/>
      <c r="BM2011" s="1"/>
      <c r="BN2011" s="7"/>
      <c r="BO2011" s="7"/>
      <c r="BP2011" s="1"/>
      <c r="BQ2011" s="7"/>
      <c r="BR2011" s="1"/>
      <c r="BS2011" s="1"/>
      <c r="BT2011" s="1"/>
      <c r="BU2011" s="1"/>
      <c r="BV2011" s="1"/>
      <c r="BW2011" s="1"/>
    </row>
    <row r="2012" spans="1:75">
      <c r="A2012" s="4" t="s">
        <v>123</v>
      </c>
      <c r="B2012" s="18">
        <v>40120</v>
      </c>
      <c r="C2012" s="4" t="s">
        <v>179</v>
      </c>
      <c r="D2012" s="5">
        <v>2009</v>
      </c>
      <c r="E2012" s="4" t="str">
        <f t="shared" si="421"/>
        <v>GrantGeneral2009</v>
      </c>
      <c r="F2012" s="1">
        <v>33532</v>
      </c>
      <c r="G2012" s="4">
        <v>0</v>
      </c>
      <c r="H2012" s="1"/>
      <c r="I2012" s="1"/>
      <c r="J2012" s="1"/>
      <c r="K2012" s="6">
        <f t="shared" si="422"/>
        <v>0</v>
      </c>
      <c r="M2012" s="4">
        <v>0</v>
      </c>
      <c r="N2012" s="1">
        <v>25543</v>
      </c>
      <c r="O2012" s="1">
        <v>25425</v>
      </c>
      <c r="P2012" s="4">
        <v>0</v>
      </c>
      <c r="Q2012" s="6"/>
      <c r="R2012" s="1">
        <v>118</v>
      </c>
      <c r="S2012" s="7"/>
      <c r="T2012" s="7"/>
      <c r="U2012" s="7"/>
      <c r="V2012" s="7"/>
      <c r="W2012" s="7"/>
      <c r="X2012" s="4">
        <v>0</v>
      </c>
      <c r="Z2012" s="1">
        <v>259</v>
      </c>
      <c r="AA2012" s="1">
        <v>97</v>
      </c>
      <c r="AB2012" s="1">
        <v>96</v>
      </c>
      <c r="AC2012" s="1">
        <v>1</v>
      </c>
      <c r="AD2012" s="7"/>
      <c r="AE2012" s="7"/>
      <c r="AF2012" s="7"/>
      <c r="AG2012" s="7"/>
      <c r="AH2012" s="1">
        <v>0</v>
      </c>
      <c r="AI2012" s="1">
        <v>0</v>
      </c>
      <c r="AJ2012" s="7"/>
      <c r="AK2012" s="7"/>
      <c r="AL2012" s="7"/>
      <c r="AM2012" s="7"/>
      <c r="AN2012" s="1"/>
      <c r="AO2012" s="1">
        <v>77</v>
      </c>
      <c r="AP2012" s="1"/>
      <c r="AQ2012" s="1">
        <v>55</v>
      </c>
      <c r="AR2012" s="1">
        <v>22</v>
      </c>
      <c r="AS2012" s="7"/>
      <c r="AT2012" s="7"/>
      <c r="AU2012" s="7"/>
      <c r="AV2012" s="7"/>
      <c r="AW2012" s="1"/>
      <c r="AX2012" s="1"/>
      <c r="AY2012" s="7"/>
      <c r="AZ2012" s="1">
        <v>0</v>
      </c>
      <c r="BA2012" s="7"/>
      <c r="BB2012" s="7"/>
      <c r="BC2012" s="7"/>
      <c r="BD2012" s="7"/>
      <c r="BE2012" s="7"/>
      <c r="BF2012" s="7"/>
      <c r="BG2012" s="3"/>
      <c r="BH2012" s="7"/>
      <c r="BI2012" s="7"/>
      <c r="BJ2012" s="7"/>
      <c r="BK2012" s="1"/>
      <c r="BL2012" s="1"/>
      <c r="BM2012" s="1"/>
      <c r="BN2012" s="7"/>
      <c r="BO2012" s="7"/>
      <c r="BP2012" s="1"/>
      <c r="BQ2012" s="7"/>
      <c r="BR2012" s="1"/>
      <c r="BS2012" s="1"/>
      <c r="BT2012" s="1"/>
      <c r="BU2012" s="1"/>
      <c r="BV2012" s="1"/>
      <c r="BW2012" s="1"/>
    </row>
    <row r="2013" spans="1:75">
      <c r="A2013" s="4" t="s">
        <v>1244</v>
      </c>
      <c r="B2013" s="18">
        <v>40120</v>
      </c>
      <c r="C2013" s="4" t="s">
        <v>179</v>
      </c>
      <c r="D2013" s="5">
        <v>2009</v>
      </c>
      <c r="E2013" s="4" t="str">
        <f t="shared" si="421"/>
        <v>Grays Harbor*General2009</v>
      </c>
      <c r="F2013" s="1">
        <v>35791</v>
      </c>
      <c r="G2013" s="4">
        <v>0</v>
      </c>
      <c r="H2013" s="1"/>
      <c r="I2013" s="1"/>
      <c r="J2013" s="1"/>
      <c r="K2013" s="6">
        <f t="shared" si="422"/>
        <v>0</v>
      </c>
      <c r="M2013" s="4">
        <v>0</v>
      </c>
      <c r="N2013" s="1">
        <v>26271</v>
      </c>
      <c r="O2013" s="1">
        <v>26050</v>
      </c>
      <c r="P2013" s="4">
        <v>0</v>
      </c>
      <c r="Q2013" s="6"/>
      <c r="R2013" s="1">
        <v>222</v>
      </c>
      <c r="S2013" s="7"/>
      <c r="T2013" s="7"/>
      <c r="U2013" s="7"/>
      <c r="V2013" s="7"/>
      <c r="W2013" s="7"/>
      <c r="X2013" s="4">
        <v>0</v>
      </c>
      <c r="Z2013" s="1">
        <v>144</v>
      </c>
      <c r="AA2013" s="1">
        <v>51</v>
      </c>
      <c r="AB2013" s="1">
        <v>51</v>
      </c>
      <c r="AC2013" s="1">
        <v>0</v>
      </c>
      <c r="AD2013" s="7"/>
      <c r="AE2013" s="7"/>
      <c r="AF2013" s="7"/>
      <c r="AG2013" s="7"/>
      <c r="AH2013" s="1">
        <v>3</v>
      </c>
      <c r="AI2013" s="1">
        <v>3</v>
      </c>
      <c r="AJ2013" s="7"/>
      <c r="AK2013" s="7"/>
      <c r="AL2013" s="7"/>
      <c r="AM2013" s="7"/>
      <c r="AN2013" s="1"/>
      <c r="AO2013" s="1">
        <v>30</v>
      </c>
      <c r="AP2013" s="1"/>
      <c r="AQ2013" s="1">
        <v>18</v>
      </c>
      <c r="AR2013" s="1">
        <v>12</v>
      </c>
      <c r="AS2013" s="7"/>
      <c r="AT2013" s="7"/>
      <c r="AU2013" s="7"/>
      <c r="AV2013" s="7"/>
      <c r="AW2013" s="1"/>
      <c r="AX2013" s="1"/>
      <c r="AY2013" s="7"/>
      <c r="AZ2013" s="1">
        <v>0</v>
      </c>
      <c r="BA2013" s="7"/>
      <c r="BB2013" s="7"/>
      <c r="BC2013" s="7"/>
      <c r="BD2013" s="7"/>
      <c r="BE2013" s="7"/>
      <c r="BF2013" s="7"/>
      <c r="BG2013" s="3"/>
      <c r="BH2013" s="7"/>
      <c r="BI2013" s="7"/>
      <c r="BJ2013" s="7"/>
      <c r="BK2013" s="1"/>
      <c r="BL2013" s="1"/>
      <c r="BM2013" s="1"/>
      <c r="BN2013" s="7"/>
      <c r="BO2013" s="7"/>
      <c r="BP2013" s="1"/>
      <c r="BQ2013" s="7"/>
      <c r="BR2013" s="1"/>
      <c r="BS2013" s="1"/>
      <c r="BT2013" s="1"/>
      <c r="BU2013" s="1"/>
      <c r="BV2013" s="1"/>
      <c r="BW2013" s="1"/>
    </row>
    <row r="2014" spans="1:75">
      <c r="A2014" s="4" t="s">
        <v>1192</v>
      </c>
      <c r="B2014" s="18">
        <v>40120</v>
      </c>
      <c r="C2014" s="4" t="s">
        <v>179</v>
      </c>
      <c r="D2014" s="5">
        <v>2009</v>
      </c>
      <c r="E2014" s="4" t="str">
        <f t="shared" si="421"/>
        <v>Island*General2009</v>
      </c>
      <c r="F2014" s="1">
        <v>47782</v>
      </c>
      <c r="G2014" s="4">
        <v>0</v>
      </c>
      <c r="H2014" s="1"/>
      <c r="I2014" s="1"/>
      <c r="J2014" s="1"/>
      <c r="K2014" s="6">
        <f t="shared" si="422"/>
        <v>0</v>
      </c>
      <c r="M2014" s="4">
        <v>0</v>
      </c>
      <c r="N2014" s="1">
        <v>36784</v>
      </c>
      <c r="O2014" s="1">
        <v>36513</v>
      </c>
      <c r="P2014" s="4">
        <v>0</v>
      </c>
      <c r="Q2014" s="6"/>
      <c r="R2014" s="1">
        <v>269</v>
      </c>
      <c r="S2014" s="7"/>
      <c r="T2014" s="7"/>
      <c r="U2014" s="7"/>
      <c r="V2014" s="7"/>
      <c r="W2014" s="7"/>
      <c r="X2014" s="4">
        <v>0</v>
      </c>
      <c r="Z2014" s="1">
        <v>2674</v>
      </c>
      <c r="AA2014" s="1">
        <v>946</v>
      </c>
      <c r="AB2014" s="1">
        <v>936</v>
      </c>
      <c r="AC2014" s="1">
        <v>10</v>
      </c>
      <c r="AD2014" s="7"/>
      <c r="AE2014" s="7"/>
      <c r="AF2014" s="7"/>
      <c r="AG2014" s="7"/>
      <c r="AH2014" s="1">
        <v>0</v>
      </c>
      <c r="AI2014" s="1">
        <v>0</v>
      </c>
      <c r="AJ2014" s="7"/>
      <c r="AK2014" s="7"/>
      <c r="AL2014" s="7"/>
      <c r="AM2014" s="7"/>
      <c r="AN2014" s="1"/>
      <c r="AO2014" s="1">
        <v>122</v>
      </c>
      <c r="AP2014" s="1"/>
      <c r="AQ2014" s="1">
        <v>110</v>
      </c>
      <c r="AR2014" s="1">
        <v>12</v>
      </c>
      <c r="AS2014" s="7"/>
      <c r="AT2014" s="7"/>
      <c r="AU2014" s="7"/>
      <c r="AV2014" s="7"/>
      <c r="AW2014" s="1"/>
      <c r="AX2014" s="1"/>
      <c r="AY2014" s="7"/>
      <c r="AZ2014" s="1">
        <v>0</v>
      </c>
      <c r="BA2014" s="7"/>
      <c r="BB2014" s="7"/>
      <c r="BC2014" s="7"/>
      <c r="BD2014" s="7"/>
      <c r="BE2014" s="7"/>
      <c r="BF2014" s="7"/>
      <c r="BG2014" s="3"/>
      <c r="BH2014" s="7"/>
      <c r="BI2014" s="7"/>
      <c r="BJ2014" s="7"/>
      <c r="BK2014" s="1"/>
      <c r="BL2014" s="1"/>
      <c r="BM2014" s="1"/>
      <c r="BN2014" s="7"/>
      <c r="BO2014" s="7"/>
      <c r="BP2014" s="1"/>
      <c r="BQ2014" s="7"/>
      <c r="BR2014" s="1"/>
      <c r="BS2014" s="1"/>
      <c r="BT2014" s="1"/>
      <c r="BU2014" s="1"/>
      <c r="BV2014" s="1"/>
      <c r="BW2014" s="1"/>
    </row>
    <row r="2015" spans="1:75">
      <c r="A2015" s="4" t="s">
        <v>129</v>
      </c>
      <c r="B2015" s="18">
        <v>40120</v>
      </c>
      <c r="C2015" s="4" t="s">
        <v>179</v>
      </c>
      <c r="D2015" s="5">
        <v>2009</v>
      </c>
      <c r="E2015" s="4" t="str">
        <f t="shared" si="421"/>
        <v>JeffersonGeneral2009</v>
      </c>
      <c r="F2015" s="1">
        <v>21746</v>
      </c>
      <c r="G2015" s="4">
        <v>0</v>
      </c>
      <c r="H2015" s="1"/>
      <c r="I2015" s="1"/>
      <c r="J2015" s="1"/>
      <c r="K2015" s="6">
        <f t="shared" si="422"/>
        <v>0</v>
      </c>
      <c r="M2015" s="4">
        <v>0</v>
      </c>
      <c r="N2015" s="1">
        <v>17827</v>
      </c>
      <c r="O2015" s="1">
        <v>17738</v>
      </c>
      <c r="P2015" s="4">
        <v>0</v>
      </c>
      <c r="Q2015" s="6"/>
      <c r="R2015" s="1">
        <v>89</v>
      </c>
      <c r="S2015" s="7"/>
      <c r="T2015" s="7"/>
      <c r="U2015" s="7"/>
      <c r="V2015" s="7"/>
      <c r="W2015" s="7"/>
      <c r="X2015" s="4">
        <v>0</v>
      </c>
      <c r="Z2015" s="1">
        <v>258</v>
      </c>
      <c r="AA2015" s="1">
        <v>102</v>
      </c>
      <c r="AB2015" s="1">
        <v>102</v>
      </c>
      <c r="AC2015" s="1">
        <v>0</v>
      </c>
      <c r="AD2015" s="7"/>
      <c r="AE2015" s="7"/>
      <c r="AF2015" s="7"/>
      <c r="AG2015" s="7"/>
      <c r="AH2015" s="1">
        <v>0</v>
      </c>
      <c r="AI2015" s="1">
        <v>0</v>
      </c>
      <c r="AJ2015" s="7"/>
      <c r="AK2015" s="7"/>
      <c r="AL2015" s="7"/>
      <c r="AM2015" s="7"/>
      <c r="AN2015" s="1"/>
      <c r="AO2015" s="1">
        <v>15</v>
      </c>
      <c r="AP2015" s="1"/>
      <c r="AQ2015" s="1">
        <v>6</v>
      </c>
      <c r="AR2015" s="1">
        <v>9</v>
      </c>
      <c r="AS2015" s="7"/>
      <c r="AT2015" s="7"/>
      <c r="AU2015" s="7"/>
      <c r="AV2015" s="7"/>
      <c r="AW2015" s="1"/>
      <c r="AX2015" s="1"/>
      <c r="AY2015" s="7"/>
      <c r="AZ2015" s="1">
        <v>2</v>
      </c>
      <c r="BA2015" s="7"/>
      <c r="BB2015" s="7"/>
      <c r="BC2015" s="7"/>
      <c r="BD2015" s="7"/>
      <c r="BE2015" s="7"/>
      <c r="BF2015" s="7"/>
      <c r="BG2015" s="3"/>
      <c r="BH2015" s="7"/>
      <c r="BI2015" s="7"/>
      <c r="BJ2015" s="7"/>
      <c r="BK2015" s="1"/>
      <c r="BL2015" s="1"/>
      <c r="BM2015" s="1"/>
      <c r="BN2015" s="7"/>
      <c r="BO2015" s="7"/>
      <c r="BP2015" s="1"/>
      <c r="BQ2015" s="7"/>
      <c r="BR2015" s="1"/>
      <c r="BS2015" s="1"/>
      <c r="BT2015" s="1"/>
      <c r="BU2015" s="1"/>
      <c r="BV2015" s="1"/>
      <c r="BW2015" s="1"/>
    </row>
    <row r="2016" spans="1:75">
      <c r="A2016" s="4" t="s">
        <v>131</v>
      </c>
      <c r="B2016" s="18">
        <v>40120</v>
      </c>
      <c r="C2016" s="4" t="s">
        <v>179</v>
      </c>
      <c r="D2016" s="5">
        <v>2009</v>
      </c>
      <c r="E2016" s="4" t="str">
        <f t="shared" si="421"/>
        <v>KingGeneral2009</v>
      </c>
      <c r="F2016" s="1">
        <v>1069791</v>
      </c>
      <c r="G2016" s="4">
        <v>0</v>
      </c>
      <c r="H2016" s="1"/>
      <c r="I2016" s="1"/>
      <c r="J2016" s="1"/>
      <c r="K2016" s="6">
        <f t="shared" si="422"/>
        <v>0</v>
      </c>
      <c r="M2016" s="4">
        <v>0</v>
      </c>
      <c r="N2016" s="1">
        <v>786461</v>
      </c>
      <c r="O2016" s="1">
        <v>766477</v>
      </c>
      <c r="P2016" s="4">
        <v>0</v>
      </c>
      <c r="Q2016" s="6"/>
      <c r="R2016" s="1">
        <v>19984</v>
      </c>
      <c r="S2016" s="7"/>
      <c r="T2016" s="7"/>
      <c r="U2016" s="7"/>
      <c r="V2016" s="7"/>
      <c r="W2016" s="7"/>
      <c r="X2016" s="4">
        <v>0</v>
      </c>
      <c r="Z2016" s="1">
        <v>12757</v>
      </c>
      <c r="AA2016" s="1">
        <v>4728</v>
      </c>
      <c r="AB2016" s="1">
        <v>4645</v>
      </c>
      <c r="AC2016" s="1">
        <v>83</v>
      </c>
      <c r="AD2016" s="7"/>
      <c r="AE2016" s="7"/>
      <c r="AF2016" s="7"/>
      <c r="AG2016" s="7"/>
      <c r="AH2016" s="1">
        <v>41</v>
      </c>
      <c r="AI2016" s="1">
        <v>41</v>
      </c>
      <c r="AJ2016" s="7"/>
      <c r="AK2016" s="7"/>
      <c r="AL2016" s="7"/>
      <c r="AM2016" s="7"/>
      <c r="AN2016" s="1"/>
      <c r="AO2016" s="1">
        <v>604</v>
      </c>
      <c r="AP2016" s="1"/>
      <c r="AQ2016" s="1">
        <v>376</v>
      </c>
      <c r="AR2016" s="1">
        <v>228</v>
      </c>
      <c r="AS2016" s="7"/>
      <c r="AT2016" s="7"/>
      <c r="AU2016" s="7"/>
      <c r="AV2016" s="7"/>
      <c r="AW2016" s="1"/>
      <c r="AX2016" s="1"/>
      <c r="AY2016" s="7"/>
      <c r="AZ2016" s="1">
        <v>2286</v>
      </c>
      <c r="BA2016" s="7"/>
      <c r="BB2016" s="7"/>
      <c r="BC2016" s="7"/>
      <c r="BD2016" s="7"/>
      <c r="BE2016" s="7"/>
      <c r="BF2016" s="7"/>
      <c r="BG2016" s="3"/>
      <c r="BH2016" s="7"/>
      <c r="BI2016" s="7"/>
      <c r="BJ2016" s="7"/>
      <c r="BK2016" s="1"/>
      <c r="BL2016" s="1"/>
      <c r="BM2016" s="1"/>
      <c r="BN2016" s="7"/>
      <c r="BO2016" s="7"/>
      <c r="BP2016" s="1"/>
      <c r="BQ2016" s="7"/>
      <c r="BR2016" s="1"/>
      <c r="BS2016" s="1"/>
      <c r="BT2016" s="1"/>
      <c r="BU2016" s="1"/>
      <c r="BV2016" s="1"/>
      <c r="BW2016" s="1"/>
    </row>
    <row r="2017" spans="1:75">
      <c r="A2017" s="4" t="s">
        <v>133</v>
      </c>
      <c r="B2017" s="18">
        <v>40120</v>
      </c>
      <c r="C2017" s="4" t="s">
        <v>179</v>
      </c>
      <c r="D2017" s="5">
        <v>2009</v>
      </c>
      <c r="E2017" s="4" t="str">
        <f t="shared" si="421"/>
        <v>KitsapGeneral2009</v>
      </c>
      <c r="F2017" s="1">
        <v>143796</v>
      </c>
      <c r="G2017" s="4">
        <v>0</v>
      </c>
      <c r="H2017" s="1"/>
      <c r="I2017" s="1"/>
      <c r="J2017" s="1"/>
      <c r="K2017" s="6">
        <f t="shared" si="422"/>
        <v>0</v>
      </c>
      <c r="M2017" s="4">
        <v>0</v>
      </c>
      <c r="N2017" s="1">
        <v>106724</v>
      </c>
      <c r="O2017" s="1">
        <v>105747</v>
      </c>
      <c r="P2017" s="4">
        <v>0</v>
      </c>
      <c r="Q2017" s="6"/>
      <c r="R2017" s="1">
        <v>977</v>
      </c>
      <c r="S2017" s="7"/>
      <c r="T2017" s="7"/>
      <c r="U2017" s="7"/>
      <c r="V2017" s="7"/>
      <c r="W2017" s="7"/>
      <c r="X2017" s="4">
        <v>0</v>
      </c>
      <c r="Z2017" s="1">
        <v>6299</v>
      </c>
      <c r="AA2017" s="1">
        <v>2790</v>
      </c>
      <c r="AB2017" s="1">
        <v>2752</v>
      </c>
      <c r="AC2017" s="1">
        <v>38</v>
      </c>
      <c r="AD2017" s="7"/>
      <c r="AE2017" s="7"/>
      <c r="AF2017" s="7"/>
      <c r="AG2017" s="7"/>
      <c r="AH2017" s="1">
        <v>7</v>
      </c>
      <c r="AI2017" s="1">
        <v>7</v>
      </c>
      <c r="AJ2017" s="7"/>
      <c r="AK2017" s="7"/>
      <c r="AL2017" s="7"/>
      <c r="AM2017" s="7"/>
      <c r="AN2017" s="1"/>
      <c r="AO2017" s="1">
        <v>114</v>
      </c>
      <c r="AP2017" s="1"/>
      <c r="AQ2017" s="1">
        <v>87</v>
      </c>
      <c r="AR2017" s="1">
        <v>27</v>
      </c>
      <c r="AS2017" s="7"/>
      <c r="AT2017" s="7"/>
      <c r="AU2017" s="7"/>
      <c r="AV2017" s="7"/>
      <c r="AW2017" s="1"/>
      <c r="AX2017" s="1"/>
      <c r="AY2017" s="7"/>
      <c r="AZ2017" s="1">
        <v>426</v>
      </c>
      <c r="BA2017" s="7"/>
      <c r="BB2017" s="7"/>
      <c r="BC2017" s="7"/>
      <c r="BD2017" s="7"/>
      <c r="BE2017" s="7"/>
      <c r="BF2017" s="7"/>
      <c r="BG2017" s="3"/>
      <c r="BH2017" s="7"/>
      <c r="BI2017" s="7"/>
      <c r="BJ2017" s="7"/>
      <c r="BK2017" s="1"/>
      <c r="BL2017" s="1"/>
      <c r="BM2017" s="1"/>
      <c r="BN2017" s="7"/>
      <c r="BO2017" s="7"/>
      <c r="BP2017" s="1"/>
      <c r="BQ2017" s="7"/>
      <c r="BR2017" s="1"/>
      <c r="BS2017" s="1"/>
      <c r="BT2017" s="1"/>
      <c r="BU2017" s="1"/>
      <c r="BV2017" s="1"/>
      <c r="BW2017" s="1"/>
    </row>
    <row r="2018" spans="1:75">
      <c r="A2018" s="4" t="s">
        <v>135</v>
      </c>
      <c r="B2018" s="18">
        <v>40120</v>
      </c>
      <c r="C2018" s="4" t="s">
        <v>179</v>
      </c>
      <c r="D2018" s="5">
        <v>2009</v>
      </c>
      <c r="E2018" s="4" t="str">
        <f t="shared" si="421"/>
        <v>KittitasGeneral2009</v>
      </c>
      <c r="F2018" s="1">
        <v>20193</v>
      </c>
      <c r="G2018" s="4">
        <v>0</v>
      </c>
      <c r="H2018" s="1"/>
      <c r="I2018" s="1"/>
      <c r="J2018" s="1"/>
      <c r="K2018" s="6">
        <f t="shared" si="422"/>
        <v>0</v>
      </c>
      <c r="M2018" s="4">
        <v>0</v>
      </c>
      <c r="N2018" s="1">
        <v>15473</v>
      </c>
      <c r="O2018" s="1">
        <v>15391</v>
      </c>
      <c r="P2018" s="4">
        <v>0</v>
      </c>
      <c r="Q2018" s="6"/>
      <c r="R2018" s="1">
        <v>82</v>
      </c>
      <c r="S2018" s="7"/>
      <c r="T2018" s="7"/>
      <c r="U2018" s="7"/>
      <c r="V2018" s="7"/>
      <c r="W2018" s="7"/>
      <c r="X2018" s="4">
        <v>0</v>
      </c>
      <c r="Z2018" s="1">
        <v>114</v>
      </c>
      <c r="AA2018" s="1">
        <v>53</v>
      </c>
      <c r="AB2018" s="1">
        <v>52</v>
      </c>
      <c r="AC2018" s="1">
        <v>1</v>
      </c>
      <c r="AD2018" s="7"/>
      <c r="AE2018" s="7"/>
      <c r="AF2018" s="7"/>
      <c r="AG2018" s="7"/>
      <c r="AH2018" s="1">
        <v>0</v>
      </c>
      <c r="AI2018" s="1">
        <v>0</v>
      </c>
      <c r="AJ2018" s="7"/>
      <c r="AK2018" s="7"/>
      <c r="AL2018" s="7"/>
      <c r="AM2018" s="7"/>
      <c r="AN2018" s="1"/>
      <c r="AO2018" s="1">
        <v>66</v>
      </c>
      <c r="AP2018" s="1"/>
      <c r="AQ2018" s="1">
        <v>21</v>
      </c>
      <c r="AR2018" s="1">
        <v>45</v>
      </c>
      <c r="AS2018" s="7"/>
      <c r="AT2018" s="7"/>
      <c r="AU2018" s="7"/>
      <c r="AV2018" s="7"/>
      <c r="AW2018" s="1"/>
      <c r="AX2018" s="1"/>
      <c r="AY2018" s="7"/>
      <c r="AZ2018" s="1">
        <v>4</v>
      </c>
      <c r="BA2018" s="7"/>
      <c r="BB2018" s="7"/>
      <c r="BC2018" s="7"/>
      <c r="BD2018" s="7"/>
      <c r="BE2018" s="7"/>
      <c r="BF2018" s="7"/>
      <c r="BG2018" s="3"/>
      <c r="BH2018" s="7"/>
      <c r="BI2018" s="7"/>
      <c r="BJ2018" s="7"/>
      <c r="BK2018" s="1"/>
      <c r="BL2018" s="1"/>
      <c r="BM2018" s="1"/>
      <c r="BN2018" s="7"/>
      <c r="BO2018" s="7"/>
      <c r="BP2018" s="1"/>
      <c r="BQ2018" s="7"/>
      <c r="BR2018" s="1"/>
      <c r="BS2018" s="1"/>
      <c r="BT2018" s="1"/>
      <c r="BU2018" s="1"/>
      <c r="BV2018" s="1"/>
      <c r="BW2018" s="1"/>
    </row>
    <row r="2019" spans="1:75">
      <c r="A2019" s="4" t="s">
        <v>137</v>
      </c>
      <c r="B2019" s="18">
        <v>40120</v>
      </c>
      <c r="C2019" s="4" t="s">
        <v>179</v>
      </c>
      <c r="D2019" s="5">
        <v>2009</v>
      </c>
      <c r="E2019" s="4" t="str">
        <f t="shared" si="421"/>
        <v>KlickitatGeneral2009</v>
      </c>
      <c r="F2019" s="1">
        <v>12415</v>
      </c>
      <c r="G2019" s="4">
        <v>0</v>
      </c>
      <c r="H2019" s="1"/>
      <c r="I2019" s="1"/>
      <c r="J2019" s="1"/>
      <c r="K2019" s="6">
        <f t="shared" si="422"/>
        <v>0</v>
      </c>
      <c r="M2019" s="4">
        <v>0</v>
      </c>
      <c r="N2019" s="1">
        <v>8932</v>
      </c>
      <c r="O2019" s="1">
        <v>8905</v>
      </c>
      <c r="P2019" s="4">
        <v>0</v>
      </c>
      <c r="Q2019" s="6"/>
      <c r="R2019" s="1">
        <v>27</v>
      </c>
      <c r="S2019" s="7"/>
      <c r="T2019" s="7"/>
      <c r="U2019" s="7"/>
      <c r="V2019" s="7"/>
      <c r="W2019" s="7"/>
      <c r="X2019" s="4">
        <v>0</v>
      </c>
      <c r="Z2019" s="1">
        <v>118</v>
      </c>
      <c r="AA2019" s="1">
        <v>42</v>
      </c>
      <c r="AB2019" s="1">
        <v>42</v>
      </c>
      <c r="AC2019" s="1">
        <v>0</v>
      </c>
      <c r="AD2019" s="7"/>
      <c r="AE2019" s="7"/>
      <c r="AF2019" s="7"/>
      <c r="AG2019" s="7"/>
      <c r="AH2019" s="1">
        <v>1</v>
      </c>
      <c r="AI2019" s="1">
        <v>1</v>
      </c>
      <c r="AJ2019" s="7"/>
      <c r="AK2019" s="7"/>
      <c r="AL2019" s="7"/>
      <c r="AM2019" s="7"/>
      <c r="AN2019" s="1"/>
      <c r="AO2019" s="1">
        <v>1</v>
      </c>
      <c r="AP2019" s="1"/>
      <c r="AQ2019" s="1">
        <v>1</v>
      </c>
      <c r="AR2019" s="1">
        <v>0</v>
      </c>
      <c r="AS2019" s="7"/>
      <c r="AT2019" s="7"/>
      <c r="AU2019" s="7"/>
      <c r="AV2019" s="7"/>
      <c r="AW2019" s="1"/>
      <c r="AX2019" s="1"/>
      <c r="AY2019" s="7"/>
      <c r="AZ2019" s="1">
        <v>0</v>
      </c>
      <c r="BA2019" s="7"/>
      <c r="BB2019" s="7"/>
      <c r="BC2019" s="7"/>
      <c r="BD2019" s="7"/>
      <c r="BE2019" s="7"/>
      <c r="BF2019" s="7"/>
      <c r="BG2019" s="3"/>
      <c r="BH2019" s="7"/>
      <c r="BI2019" s="7"/>
      <c r="BJ2019" s="7"/>
      <c r="BK2019" s="1"/>
      <c r="BL2019" s="1"/>
      <c r="BM2019" s="1"/>
      <c r="BN2019" s="7"/>
      <c r="BO2019" s="7"/>
      <c r="BP2019" s="1"/>
      <c r="BQ2019" s="7"/>
      <c r="BR2019" s="1"/>
      <c r="BS2019" s="1"/>
      <c r="BT2019" s="1"/>
      <c r="BU2019" s="1"/>
      <c r="BV2019" s="1"/>
      <c r="BW2019" s="1"/>
    </row>
    <row r="2020" spans="1:75">
      <c r="A2020" s="4" t="s">
        <v>139</v>
      </c>
      <c r="B2020" s="18">
        <v>40120</v>
      </c>
      <c r="C2020" s="4" t="s">
        <v>179</v>
      </c>
      <c r="D2020" s="5">
        <v>2009</v>
      </c>
      <c r="E2020" s="4" t="str">
        <f t="shared" si="421"/>
        <v>LewisGeneral2009</v>
      </c>
      <c r="F2020" s="1">
        <v>41972</v>
      </c>
      <c r="G2020" s="4">
        <v>0</v>
      </c>
      <c r="H2020" s="1"/>
      <c r="I2020" s="1"/>
      <c r="J2020" s="1"/>
      <c r="K2020" s="6">
        <f t="shared" si="422"/>
        <v>0</v>
      </c>
      <c r="M2020" s="4">
        <v>0</v>
      </c>
      <c r="N2020" s="1">
        <v>31848</v>
      </c>
      <c r="O2020" s="1">
        <v>31414</v>
      </c>
      <c r="P2020" s="4">
        <v>0</v>
      </c>
      <c r="Q2020" s="6"/>
      <c r="R2020" s="1">
        <v>434</v>
      </c>
      <c r="S2020" s="7"/>
      <c r="T2020" s="7"/>
      <c r="U2020" s="7"/>
      <c r="V2020" s="7"/>
      <c r="W2020" s="7"/>
      <c r="X2020" s="4">
        <v>0</v>
      </c>
      <c r="Z2020" s="1">
        <v>279</v>
      </c>
      <c r="AA2020" s="1">
        <v>108</v>
      </c>
      <c r="AB2020" s="1">
        <v>108</v>
      </c>
      <c r="AC2020" s="1">
        <v>0</v>
      </c>
      <c r="AD2020" s="7"/>
      <c r="AE2020" s="7"/>
      <c r="AF2020" s="7"/>
      <c r="AG2020" s="7"/>
      <c r="AH2020" s="1">
        <v>0</v>
      </c>
      <c r="AI2020" s="1">
        <v>0</v>
      </c>
      <c r="AJ2020" s="7"/>
      <c r="AK2020" s="7"/>
      <c r="AL2020" s="7"/>
      <c r="AM2020" s="7"/>
      <c r="AN2020" s="1"/>
      <c r="AO2020" s="1">
        <v>10</v>
      </c>
      <c r="AP2020" s="1"/>
      <c r="AQ2020" s="1">
        <v>9</v>
      </c>
      <c r="AR2020" s="1">
        <v>1</v>
      </c>
      <c r="AS2020" s="7"/>
      <c r="AT2020" s="7"/>
      <c r="AU2020" s="7"/>
      <c r="AV2020" s="7"/>
      <c r="AW2020" s="1"/>
      <c r="AX2020" s="1"/>
      <c r="AY2020" s="7"/>
      <c r="AZ2020" s="1">
        <v>0</v>
      </c>
      <c r="BA2020" s="7"/>
      <c r="BB2020" s="7"/>
      <c r="BC2020" s="7"/>
      <c r="BD2020" s="7"/>
      <c r="BE2020" s="7"/>
      <c r="BF2020" s="7"/>
      <c r="BG2020" s="3"/>
      <c r="BH2020" s="7"/>
      <c r="BI2020" s="7"/>
      <c r="BJ2020" s="7"/>
      <c r="BK2020" s="1"/>
      <c r="BL2020" s="1"/>
      <c r="BM2020" s="1"/>
      <c r="BN2020" s="7"/>
      <c r="BO2020" s="7"/>
      <c r="BP2020" s="1"/>
      <c r="BQ2020" s="7"/>
      <c r="BR2020" s="1"/>
      <c r="BS2020" s="1"/>
      <c r="BT2020" s="1"/>
      <c r="BU2020" s="1"/>
      <c r="BV2020" s="1"/>
      <c r="BW2020" s="1"/>
    </row>
    <row r="2021" spans="1:75">
      <c r="A2021" s="4" t="s">
        <v>141</v>
      </c>
      <c r="B2021" s="18">
        <v>40120</v>
      </c>
      <c r="C2021" s="4" t="s">
        <v>179</v>
      </c>
      <c r="D2021" s="5">
        <v>2009</v>
      </c>
      <c r="E2021" s="4" t="str">
        <f t="shared" si="421"/>
        <v>LincolnGeneral2009</v>
      </c>
      <c r="F2021" s="1">
        <v>6983</v>
      </c>
      <c r="G2021" s="4">
        <v>0</v>
      </c>
      <c r="H2021" s="1"/>
      <c r="I2021" s="1"/>
      <c r="J2021" s="1"/>
      <c r="K2021" s="6">
        <f t="shared" si="422"/>
        <v>0</v>
      </c>
      <c r="M2021" s="4">
        <v>0</v>
      </c>
      <c r="N2021" s="1">
        <v>5566</v>
      </c>
      <c r="O2021" s="1">
        <v>5536</v>
      </c>
      <c r="P2021" s="4">
        <v>0</v>
      </c>
      <c r="Q2021" s="6"/>
      <c r="R2021" s="1">
        <v>30</v>
      </c>
      <c r="S2021" s="7"/>
      <c r="T2021" s="7"/>
      <c r="U2021" s="7"/>
      <c r="V2021" s="7"/>
      <c r="W2021" s="7"/>
      <c r="X2021" s="4">
        <v>0</v>
      </c>
      <c r="Z2021" s="1">
        <v>71</v>
      </c>
      <c r="AA2021" s="1">
        <v>56</v>
      </c>
      <c r="AB2021" s="1">
        <v>55</v>
      </c>
      <c r="AC2021" s="1">
        <v>1</v>
      </c>
      <c r="AD2021" s="7"/>
      <c r="AE2021" s="7"/>
      <c r="AF2021" s="7"/>
      <c r="AG2021" s="7"/>
      <c r="AH2021" s="1">
        <v>0</v>
      </c>
      <c r="AI2021" s="1">
        <v>0</v>
      </c>
      <c r="AJ2021" s="7"/>
      <c r="AK2021" s="7"/>
      <c r="AL2021" s="7"/>
      <c r="AM2021" s="7"/>
      <c r="AN2021" s="1"/>
      <c r="AO2021" s="1">
        <v>1</v>
      </c>
      <c r="AP2021" s="1"/>
      <c r="AQ2021" s="1">
        <v>1</v>
      </c>
      <c r="AR2021" s="1">
        <v>0</v>
      </c>
      <c r="AS2021" s="7"/>
      <c r="AT2021" s="7"/>
      <c r="AU2021" s="7"/>
      <c r="AV2021" s="7"/>
      <c r="AW2021" s="1"/>
      <c r="AX2021" s="1"/>
      <c r="AY2021" s="7"/>
      <c r="AZ2021" s="1">
        <v>0</v>
      </c>
      <c r="BA2021" s="7"/>
      <c r="BB2021" s="7"/>
      <c r="BC2021" s="7"/>
      <c r="BD2021" s="7"/>
      <c r="BE2021" s="7"/>
      <c r="BF2021" s="7"/>
      <c r="BG2021" s="3"/>
      <c r="BH2021" s="7"/>
      <c r="BI2021" s="7"/>
      <c r="BJ2021" s="7"/>
      <c r="BK2021" s="1"/>
      <c r="BL2021" s="1"/>
      <c r="BM2021" s="1"/>
      <c r="BN2021" s="7"/>
      <c r="BO2021" s="7"/>
      <c r="BP2021" s="1"/>
      <c r="BQ2021" s="7"/>
      <c r="BR2021" s="1"/>
      <c r="BS2021" s="1"/>
      <c r="BT2021" s="1"/>
      <c r="BU2021" s="1"/>
      <c r="BV2021" s="1"/>
      <c r="BW2021" s="1"/>
    </row>
    <row r="2022" spans="1:75">
      <c r="A2022" s="4" t="s">
        <v>1245</v>
      </c>
      <c r="B2022" s="18">
        <v>40120</v>
      </c>
      <c r="C2022" s="4" t="s">
        <v>179</v>
      </c>
      <c r="D2022" s="5">
        <v>2009</v>
      </c>
      <c r="E2022" s="4" t="str">
        <f t="shared" si="421"/>
        <v>Mason*General2009</v>
      </c>
      <c r="F2022" s="1">
        <v>33344</v>
      </c>
      <c r="G2022" s="4">
        <v>0</v>
      </c>
      <c r="H2022" s="1"/>
      <c r="I2022" s="1"/>
      <c r="J2022" s="1"/>
      <c r="K2022" s="6">
        <f t="shared" si="422"/>
        <v>0</v>
      </c>
      <c r="M2022" s="4">
        <v>0</v>
      </c>
      <c r="N2022" s="1">
        <v>25531</v>
      </c>
      <c r="O2022" s="1">
        <v>25347</v>
      </c>
      <c r="P2022" s="4">
        <v>0</v>
      </c>
      <c r="Q2022" s="6"/>
      <c r="R2022" s="1">
        <v>183</v>
      </c>
      <c r="S2022" s="7"/>
      <c r="T2022" s="7"/>
      <c r="U2022" s="7"/>
      <c r="V2022" s="7"/>
      <c r="W2022" s="7"/>
      <c r="X2022" s="4">
        <v>0</v>
      </c>
      <c r="Z2022" s="1">
        <v>391</v>
      </c>
      <c r="AA2022" s="1">
        <v>161</v>
      </c>
      <c r="AB2022" s="1">
        <v>156</v>
      </c>
      <c r="AC2022" s="1">
        <v>5</v>
      </c>
      <c r="AD2022" s="7"/>
      <c r="AE2022" s="7"/>
      <c r="AF2022" s="7"/>
      <c r="AG2022" s="7"/>
      <c r="AH2022" s="1">
        <v>2</v>
      </c>
      <c r="AI2022" s="1">
        <v>2</v>
      </c>
      <c r="AJ2022" s="7"/>
      <c r="AK2022" s="7"/>
      <c r="AL2022" s="7"/>
      <c r="AM2022" s="7"/>
      <c r="AN2022" s="1"/>
      <c r="AO2022" s="1">
        <v>20</v>
      </c>
      <c r="AP2022" s="1"/>
      <c r="AQ2022" s="1">
        <v>10</v>
      </c>
      <c r="AR2022" s="1">
        <v>10</v>
      </c>
      <c r="AS2022" s="7"/>
      <c r="AT2022" s="7"/>
      <c r="AU2022" s="7"/>
      <c r="AV2022" s="7"/>
      <c r="AW2022" s="1"/>
      <c r="AX2022" s="1"/>
      <c r="AY2022" s="7"/>
      <c r="AZ2022" s="1">
        <v>4</v>
      </c>
      <c r="BA2022" s="7"/>
      <c r="BB2022" s="7"/>
      <c r="BC2022" s="7"/>
      <c r="BD2022" s="7"/>
      <c r="BE2022" s="7"/>
      <c r="BF2022" s="7"/>
      <c r="BG2022" s="3"/>
      <c r="BH2022" s="7"/>
      <c r="BI2022" s="7"/>
      <c r="BJ2022" s="7"/>
      <c r="BK2022" s="1"/>
      <c r="BL2022" s="1"/>
      <c r="BM2022" s="1"/>
      <c r="BN2022" s="7"/>
      <c r="BO2022" s="7"/>
      <c r="BP2022" s="1"/>
      <c r="BQ2022" s="7"/>
      <c r="BR2022" s="1"/>
      <c r="BS2022" s="1"/>
      <c r="BT2022" s="1"/>
      <c r="BU2022" s="1"/>
      <c r="BV2022" s="1"/>
      <c r="BW2022" s="1"/>
    </row>
    <row r="2023" spans="1:75">
      <c r="A2023" s="4" t="s">
        <v>145</v>
      </c>
      <c r="B2023" s="18">
        <v>40120</v>
      </c>
      <c r="C2023" s="4" t="s">
        <v>179</v>
      </c>
      <c r="D2023" s="5">
        <v>2009</v>
      </c>
      <c r="E2023" s="4" t="str">
        <f t="shared" si="421"/>
        <v>OkanoganGeneral2009</v>
      </c>
      <c r="F2023" s="1">
        <v>20510</v>
      </c>
      <c r="G2023" s="4">
        <v>0</v>
      </c>
      <c r="H2023" s="1"/>
      <c r="I2023" s="1"/>
      <c r="J2023" s="1"/>
      <c r="K2023" s="6">
        <f t="shared" si="422"/>
        <v>0</v>
      </c>
      <c r="M2023" s="4">
        <v>0</v>
      </c>
      <c r="N2023" s="1">
        <v>15185</v>
      </c>
      <c r="O2023" s="1">
        <v>15043</v>
      </c>
      <c r="P2023" s="4">
        <v>0</v>
      </c>
      <c r="Q2023" s="6"/>
      <c r="R2023" s="1">
        <v>142</v>
      </c>
      <c r="S2023" s="7"/>
      <c r="T2023" s="7"/>
      <c r="U2023" s="7"/>
      <c r="V2023" s="7"/>
      <c r="W2023" s="7"/>
      <c r="X2023" s="4">
        <v>0</v>
      </c>
      <c r="Z2023" s="1">
        <v>145</v>
      </c>
      <c r="AA2023" s="1">
        <v>58</v>
      </c>
      <c r="AB2023" s="1">
        <v>57</v>
      </c>
      <c r="AC2023" s="1">
        <v>1</v>
      </c>
      <c r="AD2023" s="7"/>
      <c r="AE2023" s="7"/>
      <c r="AF2023" s="7"/>
      <c r="AG2023" s="7"/>
      <c r="AH2023" s="1">
        <v>1</v>
      </c>
      <c r="AI2023" s="1">
        <v>1</v>
      </c>
      <c r="AJ2023" s="7"/>
      <c r="AK2023" s="7"/>
      <c r="AL2023" s="7"/>
      <c r="AM2023" s="7"/>
      <c r="AN2023" s="1"/>
      <c r="AO2023" s="1">
        <v>3</v>
      </c>
      <c r="AP2023" s="1"/>
      <c r="AQ2023" s="1">
        <v>2</v>
      </c>
      <c r="AR2023" s="1">
        <v>1</v>
      </c>
      <c r="AS2023" s="7"/>
      <c r="AT2023" s="7"/>
      <c r="AU2023" s="7"/>
      <c r="AV2023" s="7"/>
      <c r="AW2023" s="1"/>
      <c r="AX2023" s="1"/>
      <c r="AY2023" s="7"/>
      <c r="AZ2023" s="1">
        <v>0</v>
      </c>
      <c r="BA2023" s="7"/>
      <c r="BB2023" s="7"/>
      <c r="BC2023" s="7"/>
      <c r="BD2023" s="7"/>
      <c r="BE2023" s="7"/>
      <c r="BF2023" s="7"/>
      <c r="BG2023" s="3"/>
      <c r="BH2023" s="7"/>
      <c r="BI2023" s="7"/>
      <c r="BJ2023" s="7"/>
      <c r="BK2023" s="1"/>
      <c r="BL2023" s="1"/>
      <c r="BM2023" s="1"/>
      <c r="BN2023" s="7"/>
      <c r="BO2023" s="7"/>
      <c r="BP2023" s="1"/>
      <c r="BQ2023" s="7"/>
      <c r="BR2023" s="1"/>
      <c r="BS2023" s="1"/>
      <c r="BT2023" s="1"/>
      <c r="BU2023" s="1"/>
      <c r="BV2023" s="1"/>
      <c r="BW2023" s="1"/>
    </row>
    <row r="2024" spans="1:75">
      <c r="A2024" s="4" t="s">
        <v>147</v>
      </c>
      <c r="B2024" s="18">
        <v>40120</v>
      </c>
      <c r="C2024" s="4" t="s">
        <v>179</v>
      </c>
      <c r="D2024" s="5">
        <v>2009</v>
      </c>
      <c r="E2024" s="4" t="str">
        <f t="shared" si="421"/>
        <v>PacificGeneral2009</v>
      </c>
      <c r="F2024" s="1">
        <v>12988</v>
      </c>
      <c r="G2024" s="4">
        <v>0</v>
      </c>
      <c r="H2024" s="1"/>
      <c r="I2024" s="1"/>
      <c r="J2024" s="1"/>
      <c r="K2024" s="6">
        <f t="shared" si="422"/>
        <v>0</v>
      </c>
      <c r="M2024" s="4">
        <v>0</v>
      </c>
      <c r="N2024" s="1">
        <v>10182</v>
      </c>
      <c r="O2024" s="1">
        <v>9965</v>
      </c>
      <c r="P2024" s="4">
        <v>0</v>
      </c>
      <c r="Q2024" s="6"/>
      <c r="R2024" s="1">
        <v>217</v>
      </c>
      <c r="S2024" s="7"/>
      <c r="T2024" s="7"/>
      <c r="U2024" s="7"/>
      <c r="V2024" s="7"/>
      <c r="W2024" s="7"/>
      <c r="X2024" s="4">
        <v>0</v>
      </c>
      <c r="Z2024" s="1">
        <v>330</v>
      </c>
      <c r="AA2024" s="1">
        <v>245</v>
      </c>
      <c r="AB2024" s="1">
        <v>243</v>
      </c>
      <c r="AC2024" s="1">
        <v>2</v>
      </c>
      <c r="AD2024" s="7"/>
      <c r="AE2024" s="7"/>
      <c r="AF2024" s="7"/>
      <c r="AG2024" s="7"/>
      <c r="AH2024" s="1">
        <v>1</v>
      </c>
      <c r="AI2024" s="1">
        <v>1</v>
      </c>
      <c r="AJ2024" s="7"/>
      <c r="AK2024" s="7"/>
      <c r="AL2024" s="7"/>
      <c r="AM2024" s="7"/>
      <c r="AN2024" s="1"/>
      <c r="AO2024" s="1">
        <v>3</v>
      </c>
      <c r="AP2024" s="1"/>
      <c r="AQ2024" s="1">
        <v>0</v>
      </c>
      <c r="AR2024" s="1">
        <v>3</v>
      </c>
      <c r="AS2024" s="7"/>
      <c r="AT2024" s="7"/>
      <c r="AU2024" s="7"/>
      <c r="AV2024" s="7"/>
      <c r="AW2024" s="1"/>
      <c r="AX2024" s="1"/>
      <c r="AY2024" s="7"/>
      <c r="AZ2024" s="1">
        <v>0</v>
      </c>
      <c r="BA2024" s="7"/>
      <c r="BB2024" s="7"/>
      <c r="BC2024" s="7"/>
      <c r="BD2024" s="7"/>
      <c r="BE2024" s="7"/>
      <c r="BF2024" s="7"/>
      <c r="BG2024" s="3"/>
      <c r="BH2024" s="7"/>
      <c r="BI2024" s="7"/>
      <c r="BJ2024" s="7"/>
      <c r="BK2024" s="1"/>
      <c r="BL2024" s="1"/>
      <c r="BM2024" s="1"/>
      <c r="BN2024" s="7"/>
      <c r="BO2024" s="7"/>
      <c r="BP2024" s="1"/>
      <c r="BQ2024" s="7"/>
      <c r="BR2024" s="1"/>
      <c r="BS2024" s="1"/>
      <c r="BT2024" s="1"/>
      <c r="BU2024" s="1"/>
      <c r="BV2024" s="1"/>
      <c r="BW2024" s="1"/>
    </row>
    <row r="2025" spans="1:75">
      <c r="A2025" s="4" t="s">
        <v>149</v>
      </c>
      <c r="B2025" s="18">
        <v>40120</v>
      </c>
      <c r="C2025" s="4" t="s">
        <v>179</v>
      </c>
      <c r="D2025" s="5">
        <v>2009</v>
      </c>
      <c r="E2025" s="4" t="str">
        <f t="shared" si="421"/>
        <v>Pend OreilleGeneral2009</v>
      </c>
      <c r="F2025" s="1">
        <v>7824</v>
      </c>
      <c r="G2025" s="4">
        <v>0</v>
      </c>
      <c r="H2025" s="1"/>
      <c r="I2025" s="1"/>
      <c r="J2025" s="1"/>
      <c r="K2025" s="6">
        <f t="shared" si="422"/>
        <v>0</v>
      </c>
      <c r="M2025" s="4">
        <v>0</v>
      </c>
      <c r="N2025" s="1">
        <v>6041</v>
      </c>
      <c r="O2025" s="1">
        <v>6007</v>
      </c>
      <c r="P2025" s="4">
        <v>0</v>
      </c>
      <c r="Q2025" s="6"/>
      <c r="R2025" s="1">
        <v>34</v>
      </c>
      <c r="S2025" s="7"/>
      <c r="T2025" s="7"/>
      <c r="U2025" s="7"/>
      <c r="V2025" s="7"/>
      <c r="W2025" s="7"/>
      <c r="X2025" s="4">
        <v>0</v>
      </c>
      <c r="Z2025" s="1">
        <v>53</v>
      </c>
      <c r="AA2025" s="1">
        <v>27</v>
      </c>
      <c r="AB2025" s="1">
        <v>27</v>
      </c>
      <c r="AC2025" s="1">
        <v>0</v>
      </c>
      <c r="AD2025" s="7"/>
      <c r="AE2025" s="7"/>
      <c r="AF2025" s="7"/>
      <c r="AG2025" s="7"/>
      <c r="AH2025" s="1">
        <v>0</v>
      </c>
      <c r="AI2025" s="1">
        <v>0</v>
      </c>
      <c r="AJ2025" s="7"/>
      <c r="AK2025" s="7"/>
      <c r="AL2025" s="7"/>
      <c r="AM2025" s="7"/>
      <c r="AN2025" s="1"/>
      <c r="AO2025" s="1">
        <v>4</v>
      </c>
      <c r="AP2025" s="1"/>
      <c r="AQ2025" s="1">
        <v>4</v>
      </c>
      <c r="AR2025" s="1">
        <v>0</v>
      </c>
      <c r="AS2025" s="7"/>
      <c r="AT2025" s="7"/>
      <c r="AU2025" s="7"/>
      <c r="AV2025" s="7"/>
      <c r="AW2025" s="1"/>
      <c r="AX2025" s="1"/>
      <c r="AY2025" s="7"/>
      <c r="AZ2025" s="1">
        <v>1</v>
      </c>
      <c r="BA2025" s="7"/>
      <c r="BB2025" s="7"/>
      <c r="BC2025" s="7"/>
      <c r="BD2025" s="7"/>
      <c r="BE2025" s="7"/>
      <c r="BF2025" s="7"/>
      <c r="BG2025" s="3"/>
      <c r="BH2025" s="7"/>
      <c r="BI2025" s="7"/>
      <c r="BJ2025" s="7"/>
      <c r="BK2025" s="1"/>
      <c r="BL2025" s="1"/>
      <c r="BM2025" s="1"/>
      <c r="BN2025" s="7"/>
      <c r="BO2025" s="7"/>
      <c r="BP2025" s="1"/>
      <c r="BQ2025" s="7"/>
      <c r="BR2025" s="1"/>
      <c r="BS2025" s="1"/>
      <c r="BT2025" s="1"/>
      <c r="BU2025" s="1"/>
      <c r="BV2025" s="1"/>
      <c r="BW2025" s="1"/>
    </row>
    <row r="2026" spans="1:75">
      <c r="A2026" s="4" t="s">
        <v>151</v>
      </c>
      <c r="B2026" s="18">
        <v>40120</v>
      </c>
      <c r="C2026" s="4" t="s">
        <v>179</v>
      </c>
      <c r="D2026" s="5">
        <v>2009</v>
      </c>
      <c r="E2026" s="4" t="str">
        <f t="shared" si="421"/>
        <v>PierceGeneral2009</v>
      </c>
      <c r="F2026" s="1">
        <v>410081</v>
      </c>
      <c r="G2026" s="4">
        <v>0</v>
      </c>
      <c r="H2026" s="1"/>
      <c r="I2026" s="1"/>
      <c r="J2026" s="1"/>
      <c r="K2026" s="6">
        <f t="shared" si="422"/>
        <v>0</v>
      </c>
      <c r="M2026" s="4">
        <v>0</v>
      </c>
      <c r="N2026" s="1">
        <v>272673</v>
      </c>
      <c r="O2026" s="1">
        <v>238331</v>
      </c>
      <c r="P2026" s="4">
        <v>0</v>
      </c>
      <c r="Q2026" s="6"/>
      <c r="R2026" s="1">
        <v>2962</v>
      </c>
      <c r="S2026" s="7"/>
      <c r="T2026" s="7"/>
      <c r="U2026" s="7"/>
      <c r="V2026" s="7"/>
      <c r="W2026" s="7"/>
      <c r="X2026" s="4">
        <v>0</v>
      </c>
      <c r="Z2026" s="1">
        <v>9665</v>
      </c>
      <c r="AA2026" s="1">
        <v>4095</v>
      </c>
      <c r="AB2026" s="1">
        <v>4058</v>
      </c>
      <c r="AC2026" s="1">
        <v>37</v>
      </c>
      <c r="AD2026" s="7"/>
      <c r="AE2026" s="7"/>
      <c r="AF2026" s="7"/>
      <c r="AG2026" s="7"/>
      <c r="AH2026" s="1"/>
      <c r="AI2026" s="1">
        <v>24</v>
      </c>
      <c r="AJ2026" s="7"/>
      <c r="AK2026" s="7"/>
      <c r="AL2026" s="7"/>
      <c r="AM2026" s="7"/>
      <c r="AN2026" s="1"/>
      <c r="AO2026" s="1">
        <v>3407</v>
      </c>
      <c r="AP2026" s="1"/>
      <c r="AQ2026" s="1">
        <v>2752</v>
      </c>
      <c r="AR2026" s="1">
        <v>655</v>
      </c>
      <c r="AS2026" s="7"/>
      <c r="AT2026" s="7"/>
      <c r="AU2026" s="7"/>
      <c r="AV2026" s="7"/>
      <c r="AW2026" s="1"/>
      <c r="AX2026" s="1"/>
      <c r="AY2026" s="7"/>
      <c r="AZ2026" s="1">
        <v>5373</v>
      </c>
      <c r="BA2026" s="7"/>
      <c r="BB2026" s="7"/>
      <c r="BC2026" s="7"/>
      <c r="BD2026" s="7"/>
      <c r="BE2026" s="7"/>
      <c r="BF2026" s="7"/>
      <c r="BG2026" s="3"/>
      <c r="BH2026" s="7"/>
      <c r="BI2026" s="7"/>
      <c r="BJ2026" s="7"/>
      <c r="BK2026" s="1"/>
      <c r="BL2026" s="1"/>
      <c r="BM2026" s="1"/>
      <c r="BN2026" s="7"/>
      <c r="BO2026" s="7"/>
      <c r="BP2026" s="1"/>
      <c r="BQ2026" s="7"/>
      <c r="BR2026" s="1"/>
      <c r="BS2026" s="1"/>
      <c r="BT2026" s="1"/>
      <c r="BU2026" s="1"/>
      <c r="BV2026" s="1"/>
      <c r="BW2026" s="1"/>
    </row>
    <row r="2027" spans="1:75">
      <c r="A2027" s="4" t="s">
        <v>153</v>
      </c>
      <c r="B2027" s="18">
        <v>40120</v>
      </c>
      <c r="C2027" s="4" t="s">
        <v>179</v>
      </c>
      <c r="D2027" s="5">
        <v>2009</v>
      </c>
      <c r="E2027" s="4" t="str">
        <f t="shared" si="421"/>
        <v>San JuanGeneral2009</v>
      </c>
      <c r="F2027" s="1">
        <v>11606</v>
      </c>
      <c r="G2027" s="4">
        <v>0</v>
      </c>
      <c r="H2027" s="1"/>
      <c r="I2027" s="1"/>
      <c r="J2027" s="1"/>
      <c r="K2027" s="6">
        <f t="shared" si="422"/>
        <v>0</v>
      </c>
      <c r="M2027" s="4">
        <v>0</v>
      </c>
      <c r="N2027" s="1">
        <v>9438</v>
      </c>
      <c r="O2027" s="1">
        <v>9382</v>
      </c>
      <c r="P2027" s="4">
        <v>0</v>
      </c>
      <c r="Q2027" s="6"/>
      <c r="R2027" s="1">
        <v>56</v>
      </c>
      <c r="S2027" s="7"/>
      <c r="T2027" s="7"/>
      <c r="U2027" s="7"/>
      <c r="V2027" s="7"/>
      <c r="W2027" s="7"/>
      <c r="X2027" s="4">
        <v>0</v>
      </c>
      <c r="Z2027" s="1">
        <v>184</v>
      </c>
      <c r="AA2027" s="1">
        <v>79</v>
      </c>
      <c r="AB2027" s="1">
        <v>79</v>
      </c>
      <c r="AC2027" s="1">
        <v>0</v>
      </c>
      <c r="AD2027" s="7"/>
      <c r="AE2027" s="7"/>
      <c r="AF2027" s="7"/>
      <c r="AG2027" s="7"/>
      <c r="AH2027" s="1">
        <v>2</v>
      </c>
      <c r="AI2027" s="1">
        <v>2</v>
      </c>
      <c r="AJ2027" s="7"/>
      <c r="AK2027" s="7"/>
      <c r="AL2027" s="7"/>
      <c r="AM2027" s="7"/>
      <c r="AN2027" s="1"/>
      <c r="AO2027" s="1">
        <v>3</v>
      </c>
      <c r="AP2027" s="1"/>
      <c r="AQ2027" s="1">
        <v>3</v>
      </c>
      <c r="AR2027" s="1">
        <v>0</v>
      </c>
      <c r="AS2027" s="7"/>
      <c r="AT2027" s="7"/>
      <c r="AU2027" s="7"/>
      <c r="AV2027" s="7"/>
      <c r="AW2027" s="1"/>
      <c r="AX2027" s="1"/>
      <c r="AY2027" s="7"/>
      <c r="AZ2027" s="1">
        <v>3</v>
      </c>
      <c r="BA2027" s="7"/>
      <c r="BB2027" s="7"/>
      <c r="BC2027" s="7"/>
      <c r="BD2027" s="7"/>
      <c r="BE2027" s="7"/>
      <c r="BF2027" s="7"/>
      <c r="BG2027" s="3"/>
      <c r="BH2027" s="7"/>
      <c r="BI2027" s="7"/>
      <c r="BJ2027" s="7"/>
      <c r="BK2027" s="1"/>
      <c r="BL2027" s="1"/>
      <c r="BM2027" s="1"/>
      <c r="BN2027" s="7"/>
      <c r="BO2027" s="7"/>
      <c r="BP2027" s="1"/>
      <c r="BQ2027" s="7"/>
      <c r="BR2027" s="1"/>
      <c r="BS2027" s="1"/>
      <c r="BT2027" s="1"/>
      <c r="BU2027" s="1"/>
      <c r="BV2027" s="1"/>
      <c r="BW2027" s="1"/>
    </row>
    <row r="2028" spans="1:75">
      <c r="A2028" s="4" t="s">
        <v>155</v>
      </c>
      <c r="B2028" s="18">
        <v>40120</v>
      </c>
      <c r="C2028" s="4" t="s">
        <v>179</v>
      </c>
      <c r="D2028" s="5">
        <v>2009</v>
      </c>
      <c r="E2028" s="4" t="str">
        <f t="shared" si="421"/>
        <v>SkagitGeneral2009</v>
      </c>
      <c r="F2028" s="1">
        <v>64138</v>
      </c>
      <c r="G2028" s="4">
        <v>0</v>
      </c>
      <c r="H2028" s="1"/>
      <c r="I2028" s="1"/>
      <c r="J2028" s="1"/>
      <c r="K2028" s="6">
        <f t="shared" si="422"/>
        <v>0</v>
      </c>
      <c r="M2028" s="4">
        <v>0</v>
      </c>
      <c r="N2028" s="1">
        <v>49206</v>
      </c>
      <c r="O2028" s="1">
        <v>48960</v>
      </c>
      <c r="P2028" s="4">
        <v>0</v>
      </c>
      <c r="Q2028" s="6"/>
      <c r="R2028" s="1">
        <v>246</v>
      </c>
      <c r="S2028" s="7"/>
      <c r="T2028" s="7"/>
      <c r="U2028" s="7"/>
      <c r="V2028" s="7"/>
      <c r="W2028" s="7"/>
      <c r="X2028" s="4">
        <v>0</v>
      </c>
      <c r="Z2028" s="1">
        <v>456</v>
      </c>
      <c r="AA2028" s="1">
        <v>175</v>
      </c>
      <c r="AB2028" s="1">
        <v>175</v>
      </c>
      <c r="AC2028" s="1">
        <v>0</v>
      </c>
      <c r="AD2028" s="7"/>
      <c r="AE2028" s="7"/>
      <c r="AF2028" s="7"/>
      <c r="AG2028" s="7"/>
      <c r="AH2028" s="1">
        <v>2</v>
      </c>
      <c r="AI2028" s="1">
        <v>2</v>
      </c>
      <c r="AJ2028" s="7"/>
      <c r="AK2028" s="7"/>
      <c r="AL2028" s="7"/>
      <c r="AM2028" s="7"/>
      <c r="AN2028" s="1"/>
      <c r="AO2028" s="1">
        <v>13</v>
      </c>
      <c r="AP2028" s="1"/>
      <c r="AQ2028" s="1">
        <v>11</v>
      </c>
      <c r="AR2028" s="1">
        <v>2</v>
      </c>
      <c r="AS2028" s="7"/>
      <c r="AT2028" s="7"/>
      <c r="AU2028" s="7"/>
      <c r="AV2028" s="7"/>
      <c r="AW2028" s="1"/>
      <c r="AX2028" s="1"/>
      <c r="AY2028" s="7"/>
      <c r="AZ2028" s="1">
        <v>0</v>
      </c>
      <c r="BA2028" s="7"/>
      <c r="BB2028" s="7"/>
      <c r="BC2028" s="7"/>
      <c r="BD2028" s="7"/>
      <c r="BE2028" s="7"/>
      <c r="BF2028" s="7"/>
      <c r="BG2028" s="3"/>
      <c r="BH2028" s="7"/>
      <c r="BI2028" s="7"/>
      <c r="BJ2028" s="7"/>
      <c r="BK2028" s="1"/>
      <c r="BL2028" s="1"/>
      <c r="BM2028" s="1"/>
      <c r="BN2028" s="7"/>
      <c r="BO2028" s="7"/>
      <c r="BP2028" s="1"/>
      <c r="BQ2028" s="7"/>
      <c r="BR2028" s="1"/>
      <c r="BS2028" s="1"/>
      <c r="BT2028" s="1"/>
      <c r="BU2028" s="1"/>
      <c r="BV2028" s="1"/>
      <c r="BW2028" s="1"/>
    </row>
    <row r="2029" spans="1:75">
      <c r="A2029" s="4" t="s">
        <v>157</v>
      </c>
      <c r="B2029" s="18">
        <v>40120</v>
      </c>
      <c r="C2029" s="4" t="s">
        <v>179</v>
      </c>
      <c r="D2029" s="5">
        <v>2009</v>
      </c>
      <c r="E2029" s="4" t="str">
        <f t="shared" si="421"/>
        <v>SkamaniaGeneral2009</v>
      </c>
      <c r="F2029" s="1">
        <v>6570</v>
      </c>
      <c r="G2029" s="4">
        <v>0</v>
      </c>
      <c r="H2029" s="1"/>
      <c r="I2029" s="1"/>
      <c r="J2029" s="1"/>
      <c r="K2029" s="6">
        <f t="shared" si="422"/>
        <v>0</v>
      </c>
      <c r="M2029" s="4">
        <v>0</v>
      </c>
      <c r="N2029" s="1">
        <v>4695</v>
      </c>
      <c r="O2029" s="1">
        <v>4666</v>
      </c>
      <c r="P2029" s="4">
        <v>0</v>
      </c>
      <c r="Q2029" s="6"/>
      <c r="R2029" s="1">
        <v>29</v>
      </c>
      <c r="S2029" s="7"/>
      <c r="T2029" s="7"/>
      <c r="U2029" s="7"/>
      <c r="V2029" s="7"/>
      <c r="W2029" s="7"/>
      <c r="X2029" s="4">
        <v>0</v>
      </c>
      <c r="Z2029" s="1">
        <v>58</v>
      </c>
      <c r="AA2029" s="1">
        <v>19</v>
      </c>
      <c r="AB2029" s="1">
        <v>19</v>
      </c>
      <c r="AC2029" s="1">
        <v>0</v>
      </c>
      <c r="AD2029" s="7"/>
      <c r="AE2029" s="7"/>
      <c r="AF2029" s="7"/>
      <c r="AG2029" s="7"/>
      <c r="AH2029" s="1">
        <v>0</v>
      </c>
      <c r="AI2029" s="1">
        <v>0</v>
      </c>
      <c r="AJ2029" s="7"/>
      <c r="AK2029" s="7"/>
      <c r="AL2029" s="7"/>
      <c r="AM2029" s="7"/>
      <c r="AN2029" s="1"/>
      <c r="AO2029" s="1">
        <v>3</v>
      </c>
      <c r="AP2029" s="1"/>
      <c r="AQ2029" s="1">
        <v>2</v>
      </c>
      <c r="AR2029" s="1">
        <v>1</v>
      </c>
      <c r="AS2029" s="7"/>
      <c r="AT2029" s="7"/>
      <c r="AU2029" s="7"/>
      <c r="AV2029" s="7"/>
      <c r="AW2029" s="1"/>
      <c r="AX2029" s="1"/>
      <c r="AY2029" s="7"/>
      <c r="AZ2029" s="1">
        <v>2</v>
      </c>
      <c r="BA2029" s="7"/>
      <c r="BB2029" s="7"/>
      <c r="BC2029" s="7"/>
      <c r="BD2029" s="7"/>
      <c r="BE2029" s="7"/>
      <c r="BF2029" s="7"/>
      <c r="BG2029" s="3"/>
      <c r="BH2029" s="7"/>
      <c r="BI2029" s="7"/>
      <c r="BJ2029" s="7"/>
      <c r="BK2029" s="1"/>
      <c r="BL2029" s="1"/>
      <c r="BM2029" s="1"/>
      <c r="BN2029" s="7"/>
      <c r="BO2029" s="7"/>
      <c r="BP2029" s="1"/>
      <c r="BQ2029" s="7"/>
      <c r="BR2029" s="1"/>
      <c r="BS2029" s="1"/>
      <c r="BT2029" s="1"/>
      <c r="BU2029" s="1"/>
      <c r="BV2029" s="1"/>
      <c r="BW2029" s="1"/>
    </row>
    <row r="2030" spans="1:75">
      <c r="A2030" s="4" t="s">
        <v>1246</v>
      </c>
      <c r="B2030" s="18">
        <v>40120</v>
      </c>
      <c r="C2030" s="4" t="s">
        <v>179</v>
      </c>
      <c r="D2030" s="5">
        <v>2009</v>
      </c>
      <c r="E2030" s="4" t="str">
        <f t="shared" si="421"/>
        <v>Snohomish*General2009</v>
      </c>
      <c r="F2030" s="1">
        <v>377739</v>
      </c>
      <c r="G2030" s="4">
        <v>0</v>
      </c>
      <c r="H2030" s="1"/>
      <c r="I2030" s="1"/>
      <c r="J2030" s="1"/>
      <c r="K2030" s="6">
        <f t="shared" si="422"/>
        <v>0</v>
      </c>
      <c r="M2030" s="4">
        <v>0</v>
      </c>
      <c r="N2030" s="1">
        <v>273221</v>
      </c>
      <c r="O2030" s="1">
        <v>270662</v>
      </c>
      <c r="P2030" s="4">
        <v>0</v>
      </c>
      <c r="Q2030" s="6"/>
      <c r="R2030" s="1">
        <v>2557</v>
      </c>
      <c r="S2030" s="7"/>
      <c r="T2030" s="7"/>
      <c r="U2030" s="7"/>
      <c r="V2030" s="7"/>
      <c r="W2030" s="7"/>
      <c r="X2030" s="4">
        <v>0</v>
      </c>
      <c r="Z2030" s="1">
        <v>3642</v>
      </c>
      <c r="AA2030" s="1">
        <v>1318</v>
      </c>
      <c r="AB2030" s="1">
        <v>1310</v>
      </c>
      <c r="AC2030" s="1">
        <v>8</v>
      </c>
      <c r="AD2030" s="7"/>
      <c r="AE2030" s="7"/>
      <c r="AF2030" s="7"/>
      <c r="AG2030" s="7"/>
      <c r="AH2030" s="1">
        <v>1</v>
      </c>
      <c r="AI2030" s="1">
        <v>1</v>
      </c>
      <c r="AJ2030" s="7"/>
      <c r="AK2030" s="7"/>
      <c r="AL2030" s="7"/>
      <c r="AM2030" s="7"/>
      <c r="AN2030" s="1"/>
      <c r="AO2030" s="1">
        <v>243</v>
      </c>
      <c r="AP2030" s="1"/>
      <c r="AQ2030" s="1">
        <v>113</v>
      </c>
      <c r="AR2030" s="1">
        <v>130</v>
      </c>
      <c r="AS2030" s="7"/>
      <c r="AT2030" s="7"/>
      <c r="AU2030" s="7"/>
      <c r="AV2030" s="7"/>
      <c r="AW2030" s="1"/>
      <c r="AX2030" s="1"/>
      <c r="AY2030" s="7"/>
      <c r="AZ2030" s="1">
        <v>1055</v>
      </c>
      <c r="BA2030" s="7"/>
      <c r="BB2030" s="7"/>
      <c r="BC2030" s="7"/>
      <c r="BD2030" s="7"/>
      <c r="BE2030" s="7"/>
      <c r="BF2030" s="7"/>
      <c r="BG2030" s="3"/>
      <c r="BH2030" s="7"/>
      <c r="BI2030" s="7"/>
      <c r="BJ2030" s="7"/>
      <c r="BK2030" s="1"/>
      <c r="BL2030" s="1"/>
      <c r="BM2030" s="1"/>
      <c r="BN2030" s="7"/>
      <c r="BO2030" s="7"/>
      <c r="BP2030" s="1"/>
      <c r="BQ2030" s="7"/>
      <c r="BR2030" s="1"/>
      <c r="BS2030" s="1"/>
      <c r="BT2030" s="1"/>
      <c r="BU2030" s="1"/>
      <c r="BV2030" s="1"/>
      <c r="BW2030" s="1"/>
    </row>
    <row r="2031" spans="1:75">
      <c r="A2031" s="4" t="s">
        <v>161</v>
      </c>
      <c r="B2031" s="18">
        <v>40120</v>
      </c>
      <c r="C2031" s="4" t="s">
        <v>179</v>
      </c>
      <c r="D2031" s="5">
        <v>2009</v>
      </c>
      <c r="E2031" s="4" t="str">
        <f t="shared" si="421"/>
        <v>SpokaneGeneral2009</v>
      </c>
      <c r="F2031" s="1">
        <v>261250</v>
      </c>
      <c r="G2031" s="4">
        <v>0</v>
      </c>
      <c r="H2031" s="1"/>
      <c r="I2031" s="1"/>
      <c r="J2031" s="1"/>
      <c r="K2031" s="6">
        <f t="shared" si="422"/>
        <v>0</v>
      </c>
      <c r="M2031" s="4">
        <v>0</v>
      </c>
      <c r="N2031" s="1">
        <v>187903</v>
      </c>
      <c r="O2031" s="1">
        <v>186246</v>
      </c>
      <c r="P2031" s="4">
        <v>0</v>
      </c>
      <c r="Q2031" s="6"/>
      <c r="R2031" s="1">
        <v>1657</v>
      </c>
      <c r="S2031" s="7"/>
      <c r="T2031" s="7"/>
      <c r="U2031" s="7"/>
      <c r="V2031" s="7"/>
      <c r="W2031" s="7"/>
      <c r="X2031" s="4">
        <v>0</v>
      </c>
      <c r="Z2031" s="1">
        <v>4103</v>
      </c>
      <c r="AA2031" s="1">
        <v>1671</v>
      </c>
      <c r="AB2031" s="1">
        <v>1656</v>
      </c>
      <c r="AC2031" s="1">
        <v>15</v>
      </c>
      <c r="AD2031" s="7"/>
      <c r="AE2031" s="7"/>
      <c r="AF2031" s="7"/>
      <c r="AG2031" s="7"/>
      <c r="AH2031" s="1">
        <v>6</v>
      </c>
      <c r="AI2031" s="1">
        <v>6</v>
      </c>
      <c r="AJ2031" s="7"/>
      <c r="AK2031" s="7"/>
      <c r="AL2031" s="7"/>
      <c r="AM2031" s="7"/>
      <c r="AN2031" s="1"/>
      <c r="AO2031" s="1">
        <v>548</v>
      </c>
      <c r="AP2031" s="1"/>
      <c r="AQ2031" s="1">
        <v>451</v>
      </c>
      <c r="AR2031" s="1">
        <v>97</v>
      </c>
      <c r="AS2031" s="7"/>
      <c r="AT2031" s="7"/>
      <c r="AU2031" s="7"/>
      <c r="AV2031" s="7"/>
      <c r="AW2031" s="1"/>
      <c r="AX2031" s="1"/>
      <c r="AY2031" s="7"/>
      <c r="AZ2031" s="1">
        <v>15</v>
      </c>
      <c r="BA2031" s="7"/>
      <c r="BB2031" s="7"/>
      <c r="BC2031" s="7"/>
      <c r="BD2031" s="7"/>
      <c r="BE2031" s="7"/>
      <c r="BF2031" s="7"/>
      <c r="BG2031" s="3"/>
      <c r="BH2031" s="7"/>
      <c r="BI2031" s="7"/>
      <c r="BJ2031" s="7"/>
      <c r="BK2031" s="1"/>
      <c r="BL2031" s="1"/>
      <c r="BM2031" s="1"/>
      <c r="BN2031" s="7"/>
      <c r="BO2031" s="7"/>
      <c r="BP2031" s="1"/>
      <c r="BQ2031" s="7"/>
      <c r="BR2031" s="1"/>
      <c r="BS2031" s="1"/>
      <c r="BT2031" s="1"/>
      <c r="BU2031" s="1"/>
      <c r="BV2031" s="1"/>
      <c r="BW2031" s="1"/>
    </row>
    <row r="2032" spans="1:75">
      <c r="A2032" s="4" t="s">
        <v>163</v>
      </c>
      <c r="B2032" s="18">
        <v>40120</v>
      </c>
      <c r="C2032" s="4" t="s">
        <v>179</v>
      </c>
      <c r="D2032" s="5">
        <v>2009</v>
      </c>
      <c r="E2032" s="4" t="str">
        <f t="shared" ref="E2032:E2095" si="423">CONCATENATE(A2032,C2032,D2032)</f>
        <v>StevensGeneral2009</v>
      </c>
      <c r="F2032" s="1">
        <v>26931</v>
      </c>
      <c r="G2032" s="4">
        <v>0</v>
      </c>
      <c r="H2032" s="1"/>
      <c r="I2032" s="1"/>
      <c r="J2032" s="1"/>
      <c r="K2032" s="6">
        <f t="shared" ref="K2032:K2095" si="424">IF(ISBLANK(I2032),0,H2032+I2032-J2032)</f>
        <v>0</v>
      </c>
      <c r="M2032" s="4">
        <v>0</v>
      </c>
      <c r="N2032" s="1">
        <v>20273</v>
      </c>
      <c r="O2032" s="1">
        <v>20091</v>
      </c>
      <c r="P2032" s="4">
        <v>0</v>
      </c>
      <c r="Q2032" s="6"/>
      <c r="R2032" s="1">
        <v>182</v>
      </c>
      <c r="S2032" s="7"/>
      <c r="T2032" s="7"/>
      <c r="U2032" s="7"/>
      <c r="V2032" s="7"/>
      <c r="W2032" s="7"/>
      <c r="X2032" s="4">
        <v>0</v>
      </c>
      <c r="Z2032" s="1">
        <v>220</v>
      </c>
      <c r="AA2032" s="1">
        <v>96</v>
      </c>
      <c r="AB2032" s="1">
        <v>94</v>
      </c>
      <c r="AC2032" s="1">
        <v>2</v>
      </c>
      <c r="AD2032" s="7"/>
      <c r="AE2032" s="7"/>
      <c r="AF2032" s="7"/>
      <c r="AG2032" s="7"/>
      <c r="AH2032" s="1">
        <v>0</v>
      </c>
      <c r="AI2032" s="1">
        <v>0</v>
      </c>
      <c r="AJ2032" s="7"/>
      <c r="AK2032" s="7"/>
      <c r="AL2032" s="7"/>
      <c r="AM2032" s="7"/>
      <c r="AN2032" s="1"/>
      <c r="AO2032" s="1">
        <v>9</v>
      </c>
      <c r="AP2032" s="1"/>
      <c r="AQ2032" s="1">
        <v>5</v>
      </c>
      <c r="AR2032" s="1">
        <v>4</v>
      </c>
      <c r="AS2032" s="7"/>
      <c r="AT2032" s="7"/>
      <c r="AU2032" s="7"/>
      <c r="AV2032" s="7"/>
      <c r="AW2032" s="1"/>
      <c r="AX2032" s="1"/>
      <c r="AY2032" s="7"/>
      <c r="AZ2032" s="1">
        <v>12</v>
      </c>
      <c r="BA2032" s="7"/>
      <c r="BB2032" s="7"/>
      <c r="BC2032" s="7"/>
      <c r="BD2032" s="7"/>
      <c r="BE2032" s="7"/>
      <c r="BF2032" s="7"/>
      <c r="BG2032" s="3"/>
      <c r="BH2032" s="7"/>
      <c r="BI2032" s="7"/>
      <c r="BJ2032" s="7"/>
      <c r="BK2032" s="1"/>
      <c r="BL2032" s="1"/>
      <c r="BM2032" s="1"/>
      <c r="BN2032" s="7"/>
      <c r="BO2032" s="7"/>
      <c r="BP2032" s="1"/>
      <c r="BQ2032" s="7"/>
      <c r="BR2032" s="1"/>
      <c r="BS2032" s="1"/>
      <c r="BT2032" s="1"/>
      <c r="BU2032" s="1"/>
      <c r="BV2032" s="1"/>
      <c r="BW2032" s="1"/>
    </row>
    <row r="2033" spans="1:75">
      <c r="A2033" s="4" t="s">
        <v>166</v>
      </c>
      <c r="B2033" s="18">
        <v>40120</v>
      </c>
      <c r="C2033" s="4" t="s">
        <v>179</v>
      </c>
      <c r="D2033" s="5">
        <v>2009</v>
      </c>
      <c r="E2033" s="4" t="str">
        <f t="shared" si="423"/>
        <v>ThurstonGeneral2009</v>
      </c>
      <c r="F2033" s="1">
        <v>149024</v>
      </c>
      <c r="G2033" s="4">
        <v>0</v>
      </c>
      <c r="H2033" s="1"/>
      <c r="I2033" s="1"/>
      <c r="J2033" s="1"/>
      <c r="K2033" s="6">
        <f t="shared" si="424"/>
        <v>0</v>
      </c>
      <c r="M2033" s="4">
        <v>0</v>
      </c>
      <c r="N2033" s="1">
        <v>107969</v>
      </c>
      <c r="O2033" s="1">
        <v>107344</v>
      </c>
      <c r="P2033" s="4">
        <v>0</v>
      </c>
      <c r="Q2033" s="6"/>
      <c r="R2033" s="1">
        <v>626</v>
      </c>
      <c r="S2033" s="7"/>
      <c r="T2033" s="7"/>
      <c r="U2033" s="7"/>
      <c r="V2033" s="7"/>
      <c r="W2033" s="7"/>
      <c r="X2033" s="4">
        <v>0</v>
      </c>
      <c r="Z2033" s="1">
        <v>4786</v>
      </c>
      <c r="AA2033" s="1">
        <v>1759</v>
      </c>
      <c r="AB2033" s="1">
        <v>1739</v>
      </c>
      <c r="AC2033" s="1">
        <v>20</v>
      </c>
      <c r="AD2033" s="7"/>
      <c r="AE2033" s="7"/>
      <c r="AF2033" s="7"/>
      <c r="AG2033" s="7"/>
      <c r="AH2033" s="1">
        <v>3</v>
      </c>
      <c r="AI2033" s="1">
        <v>3</v>
      </c>
      <c r="AJ2033" s="7"/>
      <c r="AK2033" s="7"/>
      <c r="AL2033" s="7"/>
      <c r="AM2033" s="7"/>
      <c r="AN2033" s="1"/>
      <c r="AO2033" s="1">
        <v>146</v>
      </c>
      <c r="AP2033" s="1"/>
      <c r="AQ2033" s="1">
        <v>60</v>
      </c>
      <c r="AR2033" s="1">
        <v>86</v>
      </c>
      <c r="AS2033" s="7"/>
      <c r="AT2033" s="7"/>
      <c r="AU2033" s="7"/>
      <c r="AV2033" s="7"/>
      <c r="AW2033" s="1"/>
      <c r="AX2033" s="1"/>
      <c r="AY2033" s="7"/>
      <c r="AZ2033" s="1">
        <v>90</v>
      </c>
      <c r="BA2033" s="7"/>
      <c r="BB2033" s="7"/>
      <c r="BC2033" s="7"/>
      <c r="BD2033" s="7"/>
      <c r="BE2033" s="7"/>
      <c r="BF2033" s="7"/>
      <c r="BG2033" s="3"/>
      <c r="BH2033" s="7"/>
      <c r="BI2033" s="7"/>
      <c r="BJ2033" s="7"/>
      <c r="BK2033" s="1"/>
      <c r="BL2033" s="1"/>
      <c r="BM2033" s="1"/>
      <c r="BN2033" s="7"/>
      <c r="BO2033" s="7"/>
      <c r="BP2033" s="1"/>
      <c r="BQ2033" s="7"/>
      <c r="BR2033" s="1"/>
      <c r="BS2033" s="1"/>
      <c r="BT2033" s="1"/>
      <c r="BU2033" s="1"/>
      <c r="BV2033" s="1"/>
      <c r="BW2033" s="1"/>
    </row>
    <row r="2034" spans="1:75">
      <c r="A2034" s="4" t="s">
        <v>168</v>
      </c>
      <c r="B2034" s="18">
        <v>40120</v>
      </c>
      <c r="C2034" s="4" t="s">
        <v>179</v>
      </c>
      <c r="D2034" s="5">
        <v>2009</v>
      </c>
      <c r="E2034" s="4" t="str">
        <f t="shared" si="423"/>
        <v>WahkiakumGeneral2009</v>
      </c>
      <c r="F2034" s="1">
        <v>2644</v>
      </c>
      <c r="G2034" s="4">
        <v>0</v>
      </c>
      <c r="H2034" s="1"/>
      <c r="I2034" s="1"/>
      <c r="J2034" s="1"/>
      <c r="K2034" s="6">
        <f t="shared" si="424"/>
        <v>0</v>
      </c>
      <c r="M2034" s="4">
        <v>0</v>
      </c>
      <c r="N2034" s="1">
        <v>2137</v>
      </c>
      <c r="O2034" s="1">
        <v>2096</v>
      </c>
      <c r="P2034" s="4">
        <v>0</v>
      </c>
      <c r="Q2034" s="6"/>
      <c r="R2034" s="1">
        <v>41</v>
      </c>
      <c r="S2034" s="7"/>
      <c r="T2034" s="7"/>
      <c r="U2034" s="7"/>
      <c r="V2034" s="7"/>
      <c r="W2034" s="7"/>
      <c r="X2034" s="4">
        <v>0</v>
      </c>
      <c r="Z2034" s="1">
        <v>31</v>
      </c>
      <c r="AA2034" s="1">
        <v>19</v>
      </c>
      <c r="AB2034" s="1">
        <v>19</v>
      </c>
      <c r="AC2034" s="1">
        <v>0</v>
      </c>
      <c r="AD2034" s="7"/>
      <c r="AE2034" s="7"/>
      <c r="AF2034" s="7"/>
      <c r="AG2034" s="7"/>
      <c r="AH2034" s="1">
        <v>0</v>
      </c>
      <c r="AI2034" s="1">
        <v>0</v>
      </c>
      <c r="AJ2034" s="7"/>
      <c r="AK2034" s="7"/>
      <c r="AL2034" s="7"/>
      <c r="AM2034" s="7"/>
      <c r="AN2034" s="1"/>
      <c r="AO2034" s="1">
        <v>0</v>
      </c>
      <c r="AP2034" s="1"/>
      <c r="AQ2034" s="1">
        <v>0</v>
      </c>
      <c r="AR2034" s="1">
        <v>0</v>
      </c>
      <c r="AS2034" s="7"/>
      <c r="AT2034" s="7"/>
      <c r="AU2034" s="7"/>
      <c r="AV2034" s="7"/>
      <c r="AW2034" s="1"/>
      <c r="AX2034" s="1"/>
      <c r="AY2034" s="7"/>
      <c r="AZ2034" s="1">
        <v>0</v>
      </c>
      <c r="BA2034" s="7"/>
      <c r="BB2034" s="7"/>
      <c r="BC2034" s="7"/>
      <c r="BD2034" s="7"/>
      <c r="BE2034" s="7"/>
      <c r="BF2034" s="7"/>
      <c r="BG2034" s="3"/>
      <c r="BH2034" s="7"/>
      <c r="BI2034" s="7"/>
      <c r="BJ2034" s="7"/>
      <c r="BK2034" s="1"/>
      <c r="BL2034" s="1"/>
      <c r="BM2034" s="1"/>
      <c r="BN2034" s="7"/>
      <c r="BO2034" s="7"/>
      <c r="BP2034" s="1"/>
      <c r="BQ2034" s="7"/>
      <c r="BR2034" s="1"/>
      <c r="BS2034" s="1"/>
      <c r="BT2034" s="1"/>
      <c r="BU2034" s="1"/>
      <c r="BV2034" s="1"/>
      <c r="BW2034" s="1"/>
    </row>
    <row r="2035" spans="1:75">
      <c r="A2035" s="4" t="s">
        <v>170</v>
      </c>
      <c r="B2035" s="18">
        <v>40120</v>
      </c>
      <c r="C2035" s="4" t="s">
        <v>179</v>
      </c>
      <c r="D2035" s="5">
        <v>2009</v>
      </c>
      <c r="E2035" s="4" t="str">
        <f t="shared" si="423"/>
        <v>Walla WallaGeneral2009</v>
      </c>
      <c r="F2035" s="1">
        <v>30183</v>
      </c>
      <c r="G2035" s="4">
        <v>0</v>
      </c>
      <c r="H2035" s="1"/>
      <c r="I2035" s="1"/>
      <c r="J2035" s="1"/>
      <c r="K2035" s="6">
        <f t="shared" si="424"/>
        <v>0</v>
      </c>
      <c r="M2035" s="4">
        <v>0</v>
      </c>
      <c r="N2035" s="1">
        <v>21766</v>
      </c>
      <c r="O2035" s="1">
        <v>21598</v>
      </c>
      <c r="P2035" s="4">
        <v>0</v>
      </c>
      <c r="Q2035" s="6"/>
      <c r="R2035" s="1">
        <v>168</v>
      </c>
      <c r="S2035" s="7"/>
      <c r="T2035" s="7"/>
      <c r="U2035" s="7"/>
      <c r="V2035" s="7"/>
      <c r="W2035" s="7"/>
      <c r="X2035" s="4">
        <v>0</v>
      </c>
      <c r="Z2035" s="1">
        <v>248</v>
      </c>
      <c r="AA2035" s="1">
        <v>101</v>
      </c>
      <c r="AB2035" s="1">
        <v>101</v>
      </c>
      <c r="AC2035" s="1">
        <v>0</v>
      </c>
      <c r="AD2035" s="7"/>
      <c r="AE2035" s="7"/>
      <c r="AF2035" s="7"/>
      <c r="AG2035" s="7"/>
      <c r="AH2035" s="1">
        <v>0</v>
      </c>
      <c r="AI2035" s="1">
        <v>0</v>
      </c>
      <c r="AJ2035" s="7"/>
      <c r="AK2035" s="7"/>
      <c r="AL2035" s="7"/>
      <c r="AM2035" s="7"/>
      <c r="AN2035" s="1"/>
      <c r="AO2035" s="1">
        <v>90</v>
      </c>
      <c r="AP2035" s="1"/>
      <c r="AQ2035" s="1">
        <v>79</v>
      </c>
      <c r="AR2035" s="1">
        <v>11</v>
      </c>
      <c r="AS2035" s="7"/>
      <c r="AT2035" s="7"/>
      <c r="AU2035" s="7"/>
      <c r="AV2035" s="7"/>
      <c r="AW2035" s="1"/>
      <c r="AX2035" s="1"/>
      <c r="AY2035" s="7"/>
      <c r="AZ2035" s="1">
        <v>1</v>
      </c>
      <c r="BA2035" s="7"/>
      <c r="BB2035" s="7"/>
      <c r="BC2035" s="7"/>
      <c r="BD2035" s="7"/>
      <c r="BE2035" s="7"/>
      <c r="BF2035" s="7"/>
      <c r="BG2035" s="3"/>
      <c r="BH2035" s="7"/>
      <c r="BI2035" s="7"/>
      <c r="BJ2035" s="7"/>
      <c r="BK2035" s="1"/>
      <c r="BL2035" s="1"/>
      <c r="BM2035" s="1"/>
      <c r="BN2035" s="7"/>
      <c r="BO2035" s="7"/>
      <c r="BP2035" s="1"/>
      <c r="BQ2035" s="7"/>
      <c r="BR2035" s="1"/>
      <c r="BS2035" s="1"/>
      <c r="BT2035" s="1"/>
      <c r="BU2035" s="1"/>
      <c r="BV2035" s="1"/>
      <c r="BW2035" s="1"/>
    </row>
    <row r="2036" spans="1:75">
      <c r="A2036" s="4" t="s">
        <v>1247</v>
      </c>
      <c r="B2036" s="18">
        <v>40120</v>
      </c>
      <c r="C2036" s="4" t="s">
        <v>179</v>
      </c>
      <c r="D2036" s="5">
        <v>2009</v>
      </c>
      <c r="E2036" s="4" t="str">
        <f t="shared" si="423"/>
        <v>Whatcom*General2009</v>
      </c>
      <c r="F2036" s="1">
        <v>116581</v>
      </c>
      <c r="G2036" s="4">
        <v>0</v>
      </c>
      <c r="H2036" s="1"/>
      <c r="I2036" s="1"/>
      <c r="J2036" s="1"/>
      <c r="K2036" s="6">
        <f t="shared" si="424"/>
        <v>0</v>
      </c>
      <c r="M2036" s="4">
        <v>0</v>
      </c>
      <c r="N2036" s="1">
        <v>88541</v>
      </c>
      <c r="O2036" s="1">
        <v>86993</v>
      </c>
      <c r="P2036" s="4">
        <v>0</v>
      </c>
      <c r="Q2036" s="6"/>
      <c r="R2036" s="1">
        <v>1546</v>
      </c>
      <c r="S2036" s="7"/>
      <c r="T2036" s="7"/>
      <c r="U2036" s="7"/>
      <c r="V2036" s="7"/>
      <c r="W2036" s="7"/>
      <c r="X2036" s="4">
        <v>0</v>
      </c>
      <c r="Z2036" s="1">
        <v>584</v>
      </c>
      <c r="AA2036" s="1">
        <v>263</v>
      </c>
      <c r="AB2036" s="1">
        <v>261</v>
      </c>
      <c r="AC2036" s="1">
        <v>2</v>
      </c>
      <c r="AD2036" s="7"/>
      <c r="AE2036" s="7"/>
      <c r="AF2036" s="7"/>
      <c r="AG2036" s="7"/>
      <c r="AH2036" s="1">
        <v>0</v>
      </c>
      <c r="AI2036" s="1">
        <v>0</v>
      </c>
      <c r="AJ2036" s="7"/>
      <c r="AK2036" s="7"/>
      <c r="AL2036" s="7"/>
      <c r="AM2036" s="7"/>
      <c r="AN2036" s="1"/>
      <c r="AO2036" s="1">
        <v>118</v>
      </c>
      <c r="AP2036" s="1"/>
      <c r="AQ2036" s="1">
        <v>43</v>
      </c>
      <c r="AR2036" s="1">
        <v>75</v>
      </c>
      <c r="AS2036" s="7"/>
      <c r="AT2036" s="7"/>
      <c r="AU2036" s="7"/>
      <c r="AV2036" s="7"/>
      <c r="AW2036" s="1"/>
      <c r="AX2036" s="1"/>
      <c r="AY2036" s="7"/>
      <c r="AZ2036" s="1">
        <v>1</v>
      </c>
      <c r="BA2036" s="7"/>
      <c r="BB2036" s="7"/>
      <c r="BC2036" s="7"/>
      <c r="BD2036" s="7"/>
      <c r="BE2036" s="7"/>
      <c r="BF2036" s="7"/>
      <c r="BG2036" s="3"/>
      <c r="BH2036" s="7"/>
      <c r="BI2036" s="7"/>
      <c r="BJ2036" s="7"/>
      <c r="BK2036" s="1"/>
      <c r="BL2036" s="1"/>
      <c r="BM2036" s="1"/>
      <c r="BN2036" s="7"/>
      <c r="BO2036" s="7"/>
      <c r="BP2036" s="1"/>
      <c r="BQ2036" s="7"/>
      <c r="BR2036" s="1"/>
      <c r="BS2036" s="1"/>
      <c r="BT2036" s="1"/>
      <c r="BU2036" s="1"/>
      <c r="BV2036" s="1"/>
      <c r="BW2036" s="1"/>
    </row>
    <row r="2037" spans="1:75">
      <c r="A2037" s="4" t="s">
        <v>174</v>
      </c>
      <c r="B2037" s="18">
        <v>40120</v>
      </c>
      <c r="C2037" s="4" t="s">
        <v>179</v>
      </c>
      <c r="D2037" s="5">
        <v>2009</v>
      </c>
      <c r="E2037" s="4" t="str">
        <f t="shared" si="423"/>
        <v>WhitmanGeneral2009</v>
      </c>
      <c r="F2037" s="1">
        <v>19128</v>
      </c>
      <c r="G2037" s="4">
        <v>0</v>
      </c>
      <c r="H2037" s="1"/>
      <c r="I2037" s="1"/>
      <c r="J2037" s="1"/>
      <c r="K2037" s="6">
        <f t="shared" si="424"/>
        <v>0</v>
      </c>
      <c r="M2037" s="4">
        <v>0</v>
      </c>
      <c r="N2037" s="1">
        <v>14044</v>
      </c>
      <c r="O2037" s="1">
        <v>13817</v>
      </c>
      <c r="P2037" s="4">
        <v>0</v>
      </c>
      <c r="Q2037" s="6"/>
      <c r="R2037" s="1">
        <v>182</v>
      </c>
      <c r="S2037" s="7"/>
      <c r="T2037" s="7"/>
      <c r="U2037" s="7"/>
      <c r="V2037" s="7"/>
      <c r="W2037" s="7"/>
      <c r="X2037" s="4">
        <v>0</v>
      </c>
      <c r="Z2037" s="1">
        <v>245</v>
      </c>
      <c r="AA2037" s="1">
        <v>108</v>
      </c>
      <c r="AB2037" s="1">
        <v>108</v>
      </c>
      <c r="AC2037" s="1">
        <v>0</v>
      </c>
      <c r="AD2037" s="7"/>
      <c r="AE2037" s="7"/>
      <c r="AF2037" s="7"/>
      <c r="AG2037" s="7"/>
      <c r="AH2037" s="1">
        <v>2</v>
      </c>
      <c r="AI2037" s="1">
        <v>2</v>
      </c>
      <c r="AJ2037" s="7"/>
      <c r="AK2037" s="7"/>
      <c r="AL2037" s="7"/>
      <c r="AM2037" s="7"/>
      <c r="AN2037" s="1"/>
      <c r="AO2037" s="1">
        <v>146</v>
      </c>
      <c r="AP2037" s="1"/>
      <c r="AQ2037" s="1">
        <v>100</v>
      </c>
      <c r="AR2037" s="1">
        <v>46</v>
      </c>
      <c r="AS2037" s="7"/>
      <c r="AT2037" s="7"/>
      <c r="AU2037" s="7"/>
      <c r="AV2037" s="7"/>
      <c r="AW2037" s="1"/>
      <c r="AX2037" s="1"/>
      <c r="AY2037" s="7"/>
      <c r="AZ2037" s="1">
        <v>0</v>
      </c>
      <c r="BA2037" s="7"/>
      <c r="BB2037" s="7"/>
      <c r="BC2037" s="7"/>
      <c r="BD2037" s="7"/>
      <c r="BE2037" s="7"/>
      <c r="BF2037" s="7"/>
      <c r="BG2037" s="3"/>
      <c r="BH2037" s="7"/>
      <c r="BI2037" s="7"/>
      <c r="BJ2037" s="7"/>
      <c r="BK2037" s="1"/>
      <c r="BL2037" s="1"/>
      <c r="BM2037" s="1"/>
      <c r="BN2037" s="7"/>
      <c r="BO2037" s="7"/>
      <c r="BP2037" s="1"/>
      <c r="BQ2037" s="7"/>
      <c r="BR2037" s="1"/>
      <c r="BS2037" s="1"/>
      <c r="BT2037" s="1"/>
      <c r="BU2037" s="1"/>
      <c r="BV2037" s="1"/>
      <c r="BW2037" s="1"/>
    </row>
    <row r="2038" spans="1:75">
      <c r="A2038" s="4" t="s">
        <v>176</v>
      </c>
      <c r="B2038" s="18">
        <v>40120</v>
      </c>
      <c r="C2038" s="4" t="s">
        <v>179</v>
      </c>
      <c r="D2038" s="5">
        <v>2009</v>
      </c>
      <c r="E2038" s="4" t="str">
        <f t="shared" si="423"/>
        <v>YakimaGeneral2009</v>
      </c>
      <c r="F2038" s="1">
        <v>99568</v>
      </c>
      <c r="G2038" s="4">
        <v>0</v>
      </c>
      <c r="H2038" s="1"/>
      <c r="I2038" s="1"/>
      <c r="J2038" s="1"/>
      <c r="K2038" s="6">
        <f t="shared" si="424"/>
        <v>0</v>
      </c>
      <c r="M2038" s="4">
        <v>0</v>
      </c>
      <c r="N2038" s="1">
        <v>63377</v>
      </c>
      <c r="O2038" s="1">
        <v>63163</v>
      </c>
      <c r="P2038" s="4">
        <v>0</v>
      </c>
      <c r="Q2038" s="6"/>
      <c r="R2038" s="1">
        <v>214</v>
      </c>
      <c r="S2038" s="7"/>
      <c r="T2038" s="7"/>
      <c r="U2038" s="7"/>
      <c r="V2038" s="7"/>
      <c r="W2038" s="7"/>
      <c r="X2038" s="4">
        <v>0</v>
      </c>
      <c r="Z2038" s="1">
        <v>511</v>
      </c>
      <c r="AA2038" s="1">
        <v>183</v>
      </c>
      <c r="AB2038" s="1">
        <v>170</v>
      </c>
      <c r="AC2038" s="1">
        <v>13</v>
      </c>
      <c r="AD2038" s="7"/>
      <c r="AE2038" s="7"/>
      <c r="AF2038" s="7"/>
      <c r="AG2038" s="7"/>
      <c r="AH2038" s="1">
        <v>2</v>
      </c>
      <c r="AI2038" s="1">
        <v>2</v>
      </c>
      <c r="AJ2038" s="7"/>
      <c r="AK2038" s="7"/>
      <c r="AL2038" s="7"/>
      <c r="AM2038" s="7"/>
      <c r="AN2038" s="1"/>
      <c r="AO2038" s="1">
        <v>86</v>
      </c>
      <c r="AP2038" s="1"/>
      <c r="AQ2038" s="1">
        <v>55</v>
      </c>
      <c r="AR2038" s="1">
        <v>31</v>
      </c>
      <c r="AS2038" s="7"/>
      <c r="AT2038" s="7"/>
      <c r="AU2038" s="7"/>
      <c r="AV2038" s="7"/>
      <c r="AW2038" s="1"/>
      <c r="AX2038" s="1"/>
      <c r="AY2038" s="7"/>
      <c r="AZ2038" s="1">
        <v>6</v>
      </c>
      <c r="BA2038" s="7"/>
      <c r="BB2038" s="7"/>
      <c r="BC2038" s="7"/>
      <c r="BD2038" s="7"/>
      <c r="BE2038" s="7"/>
      <c r="BF2038" s="7"/>
      <c r="BG2038" s="3"/>
      <c r="BH2038" s="7"/>
      <c r="BI2038" s="7"/>
      <c r="BJ2038" s="7"/>
      <c r="BK2038" s="1"/>
      <c r="BL2038" s="1"/>
      <c r="BM2038" s="1"/>
      <c r="BN2038" s="7"/>
      <c r="BO2038" s="7"/>
      <c r="BP2038" s="1"/>
      <c r="BQ2038" s="7"/>
      <c r="BR2038" s="1"/>
      <c r="BS2038" s="1"/>
      <c r="BT2038" s="1"/>
      <c r="BU2038" s="1"/>
      <c r="BV2038" s="1"/>
      <c r="BW2038" s="1"/>
    </row>
    <row r="2039" spans="1:75">
      <c r="A2039" s="21" t="s">
        <v>178</v>
      </c>
      <c r="B2039" s="22">
        <v>40120</v>
      </c>
      <c r="C2039" s="21" t="s">
        <v>179</v>
      </c>
      <c r="D2039" s="23">
        <v>2009</v>
      </c>
      <c r="E2039" s="21" t="str">
        <f t="shared" si="423"/>
        <v>z-TotalsGeneral2009</v>
      </c>
      <c r="F2039" s="29">
        <v>3601268</v>
      </c>
      <c r="G2039" s="21">
        <v>0</v>
      </c>
      <c r="H2039" s="29"/>
      <c r="I2039" s="29"/>
      <c r="J2039" s="29"/>
      <c r="K2039" s="6">
        <f t="shared" si="424"/>
        <v>0</v>
      </c>
      <c r="L2039" s="21"/>
      <c r="M2039" s="21">
        <v>0</v>
      </c>
      <c r="N2039" s="29">
        <v>2600000</v>
      </c>
      <c r="O2039" s="29">
        <v>2532238</v>
      </c>
      <c r="P2039" s="21">
        <v>0</v>
      </c>
      <c r="Q2039" s="6"/>
      <c r="R2039" s="29">
        <v>36327</v>
      </c>
      <c r="S2039" s="7"/>
      <c r="T2039" s="7"/>
      <c r="U2039" s="7"/>
      <c r="V2039" s="7"/>
      <c r="W2039" s="7"/>
      <c r="X2039" s="21">
        <v>0</v>
      </c>
      <c r="Y2039" s="38"/>
      <c r="Z2039" s="29">
        <v>52397</v>
      </c>
      <c r="AA2039" s="29">
        <v>20784</v>
      </c>
      <c r="AB2039" s="29">
        <v>20515</v>
      </c>
      <c r="AC2039" s="29">
        <v>269</v>
      </c>
      <c r="AD2039" s="7"/>
      <c r="AE2039" s="7"/>
      <c r="AF2039" s="7"/>
      <c r="AG2039" s="7"/>
      <c r="AH2039" s="29">
        <v>75</v>
      </c>
      <c r="AI2039" s="29">
        <v>98</v>
      </c>
      <c r="AJ2039" s="7"/>
      <c r="AK2039" s="7"/>
      <c r="AL2039" s="7"/>
      <c r="AM2039" s="7"/>
      <c r="AN2039" s="29"/>
      <c r="AO2039" s="29">
        <v>6081</v>
      </c>
      <c r="AP2039" s="29"/>
      <c r="AQ2039" s="29">
        <v>4481</v>
      </c>
      <c r="AR2039" s="29">
        <v>1600</v>
      </c>
      <c r="AS2039" s="7"/>
      <c r="AT2039" s="7"/>
      <c r="AU2039" s="7"/>
      <c r="AV2039" s="7"/>
      <c r="AW2039" s="29"/>
      <c r="AX2039" s="29"/>
      <c r="AY2039" s="7"/>
      <c r="AZ2039" s="29">
        <v>9378</v>
      </c>
      <c r="BA2039" s="7"/>
      <c r="BB2039" s="7"/>
      <c r="BC2039" s="7"/>
      <c r="BD2039" s="7"/>
      <c r="BE2039" s="7"/>
      <c r="BF2039" s="7"/>
      <c r="BG2039" s="29"/>
      <c r="BH2039" s="7"/>
      <c r="BI2039" s="7"/>
      <c r="BJ2039" s="7"/>
      <c r="BK2039" s="29"/>
      <c r="BL2039" s="29"/>
      <c r="BM2039" s="29"/>
      <c r="BN2039" s="7"/>
      <c r="BO2039" s="7"/>
      <c r="BP2039" s="29"/>
      <c r="BQ2039" s="7"/>
      <c r="BR2039" s="29"/>
      <c r="BS2039" s="29"/>
      <c r="BT2039" s="29"/>
      <c r="BU2039" s="29"/>
      <c r="BV2039" s="29"/>
      <c r="BW2039" s="29"/>
    </row>
    <row r="2040" spans="1:75">
      <c r="A2040" s="4" t="s">
        <v>98</v>
      </c>
      <c r="B2040" s="18">
        <v>40043</v>
      </c>
      <c r="C2040" s="4" t="s">
        <v>220</v>
      </c>
      <c r="D2040" s="5">
        <v>2009</v>
      </c>
      <c r="E2040" s="4" t="str">
        <f t="shared" si="423"/>
        <v>AdamsPrimary2009</v>
      </c>
      <c r="K2040" s="6">
        <f t="shared" si="424"/>
        <v>0</v>
      </c>
      <c r="Q2040" s="6"/>
      <c r="S2040" s="6"/>
      <c r="T2040" s="6"/>
      <c r="U2040" s="6"/>
      <c r="V2040" s="6"/>
      <c r="W2040" s="6"/>
      <c r="AD2040" s="6"/>
      <c r="AE2040" s="6"/>
      <c r="AF2040" s="6"/>
      <c r="AG2040" s="6"/>
      <c r="AJ2040" s="6"/>
      <c r="AK2040" s="6"/>
      <c r="AL2040" s="6"/>
      <c r="AM2040" s="6"/>
      <c r="AS2040" s="6"/>
      <c r="AT2040" s="6"/>
      <c r="AU2040" s="6"/>
      <c r="AV2040" s="6"/>
      <c r="AY2040" s="6"/>
      <c r="BA2040" s="6"/>
      <c r="BB2040" s="6"/>
      <c r="BC2040" s="6"/>
      <c r="BD2040" s="6"/>
      <c r="BE2040" s="6"/>
      <c r="BF2040" s="6"/>
      <c r="BH2040" s="6"/>
      <c r="BI2040" s="6"/>
      <c r="BJ2040" s="6"/>
      <c r="BN2040" s="6"/>
      <c r="BO2040" s="6"/>
      <c r="BQ2040" s="6"/>
    </row>
    <row r="2041" spans="1:75">
      <c r="A2041" s="4" t="s">
        <v>101</v>
      </c>
      <c r="B2041" s="18">
        <v>40043</v>
      </c>
      <c r="C2041" s="4" t="s">
        <v>220</v>
      </c>
      <c r="D2041" s="5">
        <v>2009</v>
      </c>
      <c r="E2041" s="4" t="str">
        <f t="shared" si="423"/>
        <v>AsotinPrimary2009</v>
      </c>
      <c r="K2041" s="6">
        <f t="shared" si="424"/>
        <v>0</v>
      </c>
      <c r="Q2041" s="6"/>
      <c r="S2041" s="6"/>
      <c r="T2041" s="6"/>
      <c r="U2041" s="6"/>
      <c r="V2041" s="6"/>
      <c r="W2041" s="6"/>
      <c r="AD2041" s="6"/>
      <c r="AE2041" s="6"/>
      <c r="AF2041" s="6"/>
      <c r="AG2041" s="6"/>
      <c r="AJ2041" s="6"/>
      <c r="AK2041" s="6"/>
      <c r="AL2041" s="6"/>
      <c r="AM2041" s="6"/>
      <c r="AS2041" s="6"/>
      <c r="AT2041" s="6"/>
      <c r="AU2041" s="6"/>
      <c r="AV2041" s="6"/>
      <c r="AY2041" s="6"/>
      <c r="BA2041" s="6"/>
      <c r="BB2041" s="6"/>
      <c r="BC2041" s="6"/>
      <c r="BD2041" s="6"/>
      <c r="BE2041" s="6"/>
      <c r="BF2041" s="6"/>
      <c r="BH2041" s="6"/>
      <c r="BI2041" s="6"/>
      <c r="BJ2041" s="6"/>
      <c r="BN2041" s="6"/>
      <c r="BO2041" s="6"/>
      <c r="BQ2041" s="6"/>
    </row>
    <row r="2042" spans="1:75">
      <c r="A2042" s="4" t="s">
        <v>103</v>
      </c>
      <c r="B2042" s="18">
        <v>40043</v>
      </c>
      <c r="C2042" s="4" t="s">
        <v>220</v>
      </c>
      <c r="D2042" s="5">
        <v>2009</v>
      </c>
      <c r="E2042" s="4" t="str">
        <f t="shared" si="423"/>
        <v>BentonPrimary2009</v>
      </c>
      <c r="K2042" s="6">
        <f t="shared" si="424"/>
        <v>0</v>
      </c>
      <c r="Q2042" s="6"/>
      <c r="S2042" s="6"/>
      <c r="T2042" s="6"/>
      <c r="U2042" s="6"/>
      <c r="V2042" s="6"/>
      <c r="W2042" s="6"/>
      <c r="AD2042" s="6"/>
      <c r="AE2042" s="6"/>
      <c r="AF2042" s="6"/>
      <c r="AG2042" s="6"/>
      <c r="AJ2042" s="6"/>
      <c r="AK2042" s="6"/>
      <c r="AL2042" s="6"/>
      <c r="AM2042" s="6"/>
      <c r="AS2042" s="6"/>
      <c r="AT2042" s="6"/>
      <c r="AU2042" s="6"/>
      <c r="AV2042" s="6"/>
      <c r="AY2042" s="6"/>
      <c r="BA2042" s="6"/>
      <c r="BB2042" s="6"/>
      <c r="BC2042" s="6"/>
      <c r="BD2042" s="6"/>
      <c r="BE2042" s="6"/>
      <c r="BF2042" s="6"/>
      <c r="BH2042" s="6"/>
      <c r="BI2042" s="6"/>
      <c r="BJ2042" s="6"/>
      <c r="BN2042" s="6"/>
      <c r="BO2042" s="6"/>
      <c r="BQ2042" s="6"/>
    </row>
    <row r="2043" spans="1:75">
      <c r="A2043" s="4" t="s">
        <v>105</v>
      </c>
      <c r="B2043" s="18">
        <v>40043</v>
      </c>
      <c r="C2043" s="4" t="s">
        <v>220</v>
      </c>
      <c r="D2043" s="5">
        <v>2009</v>
      </c>
      <c r="E2043" s="4" t="str">
        <f t="shared" si="423"/>
        <v>ChelanPrimary2009</v>
      </c>
      <c r="K2043" s="6">
        <f t="shared" si="424"/>
        <v>0</v>
      </c>
      <c r="Q2043" s="6"/>
      <c r="S2043" s="6"/>
      <c r="T2043" s="6"/>
      <c r="U2043" s="6"/>
      <c r="V2043" s="6"/>
      <c r="W2043" s="6"/>
      <c r="AD2043" s="6"/>
      <c r="AE2043" s="6"/>
      <c r="AF2043" s="6"/>
      <c r="AG2043" s="6"/>
      <c r="AJ2043" s="6"/>
      <c r="AK2043" s="6"/>
      <c r="AL2043" s="6"/>
      <c r="AM2043" s="6"/>
      <c r="AS2043" s="6"/>
      <c r="AT2043" s="6"/>
      <c r="AU2043" s="6"/>
      <c r="AV2043" s="6"/>
      <c r="AY2043" s="6"/>
      <c r="BA2043" s="6"/>
      <c r="BB2043" s="6"/>
      <c r="BC2043" s="6"/>
      <c r="BD2043" s="6"/>
      <c r="BE2043" s="6"/>
      <c r="BF2043" s="6"/>
      <c r="BH2043" s="6"/>
      <c r="BI2043" s="6"/>
      <c r="BJ2043" s="6"/>
      <c r="BN2043" s="6"/>
      <c r="BO2043" s="6"/>
      <c r="BQ2043" s="6"/>
    </row>
    <row r="2044" spans="1:75">
      <c r="A2044" s="4" t="s">
        <v>107</v>
      </c>
      <c r="B2044" s="18">
        <v>40043</v>
      </c>
      <c r="C2044" s="4" t="s">
        <v>220</v>
      </c>
      <c r="D2044" s="5">
        <v>2009</v>
      </c>
      <c r="E2044" s="4" t="str">
        <f t="shared" si="423"/>
        <v>ClallamPrimary2009</v>
      </c>
      <c r="K2044" s="6">
        <f t="shared" si="424"/>
        <v>0</v>
      </c>
      <c r="Q2044" s="6"/>
      <c r="S2044" s="6"/>
      <c r="T2044" s="6"/>
      <c r="U2044" s="6"/>
      <c r="V2044" s="6"/>
      <c r="W2044" s="6"/>
      <c r="AD2044" s="6"/>
      <c r="AE2044" s="6"/>
      <c r="AF2044" s="6"/>
      <c r="AG2044" s="6"/>
      <c r="AJ2044" s="6"/>
      <c r="AK2044" s="6"/>
      <c r="AL2044" s="6"/>
      <c r="AM2044" s="6"/>
      <c r="AS2044" s="6"/>
      <c r="AT2044" s="6"/>
      <c r="AU2044" s="6"/>
      <c r="AV2044" s="6"/>
      <c r="AY2044" s="6"/>
      <c r="BA2044" s="6"/>
      <c r="BB2044" s="6"/>
      <c r="BC2044" s="6"/>
      <c r="BD2044" s="6"/>
      <c r="BE2044" s="6"/>
      <c r="BF2044" s="6"/>
      <c r="BH2044" s="6"/>
      <c r="BI2044" s="6"/>
      <c r="BJ2044" s="6"/>
      <c r="BN2044" s="6"/>
      <c r="BO2044" s="6"/>
      <c r="BQ2044" s="6"/>
    </row>
    <row r="2045" spans="1:75">
      <c r="A2045" s="4" t="s">
        <v>109</v>
      </c>
      <c r="B2045" s="18">
        <v>40043</v>
      </c>
      <c r="C2045" s="4" t="s">
        <v>220</v>
      </c>
      <c r="D2045" s="5">
        <v>2009</v>
      </c>
      <c r="E2045" s="4" t="str">
        <f t="shared" si="423"/>
        <v>ClarkPrimary2009</v>
      </c>
      <c r="K2045" s="6">
        <f t="shared" si="424"/>
        <v>0</v>
      </c>
      <c r="Q2045" s="6"/>
      <c r="S2045" s="6"/>
      <c r="T2045" s="6"/>
      <c r="U2045" s="6"/>
      <c r="V2045" s="6"/>
      <c r="W2045" s="6"/>
      <c r="AD2045" s="6"/>
      <c r="AE2045" s="6"/>
      <c r="AF2045" s="6"/>
      <c r="AG2045" s="6"/>
      <c r="AJ2045" s="6"/>
      <c r="AK2045" s="6"/>
      <c r="AL2045" s="6"/>
      <c r="AM2045" s="6"/>
      <c r="AS2045" s="6"/>
      <c r="AT2045" s="6"/>
      <c r="AU2045" s="6"/>
      <c r="AV2045" s="6"/>
      <c r="AY2045" s="6"/>
      <c r="BA2045" s="6"/>
      <c r="BB2045" s="6"/>
      <c r="BC2045" s="6"/>
      <c r="BD2045" s="6"/>
      <c r="BE2045" s="6"/>
      <c r="BF2045" s="6"/>
      <c r="BH2045" s="6"/>
      <c r="BI2045" s="6"/>
      <c r="BJ2045" s="6"/>
      <c r="BN2045" s="6"/>
      <c r="BO2045" s="6"/>
      <c r="BQ2045" s="6"/>
    </row>
    <row r="2046" spans="1:75">
      <c r="A2046" s="4" t="s">
        <v>111</v>
      </c>
      <c r="B2046" s="18">
        <v>40043</v>
      </c>
      <c r="C2046" s="4" t="s">
        <v>220</v>
      </c>
      <c r="D2046" s="5">
        <v>2009</v>
      </c>
      <c r="E2046" s="4" t="str">
        <f t="shared" si="423"/>
        <v>ColumbiaPrimary2009</v>
      </c>
      <c r="K2046" s="6">
        <f t="shared" si="424"/>
        <v>0</v>
      </c>
      <c r="Q2046" s="6"/>
      <c r="S2046" s="6"/>
      <c r="T2046" s="6"/>
      <c r="U2046" s="6"/>
      <c r="V2046" s="6"/>
      <c r="W2046" s="6"/>
      <c r="AD2046" s="6"/>
      <c r="AE2046" s="6"/>
      <c r="AF2046" s="6"/>
      <c r="AG2046" s="6"/>
      <c r="AJ2046" s="6"/>
      <c r="AK2046" s="6"/>
      <c r="AL2046" s="6"/>
      <c r="AM2046" s="6"/>
      <c r="AS2046" s="6"/>
      <c r="AT2046" s="6"/>
      <c r="AU2046" s="6"/>
      <c r="AV2046" s="6"/>
      <c r="AY2046" s="6"/>
      <c r="BA2046" s="6"/>
      <c r="BB2046" s="6"/>
      <c r="BC2046" s="6"/>
      <c r="BD2046" s="6"/>
      <c r="BE2046" s="6"/>
      <c r="BF2046" s="6"/>
      <c r="BH2046" s="6"/>
      <c r="BI2046" s="6"/>
      <c r="BJ2046" s="6"/>
      <c r="BN2046" s="6"/>
      <c r="BO2046" s="6"/>
      <c r="BQ2046" s="6"/>
    </row>
    <row r="2047" spans="1:75">
      <c r="A2047" s="4" t="s">
        <v>113</v>
      </c>
      <c r="B2047" s="18">
        <v>40043</v>
      </c>
      <c r="C2047" s="4" t="s">
        <v>220</v>
      </c>
      <c r="D2047" s="5">
        <v>2009</v>
      </c>
      <c r="E2047" s="4" t="str">
        <f t="shared" si="423"/>
        <v>CowlitzPrimary2009</v>
      </c>
      <c r="K2047" s="6">
        <f t="shared" si="424"/>
        <v>0</v>
      </c>
      <c r="Q2047" s="6"/>
      <c r="S2047" s="6"/>
      <c r="T2047" s="6"/>
      <c r="U2047" s="6"/>
      <c r="V2047" s="6"/>
      <c r="W2047" s="6"/>
      <c r="AD2047" s="6"/>
      <c r="AE2047" s="6"/>
      <c r="AF2047" s="6"/>
      <c r="AG2047" s="6"/>
      <c r="AJ2047" s="6"/>
      <c r="AK2047" s="6"/>
      <c r="AL2047" s="6"/>
      <c r="AM2047" s="6"/>
      <c r="AS2047" s="6"/>
      <c r="AT2047" s="6"/>
      <c r="AU2047" s="6"/>
      <c r="AV2047" s="6"/>
      <c r="AY2047" s="6"/>
      <c r="BA2047" s="6"/>
      <c r="BB2047" s="6"/>
      <c r="BC2047" s="6"/>
      <c r="BD2047" s="6"/>
      <c r="BE2047" s="6"/>
      <c r="BF2047" s="6"/>
      <c r="BH2047" s="6"/>
      <c r="BI2047" s="6"/>
      <c r="BJ2047" s="6"/>
      <c r="BN2047" s="6"/>
      <c r="BO2047" s="6"/>
      <c r="BQ2047" s="6"/>
    </row>
    <row r="2048" spans="1:75">
      <c r="A2048" s="4" t="s">
        <v>115</v>
      </c>
      <c r="B2048" s="18">
        <v>40043</v>
      </c>
      <c r="C2048" s="4" t="s">
        <v>220</v>
      </c>
      <c r="D2048" s="5">
        <v>2009</v>
      </c>
      <c r="E2048" s="4" t="str">
        <f t="shared" si="423"/>
        <v>DouglasPrimary2009</v>
      </c>
      <c r="K2048" s="6">
        <f t="shared" si="424"/>
        <v>0</v>
      </c>
      <c r="Q2048" s="6"/>
      <c r="S2048" s="6"/>
      <c r="T2048" s="6"/>
      <c r="U2048" s="6"/>
      <c r="V2048" s="6"/>
      <c r="W2048" s="6"/>
      <c r="AD2048" s="6"/>
      <c r="AE2048" s="6"/>
      <c r="AF2048" s="6"/>
      <c r="AG2048" s="6"/>
      <c r="AJ2048" s="6"/>
      <c r="AK2048" s="6"/>
      <c r="AL2048" s="6"/>
      <c r="AM2048" s="6"/>
      <c r="AS2048" s="6"/>
      <c r="AT2048" s="6"/>
      <c r="AU2048" s="6"/>
      <c r="AV2048" s="6"/>
      <c r="AY2048" s="6"/>
      <c r="BA2048" s="6"/>
      <c r="BB2048" s="6"/>
      <c r="BC2048" s="6"/>
      <c r="BD2048" s="6"/>
      <c r="BE2048" s="6"/>
      <c r="BF2048" s="6"/>
      <c r="BH2048" s="6"/>
      <c r="BI2048" s="6"/>
      <c r="BJ2048" s="6"/>
      <c r="BN2048" s="6"/>
      <c r="BO2048" s="6"/>
      <c r="BQ2048" s="6"/>
    </row>
    <row r="2049" spans="1:69">
      <c r="A2049" s="4" t="s">
        <v>117</v>
      </c>
      <c r="B2049" s="18">
        <v>40043</v>
      </c>
      <c r="C2049" s="4" t="s">
        <v>220</v>
      </c>
      <c r="D2049" s="5">
        <v>2009</v>
      </c>
      <c r="E2049" s="4" t="str">
        <f t="shared" si="423"/>
        <v>FerryPrimary2009</v>
      </c>
      <c r="K2049" s="6">
        <f t="shared" si="424"/>
        <v>0</v>
      </c>
      <c r="Q2049" s="6"/>
      <c r="S2049" s="6"/>
      <c r="T2049" s="6"/>
      <c r="U2049" s="6"/>
      <c r="V2049" s="6"/>
      <c r="W2049" s="6"/>
      <c r="AD2049" s="6"/>
      <c r="AE2049" s="6"/>
      <c r="AF2049" s="6"/>
      <c r="AG2049" s="6"/>
      <c r="AJ2049" s="6"/>
      <c r="AK2049" s="6"/>
      <c r="AL2049" s="6"/>
      <c r="AM2049" s="6"/>
      <c r="AS2049" s="6"/>
      <c r="AT2049" s="6"/>
      <c r="AU2049" s="6"/>
      <c r="AV2049" s="6"/>
      <c r="AY2049" s="6"/>
      <c r="BA2049" s="6"/>
      <c r="BB2049" s="6"/>
      <c r="BC2049" s="6"/>
      <c r="BD2049" s="6"/>
      <c r="BE2049" s="6"/>
      <c r="BF2049" s="6"/>
      <c r="BH2049" s="6"/>
      <c r="BI2049" s="6"/>
      <c r="BJ2049" s="6"/>
      <c r="BN2049" s="6"/>
      <c r="BO2049" s="6"/>
      <c r="BQ2049" s="6"/>
    </row>
    <row r="2050" spans="1:69">
      <c r="A2050" s="4" t="s">
        <v>119</v>
      </c>
      <c r="B2050" s="18">
        <v>40043</v>
      </c>
      <c r="C2050" s="4" t="s">
        <v>220</v>
      </c>
      <c r="D2050" s="5">
        <v>2009</v>
      </c>
      <c r="E2050" s="4" t="str">
        <f t="shared" si="423"/>
        <v>FranklinPrimary2009</v>
      </c>
      <c r="K2050" s="6">
        <f t="shared" si="424"/>
        <v>0</v>
      </c>
      <c r="Q2050" s="6"/>
      <c r="S2050" s="6"/>
      <c r="T2050" s="6"/>
      <c r="U2050" s="6"/>
      <c r="V2050" s="6"/>
      <c r="W2050" s="6"/>
      <c r="AD2050" s="6"/>
      <c r="AE2050" s="6"/>
      <c r="AF2050" s="6"/>
      <c r="AG2050" s="6"/>
      <c r="AJ2050" s="6"/>
      <c r="AK2050" s="6"/>
      <c r="AL2050" s="6"/>
      <c r="AM2050" s="6"/>
      <c r="AS2050" s="6"/>
      <c r="AT2050" s="6"/>
      <c r="AU2050" s="6"/>
      <c r="AV2050" s="6"/>
      <c r="AY2050" s="6"/>
      <c r="BA2050" s="6"/>
      <c r="BB2050" s="6"/>
      <c r="BC2050" s="6"/>
      <c r="BD2050" s="6"/>
      <c r="BE2050" s="6"/>
      <c r="BF2050" s="6"/>
      <c r="BH2050" s="6"/>
      <c r="BI2050" s="6"/>
      <c r="BJ2050" s="6"/>
      <c r="BN2050" s="6"/>
      <c r="BO2050" s="6"/>
      <c r="BQ2050" s="6"/>
    </row>
    <row r="2051" spans="1:69">
      <c r="A2051" s="4" t="s">
        <v>121</v>
      </c>
      <c r="B2051" s="18">
        <v>40043</v>
      </c>
      <c r="C2051" s="4" t="s">
        <v>220</v>
      </c>
      <c r="D2051" s="5">
        <v>2009</v>
      </c>
      <c r="E2051" s="4" t="str">
        <f t="shared" si="423"/>
        <v>GarfieldPrimary2009</v>
      </c>
      <c r="K2051" s="6">
        <f t="shared" si="424"/>
        <v>0</v>
      </c>
      <c r="Q2051" s="6"/>
      <c r="S2051" s="6"/>
      <c r="T2051" s="6"/>
      <c r="U2051" s="6"/>
      <c r="V2051" s="6"/>
      <c r="W2051" s="6"/>
      <c r="AD2051" s="6"/>
      <c r="AE2051" s="6"/>
      <c r="AF2051" s="6"/>
      <c r="AG2051" s="6"/>
      <c r="AJ2051" s="6"/>
      <c r="AK2051" s="6"/>
      <c r="AL2051" s="6"/>
      <c r="AM2051" s="6"/>
      <c r="AS2051" s="6"/>
      <c r="AT2051" s="6"/>
      <c r="AU2051" s="6"/>
      <c r="AV2051" s="6"/>
      <c r="AY2051" s="6"/>
      <c r="BA2051" s="6"/>
      <c r="BB2051" s="6"/>
      <c r="BC2051" s="6"/>
      <c r="BD2051" s="6"/>
      <c r="BE2051" s="6"/>
      <c r="BF2051" s="6"/>
      <c r="BH2051" s="6"/>
      <c r="BI2051" s="6"/>
      <c r="BJ2051" s="6"/>
      <c r="BN2051" s="6"/>
      <c r="BO2051" s="6"/>
      <c r="BQ2051" s="6"/>
    </row>
    <row r="2052" spans="1:69">
      <c r="A2052" s="4" t="s">
        <v>123</v>
      </c>
      <c r="B2052" s="18">
        <v>40043</v>
      </c>
      <c r="C2052" s="4" t="s">
        <v>220</v>
      </c>
      <c r="D2052" s="5">
        <v>2009</v>
      </c>
      <c r="E2052" s="4" t="str">
        <f t="shared" si="423"/>
        <v>GrantPrimary2009</v>
      </c>
      <c r="K2052" s="6">
        <f t="shared" si="424"/>
        <v>0</v>
      </c>
      <c r="Q2052" s="6"/>
      <c r="S2052" s="6"/>
      <c r="T2052" s="6"/>
      <c r="U2052" s="6"/>
      <c r="V2052" s="6"/>
      <c r="W2052" s="6"/>
      <c r="AD2052" s="6"/>
      <c r="AE2052" s="6"/>
      <c r="AF2052" s="6"/>
      <c r="AG2052" s="6"/>
      <c r="AJ2052" s="6"/>
      <c r="AK2052" s="6"/>
      <c r="AL2052" s="6"/>
      <c r="AM2052" s="6"/>
      <c r="AS2052" s="6"/>
      <c r="AT2052" s="6"/>
      <c r="AU2052" s="6"/>
      <c r="AV2052" s="6"/>
      <c r="AY2052" s="6"/>
      <c r="BA2052" s="6"/>
      <c r="BB2052" s="6"/>
      <c r="BC2052" s="6"/>
      <c r="BD2052" s="6"/>
      <c r="BE2052" s="6"/>
      <c r="BF2052" s="6"/>
      <c r="BH2052" s="6"/>
      <c r="BI2052" s="6"/>
      <c r="BJ2052" s="6"/>
      <c r="BN2052" s="6"/>
      <c r="BO2052" s="6"/>
      <c r="BQ2052" s="6"/>
    </row>
    <row r="2053" spans="1:69">
      <c r="A2053" s="4" t="s">
        <v>125</v>
      </c>
      <c r="B2053" s="18">
        <v>40043</v>
      </c>
      <c r="C2053" s="4" t="s">
        <v>220</v>
      </c>
      <c r="D2053" s="5">
        <v>2009</v>
      </c>
      <c r="E2053" s="4" t="str">
        <f t="shared" si="423"/>
        <v>Grays HarborPrimary2009</v>
      </c>
      <c r="K2053" s="6">
        <f t="shared" si="424"/>
        <v>0</v>
      </c>
      <c r="Q2053" s="6"/>
      <c r="S2053" s="6"/>
      <c r="T2053" s="6"/>
      <c r="U2053" s="6"/>
      <c r="V2053" s="6"/>
      <c r="W2053" s="6"/>
      <c r="AD2053" s="6"/>
      <c r="AE2053" s="6"/>
      <c r="AF2053" s="6"/>
      <c r="AG2053" s="6"/>
      <c r="AJ2053" s="6"/>
      <c r="AK2053" s="6"/>
      <c r="AL2053" s="6"/>
      <c r="AM2053" s="6"/>
      <c r="AS2053" s="6"/>
      <c r="AT2053" s="6"/>
      <c r="AU2053" s="6"/>
      <c r="AV2053" s="6"/>
      <c r="AY2053" s="6"/>
      <c r="BA2053" s="6"/>
      <c r="BB2053" s="6"/>
      <c r="BC2053" s="6"/>
      <c r="BD2053" s="6"/>
      <c r="BE2053" s="6"/>
      <c r="BF2053" s="6"/>
      <c r="BH2053" s="6"/>
      <c r="BI2053" s="6"/>
      <c r="BJ2053" s="6"/>
      <c r="BN2053" s="6"/>
      <c r="BO2053" s="6"/>
      <c r="BQ2053" s="6"/>
    </row>
    <row r="2054" spans="1:69">
      <c r="A2054" s="4" t="s">
        <v>127</v>
      </c>
      <c r="B2054" s="18">
        <v>40043</v>
      </c>
      <c r="C2054" s="4" t="s">
        <v>220</v>
      </c>
      <c r="D2054" s="5">
        <v>2009</v>
      </c>
      <c r="E2054" s="4" t="str">
        <f t="shared" si="423"/>
        <v>IslandPrimary2009</v>
      </c>
      <c r="K2054" s="6">
        <f t="shared" si="424"/>
        <v>0</v>
      </c>
      <c r="Q2054" s="6"/>
      <c r="S2054" s="6"/>
      <c r="T2054" s="6"/>
      <c r="U2054" s="6"/>
      <c r="V2054" s="6"/>
      <c r="W2054" s="6"/>
      <c r="AD2054" s="6"/>
      <c r="AE2054" s="6"/>
      <c r="AF2054" s="6"/>
      <c r="AG2054" s="6"/>
      <c r="AJ2054" s="6"/>
      <c r="AK2054" s="6"/>
      <c r="AL2054" s="6"/>
      <c r="AM2054" s="6"/>
      <c r="AS2054" s="6"/>
      <c r="AT2054" s="6"/>
      <c r="AU2054" s="6"/>
      <c r="AV2054" s="6"/>
      <c r="AY2054" s="6"/>
      <c r="BA2054" s="6"/>
      <c r="BB2054" s="6"/>
      <c r="BC2054" s="6"/>
      <c r="BD2054" s="6"/>
      <c r="BE2054" s="6"/>
      <c r="BF2054" s="6"/>
      <c r="BH2054" s="6"/>
      <c r="BI2054" s="6"/>
      <c r="BJ2054" s="6"/>
      <c r="BN2054" s="6"/>
      <c r="BO2054" s="6"/>
      <c r="BQ2054" s="6"/>
    </row>
    <row r="2055" spans="1:69">
      <c r="A2055" s="4" t="s">
        <v>129</v>
      </c>
      <c r="B2055" s="18">
        <v>40043</v>
      </c>
      <c r="C2055" s="4" t="s">
        <v>220</v>
      </c>
      <c r="D2055" s="5">
        <v>2009</v>
      </c>
      <c r="E2055" s="4" t="str">
        <f t="shared" si="423"/>
        <v>JeffersonPrimary2009</v>
      </c>
      <c r="K2055" s="6">
        <f t="shared" si="424"/>
        <v>0</v>
      </c>
      <c r="Q2055" s="6"/>
      <c r="S2055" s="6"/>
      <c r="T2055" s="6"/>
      <c r="U2055" s="6"/>
      <c r="V2055" s="6"/>
      <c r="W2055" s="6"/>
      <c r="AD2055" s="6"/>
      <c r="AE2055" s="6"/>
      <c r="AF2055" s="6"/>
      <c r="AG2055" s="6"/>
      <c r="AJ2055" s="6"/>
      <c r="AK2055" s="6"/>
      <c r="AL2055" s="6"/>
      <c r="AM2055" s="6"/>
      <c r="AS2055" s="6"/>
      <c r="AT2055" s="6"/>
      <c r="AU2055" s="6"/>
      <c r="AV2055" s="6"/>
      <c r="AY2055" s="6"/>
      <c r="BA2055" s="6"/>
      <c r="BB2055" s="6"/>
      <c r="BC2055" s="6"/>
      <c r="BD2055" s="6"/>
      <c r="BE2055" s="6"/>
      <c r="BF2055" s="6"/>
      <c r="BH2055" s="6"/>
      <c r="BI2055" s="6"/>
      <c r="BJ2055" s="6"/>
      <c r="BN2055" s="6"/>
      <c r="BO2055" s="6"/>
      <c r="BQ2055" s="6"/>
    </row>
    <row r="2056" spans="1:69">
      <c r="A2056" s="4" t="s">
        <v>131</v>
      </c>
      <c r="B2056" s="18">
        <v>40043</v>
      </c>
      <c r="C2056" s="4" t="s">
        <v>220</v>
      </c>
      <c r="D2056" s="5">
        <v>2009</v>
      </c>
      <c r="E2056" s="4" t="str">
        <f t="shared" si="423"/>
        <v>KingPrimary2009</v>
      </c>
      <c r="K2056" s="6">
        <f t="shared" si="424"/>
        <v>0</v>
      </c>
      <c r="Q2056" s="6"/>
      <c r="S2056" s="6"/>
      <c r="T2056" s="6"/>
      <c r="U2056" s="6"/>
      <c r="V2056" s="6"/>
      <c r="W2056" s="6"/>
      <c r="AD2056" s="6"/>
      <c r="AE2056" s="6"/>
      <c r="AF2056" s="6"/>
      <c r="AG2056" s="6"/>
      <c r="AJ2056" s="6"/>
      <c r="AK2056" s="6"/>
      <c r="AL2056" s="6"/>
      <c r="AM2056" s="6"/>
      <c r="AS2056" s="6"/>
      <c r="AT2056" s="6"/>
      <c r="AU2056" s="6"/>
      <c r="AV2056" s="6"/>
      <c r="AY2056" s="6"/>
      <c r="BA2056" s="6"/>
      <c r="BB2056" s="6"/>
      <c r="BC2056" s="6"/>
      <c r="BD2056" s="6"/>
      <c r="BE2056" s="6"/>
      <c r="BF2056" s="6"/>
      <c r="BH2056" s="6"/>
      <c r="BI2056" s="6"/>
      <c r="BJ2056" s="6"/>
      <c r="BN2056" s="6"/>
      <c r="BO2056" s="6"/>
      <c r="BQ2056" s="6"/>
    </row>
    <row r="2057" spans="1:69">
      <c r="A2057" s="4" t="s">
        <v>133</v>
      </c>
      <c r="B2057" s="18">
        <v>40043</v>
      </c>
      <c r="C2057" s="4" t="s">
        <v>220</v>
      </c>
      <c r="D2057" s="5">
        <v>2009</v>
      </c>
      <c r="E2057" s="4" t="str">
        <f t="shared" si="423"/>
        <v>KitsapPrimary2009</v>
      </c>
      <c r="K2057" s="6">
        <f t="shared" si="424"/>
        <v>0</v>
      </c>
      <c r="Q2057" s="6"/>
      <c r="S2057" s="6"/>
      <c r="T2057" s="6"/>
      <c r="U2057" s="6"/>
      <c r="V2057" s="6"/>
      <c r="W2057" s="6"/>
      <c r="AD2057" s="6"/>
      <c r="AE2057" s="6"/>
      <c r="AF2057" s="6"/>
      <c r="AG2057" s="6"/>
      <c r="AJ2057" s="6"/>
      <c r="AK2057" s="6"/>
      <c r="AL2057" s="6"/>
      <c r="AM2057" s="6"/>
      <c r="AS2057" s="6"/>
      <c r="AT2057" s="6"/>
      <c r="AU2057" s="6"/>
      <c r="AV2057" s="6"/>
      <c r="AY2057" s="6"/>
      <c r="BA2057" s="6"/>
      <c r="BB2057" s="6"/>
      <c r="BC2057" s="6"/>
      <c r="BD2057" s="6"/>
      <c r="BE2057" s="6"/>
      <c r="BF2057" s="6"/>
      <c r="BH2057" s="6"/>
      <c r="BI2057" s="6"/>
      <c r="BJ2057" s="6"/>
      <c r="BN2057" s="6"/>
      <c r="BO2057" s="6"/>
      <c r="BQ2057" s="6"/>
    </row>
    <row r="2058" spans="1:69">
      <c r="A2058" s="4" t="s">
        <v>135</v>
      </c>
      <c r="B2058" s="18">
        <v>40043</v>
      </c>
      <c r="C2058" s="4" t="s">
        <v>220</v>
      </c>
      <c r="D2058" s="5">
        <v>2009</v>
      </c>
      <c r="E2058" s="4" t="str">
        <f t="shared" si="423"/>
        <v>KittitasPrimary2009</v>
      </c>
      <c r="K2058" s="6">
        <f t="shared" si="424"/>
        <v>0</v>
      </c>
      <c r="Q2058" s="6"/>
      <c r="S2058" s="6"/>
      <c r="T2058" s="6"/>
      <c r="U2058" s="6"/>
      <c r="V2058" s="6"/>
      <c r="W2058" s="6"/>
      <c r="AD2058" s="6"/>
      <c r="AE2058" s="6"/>
      <c r="AF2058" s="6"/>
      <c r="AG2058" s="6"/>
      <c r="AJ2058" s="6"/>
      <c r="AK2058" s="6"/>
      <c r="AL2058" s="6"/>
      <c r="AM2058" s="6"/>
      <c r="AS2058" s="6"/>
      <c r="AT2058" s="6"/>
      <c r="AU2058" s="6"/>
      <c r="AV2058" s="6"/>
      <c r="AY2058" s="6"/>
      <c r="BA2058" s="6"/>
      <c r="BB2058" s="6"/>
      <c r="BC2058" s="6"/>
      <c r="BD2058" s="6"/>
      <c r="BE2058" s="6"/>
      <c r="BF2058" s="6"/>
      <c r="BH2058" s="6"/>
      <c r="BI2058" s="6"/>
      <c r="BJ2058" s="6"/>
      <c r="BN2058" s="6"/>
      <c r="BO2058" s="6"/>
      <c r="BQ2058" s="6"/>
    </row>
    <row r="2059" spans="1:69">
      <c r="A2059" s="4" t="s">
        <v>137</v>
      </c>
      <c r="B2059" s="18">
        <v>40043</v>
      </c>
      <c r="C2059" s="4" t="s">
        <v>220</v>
      </c>
      <c r="D2059" s="5">
        <v>2009</v>
      </c>
      <c r="E2059" s="4" t="str">
        <f t="shared" si="423"/>
        <v>KlickitatPrimary2009</v>
      </c>
      <c r="K2059" s="6">
        <f t="shared" si="424"/>
        <v>0</v>
      </c>
      <c r="Q2059" s="6"/>
      <c r="S2059" s="6"/>
      <c r="T2059" s="6"/>
      <c r="U2059" s="6"/>
      <c r="V2059" s="6"/>
      <c r="W2059" s="6"/>
      <c r="AD2059" s="6"/>
      <c r="AE2059" s="6"/>
      <c r="AF2059" s="6"/>
      <c r="AG2059" s="6"/>
      <c r="AJ2059" s="6"/>
      <c r="AK2059" s="6"/>
      <c r="AL2059" s="6"/>
      <c r="AM2059" s="6"/>
      <c r="AS2059" s="6"/>
      <c r="AT2059" s="6"/>
      <c r="AU2059" s="6"/>
      <c r="AV2059" s="6"/>
      <c r="AY2059" s="6"/>
      <c r="BA2059" s="6"/>
      <c r="BB2059" s="6"/>
      <c r="BC2059" s="6"/>
      <c r="BD2059" s="6"/>
      <c r="BE2059" s="6"/>
      <c r="BF2059" s="6"/>
      <c r="BH2059" s="6"/>
      <c r="BI2059" s="6"/>
      <c r="BJ2059" s="6"/>
      <c r="BN2059" s="6"/>
      <c r="BO2059" s="6"/>
      <c r="BQ2059" s="6"/>
    </row>
    <row r="2060" spans="1:69">
      <c r="A2060" s="4" t="s">
        <v>139</v>
      </c>
      <c r="B2060" s="18">
        <v>40043</v>
      </c>
      <c r="C2060" s="4" t="s">
        <v>220</v>
      </c>
      <c r="D2060" s="5">
        <v>2009</v>
      </c>
      <c r="E2060" s="4" t="str">
        <f t="shared" si="423"/>
        <v>LewisPrimary2009</v>
      </c>
      <c r="K2060" s="6">
        <f t="shared" si="424"/>
        <v>0</v>
      </c>
      <c r="Q2060" s="6"/>
      <c r="S2060" s="6"/>
      <c r="T2060" s="6"/>
      <c r="U2060" s="6"/>
      <c r="V2060" s="6"/>
      <c r="W2060" s="6"/>
      <c r="AD2060" s="6"/>
      <c r="AE2060" s="6"/>
      <c r="AF2060" s="6"/>
      <c r="AG2060" s="6"/>
      <c r="AJ2060" s="6"/>
      <c r="AK2060" s="6"/>
      <c r="AL2060" s="6"/>
      <c r="AM2060" s="6"/>
      <c r="AS2060" s="6"/>
      <c r="AT2060" s="6"/>
      <c r="AU2060" s="6"/>
      <c r="AV2060" s="6"/>
      <c r="AY2060" s="6"/>
      <c r="BA2060" s="6"/>
      <c r="BB2060" s="6"/>
      <c r="BC2060" s="6"/>
      <c r="BD2060" s="6"/>
      <c r="BE2060" s="6"/>
      <c r="BF2060" s="6"/>
      <c r="BH2060" s="6"/>
      <c r="BI2060" s="6"/>
      <c r="BJ2060" s="6"/>
      <c r="BN2060" s="6"/>
      <c r="BO2060" s="6"/>
      <c r="BQ2060" s="6"/>
    </row>
    <row r="2061" spans="1:69">
      <c r="A2061" s="4" t="s">
        <v>141</v>
      </c>
      <c r="B2061" s="18">
        <v>40043</v>
      </c>
      <c r="C2061" s="4" t="s">
        <v>220</v>
      </c>
      <c r="D2061" s="5">
        <v>2009</v>
      </c>
      <c r="E2061" s="4" t="str">
        <f t="shared" si="423"/>
        <v>LincolnPrimary2009</v>
      </c>
      <c r="K2061" s="6">
        <f t="shared" si="424"/>
        <v>0</v>
      </c>
      <c r="Q2061" s="6"/>
      <c r="S2061" s="6"/>
      <c r="T2061" s="6"/>
      <c r="U2061" s="6"/>
      <c r="V2061" s="6"/>
      <c r="W2061" s="6"/>
      <c r="AD2061" s="6"/>
      <c r="AE2061" s="6"/>
      <c r="AF2061" s="6"/>
      <c r="AG2061" s="6"/>
      <c r="AJ2061" s="6"/>
      <c r="AK2061" s="6"/>
      <c r="AL2061" s="6"/>
      <c r="AM2061" s="6"/>
      <c r="AS2061" s="6"/>
      <c r="AT2061" s="6"/>
      <c r="AU2061" s="6"/>
      <c r="AV2061" s="6"/>
      <c r="AY2061" s="6"/>
      <c r="BA2061" s="6"/>
      <c r="BB2061" s="6"/>
      <c r="BC2061" s="6"/>
      <c r="BD2061" s="6"/>
      <c r="BE2061" s="6"/>
      <c r="BF2061" s="6"/>
      <c r="BH2061" s="6"/>
      <c r="BI2061" s="6"/>
      <c r="BJ2061" s="6"/>
      <c r="BN2061" s="6"/>
      <c r="BO2061" s="6"/>
      <c r="BQ2061" s="6"/>
    </row>
    <row r="2062" spans="1:69">
      <c r="A2062" s="4" t="s">
        <v>143</v>
      </c>
      <c r="B2062" s="18">
        <v>40043</v>
      </c>
      <c r="C2062" s="4" t="s">
        <v>220</v>
      </c>
      <c r="D2062" s="5">
        <v>2009</v>
      </c>
      <c r="E2062" s="4" t="str">
        <f t="shared" si="423"/>
        <v>MasonPrimary2009</v>
      </c>
      <c r="K2062" s="6">
        <f t="shared" si="424"/>
        <v>0</v>
      </c>
      <c r="Q2062" s="6"/>
      <c r="S2062" s="6"/>
      <c r="T2062" s="6"/>
      <c r="U2062" s="6"/>
      <c r="V2062" s="6"/>
      <c r="W2062" s="6"/>
      <c r="AD2062" s="6"/>
      <c r="AE2062" s="6"/>
      <c r="AF2062" s="6"/>
      <c r="AG2062" s="6"/>
      <c r="AJ2062" s="6"/>
      <c r="AK2062" s="6"/>
      <c r="AL2062" s="6"/>
      <c r="AM2062" s="6"/>
      <c r="AS2062" s="6"/>
      <c r="AT2062" s="6"/>
      <c r="AU2062" s="6"/>
      <c r="AV2062" s="6"/>
      <c r="AY2062" s="6"/>
      <c r="BA2062" s="6"/>
      <c r="BB2062" s="6"/>
      <c r="BC2062" s="6"/>
      <c r="BD2062" s="6"/>
      <c r="BE2062" s="6"/>
      <c r="BF2062" s="6"/>
      <c r="BH2062" s="6"/>
      <c r="BI2062" s="6"/>
      <c r="BJ2062" s="6"/>
      <c r="BN2062" s="6"/>
      <c r="BO2062" s="6"/>
      <c r="BQ2062" s="6"/>
    </row>
    <row r="2063" spans="1:69">
      <c r="A2063" s="4" t="s">
        <v>145</v>
      </c>
      <c r="B2063" s="18">
        <v>40043</v>
      </c>
      <c r="C2063" s="4" t="s">
        <v>220</v>
      </c>
      <c r="D2063" s="5">
        <v>2009</v>
      </c>
      <c r="E2063" s="4" t="str">
        <f t="shared" si="423"/>
        <v>OkanoganPrimary2009</v>
      </c>
      <c r="K2063" s="6">
        <f t="shared" si="424"/>
        <v>0</v>
      </c>
      <c r="Q2063" s="6"/>
      <c r="S2063" s="6"/>
      <c r="T2063" s="6"/>
      <c r="U2063" s="6"/>
      <c r="V2063" s="6"/>
      <c r="W2063" s="6"/>
      <c r="AD2063" s="6"/>
      <c r="AE2063" s="6"/>
      <c r="AF2063" s="6"/>
      <c r="AG2063" s="6"/>
      <c r="AJ2063" s="6"/>
      <c r="AK2063" s="6"/>
      <c r="AL2063" s="6"/>
      <c r="AM2063" s="6"/>
      <c r="AS2063" s="6"/>
      <c r="AT2063" s="6"/>
      <c r="AU2063" s="6"/>
      <c r="AV2063" s="6"/>
      <c r="AY2063" s="6"/>
      <c r="BA2063" s="6"/>
      <c r="BB2063" s="6"/>
      <c r="BC2063" s="6"/>
      <c r="BD2063" s="6"/>
      <c r="BE2063" s="6"/>
      <c r="BF2063" s="6"/>
      <c r="BH2063" s="6"/>
      <c r="BI2063" s="6"/>
      <c r="BJ2063" s="6"/>
      <c r="BN2063" s="6"/>
      <c r="BO2063" s="6"/>
      <c r="BQ2063" s="6"/>
    </row>
    <row r="2064" spans="1:69">
      <c r="A2064" s="4" t="s">
        <v>147</v>
      </c>
      <c r="B2064" s="18">
        <v>40043</v>
      </c>
      <c r="C2064" s="4" t="s">
        <v>220</v>
      </c>
      <c r="D2064" s="5">
        <v>2009</v>
      </c>
      <c r="E2064" s="4" t="str">
        <f t="shared" si="423"/>
        <v>PacificPrimary2009</v>
      </c>
      <c r="K2064" s="6">
        <f t="shared" si="424"/>
        <v>0</v>
      </c>
      <c r="Q2064" s="6"/>
      <c r="S2064" s="6"/>
      <c r="T2064" s="6"/>
      <c r="U2064" s="6"/>
      <c r="V2064" s="6"/>
      <c r="W2064" s="6"/>
      <c r="AD2064" s="6"/>
      <c r="AE2064" s="6"/>
      <c r="AF2064" s="6"/>
      <c r="AG2064" s="6"/>
      <c r="AJ2064" s="6"/>
      <c r="AK2064" s="6"/>
      <c r="AL2064" s="6"/>
      <c r="AM2064" s="6"/>
      <c r="AS2064" s="6"/>
      <c r="AT2064" s="6"/>
      <c r="AU2064" s="6"/>
      <c r="AV2064" s="6"/>
      <c r="AY2064" s="6"/>
      <c r="BA2064" s="6"/>
      <c r="BB2064" s="6"/>
      <c r="BC2064" s="6"/>
      <c r="BD2064" s="6"/>
      <c r="BE2064" s="6"/>
      <c r="BF2064" s="6"/>
      <c r="BH2064" s="6"/>
      <c r="BI2064" s="6"/>
      <c r="BJ2064" s="6"/>
      <c r="BN2064" s="6"/>
      <c r="BO2064" s="6"/>
      <c r="BQ2064" s="6"/>
    </row>
    <row r="2065" spans="1:75">
      <c r="A2065" s="4" t="s">
        <v>149</v>
      </c>
      <c r="B2065" s="18">
        <v>40043</v>
      </c>
      <c r="C2065" s="4" t="s">
        <v>220</v>
      </c>
      <c r="D2065" s="5">
        <v>2009</v>
      </c>
      <c r="E2065" s="4" t="str">
        <f t="shared" si="423"/>
        <v>Pend OreillePrimary2009</v>
      </c>
      <c r="K2065" s="6">
        <f t="shared" si="424"/>
        <v>0</v>
      </c>
      <c r="Q2065" s="6"/>
      <c r="S2065" s="6"/>
      <c r="T2065" s="6"/>
      <c r="U2065" s="6"/>
      <c r="V2065" s="6"/>
      <c r="W2065" s="6"/>
      <c r="AD2065" s="6"/>
      <c r="AE2065" s="6"/>
      <c r="AF2065" s="6"/>
      <c r="AG2065" s="6"/>
      <c r="AJ2065" s="6"/>
      <c r="AK2065" s="6"/>
      <c r="AL2065" s="6"/>
      <c r="AM2065" s="6"/>
      <c r="AS2065" s="6"/>
      <c r="AT2065" s="6"/>
      <c r="AU2065" s="6"/>
      <c r="AV2065" s="6"/>
      <c r="AY2065" s="6"/>
      <c r="BA2065" s="6"/>
      <c r="BB2065" s="6"/>
      <c r="BC2065" s="6"/>
      <c r="BD2065" s="6"/>
      <c r="BE2065" s="6"/>
      <c r="BF2065" s="6"/>
      <c r="BH2065" s="6"/>
      <c r="BI2065" s="6"/>
      <c r="BJ2065" s="6"/>
      <c r="BN2065" s="6"/>
      <c r="BO2065" s="6"/>
      <c r="BQ2065" s="6"/>
    </row>
    <row r="2066" spans="1:75">
      <c r="A2066" s="4" t="s">
        <v>151</v>
      </c>
      <c r="B2066" s="18">
        <v>40043</v>
      </c>
      <c r="C2066" s="4" t="s">
        <v>220</v>
      </c>
      <c r="D2066" s="5">
        <v>2009</v>
      </c>
      <c r="E2066" s="4" t="str">
        <f t="shared" si="423"/>
        <v>PiercePrimary2009</v>
      </c>
      <c r="K2066" s="6">
        <f t="shared" si="424"/>
        <v>0</v>
      </c>
      <c r="Q2066" s="6"/>
      <c r="S2066" s="6"/>
      <c r="T2066" s="6"/>
      <c r="U2066" s="6"/>
      <c r="V2066" s="6"/>
      <c r="W2066" s="6"/>
      <c r="AD2066" s="6"/>
      <c r="AE2066" s="6"/>
      <c r="AF2066" s="6"/>
      <c r="AG2066" s="6"/>
      <c r="AJ2066" s="6"/>
      <c r="AK2066" s="6"/>
      <c r="AL2066" s="6"/>
      <c r="AM2066" s="6"/>
      <c r="AS2066" s="6"/>
      <c r="AT2066" s="6"/>
      <c r="AU2066" s="6"/>
      <c r="AV2066" s="6"/>
      <c r="AY2066" s="6"/>
      <c r="BA2066" s="6"/>
      <c r="BB2066" s="6"/>
      <c r="BC2066" s="6"/>
      <c r="BD2066" s="6"/>
      <c r="BE2066" s="6"/>
      <c r="BF2066" s="6"/>
      <c r="BH2066" s="6"/>
      <c r="BI2066" s="6"/>
      <c r="BJ2066" s="6"/>
      <c r="BN2066" s="6"/>
      <c r="BO2066" s="6"/>
      <c r="BQ2066" s="6"/>
    </row>
    <row r="2067" spans="1:75">
      <c r="A2067" s="4" t="s">
        <v>153</v>
      </c>
      <c r="B2067" s="18">
        <v>40043</v>
      </c>
      <c r="C2067" s="4" t="s">
        <v>220</v>
      </c>
      <c r="D2067" s="5">
        <v>2009</v>
      </c>
      <c r="E2067" s="4" t="str">
        <f t="shared" si="423"/>
        <v>San JuanPrimary2009</v>
      </c>
      <c r="K2067" s="6">
        <f t="shared" si="424"/>
        <v>0</v>
      </c>
      <c r="Q2067" s="6"/>
      <c r="S2067" s="6"/>
      <c r="T2067" s="6"/>
      <c r="U2067" s="6"/>
      <c r="V2067" s="6"/>
      <c r="W2067" s="6"/>
      <c r="AD2067" s="6"/>
      <c r="AE2067" s="6"/>
      <c r="AF2067" s="6"/>
      <c r="AG2067" s="6"/>
      <c r="AJ2067" s="6"/>
      <c r="AK2067" s="6"/>
      <c r="AL2067" s="6"/>
      <c r="AM2067" s="6"/>
      <c r="AS2067" s="6"/>
      <c r="AT2067" s="6"/>
      <c r="AU2067" s="6"/>
      <c r="AV2067" s="6"/>
      <c r="AY2067" s="6"/>
      <c r="BA2067" s="6"/>
      <c r="BB2067" s="6"/>
      <c r="BC2067" s="6"/>
      <c r="BD2067" s="6"/>
      <c r="BE2067" s="6"/>
      <c r="BF2067" s="6"/>
      <c r="BH2067" s="6"/>
      <c r="BI2067" s="6"/>
      <c r="BJ2067" s="6"/>
      <c r="BN2067" s="6"/>
      <c r="BO2067" s="6"/>
      <c r="BQ2067" s="6"/>
    </row>
    <row r="2068" spans="1:75">
      <c r="A2068" s="4" t="s">
        <v>155</v>
      </c>
      <c r="B2068" s="18">
        <v>40043</v>
      </c>
      <c r="C2068" s="4" t="s">
        <v>220</v>
      </c>
      <c r="D2068" s="5">
        <v>2009</v>
      </c>
      <c r="E2068" s="4" t="str">
        <f t="shared" si="423"/>
        <v>SkagitPrimary2009</v>
      </c>
      <c r="K2068" s="6">
        <f t="shared" si="424"/>
        <v>0</v>
      </c>
      <c r="Q2068" s="6"/>
      <c r="S2068" s="6"/>
      <c r="T2068" s="6"/>
      <c r="U2068" s="6"/>
      <c r="V2068" s="6"/>
      <c r="W2068" s="6"/>
      <c r="AD2068" s="6"/>
      <c r="AE2068" s="6"/>
      <c r="AF2068" s="6"/>
      <c r="AG2068" s="6"/>
      <c r="AJ2068" s="6"/>
      <c r="AK2068" s="6"/>
      <c r="AL2068" s="6"/>
      <c r="AM2068" s="6"/>
      <c r="AS2068" s="6"/>
      <c r="AT2068" s="6"/>
      <c r="AU2068" s="6"/>
      <c r="AV2068" s="6"/>
      <c r="AY2068" s="6"/>
      <c r="BA2068" s="6"/>
      <c r="BB2068" s="6"/>
      <c r="BC2068" s="6"/>
      <c r="BD2068" s="6"/>
      <c r="BE2068" s="6"/>
      <c r="BF2068" s="6"/>
      <c r="BH2068" s="6"/>
      <c r="BI2068" s="6"/>
      <c r="BJ2068" s="6"/>
      <c r="BN2068" s="6"/>
      <c r="BO2068" s="6"/>
      <c r="BQ2068" s="6"/>
    </row>
    <row r="2069" spans="1:75">
      <c r="A2069" s="4" t="s">
        <v>157</v>
      </c>
      <c r="B2069" s="18">
        <v>40043</v>
      </c>
      <c r="C2069" s="4" t="s">
        <v>220</v>
      </c>
      <c r="D2069" s="5">
        <v>2009</v>
      </c>
      <c r="E2069" s="4" t="str">
        <f t="shared" si="423"/>
        <v>SkamaniaPrimary2009</v>
      </c>
      <c r="K2069" s="6">
        <f t="shared" si="424"/>
        <v>0</v>
      </c>
      <c r="Q2069" s="6"/>
      <c r="S2069" s="6"/>
      <c r="T2069" s="6"/>
      <c r="U2069" s="6"/>
      <c r="V2069" s="6"/>
      <c r="W2069" s="6"/>
      <c r="AD2069" s="6"/>
      <c r="AE2069" s="6"/>
      <c r="AF2069" s="6"/>
      <c r="AG2069" s="6"/>
      <c r="AJ2069" s="6"/>
      <c r="AK2069" s="6"/>
      <c r="AL2069" s="6"/>
      <c r="AM2069" s="6"/>
      <c r="AS2069" s="6"/>
      <c r="AT2069" s="6"/>
      <c r="AU2069" s="6"/>
      <c r="AV2069" s="6"/>
      <c r="AY2069" s="6"/>
      <c r="BA2069" s="6"/>
      <c r="BB2069" s="6"/>
      <c r="BC2069" s="6"/>
      <c r="BD2069" s="6"/>
      <c r="BE2069" s="6"/>
      <c r="BF2069" s="6"/>
      <c r="BH2069" s="6"/>
      <c r="BI2069" s="6"/>
      <c r="BJ2069" s="6"/>
      <c r="BN2069" s="6"/>
      <c r="BO2069" s="6"/>
      <c r="BQ2069" s="6"/>
    </row>
    <row r="2070" spans="1:75">
      <c r="A2070" s="4" t="s">
        <v>159</v>
      </c>
      <c r="B2070" s="18">
        <v>40043</v>
      </c>
      <c r="C2070" s="4" t="s">
        <v>220</v>
      </c>
      <c r="D2070" s="5">
        <v>2009</v>
      </c>
      <c r="E2070" s="4" t="str">
        <f t="shared" si="423"/>
        <v>SnohomishPrimary2009</v>
      </c>
      <c r="K2070" s="6">
        <f t="shared" si="424"/>
        <v>0</v>
      </c>
      <c r="Q2070" s="6"/>
      <c r="S2070" s="6"/>
      <c r="T2070" s="6"/>
      <c r="U2070" s="6"/>
      <c r="V2070" s="6"/>
      <c r="W2070" s="6"/>
      <c r="AD2070" s="6"/>
      <c r="AE2070" s="6"/>
      <c r="AF2070" s="6"/>
      <c r="AG2070" s="6"/>
      <c r="AJ2070" s="6"/>
      <c r="AK2070" s="6"/>
      <c r="AL2070" s="6"/>
      <c r="AM2070" s="6"/>
      <c r="AS2070" s="6"/>
      <c r="AT2070" s="6"/>
      <c r="AU2070" s="6"/>
      <c r="AV2070" s="6"/>
      <c r="AY2070" s="6"/>
      <c r="BA2070" s="6"/>
      <c r="BB2070" s="6"/>
      <c r="BC2070" s="6"/>
      <c r="BD2070" s="6"/>
      <c r="BE2070" s="6"/>
      <c r="BF2070" s="6"/>
      <c r="BH2070" s="6"/>
      <c r="BI2070" s="6"/>
      <c r="BJ2070" s="6"/>
      <c r="BN2070" s="6"/>
      <c r="BO2070" s="6"/>
      <c r="BQ2070" s="6"/>
    </row>
    <row r="2071" spans="1:75">
      <c r="A2071" s="4" t="s">
        <v>161</v>
      </c>
      <c r="B2071" s="18">
        <v>40043</v>
      </c>
      <c r="C2071" s="4" t="s">
        <v>220</v>
      </c>
      <c r="D2071" s="5">
        <v>2009</v>
      </c>
      <c r="E2071" s="4" t="str">
        <f t="shared" si="423"/>
        <v>SpokanePrimary2009</v>
      </c>
      <c r="K2071" s="6">
        <f t="shared" si="424"/>
        <v>0</v>
      </c>
      <c r="Q2071" s="6"/>
      <c r="S2071" s="6"/>
      <c r="T2071" s="6"/>
      <c r="U2071" s="6"/>
      <c r="V2071" s="6"/>
      <c r="W2071" s="6"/>
      <c r="AD2071" s="6"/>
      <c r="AE2071" s="6"/>
      <c r="AF2071" s="6"/>
      <c r="AG2071" s="6"/>
      <c r="AJ2071" s="6"/>
      <c r="AK2071" s="6"/>
      <c r="AL2071" s="6"/>
      <c r="AM2071" s="6"/>
      <c r="AS2071" s="6"/>
      <c r="AT2071" s="6"/>
      <c r="AU2071" s="6"/>
      <c r="AV2071" s="6"/>
      <c r="AY2071" s="6"/>
      <c r="BA2071" s="6"/>
      <c r="BB2071" s="6"/>
      <c r="BC2071" s="6"/>
      <c r="BD2071" s="6"/>
      <c r="BE2071" s="6"/>
      <c r="BF2071" s="6"/>
      <c r="BH2071" s="6"/>
      <c r="BI2071" s="6"/>
      <c r="BJ2071" s="6"/>
      <c r="BN2071" s="6"/>
      <c r="BO2071" s="6"/>
      <c r="BQ2071" s="6"/>
    </row>
    <row r="2072" spans="1:75">
      <c r="A2072" s="4" t="s">
        <v>163</v>
      </c>
      <c r="B2072" s="18">
        <v>40043</v>
      </c>
      <c r="C2072" s="4" t="s">
        <v>220</v>
      </c>
      <c r="D2072" s="5">
        <v>2009</v>
      </c>
      <c r="E2072" s="4" t="str">
        <f t="shared" si="423"/>
        <v>StevensPrimary2009</v>
      </c>
      <c r="K2072" s="6">
        <f t="shared" si="424"/>
        <v>0</v>
      </c>
      <c r="Q2072" s="6"/>
      <c r="S2072" s="6"/>
      <c r="T2072" s="6"/>
      <c r="U2072" s="6"/>
      <c r="V2072" s="6"/>
      <c r="W2072" s="6"/>
      <c r="AD2072" s="6"/>
      <c r="AE2072" s="6"/>
      <c r="AF2072" s="6"/>
      <c r="AG2072" s="6"/>
      <c r="AJ2072" s="6"/>
      <c r="AK2072" s="6"/>
      <c r="AL2072" s="6"/>
      <c r="AM2072" s="6"/>
      <c r="AS2072" s="6"/>
      <c r="AT2072" s="6"/>
      <c r="AU2072" s="6"/>
      <c r="AV2072" s="6"/>
      <c r="AY2072" s="6"/>
      <c r="BA2072" s="6"/>
      <c r="BB2072" s="6"/>
      <c r="BC2072" s="6"/>
      <c r="BD2072" s="6"/>
      <c r="BE2072" s="6"/>
      <c r="BF2072" s="6"/>
      <c r="BH2072" s="6"/>
      <c r="BI2072" s="6"/>
      <c r="BJ2072" s="6"/>
      <c r="BN2072" s="6"/>
      <c r="BO2072" s="6"/>
      <c r="BQ2072" s="6"/>
    </row>
    <row r="2073" spans="1:75">
      <c r="A2073" s="4" t="s">
        <v>166</v>
      </c>
      <c r="B2073" s="18">
        <v>40043</v>
      </c>
      <c r="C2073" s="4" t="s">
        <v>220</v>
      </c>
      <c r="D2073" s="5">
        <v>2009</v>
      </c>
      <c r="E2073" s="4" t="str">
        <f t="shared" si="423"/>
        <v>ThurstonPrimary2009</v>
      </c>
      <c r="K2073" s="6">
        <f t="shared" si="424"/>
        <v>0</v>
      </c>
      <c r="Q2073" s="6"/>
      <c r="S2073" s="6"/>
      <c r="T2073" s="6"/>
      <c r="U2073" s="6"/>
      <c r="V2073" s="6"/>
      <c r="W2073" s="6"/>
      <c r="AD2073" s="6"/>
      <c r="AE2073" s="6"/>
      <c r="AF2073" s="6"/>
      <c r="AG2073" s="6"/>
      <c r="AJ2073" s="6"/>
      <c r="AK2073" s="6"/>
      <c r="AL2073" s="6"/>
      <c r="AM2073" s="6"/>
      <c r="AS2073" s="6"/>
      <c r="AT2073" s="6"/>
      <c r="AU2073" s="6"/>
      <c r="AV2073" s="6"/>
      <c r="AY2073" s="6"/>
      <c r="BA2073" s="6"/>
      <c r="BB2073" s="6"/>
      <c r="BC2073" s="6"/>
      <c r="BD2073" s="6"/>
      <c r="BE2073" s="6"/>
      <c r="BF2073" s="6"/>
      <c r="BH2073" s="6"/>
      <c r="BI2073" s="6"/>
      <c r="BJ2073" s="6"/>
      <c r="BN2073" s="6"/>
      <c r="BO2073" s="6"/>
      <c r="BQ2073" s="6"/>
    </row>
    <row r="2074" spans="1:75">
      <c r="A2074" s="4" t="s">
        <v>168</v>
      </c>
      <c r="B2074" s="18">
        <v>40043</v>
      </c>
      <c r="C2074" s="4" t="s">
        <v>220</v>
      </c>
      <c r="D2074" s="5">
        <v>2009</v>
      </c>
      <c r="E2074" s="4" t="str">
        <f t="shared" si="423"/>
        <v>WahkiakumPrimary2009</v>
      </c>
      <c r="K2074" s="6">
        <f t="shared" si="424"/>
        <v>0</v>
      </c>
      <c r="Q2074" s="6"/>
      <c r="S2074" s="6"/>
      <c r="T2074" s="6"/>
      <c r="U2074" s="6"/>
      <c r="V2074" s="6"/>
      <c r="W2074" s="6"/>
      <c r="AD2074" s="6"/>
      <c r="AE2074" s="6"/>
      <c r="AF2074" s="6"/>
      <c r="AG2074" s="6"/>
      <c r="AJ2074" s="6"/>
      <c r="AK2074" s="6"/>
      <c r="AL2074" s="6"/>
      <c r="AM2074" s="6"/>
      <c r="AS2074" s="6"/>
      <c r="AT2074" s="6"/>
      <c r="AU2074" s="6"/>
      <c r="AV2074" s="6"/>
      <c r="AY2074" s="6"/>
      <c r="BA2074" s="6"/>
      <c r="BB2074" s="6"/>
      <c r="BC2074" s="6"/>
      <c r="BD2074" s="6"/>
      <c r="BE2074" s="6"/>
      <c r="BF2074" s="6"/>
      <c r="BH2074" s="6"/>
      <c r="BI2074" s="6"/>
      <c r="BJ2074" s="6"/>
      <c r="BN2074" s="6"/>
      <c r="BO2074" s="6"/>
      <c r="BQ2074" s="6"/>
    </row>
    <row r="2075" spans="1:75">
      <c r="A2075" s="4" t="s">
        <v>170</v>
      </c>
      <c r="B2075" s="18">
        <v>40043</v>
      </c>
      <c r="C2075" s="4" t="s">
        <v>220</v>
      </c>
      <c r="D2075" s="5">
        <v>2009</v>
      </c>
      <c r="E2075" s="4" t="str">
        <f t="shared" si="423"/>
        <v>Walla WallaPrimary2009</v>
      </c>
      <c r="K2075" s="6">
        <f t="shared" si="424"/>
        <v>0</v>
      </c>
      <c r="Q2075" s="6"/>
      <c r="S2075" s="6"/>
      <c r="T2075" s="6"/>
      <c r="U2075" s="6"/>
      <c r="V2075" s="6"/>
      <c r="W2075" s="6"/>
      <c r="AD2075" s="6"/>
      <c r="AE2075" s="6"/>
      <c r="AF2075" s="6"/>
      <c r="AG2075" s="6"/>
      <c r="AJ2075" s="6"/>
      <c r="AK2075" s="6"/>
      <c r="AL2075" s="6"/>
      <c r="AM2075" s="6"/>
      <c r="AS2075" s="6"/>
      <c r="AT2075" s="6"/>
      <c r="AU2075" s="6"/>
      <c r="AV2075" s="6"/>
      <c r="AY2075" s="6"/>
      <c r="BA2075" s="6"/>
      <c r="BB2075" s="6"/>
      <c r="BC2075" s="6"/>
      <c r="BD2075" s="6"/>
      <c r="BE2075" s="6"/>
      <c r="BF2075" s="6"/>
      <c r="BH2075" s="6"/>
      <c r="BI2075" s="6"/>
      <c r="BJ2075" s="6"/>
      <c r="BN2075" s="6"/>
      <c r="BO2075" s="6"/>
      <c r="BQ2075" s="6"/>
    </row>
    <row r="2076" spans="1:75">
      <c r="A2076" s="4" t="s">
        <v>172</v>
      </c>
      <c r="B2076" s="18">
        <v>40043</v>
      </c>
      <c r="C2076" s="4" t="s">
        <v>220</v>
      </c>
      <c r="D2076" s="5">
        <v>2009</v>
      </c>
      <c r="E2076" s="4" t="str">
        <f t="shared" si="423"/>
        <v>WhatcomPrimary2009</v>
      </c>
      <c r="K2076" s="6">
        <f t="shared" si="424"/>
        <v>0</v>
      </c>
      <c r="Q2076" s="6"/>
      <c r="S2076" s="6"/>
      <c r="T2076" s="6"/>
      <c r="U2076" s="6"/>
      <c r="V2076" s="6"/>
      <c r="W2076" s="6"/>
      <c r="AD2076" s="6"/>
      <c r="AE2076" s="6"/>
      <c r="AF2076" s="6"/>
      <c r="AG2076" s="6"/>
      <c r="AJ2076" s="6"/>
      <c r="AK2076" s="6"/>
      <c r="AL2076" s="6"/>
      <c r="AM2076" s="6"/>
      <c r="AS2076" s="6"/>
      <c r="AT2076" s="6"/>
      <c r="AU2076" s="6"/>
      <c r="AV2076" s="6"/>
      <c r="AY2076" s="6"/>
      <c r="BA2076" s="6"/>
      <c r="BB2076" s="6"/>
      <c r="BC2076" s="6"/>
      <c r="BD2076" s="6"/>
      <c r="BE2076" s="6"/>
      <c r="BF2076" s="6"/>
      <c r="BH2076" s="6"/>
      <c r="BI2076" s="6"/>
      <c r="BJ2076" s="6"/>
      <c r="BN2076" s="6"/>
      <c r="BO2076" s="6"/>
      <c r="BQ2076" s="6"/>
    </row>
    <row r="2077" spans="1:75">
      <c r="A2077" s="4" t="s">
        <v>174</v>
      </c>
      <c r="B2077" s="18">
        <v>40043</v>
      </c>
      <c r="C2077" s="4" t="s">
        <v>220</v>
      </c>
      <c r="D2077" s="5">
        <v>2009</v>
      </c>
      <c r="E2077" s="4" t="str">
        <f t="shared" si="423"/>
        <v>WhitmanPrimary2009</v>
      </c>
      <c r="K2077" s="6">
        <f t="shared" si="424"/>
        <v>0</v>
      </c>
      <c r="Q2077" s="6"/>
      <c r="S2077" s="6"/>
      <c r="T2077" s="6"/>
      <c r="U2077" s="6"/>
      <c r="V2077" s="6"/>
      <c r="W2077" s="6"/>
      <c r="AD2077" s="6"/>
      <c r="AE2077" s="6"/>
      <c r="AF2077" s="6"/>
      <c r="AG2077" s="6"/>
      <c r="AJ2077" s="6"/>
      <c r="AK2077" s="6"/>
      <c r="AL2077" s="6"/>
      <c r="AM2077" s="6"/>
      <c r="AS2077" s="6"/>
      <c r="AT2077" s="6"/>
      <c r="AU2077" s="6"/>
      <c r="AV2077" s="6"/>
      <c r="AY2077" s="6"/>
      <c r="BA2077" s="6"/>
      <c r="BB2077" s="6"/>
      <c r="BC2077" s="6"/>
      <c r="BD2077" s="6"/>
      <c r="BE2077" s="6"/>
      <c r="BF2077" s="6"/>
      <c r="BH2077" s="6"/>
      <c r="BI2077" s="6"/>
      <c r="BJ2077" s="6"/>
      <c r="BN2077" s="6"/>
      <c r="BO2077" s="6"/>
      <c r="BQ2077" s="6"/>
    </row>
    <row r="2078" spans="1:75">
      <c r="A2078" s="4" t="s">
        <v>176</v>
      </c>
      <c r="B2078" s="18">
        <v>40043</v>
      </c>
      <c r="C2078" s="4" t="s">
        <v>220</v>
      </c>
      <c r="D2078" s="5">
        <v>2009</v>
      </c>
      <c r="E2078" s="4" t="str">
        <f t="shared" si="423"/>
        <v>YakimaPrimary2009</v>
      </c>
      <c r="K2078" s="6">
        <f t="shared" si="424"/>
        <v>0</v>
      </c>
      <c r="Q2078" s="6"/>
      <c r="S2078" s="6"/>
      <c r="T2078" s="6"/>
      <c r="U2078" s="6"/>
      <c r="V2078" s="6"/>
      <c r="W2078" s="6"/>
      <c r="AD2078" s="6"/>
      <c r="AE2078" s="6"/>
      <c r="AF2078" s="6"/>
      <c r="AG2078" s="6"/>
      <c r="AJ2078" s="6"/>
      <c r="AK2078" s="6"/>
      <c r="AL2078" s="6"/>
      <c r="AM2078" s="6"/>
      <c r="AS2078" s="6"/>
      <c r="AT2078" s="6"/>
      <c r="AU2078" s="6"/>
      <c r="AV2078" s="6"/>
      <c r="AY2078" s="6"/>
      <c r="BA2078" s="6"/>
      <c r="BB2078" s="6"/>
      <c r="BC2078" s="6"/>
      <c r="BD2078" s="6"/>
      <c r="BE2078" s="6"/>
      <c r="BF2078" s="6"/>
      <c r="BH2078" s="6"/>
      <c r="BI2078" s="6"/>
      <c r="BJ2078" s="6"/>
      <c r="BN2078" s="6"/>
      <c r="BO2078" s="6"/>
      <c r="BQ2078" s="6"/>
    </row>
    <row r="2079" spans="1:75">
      <c r="A2079" s="21" t="s">
        <v>178</v>
      </c>
      <c r="B2079" s="22">
        <v>40043</v>
      </c>
      <c r="C2079" s="21" t="s">
        <v>220</v>
      </c>
      <c r="D2079" s="23">
        <v>2009</v>
      </c>
      <c r="E2079" s="21" t="str">
        <f t="shared" si="423"/>
        <v>z-TotalsPrimary2009</v>
      </c>
      <c r="F2079" s="21"/>
      <c r="G2079" s="21"/>
      <c r="H2079" s="21"/>
      <c r="I2079" s="21"/>
      <c r="J2079" s="21"/>
      <c r="K2079" s="6">
        <f t="shared" si="424"/>
        <v>0</v>
      </c>
      <c r="L2079" s="21"/>
      <c r="M2079" s="21"/>
      <c r="N2079" s="21"/>
      <c r="O2079" s="21"/>
      <c r="P2079" s="21"/>
      <c r="Q2079" s="6"/>
      <c r="R2079" s="21"/>
      <c r="S2079" s="6"/>
      <c r="T2079" s="6"/>
      <c r="U2079" s="6"/>
      <c r="V2079" s="6"/>
      <c r="W2079" s="6"/>
      <c r="X2079" s="21"/>
      <c r="Y2079" s="38"/>
      <c r="Z2079" s="21"/>
      <c r="AA2079" s="21"/>
      <c r="AB2079" s="21"/>
      <c r="AC2079" s="21"/>
      <c r="AD2079" s="6"/>
      <c r="AE2079" s="6"/>
      <c r="AF2079" s="6"/>
      <c r="AG2079" s="6"/>
      <c r="AH2079" s="21"/>
      <c r="AI2079" s="21"/>
      <c r="AJ2079" s="6"/>
      <c r="AK2079" s="6"/>
      <c r="AL2079" s="6"/>
      <c r="AM2079" s="6"/>
      <c r="AN2079" s="21"/>
      <c r="AO2079" s="21"/>
      <c r="AP2079" s="21"/>
      <c r="AQ2079" s="21"/>
      <c r="AR2079" s="21"/>
      <c r="AS2079" s="6"/>
      <c r="AT2079" s="6"/>
      <c r="AU2079" s="6"/>
      <c r="AV2079" s="6"/>
      <c r="AW2079" s="21"/>
      <c r="AX2079" s="21"/>
      <c r="AY2079" s="6"/>
      <c r="AZ2079" s="21"/>
      <c r="BA2079" s="6"/>
      <c r="BB2079" s="6"/>
      <c r="BC2079" s="6"/>
      <c r="BD2079" s="6"/>
      <c r="BE2079" s="6"/>
      <c r="BF2079" s="6"/>
      <c r="BG2079" s="21"/>
      <c r="BH2079" s="6"/>
      <c r="BI2079" s="6"/>
      <c r="BJ2079" s="6"/>
      <c r="BK2079" s="21"/>
      <c r="BL2079" s="21"/>
      <c r="BM2079" s="21"/>
      <c r="BN2079" s="6"/>
      <c r="BO2079" s="6"/>
      <c r="BP2079" s="21"/>
      <c r="BQ2079" s="6"/>
      <c r="BR2079" s="21"/>
      <c r="BS2079" s="21"/>
      <c r="BT2079" s="21"/>
      <c r="BU2079" s="21"/>
      <c r="BV2079" s="21"/>
      <c r="BW2079" s="21"/>
    </row>
    <row r="2080" spans="1:75">
      <c r="A2080" s="4" t="s">
        <v>98</v>
      </c>
      <c r="B2080" s="18">
        <v>39756</v>
      </c>
      <c r="C2080" s="4" t="s">
        <v>179</v>
      </c>
      <c r="D2080" s="5">
        <v>2008</v>
      </c>
      <c r="E2080" s="4" t="str">
        <f t="shared" si="423"/>
        <v>AdamsGeneral2008</v>
      </c>
      <c r="F2080" s="1">
        <v>6191</v>
      </c>
      <c r="G2080" s="1"/>
      <c r="H2080" s="1"/>
      <c r="I2080" s="1"/>
      <c r="J2080" s="1"/>
      <c r="K2080" s="6">
        <f t="shared" si="424"/>
        <v>0</v>
      </c>
      <c r="M2080" s="1"/>
      <c r="N2080" s="1">
        <v>4936</v>
      </c>
      <c r="O2080" s="1">
        <v>4936</v>
      </c>
      <c r="P2080" s="1"/>
      <c r="Q2080" s="7"/>
      <c r="R2080" s="1"/>
      <c r="S2080" s="7"/>
      <c r="T2080" s="7"/>
      <c r="U2080" s="7"/>
      <c r="V2080" s="7"/>
      <c r="W2080" s="7"/>
      <c r="X2080" s="1"/>
      <c r="Z2080" s="1">
        <v>44</v>
      </c>
      <c r="AA2080" s="1">
        <v>34</v>
      </c>
      <c r="AB2080" s="1">
        <v>32</v>
      </c>
      <c r="AC2080" s="1">
        <v>0</v>
      </c>
      <c r="AD2080" s="7"/>
      <c r="AE2080" s="7"/>
      <c r="AF2080" s="7"/>
      <c r="AG2080" s="7"/>
      <c r="AH2080" s="1"/>
      <c r="AI2080" s="1"/>
      <c r="AJ2080" s="7"/>
      <c r="AK2080" s="7"/>
      <c r="AL2080" s="7"/>
      <c r="AM2080" s="7"/>
      <c r="AN2080" s="1"/>
      <c r="AO2080" s="1">
        <v>75</v>
      </c>
      <c r="AP2080" s="1"/>
      <c r="AQ2080" s="1">
        <v>55</v>
      </c>
      <c r="AR2080" s="1"/>
      <c r="AS2080" s="7"/>
      <c r="AT2080" s="7"/>
      <c r="AU2080" s="7"/>
      <c r="AV2080" s="7"/>
      <c r="AW2080" s="1"/>
      <c r="AX2080" s="1"/>
      <c r="AY2080" s="7"/>
      <c r="AZ2080" s="1">
        <v>0</v>
      </c>
      <c r="BA2080" s="7"/>
      <c r="BB2080" s="7"/>
      <c r="BC2080" s="7"/>
      <c r="BD2080" s="7"/>
      <c r="BE2080" s="7"/>
      <c r="BF2080" s="7"/>
      <c r="BG2080" s="3"/>
      <c r="BH2080" s="7"/>
      <c r="BI2080" s="7"/>
      <c r="BJ2080" s="7"/>
      <c r="BK2080" s="1"/>
      <c r="BL2080" s="1"/>
      <c r="BM2080" s="1"/>
      <c r="BN2080" s="7"/>
      <c r="BO2080" s="7"/>
      <c r="BP2080" s="1"/>
      <c r="BQ2080" s="7"/>
      <c r="BR2080" s="1">
        <v>4936</v>
      </c>
      <c r="BS2080" s="1">
        <v>4847</v>
      </c>
      <c r="BT2080" s="1">
        <v>89</v>
      </c>
      <c r="BU2080" s="1"/>
      <c r="BV2080" s="1">
        <v>0</v>
      </c>
      <c r="BW2080" s="1"/>
    </row>
    <row r="2081" spans="1:75" s="8" customFormat="1">
      <c r="A2081" s="4" t="s">
        <v>101</v>
      </c>
      <c r="B2081" s="18">
        <v>39756</v>
      </c>
      <c r="C2081" s="4" t="s">
        <v>179</v>
      </c>
      <c r="D2081" s="5">
        <v>2008</v>
      </c>
      <c r="E2081" s="4" t="str">
        <f t="shared" si="423"/>
        <v>AsotinGeneral2008</v>
      </c>
      <c r="F2081" s="1">
        <v>12012</v>
      </c>
      <c r="G2081" s="1"/>
      <c r="H2081" s="1"/>
      <c r="I2081" s="1"/>
      <c r="J2081" s="1"/>
      <c r="K2081" s="6">
        <f t="shared" si="424"/>
        <v>0</v>
      </c>
      <c r="L2081" s="4"/>
      <c r="M2081" s="1"/>
      <c r="N2081" s="1">
        <v>9941</v>
      </c>
      <c r="O2081" s="1">
        <v>9941</v>
      </c>
      <c r="P2081" s="1"/>
      <c r="Q2081" s="7"/>
      <c r="R2081" s="1"/>
      <c r="S2081" s="7"/>
      <c r="T2081" s="7"/>
      <c r="U2081" s="7"/>
      <c r="V2081" s="7"/>
      <c r="W2081" s="7"/>
      <c r="X2081" s="1"/>
      <c r="Y2081" s="2"/>
      <c r="Z2081" s="1">
        <v>45</v>
      </c>
      <c r="AA2081" s="1">
        <v>45</v>
      </c>
      <c r="AB2081" s="1">
        <v>25</v>
      </c>
      <c r="AC2081" s="1">
        <v>0</v>
      </c>
      <c r="AD2081" s="7"/>
      <c r="AE2081" s="7"/>
      <c r="AF2081" s="7"/>
      <c r="AG2081" s="7"/>
      <c r="AH2081" s="1"/>
      <c r="AI2081" s="1"/>
      <c r="AJ2081" s="7"/>
      <c r="AK2081" s="7"/>
      <c r="AL2081" s="7"/>
      <c r="AM2081" s="7"/>
      <c r="AN2081" s="1"/>
      <c r="AO2081" s="1">
        <v>9</v>
      </c>
      <c r="AP2081" s="1"/>
      <c r="AQ2081" s="1">
        <v>5</v>
      </c>
      <c r="AR2081" s="1"/>
      <c r="AS2081" s="7"/>
      <c r="AT2081" s="7"/>
      <c r="AU2081" s="7"/>
      <c r="AV2081" s="7"/>
      <c r="AW2081" s="1"/>
      <c r="AX2081" s="1"/>
      <c r="AY2081" s="7"/>
      <c r="AZ2081" s="1">
        <v>0</v>
      </c>
      <c r="BA2081" s="7"/>
      <c r="BB2081" s="7"/>
      <c r="BC2081" s="7"/>
      <c r="BD2081" s="7"/>
      <c r="BE2081" s="7"/>
      <c r="BF2081" s="7"/>
      <c r="BG2081" s="3"/>
      <c r="BH2081" s="7"/>
      <c r="BI2081" s="7"/>
      <c r="BJ2081" s="7"/>
      <c r="BK2081" s="1"/>
      <c r="BL2081" s="1"/>
      <c r="BM2081" s="1"/>
      <c r="BN2081" s="7"/>
      <c r="BO2081" s="7"/>
      <c r="BP2081" s="1"/>
      <c r="BQ2081" s="7"/>
      <c r="BR2081" s="1">
        <v>9941</v>
      </c>
      <c r="BS2081" s="1">
        <v>9891</v>
      </c>
      <c r="BT2081" s="1">
        <v>50</v>
      </c>
      <c r="BU2081" s="1"/>
      <c r="BV2081" s="1">
        <v>0</v>
      </c>
      <c r="BW2081" s="1"/>
    </row>
    <row r="2082" spans="1:75" s="8" customFormat="1">
      <c r="A2082" s="4" t="s">
        <v>1242</v>
      </c>
      <c r="B2082" s="18">
        <v>39756</v>
      </c>
      <c r="C2082" s="4" t="s">
        <v>179</v>
      </c>
      <c r="D2082" s="5">
        <v>2008</v>
      </c>
      <c r="E2082" s="4" t="str">
        <f t="shared" si="423"/>
        <v>Benton*General2008</v>
      </c>
      <c r="F2082" s="1">
        <v>87059</v>
      </c>
      <c r="G2082" s="1"/>
      <c r="H2082" s="1"/>
      <c r="I2082" s="1"/>
      <c r="J2082" s="1"/>
      <c r="K2082" s="6">
        <f t="shared" si="424"/>
        <v>0</v>
      </c>
      <c r="L2082" s="4"/>
      <c r="M2082" s="1"/>
      <c r="N2082" s="1">
        <v>73813</v>
      </c>
      <c r="O2082" s="1">
        <v>73813</v>
      </c>
      <c r="P2082" s="1"/>
      <c r="Q2082" s="7"/>
      <c r="R2082" s="1"/>
      <c r="S2082" s="7"/>
      <c r="T2082" s="7"/>
      <c r="U2082" s="7"/>
      <c r="V2082" s="7"/>
      <c r="W2082" s="7"/>
      <c r="X2082" s="1"/>
      <c r="Y2082" s="2"/>
      <c r="Z2082" s="1">
        <v>723</v>
      </c>
      <c r="AA2082" s="1">
        <v>543</v>
      </c>
      <c r="AB2082" s="1">
        <v>519</v>
      </c>
      <c r="AC2082" s="1">
        <v>0</v>
      </c>
      <c r="AD2082" s="7"/>
      <c r="AE2082" s="7"/>
      <c r="AF2082" s="7"/>
      <c r="AG2082" s="7"/>
      <c r="AH2082" s="1"/>
      <c r="AI2082" s="1"/>
      <c r="AJ2082" s="7"/>
      <c r="AK2082" s="7"/>
      <c r="AL2082" s="7"/>
      <c r="AM2082" s="7"/>
      <c r="AN2082" s="1"/>
      <c r="AO2082" s="1">
        <v>200</v>
      </c>
      <c r="AP2082" s="1"/>
      <c r="AQ2082" s="1">
        <v>63</v>
      </c>
      <c r="AR2082" s="1"/>
      <c r="AS2082" s="7"/>
      <c r="AT2082" s="7"/>
      <c r="AU2082" s="7"/>
      <c r="AV2082" s="7"/>
      <c r="AW2082" s="1"/>
      <c r="AX2082" s="1"/>
      <c r="AY2082" s="7"/>
      <c r="AZ2082" s="1">
        <v>6</v>
      </c>
      <c r="BA2082" s="7"/>
      <c r="BB2082" s="7"/>
      <c r="BC2082" s="7"/>
      <c r="BD2082" s="7"/>
      <c r="BE2082" s="7"/>
      <c r="BF2082" s="7"/>
      <c r="BG2082" s="3"/>
      <c r="BH2082" s="7"/>
      <c r="BI2082" s="7"/>
      <c r="BJ2082" s="7"/>
      <c r="BK2082" s="1"/>
      <c r="BL2082" s="1"/>
      <c r="BM2082" s="1"/>
      <c r="BN2082" s="7"/>
      <c r="BO2082" s="7"/>
      <c r="BP2082" s="1"/>
      <c r="BQ2082" s="7"/>
      <c r="BR2082" s="1">
        <v>73807</v>
      </c>
      <c r="BS2082" s="1">
        <v>73210</v>
      </c>
      <c r="BT2082" s="1">
        <v>597</v>
      </c>
      <c r="BU2082" s="1"/>
      <c r="BV2082" s="1">
        <v>0</v>
      </c>
      <c r="BW2082" s="1"/>
    </row>
    <row r="2083" spans="1:75" s="8" customFormat="1">
      <c r="A2083" s="4" t="s">
        <v>105</v>
      </c>
      <c r="B2083" s="18">
        <v>39756</v>
      </c>
      <c r="C2083" s="4" t="s">
        <v>179</v>
      </c>
      <c r="D2083" s="5">
        <v>2008</v>
      </c>
      <c r="E2083" s="4" t="str">
        <f t="shared" si="423"/>
        <v>ChelanGeneral2008</v>
      </c>
      <c r="F2083" s="1">
        <v>38650</v>
      </c>
      <c r="G2083" s="1"/>
      <c r="H2083" s="1"/>
      <c r="I2083" s="1"/>
      <c r="J2083" s="1"/>
      <c r="K2083" s="6">
        <f t="shared" si="424"/>
        <v>0</v>
      </c>
      <c r="L2083" s="4"/>
      <c r="M2083" s="1"/>
      <c r="N2083" s="1">
        <v>32392</v>
      </c>
      <c r="O2083" s="1">
        <v>32392</v>
      </c>
      <c r="P2083" s="1"/>
      <c r="Q2083" s="7"/>
      <c r="R2083" s="1"/>
      <c r="S2083" s="7"/>
      <c r="T2083" s="7"/>
      <c r="U2083" s="7"/>
      <c r="V2083" s="7"/>
      <c r="W2083" s="7"/>
      <c r="X2083" s="1"/>
      <c r="Y2083" s="2"/>
      <c r="Z2083" s="1">
        <v>232</v>
      </c>
      <c r="AA2083" s="1">
        <v>173</v>
      </c>
      <c r="AB2083" s="1">
        <v>166</v>
      </c>
      <c r="AC2083" s="1">
        <v>0</v>
      </c>
      <c r="AD2083" s="7"/>
      <c r="AE2083" s="7"/>
      <c r="AF2083" s="7"/>
      <c r="AG2083" s="7"/>
      <c r="AH2083" s="1"/>
      <c r="AI2083" s="1"/>
      <c r="AJ2083" s="7"/>
      <c r="AK2083" s="7"/>
      <c r="AL2083" s="7"/>
      <c r="AM2083" s="7"/>
      <c r="AN2083" s="1"/>
      <c r="AO2083" s="1">
        <v>183</v>
      </c>
      <c r="AP2083" s="1"/>
      <c r="AQ2083" s="1">
        <v>48</v>
      </c>
      <c r="AR2083" s="1"/>
      <c r="AS2083" s="7"/>
      <c r="AT2083" s="7"/>
      <c r="AU2083" s="7"/>
      <c r="AV2083" s="7"/>
      <c r="AW2083" s="1"/>
      <c r="AX2083" s="1"/>
      <c r="AY2083" s="7"/>
      <c r="AZ2083" s="1">
        <v>317</v>
      </c>
      <c r="BA2083" s="7"/>
      <c r="BB2083" s="7"/>
      <c r="BC2083" s="7"/>
      <c r="BD2083" s="7"/>
      <c r="BE2083" s="7"/>
      <c r="BF2083" s="7"/>
      <c r="BG2083" s="3"/>
      <c r="BH2083" s="7"/>
      <c r="BI2083" s="7"/>
      <c r="BJ2083" s="7"/>
      <c r="BK2083" s="1"/>
      <c r="BL2083" s="1"/>
      <c r="BM2083" s="1"/>
      <c r="BN2083" s="7"/>
      <c r="BO2083" s="7"/>
      <c r="BP2083" s="1"/>
      <c r="BQ2083" s="7"/>
      <c r="BR2083" s="1">
        <v>32075</v>
      </c>
      <c r="BS2083" s="1">
        <v>32171</v>
      </c>
      <c r="BT2083" s="1">
        <v>96</v>
      </c>
      <c r="BU2083" s="1"/>
      <c r="BV2083" s="1">
        <v>0</v>
      </c>
      <c r="BW2083" s="1"/>
    </row>
    <row r="2084" spans="1:75" s="8" customFormat="1">
      <c r="A2084" s="4" t="s">
        <v>107</v>
      </c>
      <c r="B2084" s="18">
        <v>39756</v>
      </c>
      <c r="C2084" s="4" t="s">
        <v>179</v>
      </c>
      <c r="D2084" s="5">
        <v>2008</v>
      </c>
      <c r="E2084" s="4" t="str">
        <f t="shared" si="423"/>
        <v>ClallamGeneral2008</v>
      </c>
      <c r="F2084" s="1">
        <v>45766</v>
      </c>
      <c r="G2084" s="1"/>
      <c r="H2084" s="1"/>
      <c r="I2084" s="1"/>
      <c r="J2084" s="1"/>
      <c r="K2084" s="6">
        <f t="shared" si="424"/>
        <v>0</v>
      </c>
      <c r="L2084" s="4"/>
      <c r="M2084" s="1"/>
      <c r="N2084" s="1">
        <v>39161</v>
      </c>
      <c r="O2084" s="1">
        <v>39161</v>
      </c>
      <c r="P2084" s="1"/>
      <c r="Q2084" s="7"/>
      <c r="R2084" s="1"/>
      <c r="S2084" s="7"/>
      <c r="T2084" s="7"/>
      <c r="U2084" s="7"/>
      <c r="V2084" s="7"/>
      <c r="W2084" s="7"/>
      <c r="X2084" s="1"/>
      <c r="Y2084" s="2"/>
      <c r="Z2084" s="1">
        <v>500</v>
      </c>
      <c r="AA2084" s="1">
        <v>375</v>
      </c>
      <c r="AB2084" s="1">
        <v>362</v>
      </c>
      <c r="AC2084" s="1">
        <v>2</v>
      </c>
      <c r="AD2084" s="7"/>
      <c r="AE2084" s="7"/>
      <c r="AF2084" s="7"/>
      <c r="AG2084" s="7"/>
      <c r="AH2084" s="1"/>
      <c r="AI2084" s="1"/>
      <c r="AJ2084" s="7"/>
      <c r="AK2084" s="7"/>
      <c r="AL2084" s="7"/>
      <c r="AM2084" s="7"/>
      <c r="AN2084" s="1"/>
      <c r="AO2084" s="1">
        <v>92</v>
      </c>
      <c r="AP2084" s="1"/>
      <c r="AQ2084" s="1">
        <v>39</v>
      </c>
      <c r="AR2084" s="1"/>
      <c r="AS2084" s="7"/>
      <c r="AT2084" s="7"/>
      <c r="AU2084" s="7"/>
      <c r="AV2084" s="7"/>
      <c r="AW2084" s="1"/>
      <c r="AX2084" s="1"/>
      <c r="AY2084" s="7"/>
      <c r="AZ2084" s="1">
        <v>0</v>
      </c>
      <c r="BA2084" s="7"/>
      <c r="BB2084" s="7"/>
      <c r="BC2084" s="7"/>
      <c r="BD2084" s="7"/>
      <c r="BE2084" s="7"/>
      <c r="BF2084" s="7"/>
      <c r="BG2084" s="3"/>
      <c r="BH2084" s="7"/>
      <c r="BI2084" s="7"/>
      <c r="BJ2084" s="7"/>
      <c r="BK2084" s="1"/>
      <c r="BL2084" s="1"/>
      <c r="BM2084" s="1"/>
      <c r="BN2084" s="7"/>
      <c r="BO2084" s="7"/>
      <c r="BP2084" s="1"/>
      <c r="BQ2084" s="7"/>
      <c r="BR2084" s="1">
        <v>39161</v>
      </c>
      <c r="BS2084" s="1">
        <v>38749</v>
      </c>
      <c r="BT2084" s="1">
        <v>412</v>
      </c>
      <c r="BU2084" s="1"/>
      <c r="BV2084" s="1">
        <v>0</v>
      </c>
      <c r="BW2084" s="1"/>
    </row>
    <row r="2085" spans="1:75" s="8" customFormat="1">
      <c r="A2085" s="4" t="s">
        <v>109</v>
      </c>
      <c r="B2085" s="18">
        <v>39756</v>
      </c>
      <c r="C2085" s="4" t="s">
        <v>179</v>
      </c>
      <c r="D2085" s="5">
        <v>2008</v>
      </c>
      <c r="E2085" s="4" t="str">
        <f t="shared" si="423"/>
        <v>ClarkGeneral2008</v>
      </c>
      <c r="F2085" s="1">
        <v>216508</v>
      </c>
      <c r="G2085" s="1"/>
      <c r="H2085" s="1"/>
      <c r="I2085" s="1"/>
      <c r="J2085" s="1"/>
      <c r="K2085" s="6">
        <f t="shared" si="424"/>
        <v>0</v>
      </c>
      <c r="L2085" s="4"/>
      <c r="M2085" s="1"/>
      <c r="N2085" s="1">
        <v>184698</v>
      </c>
      <c r="O2085" s="1">
        <v>184698</v>
      </c>
      <c r="P2085" s="1"/>
      <c r="Q2085" s="7"/>
      <c r="R2085" s="1"/>
      <c r="S2085" s="7"/>
      <c r="T2085" s="7"/>
      <c r="U2085" s="7"/>
      <c r="V2085" s="7"/>
      <c r="W2085" s="7"/>
      <c r="X2085" s="1"/>
      <c r="Y2085" s="2"/>
      <c r="Z2085" s="1">
        <v>2011</v>
      </c>
      <c r="AA2085" s="1">
        <v>1541</v>
      </c>
      <c r="AB2085" s="1">
        <v>1547</v>
      </c>
      <c r="AC2085" s="1">
        <v>27</v>
      </c>
      <c r="AD2085" s="7"/>
      <c r="AE2085" s="7"/>
      <c r="AF2085" s="7"/>
      <c r="AG2085" s="7"/>
      <c r="AH2085" s="1"/>
      <c r="AI2085" s="1"/>
      <c r="AJ2085" s="7"/>
      <c r="AK2085" s="7"/>
      <c r="AL2085" s="7"/>
      <c r="AM2085" s="7"/>
      <c r="AN2085" s="1"/>
      <c r="AO2085" s="1">
        <v>239</v>
      </c>
      <c r="AP2085" s="1"/>
      <c r="AQ2085" s="1">
        <v>126</v>
      </c>
      <c r="AR2085" s="1"/>
      <c r="AS2085" s="7"/>
      <c r="AT2085" s="7"/>
      <c r="AU2085" s="7"/>
      <c r="AV2085" s="7"/>
      <c r="AW2085" s="1"/>
      <c r="AX2085" s="1"/>
      <c r="AY2085" s="7"/>
      <c r="AZ2085" s="1">
        <v>16</v>
      </c>
      <c r="BA2085" s="7"/>
      <c r="BB2085" s="7"/>
      <c r="BC2085" s="7"/>
      <c r="BD2085" s="7"/>
      <c r="BE2085" s="7"/>
      <c r="BF2085" s="7"/>
      <c r="BG2085" s="3"/>
      <c r="BH2085" s="7"/>
      <c r="BI2085" s="7"/>
      <c r="BJ2085" s="7"/>
      <c r="BK2085" s="1"/>
      <c r="BL2085" s="1"/>
      <c r="BM2085" s="1"/>
      <c r="BN2085" s="7"/>
      <c r="BO2085" s="7"/>
      <c r="BP2085" s="1"/>
      <c r="BQ2085" s="7"/>
      <c r="BR2085" s="1">
        <v>184682</v>
      </c>
      <c r="BS2085" s="1">
        <v>183046</v>
      </c>
      <c r="BT2085" s="1">
        <v>1636</v>
      </c>
      <c r="BU2085" s="1"/>
      <c r="BV2085" s="1">
        <v>0</v>
      </c>
      <c r="BW2085" s="1"/>
    </row>
    <row r="2086" spans="1:75" s="8" customFormat="1">
      <c r="A2086" s="4" t="s">
        <v>111</v>
      </c>
      <c r="B2086" s="18">
        <v>39756</v>
      </c>
      <c r="C2086" s="4" t="s">
        <v>179</v>
      </c>
      <c r="D2086" s="5">
        <v>2008</v>
      </c>
      <c r="E2086" s="4" t="str">
        <f t="shared" si="423"/>
        <v>ColumbiaGeneral2008</v>
      </c>
      <c r="F2086" s="1">
        <v>2585</v>
      </c>
      <c r="G2086" s="1"/>
      <c r="H2086" s="1"/>
      <c r="I2086" s="1"/>
      <c r="J2086" s="1"/>
      <c r="K2086" s="6">
        <f t="shared" si="424"/>
        <v>0</v>
      </c>
      <c r="L2086" s="4"/>
      <c r="M2086" s="1"/>
      <c r="N2086" s="1">
        <v>2287</v>
      </c>
      <c r="O2086" s="1">
        <v>2287</v>
      </c>
      <c r="P2086" s="1"/>
      <c r="Q2086" s="7"/>
      <c r="R2086" s="1"/>
      <c r="S2086" s="7"/>
      <c r="T2086" s="7"/>
      <c r="U2086" s="7"/>
      <c r="V2086" s="7"/>
      <c r="W2086" s="7"/>
      <c r="X2086" s="1"/>
      <c r="Y2086" s="2"/>
      <c r="Z2086" s="1">
        <v>33</v>
      </c>
      <c r="AA2086" s="1">
        <v>20</v>
      </c>
      <c r="AB2086" s="1">
        <v>19</v>
      </c>
      <c r="AC2086" s="1">
        <v>0</v>
      </c>
      <c r="AD2086" s="7"/>
      <c r="AE2086" s="7"/>
      <c r="AF2086" s="7"/>
      <c r="AG2086" s="7"/>
      <c r="AH2086" s="1"/>
      <c r="AI2086" s="1"/>
      <c r="AJ2086" s="7"/>
      <c r="AK2086" s="7"/>
      <c r="AL2086" s="7"/>
      <c r="AM2086" s="7"/>
      <c r="AN2086" s="1"/>
      <c r="AO2086" s="1">
        <v>5</v>
      </c>
      <c r="AP2086" s="1"/>
      <c r="AQ2086" s="1">
        <v>2</v>
      </c>
      <c r="AR2086" s="1"/>
      <c r="AS2086" s="7"/>
      <c r="AT2086" s="7"/>
      <c r="AU2086" s="7"/>
      <c r="AV2086" s="7"/>
      <c r="AW2086" s="1"/>
      <c r="AX2086" s="1"/>
      <c r="AY2086" s="7"/>
      <c r="AZ2086" s="1">
        <v>0</v>
      </c>
      <c r="BA2086" s="7"/>
      <c r="BB2086" s="7"/>
      <c r="BC2086" s="7"/>
      <c r="BD2086" s="7"/>
      <c r="BE2086" s="7"/>
      <c r="BF2086" s="7"/>
      <c r="BG2086" s="3"/>
      <c r="BH2086" s="7"/>
      <c r="BI2086" s="7"/>
      <c r="BJ2086" s="7"/>
      <c r="BK2086" s="1"/>
      <c r="BL2086" s="1"/>
      <c r="BM2086" s="1"/>
      <c r="BN2086" s="7"/>
      <c r="BO2086" s="7"/>
      <c r="BP2086" s="1"/>
      <c r="BQ2086" s="7"/>
      <c r="BR2086" s="1">
        <v>2287</v>
      </c>
      <c r="BS2086" s="1">
        <v>2265</v>
      </c>
      <c r="BT2086" s="1">
        <v>22</v>
      </c>
      <c r="BU2086" s="1"/>
      <c r="BV2086" s="1">
        <v>0</v>
      </c>
      <c r="BW2086" s="1"/>
    </row>
    <row r="2087" spans="1:75" s="8" customFormat="1">
      <c r="A2087" s="4" t="s">
        <v>113</v>
      </c>
      <c r="B2087" s="18">
        <v>39756</v>
      </c>
      <c r="C2087" s="4" t="s">
        <v>179</v>
      </c>
      <c r="D2087" s="5">
        <v>2008</v>
      </c>
      <c r="E2087" s="4" t="str">
        <f t="shared" si="423"/>
        <v>CowlitzGeneral2008</v>
      </c>
      <c r="F2087" s="1">
        <v>55331</v>
      </c>
      <c r="G2087" s="1"/>
      <c r="H2087" s="1"/>
      <c r="I2087" s="1"/>
      <c r="J2087" s="1"/>
      <c r="K2087" s="6">
        <f t="shared" si="424"/>
        <v>0</v>
      </c>
      <c r="L2087" s="4"/>
      <c r="M2087" s="1"/>
      <c r="N2087" s="1">
        <v>45793</v>
      </c>
      <c r="O2087" s="1">
        <v>45793</v>
      </c>
      <c r="P2087" s="1"/>
      <c r="Q2087" s="7"/>
      <c r="R2087" s="1"/>
      <c r="S2087" s="7"/>
      <c r="T2087" s="7"/>
      <c r="U2087" s="7"/>
      <c r="V2087" s="7"/>
      <c r="W2087" s="7"/>
      <c r="X2087" s="1"/>
      <c r="Y2087" s="2"/>
      <c r="Z2087" s="1">
        <v>509</v>
      </c>
      <c r="AA2087" s="1">
        <v>148</v>
      </c>
      <c r="AB2087" s="1">
        <v>139</v>
      </c>
      <c r="AC2087" s="1">
        <v>24</v>
      </c>
      <c r="AD2087" s="7"/>
      <c r="AE2087" s="7"/>
      <c r="AF2087" s="7"/>
      <c r="AG2087" s="7"/>
      <c r="AH2087" s="1"/>
      <c r="AI2087" s="1"/>
      <c r="AJ2087" s="7"/>
      <c r="AK2087" s="7"/>
      <c r="AL2087" s="7"/>
      <c r="AM2087" s="7"/>
      <c r="AN2087" s="1"/>
      <c r="AO2087" s="1">
        <v>63</v>
      </c>
      <c r="AP2087" s="1"/>
      <c r="AQ2087" s="1">
        <v>51</v>
      </c>
      <c r="AR2087" s="1"/>
      <c r="AS2087" s="7"/>
      <c r="AT2087" s="7"/>
      <c r="AU2087" s="7"/>
      <c r="AV2087" s="7"/>
      <c r="AW2087" s="1"/>
      <c r="AX2087" s="1"/>
      <c r="AY2087" s="7"/>
      <c r="AZ2087" s="1">
        <v>42</v>
      </c>
      <c r="BA2087" s="7"/>
      <c r="BB2087" s="7"/>
      <c r="BC2087" s="7"/>
      <c r="BD2087" s="7"/>
      <c r="BE2087" s="7"/>
      <c r="BF2087" s="7"/>
      <c r="BG2087" s="3"/>
      <c r="BH2087" s="7"/>
      <c r="BI2087" s="7"/>
      <c r="BJ2087" s="7"/>
      <c r="BK2087" s="1"/>
      <c r="BL2087" s="1"/>
      <c r="BM2087" s="1"/>
      <c r="BN2087" s="7"/>
      <c r="BO2087" s="7"/>
      <c r="BP2087" s="1"/>
      <c r="BQ2087" s="7"/>
      <c r="BR2087" s="1">
        <v>45751</v>
      </c>
      <c r="BS2087" s="1">
        <v>45618</v>
      </c>
      <c r="BT2087" s="1">
        <v>133</v>
      </c>
      <c r="BU2087" s="1"/>
      <c r="BV2087" s="1">
        <v>0</v>
      </c>
      <c r="BW2087" s="1"/>
    </row>
    <row r="2088" spans="1:75" s="8" customFormat="1">
      <c r="A2088" s="4" t="s">
        <v>1243</v>
      </c>
      <c r="B2088" s="18">
        <v>39756</v>
      </c>
      <c r="C2088" s="4" t="s">
        <v>179</v>
      </c>
      <c r="D2088" s="5">
        <v>2008</v>
      </c>
      <c r="E2088" s="4" t="str">
        <f t="shared" si="423"/>
        <v>Douglas*General2008</v>
      </c>
      <c r="F2088" s="1">
        <v>18936</v>
      </c>
      <c r="G2088" s="1"/>
      <c r="H2088" s="1"/>
      <c r="I2088" s="1"/>
      <c r="J2088" s="1"/>
      <c r="K2088" s="6">
        <f t="shared" si="424"/>
        <v>0</v>
      </c>
      <c r="L2088" s="4"/>
      <c r="M2088" s="1"/>
      <c r="N2088" s="1">
        <v>15390</v>
      </c>
      <c r="O2088" s="1">
        <v>15390</v>
      </c>
      <c r="P2088" s="1"/>
      <c r="Q2088" s="7"/>
      <c r="R2088" s="1"/>
      <c r="S2088" s="7"/>
      <c r="T2088" s="7"/>
      <c r="U2088" s="7"/>
      <c r="V2088" s="7"/>
      <c r="W2088" s="7"/>
      <c r="X2088" s="1"/>
      <c r="Y2088" s="2"/>
      <c r="Z2088" s="1">
        <v>157</v>
      </c>
      <c r="AA2088" s="1">
        <v>106</v>
      </c>
      <c r="AB2088" s="1">
        <v>97</v>
      </c>
      <c r="AC2088" s="1">
        <v>0</v>
      </c>
      <c r="AD2088" s="7"/>
      <c r="AE2088" s="7"/>
      <c r="AF2088" s="7"/>
      <c r="AG2088" s="7"/>
      <c r="AH2088" s="1"/>
      <c r="AI2088" s="1"/>
      <c r="AJ2088" s="7"/>
      <c r="AK2088" s="7"/>
      <c r="AL2088" s="7"/>
      <c r="AM2088" s="7"/>
      <c r="AN2088" s="1"/>
      <c r="AO2088" s="1">
        <v>95</v>
      </c>
      <c r="AP2088" s="1"/>
      <c r="AQ2088" s="1">
        <v>63</v>
      </c>
      <c r="AR2088" s="1"/>
      <c r="AS2088" s="7"/>
      <c r="AT2088" s="7"/>
      <c r="AU2088" s="7"/>
      <c r="AV2088" s="7"/>
      <c r="AW2088" s="1"/>
      <c r="AX2088" s="1"/>
      <c r="AY2088" s="7"/>
      <c r="AZ2088" s="1">
        <v>6</v>
      </c>
      <c r="BA2088" s="7"/>
      <c r="BB2088" s="7"/>
      <c r="BC2088" s="7"/>
      <c r="BD2088" s="7"/>
      <c r="BE2088" s="7"/>
      <c r="BF2088" s="7"/>
      <c r="BG2088" s="3"/>
      <c r="BH2088" s="7"/>
      <c r="BI2088" s="7"/>
      <c r="BJ2088" s="7"/>
      <c r="BK2088" s="1"/>
      <c r="BL2088" s="1"/>
      <c r="BM2088" s="1"/>
      <c r="BN2088" s="7"/>
      <c r="BO2088" s="7"/>
      <c r="BP2088" s="1"/>
      <c r="BQ2088" s="7"/>
      <c r="BR2088" s="1">
        <v>15384</v>
      </c>
      <c r="BS2088" s="1">
        <v>15221</v>
      </c>
      <c r="BT2088" s="1">
        <v>163</v>
      </c>
      <c r="BU2088" s="1"/>
      <c r="BV2088" s="1">
        <v>0</v>
      </c>
      <c r="BW2088" s="1"/>
    </row>
    <row r="2089" spans="1:75" s="8" customFormat="1">
      <c r="A2089" s="4" t="s">
        <v>117</v>
      </c>
      <c r="B2089" s="18">
        <v>39756</v>
      </c>
      <c r="C2089" s="4" t="s">
        <v>179</v>
      </c>
      <c r="D2089" s="5">
        <v>2008</v>
      </c>
      <c r="E2089" s="4" t="str">
        <f t="shared" si="423"/>
        <v>FerryGeneral2008</v>
      </c>
      <c r="F2089" s="1">
        <v>4259</v>
      </c>
      <c r="G2089" s="1"/>
      <c r="H2089" s="1"/>
      <c r="I2089" s="1"/>
      <c r="J2089" s="1"/>
      <c r="K2089" s="6">
        <f t="shared" si="424"/>
        <v>0</v>
      </c>
      <c r="L2089" s="4"/>
      <c r="M2089" s="1"/>
      <c r="N2089" s="1">
        <v>3575</v>
      </c>
      <c r="O2089" s="1">
        <v>3575</v>
      </c>
      <c r="P2089" s="1"/>
      <c r="Q2089" s="7"/>
      <c r="R2089" s="1"/>
      <c r="S2089" s="7"/>
      <c r="T2089" s="7"/>
      <c r="U2089" s="7"/>
      <c r="V2089" s="7"/>
      <c r="W2089" s="7"/>
      <c r="X2089" s="1"/>
      <c r="Y2089" s="2"/>
      <c r="Z2089" s="1">
        <v>44</v>
      </c>
      <c r="AA2089" s="1">
        <v>31</v>
      </c>
      <c r="AB2089" s="1">
        <v>30</v>
      </c>
      <c r="AC2089" s="1">
        <v>2</v>
      </c>
      <c r="AD2089" s="7"/>
      <c r="AE2089" s="7"/>
      <c r="AF2089" s="7"/>
      <c r="AG2089" s="7"/>
      <c r="AH2089" s="1"/>
      <c r="AI2089" s="1"/>
      <c r="AJ2089" s="7"/>
      <c r="AK2089" s="7"/>
      <c r="AL2089" s="7"/>
      <c r="AM2089" s="7"/>
      <c r="AN2089" s="1"/>
      <c r="AO2089" s="1">
        <v>10</v>
      </c>
      <c r="AP2089" s="1"/>
      <c r="AQ2089" s="1">
        <v>7</v>
      </c>
      <c r="AR2089" s="1"/>
      <c r="AS2089" s="7"/>
      <c r="AT2089" s="7"/>
      <c r="AU2089" s="7"/>
      <c r="AV2089" s="7"/>
      <c r="AW2089" s="1"/>
      <c r="AX2089" s="1"/>
      <c r="AY2089" s="7"/>
      <c r="AZ2089" s="1">
        <v>0</v>
      </c>
      <c r="BA2089" s="7"/>
      <c r="BB2089" s="7"/>
      <c r="BC2089" s="7"/>
      <c r="BD2089" s="7"/>
      <c r="BE2089" s="7"/>
      <c r="BF2089" s="7"/>
      <c r="BG2089" s="3"/>
      <c r="BH2089" s="7"/>
      <c r="BI2089" s="7"/>
      <c r="BJ2089" s="7"/>
      <c r="BK2089" s="1"/>
      <c r="BL2089" s="1"/>
      <c r="BM2089" s="1"/>
      <c r="BN2089" s="7"/>
      <c r="BO2089" s="7"/>
      <c r="BP2089" s="1"/>
      <c r="BQ2089" s="7"/>
      <c r="BR2089" s="1">
        <v>3575</v>
      </c>
      <c r="BS2089" s="1">
        <v>3537</v>
      </c>
      <c r="BT2089" s="1">
        <v>38</v>
      </c>
      <c r="BU2089" s="1"/>
      <c r="BV2089" s="1">
        <v>0</v>
      </c>
      <c r="BW2089" s="1"/>
    </row>
    <row r="2090" spans="1:75" s="8" customFormat="1">
      <c r="A2090" s="4" t="s">
        <v>119</v>
      </c>
      <c r="B2090" s="18">
        <v>39756</v>
      </c>
      <c r="C2090" s="4" t="s">
        <v>179</v>
      </c>
      <c r="D2090" s="5">
        <v>2008</v>
      </c>
      <c r="E2090" s="4" t="str">
        <f t="shared" si="423"/>
        <v>FranklinGeneral2008</v>
      </c>
      <c r="F2090" s="1">
        <v>23530</v>
      </c>
      <c r="G2090" s="1"/>
      <c r="H2090" s="1"/>
      <c r="I2090" s="1"/>
      <c r="J2090" s="1"/>
      <c r="K2090" s="6">
        <f t="shared" si="424"/>
        <v>0</v>
      </c>
      <c r="L2090" s="4"/>
      <c r="M2090" s="1"/>
      <c r="N2090" s="1">
        <v>20001</v>
      </c>
      <c r="O2090" s="1">
        <v>20001</v>
      </c>
      <c r="P2090" s="1"/>
      <c r="Q2090" s="7"/>
      <c r="R2090" s="1"/>
      <c r="S2090" s="7"/>
      <c r="T2090" s="7"/>
      <c r="U2090" s="7"/>
      <c r="V2090" s="7"/>
      <c r="W2090" s="7"/>
      <c r="X2090" s="1"/>
      <c r="Y2090" s="2"/>
      <c r="Z2090" s="1">
        <v>170</v>
      </c>
      <c r="AA2090" s="1">
        <v>121</v>
      </c>
      <c r="AB2090" s="1">
        <v>121</v>
      </c>
      <c r="AC2090" s="1">
        <v>0</v>
      </c>
      <c r="AD2090" s="7"/>
      <c r="AE2090" s="7"/>
      <c r="AF2090" s="7"/>
      <c r="AG2090" s="7"/>
      <c r="AH2090" s="1"/>
      <c r="AI2090" s="1"/>
      <c r="AJ2090" s="7"/>
      <c r="AK2090" s="7"/>
      <c r="AL2090" s="7"/>
      <c r="AM2090" s="7"/>
      <c r="AN2090" s="1"/>
      <c r="AO2090" s="1">
        <v>62</v>
      </c>
      <c r="AP2090" s="1"/>
      <c r="AQ2090" s="1">
        <v>41</v>
      </c>
      <c r="AR2090" s="1"/>
      <c r="AS2090" s="7"/>
      <c r="AT2090" s="7"/>
      <c r="AU2090" s="7"/>
      <c r="AV2090" s="7"/>
      <c r="AW2090" s="1"/>
      <c r="AX2090" s="1"/>
      <c r="AY2090" s="7"/>
      <c r="AZ2090" s="1">
        <v>0</v>
      </c>
      <c r="BA2090" s="7"/>
      <c r="BB2090" s="7"/>
      <c r="BC2090" s="7"/>
      <c r="BD2090" s="7"/>
      <c r="BE2090" s="7"/>
      <c r="BF2090" s="7"/>
      <c r="BG2090" s="3"/>
      <c r="BH2090" s="7"/>
      <c r="BI2090" s="7"/>
      <c r="BJ2090" s="7"/>
      <c r="BK2090" s="1"/>
      <c r="BL2090" s="1"/>
      <c r="BM2090" s="1"/>
      <c r="BN2090" s="7"/>
      <c r="BO2090" s="7"/>
      <c r="BP2090" s="1"/>
      <c r="BQ2090" s="7"/>
      <c r="BR2090" s="1">
        <v>20001</v>
      </c>
      <c r="BS2090" s="1">
        <v>19839</v>
      </c>
      <c r="BT2090" s="1">
        <v>162</v>
      </c>
      <c r="BU2090" s="1"/>
      <c r="BV2090" s="1">
        <v>0</v>
      </c>
      <c r="BW2090" s="1"/>
    </row>
    <row r="2091" spans="1:75" s="8" customFormat="1">
      <c r="A2091" s="4" t="s">
        <v>121</v>
      </c>
      <c r="B2091" s="18">
        <v>39756</v>
      </c>
      <c r="C2091" s="4" t="s">
        <v>179</v>
      </c>
      <c r="D2091" s="5">
        <v>2008</v>
      </c>
      <c r="E2091" s="4" t="str">
        <f t="shared" si="423"/>
        <v>GarfieldGeneral2008</v>
      </c>
      <c r="F2091" s="1">
        <v>1564</v>
      </c>
      <c r="G2091" s="1"/>
      <c r="H2091" s="1"/>
      <c r="I2091" s="1"/>
      <c r="J2091" s="1"/>
      <c r="K2091" s="6">
        <f t="shared" si="424"/>
        <v>0</v>
      </c>
      <c r="L2091" s="4"/>
      <c r="M2091" s="1"/>
      <c r="N2091" s="1">
        <v>1396</v>
      </c>
      <c r="O2091" s="1">
        <v>1396</v>
      </c>
      <c r="P2091" s="1"/>
      <c r="Q2091" s="7"/>
      <c r="R2091" s="1"/>
      <c r="S2091" s="7"/>
      <c r="T2091" s="7"/>
      <c r="U2091" s="7"/>
      <c r="V2091" s="7"/>
      <c r="W2091" s="7"/>
      <c r="X2091" s="1"/>
      <c r="Y2091" s="2"/>
      <c r="Z2091" s="1">
        <v>41</v>
      </c>
      <c r="AA2091" s="1">
        <v>28</v>
      </c>
      <c r="AB2091" s="1">
        <v>26</v>
      </c>
      <c r="AC2091" s="1">
        <v>0</v>
      </c>
      <c r="AD2091" s="7"/>
      <c r="AE2091" s="7"/>
      <c r="AF2091" s="7"/>
      <c r="AG2091" s="7"/>
      <c r="AH2091" s="1"/>
      <c r="AI2091" s="1"/>
      <c r="AJ2091" s="7"/>
      <c r="AK2091" s="7"/>
      <c r="AL2091" s="7"/>
      <c r="AM2091" s="7"/>
      <c r="AN2091" s="1"/>
      <c r="AO2091" s="1">
        <v>5</v>
      </c>
      <c r="AP2091" s="1"/>
      <c r="AQ2091" s="1">
        <v>1</v>
      </c>
      <c r="AR2091" s="1"/>
      <c r="AS2091" s="7"/>
      <c r="AT2091" s="7"/>
      <c r="AU2091" s="7"/>
      <c r="AV2091" s="7"/>
      <c r="AW2091" s="1"/>
      <c r="AX2091" s="1"/>
      <c r="AY2091" s="7"/>
      <c r="AZ2091" s="1">
        <v>0</v>
      </c>
      <c r="BA2091" s="7"/>
      <c r="BB2091" s="7"/>
      <c r="BC2091" s="7"/>
      <c r="BD2091" s="7"/>
      <c r="BE2091" s="7"/>
      <c r="BF2091" s="7"/>
      <c r="BG2091" s="3"/>
      <c r="BH2091" s="7"/>
      <c r="BI2091" s="7"/>
      <c r="BJ2091" s="7"/>
      <c r="BK2091" s="1"/>
      <c r="BL2091" s="1"/>
      <c r="BM2091" s="1"/>
      <c r="BN2091" s="7"/>
      <c r="BO2091" s="7"/>
      <c r="BP2091" s="1"/>
      <c r="BQ2091" s="7"/>
      <c r="BR2091" s="1">
        <v>1396</v>
      </c>
      <c r="BS2091" s="1">
        <v>1367</v>
      </c>
      <c r="BT2091" s="1">
        <v>29</v>
      </c>
      <c r="BU2091" s="1"/>
      <c r="BV2091" s="1">
        <v>0</v>
      </c>
      <c r="BW2091" s="1"/>
    </row>
    <row r="2092" spans="1:75" s="8" customFormat="1">
      <c r="A2092" s="4" t="s">
        <v>123</v>
      </c>
      <c r="B2092" s="18">
        <v>39756</v>
      </c>
      <c r="C2092" s="4" t="s">
        <v>179</v>
      </c>
      <c r="D2092" s="5">
        <v>2008</v>
      </c>
      <c r="E2092" s="4" t="str">
        <f t="shared" si="423"/>
        <v>GrantGeneral2008</v>
      </c>
      <c r="F2092" s="1">
        <v>32910</v>
      </c>
      <c r="G2092" s="1"/>
      <c r="H2092" s="1"/>
      <c r="I2092" s="1"/>
      <c r="J2092" s="1"/>
      <c r="K2092" s="6">
        <f t="shared" si="424"/>
        <v>0</v>
      </c>
      <c r="L2092" s="4"/>
      <c r="M2092" s="1"/>
      <c r="N2092" s="1">
        <v>27876</v>
      </c>
      <c r="O2092" s="1">
        <v>27876</v>
      </c>
      <c r="P2092" s="1"/>
      <c r="Q2092" s="7"/>
      <c r="R2092" s="1"/>
      <c r="S2092" s="7"/>
      <c r="T2092" s="7"/>
      <c r="U2092" s="7"/>
      <c r="V2092" s="7"/>
      <c r="W2092" s="7"/>
      <c r="X2092" s="1"/>
      <c r="Y2092" s="2"/>
      <c r="Z2092" s="1">
        <v>240</v>
      </c>
      <c r="AA2092" s="1">
        <v>185</v>
      </c>
      <c r="AB2092" s="1">
        <v>170</v>
      </c>
      <c r="AC2092" s="1">
        <v>0</v>
      </c>
      <c r="AD2092" s="7"/>
      <c r="AE2092" s="7"/>
      <c r="AF2092" s="7"/>
      <c r="AG2092" s="7"/>
      <c r="AH2092" s="1"/>
      <c r="AI2092" s="1"/>
      <c r="AJ2092" s="7"/>
      <c r="AK2092" s="7"/>
      <c r="AL2092" s="7"/>
      <c r="AM2092" s="7"/>
      <c r="AN2092" s="1"/>
      <c r="AO2092" s="1">
        <v>244</v>
      </c>
      <c r="AP2092" s="1"/>
      <c r="AQ2092" s="1">
        <v>180</v>
      </c>
      <c r="AR2092" s="1"/>
      <c r="AS2092" s="7"/>
      <c r="AT2092" s="7"/>
      <c r="AU2092" s="7"/>
      <c r="AV2092" s="7"/>
      <c r="AW2092" s="1"/>
      <c r="AX2092" s="1"/>
      <c r="AY2092" s="7"/>
      <c r="AZ2092" s="1">
        <v>0</v>
      </c>
      <c r="BA2092" s="7"/>
      <c r="BB2092" s="7"/>
      <c r="BC2092" s="7"/>
      <c r="BD2092" s="7"/>
      <c r="BE2092" s="7"/>
      <c r="BF2092" s="7"/>
      <c r="BG2092" s="3"/>
      <c r="BH2092" s="7"/>
      <c r="BI2092" s="7"/>
      <c r="BJ2092" s="7"/>
      <c r="BK2092" s="1"/>
      <c r="BL2092" s="1"/>
      <c r="BM2092" s="1"/>
      <c r="BN2092" s="7"/>
      <c r="BO2092" s="7"/>
      <c r="BP2092" s="1"/>
      <c r="BQ2092" s="7"/>
      <c r="BR2092" s="1">
        <v>27876</v>
      </c>
      <c r="BS2092" s="1">
        <v>27511</v>
      </c>
      <c r="BT2092" s="1">
        <v>365</v>
      </c>
      <c r="BU2092" s="1"/>
      <c r="BV2092" s="1">
        <v>0</v>
      </c>
      <c r="BW2092" s="1"/>
    </row>
    <row r="2093" spans="1:75" s="8" customFormat="1">
      <c r="A2093" s="4" t="s">
        <v>1244</v>
      </c>
      <c r="B2093" s="18">
        <v>39756</v>
      </c>
      <c r="C2093" s="4" t="s">
        <v>179</v>
      </c>
      <c r="D2093" s="5">
        <v>2008</v>
      </c>
      <c r="E2093" s="4" t="str">
        <f t="shared" si="423"/>
        <v>Grays Harbor*General2008</v>
      </c>
      <c r="F2093" s="1">
        <v>36702</v>
      </c>
      <c r="G2093" s="1"/>
      <c r="H2093" s="1"/>
      <c r="I2093" s="1"/>
      <c r="J2093" s="1"/>
      <c r="K2093" s="6">
        <f t="shared" si="424"/>
        <v>0</v>
      </c>
      <c r="L2093" s="4"/>
      <c r="M2093" s="1"/>
      <c r="N2093" s="1">
        <v>29709</v>
      </c>
      <c r="O2093" s="1">
        <v>29709</v>
      </c>
      <c r="P2093" s="1"/>
      <c r="Q2093" s="7"/>
      <c r="R2093" s="1"/>
      <c r="S2093" s="7"/>
      <c r="T2093" s="7"/>
      <c r="U2093" s="7"/>
      <c r="V2093" s="7"/>
      <c r="W2093" s="7"/>
      <c r="X2093" s="1"/>
      <c r="Y2093" s="2"/>
      <c r="Z2093" s="1">
        <v>193</v>
      </c>
      <c r="AA2093" s="1">
        <v>126</v>
      </c>
      <c r="AB2093" s="1">
        <v>121</v>
      </c>
      <c r="AC2093" s="1">
        <v>0</v>
      </c>
      <c r="AD2093" s="7"/>
      <c r="AE2093" s="7"/>
      <c r="AF2093" s="7"/>
      <c r="AG2093" s="7"/>
      <c r="AH2093" s="1"/>
      <c r="AI2093" s="1"/>
      <c r="AJ2093" s="7"/>
      <c r="AK2093" s="7"/>
      <c r="AL2093" s="7"/>
      <c r="AM2093" s="7"/>
      <c r="AN2093" s="1"/>
      <c r="AO2093" s="1">
        <v>165</v>
      </c>
      <c r="AP2093" s="1"/>
      <c r="AQ2093" s="1">
        <v>42</v>
      </c>
      <c r="AR2093" s="1"/>
      <c r="AS2093" s="7"/>
      <c r="AT2093" s="7"/>
      <c r="AU2093" s="7"/>
      <c r="AV2093" s="7"/>
      <c r="AW2093" s="1"/>
      <c r="AX2093" s="1"/>
      <c r="AY2093" s="7"/>
      <c r="AZ2093" s="1">
        <v>0</v>
      </c>
      <c r="BA2093" s="7"/>
      <c r="BB2093" s="7"/>
      <c r="BC2093" s="7"/>
      <c r="BD2093" s="7"/>
      <c r="BE2093" s="7"/>
      <c r="BF2093" s="7"/>
      <c r="BG2093" s="3"/>
      <c r="BH2093" s="7"/>
      <c r="BI2093" s="7"/>
      <c r="BJ2093" s="7"/>
      <c r="BK2093" s="1"/>
      <c r="BL2093" s="1"/>
      <c r="BM2093" s="1"/>
      <c r="BN2093" s="7"/>
      <c r="BO2093" s="7"/>
      <c r="BP2093" s="1"/>
      <c r="BQ2093" s="7"/>
      <c r="BR2093" s="1">
        <v>29709</v>
      </c>
      <c r="BS2093" s="1">
        <v>29541</v>
      </c>
      <c r="BT2093" s="1">
        <v>168</v>
      </c>
      <c r="BU2093" s="1"/>
      <c r="BV2093" s="1">
        <v>0</v>
      </c>
      <c r="BW2093" s="1"/>
    </row>
    <row r="2094" spans="1:75" s="8" customFormat="1">
      <c r="A2094" s="4" t="s">
        <v>1192</v>
      </c>
      <c r="B2094" s="18">
        <v>39756</v>
      </c>
      <c r="C2094" s="4" t="s">
        <v>179</v>
      </c>
      <c r="D2094" s="5">
        <v>2008</v>
      </c>
      <c r="E2094" s="4" t="str">
        <f t="shared" si="423"/>
        <v>Island*General2008</v>
      </c>
      <c r="F2094" s="1">
        <v>47629</v>
      </c>
      <c r="G2094" s="1"/>
      <c r="H2094" s="1"/>
      <c r="I2094" s="1"/>
      <c r="J2094" s="1"/>
      <c r="K2094" s="6">
        <f t="shared" si="424"/>
        <v>0</v>
      </c>
      <c r="L2094" s="4"/>
      <c r="M2094" s="1"/>
      <c r="N2094" s="1">
        <v>42597</v>
      </c>
      <c r="O2094" s="1">
        <v>42597</v>
      </c>
      <c r="P2094" s="1"/>
      <c r="Q2094" s="7"/>
      <c r="R2094" s="1"/>
      <c r="S2094" s="7"/>
      <c r="T2094" s="7"/>
      <c r="U2094" s="7"/>
      <c r="V2094" s="7"/>
      <c r="W2094" s="7"/>
      <c r="X2094" s="1"/>
      <c r="Y2094" s="2"/>
      <c r="Z2094" s="1">
        <v>2901</v>
      </c>
      <c r="AA2094" s="1">
        <v>2176</v>
      </c>
      <c r="AB2094" s="1">
        <v>2097</v>
      </c>
      <c r="AC2094" s="1">
        <v>12</v>
      </c>
      <c r="AD2094" s="7"/>
      <c r="AE2094" s="7"/>
      <c r="AF2094" s="7"/>
      <c r="AG2094" s="7"/>
      <c r="AH2094" s="1"/>
      <c r="AI2094" s="1"/>
      <c r="AJ2094" s="7"/>
      <c r="AK2094" s="7"/>
      <c r="AL2094" s="7"/>
      <c r="AM2094" s="7"/>
      <c r="AN2094" s="1"/>
      <c r="AO2094" s="1">
        <v>542</v>
      </c>
      <c r="AP2094" s="1"/>
      <c r="AQ2094" s="1">
        <v>447</v>
      </c>
      <c r="AR2094" s="1"/>
      <c r="AS2094" s="7"/>
      <c r="AT2094" s="7"/>
      <c r="AU2094" s="7"/>
      <c r="AV2094" s="7"/>
      <c r="AW2094" s="1"/>
      <c r="AX2094" s="1"/>
      <c r="AY2094" s="7"/>
      <c r="AZ2094" s="1">
        <v>0</v>
      </c>
      <c r="BA2094" s="7"/>
      <c r="BB2094" s="7"/>
      <c r="BC2094" s="7"/>
      <c r="BD2094" s="7"/>
      <c r="BE2094" s="7"/>
      <c r="BF2094" s="7"/>
      <c r="BG2094" s="3"/>
      <c r="BH2094" s="7"/>
      <c r="BI2094" s="7"/>
      <c r="BJ2094" s="7"/>
      <c r="BK2094" s="1"/>
      <c r="BL2094" s="1"/>
      <c r="BM2094" s="1"/>
      <c r="BN2094" s="7"/>
      <c r="BO2094" s="7"/>
      <c r="BP2094" s="1"/>
      <c r="BQ2094" s="7"/>
      <c r="BR2094" s="1">
        <v>42597</v>
      </c>
      <c r="BS2094" s="1">
        <v>40053</v>
      </c>
      <c r="BT2094" s="1">
        <v>2544</v>
      </c>
      <c r="BU2094" s="1"/>
      <c r="BV2094" s="1">
        <v>0</v>
      </c>
      <c r="BW2094" s="1"/>
    </row>
    <row r="2095" spans="1:75" s="8" customFormat="1">
      <c r="A2095" s="4" t="s">
        <v>129</v>
      </c>
      <c r="B2095" s="18">
        <v>39756</v>
      </c>
      <c r="C2095" s="4" t="s">
        <v>179</v>
      </c>
      <c r="D2095" s="5">
        <v>2008</v>
      </c>
      <c r="E2095" s="4" t="str">
        <f t="shared" si="423"/>
        <v>JeffersonGeneral2008</v>
      </c>
      <c r="F2095" s="1">
        <v>22160</v>
      </c>
      <c r="G2095" s="1"/>
      <c r="H2095" s="1"/>
      <c r="I2095" s="1"/>
      <c r="J2095" s="1"/>
      <c r="K2095" s="6">
        <f t="shared" si="424"/>
        <v>0</v>
      </c>
      <c r="L2095" s="4"/>
      <c r="M2095" s="1"/>
      <c r="N2095" s="1">
        <v>20225</v>
      </c>
      <c r="O2095" s="1">
        <v>20225</v>
      </c>
      <c r="P2095" s="1"/>
      <c r="Q2095" s="7"/>
      <c r="R2095" s="1"/>
      <c r="S2095" s="7"/>
      <c r="T2095" s="7"/>
      <c r="U2095" s="7"/>
      <c r="V2095" s="7"/>
      <c r="W2095" s="7"/>
      <c r="X2095" s="1"/>
      <c r="Y2095" s="2"/>
      <c r="Z2095" s="1">
        <v>307</v>
      </c>
      <c r="AA2095" s="1">
        <v>240</v>
      </c>
      <c r="AB2095" s="1">
        <v>237</v>
      </c>
      <c r="AC2095" s="1">
        <v>3</v>
      </c>
      <c r="AD2095" s="7"/>
      <c r="AE2095" s="7"/>
      <c r="AF2095" s="7"/>
      <c r="AG2095" s="7"/>
      <c r="AH2095" s="1"/>
      <c r="AI2095" s="1"/>
      <c r="AJ2095" s="7"/>
      <c r="AK2095" s="7"/>
      <c r="AL2095" s="7"/>
      <c r="AM2095" s="7"/>
      <c r="AN2095" s="1"/>
      <c r="AO2095" s="1">
        <v>41</v>
      </c>
      <c r="AP2095" s="1"/>
      <c r="AQ2095" s="1">
        <v>20</v>
      </c>
      <c r="AR2095" s="1"/>
      <c r="AS2095" s="7"/>
      <c r="AT2095" s="7"/>
      <c r="AU2095" s="7"/>
      <c r="AV2095" s="7"/>
      <c r="AW2095" s="1"/>
      <c r="AX2095" s="1"/>
      <c r="AY2095" s="7"/>
      <c r="AZ2095" s="1">
        <v>3</v>
      </c>
      <c r="BA2095" s="7"/>
      <c r="BB2095" s="7"/>
      <c r="BC2095" s="7"/>
      <c r="BD2095" s="7"/>
      <c r="BE2095" s="7"/>
      <c r="BF2095" s="7"/>
      <c r="BG2095" s="3"/>
      <c r="BH2095" s="7"/>
      <c r="BI2095" s="7"/>
      <c r="BJ2095" s="7"/>
      <c r="BK2095" s="1"/>
      <c r="BL2095" s="1"/>
      <c r="BM2095" s="1"/>
      <c r="BN2095" s="7"/>
      <c r="BO2095" s="7"/>
      <c r="BP2095" s="1"/>
      <c r="BQ2095" s="7"/>
      <c r="BR2095" s="1">
        <v>20222</v>
      </c>
      <c r="BS2095" s="1">
        <v>19968</v>
      </c>
      <c r="BT2095" s="1">
        <v>254</v>
      </c>
      <c r="BU2095" s="1"/>
      <c r="BV2095" s="1">
        <v>0</v>
      </c>
      <c r="BW2095" s="1"/>
    </row>
    <row r="2096" spans="1:75" s="8" customFormat="1">
      <c r="A2096" s="4" t="s">
        <v>131</v>
      </c>
      <c r="B2096" s="18">
        <v>39756</v>
      </c>
      <c r="C2096" s="4" t="s">
        <v>179</v>
      </c>
      <c r="D2096" s="5">
        <v>2008</v>
      </c>
      <c r="E2096" s="4" t="str">
        <f t="shared" ref="E2096:E2159" si="425">CONCATENATE(A2096,C2096,D2096)</f>
        <v>KingGeneral2008</v>
      </c>
      <c r="F2096" s="1">
        <v>1108128</v>
      </c>
      <c r="G2096" s="1"/>
      <c r="H2096" s="1"/>
      <c r="I2096" s="1"/>
      <c r="J2096" s="1"/>
      <c r="K2096" s="6">
        <f t="shared" ref="K2096:K2159" si="426">IF(ISBLANK(I2096),0,H2096+I2096-J2096)</f>
        <v>0</v>
      </c>
      <c r="L2096" s="4"/>
      <c r="M2096" s="1"/>
      <c r="N2096" s="1">
        <v>930038</v>
      </c>
      <c r="O2096" s="1">
        <v>930038</v>
      </c>
      <c r="P2096" s="1"/>
      <c r="Q2096" s="7"/>
      <c r="R2096" s="1"/>
      <c r="S2096" s="7"/>
      <c r="T2096" s="7"/>
      <c r="U2096" s="7"/>
      <c r="V2096" s="7"/>
      <c r="W2096" s="7"/>
      <c r="X2096" s="1"/>
      <c r="Y2096" s="2"/>
      <c r="Z2096" s="1">
        <v>21820</v>
      </c>
      <c r="AA2096" s="1" t="s">
        <v>1248</v>
      </c>
      <c r="AB2096" s="1">
        <v>14724</v>
      </c>
      <c r="AC2096" s="1">
        <v>189</v>
      </c>
      <c r="AD2096" s="7"/>
      <c r="AE2096" s="7"/>
      <c r="AF2096" s="7"/>
      <c r="AG2096" s="7"/>
      <c r="AH2096" s="1"/>
      <c r="AI2096" s="1"/>
      <c r="AJ2096" s="7"/>
      <c r="AK2096" s="7"/>
      <c r="AL2096" s="7"/>
      <c r="AM2096" s="7"/>
      <c r="AN2096" s="1"/>
      <c r="AO2096" s="1">
        <v>33883</v>
      </c>
      <c r="AP2096" s="1"/>
      <c r="AQ2096" s="1">
        <v>27482</v>
      </c>
      <c r="AR2096" s="1"/>
      <c r="AS2096" s="7"/>
      <c r="AT2096" s="7"/>
      <c r="AU2096" s="7"/>
      <c r="AV2096" s="7"/>
      <c r="AW2096" s="1"/>
      <c r="AX2096" s="1"/>
      <c r="AY2096" s="7"/>
      <c r="AZ2096" s="1">
        <v>23872</v>
      </c>
      <c r="BA2096" s="7"/>
      <c r="BB2096" s="7"/>
      <c r="BC2096" s="7"/>
      <c r="BD2096" s="7"/>
      <c r="BE2096" s="7"/>
      <c r="BF2096" s="7"/>
      <c r="BG2096" s="3"/>
      <c r="BH2096" s="7"/>
      <c r="BI2096" s="7"/>
      <c r="BJ2096" s="7"/>
      <c r="BK2096" s="1"/>
      <c r="BL2096" s="1"/>
      <c r="BM2096" s="1"/>
      <c r="BN2096" s="7"/>
      <c r="BO2096" s="7"/>
      <c r="BP2096" s="1"/>
      <c r="BQ2096" s="7"/>
      <c r="BR2096" s="1">
        <v>647907</v>
      </c>
      <c r="BS2096" s="1">
        <v>631997</v>
      </c>
      <c r="BT2096" s="1">
        <v>15910</v>
      </c>
      <c r="BU2096" s="1"/>
      <c r="BV2096" s="1">
        <v>245665</v>
      </c>
      <c r="BW2096" s="1"/>
    </row>
    <row r="2097" spans="1:75" s="8" customFormat="1">
      <c r="A2097" s="4" t="s">
        <v>133</v>
      </c>
      <c r="B2097" s="18">
        <v>39756</v>
      </c>
      <c r="C2097" s="4" t="s">
        <v>179</v>
      </c>
      <c r="D2097" s="5">
        <v>2008</v>
      </c>
      <c r="E2097" s="4" t="str">
        <f t="shared" si="425"/>
        <v>KitsapGeneral2008</v>
      </c>
      <c r="F2097" s="1">
        <v>144690</v>
      </c>
      <c r="G2097" s="1"/>
      <c r="H2097" s="1"/>
      <c r="I2097" s="1"/>
      <c r="J2097" s="1"/>
      <c r="K2097" s="6">
        <f t="shared" si="426"/>
        <v>0</v>
      </c>
      <c r="L2097" s="4"/>
      <c r="M2097" s="1"/>
      <c r="N2097" s="1">
        <v>125881</v>
      </c>
      <c r="O2097" s="1">
        <v>125881</v>
      </c>
      <c r="P2097" s="1"/>
      <c r="Q2097" s="7"/>
      <c r="R2097" s="1"/>
      <c r="S2097" s="7"/>
      <c r="T2097" s="7"/>
      <c r="U2097" s="7"/>
      <c r="V2097" s="7"/>
      <c r="W2097" s="7"/>
      <c r="X2097" s="1"/>
      <c r="Y2097" s="2"/>
      <c r="Z2097" s="1">
        <v>5831</v>
      </c>
      <c r="AA2097" s="1">
        <v>4316</v>
      </c>
      <c r="AB2097" s="1">
        <v>5623</v>
      </c>
      <c r="AC2097" s="1">
        <v>56</v>
      </c>
      <c r="AD2097" s="7"/>
      <c r="AE2097" s="7"/>
      <c r="AF2097" s="7"/>
      <c r="AG2097" s="7"/>
      <c r="AH2097" s="1"/>
      <c r="AI2097" s="1"/>
      <c r="AJ2097" s="7"/>
      <c r="AK2097" s="7"/>
      <c r="AL2097" s="7"/>
      <c r="AM2097" s="7"/>
      <c r="AN2097" s="1"/>
      <c r="AO2097" s="1">
        <v>388</v>
      </c>
      <c r="AP2097" s="1"/>
      <c r="AQ2097" s="1">
        <v>187</v>
      </c>
      <c r="AR2097" s="1"/>
      <c r="AS2097" s="7"/>
      <c r="AT2097" s="7"/>
      <c r="AU2097" s="7"/>
      <c r="AV2097" s="7"/>
      <c r="AW2097" s="1"/>
      <c r="AX2097" s="1"/>
      <c r="AY2097" s="7"/>
      <c r="AZ2097" s="1">
        <v>823</v>
      </c>
      <c r="BA2097" s="7"/>
      <c r="BB2097" s="7"/>
      <c r="BC2097" s="7"/>
      <c r="BD2097" s="7"/>
      <c r="BE2097" s="7"/>
      <c r="BF2097" s="7"/>
      <c r="BG2097" s="3"/>
      <c r="BH2097" s="7"/>
      <c r="BI2097" s="7"/>
      <c r="BJ2097" s="7"/>
      <c r="BK2097" s="1"/>
      <c r="BL2097" s="1"/>
      <c r="BM2097" s="1"/>
      <c r="BN2097" s="7"/>
      <c r="BO2097" s="7"/>
      <c r="BP2097" s="1"/>
      <c r="BQ2097" s="7"/>
      <c r="BR2097" s="1">
        <v>125058</v>
      </c>
      <c r="BS2097" s="1">
        <v>121421</v>
      </c>
      <c r="BT2097" s="1">
        <v>3637</v>
      </c>
      <c r="BU2097" s="1"/>
      <c r="BV2097" s="1">
        <v>0</v>
      </c>
      <c r="BW2097" s="1"/>
    </row>
    <row r="2098" spans="1:75" s="8" customFormat="1">
      <c r="A2098" s="4" t="s">
        <v>135</v>
      </c>
      <c r="B2098" s="18">
        <v>39756</v>
      </c>
      <c r="C2098" s="4" t="s">
        <v>179</v>
      </c>
      <c r="D2098" s="5">
        <v>2008</v>
      </c>
      <c r="E2098" s="4" t="str">
        <f t="shared" si="425"/>
        <v>KittitasGeneral2008</v>
      </c>
      <c r="F2098" s="1">
        <v>20631</v>
      </c>
      <c r="G2098" s="1"/>
      <c r="H2098" s="1"/>
      <c r="I2098" s="1"/>
      <c r="J2098" s="1"/>
      <c r="K2098" s="6">
        <f t="shared" si="426"/>
        <v>0</v>
      </c>
      <c r="L2098" s="4"/>
      <c r="M2098" s="1"/>
      <c r="N2098" s="1">
        <v>18087</v>
      </c>
      <c r="O2098" s="1">
        <v>18087</v>
      </c>
      <c r="P2098" s="1"/>
      <c r="Q2098" s="7"/>
      <c r="R2098" s="1"/>
      <c r="S2098" s="7"/>
      <c r="T2098" s="7"/>
      <c r="U2098" s="7"/>
      <c r="V2098" s="7"/>
      <c r="W2098" s="7"/>
      <c r="X2098" s="1"/>
      <c r="Y2098" s="2"/>
      <c r="Z2098" s="1">
        <v>137</v>
      </c>
      <c r="AA2098" s="1">
        <v>118</v>
      </c>
      <c r="AB2098" s="1">
        <v>107</v>
      </c>
      <c r="AC2098" s="1">
        <v>1</v>
      </c>
      <c r="AD2098" s="7"/>
      <c r="AE2098" s="7"/>
      <c r="AF2098" s="7"/>
      <c r="AG2098" s="7"/>
      <c r="AH2098" s="1"/>
      <c r="AI2098" s="1"/>
      <c r="AJ2098" s="7"/>
      <c r="AK2098" s="7"/>
      <c r="AL2098" s="7"/>
      <c r="AM2098" s="7"/>
      <c r="AN2098" s="1"/>
      <c r="AO2098" s="1">
        <v>359</v>
      </c>
      <c r="AP2098" s="1"/>
      <c r="AQ2098" s="1">
        <v>124</v>
      </c>
      <c r="AR2098" s="1"/>
      <c r="AS2098" s="7"/>
      <c r="AT2098" s="7"/>
      <c r="AU2098" s="7"/>
      <c r="AV2098" s="7"/>
      <c r="AW2098" s="1"/>
      <c r="AX2098" s="1"/>
      <c r="AY2098" s="7"/>
      <c r="AZ2098" s="1">
        <v>9</v>
      </c>
      <c r="BA2098" s="7"/>
      <c r="BB2098" s="7"/>
      <c r="BC2098" s="7"/>
      <c r="BD2098" s="7"/>
      <c r="BE2098" s="7"/>
      <c r="BF2098" s="7"/>
      <c r="BG2098" s="3"/>
      <c r="BH2098" s="7"/>
      <c r="BI2098" s="7"/>
      <c r="BJ2098" s="7"/>
      <c r="BK2098" s="1"/>
      <c r="BL2098" s="1"/>
      <c r="BM2098" s="1"/>
      <c r="BN2098" s="7"/>
      <c r="BO2098" s="7"/>
      <c r="BP2098" s="1"/>
      <c r="BQ2098" s="7"/>
      <c r="BR2098" s="1">
        <v>18078</v>
      </c>
      <c r="BS2098" s="1">
        <v>17845</v>
      </c>
      <c r="BT2098" s="1">
        <v>233</v>
      </c>
      <c r="BU2098" s="1"/>
      <c r="BV2098" s="1">
        <v>0</v>
      </c>
      <c r="BW2098" s="1"/>
    </row>
    <row r="2099" spans="1:75" s="8" customFormat="1">
      <c r="A2099" s="4" t="s">
        <v>137</v>
      </c>
      <c r="B2099" s="18">
        <v>39756</v>
      </c>
      <c r="C2099" s="4" t="s">
        <v>179</v>
      </c>
      <c r="D2099" s="5">
        <v>2008</v>
      </c>
      <c r="E2099" s="4" t="str">
        <f t="shared" si="425"/>
        <v>KlickitatGeneral2008</v>
      </c>
      <c r="F2099" s="1">
        <v>12171</v>
      </c>
      <c r="G2099" s="1"/>
      <c r="H2099" s="1"/>
      <c r="I2099" s="1"/>
      <c r="J2099" s="1"/>
      <c r="K2099" s="6">
        <f t="shared" si="426"/>
        <v>0</v>
      </c>
      <c r="L2099" s="4"/>
      <c r="M2099" s="1"/>
      <c r="N2099" s="1">
        <v>10333</v>
      </c>
      <c r="O2099" s="1">
        <v>10333</v>
      </c>
      <c r="P2099" s="1"/>
      <c r="Q2099" s="7"/>
      <c r="R2099" s="1"/>
      <c r="S2099" s="7"/>
      <c r="T2099" s="7"/>
      <c r="U2099" s="7"/>
      <c r="V2099" s="7"/>
      <c r="W2099" s="7"/>
      <c r="X2099" s="1"/>
      <c r="Y2099" s="2"/>
      <c r="Z2099" s="1">
        <v>117</v>
      </c>
      <c r="AA2099" s="1">
        <v>99</v>
      </c>
      <c r="AB2099" s="1">
        <v>87</v>
      </c>
      <c r="AC2099" s="1">
        <v>0</v>
      </c>
      <c r="AD2099" s="7"/>
      <c r="AE2099" s="7"/>
      <c r="AF2099" s="7"/>
      <c r="AG2099" s="7"/>
      <c r="AH2099" s="1"/>
      <c r="AI2099" s="1"/>
      <c r="AJ2099" s="7"/>
      <c r="AK2099" s="7"/>
      <c r="AL2099" s="7"/>
      <c r="AM2099" s="7"/>
      <c r="AN2099" s="1"/>
      <c r="AO2099" s="1">
        <v>52</v>
      </c>
      <c r="AP2099" s="1"/>
      <c r="AQ2099" s="1">
        <v>43</v>
      </c>
      <c r="AR2099" s="1"/>
      <c r="AS2099" s="7"/>
      <c r="AT2099" s="7"/>
      <c r="AU2099" s="7"/>
      <c r="AV2099" s="7"/>
      <c r="AW2099" s="1"/>
      <c r="AX2099" s="1"/>
      <c r="AY2099" s="7"/>
      <c r="AZ2099" s="1">
        <v>0</v>
      </c>
      <c r="BA2099" s="7"/>
      <c r="BB2099" s="7"/>
      <c r="BC2099" s="7"/>
      <c r="BD2099" s="7"/>
      <c r="BE2099" s="7"/>
      <c r="BF2099" s="7"/>
      <c r="BG2099" s="3"/>
      <c r="BH2099" s="7"/>
      <c r="BI2099" s="7"/>
      <c r="BJ2099" s="7"/>
      <c r="BK2099" s="1"/>
      <c r="BL2099" s="1"/>
      <c r="BM2099" s="1"/>
      <c r="BN2099" s="7"/>
      <c r="BO2099" s="7"/>
      <c r="BP2099" s="1"/>
      <c r="BQ2099" s="7"/>
      <c r="BR2099" s="1">
        <v>10333</v>
      </c>
      <c r="BS2099" s="1">
        <v>10198</v>
      </c>
      <c r="BT2099" s="1">
        <v>135</v>
      </c>
      <c r="BU2099" s="1"/>
      <c r="BV2099" s="1">
        <v>0</v>
      </c>
      <c r="BW2099" s="1"/>
    </row>
    <row r="2100" spans="1:75" s="8" customFormat="1">
      <c r="A2100" s="4" t="s">
        <v>139</v>
      </c>
      <c r="B2100" s="18">
        <v>39756</v>
      </c>
      <c r="C2100" s="4" t="s">
        <v>179</v>
      </c>
      <c r="D2100" s="5">
        <v>2008</v>
      </c>
      <c r="E2100" s="4" t="str">
        <f t="shared" si="425"/>
        <v>LewisGeneral2008</v>
      </c>
      <c r="F2100" s="1">
        <v>41635</v>
      </c>
      <c r="G2100" s="1"/>
      <c r="H2100" s="1"/>
      <c r="I2100" s="1"/>
      <c r="J2100" s="1"/>
      <c r="K2100" s="6">
        <f t="shared" si="426"/>
        <v>0</v>
      </c>
      <c r="L2100" s="4"/>
      <c r="M2100" s="1"/>
      <c r="N2100" s="1">
        <v>35225</v>
      </c>
      <c r="O2100" s="1">
        <v>35225</v>
      </c>
      <c r="P2100" s="1"/>
      <c r="Q2100" s="7"/>
      <c r="R2100" s="1"/>
      <c r="S2100" s="7"/>
      <c r="T2100" s="7"/>
      <c r="U2100" s="7"/>
      <c r="V2100" s="7"/>
      <c r="W2100" s="7"/>
      <c r="X2100" s="1"/>
      <c r="Y2100" s="2"/>
      <c r="Z2100" s="1">
        <v>317</v>
      </c>
      <c r="AA2100" s="1">
        <v>266</v>
      </c>
      <c r="AB2100" s="1">
        <v>343</v>
      </c>
      <c r="AC2100" s="1">
        <v>0</v>
      </c>
      <c r="AD2100" s="7"/>
      <c r="AE2100" s="7"/>
      <c r="AF2100" s="7"/>
      <c r="AG2100" s="7"/>
      <c r="AH2100" s="1"/>
      <c r="AI2100" s="1"/>
      <c r="AJ2100" s="7"/>
      <c r="AK2100" s="7"/>
      <c r="AL2100" s="7"/>
      <c r="AM2100" s="7"/>
      <c r="AN2100" s="1"/>
      <c r="AO2100" s="1">
        <v>63</v>
      </c>
      <c r="AP2100" s="1"/>
      <c r="AQ2100" s="1">
        <v>35</v>
      </c>
      <c r="AR2100" s="1"/>
      <c r="AS2100" s="7"/>
      <c r="AT2100" s="7"/>
      <c r="AU2100" s="7"/>
      <c r="AV2100" s="7"/>
      <c r="AW2100" s="1"/>
      <c r="AX2100" s="1"/>
      <c r="AY2100" s="7"/>
      <c r="AZ2100" s="1">
        <v>1</v>
      </c>
      <c r="BA2100" s="7"/>
      <c r="BB2100" s="7"/>
      <c r="BC2100" s="7"/>
      <c r="BD2100" s="7"/>
      <c r="BE2100" s="7"/>
      <c r="BF2100" s="7"/>
      <c r="BG2100" s="3"/>
      <c r="BH2100" s="7"/>
      <c r="BI2100" s="7"/>
      <c r="BJ2100" s="7"/>
      <c r="BK2100" s="1"/>
      <c r="BL2100" s="1"/>
      <c r="BM2100" s="1"/>
      <c r="BN2100" s="7"/>
      <c r="BO2100" s="7"/>
      <c r="BP2100" s="1"/>
      <c r="BQ2100" s="7"/>
      <c r="BR2100" s="1">
        <v>35224</v>
      </c>
      <c r="BS2100" s="1">
        <v>34924</v>
      </c>
      <c r="BT2100" s="1">
        <v>300</v>
      </c>
      <c r="BU2100" s="1"/>
      <c r="BV2100" s="1">
        <v>0</v>
      </c>
      <c r="BW2100" s="1"/>
    </row>
    <row r="2101" spans="1:75" s="8" customFormat="1">
      <c r="A2101" s="4" t="s">
        <v>141</v>
      </c>
      <c r="B2101" s="18">
        <v>39756</v>
      </c>
      <c r="C2101" s="4" t="s">
        <v>179</v>
      </c>
      <c r="D2101" s="5">
        <v>2008</v>
      </c>
      <c r="E2101" s="4" t="str">
        <f t="shared" si="425"/>
        <v>LincolnGeneral2008</v>
      </c>
      <c r="F2101" s="1">
        <v>6899</v>
      </c>
      <c r="G2101" s="1"/>
      <c r="H2101" s="1"/>
      <c r="I2101" s="1"/>
      <c r="J2101" s="1"/>
      <c r="K2101" s="6">
        <f t="shared" si="426"/>
        <v>0</v>
      </c>
      <c r="L2101" s="4"/>
      <c r="M2101" s="1"/>
      <c r="N2101" s="1">
        <v>6058</v>
      </c>
      <c r="O2101" s="1">
        <v>6058</v>
      </c>
      <c r="P2101" s="1"/>
      <c r="Q2101" s="7"/>
      <c r="R2101" s="1"/>
      <c r="S2101" s="7"/>
      <c r="T2101" s="7"/>
      <c r="U2101" s="7"/>
      <c r="V2101" s="7"/>
      <c r="W2101" s="7"/>
      <c r="X2101" s="1"/>
      <c r="Y2101" s="2"/>
      <c r="Z2101" s="1">
        <v>106</v>
      </c>
      <c r="AA2101" s="1">
        <v>79</v>
      </c>
      <c r="AB2101" s="1">
        <v>75</v>
      </c>
      <c r="AC2101" s="1">
        <v>0</v>
      </c>
      <c r="AD2101" s="7"/>
      <c r="AE2101" s="7"/>
      <c r="AF2101" s="7"/>
      <c r="AG2101" s="7"/>
      <c r="AH2101" s="1"/>
      <c r="AI2101" s="1"/>
      <c r="AJ2101" s="7"/>
      <c r="AK2101" s="7"/>
      <c r="AL2101" s="7"/>
      <c r="AM2101" s="7"/>
      <c r="AN2101" s="1"/>
      <c r="AO2101" s="1">
        <v>20</v>
      </c>
      <c r="AP2101" s="1"/>
      <c r="AQ2101" s="1">
        <v>5</v>
      </c>
      <c r="AR2101" s="1"/>
      <c r="AS2101" s="7"/>
      <c r="AT2101" s="7"/>
      <c r="AU2101" s="7"/>
      <c r="AV2101" s="7"/>
      <c r="AW2101" s="1"/>
      <c r="AX2101" s="1"/>
      <c r="AY2101" s="7"/>
      <c r="AZ2101" s="1">
        <v>0</v>
      </c>
      <c r="BA2101" s="7"/>
      <c r="BB2101" s="7"/>
      <c r="BC2101" s="7"/>
      <c r="BD2101" s="7"/>
      <c r="BE2101" s="7"/>
      <c r="BF2101" s="7"/>
      <c r="BG2101" s="3"/>
      <c r="BH2101" s="7"/>
      <c r="BI2101" s="7"/>
      <c r="BJ2101" s="7"/>
      <c r="BK2101" s="1"/>
      <c r="BL2101" s="1"/>
      <c r="BM2101" s="1"/>
      <c r="BN2101" s="7"/>
      <c r="BO2101" s="7"/>
      <c r="BP2101" s="1"/>
      <c r="BQ2101" s="7"/>
      <c r="BR2101" s="1">
        <v>6058</v>
      </c>
      <c r="BS2101" s="1">
        <v>5974</v>
      </c>
      <c r="BT2101" s="1">
        <v>84</v>
      </c>
      <c r="BU2101" s="1"/>
      <c r="BV2101" s="1">
        <v>0</v>
      </c>
      <c r="BW2101" s="1"/>
    </row>
    <row r="2102" spans="1:75" s="8" customFormat="1">
      <c r="A2102" s="4" t="s">
        <v>1245</v>
      </c>
      <c r="B2102" s="18">
        <v>39756</v>
      </c>
      <c r="C2102" s="4" t="s">
        <v>179</v>
      </c>
      <c r="D2102" s="5">
        <v>2008</v>
      </c>
      <c r="E2102" s="4" t="str">
        <f t="shared" si="425"/>
        <v>Mason*General2008</v>
      </c>
      <c r="F2102" s="1">
        <v>32828</v>
      </c>
      <c r="G2102" s="1"/>
      <c r="H2102" s="1"/>
      <c r="I2102" s="1"/>
      <c r="J2102" s="1"/>
      <c r="K2102" s="6">
        <f t="shared" si="426"/>
        <v>0</v>
      </c>
      <c r="L2102" s="4"/>
      <c r="M2102" s="1"/>
      <c r="N2102" s="1">
        <v>28698</v>
      </c>
      <c r="O2102" s="1">
        <v>28698</v>
      </c>
      <c r="P2102" s="1"/>
      <c r="Q2102" s="7"/>
      <c r="R2102" s="1"/>
      <c r="S2102" s="7"/>
      <c r="T2102" s="7"/>
      <c r="U2102" s="7"/>
      <c r="V2102" s="7"/>
      <c r="W2102" s="7"/>
      <c r="X2102" s="1"/>
      <c r="Y2102" s="2"/>
      <c r="Z2102" s="1">
        <v>465</v>
      </c>
      <c r="AA2102" s="1">
        <v>317</v>
      </c>
      <c r="AB2102" s="1">
        <v>309</v>
      </c>
      <c r="AC2102" s="1">
        <v>8</v>
      </c>
      <c r="AD2102" s="7"/>
      <c r="AE2102" s="7"/>
      <c r="AF2102" s="7"/>
      <c r="AG2102" s="7"/>
      <c r="AH2102" s="1"/>
      <c r="AI2102" s="1"/>
      <c r="AJ2102" s="7"/>
      <c r="AK2102" s="7"/>
      <c r="AL2102" s="7"/>
      <c r="AM2102" s="7"/>
      <c r="AN2102" s="1"/>
      <c r="AO2102" s="1">
        <v>89</v>
      </c>
      <c r="AP2102" s="1"/>
      <c r="AQ2102" s="1">
        <v>40</v>
      </c>
      <c r="AR2102" s="1"/>
      <c r="AS2102" s="7"/>
      <c r="AT2102" s="7"/>
      <c r="AU2102" s="7"/>
      <c r="AV2102" s="7"/>
      <c r="AW2102" s="1"/>
      <c r="AX2102" s="1"/>
      <c r="AY2102" s="7"/>
      <c r="AZ2102" s="1">
        <v>5</v>
      </c>
      <c r="BA2102" s="7"/>
      <c r="BB2102" s="7"/>
      <c r="BC2102" s="7"/>
      <c r="BD2102" s="7"/>
      <c r="BE2102" s="7"/>
      <c r="BF2102" s="7"/>
      <c r="BG2102" s="3"/>
      <c r="BH2102" s="7"/>
      <c r="BI2102" s="7"/>
      <c r="BJ2102" s="7"/>
      <c r="BK2102" s="1"/>
      <c r="BL2102" s="1"/>
      <c r="BM2102" s="1"/>
      <c r="BN2102" s="7"/>
      <c r="BO2102" s="7"/>
      <c r="BP2102" s="1"/>
      <c r="BQ2102" s="7"/>
      <c r="BR2102" s="1">
        <v>28693</v>
      </c>
      <c r="BS2102" s="1">
        <v>28349</v>
      </c>
      <c r="BT2102" s="1">
        <v>344</v>
      </c>
      <c r="BU2102" s="1"/>
      <c r="BV2102" s="1">
        <v>0</v>
      </c>
      <c r="BW2102" s="1"/>
    </row>
    <row r="2103" spans="1:75" s="8" customFormat="1">
      <c r="A2103" s="4" t="s">
        <v>145</v>
      </c>
      <c r="B2103" s="18">
        <v>39756</v>
      </c>
      <c r="C2103" s="4" t="s">
        <v>179</v>
      </c>
      <c r="D2103" s="5">
        <v>2008</v>
      </c>
      <c r="E2103" s="4" t="str">
        <f t="shared" si="425"/>
        <v>OkanoganGeneral2008</v>
      </c>
      <c r="F2103" s="1">
        <v>20562</v>
      </c>
      <c r="G2103" s="1"/>
      <c r="H2103" s="1"/>
      <c r="I2103" s="1"/>
      <c r="J2103" s="1"/>
      <c r="K2103" s="6">
        <f t="shared" si="426"/>
        <v>0</v>
      </c>
      <c r="L2103" s="4"/>
      <c r="M2103" s="1"/>
      <c r="N2103" s="1">
        <v>17134</v>
      </c>
      <c r="O2103" s="1">
        <v>17134</v>
      </c>
      <c r="P2103" s="1"/>
      <c r="Q2103" s="7"/>
      <c r="R2103" s="1"/>
      <c r="S2103" s="7"/>
      <c r="T2103" s="7"/>
      <c r="U2103" s="7"/>
      <c r="V2103" s="7"/>
      <c r="W2103" s="7"/>
      <c r="X2103" s="1"/>
      <c r="Y2103" s="2"/>
      <c r="Z2103" s="1">
        <v>174</v>
      </c>
      <c r="AA2103" s="1">
        <v>130</v>
      </c>
      <c r="AB2103" s="1">
        <v>127</v>
      </c>
      <c r="AC2103" s="1">
        <v>1</v>
      </c>
      <c r="AD2103" s="7"/>
      <c r="AE2103" s="7"/>
      <c r="AF2103" s="7"/>
      <c r="AG2103" s="7"/>
      <c r="AH2103" s="1"/>
      <c r="AI2103" s="1"/>
      <c r="AJ2103" s="7"/>
      <c r="AK2103" s="7"/>
      <c r="AL2103" s="7"/>
      <c r="AM2103" s="7"/>
      <c r="AN2103" s="1"/>
      <c r="AO2103" s="1">
        <v>44</v>
      </c>
      <c r="AP2103" s="1"/>
      <c r="AQ2103" s="1">
        <v>17</v>
      </c>
      <c r="AR2103" s="1"/>
      <c r="AS2103" s="7"/>
      <c r="AT2103" s="7"/>
      <c r="AU2103" s="7"/>
      <c r="AV2103" s="7"/>
      <c r="AW2103" s="1"/>
      <c r="AX2103" s="1"/>
      <c r="AY2103" s="7"/>
      <c r="AZ2103" s="1">
        <v>0</v>
      </c>
      <c r="BA2103" s="7"/>
      <c r="BB2103" s="7"/>
      <c r="BC2103" s="7"/>
      <c r="BD2103" s="7"/>
      <c r="BE2103" s="7"/>
      <c r="BF2103" s="7"/>
      <c r="BG2103" s="3"/>
      <c r="BH2103" s="7"/>
      <c r="BI2103" s="7"/>
      <c r="BJ2103" s="7"/>
      <c r="BK2103" s="1"/>
      <c r="BL2103" s="1"/>
      <c r="BM2103" s="1"/>
      <c r="BN2103" s="7"/>
      <c r="BO2103" s="7"/>
      <c r="BP2103" s="1"/>
      <c r="BQ2103" s="7"/>
      <c r="BR2103" s="1">
        <v>17134</v>
      </c>
      <c r="BS2103" s="1">
        <v>16988</v>
      </c>
      <c r="BT2103" s="1">
        <v>146</v>
      </c>
      <c r="BU2103" s="1"/>
      <c r="BV2103" s="1">
        <v>0</v>
      </c>
      <c r="BW2103" s="1"/>
    </row>
    <row r="2104" spans="1:75" s="8" customFormat="1">
      <c r="A2104" s="4" t="s">
        <v>147</v>
      </c>
      <c r="B2104" s="18">
        <v>39756</v>
      </c>
      <c r="C2104" s="4" t="s">
        <v>179</v>
      </c>
      <c r="D2104" s="5">
        <v>2008</v>
      </c>
      <c r="E2104" s="4" t="str">
        <f t="shared" si="425"/>
        <v>PacificGeneral2008</v>
      </c>
      <c r="F2104" s="1">
        <v>13052</v>
      </c>
      <c r="G2104" s="1"/>
      <c r="H2104" s="1"/>
      <c r="I2104" s="1"/>
      <c r="J2104" s="1"/>
      <c r="K2104" s="6">
        <f t="shared" si="426"/>
        <v>0</v>
      </c>
      <c r="L2104" s="4"/>
      <c r="M2104" s="1"/>
      <c r="N2104" s="1">
        <v>11145</v>
      </c>
      <c r="O2104" s="1">
        <v>11145</v>
      </c>
      <c r="P2104" s="1"/>
      <c r="Q2104" s="7"/>
      <c r="R2104" s="1"/>
      <c r="S2104" s="7"/>
      <c r="T2104" s="7"/>
      <c r="U2104" s="7"/>
      <c r="V2104" s="7"/>
      <c r="W2104" s="7"/>
      <c r="X2104" s="1"/>
      <c r="Y2104" s="2"/>
      <c r="Z2104" s="1">
        <v>95</v>
      </c>
      <c r="AA2104" s="1">
        <v>73</v>
      </c>
      <c r="AB2104" s="1">
        <v>209</v>
      </c>
      <c r="AC2104" s="1">
        <v>0</v>
      </c>
      <c r="AD2104" s="7"/>
      <c r="AE2104" s="7"/>
      <c r="AF2104" s="7"/>
      <c r="AG2104" s="7"/>
      <c r="AH2104" s="1"/>
      <c r="AI2104" s="1"/>
      <c r="AJ2104" s="7"/>
      <c r="AK2104" s="7"/>
      <c r="AL2104" s="7"/>
      <c r="AM2104" s="7"/>
      <c r="AN2104" s="1"/>
      <c r="AO2104" s="1">
        <v>15</v>
      </c>
      <c r="AP2104" s="1"/>
      <c r="AQ2104" s="1">
        <v>7</v>
      </c>
      <c r="AR2104" s="1"/>
      <c r="AS2104" s="7"/>
      <c r="AT2104" s="7"/>
      <c r="AU2104" s="7"/>
      <c r="AV2104" s="7"/>
      <c r="AW2104" s="1"/>
      <c r="AX2104" s="1"/>
      <c r="AY2104" s="7"/>
      <c r="AZ2104" s="1">
        <v>30</v>
      </c>
      <c r="BA2104" s="7"/>
      <c r="BB2104" s="7"/>
      <c r="BC2104" s="7"/>
      <c r="BD2104" s="7"/>
      <c r="BE2104" s="7"/>
      <c r="BF2104" s="7"/>
      <c r="BG2104" s="3"/>
      <c r="BH2104" s="7"/>
      <c r="BI2104" s="7"/>
      <c r="BJ2104" s="7"/>
      <c r="BK2104" s="1"/>
      <c r="BL2104" s="1"/>
      <c r="BM2104" s="1"/>
      <c r="BN2104" s="7"/>
      <c r="BO2104" s="7"/>
      <c r="BP2104" s="1"/>
      <c r="BQ2104" s="7"/>
      <c r="BR2104" s="1">
        <v>11115</v>
      </c>
      <c r="BS2104" s="1">
        <v>11065</v>
      </c>
      <c r="BT2104" s="1">
        <v>50</v>
      </c>
      <c r="BU2104" s="1"/>
      <c r="BV2104" s="1">
        <v>0</v>
      </c>
      <c r="BW2104" s="1"/>
    </row>
    <row r="2105" spans="1:75" s="8" customFormat="1">
      <c r="A2105" s="4" t="s">
        <v>149</v>
      </c>
      <c r="B2105" s="18">
        <v>39756</v>
      </c>
      <c r="C2105" s="4" t="s">
        <v>179</v>
      </c>
      <c r="D2105" s="5">
        <v>2008</v>
      </c>
      <c r="E2105" s="4" t="str">
        <f t="shared" si="425"/>
        <v>Pend OreilleGeneral2008</v>
      </c>
      <c r="F2105" s="1">
        <v>7799</v>
      </c>
      <c r="G2105" s="1"/>
      <c r="H2105" s="1"/>
      <c r="I2105" s="1"/>
      <c r="J2105" s="1"/>
      <c r="K2105" s="6">
        <f t="shared" si="426"/>
        <v>0</v>
      </c>
      <c r="L2105" s="4"/>
      <c r="M2105" s="1"/>
      <c r="N2105" s="1">
        <v>6652</v>
      </c>
      <c r="O2105" s="1">
        <v>6652</v>
      </c>
      <c r="P2105" s="1"/>
      <c r="Q2105" s="7"/>
      <c r="R2105" s="1"/>
      <c r="S2105" s="7"/>
      <c r="T2105" s="7"/>
      <c r="U2105" s="7"/>
      <c r="V2105" s="7"/>
      <c r="W2105" s="7"/>
      <c r="X2105" s="1"/>
      <c r="Y2105" s="2"/>
      <c r="Z2105" s="1">
        <v>69</v>
      </c>
      <c r="AA2105" s="1">
        <v>53</v>
      </c>
      <c r="AB2105" s="1">
        <v>56</v>
      </c>
      <c r="AC2105" s="1">
        <v>0</v>
      </c>
      <c r="AD2105" s="7"/>
      <c r="AE2105" s="7"/>
      <c r="AF2105" s="7"/>
      <c r="AG2105" s="7"/>
      <c r="AH2105" s="1"/>
      <c r="AI2105" s="1"/>
      <c r="AJ2105" s="7"/>
      <c r="AK2105" s="7"/>
      <c r="AL2105" s="7"/>
      <c r="AM2105" s="7"/>
      <c r="AN2105" s="1"/>
      <c r="AO2105" s="1">
        <v>14</v>
      </c>
      <c r="AP2105" s="1"/>
      <c r="AQ2105" s="1">
        <v>7</v>
      </c>
      <c r="AR2105" s="1"/>
      <c r="AS2105" s="7"/>
      <c r="AT2105" s="7"/>
      <c r="AU2105" s="7"/>
      <c r="AV2105" s="7"/>
      <c r="AW2105" s="1"/>
      <c r="AX2105" s="1"/>
      <c r="AY2105" s="7"/>
      <c r="AZ2105" s="1">
        <v>0</v>
      </c>
      <c r="BA2105" s="7"/>
      <c r="BB2105" s="7"/>
      <c r="BC2105" s="7"/>
      <c r="BD2105" s="7"/>
      <c r="BE2105" s="7"/>
      <c r="BF2105" s="7"/>
      <c r="BG2105" s="3"/>
      <c r="BH2105" s="7"/>
      <c r="BI2105" s="7"/>
      <c r="BJ2105" s="7"/>
      <c r="BK2105" s="1"/>
      <c r="BL2105" s="1"/>
      <c r="BM2105" s="1"/>
      <c r="BN2105" s="7"/>
      <c r="BO2105" s="7"/>
      <c r="BP2105" s="1"/>
      <c r="BQ2105" s="7"/>
      <c r="BR2105" s="1">
        <v>6652</v>
      </c>
      <c r="BS2105" s="1">
        <v>6592</v>
      </c>
      <c r="BT2105" s="1">
        <v>60</v>
      </c>
      <c r="BU2105" s="1"/>
      <c r="BV2105" s="1">
        <v>0</v>
      </c>
      <c r="BW2105" s="1"/>
    </row>
    <row r="2106" spans="1:75" s="8" customFormat="1">
      <c r="A2106" s="4" t="s">
        <v>151</v>
      </c>
      <c r="B2106" s="18">
        <v>39756</v>
      </c>
      <c r="C2106" s="4" t="s">
        <v>179</v>
      </c>
      <c r="D2106" s="5">
        <v>2008</v>
      </c>
      <c r="E2106" s="4" t="str">
        <f t="shared" si="425"/>
        <v>PierceGeneral2008</v>
      </c>
      <c r="F2106" s="1">
        <v>411103</v>
      </c>
      <c r="G2106" s="1"/>
      <c r="H2106" s="1"/>
      <c r="I2106" s="1"/>
      <c r="J2106" s="1"/>
      <c r="K2106" s="6">
        <f t="shared" si="426"/>
        <v>0</v>
      </c>
      <c r="L2106" s="4"/>
      <c r="M2106" s="1"/>
      <c r="N2106" s="1">
        <v>333824</v>
      </c>
      <c r="O2106" s="1">
        <v>333824</v>
      </c>
      <c r="P2106" s="1"/>
      <c r="Q2106" s="7"/>
      <c r="R2106" s="1"/>
      <c r="S2106" s="7"/>
      <c r="T2106" s="7"/>
      <c r="U2106" s="7"/>
      <c r="V2106" s="7"/>
      <c r="W2106" s="7"/>
      <c r="X2106" s="1"/>
      <c r="Y2106" s="2"/>
      <c r="Z2106" s="1">
        <v>9289</v>
      </c>
      <c r="AA2106" s="1">
        <v>7313</v>
      </c>
      <c r="AB2106" s="1">
        <v>8128</v>
      </c>
      <c r="AC2106" s="1">
        <v>43</v>
      </c>
      <c r="AD2106" s="7"/>
      <c r="AE2106" s="7"/>
      <c r="AF2106" s="7"/>
      <c r="AG2106" s="7"/>
      <c r="AH2106" s="1"/>
      <c r="AI2106" s="1"/>
      <c r="AJ2106" s="7"/>
      <c r="AK2106" s="7"/>
      <c r="AL2106" s="7"/>
      <c r="AM2106" s="7"/>
      <c r="AN2106" s="1"/>
      <c r="AO2106" s="1">
        <v>10048</v>
      </c>
      <c r="AP2106" s="1"/>
      <c r="AQ2106" s="1">
        <v>7869</v>
      </c>
      <c r="AR2106" s="1"/>
      <c r="AS2106" s="7"/>
      <c r="AT2106" s="7"/>
      <c r="AU2106" s="7"/>
      <c r="AV2106" s="7"/>
      <c r="AW2106" s="1"/>
      <c r="AX2106" s="1"/>
      <c r="AY2106" s="7"/>
      <c r="AZ2106" s="1">
        <v>8934</v>
      </c>
      <c r="BA2106" s="7"/>
      <c r="BB2106" s="7"/>
      <c r="BC2106" s="7"/>
      <c r="BD2106" s="7"/>
      <c r="BE2106" s="7"/>
      <c r="BF2106" s="7"/>
      <c r="BG2106" s="3"/>
      <c r="BH2106" s="7"/>
      <c r="BI2106" s="7"/>
      <c r="BJ2106" s="7"/>
      <c r="BK2106" s="1"/>
      <c r="BL2106" s="1"/>
      <c r="BM2106" s="1"/>
      <c r="BN2106" s="7"/>
      <c r="BO2106" s="7"/>
      <c r="BP2106" s="1"/>
      <c r="BQ2106" s="7"/>
      <c r="BR2106" s="1">
        <v>277259</v>
      </c>
      <c r="BS2106" s="1">
        <v>266541</v>
      </c>
      <c r="BT2106" s="1">
        <v>10718</v>
      </c>
      <c r="BU2106" s="1"/>
      <c r="BV2106" s="1">
        <v>52134</v>
      </c>
      <c r="BW2106" s="1"/>
    </row>
    <row r="2107" spans="1:75" s="8" customFormat="1">
      <c r="A2107" s="4" t="s">
        <v>153</v>
      </c>
      <c r="B2107" s="18">
        <v>39756</v>
      </c>
      <c r="C2107" s="4" t="s">
        <v>179</v>
      </c>
      <c r="D2107" s="5">
        <v>2008</v>
      </c>
      <c r="E2107" s="4" t="str">
        <f t="shared" si="425"/>
        <v>San JuanGeneral2008</v>
      </c>
      <c r="F2107" s="1">
        <v>11624</v>
      </c>
      <c r="G2107" s="1"/>
      <c r="H2107" s="1"/>
      <c r="I2107" s="1"/>
      <c r="J2107" s="1"/>
      <c r="K2107" s="6">
        <f t="shared" si="426"/>
        <v>0</v>
      </c>
      <c r="L2107" s="4"/>
      <c r="M2107" s="1"/>
      <c r="N2107" s="1">
        <v>10635</v>
      </c>
      <c r="O2107" s="1">
        <v>10635</v>
      </c>
      <c r="P2107" s="1"/>
      <c r="Q2107" s="7"/>
      <c r="R2107" s="1"/>
      <c r="S2107" s="7"/>
      <c r="T2107" s="7"/>
      <c r="U2107" s="7"/>
      <c r="V2107" s="7"/>
      <c r="W2107" s="7"/>
      <c r="X2107" s="1"/>
      <c r="Y2107" s="2"/>
      <c r="Z2107" s="1">
        <v>211</v>
      </c>
      <c r="AA2107" s="1">
        <v>160</v>
      </c>
      <c r="AB2107" s="1">
        <v>242</v>
      </c>
      <c r="AC2107" s="1">
        <v>1</v>
      </c>
      <c r="AD2107" s="7"/>
      <c r="AE2107" s="7"/>
      <c r="AF2107" s="7"/>
      <c r="AG2107" s="7"/>
      <c r="AH2107" s="1"/>
      <c r="AI2107" s="1"/>
      <c r="AJ2107" s="7"/>
      <c r="AK2107" s="7"/>
      <c r="AL2107" s="7"/>
      <c r="AM2107" s="7"/>
      <c r="AN2107" s="1"/>
      <c r="AO2107" s="1">
        <v>15</v>
      </c>
      <c r="AP2107" s="1"/>
      <c r="AQ2107" s="1">
        <v>7</v>
      </c>
      <c r="AR2107" s="1"/>
      <c r="AS2107" s="7"/>
      <c r="AT2107" s="7"/>
      <c r="AU2107" s="7"/>
      <c r="AV2107" s="7"/>
      <c r="AW2107" s="1"/>
      <c r="AX2107" s="1"/>
      <c r="AY2107" s="7"/>
      <c r="AZ2107" s="1">
        <v>2</v>
      </c>
      <c r="BA2107" s="7"/>
      <c r="BB2107" s="7"/>
      <c r="BC2107" s="7"/>
      <c r="BD2107" s="7"/>
      <c r="BE2107" s="7"/>
      <c r="BF2107" s="7"/>
      <c r="BG2107" s="3"/>
      <c r="BH2107" s="7"/>
      <c r="BI2107" s="7"/>
      <c r="BJ2107" s="7"/>
      <c r="BK2107" s="1"/>
      <c r="BL2107" s="1"/>
      <c r="BM2107" s="1"/>
      <c r="BN2107" s="7"/>
      <c r="BO2107" s="7"/>
      <c r="BP2107" s="1"/>
      <c r="BQ2107" s="7"/>
      <c r="BR2107" s="1">
        <v>10633</v>
      </c>
      <c r="BS2107" s="1">
        <v>10468</v>
      </c>
      <c r="BT2107" s="1">
        <v>165</v>
      </c>
      <c r="BU2107" s="1"/>
      <c r="BV2107" s="1">
        <v>0</v>
      </c>
      <c r="BW2107" s="1"/>
    </row>
    <row r="2108" spans="1:75" s="8" customFormat="1">
      <c r="A2108" s="4" t="s">
        <v>155</v>
      </c>
      <c r="B2108" s="18">
        <v>39756</v>
      </c>
      <c r="C2108" s="4" t="s">
        <v>179</v>
      </c>
      <c r="D2108" s="5">
        <v>2008</v>
      </c>
      <c r="E2108" s="4" t="str">
        <f t="shared" si="425"/>
        <v>SkagitGeneral2008</v>
      </c>
      <c r="F2108" s="1">
        <v>65129</v>
      </c>
      <c r="G2108" s="1"/>
      <c r="H2108" s="1"/>
      <c r="I2108" s="1"/>
      <c r="J2108" s="1"/>
      <c r="K2108" s="6">
        <f t="shared" si="426"/>
        <v>0</v>
      </c>
      <c r="L2108" s="4"/>
      <c r="M2108" s="1"/>
      <c r="N2108" s="1">
        <v>56632</v>
      </c>
      <c r="O2108" s="1">
        <v>56632</v>
      </c>
      <c r="P2108" s="1"/>
      <c r="Q2108" s="7"/>
      <c r="R2108" s="1"/>
      <c r="S2108" s="7"/>
      <c r="T2108" s="7"/>
      <c r="U2108" s="7"/>
      <c r="V2108" s="7"/>
      <c r="W2108" s="7"/>
      <c r="X2108" s="1"/>
      <c r="Y2108" s="2"/>
      <c r="Z2108" s="1">
        <v>519</v>
      </c>
      <c r="AA2108" s="1">
        <v>386</v>
      </c>
      <c r="AB2108" s="1">
        <v>383</v>
      </c>
      <c r="AC2108" s="1">
        <v>0</v>
      </c>
      <c r="AD2108" s="7"/>
      <c r="AE2108" s="7"/>
      <c r="AF2108" s="7"/>
      <c r="AG2108" s="7"/>
      <c r="AH2108" s="1"/>
      <c r="AI2108" s="1"/>
      <c r="AJ2108" s="7"/>
      <c r="AK2108" s="7"/>
      <c r="AL2108" s="7"/>
      <c r="AM2108" s="7"/>
      <c r="AN2108" s="1"/>
      <c r="AO2108" s="1">
        <v>168</v>
      </c>
      <c r="AP2108" s="1"/>
      <c r="AQ2108" s="1">
        <v>67</v>
      </c>
      <c r="AR2108" s="1"/>
      <c r="AS2108" s="7"/>
      <c r="AT2108" s="7"/>
      <c r="AU2108" s="7"/>
      <c r="AV2108" s="7"/>
      <c r="AW2108" s="1"/>
      <c r="AX2108" s="1"/>
      <c r="AY2108" s="7"/>
      <c r="AZ2108" s="1">
        <v>0</v>
      </c>
      <c r="BA2108" s="7"/>
      <c r="BB2108" s="7"/>
      <c r="BC2108" s="7"/>
      <c r="BD2108" s="7"/>
      <c r="BE2108" s="7"/>
      <c r="BF2108" s="7"/>
      <c r="BG2108" s="3"/>
      <c r="BH2108" s="7"/>
      <c r="BI2108" s="7"/>
      <c r="BJ2108" s="7"/>
      <c r="BK2108" s="1"/>
      <c r="BL2108" s="1"/>
      <c r="BM2108" s="1"/>
      <c r="BN2108" s="7"/>
      <c r="BO2108" s="7"/>
      <c r="BP2108" s="1"/>
      <c r="BQ2108" s="7"/>
      <c r="BR2108" s="1">
        <v>56632</v>
      </c>
      <c r="BS2108" s="1">
        <v>56179</v>
      </c>
      <c r="BT2108" s="1">
        <v>453</v>
      </c>
      <c r="BU2108" s="1"/>
      <c r="BV2108" s="1">
        <v>0</v>
      </c>
      <c r="BW2108" s="1"/>
    </row>
    <row r="2109" spans="1:75" s="8" customFormat="1">
      <c r="A2109" s="4" t="s">
        <v>157</v>
      </c>
      <c r="B2109" s="18">
        <v>39756</v>
      </c>
      <c r="C2109" s="4" t="s">
        <v>179</v>
      </c>
      <c r="D2109" s="5">
        <v>2008</v>
      </c>
      <c r="E2109" s="4" t="str">
        <f t="shared" si="425"/>
        <v>SkamaniaGeneral2008</v>
      </c>
      <c r="F2109" s="1">
        <v>6650</v>
      </c>
      <c r="G2109" s="1"/>
      <c r="H2109" s="1"/>
      <c r="I2109" s="1"/>
      <c r="J2109" s="1"/>
      <c r="K2109" s="6">
        <f t="shared" si="426"/>
        <v>0</v>
      </c>
      <c r="L2109" s="4"/>
      <c r="M2109" s="1"/>
      <c r="N2109" s="1">
        <v>5567</v>
      </c>
      <c r="O2109" s="1">
        <v>5567</v>
      </c>
      <c r="P2109" s="1"/>
      <c r="Q2109" s="7"/>
      <c r="R2109" s="1"/>
      <c r="S2109" s="7"/>
      <c r="T2109" s="7"/>
      <c r="U2109" s="7"/>
      <c r="V2109" s="7"/>
      <c r="W2109" s="7"/>
      <c r="X2109" s="1"/>
      <c r="Y2109" s="2"/>
      <c r="Z2109" s="1">
        <v>56</v>
      </c>
      <c r="AA2109" s="1">
        <v>42</v>
      </c>
      <c r="AB2109" s="1">
        <v>38</v>
      </c>
      <c r="AC2109" s="1">
        <v>0</v>
      </c>
      <c r="AD2109" s="7"/>
      <c r="AE2109" s="7"/>
      <c r="AF2109" s="7"/>
      <c r="AG2109" s="7"/>
      <c r="AH2109" s="1"/>
      <c r="AI2109" s="1"/>
      <c r="AJ2109" s="7"/>
      <c r="AK2109" s="7"/>
      <c r="AL2109" s="7"/>
      <c r="AM2109" s="7"/>
      <c r="AN2109" s="1"/>
      <c r="AO2109" s="1">
        <v>11</v>
      </c>
      <c r="AP2109" s="1"/>
      <c r="AQ2109" s="1">
        <v>8</v>
      </c>
      <c r="AR2109" s="1"/>
      <c r="AS2109" s="7"/>
      <c r="AT2109" s="7"/>
      <c r="AU2109" s="7"/>
      <c r="AV2109" s="7"/>
      <c r="AW2109" s="1"/>
      <c r="AX2109" s="1"/>
      <c r="AY2109" s="7"/>
      <c r="AZ2109" s="1">
        <v>2</v>
      </c>
      <c r="BA2109" s="7"/>
      <c r="BB2109" s="7"/>
      <c r="BC2109" s="7"/>
      <c r="BD2109" s="7"/>
      <c r="BE2109" s="7"/>
      <c r="BF2109" s="7"/>
      <c r="BG2109" s="3"/>
      <c r="BH2109" s="7"/>
      <c r="BI2109" s="7"/>
      <c r="BJ2109" s="7"/>
      <c r="BK2109" s="1"/>
      <c r="BL2109" s="1"/>
      <c r="BM2109" s="1"/>
      <c r="BN2109" s="7"/>
      <c r="BO2109" s="7"/>
      <c r="BP2109" s="1"/>
      <c r="BQ2109" s="7"/>
      <c r="BR2109" s="1">
        <v>5565</v>
      </c>
      <c r="BS2109" s="1">
        <v>5517</v>
      </c>
      <c r="BT2109" s="1">
        <v>48</v>
      </c>
      <c r="BU2109" s="1"/>
      <c r="BV2109" s="1">
        <v>0</v>
      </c>
      <c r="BW2109" s="1"/>
    </row>
    <row r="2110" spans="1:75" s="8" customFormat="1">
      <c r="A2110" s="4" t="s">
        <v>1246</v>
      </c>
      <c r="B2110" s="18">
        <v>39756</v>
      </c>
      <c r="C2110" s="4" t="s">
        <v>179</v>
      </c>
      <c r="D2110" s="5">
        <v>2008</v>
      </c>
      <c r="E2110" s="4" t="str">
        <f t="shared" si="425"/>
        <v>Snohomish*General2008</v>
      </c>
      <c r="F2110" s="1">
        <v>372636</v>
      </c>
      <c r="G2110" s="1"/>
      <c r="H2110" s="1"/>
      <c r="I2110" s="1"/>
      <c r="J2110" s="1"/>
      <c r="K2110" s="6">
        <f t="shared" si="426"/>
        <v>0</v>
      </c>
      <c r="L2110" s="4"/>
      <c r="M2110" s="1"/>
      <c r="N2110" s="1">
        <v>324179</v>
      </c>
      <c r="O2110" s="1">
        <v>324179</v>
      </c>
      <c r="P2110" s="1"/>
      <c r="Q2110" s="7"/>
      <c r="R2110" s="1"/>
      <c r="S2110" s="7"/>
      <c r="T2110" s="7"/>
      <c r="U2110" s="7"/>
      <c r="V2110" s="7"/>
      <c r="W2110" s="7"/>
      <c r="X2110" s="1"/>
      <c r="Y2110" s="2"/>
      <c r="Z2110" s="1">
        <v>3682</v>
      </c>
      <c r="AA2110" s="1">
        <v>2850</v>
      </c>
      <c r="AB2110" s="1">
        <v>2848</v>
      </c>
      <c r="AC2110" s="1">
        <v>16</v>
      </c>
      <c r="AD2110" s="7"/>
      <c r="AE2110" s="7"/>
      <c r="AF2110" s="7"/>
      <c r="AG2110" s="7"/>
      <c r="AH2110" s="1"/>
      <c r="AI2110" s="1"/>
      <c r="AJ2110" s="7"/>
      <c r="AK2110" s="7"/>
      <c r="AL2110" s="7"/>
      <c r="AM2110" s="7"/>
      <c r="AN2110" s="1"/>
      <c r="AO2110" s="1">
        <v>2072</v>
      </c>
      <c r="AP2110" s="1"/>
      <c r="AQ2110" s="1">
        <v>776</v>
      </c>
      <c r="AR2110" s="1"/>
      <c r="AS2110" s="7"/>
      <c r="AT2110" s="7"/>
      <c r="AU2110" s="7"/>
      <c r="AV2110" s="7"/>
      <c r="AW2110" s="1"/>
      <c r="AX2110" s="1"/>
      <c r="AY2110" s="7"/>
      <c r="AZ2110" s="1">
        <v>6632</v>
      </c>
      <c r="BA2110" s="7"/>
      <c r="BB2110" s="7"/>
      <c r="BC2110" s="7"/>
      <c r="BD2110" s="7"/>
      <c r="BE2110" s="7"/>
      <c r="BF2110" s="7"/>
      <c r="BG2110" s="3"/>
      <c r="BH2110" s="7"/>
      <c r="BI2110" s="7"/>
      <c r="BJ2110" s="7"/>
      <c r="BK2110" s="1"/>
      <c r="BL2110" s="1"/>
      <c r="BM2110" s="1"/>
      <c r="BN2110" s="7"/>
      <c r="BO2110" s="7"/>
      <c r="BP2110" s="1"/>
      <c r="BQ2110" s="7"/>
      <c r="BR2110" s="1">
        <v>320553</v>
      </c>
      <c r="BS2110" s="1">
        <v>317547</v>
      </c>
      <c r="BT2110" s="1">
        <v>3006</v>
      </c>
      <c r="BU2110" s="1"/>
      <c r="BV2110" s="1">
        <v>0</v>
      </c>
      <c r="BW2110" s="1"/>
    </row>
    <row r="2111" spans="1:75" s="8" customFormat="1">
      <c r="A2111" s="4" t="s">
        <v>161</v>
      </c>
      <c r="B2111" s="18">
        <v>39756</v>
      </c>
      <c r="C2111" s="4" t="s">
        <v>179</v>
      </c>
      <c r="D2111" s="5">
        <v>2008</v>
      </c>
      <c r="E2111" s="4" t="str">
        <f t="shared" si="425"/>
        <v>SpokaneGeneral2008</v>
      </c>
      <c r="F2111" s="1">
        <v>258952</v>
      </c>
      <c r="G2111" s="1"/>
      <c r="H2111" s="1"/>
      <c r="I2111" s="1"/>
      <c r="J2111" s="1"/>
      <c r="K2111" s="6">
        <f t="shared" si="426"/>
        <v>0</v>
      </c>
      <c r="L2111" s="4"/>
      <c r="M2111" s="1"/>
      <c r="N2111" s="1">
        <v>222126</v>
      </c>
      <c r="O2111" s="1">
        <v>222126</v>
      </c>
      <c r="P2111" s="1"/>
      <c r="Q2111" s="7"/>
      <c r="R2111" s="1"/>
      <c r="S2111" s="7"/>
      <c r="T2111" s="7"/>
      <c r="U2111" s="7"/>
      <c r="V2111" s="7"/>
      <c r="W2111" s="7"/>
      <c r="X2111" s="1"/>
      <c r="Y2111" s="2"/>
      <c r="Z2111" s="1">
        <v>3972</v>
      </c>
      <c r="AA2111" s="1">
        <v>3112</v>
      </c>
      <c r="AB2111" s="1">
        <v>2998</v>
      </c>
      <c r="AC2111" s="1">
        <v>19</v>
      </c>
      <c r="AD2111" s="7"/>
      <c r="AE2111" s="7"/>
      <c r="AF2111" s="7"/>
      <c r="AG2111" s="7"/>
      <c r="AH2111" s="1"/>
      <c r="AI2111" s="1"/>
      <c r="AJ2111" s="7"/>
      <c r="AK2111" s="7"/>
      <c r="AL2111" s="7"/>
      <c r="AM2111" s="7"/>
      <c r="AN2111" s="1"/>
      <c r="AO2111" s="1">
        <v>2267</v>
      </c>
      <c r="AP2111" s="1"/>
      <c r="AQ2111" s="1">
        <v>1600</v>
      </c>
      <c r="AR2111" s="1"/>
      <c r="AS2111" s="7"/>
      <c r="AT2111" s="7"/>
      <c r="AU2111" s="7"/>
      <c r="AV2111" s="7"/>
      <c r="AW2111" s="1"/>
      <c r="AX2111" s="1"/>
      <c r="AY2111" s="7"/>
      <c r="AZ2111" s="1">
        <v>68</v>
      </c>
      <c r="BA2111" s="7"/>
      <c r="BB2111" s="7"/>
      <c r="BC2111" s="7"/>
      <c r="BD2111" s="7"/>
      <c r="BE2111" s="7"/>
      <c r="BF2111" s="7"/>
      <c r="BG2111" s="3"/>
      <c r="BH2111" s="7"/>
      <c r="BI2111" s="7"/>
      <c r="BJ2111" s="7"/>
      <c r="BK2111" s="1"/>
      <c r="BL2111" s="1"/>
      <c r="BM2111" s="1"/>
      <c r="BN2111" s="7"/>
      <c r="BO2111" s="7"/>
      <c r="BP2111" s="1"/>
      <c r="BQ2111" s="7"/>
      <c r="BR2111" s="1">
        <v>222058</v>
      </c>
      <c r="BS2111" s="1">
        <v>217433</v>
      </c>
      <c r="BT2111" s="1">
        <v>4625</v>
      </c>
      <c r="BU2111" s="1"/>
      <c r="BV2111" s="1">
        <v>0</v>
      </c>
      <c r="BW2111" s="1"/>
    </row>
    <row r="2112" spans="1:75" s="8" customFormat="1">
      <c r="A2112" s="4" t="s">
        <v>163</v>
      </c>
      <c r="B2112" s="18">
        <v>39756</v>
      </c>
      <c r="C2112" s="4" t="s">
        <v>179</v>
      </c>
      <c r="D2112" s="5">
        <v>2008</v>
      </c>
      <c r="E2112" s="4" t="str">
        <f t="shared" si="425"/>
        <v>StevensGeneral2008</v>
      </c>
      <c r="F2112" s="1">
        <v>26875</v>
      </c>
      <c r="G2112" s="1"/>
      <c r="H2112" s="1"/>
      <c r="I2112" s="1"/>
      <c r="J2112" s="1"/>
      <c r="K2112" s="6">
        <f t="shared" si="426"/>
        <v>0</v>
      </c>
      <c r="L2112" s="4"/>
      <c r="M2112" s="1"/>
      <c r="N2112" s="1">
        <v>22756</v>
      </c>
      <c r="O2112" s="1">
        <v>22756</v>
      </c>
      <c r="P2112" s="1"/>
      <c r="Q2112" s="7"/>
      <c r="R2112" s="1"/>
      <c r="S2112" s="7"/>
      <c r="T2112" s="7"/>
      <c r="U2112" s="7"/>
      <c r="V2112" s="7"/>
      <c r="W2112" s="7"/>
      <c r="X2112" s="1"/>
      <c r="Y2112" s="2"/>
      <c r="Z2112" s="1">
        <v>207</v>
      </c>
      <c r="AA2112" s="1">
        <v>174</v>
      </c>
      <c r="AB2112" s="1">
        <v>165</v>
      </c>
      <c r="AC2112" s="1">
        <v>2</v>
      </c>
      <c r="AD2112" s="7"/>
      <c r="AE2112" s="7"/>
      <c r="AF2112" s="7"/>
      <c r="AG2112" s="7"/>
      <c r="AH2112" s="1"/>
      <c r="AI2112" s="1"/>
      <c r="AJ2112" s="7"/>
      <c r="AK2112" s="7"/>
      <c r="AL2112" s="7"/>
      <c r="AM2112" s="7"/>
      <c r="AN2112" s="1"/>
      <c r="AO2112" s="1">
        <v>58</v>
      </c>
      <c r="AP2112" s="1"/>
      <c r="AQ2112" s="1">
        <v>33</v>
      </c>
      <c r="AR2112" s="1"/>
      <c r="AS2112" s="7"/>
      <c r="AT2112" s="7"/>
      <c r="AU2112" s="7"/>
      <c r="AV2112" s="7"/>
      <c r="AW2112" s="1"/>
      <c r="AX2112" s="1"/>
      <c r="AY2112" s="7"/>
      <c r="AZ2112" s="1">
        <v>43</v>
      </c>
      <c r="BA2112" s="7"/>
      <c r="BB2112" s="7"/>
      <c r="BC2112" s="7"/>
      <c r="BD2112" s="7"/>
      <c r="BE2112" s="7"/>
      <c r="BF2112" s="7"/>
      <c r="BG2112" s="3"/>
      <c r="BH2112" s="7"/>
      <c r="BI2112" s="7"/>
      <c r="BJ2112" s="7"/>
      <c r="BK2112" s="1"/>
      <c r="BL2112" s="1"/>
      <c r="BM2112" s="1"/>
      <c r="BN2112" s="7"/>
      <c r="BO2112" s="7"/>
      <c r="BP2112" s="1"/>
      <c r="BQ2112" s="7"/>
      <c r="BR2112" s="1">
        <v>22713</v>
      </c>
      <c r="BS2112" s="1">
        <v>22551</v>
      </c>
      <c r="BT2112" s="1">
        <v>162</v>
      </c>
      <c r="BU2112" s="1"/>
      <c r="BV2112" s="1">
        <v>0</v>
      </c>
      <c r="BW2112" s="1"/>
    </row>
    <row r="2113" spans="1:75" s="8" customFormat="1">
      <c r="A2113" s="4" t="s">
        <v>166</v>
      </c>
      <c r="B2113" s="18">
        <v>39756</v>
      </c>
      <c r="C2113" s="4" t="s">
        <v>179</v>
      </c>
      <c r="D2113" s="5">
        <v>2008</v>
      </c>
      <c r="E2113" s="4" t="str">
        <f t="shared" si="425"/>
        <v>ThurstonGeneral2008</v>
      </c>
      <c r="F2113" s="1">
        <v>148911</v>
      </c>
      <c r="G2113" s="1"/>
      <c r="H2113" s="1"/>
      <c r="I2113" s="1"/>
      <c r="J2113" s="1"/>
      <c r="K2113" s="6">
        <f t="shared" si="426"/>
        <v>0</v>
      </c>
      <c r="L2113" s="4"/>
      <c r="M2113" s="1"/>
      <c r="N2113" s="1">
        <v>128006</v>
      </c>
      <c r="O2113" s="1">
        <v>128006</v>
      </c>
      <c r="P2113" s="1"/>
      <c r="Q2113" s="7"/>
      <c r="R2113" s="1"/>
      <c r="S2113" s="7"/>
      <c r="T2113" s="7"/>
      <c r="U2113" s="7"/>
      <c r="V2113" s="7"/>
      <c r="W2113" s="7"/>
      <c r="X2113" s="1"/>
      <c r="Y2113" s="2"/>
      <c r="Z2113" s="1">
        <v>4216</v>
      </c>
      <c r="AA2113" s="1">
        <v>3015</v>
      </c>
      <c r="AB2113" s="1">
        <v>4421</v>
      </c>
      <c r="AC2113" s="1">
        <v>15</v>
      </c>
      <c r="AD2113" s="7"/>
      <c r="AE2113" s="7"/>
      <c r="AF2113" s="7"/>
      <c r="AG2113" s="7"/>
      <c r="AH2113" s="1"/>
      <c r="AI2113" s="1"/>
      <c r="AJ2113" s="7"/>
      <c r="AK2113" s="7"/>
      <c r="AL2113" s="7"/>
      <c r="AM2113" s="7"/>
      <c r="AN2113" s="1"/>
      <c r="AO2113" s="1">
        <v>524</v>
      </c>
      <c r="AP2113" s="1"/>
      <c r="AQ2113" s="1">
        <v>193</v>
      </c>
      <c r="AR2113" s="1"/>
      <c r="AS2113" s="7"/>
      <c r="AT2113" s="7"/>
      <c r="AU2113" s="7"/>
      <c r="AV2113" s="7"/>
      <c r="AW2113" s="1"/>
      <c r="AX2113" s="1"/>
      <c r="AY2113" s="7"/>
      <c r="AZ2113" s="1">
        <v>43</v>
      </c>
      <c r="BA2113" s="7"/>
      <c r="BB2113" s="7"/>
      <c r="BC2113" s="7"/>
      <c r="BD2113" s="7"/>
      <c r="BE2113" s="7"/>
      <c r="BF2113" s="7"/>
      <c r="BG2113" s="3"/>
      <c r="BH2113" s="7"/>
      <c r="BI2113" s="7"/>
      <c r="BJ2113" s="7"/>
      <c r="BK2113" s="1"/>
      <c r="BL2113" s="1"/>
      <c r="BM2113" s="1"/>
      <c r="BN2113" s="7"/>
      <c r="BO2113" s="7"/>
      <c r="BP2113" s="1"/>
      <c r="BQ2113" s="7"/>
      <c r="BR2113" s="1">
        <v>127963</v>
      </c>
      <c r="BS2113" s="1">
        <v>124826</v>
      </c>
      <c r="BT2113" s="1">
        <v>3137</v>
      </c>
      <c r="BU2113" s="1"/>
      <c r="BV2113" s="1">
        <v>0</v>
      </c>
      <c r="BW2113" s="1"/>
    </row>
    <row r="2114" spans="1:75" s="8" customFormat="1">
      <c r="A2114" s="4" t="s">
        <v>168</v>
      </c>
      <c r="B2114" s="18">
        <v>39756</v>
      </c>
      <c r="C2114" s="4" t="s">
        <v>179</v>
      </c>
      <c r="D2114" s="5">
        <v>2008</v>
      </c>
      <c r="E2114" s="4" t="str">
        <f t="shared" si="425"/>
        <v>WahkiakumGeneral2008</v>
      </c>
      <c r="F2114" s="1">
        <v>2733</v>
      </c>
      <c r="G2114" s="1"/>
      <c r="H2114" s="1"/>
      <c r="I2114" s="1"/>
      <c r="J2114" s="1"/>
      <c r="K2114" s="6">
        <f t="shared" si="426"/>
        <v>0</v>
      </c>
      <c r="L2114" s="4"/>
      <c r="M2114" s="1"/>
      <c r="N2114" s="1">
        <v>2343</v>
      </c>
      <c r="O2114" s="1">
        <v>2343</v>
      </c>
      <c r="P2114" s="1"/>
      <c r="Q2114" s="7"/>
      <c r="R2114" s="1"/>
      <c r="S2114" s="7"/>
      <c r="T2114" s="7"/>
      <c r="U2114" s="7"/>
      <c r="V2114" s="7"/>
      <c r="W2114" s="7"/>
      <c r="X2114" s="1"/>
      <c r="Y2114" s="2"/>
      <c r="Z2114" s="1">
        <v>31</v>
      </c>
      <c r="AA2114" s="1">
        <v>24</v>
      </c>
      <c r="AB2114" s="1">
        <v>31</v>
      </c>
      <c r="AC2114" s="1">
        <v>0</v>
      </c>
      <c r="AD2114" s="7"/>
      <c r="AE2114" s="7"/>
      <c r="AF2114" s="7"/>
      <c r="AG2114" s="7"/>
      <c r="AH2114" s="1"/>
      <c r="AI2114" s="1"/>
      <c r="AJ2114" s="7"/>
      <c r="AK2114" s="7"/>
      <c r="AL2114" s="7"/>
      <c r="AM2114" s="7"/>
      <c r="AN2114" s="1"/>
      <c r="AO2114" s="1">
        <v>2</v>
      </c>
      <c r="AP2114" s="1"/>
      <c r="AQ2114" s="1">
        <v>1</v>
      </c>
      <c r="AR2114" s="1"/>
      <c r="AS2114" s="7"/>
      <c r="AT2114" s="7"/>
      <c r="AU2114" s="7"/>
      <c r="AV2114" s="7"/>
      <c r="AW2114" s="1"/>
      <c r="AX2114" s="1"/>
      <c r="AY2114" s="7"/>
      <c r="AZ2114" s="1">
        <v>1</v>
      </c>
      <c r="BA2114" s="7"/>
      <c r="BB2114" s="7"/>
      <c r="BC2114" s="7"/>
      <c r="BD2114" s="7"/>
      <c r="BE2114" s="7"/>
      <c r="BF2114" s="7"/>
      <c r="BG2114" s="3"/>
      <c r="BH2114" s="7"/>
      <c r="BI2114" s="7"/>
      <c r="BJ2114" s="7"/>
      <c r="BK2114" s="1"/>
      <c r="BL2114" s="1"/>
      <c r="BM2114" s="1"/>
      <c r="BN2114" s="7"/>
      <c r="BO2114" s="7"/>
      <c r="BP2114" s="1"/>
      <c r="BQ2114" s="7"/>
      <c r="BR2114" s="1">
        <v>2342</v>
      </c>
      <c r="BS2114" s="1">
        <v>2318</v>
      </c>
      <c r="BT2114" s="1">
        <v>24</v>
      </c>
      <c r="BU2114" s="1"/>
      <c r="BV2114" s="1">
        <v>0</v>
      </c>
      <c r="BW2114" s="1"/>
    </row>
    <row r="2115" spans="1:75" s="8" customFormat="1">
      <c r="A2115" s="4" t="s">
        <v>170</v>
      </c>
      <c r="B2115" s="18">
        <v>39756</v>
      </c>
      <c r="C2115" s="4" t="s">
        <v>179</v>
      </c>
      <c r="D2115" s="5">
        <v>2008</v>
      </c>
      <c r="E2115" s="4" t="str">
        <f t="shared" si="425"/>
        <v>Walla WallaGeneral2008</v>
      </c>
      <c r="F2115" s="1">
        <v>31606</v>
      </c>
      <c r="G2115" s="1"/>
      <c r="H2115" s="1"/>
      <c r="I2115" s="1"/>
      <c r="J2115" s="1"/>
      <c r="K2115" s="6">
        <f t="shared" si="426"/>
        <v>0</v>
      </c>
      <c r="L2115" s="4"/>
      <c r="M2115" s="1"/>
      <c r="N2115" s="1">
        <v>25062</v>
      </c>
      <c r="O2115" s="1">
        <v>25062</v>
      </c>
      <c r="P2115" s="1"/>
      <c r="Q2115" s="7"/>
      <c r="R2115" s="1"/>
      <c r="S2115" s="7"/>
      <c r="T2115" s="7"/>
      <c r="U2115" s="7"/>
      <c r="V2115" s="7"/>
      <c r="W2115" s="7"/>
      <c r="X2115" s="1"/>
      <c r="Y2115" s="2"/>
      <c r="Z2115" s="1">
        <v>265</v>
      </c>
      <c r="AA2115" s="1">
        <v>181</v>
      </c>
      <c r="AB2115" s="1">
        <v>178</v>
      </c>
      <c r="AC2115" s="1">
        <v>3</v>
      </c>
      <c r="AD2115" s="7"/>
      <c r="AE2115" s="7"/>
      <c r="AF2115" s="7"/>
      <c r="AG2115" s="7"/>
      <c r="AH2115" s="1"/>
      <c r="AI2115" s="1"/>
      <c r="AJ2115" s="7"/>
      <c r="AK2115" s="7"/>
      <c r="AL2115" s="7"/>
      <c r="AM2115" s="7"/>
      <c r="AN2115" s="1"/>
      <c r="AO2115" s="1">
        <v>139</v>
      </c>
      <c r="AP2115" s="1"/>
      <c r="AQ2115" s="1">
        <v>54</v>
      </c>
      <c r="AR2115" s="1"/>
      <c r="AS2115" s="7"/>
      <c r="AT2115" s="7"/>
      <c r="AU2115" s="7"/>
      <c r="AV2115" s="7"/>
      <c r="AW2115" s="1"/>
      <c r="AX2115" s="1"/>
      <c r="AY2115" s="7"/>
      <c r="AZ2115" s="1">
        <v>3</v>
      </c>
      <c r="BA2115" s="7"/>
      <c r="BB2115" s="7"/>
      <c r="BC2115" s="7"/>
      <c r="BD2115" s="7"/>
      <c r="BE2115" s="7"/>
      <c r="BF2115" s="7"/>
      <c r="BG2115" s="3"/>
      <c r="BH2115" s="7"/>
      <c r="BI2115" s="7"/>
      <c r="BJ2115" s="7"/>
      <c r="BK2115" s="1"/>
      <c r="BL2115" s="1"/>
      <c r="BM2115" s="1"/>
      <c r="BN2115" s="7"/>
      <c r="BO2115" s="7"/>
      <c r="BP2115" s="1"/>
      <c r="BQ2115" s="7"/>
      <c r="BR2115" s="1">
        <v>25059</v>
      </c>
      <c r="BS2115" s="1">
        <v>24830</v>
      </c>
      <c r="BT2115" s="1">
        <v>229</v>
      </c>
      <c r="BU2115" s="1"/>
      <c r="BV2115" s="1">
        <v>0</v>
      </c>
      <c r="BW2115" s="1"/>
    </row>
    <row r="2116" spans="1:75" s="8" customFormat="1">
      <c r="A2116" s="4" t="s">
        <v>1247</v>
      </c>
      <c r="B2116" s="18">
        <v>39756</v>
      </c>
      <c r="C2116" s="4" t="s">
        <v>179</v>
      </c>
      <c r="D2116" s="5">
        <v>2008</v>
      </c>
      <c r="E2116" s="4" t="str">
        <f t="shared" si="425"/>
        <v>Whatcom*General2008</v>
      </c>
      <c r="F2116" s="1">
        <v>115314</v>
      </c>
      <c r="G2116" s="1"/>
      <c r="H2116" s="1"/>
      <c r="I2116" s="1"/>
      <c r="J2116" s="1"/>
      <c r="K2116" s="6">
        <f t="shared" si="426"/>
        <v>0</v>
      </c>
      <c r="L2116" s="4"/>
      <c r="M2116" s="1"/>
      <c r="N2116" s="1">
        <v>101399</v>
      </c>
      <c r="O2116" s="1">
        <v>101399</v>
      </c>
      <c r="P2116" s="1"/>
      <c r="Q2116" s="7"/>
      <c r="R2116" s="1"/>
      <c r="S2116" s="7"/>
      <c r="T2116" s="7"/>
      <c r="U2116" s="7"/>
      <c r="V2116" s="7"/>
      <c r="W2116" s="7"/>
      <c r="X2116" s="1"/>
      <c r="Y2116" s="2"/>
      <c r="Z2116" s="1">
        <v>1072</v>
      </c>
      <c r="AA2116" s="1">
        <v>1066</v>
      </c>
      <c r="AB2116" s="1">
        <v>1054</v>
      </c>
      <c r="AC2116" s="1">
        <v>12</v>
      </c>
      <c r="AD2116" s="7"/>
      <c r="AE2116" s="7"/>
      <c r="AF2116" s="7"/>
      <c r="AG2116" s="7"/>
      <c r="AH2116" s="1"/>
      <c r="AI2116" s="1"/>
      <c r="AJ2116" s="7"/>
      <c r="AK2116" s="7"/>
      <c r="AL2116" s="7"/>
      <c r="AM2116" s="7"/>
      <c r="AN2116" s="1"/>
      <c r="AO2116" s="1">
        <v>482</v>
      </c>
      <c r="AP2116" s="1"/>
      <c r="AQ2116" s="1">
        <v>166</v>
      </c>
      <c r="AR2116" s="1"/>
      <c r="AS2116" s="7"/>
      <c r="AT2116" s="7"/>
      <c r="AU2116" s="7"/>
      <c r="AV2116" s="7"/>
      <c r="AW2116" s="1"/>
      <c r="AX2116" s="1"/>
      <c r="AY2116" s="7"/>
      <c r="AZ2116" s="1">
        <v>4</v>
      </c>
      <c r="BA2116" s="7"/>
      <c r="BB2116" s="7"/>
      <c r="BC2116" s="7"/>
      <c r="BD2116" s="7"/>
      <c r="BE2116" s="7"/>
      <c r="BF2116" s="7"/>
      <c r="BG2116" s="3"/>
      <c r="BH2116" s="7"/>
      <c r="BI2116" s="7"/>
      <c r="BJ2116" s="7"/>
      <c r="BK2116" s="1"/>
      <c r="BL2116" s="1"/>
      <c r="BM2116" s="1"/>
      <c r="BN2116" s="7"/>
      <c r="BO2116" s="7"/>
      <c r="BP2116" s="1"/>
      <c r="BQ2116" s="7"/>
      <c r="BR2116" s="1">
        <v>101395</v>
      </c>
      <c r="BS2116" s="1">
        <v>100179</v>
      </c>
      <c r="BT2116" s="1">
        <v>1216</v>
      </c>
      <c r="BU2116" s="1"/>
      <c r="BV2116" s="1">
        <v>0</v>
      </c>
      <c r="BW2116" s="1"/>
    </row>
    <row r="2117" spans="1:75" s="8" customFormat="1">
      <c r="A2117" s="4" t="s">
        <v>174</v>
      </c>
      <c r="B2117" s="18">
        <v>39756</v>
      </c>
      <c r="C2117" s="4" t="s">
        <v>179</v>
      </c>
      <c r="D2117" s="5">
        <v>2008</v>
      </c>
      <c r="E2117" s="4" t="str">
        <f t="shared" si="425"/>
        <v>WhitmanGeneral2008</v>
      </c>
      <c r="F2117" s="1">
        <v>20542</v>
      </c>
      <c r="G2117" s="1"/>
      <c r="H2117" s="1"/>
      <c r="I2117" s="1"/>
      <c r="J2117" s="1"/>
      <c r="K2117" s="6">
        <f t="shared" si="426"/>
        <v>0</v>
      </c>
      <c r="L2117" s="4"/>
      <c r="M2117" s="1"/>
      <c r="N2117" s="1">
        <v>17826</v>
      </c>
      <c r="O2117" s="1">
        <v>17826</v>
      </c>
      <c r="P2117" s="1"/>
      <c r="Q2117" s="7"/>
      <c r="R2117" s="1"/>
      <c r="S2117" s="7"/>
      <c r="T2117" s="7"/>
      <c r="U2117" s="7"/>
      <c r="V2117" s="7"/>
      <c r="W2117" s="7"/>
      <c r="X2117" s="1"/>
      <c r="Y2117" s="2"/>
      <c r="Z2117" s="1">
        <v>482</v>
      </c>
      <c r="AA2117" s="1">
        <v>268</v>
      </c>
      <c r="AB2117" s="1">
        <v>186</v>
      </c>
      <c r="AC2117" s="1">
        <v>63</v>
      </c>
      <c r="AD2117" s="7"/>
      <c r="AE2117" s="7"/>
      <c r="AF2117" s="7"/>
      <c r="AG2117" s="7"/>
      <c r="AH2117" s="1"/>
      <c r="AI2117" s="1"/>
      <c r="AJ2117" s="7"/>
      <c r="AK2117" s="7"/>
      <c r="AL2117" s="7"/>
      <c r="AM2117" s="7"/>
      <c r="AN2117" s="1"/>
      <c r="AO2117" s="1">
        <v>730</v>
      </c>
      <c r="AP2117" s="1"/>
      <c r="AQ2117" s="1">
        <v>481</v>
      </c>
      <c r="AR2117" s="1"/>
      <c r="AS2117" s="7"/>
      <c r="AT2117" s="7"/>
      <c r="AU2117" s="7"/>
      <c r="AV2117" s="7"/>
      <c r="AW2117" s="1"/>
      <c r="AX2117" s="1"/>
      <c r="AY2117" s="7"/>
      <c r="AZ2117" s="1">
        <v>0</v>
      </c>
      <c r="BA2117" s="7"/>
      <c r="BB2117" s="7"/>
      <c r="BC2117" s="7"/>
      <c r="BD2117" s="7"/>
      <c r="BE2117" s="7"/>
      <c r="BF2117" s="7"/>
      <c r="BG2117" s="3"/>
      <c r="BH2117" s="7"/>
      <c r="BI2117" s="7"/>
      <c r="BJ2117" s="7"/>
      <c r="BK2117" s="1"/>
      <c r="BL2117" s="1"/>
      <c r="BM2117" s="1"/>
      <c r="BN2117" s="7"/>
      <c r="BO2117" s="7"/>
      <c r="BP2117" s="1"/>
      <c r="BQ2117" s="7"/>
      <c r="BR2117" s="1">
        <v>17826</v>
      </c>
      <c r="BS2117" s="1">
        <v>17140</v>
      </c>
      <c r="BT2117" s="1">
        <v>686</v>
      </c>
      <c r="BU2117" s="1"/>
      <c r="BV2117" s="1">
        <v>0</v>
      </c>
      <c r="BW2117" s="1"/>
    </row>
    <row r="2118" spans="1:75" s="8" customFormat="1">
      <c r="A2118" s="4" t="s">
        <v>176</v>
      </c>
      <c r="B2118" s="18">
        <v>39756</v>
      </c>
      <c r="C2118" s="4" t="s">
        <v>179</v>
      </c>
      <c r="D2118" s="5">
        <v>2008</v>
      </c>
      <c r="E2118" s="4" t="str">
        <f t="shared" si="425"/>
        <v>YakimaGeneral2008</v>
      </c>
      <c r="F2118" s="1">
        <v>97856</v>
      </c>
      <c r="G2118" s="1"/>
      <c r="H2118" s="1"/>
      <c r="I2118" s="1"/>
      <c r="J2118" s="1"/>
      <c r="K2118" s="6">
        <f t="shared" si="426"/>
        <v>0</v>
      </c>
      <c r="L2118" s="4"/>
      <c r="M2118" s="1"/>
      <c r="N2118" s="1">
        <v>78191</v>
      </c>
      <c r="O2118" s="1">
        <v>78191</v>
      </c>
      <c r="P2118" s="1"/>
      <c r="Q2118" s="7"/>
      <c r="R2118" s="1"/>
      <c r="S2118" s="7"/>
      <c r="T2118" s="7"/>
      <c r="U2118" s="7"/>
      <c r="V2118" s="7"/>
      <c r="W2118" s="7"/>
      <c r="X2118" s="1"/>
      <c r="Y2118" s="2"/>
      <c r="Z2118" s="1">
        <v>651</v>
      </c>
      <c r="AA2118" s="1">
        <v>455</v>
      </c>
      <c r="AB2118" s="1">
        <v>706</v>
      </c>
      <c r="AC2118" s="1">
        <v>26</v>
      </c>
      <c r="AD2118" s="7"/>
      <c r="AE2118" s="7"/>
      <c r="AF2118" s="7"/>
      <c r="AG2118" s="7"/>
      <c r="AH2118" s="1"/>
      <c r="AI2118" s="1"/>
      <c r="AJ2118" s="7"/>
      <c r="AK2118" s="7"/>
      <c r="AL2118" s="7"/>
      <c r="AM2118" s="7"/>
      <c r="AN2118" s="1"/>
      <c r="AO2118" s="1">
        <v>574</v>
      </c>
      <c r="AP2118" s="1"/>
      <c r="AQ2118" s="1">
        <v>394</v>
      </c>
      <c r="AR2118" s="1"/>
      <c r="AS2118" s="7"/>
      <c r="AT2118" s="7"/>
      <c r="AU2118" s="7"/>
      <c r="AV2118" s="7"/>
      <c r="AW2118" s="1"/>
      <c r="AX2118" s="1"/>
      <c r="AY2118" s="7"/>
      <c r="AZ2118" s="1">
        <v>7</v>
      </c>
      <c r="BA2118" s="7"/>
      <c r="BB2118" s="7"/>
      <c r="BC2118" s="7"/>
      <c r="BD2118" s="7"/>
      <c r="BE2118" s="7"/>
      <c r="BF2118" s="7"/>
      <c r="BG2118" s="3"/>
      <c r="BH2118" s="7"/>
      <c r="BI2118" s="7"/>
      <c r="BJ2118" s="7"/>
      <c r="BK2118" s="1"/>
      <c r="BL2118" s="1"/>
      <c r="BM2118" s="1"/>
      <c r="BN2118" s="7"/>
      <c r="BO2118" s="7"/>
      <c r="BP2118" s="1"/>
      <c r="BQ2118" s="7"/>
      <c r="BR2118" s="1">
        <v>78184</v>
      </c>
      <c r="BS2118" s="1">
        <v>77353</v>
      </c>
      <c r="BT2118" s="1">
        <v>831</v>
      </c>
      <c r="BU2118" s="1"/>
      <c r="BV2118" s="1">
        <v>0</v>
      </c>
      <c r="BW2118" s="1"/>
    </row>
    <row r="2119" spans="1:75" s="21" customFormat="1">
      <c r="A2119" s="21" t="s">
        <v>178</v>
      </c>
      <c r="B2119" s="22">
        <v>39756</v>
      </c>
      <c r="C2119" s="21" t="s">
        <v>179</v>
      </c>
      <c r="D2119" s="23">
        <v>2008</v>
      </c>
      <c r="E2119" s="21" t="str">
        <f t="shared" si="425"/>
        <v>z-TotalsGeneral2008</v>
      </c>
      <c r="F2119" s="29">
        <v>3630118</v>
      </c>
      <c r="G2119" s="29"/>
      <c r="H2119" s="29"/>
      <c r="I2119" s="29"/>
      <c r="J2119" s="29"/>
      <c r="K2119" s="6">
        <f t="shared" si="426"/>
        <v>0</v>
      </c>
      <c r="M2119" s="29"/>
      <c r="N2119" s="29">
        <v>3071587</v>
      </c>
      <c r="O2119" s="29">
        <v>3071587</v>
      </c>
      <c r="P2119" s="29"/>
      <c r="Q2119" s="7"/>
      <c r="R2119" s="29"/>
      <c r="S2119" s="7"/>
      <c r="T2119" s="7"/>
      <c r="U2119" s="7"/>
      <c r="V2119" s="7"/>
      <c r="W2119" s="7"/>
      <c r="X2119" s="29"/>
      <c r="Y2119" s="38"/>
      <c r="Z2119" s="29">
        <v>61934</v>
      </c>
      <c r="AA2119" s="29">
        <v>30389</v>
      </c>
      <c r="AB2119" s="29">
        <v>48746</v>
      </c>
      <c r="AC2119" s="29">
        <v>525</v>
      </c>
      <c r="AD2119" s="7"/>
      <c r="AE2119" s="7"/>
      <c r="AF2119" s="7"/>
      <c r="AG2119" s="7"/>
      <c r="AH2119" s="29"/>
      <c r="AI2119" s="29"/>
      <c r="AJ2119" s="7"/>
      <c r="AK2119" s="7"/>
      <c r="AL2119" s="7"/>
      <c r="AM2119" s="7"/>
      <c r="AN2119" s="29"/>
      <c r="AO2119" s="29">
        <v>54047</v>
      </c>
      <c r="AP2119" s="29"/>
      <c r="AQ2119" s="29">
        <v>40786</v>
      </c>
      <c r="AR2119" s="29"/>
      <c r="AS2119" s="7"/>
      <c r="AT2119" s="7"/>
      <c r="AU2119" s="7"/>
      <c r="AV2119" s="7"/>
      <c r="AW2119" s="29"/>
      <c r="AX2119" s="29"/>
      <c r="AY2119" s="7"/>
      <c r="AZ2119" s="29">
        <v>40869</v>
      </c>
      <c r="BA2119" s="7"/>
      <c r="BB2119" s="7"/>
      <c r="BC2119" s="7"/>
      <c r="BD2119" s="7"/>
      <c r="BE2119" s="7"/>
      <c r="BF2119" s="7"/>
      <c r="BG2119" s="29"/>
      <c r="BH2119" s="7"/>
      <c r="BI2119" s="7"/>
      <c r="BJ2119" s="7"/>
      <c r="BK2119" s="29"/>
      <c r="BL2119" s="29"/>
      <c r="BM2119" s="29"/>
      <c r="BN2119" s="7"/>
      <c r="BO2119" s="7"/>
      <c r="BP2119" s="29"/>
      <c r="BQ2119" s="7"/>
      <c r="BR2119" s="29">
        <v>2724828</v>
      </c>
      <c r="BS2119" s="29">
        <v>2678075</v>
      </c>
      <c r="BT2119" s="29">
        <v>46753</v>
      </c>
      <c r="BU2119" s="29"/>
      <c r="BV2119" s="29">
        <v>297799</v>
      </c>
      <c r="BW2119" s="29"/>
    </row>
    <row r="2120" spans="1:75">
      <c r="A2120" s="4" t="s">
        <v>98</v>
      </c>
      <c r="B2120" s="18">
        <v>39679</v>
      </c>
      <c r="C2120" s="4" t="s">
        <v>220</v>
      </c>
      <c r="D2120" s="5">
        <v>2008</v>
      </c>
      <c r="E2120" s="4" t="str">
        <f t="shared" si="425"/>
        <v>AdamsPrimary2008</v>
      </c>
      <c r="F2120" s="4">
        <v>5968</v>
      </c>
      <c r="K2120" s="6">
        <f t="shared" si="426"/>
        <v>0</v>
      </c>
      <c r="M2120" s="4">
        <v>5949</v>
      </c>
      <c r="O2120" s="4">
        <v>2804</v>
      </c>
      <c r="Q2120" s="6"/>
      <c r="S2120" s="6"/>
      <c r="T2120" s="6"/>
      <c r="U2120" s="6"/>
      <c r="V2120" s="6"/>
      <c r="W2120" s="6"/>
      <c r="Z2120" s="4">
        <v>20</v>
      </c>
      <c r="AA2120" s="4">
        <v>6</v>
      </c>
      <c r="AD2120" s="6"/>
      <c r="AE2120" s="6"/>
      <c r="AF2120" s="6"/>
      <c r="AG2120" s="6"/>
      <c r="AJ2120" s="6"/>
      <c r="AK2120" s="6"/>
      <c r="AL2120" s="6"/>
      <c r="AM2120" s="6"/>
      <c r="AO2120" s="4">
        <v>1</v>
      </c>
      <c r="AQ2120" s="4">
        <v>1</v>
      </c>
      <c r="AS2120" s="6"/>
      <c r="AT2120" s="6"/>
      <c r="AU2120" s="6"/>
      <c r="AV2120" s="6"/>
      <c r="AY2120" s="6"/>
      <c r="BA2120" s="6"/>
      <c r="BB2120" s="6"/>
      <c r="BC2120" s="6"/>
      <c r="BD2120" s="6"/>
      <c r="BE2120" s="6"/>
      <c r="BF2120" s="6"/>
      <c r="BH2120" s="6"/>
      <c r="BI2120" s="6"/>
      <c r="BJ2120" s="6"/>
      <c r="BN2120" s="6"/>
      <c r="BO2120" s="6"/>
      <c r="BQ2120" s="6"/>
      <c r="BR2120" s="4">
        <v>2846</v>
      </c>
      <c r="BS2120" s="4">
        <v>2797</v>
      </c>
      <c r="BV2120" s="4">
        <v>1</v>
      </c>
    </row>
    <row r="2121" spans="1:75">
      <c r="A2121" s="4" t="s">
        <v>101</v>
      </c>
      <c r="B2121" s="18">
        <v>39679</v>
      </c>
      <c r="C2121" s="4" t="s">
        <v>220</v>
      </c>
      <c r="D2121" s="5">
        <v>2008</v>
      </c>
      <c r="E2121" s="4" t="str">
        <f t="shared" si="425"/>
        <v>AsotinPrimary2008</v>
      </c>
      <c r="F2121" s="4">
        <v>11824</v>
      </c>
      <c r="K2121" s="6">
        <f t="shared" si="426"/>
        <v>0</v>
      </c>
      <c r="M2121" s="4">
        <v>11824</v>
      </c>
      <c r="O2121" s="4">
        <v>5657</v>
      </c>
      <c r="Q2121" s="6"/>
      <c r="S2121" s="6"/>
      <c r="T2121" s="6"/>
      <c r="U2121" s="6"/>
      <c r="V2121" s="6"/>
      <c r="W2121" s="6"/>
      <c r="Z2121" s="4">
        <v>30</v>
      </c>
      <c r="AA2121" s="4">
        <v>10</v>
      </c>
      <c r="AD2121" s="6"/>
      <c r="AE2121" s="6"/>
      <c r="AF2121" s="6"/>
      <c r="AG2121" s="6"/>
      <c r="AJ2121" s="6"/>
      <c r="AK2121" s="6"/>
      <c r="AL2121" s="6"/>
      <c r="AM2121" s="6"/>
      <c r="AO2121" s="4">
        <v>0</v>
      </c>
      <c r="AQ2121" s="4">
        <v>0</v>
      </c>
      <c r="AS2121" s="6"/>
      <c r="AT2121" s="6"/>
      <c r="AU2121" s="6"/>
      <c r="AV2121" s="6"/>
      <c r="AY2121" s="6"/>
      <c r="BA2121" s="6"/>
      <c r="BB2121" s="6"/>
      <c r="BC2121" s="6"/>
      <c r="BD2121" s="6"/>
      <c r="BE2121" s="6"/>
      <c r="BF2121" s="6"/>
      <c r="BH2121" s="6"/>
      <c r="BI2121" s="6"/>
      <c r="BJ2121" s="6"/>
      <c r="BN2121" s="6"/>
      <c r="BO2121" s="6"/>
      <c r="BQ2121" s="6"/>
      <c r="BR2121" s="4">
        <v>5793</v>
      </c>
      <c r="BS2121" s="4">
        <v>5657</v>
      </c>
      <c r="BV2121" s="4">
        <v>0</v>
      </c>
    </row>
    <row r="2122" spans="1:75">
      <c r="A2122" s="4" t="s">
        <v>103</v>
      </c>
      <c r="B2122" s="18">
        <v>39679</v>
      </c>
      <c r="C2122" s="4" t="s">
        <v>220</v>
      </c>
      <c r="D2122" s="5">
        <v>2008</v>
      </c>
      <c r="E2122" s="4" t="str">
        <f t="shared" si="425"/>
        <v>BentonPrimary2008</v>
      </c>
      <c r="F2122" s="4">
        <v>81469</v>
      </c>
      <c r="K2122" s="6">
        <f t="shared" si="426"/>
        <v>0</v>
      </c>
      <c r="M2122" s="4">
        <v>81044</v>
      </c>
      <c r="O2122" s="4">
        <v>40629</v>
      </c>
      <c r="Q2122" s="6"/>
      <c r="S2122" s="6"/>
      <c r="T2122" s="6"/>
      <c r="U2122" s="6"/>
      <c r="V2122" s="6"/>
      <c r="W2122" s="6"/>
      <c r="Z2122" s="4">
        <v>452</v>
      </c>
      <c r="AA2122" s="4">
        <v>119</v>
      </c>
      <c r="AD2122" s="6"/>
      <c r="AE2122" s="6"/>
      <c r="AF2122" s="6"/>
      <c r="AG2122" s="6"/>
      <c r="AJ2122" s="6"/>
      <c r="AK2122" s="6"/>
      <c r="AL2122" s="6"/>
      <c r="AM2122" s="6"/>
      <c r="AO2122" s="4">
        <v>0</v>
      </c>
      <c r="AQ2122" s="4">
        <v>0</v>
      </c>
      <c r="AS2122" s="6"/>
      <c r="AT2122" s="6"/>
      <c r="AU2122" s="6"/>
      <c r="AV2122" s="6"/>
      <c r="AY2122" s="6"/>
      <c r="BA2122" s="6"/>
      <c r="BB2122" s="6"/>
      <c r="BC2122" s="6"/>
      <c r="BD2122" s="6"/>
      <c r="BE2122" s="6"/>
      <c r="BF2122" s="6"/>
      <c r="BH2122" s="6"/>
      <c r="BI2122" s="6"/>
      <c r="BJ2122" s="6"/>
      <c r="BN2122" s="6"/>
      <c r="BO2122" s="6"/>
      <c r="BQ2122" s="6"/>
      <c r="BR2122" s="4">
        <v>41846</v>
      </c>
      <c r="BS2122" s="4">
        <v>40509</v>
      </c>
      <c r="BV2122" s="4">
        <v>2</v>
      </c>
    </row>
    <row r="2123" spans="1:75">
      <c r="A2123" s="4" t="s">
        <v>105</v>
      </c>
      <c r="B2123" s="18">
        <v>39679</v>
      </c>
      <c r="C2123" s="4" t="s">
        <v>220</v>
      </c>
      <c r="D2123" s="5">
        <v>2008</v>
      </c>
      <c r="E2123" s="4" t="str">
        <f t="shared" si="425"/>
        <v>ChelanPrimary2008</v>
      </c>
      <c r="F2123" s="4">
        <v>36970</v>
      </c>
      <c r="K2123" s="6">
        <f t="shared" si="426"/>
        <v>0</v>
      </c>
      <c r="M2123" s="4">
        <v>36970</v>
      </c>
      <c r="O2123" s="4">
        <v>18177</v>
      </c>
      <c r="Q2123" s="6"/>
      <c r="S2123" s="6"/>
      <c r="T2123" s="6"/>
      <c r="U2123" s="6"/>
      <c r="V2123" s="6"/>
      <c r="W2123" s="6"/>
      <c r="Z2123" s="4">
        <v>173</v>
      </c>
      <c r="AA2123" s="4">
        <v>58</v>
      </c>
      <c r="AD2123" s="6"/>
      <c r="AE2123" s="6"/>
      <c r="AF2123" s="6"/>
      <c r="AG2123" s="6"/>
      <c r="AJ2123" s="6"/>
      <c r="AK2123" s="6"/>
      <c r="AL2123" s="6"/>
      <c r="AM2123" s="6"/>
      <c r="AO2123" s="4">
        <v>3</v>
      </c>
      <c r="AQ2123" s="4">
        <v>3</v>
      </c>
      <c r="AS2123" s="6"/>
      <c r="AT2123" s="6"/>
      <c r="AU2123" s="6"/>
      <c r="AV2123" s="6"/>
      <c r="AY2123" s="6"/>
      <c r="BA2123" s="6"/>
      <c r="BB2123" s="6"/>
      <c r="BC2123" s="6"/>
      <c r="BD2123" s="6"/>
      <c r="BE2123" s="6"/>
      <c r="BF2123" s="6"/>
      <c r="BH2123" s="6"/>
      <c r="BI2123" s="6"/>
      <c r="BJ2123" s="6"/>
      <c r="BN2123" s="6"/>
      <c r="BO2123" s="6"/>
      <c r="BQ2123" s="6"/>
      <c r="BR2123" s="4">
        <v>18271</v>
      </c>
      <c r="BS2123" s="4">
        <v>18116</v>
      </c>
      <c r="BV2123" s="4">
        <v>21</v>
      </c>
    </row>
    <row r="2124" spans="1:75">
      <c r="A2124" s="4" t="s">
        <v>107</v>
      </c>
      <c r="B2124" s="18">
        <v>39679</v>
      </c>
      <c r="C2124" s="4" t="s">
        <v>220</v>
      </c>
      <c r="D2124" s="5">
        <v>2008</v>
      </c>
      <c r="E2124" s="4" t="str">
        <f t="shared" si="425"/>
        <v>ClallamPrimary2008</v>
      </c>
      <c r="F2124" s="4">
        <v>44146</v>
      </c>
      <c r="K2124" s="6">
        <f t="shared" si="426"/>
        <v>0</v>
      </c>
      <c r="M2124" s="4">
        <v>44146</v>
      </c>
      <c r="O2124" s="4">
        <v>23644</v>
      </c>
      <c r="Q2124" s="6"/>
      <c r="S2124" s="6"/>
      <c r="T2124" s="6"/>
      <c r="U2124" s="6"/>
      <c r="V2124" s="6"/>
      <c r="W2124" s="6"/>
      <c r="Z2124" s="4">
        <v>338</v>
      </c>
      <c r="AA2124" s="4">
        <v>82</v>
      </c>
      <c r="AD2124" s="6"/>
      <c r="AE2124" s="6"/>
      <c r="AF2124" s="6"/>
      <c r="AG2124" s="6"/>
      <c r="AJ2124" s="6"/>
      <c r="AK2124" s="6"/>
      <c r="AL2124" s="6"/>
      <c r="AM2124" s="6"/>
      <c r="AO2124" s="4">
        <v>2</v>
      </c>
      <c r="AQ2124" s="4">
        <v>2</v>
      </c>
      <c r="AS2124" s="6"/>
      <c r="AT2124" s="6"/>
      <c r="AU2124" s="6"/>
      <c r="AV2124" s="6"/>
      <c r="AY2124" s="6"/>
      <c r="BA2124" s="6"/>
      <c r="BB2124" s="6"/>
      <c r="BC2124" s="6"/>
      <c r="BD2124" s="6"/>
      <c r="BE2124" s="6"/>
      <c r="BF2124" s="6"/>
      <c r="BH2124" s="6"/>
      <c r="BI2124" s="6"/>
      <c r="BJ2124" s="6"/>
      <c r="BN2124" s="6"/>
      <c r="BO2124" s="6"/>
      <c r="BQ2124" s="6"/>
      <c r="BR2124" s="4">
        <v>23649</v>
      </c>
      <c r="BS2124" s="4">
        <v>23483</v>
      </c>
      <c r="BV2124" s="4">
        <v>2</v>
      </c>
    </row>
    <row r="2125" spans="1:75">
      <c r="A2125" s="4" t="s">
        <v>109</v>
      </c>
      <c r="B2125" s="18">
        <v>39679</v>
      </c>
      <c r="C2125" s="4" t="s">
        <v>220</v>
      </c>
      <c r="D2125" s="5">
        <v>2008</v>
      </c>
      <c r="E2125" s="4" t="str">
        <f t="shared" si="425"/>
        <v>ClarkPrimary2008</v>
      </c>
      <c r="F2125" s="4">
        <v>203100</v>
      </c>
      <c r="K2125" s="6">
        <f t="shared" si="426"/>
        <v>0</v>
      </c>
      <c r="M2125" s="4">
        <v>201059</v>
      </c>
      <c r="O2125" s="4">
        <v>76984</v>
      </c>
      <c r="Q2125" s="6"/>
      <c r="S2125" s="6"/>
      <c r="T2125" s="6"/>
      <c r="U2125" s="6"/>
      <c r="V2125" s="6"/>
      <c r="W2125" s="6"/>
      <c r="Z2125" s="4">
        <v>2041</v>
      </c>
      <c r="AA2125" s="4">
        <v>539</v>
      </c>
      <c r="AD2125" s="6"/>
      <c r="AE2125" s="6"/>
      <c r="AF2125" s="6"/>
      <c r="AG2125" s="6"/>
      <c r="AJ2125" s="6"/>
      <c r="AK2125" s="6"/>
      <c r="AL2125" s="6"/>
      <c r="AM2125" s="6"/>
      <c r="AO2125" s="4">
        <v>4</v>
      </c>
      <c r="AQ2125" s="4">
        <v>4</v>
      </c>
      <c r="AS2125" s="6"/>
      <c r="AT2125" s="6"/>
      <c r="AU2125" s="6"/>
      <c r="AV2125" s="6"/>
      <c r="AY2125" s="6"/>
      <c r="BA2125" s="6"/>
      <c r="BB2125" s="6"/>
      <c r="BC2125" s="6"/>
      <c r="BD2125" s="6"/>
      <c r="BE2125" s="6"/>
      <c r="BF2125" s="6"/>
      <c r="BH2125" s="6"/>
      <c r="BI2125" s="6"/>
      <c r="BJ2125" s="6"/>
      <c r="BN2125" s="6"/>
      <c r="BO2125" s="6"/>
      <c r="BQ2125" s="6"/>
      <c r="BR2125" s="4">
        <v>77409</v>
      </c>
      <c r="BS2125" s="4">
        <v>76441</v>
      </c>
      <c r="BV2125" s="4">
        <v>4</v>
      </c>
    </row>
    <row r="2126" spans="1:75">
      <c r="A2126" s="4" t="s">
        <v>111</v>
      </c>
      <c r="B2126" s="18">
        <v>39679</v>
      </c>
      <c r="C2126" s="4" t="s">
        <v>220</v>
      </c>
      <c r="D2126" s="5">
        <v>2008</v>
      </c>
      <c r="E2126" s="4" t="str">
        <f t="shared" si="425"/>
        <v>ColumbiaPrimary2008</v>
      </c>
      <c r="F2126" s="4">
        <v>2469</v>
      </c>
      <c r="K2126" s="6">
        <f t="shared" si="426"/>
        <v>0</v>
      </c>
      <c r="M2126" s="4">
        <v>2512</v>
      </c>
      <c r="O2126" s="4">
        <v>1644</v>
      </c>
      <c r="Q2126" s="6"/>
      <c r="S2126" s="6"/>
      <c r="T2126" s="6"/>
      <c r="U2126" s="6"/>
      <c r="V2126" s="6"/>
      <c r="W2126" s="6"/>
      <c r="Z2126" s="4">
        <v>17</v>
      </c>
      <c r="AA2126" s="4">
        <v>6</v>
      </c>
      <c r="AD2126" s="6"/>
      <c r="AE2126" s="6"/>
      <c r="AF2126" s="6"/>
      <c r="AG2126" s="6"/>
      <c r="AJ2126" s="6"/>
      <c r="AK2126" s="6"/>
      <c r="AL2126" s="6"/>
      <c r="AM2126" s="6"/>
      <c r="AO2126" s="4">
        <v>0</v>
      </c>
      <c r="AQ2126" s="4">
        <v>0</v>
      </c>
      <c r="AS2126" s="6"/>
      <c r="AT2126" s="6"/>
      <c r="AU2126" s="6"/>
      <c r="AV2126" s="6"/>
      <c r="AY2126" s="6"/>
      <c r="BA2126" s="6"/>
      <c r="BB2126" s="6"/>
      <c r="BC2126" s="6"/>
      <c r="BD2126" s="6"/>
      <c r="BE2126" s="6"/>
      <c r="BF2126" s="6"/>
      <c r="BH2126" s="6"/>
      <c r="BI2126" s="6"/>
      <c r="BJ2126" s="6"/>
      <c r="BN2126" s="6"/>
      <c r="BO2126" s="6"/>
      <c r="BQ2126" s="6"/>
      <c r="BR2126" s="4">
        <v>1647</v>
      </c>
      <c r="BS2126" s="4">
        <v>1638</v>
      </c>
      <c r="BV2126" s="4">
        <v>0</v>
      </c>
    </row>
    <row r="2127" spans="1:75">
      <c r="A2127" s="4" t="s">
        <v>113</v>
      </c>
      <c r="B2127" s="18">
        <v>39679</v>
      </c>
      <c r="C2127" s="4" t="s">
        <v>220</v>
      </c>
      <c r="D2127" s="5">
        <v>2008</v>
      </c>
      <c r="E2127" s="4" t="str">
        <f t="shared" si="425"/>
        <v>CowlitzPrimary2008</v>
      </c>
      <c r="F2127" s="4">
        <v>53724</v>
      </c>
      <c r="K2127" s="6">
        <f t="shared" si="426"/>
        <v>0</v>
      </c>
      <c r="M2127" s="4">
        <v>53529</v>
      </c>
      <c r="O2127" s="4">
        <v>22837</v>
      </c>
      <c r="Q2127" s="6"/>
      <c r="S2127" s="6"/>
      <c r="T2127" s="6"/>
      <c r="U2127" s="6"/>
      <c r="V2127" s="6"/>
      <c r="W2127" s="6"/>
      <c r="Z2127" s="4">
        <v>398</v>
      </c>
      <c r="AA2127" s="4">
        <v>55</v>
      </c>
      <c r="AD2127" s="6"/>
      <c r="AE2127" s="6"/>
      <c r="AF2127" s="6"/>
      <c r="AG2127" s="6"/>
      <c r="AJ2127" s="6"/>
      <c r="AK2127" s="6"/>
      <c r="AL2127" s="6"/>
      <c r="AM2127" s="6"/>
      <c r="AO2127" s="4">
        <v>0</v>
      </c>
      <c r="AQ2127" s="4">
        <v>0</v>
      </c>
      <c r="AS2127" s="6"/>
      <c r="AT2127" s="6"/>
      <c r="AU2127" s="6"/>
      <c r="AV2127" s="6"/>
      <c r="AY2127" s="6"/>
      <c r="BA2127" s="6"/>
      <c r="BB2127" s="6"/>
      <c r="BC2127" s="6"/>
      <c r="BD2127" s="6"/>
      <c r="BE2127" s="6"/>
      <c r="BF2127" s="6"/>
      <c r="BH2127" s="6"/>
      <c r="BI2127" s="6"/>
      <c r="BJ2127" s="6"/>
      <c r="BN2127" s="6"/>
      <c r="BO2127" s="6"/>
      <c r="BQ2127" s="6"/>
      <c r="BR2127" s="4">
        <v>23055</v>
      </c>
      <c r="BS2127" s="4">
        <v>22837</v>
      </c>
      <c r="BV2127" s="4">
        <v>0</v>
      </c>
    </row>
    <row r="2128" spans="1:75">
      <c r="A2128" s="4" t="s">
        <v>115</v>
      </c>
      <c r="B2128" s="18">
        <v>39679</v>
      </c>
      <c r="C2128" s="4" t="s">
        <v>220</v>
      </c>
      <c r="D2128" s="5">
        <v>2008</v>
      </c>
      <c r="E2128" s="4" t="str">
        <f t="shared" si="425"/>
        <v>DouglasPrimary2008</v>
      </c>
      <c r="F2128" s="4">
        <v>18114</v>
      </c>
      <c r="K2128" s="6">
        <f t="shared" si="426"/>
        <v>0</v>
      </c>
      <c r="M2128" s="4">
        <v>18114</v>
      </c>
      <c r="O2128" s="4">
        <v>8972</v>
      </c>
      <c r="Q2128" s="6"/>
      <c r="S2128" s="6"/>
      <c r="T2128" s="6"/>
      <c r="U2128" s="6"/>
      <c r="V2128" s="6"/>
      <c r="W2128" s="6"/>
      <c r="Z2128" s="4">
        <v>112</v>
      </c>
      <c r="AA2128" s="4">
        <v>29</v>
      </c>
      <c r="AD2128" s="6"/>
      <c r="AE2128" s="6"/>
      <c r="AF2128" s="6"/>
      <c r="AG2128" s="6"/>
      <c r="AJ2128" s="6"/>
      <c r="AK2128" s="6"/>
      <c r="AL2128" s="6"/>
      <c r="AM2128" s="6"/>
      <c r="AO2128" s="4">
        <v>0</v>
      </c>
      <c r="AQ2128" s="4">
        <v>0</v>
      </c>
      <c r="AS2128" s="6"/>
      <c r="AT2128" s="6"/>
      <c r="AU2128" s="6"/>
      <c r="AV2128" s="6"/>
      <c r="AY2128" s="6"/>
      <c r="BA2128" s="6"/>
      <c r="BB2128" s="6"/>
      <c r="BC2128" s="6"/>
      <c r="BD2128" s="6"/>
      <c r="BE2128" s="6"/>
      <c r="BF2128" s="6"/>
      <c r="BH2128" s="6"/>
      <c r="BI2128" s="6"/>
      <c r="BJ2128" s="6"/>
      <c r="BN2128" s="6"/>
      <c r="BO2128" s="6"/>
      <c r="BQ2128" s="6"/>
      <c r="BR2128" s="4">
        <v>9067</v>
      </c>
      <c r="BS2128" s="4">
        <v>8972</v>
      </c>
      <c r="BV2128" s="4">
        <v>0</v>
      </c>
    </row>
    <row r="2129" spans="1:74">
      <c r="A2129" s="4" t="s">
        <v>117</v>
      </c>
      <c r="B2129" s="18">
        <v>39679</v>
      </c>
      <c r="C2129" s="4" t="s">
        <v>220</v>
      </c>
      <c r="D2129" s="5">
        <v>2008</v>
      </c>
      <c r="E2129" s="4" t="str">
        <f t="shared" si="425"/>
        <v>FerryPrimary2008</v>
      </c>
      <c r="F2129" s="4">
        <v>4060</v>
      </c>
      <c r="K2129" s="6">
        <f t="shared" si="426"/>
        <v>0</v>
      </c>
      <c r="M2129" s="4">
        <v>4033</v>
      </c>
      <c r="O2129" s="4">
        <v>2154</v>
      </c>
      <c r="Q2129" s="6"/>
      <c r="S2129" s="6"/>
      <c r="T2129" s="6"/>
      <c r="U2129" s="6"/>
      <c r="V2129" s="6"/>
      <c r="W2129" s="6"/>
      <c r="Z2129" s="4">
        <v>27</v>
      </c>
      <c r="AA2129" s="4">
        <v>7</v>
      </c>
      <c r="AD2129" s="6"/>
      <c r="AE2129" s="6"/>
      <c r="AF2129" s="6"/>
      <c r="AG2129" s="6"/>
      <c r="AJ2129" s="6"/>
      <c r="AK2129" s="6"/>
      <c r="AL2129" s="6"/>
      <c r="AM2129" s="6"/>
      <c r="AO2129" s="4">
        <v>0</v>
      </c>
      <c r="AQ2129" s="4">
        <v>0</v>
      </c>
      <c r="AS2129" s="6"/>
      <c r="AT2129" s="6"/>
      <c r="AU2129" s="6"/>
      <c r="AV2129" s="6"/>
      <c r="AY2129" s="6"/>
      <c r="BA2129" s="6"/>
      <c r="BB2129" s="6"/>
      <c r="BC2129" s="6"/>
      <c r="BD2129" s="6"/>
      <c r="BE2129" s="6"/>
      <c r="BF2129" s="6"/>
      <c r="BH2129" s="6"/>
      <c r="BI2129" s="6"/>
      <c r="BJ2129" s="6"/>
      <c r="BN2129" s="6"/>
      <c r="BO2129" s="6"/>
      <c r="BQ2129" s="6"/>
      <c r="BR2129" s="4">
        <v>2147</v>
      </c>
      <c r="BS2129" s="4">
        <v>2147</v>
      </c>
      <c r="BV2129" s="4">
        <v>0</v>
      </c>
    </row>
    <row r="2130" spans="1:74">
      <c r="A2130" s="4" t="s">
        <v>119</v>
      </c>
      <c r="B2130" s="18">
        <v>39679</v>
      </c>
      <c r="C2130" s="4" t="s">
        <v>220</v>
      </c>
      <c r="D2130" s="5">
        <v>2008</v>
      </c>
      <c r="E2130" s="4" t="str">
        <f t="shared" si="425"/>
        <v>FranklinPrimary2008</v>
      </c>
      <c r="F2130" s="4">
        <v>21709</v>
      </c>
      <c r="K2130" s="6">
        <f t="shared" si="426"/>
        <v>0</v>
      </c>
      <c r="M2130" s="4">
        <v>21709</v>
      </c>
      <c r="O2130" s="4">
        <v>11638</v>
      </c>
      <c r="Q2130" s="6"/>
      <c r="S2130" s="6"/>
      <c r="T2130" s="6"/>
      <c r="U2130" s="6"/>
      <c r="V2130" s="6"/>
      <c r="W2130" s="6"/>
      <c r="Z2130" s="4">
        <v>111</v>
      </c>
      <c r="AA2130" s="4">
        <v>32</v>
      </c>
      <c r="AD2130" s="6"/>
      <c r="AE2130" s="6"/>
      <c r="AF2130" s="6"/>
      <c r="AG2130" s="6"/>
      <c r="AJ2130" s="6"/>
      <c r="AK2130" s="6"/>
      <c r="AL2130" s="6"/>
      <c r="AM2130" s="6"/>
      <c r="AO2130" s="4">
        <v>1</v>
      </c>
      <c r="AQ2130" s="4">
        <v>1</v>
      </c>
      <c r="AS2130" s="6"/>
      <c r="AT2130" s="6"/>
      <c r="AU2130" s="6"/>
      <c r="AV2130" s="6"/>
      <c r="AY2130" s="6"/>
      <c r="BA2130" s="6"/>
      <c r="BB2130" s="6"/>
      <c r="BC2130" s="6"/>
      <c r="BD2130" s="6"/>
      <c r="BE2130" s="6"/>
      <c r="BF2130" s="6"/>
      <c r="BH2130" s="6"/>
      <c r="BI2130" s="6"/>
      <c r="BJ2130" s="6"/>
      <c r="BN2130" s="6"/>
      <c r="BO2130" s="6"/>
      <c r="BQ2130" s="6"/>
      <c r="BR2130" s="4">
        <v>11846</v>
      </c>
      <c r="BS2130" s="4">
        <v>11638</v>
      </c>
      <c r="BV2130" s="4">
        <v>1</v>
      </c>
    </row>
    <row r="2131" spans="1:74">
      <c r="A2131" s="4" t="s">
        <v>121</v>
      </c>
      <c r="B2131" s="18">
        <v>39679</v>
      </c>
      <c r="C2131" s="4" t="s">
        <v>220</v>
      </c>
      <c r="D2131" s="5">
        <v>2008</v>
      </c>
      <c r="E2131" s="4" t="str">
        <f t="shared" si="425"/>
        <v>GarfieldPrimary2008</v>
      </c>
      <c r="F2131" s="4">
        <v>1479</v>
      </c>
      <c r="K2131" s="6">
        <f t="shared" si="426"/>
        <v>0</v>
      </c>
      <c r="M2131" s="4">
        <v>1479</v>
      </c>
      <c r="O2131" s="4">
        <v>841</v>
      </c>
      <c r="Q2131" s="6"/>
      <c r="S2131" s="6"/>
      <c r="T2131" s="6"/>
      <c r="U2131" s="6"/>
      <c r="V2131" s="6"/>
      <c r="W2131" s="6"/>
      <c r="Z2131" s="4">
        <v>34</v>
      </c>
      <c r="AA2131" s="4">
        <v>8</v>
      </c>
      <c r="AD2131" s="6"/>
      <c r="AE2131" s="6"/>
      <c r="AF2131" s="6"/>
      <c r="AG2131" s="6"/>
      <c r="AJ2131" s="6"/>
      <c r="AK2131" s="6"/>
      <c r="AL2131" s="6"/>
      <c r="AM2131" s="6"/>
      <c r="AO2131" s="4">
        <v>0</v>
      </c>
      <c r="AQ2131" s="4">
        <v>0</v>
      </c>
      <c r="AS2131" s="6"/>
      <c r="AT2131" s="6"/>
      <c r="AU2131" s="6"/>
      <c r="AV2131" s="6"/>
      <c r="AY2131" s="6"/>
      <c r="BA2131" s="6"/>
      <c r="BB2131" s="6"/>
      <c r="BC2131" s="6"/>
      <c r="BD2131" s="6"/>
      <c r="BE2131" s="6"/>
      <c r="BF2131" s="6"/>
      <c r="BH2131" s="6"/>
      <c r="BI2131" s="6"/>
      <c r="BJ2131" s="6"/>
      <c r="BN2131" s="6"/>
      <c r="BO2131" s="6"/>
      <c r="BQ2131" s="6"/>
      <c r="BR2131" s="4">
        <v>841</v>
      </c>
      <c r="BS2131" s="4">
        <v>841</v>
      </c>
      <c r="BV2131" s="4">
        <v>0</v>
      </c>
    </row>
    <row r="2132" spans="1:74">
      <c r="A2132" s="4" t="s">
        <v>123</v>
      </c>
      <c r="B2132" s="18">
        <v>39679</v>
      </c>
      <c r="C2132" s="4" t="s">
        <v>220</v>
      </c>
      <c r="D2132" s="5">
        <v>2008</v>
      </c>
      <c r="E2132" s="4" t="str">
        <f t="shared" si="425"/>
        <v>GrantPrimary2008</v>
      </c>
      <c r="F2132" s="4">
        <v>31237</v>
      </c>
      <c r="K2132" s="6">
        <f t="shared" si="426"/>
        <v>0</v>
      </c>
      <c r="M2132" s="4">
        <v>31237</v>
      </c>
      <c r="O2132" s="4">
        <v>15710</v>
      </c>
      <c r="Q2132" s="6"/>
      <c r="S2132" s="6"/>
      <c r="T2132" s="6"/>
      <c r="U2132" s="6"/>
      <c r="V2132" s="6"/>
      <c r="W2132" s="6"/>
      <c r="Z2132" s="4">
        <v>159</v>
      </c>
      <c r="AA2132" s="4">
        <v>45</v>
      </c>
      <c r="AD2132" s="6"/>
      <c r="AE2132" s="6"/>
      <c r="AF2132" s="6"/>
      <c r="AG2132" s="6"/>
      <c r="AJ2132" s="6"/>
      <c r="AK2132" s="6"/>
      <c r="AL2132" s="6"/>
      <c r="AM2132" s="6"/>
      <c r="AO2132" s="4">
        <v>15</v>
      </c>
      <c r="AQ2132" s="4">
        <v>15</v>
      </c>
      <c r="AS2132" s="6"/>
      <c r="AT2132" s="6"/>
      <c r="AU2132" s="6"/>
      <c r="AV2132" s="6"/>
      <c r="AY2132" s="6"/>
      <c r="BA2132" s="6"/>
      <c r="BB2132" s="6"/>
      <c r="BC2132" s="6"/>
      <c r="BD2132" s="6"/>
      <c r="BE2132" s="6"/>
      <c r="BF2132" s="6"/>
      <c r="BH2132" s="6"/>
      <c r="BI2132" s="6"/>
      <c r="BJ2132" s="6"/>
      <c r="BN2132" s="6"/>
      <c r="BO2132" s="6"/>
      <c r="BQ2132" s="6"/>
      <c r="BR2132" s="4">
        <v>15732</v>
      </c>
      <c r="BS2132" s="4">
        <v>15710</v>
      </c>
      <c r="BV2132" s="4">
        <v>15</v>
      </c>
    </row>
    <row r="2133" spans="1:74">
      <c r="A2133" s="4" t="s">
        <v>125</v>
      </c>
      <c r="B2133" s="18">
        <v>39679</v>
      </c>
      <c r="C2133" s="4" t="s">
        <v>220</v>
      </c>
      <c r="D2133" s="5">
        <v>2008</v>
      </c>
      <c r="E2133" s="4" t="str">
        <f t="shared" si="425"/>
        <v>Grays HarborPrimary2008</v>
      </c>
      <c r="F2133" s="4">
        <v>34813</v>
      </c>
      <c r="K2133" s="6">
        <f t="shared" si="426"/>
        <v>0</v>
      </c>
      <c r="M2133" s="4">
        <v>34887</v>
      </c>
      <c r="O2133" s="4">
        <v>18207</v>
      </c>
      <c r="Q2133" s="6"/>
      <c r="S2133" s="6"/>
      <c r="T2133" s="6"/>
      <c r="U2133" s="6"/>
      <c r="V2133" s="6"/>
      <c r="W2133" s="6"/>
      <c r="Z2133" s="4">
        <v>144</v>
      </c>
      <c r="AA2133" s="4">
        <v>21</v>
      </c>
      <c r="AD2133" s="6"/>
      <c r="AE2133" s="6"/>
      <c r="AF2133" s="6"/>
      <c r="AG2133" s="6"/>
      <c r="AJ2133" s="6"/>
      <c r="AK2133" s="6"/>
      <c r="AL2133" s="6"/>
      <c r="AM2133" s="6"/>
      <c r="AO2133" s="4">
        <v>3</v>
      </c>
      <c r="AQ2133" s="4">
        <v>3</v>
      </c>
      <c r="AS2133" s="6"/>
      <c r="AT2133" s="6"/>
      <c r="AU2133" s="6"/>
      <c r="AV2133" s="6"/>
      <c r="AY2133" s="6"/>
      <c r="BA2133" s="6"/>
      <c r="BB2133" s="6"/>
      <c r="BC2133" s="6"/>
      <c r="BD2133" s="6"/>
      <c r="BE2133" s="6"/>
      <c r="BF2133" s="6"/>
      <c r="BH2133" s="6"/>
      <c r="BI2133" s="6"/>
      <c r="BJ2133" s="6"/>
      <c r="BN2133" s="6"/>
      <c r="BO2133" s="6"/>
      <c r="BQ2133" s="6"/>
      <c r="BR2133" s="4">
        <v>18481</v>
      </c>
      <c r="BS2133" s="4">
        <v>18207</v>
      </c>
      <c r="BV2133" s="4">
        <v>3</v>
      </c>
    </row>
    <row r="2134" spans="1:74">
      <c r="A2134" s="4" t="s">
        <v>127</v>
      </c>
      <c r="B2134" s="18">
        <v>39679</v>
      </c>
      <c r="C2134" s="4" t="s">
        <v>220</v>
      </c>
      <c r="D2134" s="5">
        <v>2008</v>
      </c>
      <c r="E2134" s="4" t="str">
        <f t="shared" si="425"/>
        <v>IslandPrimary2008</v>
      </c>
      <c r="F2134" s="4">
        <v>44524</v>
      </c>
      <c r="K2134" s="6">
        <f t="shared" si="426"/>
        <v>0</v>
      </c>
      <c r="M2134" s="4">
        <v>45070</v>
      </c>
      <c r="O2134" s="4">
        <v>25813</v>
      </c>
      <c r="Q2134" s="6"/>
      <c r="S2134" s="6"/>
      <c r="T2134" s="6"/>
      <c r="U2134" s="6"/>
      <c r="V2134" s="6"/>
      <c r="W2134" s="6"/>
      <c r="Z2134" s="4">
        <v>2020</v>
      </c>
      <c r="AA2134" s="4">
        <v>514</v>
      </c>
      <c r="AD2134" s="6"/>
      <c r="AE2134" s="6"/>
      <c r="AF2134" s="6"/>
      <c r="AG2134" s="6"/>
      <c r="AJ2134" s="6"/>
      <c r="AK2134" s="6"/>
      <c r="AL2134" s="6"/>
      <c r="AM2134" s="6"/>
      <c r="AO2134" s="4">
        <v>27</v>
      </c>
      <c r="AQ2134" s="4">
        <v>27</v>
      </c>
      <c r="AS2134" s="6"/>
      <c r="AT2134" s="6"/>
      <c r="AU2134" s="6"/>
      <c r="AV2134" s="6"/>
      <c r="AY2134" s="6"/>
      <c r="BA2134" s="6"/>
      <c r="BB2134" s="6"/>
      <c r="BC2134" s="6"/>
      <c r="BD2134" s="6"/>
      <c r="BE2134" s="6"/>
      <c r="BF2134" s="6"/>
      <c r="BH2134" s="6"/>
      <c r="BI2134" s="6"/>
      <c r="BJ2134" s="6"/>
      <c r="BN2134" s="6"/>
      <c r="BO2134" s="6"/>
      <c r="BQ2134" s="6"/>
      <c r="BR2134" s="4">
        <v>26028</v>
      </c>
      <c r="BS2134" s="4">
        <v>25813</v>
      </c>
      <c r="BV2134" s="4">
        <v>27</v>
      </c>
    </row>
    <row r="2135" spans="1:74">
      <c r="A2135" s="4" t="s">
        <v>129</v>
      </c>
      <c r="B2135" s="18">
        <v>39679</v>
      </c>
      <c r="C2135" s="4" t="s">
        <v>220</v>
      </c>
      <c r="D2135" s="5">
        <v>2008</v>
      </c>
      <c r="E2135" s="4" t="str">
        <f t="shared" si="425"/>
        <v>JeffersonPrimary2008</v>
      </c>
      <c r="F2135" s="4">
        <v>21296</v>
      </c>
      <c r="K2135" s="6">
        <f t="shared" si="426"/>
        <v>0</v>
      </c>
      <c r="M2135" s="4">
        <v>21084</v>
      </c>
      <c r="O2135" s="4">
        <v>13631</v>
      </c>
      <c r="Q2135" s="6"/>
      <c r="S2135" s="6"/>
      <c r="T2135" s="6"/>
      <c r="U2135" s="6"/>
      <c r="V2135" s="6"/>
      <c r="W2135" s="6"/>
      <c r="Z2135" s="4">
        <v>212</v>
      </c>
      <c r="AA2135" s="4">
        <v>55</v>
      </c>
      <c r="AD2135" s="6"/>
      <c r="AE2135" s="6"/>
      <c r="AF2135" s="6"/>
      <c r="AG2135" s="6"/>
      <c r="AJ2135" s="6"/>
      <c r="AK2135" s="6"/>
      <c r="AL2135" s="6"/>
      <c r="AM2135" s="6"/>
      <c r="AO2135" s="4">
        <v>0</v>
      </c>
      <c r="AQ2135" s="4">
        <v>0</v>
      </c>
      <c r="AS2135" s="6"/>
      <c r="AT2135" s="6"/>
      <c r="AU2135" s="6"/>
      <c r="AV2135" s="6"/>
      <c r="AY2135" s="6"/>
      <c r="BA2135" s="6"/>
      <c r="BB2135" s="6"/>
      <c r="BC2135" s="6"/>
      <c r="BD2135" s="6"/>
      <c r="BE2135" s="6"/>
      <c r="BF2135" s="6"/>
      <c r="BH2135" s="6"/>
      <c r="BI2135" s="6"/>
      <c r="BJ2135" s="6"/>
      <c r="BN2135" s="6"/>
      <c r="BO2135" s="6"/>
      <c r="BQ2135" s="6"/>
      <c r="BR2135" s="4">
        <v>13596</v>
      </c>
      <c r="BS2135" s="4">
        <v>13576</v>
      </c>
      <c r="BV2135" s="4">
        <v>0</v>
      </c>
    </row>
    <row r="2136" spans="1:74">
      <c r="A2136" s="4" t="s">
        <v>131</v>
      </c>
      <c r="B2136" s="18">
        <v>39679</v>
      </c>
      <c r="C2136" s="4" t="s">
        <v>220</v>
      </c>
      <c r="D2136" s="5">
        <v>2008</v>
      </c>
      <c r="E2136" s="4" t="str">
        <f t="shared" si="425"/>
        <v>KingPrimary2008</v>
      </c>
      <c r="F2136" s="4">
        <v>1041892</v>
      </c>
      <c r="K2136" s="6">
        <f t="shared" si="426"/>
        <v>0</v>
      </c>
      <c r="M2136" s="4">
        <v>676924</v>
      </c>
      <c r="O2136" s="4">
        <v>363197</v>
      </c>
      <c r="Q2136" s="6"/>
      <c r="S2136" s="6"/>
      <c r="T2136" s="6"/>
      <c r="U2136" s="6"/>
      <c r="V2136" s="6"/>
      <c r="W2136" s="6"/>
      <c r="Z2136" s="4">
        <v>10876</v>
      </c>
      <c r="AA2136" s="4">
        <v>2615</v>
      </c>
      <c r="AD2136" s="6"/>
      <c r="AE2136" s="6"/>
      <c r="AF2136" s="6"/>
      <c r="AG2136" s="6"/>
      <c r="AJ2136" s="6"/>
      <c r="AK2136" s="6"/>
      <c r="AL2136" s="6"/>
      <c r="AM2136" s="6"/>
      <c r="AO2136" s="4">
        <v>3061</v>
      </c>
      <c r="AQ2136" s="4">
        <v>3061</v>
      </c>
      <c r="AS2136" s="6"/>
      <c r="AT2136" s="6"/>
      <c r="AU2136" s="6"/>
      <c r="AV2136" s="6"/>
      <c r="AY2136" s="6"/>
      <c r="BA2136" s="6"/>
      <c r="BB2136" s="6"/>
      <c r="BC2136" s="6"/>
      <c r="BD2136" s="6"/>
      <c r="BE2136" s="6"/>
      <c r="BF2136" s="6"/>
      <c r="BH2136" s="6"/>
      <c r="BI2136" s="6"/>
      <c r="BJ2136" s="6"/>
      <c r="BN2136" s="6"/>
      <c r="BO2136" s="6"/>
      <c r="BQ2136" s="6"/>
      <c r="BR2136" s="4">
        <v>310654</v>
      </c>
      <c r="BS2136" s="4">
        <v>301069</v>
      </c>
      <c r="BV2136" s="4">
        <v>59057</v>
      </c>
    </row>
    <row r="2137" spans="1:74">
      <c r="A2137" s="4" t="s">
        <v>133</v>
      </c>
      <c r="B2137" s="18">
        <v>39679</v>
      </c>
      <c r="C2137" s="4" t="s">
        <v>220</v>
      </c>
      <c r="D2137" s="5">
        <v>2008</v>
      </c>
      <c r="E2137" s="4" t="str">
        <f t="shared" si="425"/>
        <v>KitsapPrimary2008</v>
      </c>
      <c r="F2137" s="4">
        <v>137850</v>
      </c>
      <c r="K2137" s="6">
        <f t="shared" si="426"/>
        <v>0</v>
      </c>
      <c r="M2137" s="4">
        <v>138106</v>
      </c>
      <c r="O2137" s="4">
        <v>68468</v>
      </c>
      <c r="Q2137" s="6"/>
      <c r="S2137" s="6"/>
      <c r="T2137" s="6"/>
      <c r="U2137" s="6"/>
      <c r="V2137" s="6"/>
      <c r="W2137" s="6"/>
      <c r="Z2137" s="4">
        <v>5954</v>
      </c>
      <c r="AA2137" s="4">
        <v>1647</v>
      </c>
      <c r="AD2137" s="6"/>
      <c r="AE2137" s="6"/>
      <c r="AF2137" s="6"/>
      <c r="AG2137" s="6"/>
      <c r="AJ2137" s="6"/>
      <c r="AK2137" s="6"/>
      <c r="AL2137" s="6"/>
      <c r="AM2137" s="6"/>
      <c r="AO2137" s="4">
        <v>10</v>
      </c>
      <c r="AQ2137" s="4">
        <v>10</v>
      </c>
      <c r="AS2137" s="6"/>
      <c r="AT2137" s="6"/>
      <c r="AU2137" s="6"/>
      <c r="AV2137" s="6"/>
      <c r="AY2137" s="6"/>
      <c r="BA2137" s="6"/>
      <c r="BB2137" s="6"/>
      <c r="BC2137" s="6"/>
      <c r="BD2137" s="6"/>
      <c r="BE2137" s="6"/>
      <c r="BF2137" s="6"/>
      <c r="BH2137" s="6"/>
      <c r="BI2137" s="6"/>
      <c r="BJ2137" s="6"/>
      <c r="BN2137" s="6"/>
      <c r="BO2137" s="6"/>
      <c r="BQ2137" s="6"/>
      <c r="BR2137" s="4">
        <v>69124</v>
      </c>
      <c r="BS2137" s="4">
        <v>68361</v>
      </c>
      <c r="BV2137" s="4">
        <v>107</v>
      </c>
    </row>
    <row r="2138" spans="1:74">
      <c r="A2138" s="4" t="s">
        <v>135</v>
      </c>
      <c r="B2138" s="18">
        <v>39679</v>
      </c>
      <c r="C2138" s="4" t="s">
        <v>220</v>
      </c>
      <c r="D2138" s="5">
        <v>2008</v>
      </c>
      <c r="E2138" s="4" t="str">
        <f t="shared" si="425"/>
        <v>KittitasPrimary2008</v>
      </c>
      <c r="F2138" s="4">
        <v>19075</v>
      </c>
      <c r="K2138" s="6">
        <f t="shared" si="426"/>
        <v>0</v>
      </c>
      <c r="M2138" s="4">
        <v>19075</v>
      </c>
      <c r="O2138" s="4">
        <v>10419</v>
      </c>
      <c r="Q2138" s="6"/>
      <c r="S2138" s="6"/>
      <c r="T2138" s="6"/>
      <c r="U2138" s="6"/>
      <c r="V2138" s="6"/>
      <c r="W2138" s="6"/>
      <c r="Z2138" s="4">
        <v>102</v>
      </c>
      <c r="AA2138" s="4">
        <v>26</v>
      </c>
      <c r="AD2138" s="6"/>
      <c r="AE2138" s="6"/>
      <c r="AF2138" s="6"/>
      <c r="AG2138" s="6"/>
      <c r="AJ2138" s="6"/>
      <c r="AK2138" s="6"/>
      <c r="AL2138" s="6"/>
      <c r="AM2138" s="6"/>
      <c r="AO2138" s="4">
        <v>30</v>
      </c>
      <c r="AQ2138" s="4">
        <v>30</v>
      </c>
      <c r="AS2138" s="6"/>
      <c r="AT2138" s="6"/>
      <c r="AU2138" s="6"/>
      <c r="AV2138" s="6"/>
      <c r="AY2138" s="6"/>
      <c r="BA2138" s="6"/>
      <c r="BB2138" s="6"/>
      <c r="BC2138" s="6"/>
      <c r="BD2138" s="6"/>
      <c r="BE2138" s="6"/>
      <c r="BF2138" s="6"/>
      <c r="BH2138" s="6"/>
      <c r="BI2138" s="6"/>
      <c r="BJ2138" s="6"/>
      <c r="BN2138" s="6"/>
      <c r="BO2138" s="6"/>
      <c r="BQ2138" s="6"/>
      <c r="BR2138" s="4">
        <v>10504</v>
      </c>
      <c r="BS2138" s="4">
        <v>10389</v>
      </c>
      <c r="BV2138" s="4">
        <v>30</v>
      </c>
    </row>
    <row r="2139" spans="1:74">
      <c r="A2139" s="4" t="s">
        <v>137</v>
      </c>
      <c r="B2139" s="18">
        <v>39679</v>
      </c>
      <c r="C2139" s="4" t="s">
        <v>220</v>
      </c>
      <c r="D2139" s="5">
        <v>2008</v>
      </c>
      <c r="E2139" s="4" t="str">
        <f t="shared" si="425"/>
        <v>KlickitatPrimary2008</v>
      </c>
      <c r="F2139" s="4">
        <v>11680</v>
      </c>
      <c r="K2139" s="6">
        <f t="shared" si="426"/>
        <v>0</v>
      </c>
      <c r="M2139" s="4">
        <v>11680</v>
      </c>
      <c r="O2139" s="4">
        <v>5551</v>
      </c>
      <c r="Q2139" s="6"/>
      <c r="S2139" s="6"/>
      <c r="T2139" s="6"/>
      <c r="U2139" s="6"/>
      <c r="V2139" s="6"/>
      <c r="W2139" s="6"/>
      <c r="Z2139" s="4">
        <v>82</v>
      </c>
      <c r="AA2139" s="4">
        <v>21</v>
      </c>
      <c r="AD2139" s="6"/>
      <c r="AE2139" s="6"/>
      <c r="AF2139" s="6"/>
      <c r="AG2139" s="6"/>
      <c r="AJ2139" s="6"/>
      <c r="AK2139" s="6"/>
      <c r="AL2139" s="6"/>
      <c r="AM2139" s="6"/>
      <c r="AO2139" s="4">
        <v>2</v>
      </c>
      <c r="AQ2139" s="4">
        <v>2</v>
      </c>
      <c r="AS2139" s="6"/>
      <c r="AT2139" s="6"/>
      <c r="AU2139" s="6"/>
      <c r="AV2139" s="6"/>
      <c r="AY2139" s="6"/>
      <c r="BA2139" s="6"/>
      <c r="BB2139" s="6"/>
      <c r="BC2139" s="6"/>
      <c r="BD2139" s="6"/>
      <c r="BE2139" s="6"/>
      <c r="BF2139" s="6"/>
      <c r="BH2139" s="6"/>
      <c r="BI2139" s="6"/>
      <c r="BJ2139" s="6"/>
      <c r="BN2139" s="6"/>
      <c r="BO2139" s="6"/>
      <c r="BQ2139" s="6"/>
      <c r="BR2139" s="4">
        <v>5552</v>
      </c>
      <c r="BS2139" s="4">
        <v>5551</v>
      </c>
      <c r="BV2139" s="4">
        <v>2</v>
      </c>
    </row>
    <row r="2140" spans="1:74">
      <c r="A2140" s="4" t="s">
        <v>139</v>
      </c>
      <c r="B2140" s="18">
        <v>39679</v>
      </c>
      <c r="C2140" s="4" t="s">
        <v>220</v>
      </c>
      <c r="D2140" s="5">
        <v>2008</v>
      </c>
      <c r="E2140" s="4" t="str">
        <f t="shared" si="425"/>
        <v>LewisPrimary2008</v>
      </c>
      <c r="F2140" s="4">
        <v>40194</v>
      </c>
      <c r="K2140" s="6">
        <f t="shared" si="426"/>
        <v>0</v>
      </c>
      <c r="M2140" s="4">
        <v>40194</v>
      </c>
      <c r="O2140" s="4">
        <v>20583</v>
      </c>
      <c r="Q2140" s="6"/>
      <c r="S2140" s="6"/>
      <c r="T2140" s="6"/>
      <c r="U2140" s="6"/>
      <c r="V2140" s="6"/>
      <c r="W2140" s="6"/>
      <c r="Z2140" s="4">
        <v>210</v>
      </c>
      <c r="AA2140" s="4">
        <v>57</v>
      </c>
      <c r="AD2140" s="6"/>
      <c r="AE2140" s="6"/>
      <c r="AF2140" s="6"/>
      <c r="AG2140" s="6"/>
      <c r="AJ2140" s="6"/>
      <c r="AK2140" s="6"/>
      <c r="AL2140" s="6"/>
      <c r="AM2140" s="6"/>
      <c r="AO2140" s="4">
        <v>2</v>
      </c>
      <c r="AQ2140" s="4">
        <v>2</v>
      </c>
      <c r="AS2140" s="6"/>
      <c r="AT2140" s="6"/>
      <c r="AU2140" s="6"/>
      <c r="AV2140" s="6"/>
      <c r="AY2140" s="6"/>
      <c r="BA2140" s="6"/>
      <c r="BB2140" s="6"/>
      <c r="BC2140" s="6"/>
      <c r="BD2140" s="6"/>
      <c r="BE2140" s="6"/>
      <c r="BF2140" s="6"/>
      <c r="BH2140" s="6"/>
      <c r="BI2140" s="6"/>
      <c r="BJ2140" s="6"/>
      <c r="BN2140" s="6"/>
      <c r="BO2140" s="6"/>
      <c r="BQ2140" s="6"/>
      <c r="BR2140" s="4">
        <v>20864</v>
      </c>
      <c r="BS2140" s="4">
        <v>20583</v>
      </c>
      <c r="BV2140" s="4">
        <v>2</v>
      </c>
    </row>
    <row r="2141" spans="1:74">
      <c r="A2141" s="4" t="s">
        <v>141</v>
      </c>
      <c r="B2141" s="18">
        <v>39679</v>
      </c>
      <c r="C2141" s="4" t="s">
        <v>220</v>
      </c>
      <c r="D2141" s="5">
        <v>2008</v>
      </c>
      <c r="E2141" s="4" t="str">
        <f t="shared" si="425"/>
        <v>LincolnPrimary2008</v>
      </c>
      <c r="F2141" s="4">
        <v>6721</v>
      </c>
      <c r="K2141" s="6">
        <f t="shared" si="426"/>
        <v>0</v>
      </c>
      <c r="M2141" s="4">
        <v>6953</v>
      </c>
      <c r="O2141" s="4">
        <v>4206</v>
      </c>
      <c r="Q2141" s="6"/>
      <c r="S2141" s="6"/>
      <c r="T2141" s="6"/>
      <c r="U2141" s="6"/>
      <c r="V2141" s="6"/>
      <c r="W2141" s="6"/>
      <c r="Z2141" s="4">
        <v>105</v>
      </c>
      <c r="AA2141" s="4">
        <v>34</v>
      </c>
      <c r="AD2141" s="6"/>
      <c r="AE2141" s="6"/>
      <c r="AF2141" s="6"/>
      <c r="AG2141" s="6"/>
      <c r="AJ2141" s="6"/>
      <c r="AK2141" s="6"/>
      <c r="AL2141" s="6"/>
      <c r="AM2141" s="6"/>
      <c r="AO2141" s="4">
        <v>1</v>
      </c>
      <c r="AQ2141" s="4">
        <v>1</v>
      </c>
      <c r="AS2141" s="6"/>
      <c r="AT2141" s="6"/>
      <c r="AU2141" s="6"/>
      <c r="AV2141" s="6"/>
      <c r="AY2141" s="6"/>
      <c r="BA2141" s="6"/>
      <c r="BB2141" s="6"/>
      <c r="BC2141" s="6"/>
      <c r="BD2141" s="6"/>
      <c r="BE2141" s="6"/>
      <c r="BF2141" s="6"/>
      <c r="BH2141" s="6"/>
      <c r="BI2141" s="6"/>
      <c r="BJ2141" s="6"/>
      <c r="BN2141" s="6"/>
      <c r="BO2141" s="6"/>
      <c r="BQ2141" s="6"/>
      <c r="BR2141" s="4">
        <v>4206</v>
      </c>
      <c r="BS2141" s="4">
        <v>4205</v>
      </c>
      <c r="BV2141" s="4">
        <v>1</v>
      </c>
    </row>
    <row r="2142" spans="1:74">
      <c r="A2142" s="4" t="s">
        <v>143</v>
      </c>
      <c r="B2142" s="18">
        <v>39679</v>
      </c>
      <c r="C2142" s="4" t="s">
        <v>220</v>
      </c>
      <c r="D2142" s="5">
        <v>2008</v>
      </c>
      <c r="E2142" s="4" t="str">
        <f t="shared" si="425"/>
        <v>MasonPrimary2008</v>
      </c>
      <c r="F2142" s="4">
        <v>30946</v>
      </c>
      <c r="K2142" s="6">
        <f t="shared" si="426"/>
        <v>0</v>
      </c>
      <c r="M2142" s="4">
        <v>31123</v>
      </c>
      <c r="O2142" s="4">
        <v>17815</v>
      </c>
      <c r="Q2142" s="6"/>
      <c r="S2142" s="6"/>
      <c r="T2142" s="6"/>
      <c r="U2142" s="6"/>
      <c r="V2142" s="6"/>
      <c r="W2142" s="6"/>
      <c r="Z2142" s="4">
        <v>287</v>
      </c>
      <c r="AA2142" s="4">
        <v>73</v>
      </c>
      <c r="AD2142" s="6"/>
      <c r="AE2142" s="6"/>
      <c r="AF2142" s="6"/>
      <c r="AG2142" s="6"/>
      <c r="AJ2142" s="6"/>
      <c r="AK2142" s="6"/>
      <c r="AL2142" s="6"/>
      <c r="AM2142" s="6"/>
      <c r="AO2142" s="4">
        <v>0</v>
      </c>
      <c r="AQ2142" s="4">
        <v>0</v>
      </c>
      <c r="AS2142" s="6"/>
      <c r="AT2142" s="6"/>
      <c r="AU2142" s="6"/>
      <c r="AV2142" s="6"/>
      <c r="AY2142" s="6"/>
      <c r="BA2142" s="6"/>
      <c r="BB2142" s="6"/>
      <c r="BC2142" s="6"/>
      <c r="BD2142" s="6"/>
      <c r="BE2142" s="6"/>
      <c r="BF2142" s="6"/>
      <c r="BH2142" s="6"/>
      <c r="BI2142" s="6"/>
      <c r="BJ2142" s="6"/>
      <c r="BN2142" s="6"/>
      <c r="BO2142" s="6"/>
      <c r="BQ2142" s="6"/>
      <c r="BR2142" s="4">
        <v>18060</v>
      </c>
      <c r="BS2142" s="4">
        <v>17814</v>
      </c>
      <c r="BV2142" s="4">
        <v>1</v>
      </c>
    </row>
    <row r="2143" spans="1:74">
      <c r="A2143" s="4" t="s">
        <v>145</v>
      </c>
      <c r="B2143" s="18">
        <v>39679</v>
      </c>
      <c r="C2143" s="4" t="s">
        <v>220</v>
      </c>
      <c r="D2143" s="5">
        <v>2008</v>
      </c>
      <c r="E2143" s="4" t="str">
        <f t="shared" si="425"/>
        <v>OkanoganPrimary2008</v>
      </c>
      <c r="F2143" s="4">
        <v>19777</v>
      </c>
      <c r="K2143" s="6">
        <f t="shared" si="426"/>
        <v>0</v>
      </c>
      <c r="M2143" s="4">
        <v>20150</v>
      </c>
      <c r="O2143" s="4">
        <v>9328</v>
      </c>
      <c r="Q2143" s="6"/>
      <c r="S2143" s="6"/>
      <c r="T2143" s="6"/>
      <c r="U2143" s="6"/>
      <c r="V2143" s="6"/>
      <c r="W2143" s="6"/>
      <c r="Z2143" s="4">
        <v>137</v>
      </c>
      <c r="AA2143" s="4">
        <v>32</v>
      </c>
      <c r="AD2143" s="6"/>
      <c r="AE2143" s="6"/>
      <c r="AF2143" s="6"/>
      <c r="AG2143" s="6"/>
      <c r="AJ2143" s="6"/>
      <c r="AK2143" s="6"/>
      <c r="AL2143" s="6"/>
      <c r="AM2143" s="6"/>
      <c r="AO2143" s="4">
        <v>4</v>
      </c>
      <c r="AQ2143" s="4">
        <v>4</v>
      </c>
      <c r="AS2143" s="6"/>
      <c r="AT2143" s="6"/>
      <c r="AU2143" s="6"/>
      <c r="AV2143" s="6"/>
      <c r="AY2143" s="6"/>
      <c r="BA2143" s="6"/>
      <c r="BB2143" s="6"/>
      <c r="BC2143" s="6"/>
      <c r="BD2143" s="6"/>
      <c r="BE2143" s="6"/>
      <c r="BF2143" s="6"/>
      <c r="BH2143" s="6"/>
      <c r="BI2143" s="6"/>
      <c r="BJ2143" s="6"/>
      <c r="BN2143" s="6"/>
      <c r="BO2143" s="6"/>
      <c r="BQ2143" s="6"/>
      <c r="BR2143" s="4">
        <v>9456</v>
      </c>
      <c r="BS2143" s="4">
        <v>9291</v>
      </c>
      <c r="BV2143" s="4">
        <v>4</v>
      </c>
    </row>
    <row r="2144" spans="1:74">
      <c r="A2144" s="4" t="s">
        <v>147</v>
      </c>
      <c r="B2144" s="18">
        <v>39679</v>
      </c>
      <c r="C2144" s="4" t="s">
        <v>220</v>
      </c>
      <c r="D2144" s="5">
        <v>2008</v>
      </c>
      <c r="E2144" s="4" t="str">
        <f t="shared" si="425"/>
        <v>PacificPrimary2008</v>
      </c>
      <c r="F2144" s="4">
        <v>12718</v>
      </c>
      <c r="K2144" s="6">
        <f t="shared" si="426"/>
        <v>0</v>
      </c>
      <c r="M2144" s="4">
        <v>12718</v>
      </c>
      <c r="O2144" s="4">
        <v>7201</v>
      </c>
      <c r="Q2144" s="6"/>
      <c r="S2144" s="6"/>
      <c r="T2144" s="6"/>
      <c r="U2144" s="6"/>
      <c r="V2144" s="6"/>
      <c r="W2144" s="6"/>
      <c r="Z2144" s="4">
        <v>205</v>
      </c>
      <c r="AA2144" s="4">
        <v>33</v>
      </c>
      <c r="AD2144" s="6"/>
      <c r="AE2144" s="6"/>
      <c r="AF2144" s="6"/>
      <c r="AG2144" s="6"/>
      <c r="AJ2144" s="6"/>
      <c r="AK2144" s="6"/>
      <c r="AL2144" s="6"/>
      <c r="AM2144" s="6"/>
      <c r="AO2144" s="4">
        <v>0</v>
      </c>
      <c r="AQ2144" s="4">
        <v>0</v>
      </c>
      <c r="AS2144" s="6"/>
      <c r="AT2144" s="6"/>
      <c r="AU2144" s="6"/>
      <c r="AV2144" s="6"/>
      <c r="AY2144" s="6"/>
      <c r="BA2144" s="6"/>
      <c r="BB2144" s="6"/>
      <c r="BC2144" s="6"/>
      <c r="BD2144" s="6"/>
      <c r="BE2144" s="6"/>
      <c r="BF2144" s="6"/>
      <c r="BH2144" s="6"/>
      <c r="BI2144" s="6"/>
      <c r="BJ2144" s="6"/>
      <c r="BN2144" s="6"/>
      <c r="BO2144" s="6"/>
      <c r="BQ2144" s="6"/>
      <c r="BR2144" s="4">
        <v>7486</v>
      </c>
      <c r="BS2144" s="4">
        <v>7195</v>
      </c>
      <c r="BV2144" s="4">
        <v>6</v>
      </c>
    </row>
    <row r="2145" spans="1:75">
      <c r="A2145" s="4" t="s">
        <v>149</v>
      </c>
      <c r="B2145" s="18">
        <v>39679</v>
      </c>
      <c r="C2145" s="4" t="s">
        <v>220</v>
      </c>
      <c r="D2145" s="5">
        <v>2008</v>
      </c>
      <c r="E2145" s="4" t="str">
        <f t="shared" si="425"/>
        <v>Pend OreillePrimary2008</v>
      </c>
      <c r="F2145" s="4">
        <v>7458</v>
      </c>
      <c r="K2145" s="6">
        <f t="shared" si="426"/>
        <v>0</v>
      </c>
      <c r="M2145" s="4">
        <v>7419</v>
      </c>
      <c r="O2145" s="4">
        <v>4074</v>
      </c>
      <c r="Q2145" s="6"/>
      <c r="S2145" s="6"/>
      <c r="T2145" s="6"/>
      <c r="U2145" s="6"/>
      <c r="V2145" s="6"/>
      <c r="W2145" s="6"/>
      <c r="Z2145" s="4">
        <v>34</v>
      </c>
      <c r="AA2145" s="4">
        <v>10</v>
      </c>
      <c r="AD2145" s="6"/>
      <c r="AE2145" s="6"/>
      <c r="AF2145" s="6"/>
      <c r="AG2145" s="6"/>
      <c r="AJ2145" s="6"/>
      <c r="AK2145" s="6"/>
      <c r="AL2145" s="6"/>
      <c r="AM2145" s="6"/>
      <c r="AO2145" s="4">
        <v>0</v>
      </c>
      <c r="AQ2145" s="4">
        <v>0</v>
      </c>
      <c r="AS2145" s="6"/>
      <c r="AT2145" s="6"/>
      <c r="AU2145" s="6"/>
      <c r="AV2145" s="6"/>
      <c r="AY2145" s="6"/>
      <c r="BA2145" s="6"/>
      <c r="BB2145" s="6"/>
      <c r="BC2145" s="6"/>
      <c r="BD2145" s="6"/>
      <c r="BE2145" s="6"/>
      <c r="BF2145" s="6"/>
      <c r="BH2145" s="6"/>
      <c r="BI2145" s="6"/>
      <c r="BJ2145" s="6"/>
      <c r="BN2145" s="6"/>
      <c r="BO2145" s="6"/>
      <c r="BQ2145" s="6"/>
      <c r="BR2145" s="4">
        <v>4079</v>
      </c>
      <c r="BS2145" s="4">
        <v>4074</v>
      </c>
      <c r="BV2145" s="4">
        <v>0</v>
      </c>
    </row>
    <row r="2146" spans="1:75">
      <c r="A2146" s="4" t="s">
        <v>151</v>
      </c>
      <c r="B2146" s="18">
        <v>39679</v>
      </c>
      <c r="C2146" s="4" t="s">
        <v>220</v>
      </c>
      <c r="D2146" s="5">
        <v>2008</v>
      </c>
      <c r="E2146" s="4" t="str">
        <f t="shared" si="425"/>
        <v>PiercePrimary2008</v>
      </c>
      <c r="F2146" s="4">
        <v>378495</v>
      </c>
      <c r="K2146" s="6">
        <f t="shared" si="426"/>
        <v>0</v>
      </c>
      <c r="M2146" s="4">
        <v>293836</v>
      </c>
      <c r="O2146" s="4">
        <v>153763</v>
      </c>
      <c r="Q2146" s="6"/>
      <c r="S2146" s="6"/>
      <c r="T2146" s="6"/>
      <c r="U2146" s="6"/>
      <c r="V2146" s="6"/>
      <c r="W2146" s="6"/>
      <c r="Z2146" s="4">
        <v>6927</v>
      </c>
      <c r="AA2146" s="4">
        <v>1726</v>
      </c>
      <c r="AD2146" s="6"/>
      <c r="AE2146" s="6"/>
      <c r="AF2146" s="6"/>
      <c r="AG2146" s="6"/>
      <c r="AJ2146" s="6"/>
      <c r="AK2146" s="6"/>
      <c r="AL2146" s="6"/>
      <c r="AM2146" s="6"/>
      <c r="AO2146" s="4">
        <v>604</v>
      </c>
      <c r="AQ2146" s="4">
        <v>604</v>
      </c>
      <c r="AS2146" s="6"/>
      <c r="AT2146" s="6"/>
      <c r="AU2146" s="6"/>
      <c r="AV2146" s="6"/>
      <c r="AY2146" s="6"/>
      <c r="BA2146" s="6"/>
      <c r="BB2146" s="6"/>
      <c r="BC2146" s="6"/>
      <c r="BD2146" s="6"/>
      <c r="BE2146" s="6"/>
      <c r="BF2146" s="6"/>
      <c r="BH2146" s="6"/>
      <c r="BI2146" s="6"/>
      <c r="BJ2146" s="6"/>
      <c r="BN2146" s="6"/>
      <c r="BO2146" s="6"/>
      <c r="BQ2146" s="6"/>
      <c r="BR2146" s="4">
        <v>140698</v>
      </c>
      <c r="BS2146" s="4">
        <v>140464</v>
      </c>
    </row>
    <row r="2147" spans="1:75">
      <c r="A2147" s="4" t="s">
        <v>153</v>
      </c>
      <c r="B2147" s="18">
        <v>39679</v>
      </c>
      <c r="C2147" s="4" t="s">
        <v>220</v>
      </c>
      <c r="D2147" s="5">
        <v>2008</v>
      </c>
      <c r="E2147" s="4" t="str">
        <f t="shared" si="425"/>
        <v>San JuanPrimary2008</v>
      </c>
      <c r="F2147" s="4">
        <v>11042</v>
      </c>
      <c r="K2147" s="6">
        <f t="shared" si="426"/>
        <v>0</v>
      </c>
      <c r="M2147" s="4">
        <v>11042</v>
      </c>
      <c r="O2147" s="4">
        <v>7267</v>
      </c>
      <c r="Q2147" s="6"/>
      <c r="S2147" s="6"/>
      <c r="T2147" s="6"/>
      <c r="U2147" s="6"/>
      <c r="V2147" s="6"/>
      <c r="W2147" s="6"/>
      <c r="Z2147" s="4">
        <v>156</v>
      </c>
      <c r="AA2147" s="4">
        <v>45</v>
      </c>
      <c r="AD2147" s="6"/>
      <c r="AE2147" s="6"/>
      <c r="AF2147" s="6"/>
      <c r="AG2147" s="6"/>
      <c r="AJ2147" s="6"/>
      <c r="AK2147" s="6"/>
      <c r="AL2147" s="6"/>
      <c r="AM2147" s="6"/>
      <c r="AO2147" s="4">
        <v>0</v>
      </c>
      <c r="AQ2147" s="4">
        <v>0</v>
      </c>
      <c r="AS2147" s="6"/>
      <c r="AT2147" s="6"/>
      <c r="AU2147" s="6"/>
      <c r="AV2147" s="6"/>
      <c r="AY2147" s="6"/>
      <c r="BA2147" s="6"/>
      <c r="BB2147" s="6"/>
      <c r="BC2147" s="6"/>
      <c r="BD2147" s="6"/>
      <c r="BE2147" s="6"/>
      <c r="BF2147" s="6"/>
      <c r="BH2147" s="6"/>
      <c r="BI2147" s="6"/>
      <c r="BJ2147" s="6"/>
      <c r="BN2147" s="6"/>
      <c r="BO2147" s="6"/>
      <c r="BQ2147" s="6"/>
      <c r="BR2147" s="4">
        <v>7304</v>
      </c>
      <c r="BS2147" s="4">
        <v>7267</v>
      </c>
      <c r="BV2147" s="4">
        <v>0</v>
      </c>
    </row>
    <row r="2148" spans="1:75">
      <c r="A2148" s="4" t="s">
        <v>155</v>
      </c>
      <c r="B2148" s="18">
        <v>39679</v>
      </c>
      <c r="C2148" s="4" t="s">
        <v>220</v>
      </c>
      <c r="D2148" s="5">
        <v>2008</v>
      </c>
      <c r="E2148" s="4" t="str">
        <f t="shared" si="425"/>
        <v>SkagitPrimary2008</v>
      </c>
      <c r="F2148" s="4">
        <v>61614</v>
      </c>
      <c r="K2148" s="6">
        <f t="shared" si="426"/>
        <v>0</v>
      </c>
      <c r="M2148" s="4">
        <v>61614</v>
      </c>
      <c r="O2148" s="4">
        <v>31755</v>
      </c>
      <c r="Q2148" s="6"/>
      <c r="S2148" s="6"/>
      <c r="T2148" s="6"/>
      <c r="U2148" s="6"/>
      <c r="V2148" s="6"/>
      <c r="W2148" s="6"/>
      <c r="Z2148" s="4">
        <v>365</v>
      </c>
      <c r="AA2148" s="4">
        <v>91</v>
      </c>
      <c r="AD2148" s="6"/>
      <c r="AE2148" s="6"/>
      <c r="AF2148" s="6"/>
      <c r="AG2148" s="6"/>
      <c r="AJ2148" s="6"/>
      <c r="AK2148" s="6"/>
      <c r="AL2148" s="6"/>
      <c r="AM2148" s="6"/>
      <c r="AO2148" s="4">
        <v>0</v>
      </c>
      <c r="AQ2148" s="4">
        <v>0</v>
      </c>
      <c r="AS2148" s="6"/>
      <c r="AT2148" s="6"/>
      <c r="AU2148" s="6"/>
      <c r="AV2148" s="6"/>
      <c r="AY2148" s="6"/>
      <c r="BA2148" s="6"/>
      <c r="BB2148" s="6"/>
      <c r="BC2148" s="6"/>
      <c r="BD2148" s="6"/>
      <c r="BE2148" s="6"/>
      <c r="BF2148" s="6"/>
      <c r="BH2148" s="6"/>
      <c r="BI2148" s="6"/>
      <c r="BJ2148" s="6"/>
      <c r="BN2148" s="6"/>
      <c r="BO2148" s="6"/>
      <c r="BQ2148" s="6"/>
      <c r="BR2148" s="4">
        <v>32017</v>
      </c>
      <c r="BS2148" s="4">
        <v>31755</v>
      </c>
      <c r="BV2148" s="4">
        <v>5</v>
      </c>
    </row>
    <row r="2149" spans="1:75">
      <c r="A2149" s="4" t="s">
        <v>157</v>
      </c>
      <c r="B2149" s="18">
        <v>39679</v>
      </c>
      <c r="C2149" s="4" t="s">
        <v>220</v>
      </c>
      <c r="D2149" s="5">
        <v>2008</v>
      </c>
      <c r="E2149" s="4" t="str">
        <f t="shared" si="425"/>
        <v>SkamaniaPrimary2008</v>
      </c>
      <c r="F2149" s="4">
        <v>6453</v>
      </c>
      <c r="K2149" s="6">
        <f t="shared" si="426"/>
        <v>0</v>
      </c>
      <c r="M2149" s="4">
        <v>6413</v>
      </c>
      <c r="O2149" s="4">
        <v>2611</v>
      </c>
      <c r="Q2149" s="6"/>
      <c r="S2149" s="6"/>
      <c r="T2149" s="6"/>
      <c r="U2149" s="6"/>
      <c r="V2149" s="6"/>
      <c r="W2149" s="6"/>
      <c r="Z2149" s="4">
        <v>40</v>
      </c>
      <c r="AA2149" s="4">
        <v>10</v>
      </c>
      <c r="AD2149" s="6"/>
      <c r="AE2149" s="6"/>
      <c r="AF2149" s="6"/>
      <c r="AG2149" s="6"/>
      <c r="AJ2149" s="6"/>
      <c r="AK2149" s="6"/>
      <c r="AL2149" s="6"/>
      <c r="AM2149" s="6"/>
      <c r="AO2149" s="4">
        <v>0</v>
      </c>
      <c r="AQ2149" s="4">
        <v>0</v>
      </c>
      <c r="AS2149" s="6"/>
      <c r="AT2149" s="6"/>
      <c r="AU2149" s="6"/>
      <c r="AV2149" s="6"/>
      <c r="AY2149" s="6"/>
      <c r="BA2149" s="6"/>
      <c r="BB2149" s="6"/>
      <c r="BC2149" s="6"/>
      <c r="BD2149" s="6"/>
      <c r="BE2149" s="6"/>
      <c r="BF2149" s="6"/>
      <c r="BH2149" s="6"/>
      <c r="BI2149" s="6"/>
      <c r="BJ2149" s="6"/>
      <c r="BN2149" s="6"/>
      <c r="BO2149" s="6"/>
      <c r="BQ2149" s="6"/>
      <c r="BR2149" s="4">
        <v>2631</v>
      </c>
      <c r="BS2149" s="4">
        <v>2611</v>
      </c>
      <c r="BV2149" s="4">
        <v>0</v>
      </c>
    </row>
    <row r="2150" spans="1:75">
      <c r="A2150" s="4" t="s">
        <v>159</v>
      </c>
      <c r="B2150" s="18">
        <v>39679</v>
      </c>
      <c r="C2150" s="4" t="s">
        <v>220</v>
      </c>
      <c r="D2150" s="5">
        <v>2008</v>
      </c>
      <c r="E2150" s="4" t="str">
        <f t="shared" si="425"/>
        <v>SnohomishPrimary2008</v>
      </c>
      <c r="F2150" s="4">
        <v>351110</v>
      </c>
      <c r="K2150" s="6">
        <f t="shared" si="426"/>
        <v>0</v>
      </c>
      <c r="M2150" s="4">
        <v>351110</v>
      </c>
      <c r="O2150" s="4">
        <v>148724</v>
      </c>
      <c r="Q2150" s="6"/>
      <c r="S2150" s="6"/>
      <c r="T2150" s="6"/>
      <c r="U2150" s="6"/>
      <c r="V2150" s="6"/>
      <c r="W2150" s="6"/>
      <c r="Z2150" s="4">
        <v>2456</v>
      </c>
      <c r="AA2150" s="4">
        <v>610</v>
      </c>
      <c r="AD2150" s="6"/>
      <c r="AE2150" s="6"/>
      <c r="AF2150" s="6"/>
      <c r="AG2150" s="6"/>
      <c r="AJ2150" s="6"/>
      <c r="AK2150" s="6"/>
      <c r="AL2150" s="6"/>
      <c r="AM2150" s="6"/>
      <c r="AO2150" s="4">
        <v>34</v>
      </c>
      <c r="AQ2150" s="4">
        <v>34</v>
      </c>
      <c r="AS2150" s="6"/>
      <c r="AT2150" s="6"/>
      <c r="AU2150" s="6"/>
      <c r="AV2150" s="6"/>
      <c r="AY2150" s="6"/>
      <c r="BA2150" s="6"/>
      <c r="BB2150" s="6"/>
      <c r="BC2150" s="6"/>
      <c r="BD2150" s="6"/>
      <c r="BE2150" s="6"/>
      <c r="BF2150" s="6"/>
      <c r="BH2150" s="6"/>
      <c r="BI2150" s="6"/>
      <c r="BJ2150" s="6"/>
      <c r="BN2150" s="6"/>
      <c r="BO2150" s="6"/>
      <c r="BQ2150" s="6"/>
      <c r="BR2150" s="4">
        <v>151030</v>
      </c>
      <c r="BS2150" s="4">
        <v>148146</v>
      </c>
      <c r="BV2150" s="4">
        <v>578</v>
      </c>
    </row>
    <row r="2151" spans="1:75">
      <c r="A2151" s="4" t="s">
        <v>161</v>
      </c>
      <c r="B2151" s="18">
        <v>39679</v>
      </c>
      <c r="C2151" s="4" t="s">
        <v>220</v>
      </c>
      <c r="D2151" s="5">
        <v>2008</v>
      </c>
      <c r="E2151" s="4" t="str">
        <f t="shared" si="425"/>
        <v>SpokanePrimary2008</v>
      </c>
      <c r="F2151" s="4">
        <v>245198</v>
      </c>
      <c r="K2151" s="6">
        <f t="shared" si="426"/>
        <v>0</v>
      </c>
      <c r="M2151" s="4">
        <v>242110</v>
      </c>
      <c r="O2151" s="4">
        <v>112288</v>
      </c>
      <c r="Q2151" s="6"/>
      <c r="S2151" s="6"/>
      <c r="T2151" s="6"/>
      <c r="U2151" s="6"/>
      <c r="V2151" s="6"/>
      <c r="W2151" s="6"/>
      <c r="Z2151" s="4">
        <v>3088</v>
      </c>
      <c r="AA2151" s="4">
        <v>736</v>
      </c>
      <c r="AD2151" s="6"/>
      <c r="AE2151" s="6"/>
      <c r="AF2151" s="6"/>
      <c r="AG2151" s="6"/>
      <c r="AJ2151" s="6"/>
      <c r="AK2151" s="6"/>
      <c r="AL2151" s="6"/>
      <c r="AM2151" s="6"/>
      <c r="AO2151" s="4">
        <v>120</v>
      </c>
      <c r="AQ2151" s="4">
        <v>120</v>
      </c>
      <c r="AS2151" s="6"/>
      <c r="AT2151" s="6"/>
      <c r="AU2151" s="6"/>
      <c r="AV2151" s="6"/>
      <c r="AY2151" s="6"/>
      <c r="BA2151" s="6"/>
      <c r="BB2151" s="6"/>
      <c r="BC2151" s="6"/>
      <c r="BD2151" s="6"/>
      <c r="BE2151" s="6"/>
      <c r="BF2151" s="6"/>
      <c r="BH2151" s="6"/>
      <c r="BI2151" s="6"/>
      <c r="BJ2151" s="6"/>
      <c r="BN2151" s="6"/>
      <c r="BO2151" s="6"/>
      <c r="BQ2151" s="6"/>
      <c r="BR2151" s="4">
        <v>113085</v>
      </c>
      <c r="BS2151" s="4">
        <v>111432</v>
      </c>
      <c r="BV2151" s="4">
        <v>120</v>
      </c>
    </row>
    <row r="2152" spans="1:75">
      <c r="A2152" s="4" t="s">
        <v>163</v>
      </c>
      <c r="B2152" s="18">
        <v>39679</v>
      </c>
      <c r="C2152" s="4" t="s">
        <v>220</v>
      </c>
      <c r="D2152" s="5">
        <v>2008</v>
      </c>
      <c r="E2152" s="4" t="str">
        <f t="shared" si="425"/>
        <v>StevensPrimary2008</v>
      </c>
      <c r="F2152" s="4">
        <v>25505</v>
      </c>
      <c r="K2152" s="6">
        <f t="shared" si="426"/>
        <v>0</v>
      </c>
      <c r="M2152" s="4">
        <v>25566</v>
      </c>
      <c r="O2152" s="4">
        <v>13396</v>
      </c>
      <c r="Q2152" s="6"/>
      <c r="S2152" s="6"/>
      <c r="T2152" s="6"/>
      <c r="U2152" s="6"/>
      <c r="V2152" s="6"/>
      <c r="W2152" s="6"/>
      <c r="Z2152" s="4">
        <v>137</v>
      </c>
      <c r="AA2152" s="4">
        <v>45</v>
      </c>
      <c r="AD2152" s="6"/>
      <c r="AE2152" s="6"/>
      <c r="AF2152" s="6"/>
      <c r="AG2152" s="6"/>
      <c r="AJ2152" s="6"/>
      <c r="AK2152" s="6"/>
      <c r="AL2152" s="6"/>
      <c r="AM2152" s="6"/>
      <c r="AO2152" s="4">
        <v>0</v>
      </c>
      <c r="AQ2152" s="4">
        <v>0</v>
      </c>
      <c r="AS2152" s="6"/>
      <c r="AT2152" s="6"/>
      <c r="AU2152" s="6"/>
      <c r="AV2152" s="6"/>
      <c r="AY2152" s="6"/>
      <c r="BA2152" s="6"/>
      <c r="BB2152" s="6"/>
      <c r="BC2152" s="6"/>
      <c r="BD2152" s="6"/>
      <c r="BE2152" s="6"/>
      <c r="BF2152" s="6"/>
      <c r="BH2152" s="6"/>
      <c r="BI2152" s="6"/>
      <c r="BJ2152" s="6"/>
      <c r="BN2152" s="6"/>
      <c r="BO2152" s="6"/>
      <c r="BQ2152" s="6"/>
      <c r="BR2152" s="4">
        <v>13591</v>
      </c>
      <c r="BS2152" s="4">
        <v>13396</v>
      </c>
      <c r="BV2152" s="4">
        <v>0</v>
      </c>
    </row>
    <row r="2153" spans="1:75">
      <c r="A2153" s="4" t="s">
        <v>166</v>
      </c>
      <c r="B2153" s="18">
        <v>39679</v>
      </c>
      <c r="C2153" s="4" t="s">
        <v>220</v>
      </c>
      <c r="D2153" s="5">
        <v>2008</v>
      </c>
      <c r="E2153" s="4" t="str">
        <f t="shared" si="425"/>
        <v>ThurstonPrimary2008</v>
      </c>
      <c r="F2153" s="4">
        <v>139941</v>
      </c>
      <c r="K2153" s="6">
        <f t="shared" si="426"/>
        <v>0</v>
      </c>
      <c r="M2153" s="4">
        <v>140891</v>
      </c>
      <c r="O2153" s="4">
        <v>67866</v>
      </c>
      <c r="Q2153" s="6"/>
      <c r="S2153" s="6"/>
      <c r="T2153" s="6"/>
      <c r="U2153" s="6"/>
      <c r="V2153" s="6"/>
      <c r="W2153" s="6"/>
      <c r="Z2153" s="4">
        <v>3965</v>
      </c>
      <c r="AA2153" s="4">
        <v>870</v>
      </c>
      <c r="AD2153" s="6"/>
      <c r="AE2153" s="6"/>
      <c r="AF2153" s="6"/>
      <c r="AG2153" s="6"/>
      <c r="AJ2153" s="6"/>
      <c r="AK2153" s="6"/>
      <c r="AL2153" s="6"/>
      <c r="AM2153" s="6"/>
      <c r="AO2153" s="4">
        <v>10</v>
      </c>
      <c r="AQ2153" s="4">
        <v>10</v>
      </c>
      <c r="AS2153" s="6"/>
      <c r="AT2153" s="6"/>
      <c r="AU2153" s="6"/>
      <c r="AV2153" s="6"/>
      <c r="AY2153" s="6"/>
      <c r="BA2153" s="6"/>
      <c r="BB2153" s="6"/>
      <c r="BC2153" s="6"/>
      <c r="BD2153" s="6"/>
      <c r="BE2153" s="6"/>
      <c r="BF2153" s="6"/>
      <c r="BH2153" s="6"/>
      <c r="BI2153" s="6"/>
      <c r="BJ2153" s="6"/>
      <c r="BN2153" s="6"/>
      <c r="BO2153" s="6"/>
      <c r="BQ2153" s="6"/>
      <c r="BR2153" s="4">
        <v>69544</v>
      </c>
      <c r="BS2153" s="4">
        <v>66986</v>
      </c>
      <c r="BV2153" s="4">
        <v>10</v>
      </c>
    </row>
    <row r="2154" spans="1:75">
      <c r="A2154" s="4" t="s">
        <v>168</v>
      </c>
      <c r="B2154" s="18">
        <v>39679</v>
      </c>
      <c r="C2154" s="4" t="s">
        <v>220</v>
      </c>
      <c r="D2154" s="5">
        <v>2008</v>
      </c>
      <c r="E2154" s="4" t="str">
        <f t="shared" si="425"/>
        <v>WahkiakumPrimary2008</v>
      </c>
      <c r="F2154" s="4">
        <v>2670</v>
      </c>
      <c r="K2154" s="6">
        <f t="shared" si="426"/>
        <v>0</v>
      </c>
      <c r="M2154" s="4">
        <v>2670</v>
      </c>
      <c r="O2154" s="4">
        <v>1560</v>
      </c>
      <c r="Q2154" s="6"/>
      <c r="S2154" s="6"/>
      <c r="T2154" s="6"/>
      <c r="U2154" s="6"/>
      <c r="V2154" s="6"/>
      <c r="W2154" s="6"/>
      <c r="Z2154" s="4">
        <v>32</v>
      </c>
      <c r="AA2154" s="4">
        <v>10</v>
      </c>
      <c r="AD2154" s="6"/>
      <c r="AE2154" s="6"/>
      <c r="AF2154" s="6"/>
      <c r="AG2154" s="6"/>
      <c r="AJ2154" s="6"/>
      <c r="AK2154" s="6"/>
      <c r="AL2154" s="6"/>
      <c r="AM2154" s="6"/>
      <c r="AO2154" s="4">
        <v>0</v>
      </c>
      <c r="AQ2154" s="4">
        <v>0</v>
      </c>
      <c r="AS2154" s="6"/>
      <c r="AT2154" s="6"/>
      <c r="AU2154" s="6"/>
      <c r="AV2154" s="6"/>
      <c r="AY2154" s="6"/>
      <c r="BA2154" s="6"/>
      <c r="BB2154" s="6"/>
      <c r="BC2154" s="6"/>
      <c r="BD2154" s="6"/>
      <c r="BE2154" s="6"/>
      <c r="BF2154" s="6"/>
      <c r="BH2154" s="6"/>
      <c r="BI2154" s="6"/>
      <c r="BJ2154" s="6"/>
      <c r="BN2154" s="6"/>
      <c r="BO2154" s="6"/>
      <c r="BQ2154" s="6"/>
      <c r="BR2154" s="4">
        <v>1563</v>
      </c>
      <c r="BS2154" s="4">
        <v>1560</v>
      </c>
      <c r="BV2154" s="4">
        <v>0</v>
      </c>
    </row>
    <row r="2155" spans="1:75">
      <c r="A2155" s="4" t="s">
        <v>170</v>
      </c>
      <c r="B2155" s="18">
        <v>39679</v>
      </c>
      <c r="C2155" s="4" t="s">
        <v>220</v>
      </c>
      <c r="D2155" s="5">
        <v>2008</v>
      </c>
      <c r="E2155" s="4" t="str">
        <f t="shared" si="425"/>
        <v>Walla WallaPrimary2008</v>
      </c>
      <c r="F2155" s="4">
        <v>29970</v>
      </c>
      <c r="K2155" s="6">
        <f t="shared" si="426"/>
        <v>0</v>
      </c>
      <c r="M2155" s="4">
        <v>30057</v>
      </c>
      <c r="O2155" s="4">
        <v>14432</v>
      </c>
      <c r="Q2155" s="6"/>
      <c r="S2155" s="6"/>
      <c r="T2155" s="6"/>
      <c r="U2155" s="6"/>
      <c r="V2155" s="6"/>
      <c r="W2155" s="6"/>
      <c r="Z2155" s="4">
        <v>173</v>
      </c>
      <c r="AA2155" s="4">
        <v>26</v>
      </c>
      <c r="AD2155" s="6"/>
      <c r="AE2155" s="6"/>
      <c r="AF2155" s="6"/>
      <c r="AG2155" s="6"/>
      <c r="AJ2155" s="6"/>
      <c r="AK2155" s="6"/>
      <c r="AL2155" s="6"/>
      <c r="AM2155" s="6"/>
      <c r="AO2155" s="4">
        <v>3</v>
      </c>
      <c r="AQ2155" s="4">
        <v>3</v>
      </c>
      <c r="AS2155" s="6"/>
      <c r="AT2155" s="6"/>
      <c r="AU2155" s="6"/>
      <c r="AV2155" s="6"/>
      <c r="AY2155" s="6"/>
      <c r="BA2155" s="6"/>
      <c r="BB2155" s="6"/>
      <c r="BC2155" s="6"/>
      <c r="BD2155" s="6"/>
      <c r="BE2155" s="6"/>
      <c r="BF2155" s="6"/>
      <c r="BH2155" s="6"/>
      <c r="BI2155" s="6"/>
      <c r="BJ2155" s="6"/>
      <c r="BN2155" s="6"/>
      <c r="BO2155" s="6"/>
      <c r="BQ2155" s="6"/>
      <c r="BR2155" s="4">
        <v>14648</v>
      </c>
      <c r="BS2155" s="4">
        <v>14432</v>
      </c>
      <c r="BV2155" s="4">
        <v>3</v>
      </c>
    </row>
    <row r="2156" spans="1:75">
      <c r="A2156" s="4" t="s">
        <v>172</v>
      </c>
      <c r="B2156" s="18">
        <v>39679</v>
      </c>
      <c r="C2156" s="4" t="s">
        <v>220</v>
      </c>
      <c r="D2156" s="5">
        <v>2008</v>
      </c>
      <c r="E2156" s="4" t="str">
        <f t="shared" si="425"/>
        <v>WhatcomPrimary2008</v>
      </c>
      <c r="F2156" s="4">
        <v>107538</v>
      </c>
      <c r="K2156" s="6">
        <f t="shared" si="426"/>
        <v>0</v>
      </c>
      <c r="M2156" s="4">
        <v>107982</v>
      </c>
      <c r="O2156" s="4">
        <v>50167</v>
      </c>
      <c r="Q2156" s="6"/>
      <c r="S2156" s="6"/>
      <c r="T2156" s="6"/>
      <c r="U2156" s="6"/>
      <c r="V2156" s="6"/>
      <c r="W2156" s="6"/>
      <c r="Z2156" s="4">
        <v>649</v>
      </c>
      <c r="AA2156" s="4">
        <v>214</v>
      </c>
      <c r="AD2156" s="6"/>
      <c r="AE2156" s="6"/>
      <c r="AF2156" s="6"/>
      <c r="AG2156" s="6"/>
      <c r="AJ2156" s="6"/>
      <c r="AK2156" s="6"/>
      <c r="AL2156" s="6"/>
      <c r="AM2156" s="6"/>
      <c r="AO2156" s="4">
        <v>12</v>
      </c>
      <c r="AQ2156" s="4">
        <v>12</v>
      </c>
      <c r="AS2156" s="6"/>
      <c r="AT2156" s="6"/>
      <c r="AU2156" s="6"/>
      <c r="AV2156" s="6"/>
      <c r="AY2156" s="6"/>
      <c r="BA2156" s="6"/>
      <c r="BB2156" s="6"/>
      <c r="BC2156" s="6"/>
      <c r="BD2156" s="6"/>
      <c r="BE2156" s="6"/>
      <c r="BF2156" s="6"/>
      <c r="BH2156" s="6"/>
      <c r="BI2156" s="6"/>
      <c r="BJ2156" s="6"/>
      <c r="BN2156" s="6"/>
      <c r="BO2156" s="6"/>
      <c r="BQ2156" s="6"/>
      <c r="BR2156" s="4">
        <v>51970</v>
      </c>
      <c r="BS2156" s="4">
        <v>50155</v>
      </c>
      <c r="BV2156" s="4">
        <v>12</v>
      </c>
    </row>
    <row r="2157" spans="1:75">
      <c r="A2157" s="4" t="s">
        <v>174</v>
      </c>
      <c r="B2157" s="18">
        <v>39679</v>
      </c>
      <c r="C2157" s="4" t="s">
        <v>220</v>
      </c>
      <c r="D2157" s="5">
        <v>2008</v>
      </c>
      <c r="E2157" s="4" t="str">
        <f t="shared" si="425"/>
        <v>WhitmanPrimary2008</v>
      </c>
      <c r="F2157" s="4">
        <v>18928</v>
      </c>
      <c r="K2157" s="6">
        <f t="shared" si="426"/>
        <v>0</v>
      </c>
      <c r="M2157" s="4">
        <v>18964</v>
      </c>
      <c r="O2157" s="4">
        <v>8659</v>
      </c>
      <c r="Q2157" s="6"/>
      <c r="S2157" s="6"/>
      <c r="T2157" s="6"/>
      <c r="U2157" s="6"/>
      <c r="V2157" s="6"/>
      <c r="W2157" s="6"/>
      <c r="Z2157" s="4">
        <v>233</v>
      </c>
      <c r="AA2157" s="4">
        <v>50</v>
      </c>
      <c r="AD2157" s="6"/>
      <c r="AE2157" s="6"/>
      <c r="AF2157" s="6"/>
      <c r="AG2157" s="6"/>
      <c r="AJ2157" s="6"/>
      <c r="AK2157" s="6"/>
      <c r="AL2157" s="6"/>
      <c r="AM2157" s="6"/>
      <c r="AO2157" s="4">
        <v>31</v>
      </c>
      <c r="AQ2157" s="4">
        <v>31</v>
      </c>
      <c r="AS2157" s="6"/>
      <c r="AT2157" s="6"/>
      <c r="AU2157" s="6"/>
      <c r="AV2157" s="6"/>
      <c r="AY2157" s="6"/>
      <c r="BA2157" s="6"/>
      <c r="BB2157" s="6"/>
      <c r="BC2157" s="6"/>
      <c r="BD2157" s="6"/>
      <c r="BE2157" s="6"/>
      <c r="BF2157" s="6"/>
      <c r="BH2157" s="6"/>
      <c r="BI2157" s="6"/>
      <c r="BJ2157" s="6"/>
      <c r="BN2157" s="6"/>
      <c r="BO2157" s="6"/>
      <c r="BQ2157" s="6"/>
      <c r="BR2157" s="4">
        <v>8823</v>
      </c>
      <c r="BS2157" s="4">
        <v>8659</v>
      </c>
      <c r="BV2157" s="4">
        <v>31</v>
      </c>
    </row>
    <row r="2158" spans="1:75">
      <c r="A2158" s="4" t="s">
        <v>176</v>
      </c>
      <c r="B2158" s="18">
        <v>39679</v>
      </c>
      <c r="C2158" s="4" t="s">
        <v>220</v>
      </c>
      <c r="D2158" s="5">
        <v>2008</v>
      </c>
      <c r="E2158" s="4" t="str">
        <f t="shared" si="425"/>
        <v>YakimaPrimary2008</v>
      </c>
      <c r="F2158" s="4">
        <v>93883</v>
      </c>
      <c r="K2158" s="6">
        <f t="shared" si="426"/>
        <v>0</v>
      </c>
      <c r="M2158" s="4">
        <v>93375</v>
      </c>
      <c r="O2158" s="4">
        <v>43084</v>
      </c>
      <c r="Q2158" s="6"/>
      <c r="S2158" s="6"/>
      <c r="T2158" s="6"/>
      <c r="U2158" s="6"/>
      <c r="V2158" s="6"/>
      <c r="W2158" s="6"/>
      <c r="Z2158" s="4">
        <v>634</v>
      </c>
      <c r="AA2158" s="4">
        <v>137</v>
      </c>
      <c r="AD2158" s="6"/>
      <c r="AE2158" s="6"/>
      <c r="AF2158" s="6"/>
      <c r="AG2158" s="6"/>
      <c r="AJ2158" s="6"/>
      <c r="AK2158" s="6"/>
      <c r="AL2158" s="6"/>
      <c r="AM2158" s="6"/>
      <c r="AO2158" s="4">
        <v>9</v>
      </c>
      <c r="AQ2158" s="4">
        <v>9</v>
      </c>
      <c r="AS2158" s="6"/>
      <c r="AT2158" s="6"/>
      <c r="AU2158" s="6"/>
      <c r="AV2158" s="6"/>
      <c r="AY2158" s="6"/>
      <c r="BA2158" s="6"/>
      <c r="BB2158" s="6"/>
      <c r="BC2158" s="6"/>
      <c r="BD2158" s="6"/>
      <c r="BE2158" s="6"/>
      <c r="BF2158" s="6"/>
      <c r="BH2158" s="6"/>
      <c r="BI2158" s="6"/>
      <c r="BJ2158" s="6"/>
      <c r="BN2158" s="6"/>
      <c r="BO2158" s="6"/>
      <c r="BQ2158" s="6"/>
      <c r="BR2158" s="4">
        <v>43099</v>
      </c>
      <c r="BS2158" s="4">
        <v>42938</v>
      </c>
      <c r="BV2158" s="4">
        <v>11</v>
      </c>
    </row>
    <row r="2159" spans="1:75">
      <c r="A2159" s="21" t="s">
        <v>178</v>
      </c>
      <c r="B2159" s="22">
        <v>39679</v>
      </c>
      <c r="C2159" s="21" t="s">
        <v>220</v>
      </c>
      <c r="D2159" s="23">
        <v>2008</v>
      </c>
      <c r="E2159" s="21" t="str">
        <f t="shared" si="425"/>
        <v>z-TotalsPrimary2008</v>
      </c>
      <c r="F2159" s="21">
        <v>3417560</v>
      </c>
      <c r="G2159" s="21"/>
      <c r="H2159" s="21"/>
      <c r="I2159" s="21"/>
      <c r="J2159" s="21"/>
      <c r="K2159" s="6">
        <f t="shared" si="426"/>
        <v>0</v>
      </c>
      <c r="L2159" s="21"/>
      <c r="M2159" s="21">
        <v>2964618</v>
      </c>
      <c r="N2159" s="21"/>
      <c r="O2159" s="21">
        <v>1455756</v>
      </c>
      <c r="P2159" s="21"/>
      <c r="Q2159" s="6"/>
      <c r="R2159" s="21"/>
      <c r="S2159" s="6"/>
      <c r="T2159" s="6"/>
      <c r="U2159" s="6"/>
      <c r="V2159" s="6"/>
      <c r="W2159" s="6"/>
      <c r="X2159" s="21"/>
      <c r="Y2159" s="38"/>
      <c r="Z2159" s="21">
        <v>43135</v>
      </c>
      <c r="AA2159" s="21">
        <v>10704</v>
      </c>
      <c r="AB2159" s="21"/>
      <c r="AC2159" s="21"/>
      <c r="AD2159" s="6"/>
      <c r="AE2159" s="6"/>
      <c r="AF2159" s="6"/>
      <c r="AG2159" s="6"/>
      <c r="AH2159" s="21"/>
      <c r="AI2159" s="21"/>
      <c r="AJ2159" s="6"/>
      <c r="AK2159" s="6"/>
      <c r="AL2159" s="6"/>
      <c r="AM2159" s="6"/>
      <c r="AN2159" s="21"/>
      <c r="AO2159" s="21">
        <v>3989</v>
      </c>
      <c r="AP2159" s="21"/>
      <c r="AQ2159" s="21">
        <v>3989</v>
      </c>
      <c r="AR2159" s="21"/>
      <c r="AS2159" s="6"/>
      <c r="AT2159" s="6"/>
      <c r="AU2159" s="6"/>
      <c r="AV2159" s="6"/>
      <c r="AW2159" s="21"/>
      <c r="AX2159" s="21"/>
      <c r="AY2159" s="6"/>
      <c r="AZ2159" s="21"/>
      <c r="BA2159" s="6"/>
      <c r="BB2159" s="6"/>
      <c r="BC2159" s="6"/>
      <c r="BD2159" s="6"/>
      <c r="BE2159" s="6"/>
      <c r="BF2159" s="6"/>
      <c r="BG2159" s="21"/>
      <c r="BH2159" s="6"/>
      <c r="BI2159" s="6"/>
      <c r="BJ2159" s="6"/>
      <c r="BK2159" s="21"/>
      <c r="BL2159" s="21"/>
      <c r="BM2159" s="21"/>
      <c r="BN2159" s="6"/>
      <c r="BO2159" s="6"/>
      <c r="BP2159" s="21"/>
      <c r="BQ2159" s="6"/>
      <c r="BR2159" s="21">
        <v>1402242</v>
      </c>
      <c r="BS2159" s="21">
        <v>1376715</v>
      </c>
      <c r="BT2159" s="21"/>
      <c r="BU2159" s="21"/>
      <c r="BV2159" s="21">
        <v>60056</v>
      </c>
      <c r="BW2159" s="21"/>
    </row>
    <row r="2160" spans="1:75">
      <c r="A2160" s="4" t="s">
        <v>98</v>
      </c>
      <c r="B2160" s="18">
        <v>39497</v>
      </c>
      <c r="C2160" s="4" t="s">
        <v>394</v>
      </c>
      <c r="D2160" s="5">
        <v>2008</v>
      </c>
      <c r="E2160" s="4" t="str">
        <f t="shared" ref="E2160:E2223" si="427">CONCATENATE(A2160,C2160,D2160)</f>
        <v>AdamsPresidential Primary2008</v>
      </c>
      <c r="F2160" s="4">
        <v>5795</v>
      </c>
      <c r="K2160" s="6">
        <f t="shared" ref="K2160:K2223" si="428">IF(ISBLANK(I2160),0,H2160+I2160-J2160)</f>
        <v>0</v>
      </c>
      <c r="O2160" s="4">
        <v>3268</v>
      </c>
      <c r="Q2160" s="6"/>
      <c r="S2160" s="6"/>
      <c r="T2160" s="6"/>
      <c r="U2160" s="6"/>
      <c r="V2160" s="6"/>
      <c r="W2160" s="6"/>
      <c r="Z2160" s="4">
        <v>18</v>
      </c>
      <c r="AA2160" s="4">
        <v>7</v>
      </c>
      <c r="AD2160" s="6"/>
      <c r="AE2160" s="6"/>
      <c r="AF2160" s="6"/>
      <c r="AG2160" s="6"/>
      <c r="AJ2160" s="6"/>
      <c r="AK2160" s="6"/>
      <c r="AL2160" s="6"/>
      <c r="AM2160" s="6"/>
      <c r="AS2160" s="6"/>
      <c r="AT2160" s="6"/>
      <c r="AU2160" s="6"/>
      <c r="AV2160" s="6"/>
      <c r="AY2160" s="6"/>
      <c r="BA2160" s="6"/>
      <c r="BB2160" s="6"/>
      <c r="BC2160" s="6"/>
      <c r="BD2160" s="6"/>
      <c r="BE2160" s="6"/>
      <c r="BF2160" s="6"/>
      <c r="BH2160" s="6"/>
      <c r="BI2160" s="6"/>
      <c r="BJ2160" s="6"/>
      <c r="BN2160" s="6"/>
      <c r="BO2160" s="6"/>
      <c r="BQ2160" s="6"/>
    </row>
    <row r="2161" spans="1:69">
      <c r="A2161" s="4" t="s">
        <v>101</v>
      </c>
      <c r="B2161" s="18">
        <v>39497</v>
      </c>
      <c r="C2161" s="4" t="s">
        <v>394</v>
      </c>
      <c r="D2161" s="5">
        <v>2008</v>
      </c>
      <c r="E2161" s="4" t="str">
        <f t="shared" si="427"/>
        <v>AsotinPresidential Primary2008</v>
      </c>
      <c r="F2161" s="4">
        <v>11439</v>
      </c>
      <c r="K2161" s="6">
        <f t="shared" si="428"/>
        <v>0</v>
      </c>
      <c r="O2161" s="4">
        <v>5716</v>
      </c>
      <c r="Q2161" s="6"/>
      <c r="S2161" s="6"/>
      <c r="T2161" s="6"/>
      <c r="U2161" s="6"/>
      <c r="V2161" s="6"/>
      <c r="W2161" s="6"/>
      <c r="Z2161" s="4">
        <v>26</v>
      </c>
      <c r="AA2161" s="4">
        <v>6</v>
      </c>
      <c r="AD2161" s="6"/>
      <c r="AE2161" s="6"/>
      <c r="AF2161" s="6"/>
      <c r="AG2161" s="6"/>
      <c r="AJ2161" s="6"/>
      <c r="AK2161" s="6"/>
      <c r="AL2161" s="6"/>
      <c r="AM2161" s="6"/>
      <c r="AS2161" s="6"/>
      <c r="AT2161" s="6"/>
      <c r="AU2161" s="6"/>
      <c r="AV2161" s="6"/>
      <c r="AY2161" s="6"/>
      <c r="BA2161" s="6"/>
      <c r="BB2161" s="6"/>
      <c r="BC2161" s="6"/>
      <c r="BD2161" s="6"/>
      <c r="BE2161" s="6"/>
      <c r="BF2161" s="6"/>
      <c r="BH2161" s="6"/>
      <c r="BI2161" s="6"/>
      <c r="BJ2161" s="6"/>
      <c r="BN2161" s="6"/>
      <c r="BO2161" s="6"/>
      <c r="BQ2161" s="6"/>
    </row>
    <row r="2162" spans="1:69">
      <c r="A2162" s="4" t="s">
        <v>103</v>
      </c>
      <c r="B2162" s="18">
        <v>39497</v>
      </c>
      <c r="C2162" s="4" t="s">
        <v>394</v>
      </c>
      <c r="D2162" s="5">
        <v>2008</v>
      </c>
      <c r="E2162" s="4" t="str">
        <f t="shared" si="427"/>
        <v>BentonPresidential Primary2008</v>
      </c>
      <c r="F2162" s="4">
        <v>78251</v>
      </c>
      <c r="K2162" s="6">
        <f t="shared" si="428"/>
        <v>0</v>
      </c>
      <c r="O2162" s="4">
        <v>42825</v>
      </c>
      <c r="Q2162" s="6"/>
      <c r="S2162" s="6"/>
      <c r="T2162" s="6"/>
      <c r="U2162" s="6"/>
      <c r="V2162" s="6"/>
      <c r="W2162" s="6"/>
      <c r="Z2162" s="4">
        <v>326</v>
      </c>
      <c r="AA2162" s="4">
        <v>122</v>
      </c>
      <c r="AD2162" s="6"/>
      <c r="AE2162" s="6"/>
      <c r="AF2162" s="6"/>
      <c r="AG2162" s="6"/>
      <c r="AJ2162" s="6"/>
      <c r="AK2162" s="6"/>
      <c r="AL2162" s="6"/>
      <c r="AM2162" s="6"/>
      <c r="AS2162" s="6"/>
      <c r="AT2162" s="6"/>
      <c r="AU2162" s="6"/>
      <c r="AV2162" s="6"/>
      <c r="AY2162" s="6"/>
      <c r="BA2162" s="6"/>
      <c r="BB2162" s="6"/>
      <c r="BC2162" s="6"/>
      <c r="BD2162" s="6"/>
      <c r="BE2162" s="6"/>
      <c r="BF2162" s="6"/>
      <c r="BH2162" s="6"/>
      <c r="BI2162" s="6"/>
      <c r="BJ2162" s="6"/>
      <c r="BN2162" s="6"/>
      <c r="BO2162" s="6"/>
      <c r="BQ2162" s="6"/>
    </row>
    <row r="2163" spans="1:69">
      <c r="A2163" s="4" t="s">
        <v>105</v>
      </c>
      <c r="B2163" s="18">
        <v>39497</v>
      </c>
      <c r="C2163" s="4" t="s">
        <v>394</v>
      </c>
      <c r="D2163" s="5">
        <v>2008</v>
      </c>
      <c r="E2163" s="4" t="str">
        <f t="shared" si="427"/>
        <v>ChelanPresidential Primary2008</v>
      </c>
      <c r="F2163" s="4">
        <v>36386</v>
      </c>
      <c r="K2163" s="6">
        <f t="shared" si="428"/>
        <v>0</v>
      </c>
      <c r="O2163" s="4">
        <v>14449</v>
      </c>
      <c r="Q2163" s="6"/>
      <c r="S2163" s="6"/>
      <c r="T2163" s="6"/>
      <c r="U2163" s="6"/>
      <c r="V2163" s="6"/>
      <c r="W2163" s="6"/>
      <c r="Z2163" s="4">
        <v>649</v>
      </c>
      <c r="AA2163" s="4">
        <v>69</v>
      </c>
      <c r="AD2163" s="6"/>
      <c r="AE2163" s="6"/>
      <c r="AF2163" s="6"/>
      <c r="AG2163" s="6"/>
      <c r="AJ2163" s="6"/>
      <c r="AK2163" s="6"/>
      <c r="AL2163" s="6"/>
      <c r="AM2163" s="6"/>
      <c r="AS2163" s="6"/>
      <c r="AT2163" s="6"/>
      <c r="AU2163" s="6"/>
      <c r="AV2163" s="6"/>
      <c r="AY2163" s="6"/>
      <c r="BA2163" s="6"/>
      <c r="BB2163" s="6"/>
      <c r="BC2163" s="6"/>
      <c r="BD2163" s="6"/>
      <c r="BE2163" s="6"/>
      <c r="BF2163" s="6"/>
      <c r="BH2163" s="6"/>
      <c r="BI2163" s="6"/>
      <c r="BJ2163" s="6"/>
      <c r="BN2163" s="6"/>
      <c r="BO2163" s="6"/>
      <c r="BQ2163" s="6"/>
    </row>
    <row r="2164" spans="1:69">
      <c r="A2164" s="4" t="s">
        <v>107</v>
      </c>
      <c r="B2164" s="18">
        <v>39497</v>
      </c>
      <c r="C2164" s="4" t="s">
        <v>394</v>
      </c>
      <c r="D2164" s="5">
        <v>2008</v>
      </c>
      <c r="E2164" s="4" t="str">
        <f t="shared" si="427"/>
        <v>ClallamPresidential Primary2008</v>
      </c>
      <c r="F2164" s="4">
        <v>43463</v>
      </c>
      <c r="K2164" s="6">
        <f t="shared" si="428"/>
        <v>0</v>
      </c>
      <c r="O2164" s="4">
        <v>19695</v>
      </c>
      <c r="Q2164" s="6"/>
      <c r="S2164" s="6"/>
      <c r="T2164" s="6"/>
      <c r="U2164" s="6"/>
      <c r="V2164" s="6"/>
      <c r="W2164" s="6"/>
      <c r="Z2164" s="4">
        <v>282</v>
      </c>
      <c r="AA2164" s="4">
        <v>147</v>
      </c>
      <c r="AD2164" s="6"/>
      <c r="AE2164" s="6"/>
      <c r="AF2164" s="6"/>
      <c r="AG2164" s="6"/>
      <c r="AJ2164" s="6"/>
      <c r="AK2164" s="6"/>
      <c r="AL2164" s="6"/>
      <c r="AM2164" s="6"/>
      <c r="AS2164" s="6"/>
      <c r="AT2164" s="6"/>
      <c r="AU2164" s="6"/>
      <c r="AV2164" s="6"/>
      <c r="AY2164" s="6"/>
      <c r="BA2164" s="6"/>
      <c r="BB2164" s="6"/>
      <c r="BC2164" s="6"/>
      <c r="BD2164" s="6"/>
      <c r="BE2164" s="6"/>
      <c r="BF2164" s="6"/>
      <c r="BH2164" s="6"/>
      <c r="BI2164" s="6"/>
      <c r="BJ2164" s="6"/>
      <c r="BN2164" s="6"/>
      <c r="BO2164" s="6"/>
      <c r="BQ2164" s="6"/>
    </row>
    <row r="2165" spans="1:69">
      <c r="A2165" s="4" t="s">
        <v>109</v>
      </c>
      <c r="B2165" s="18">
        <v>39497</v>
      </c>
      <c r="C2165" s="4" t="s">
        <v>394</v>
      </c>
      <c r="D2165" s="5">
        <v>2008</v>
      </c>
      <c r="E2165" s="4" t="str">
        <f t="shared" si="427"/>
        <v>ClarkPresidential Primary2008</v>
      </c>
      <c r="F2165" s="4">
        <v>190979</v>
      </c>
      <c r="K2165" s="6">
        <f t="shared" si="428"/>
        <v>0</v>
      </c>
      <c r="O2165" s="4">
        <v>82077</v>
      </c>
      <c r="Q2165" s="6"/>
      <c r="S2165" s="6"/>
      <c r="T2165" s="6"/>
      <c r="U2165" s="6"/>
      <c r="V2165" s="6"/>
      <c r="W2165" s="6"/>
      <c r="Z2165" s="4">
        <v>1121</v>
      </c>
      <c r="AA2165" s="4">
        <v>504</v>
      </c>
      <c r="AD2165" s="6"/>
      <c r="AE2165" s="6"/>
      <c r="AF2165" s="6"/>
      <c r="AG2165" s="6"/>
      <c r="AJ2165" s="6"/>
      <c r="AK2165" s="6"/>
      <c r="AL2165" s="6"/>
      <c r="AM2165" s="6"/>
      <c r="AS2165" s="6"/>
      <c r="AT2165" s="6"/>
      <c r="AU2165" s="6"/>
      <c r="AV2165" s="6"/>
      <c r="AY2165" s="6"/>
      <c r="BA2165" s="6"/>
      <c r="BB2165" s="6"/>
      <c r="BC2165" s="6"/>
      <c r="BD2165" s="6"/>
      <c r="BE2165" s="6"/>
      <c r="BF2165" s="6"/>
      <c r="BH2165" s="6"/>
      <c r="BI2165" s="6"/>
      <c r="BJ2165" s="6"/>
      <c r="BN2165" s="6"/>
      <c r="BO2165" s="6"/>
      <c r="BQ2165" s="6"/>
    </row>
    <row r="2166" spans="1:69">
      <c r="A2166" s="4" t="s">
        <v>111</v>
      </c>
      <c r="B2166" s="18">
        <v>39497</v>
      </c>
      <c r="C2166" s="4" t="s">
        <v>394</v>
      </c>
      <c r="D2166" s="5">
        <v>2008</v>
      </c>
      <c r="E2166" s="4" t="str">
        <f t="shared" si="427"/>
        <v>ColumbiaPresidential Primary2008</v>
      </c>
      <c r="F2166" s="4">
        <v>2427</v>
      </c>
      <c r="K2166" s="6">
        <f t="shared" si="428"/>
        <v>0</v>
      </c>
      <c r="O2166" s="4">
        <v>1596</v>
      </c>
      <c r="Q2166" s="6"/>
      <c r="S2166" s="6"/>
      <c r="T2166" s="6"/>
      <c r="U2166" s="6"/>
      <c r="V2166" s="6"/>
      <c r="W2166" s="6"/>
      <c r="Z2166" s="4">
        <v>13</v>
      </c>
      <c r="AA2166" s="4">
        <v>2</v>
      </c>
      <c r="AD2166" s="6"/>
      <c r="AE2166" s="6"/>
      <c r="AF2166" s="6"/>
      <c r="AG2166" s="6"/>
      <c r="AJ2166" s="6"/>
      <c r="AK2166" s="6"/>
      <c r="AL2166" s="6"/>
      <c r="AM2166" s="6"/>
      <c r="AS2166" s="6"/>
      <c r="AT2166" s="6"/>
      <c r="AU2166" s="6"/>
      <c r="AV2166" s="6"/>
      <c r="AY2166" s="6"/>
      <c r="BA2166" s="6"/>
      <c r="BB2166" s="6"/>
      <c r="BC2166" s="6"/>
      <c r="BD2166" s="6"/>
      <c r="BE2166" s="6"/>
      <c r="BF2166" s="6"/>
      <c r="BH2166" s="6"/>
      <c r="BI2166" s="6"/>
      <c r="BJ2166" s="6"/>
      <c r="BN2166" s="6"/>
      <c r="BO2166" s="6"/>
      <c r="BQ2166" s="6"/>
    </row>
    <row r="2167" spans="1:69">
      <c r="A2167" s="4" t="s">
        <v>113</v>
      </c>
      <c r="B2167" s="18">
        <v>39497</v>
      </c>
      <c r="C2167" s="4" t="s">
        <v>394</v>
      </c>
      <c r="D2167" s="5">
        <v>2008</v>
      </c>
      <c r="E2167" s="4" t="str">
        <f t="shared" si="427"/>
        <v>CowlitzPresidential Primary2008</v>
      </c>
      <c r="F2167" s="4">
        <v>52343</v>
      </c>
      <c r="K2167" s="6">
        <f t="shared" si="428"/>
        <v>0</v>
      </c>
      <c r="O2167" s="4">
        <v>21740</v>
      </c>
      <c r="Q2167" s="6"/>
      <c r="S2167" s="6"/>
      <c r="T2167" s="6"/>
      <c r="U2167" s="6"/>
      <c r="V2167" s="6"/>
      <c r="W2167" s="6"/>
      <c r="Z2167" s="4">
        <v>356</v>
      </c>
      <c r="AA2167" s="4">
        <v>106</v>
      </c>
      <c r="AD2167" s="6"/>
      <c r="AE2167" s="6"/>
      <c r="AF2167" s="6"/>
      <c r="AG2167" s="6"/>
      <c r="AJ2167" s="6"/>
      <c r="AK2167" s="6"/>
      <c r="AL2167" s="6"/>
      <c r="AM2167" s="6"/>
      <c r="AS2167" s="6"/>
      <c r="AT2167" s="6"/>
      <c r="AU2167" s="6"/>
      <c r="AV2167" s="6"/>
      <c r="AY2167" s="6"/>
      <c r="BA2167" s="6"/>
      <c r="BB2167" s="6"/>
      <c r="BC2167" s="6"/>
      <c r="BD2167" s="6"/>
      <c r="BE2167" s="6"/>
      <c r="BF2167" s="6"/>
      <c r="BH2167" s="6"/>
      <c r="BI2167" s="6"/>
      <c r="BJ2167" s="6"/>
      <c r="BN2167" s="6"/>
      <c r="BO2167" s="6"/>
      <c r="BQ2167" s="6"/>
    </row>
    <row r="2168" spans="1:69">
      <c r="A2168" s="4" t="s">
        <v>115</v>
      </c>
      <c r="B2168" s="18">
        <v>39497</v>
      </c>
      <c r="C2168" s="4" t="s">
        <v>394</v>
      </c>
      <c r="D2168" s="5">
        <v>2008</v>
      </c>
      <c r="E2168" s="4" t="str">
        <f t="shared" si="427"/>
        <v>DouglasPresidential Primary2008</v>
      </c>
      <c r="F2168" s="4">
        <v>17514</v>
      </c>
      <c r="K2168" s="6">
        <f t="shared" si="428"/>
        <v>0</v>
      </c>
      <c r="O2168" s="4">
        <v>7496</v>
      </c>
      <c r="Q2168" s="6"/>
      <c r="S2168" s="6"/>
      <c r="T2168" s="6"/>
      <c r="U2168" s="6"/>
      <c r="V2168" s="6"/>
      <c r="W2168" s="6"/>
      <c r="Z2168" s="4">
        <v>100</v>
      </c>
      <c r="AA2168" s="4">
        <v>34</v>
      </c>
      <c r="AD2168" s="6"/>
      <c r="AE2168" s="6"/>
      <c r="AF2168" s="6"/>
      <c r="AG2168" s="6"/>
      <c r="AJ2168" s="6"/>
      <c r="AK2168" s="6"/>
      <c r="AL2168" s="6"/>
      <c r="AM2168" s="6"/>
      <c r="AS2168" s="6"/>
      <c r="AT2168" s="6"/>
      <c r="AU2168" s="6"/>
      <c r="AV2168" s="6"/>
      <c r="AY2168" s="6"/>
      <c r="BA2168" s="6"/>
      <c r="BB2168" s="6"/>
      <c r="BC2168" s="6"/>
      <c r="BD2168" s="6"/>
      <c r="BE2168" s="6"/>
      <c r="BF2168" s="6"/>
      <c r="BH2168" s="6"/>
      <c r="BI2168" s="6"/>
      <c r="BJ2168" s="6"/>
      <c r="BN2168" s="6"/>
      <c r="BO2168" s="6"/>
      <c r="BQ2168" s="6"/>
    </row>
    <row r="2169" spans="1:69">
      <c r="A2169" s="4" t="s">
        <v>117</v>
      </c>
      <c r="B2169" s="18">
        <v>39497</v>
      </c>
      <c r="C2169" s="4" t="s">
        <v>394</v>
      </c>
      <c r="D2169" s="5">
        <v>2008</v>
      </c>
      <c r="E2169" s="4" t="str">
        <f t="shared" si="427"/>
        <v>FerryPresidential Primary2008</v>
      </c>
      <c r="F2169" s="4">
        <v>3970</v>
      </c>
      <c r="K2169" s="6">
        <f t="shared" si="428"/>
        <v>0</v>
      </c>
      <c r="O2169" s="4">
        <v>2051</v>
      </c>
      <c r="Q2169" s="6"/>
      <c r="S2169" s="6"/>
      <c r="T2169" s="6"/>
      <c r="U2169" s="6"/>
      <c r="V2169" s="6"/>
      <c r="W2169" s="6"/>
      <c r="Z2169" s="4">
        <v>26</v>
      </c>
      <c r="AA2169" s="4">
        <v>7</v>
      </c>
      <c r="AD2169" s="6"/>
      <c r="AE2169" s="6"/>
      <c r="AF2169" s="6"/>
      <c r="AG2169" s="6"/>
      <c r="AJ2169" s="6"/>
      <c r="AK2169" s="6"/>
      <c r="AL2169" s="6"/>
      <c r="AM2169" s="6"/>
      <c r="AS2169" s="6"/>
      <c r="AT2169" s="6"/>
      <c r="AU2169" s="6"/>
      <c r="AV2169" s="6"/>
      <c r="AY2169" s="6"/>
      <c r="BA2169" s="6"/>
      <c r="BB2169" s="6"/>
      <c r="BC2169" s="6"/>
      <c r="BD2169" s="6"/>
      <c r="BE2169" s="6"/>
      <c r="BF2169" s="6"/>
      <c r="BH2169" s="6"/>
      <c r="BI2169" s="6"/>
      <c r="BJ2169" s="6"/>
      <c r="BN2169" s="6"/>
      <c r="BO2169" s="6"/>
      <c r="BQ2169" s="6"/>
    </row>
    <row r="2170" spans="1:69">
      <c r="A2170" s="4" t="s">
        <v>119</v>
      </c>
      <c r="B2170" s="18">
        <v>39497</v>
      </c>
      <c r="C2170" s="4" t="s">
        <v>394</v>
      </c>
      <c r="D2170" s="5">
        <v>2008</v>
      </c>
      <c r="E2170" s="4" t="str">
        <f t="shared" si="427"/>
        <v>FranklinPresidential Primary2008</v>
      </c>
      <c r="F2170" s="4">
        <v>20484</v>
      </c>
      <c r="K2170" s="6">
        <f t="shared" si="428"/>
        <v>0</v>
      </c>
      <c r="O2170" s="4">
        <v>11892</v>
      </c>
      <c r="Q2170" s="6"/>
      <c r="S2170" s="6"/>
      <c r="T2170" s="6"/>
      <c r="U2170" s="6"/>
      <c r="V2170" s="6"/>
      <c r="W2170" s="6"/>
      <c r="Z2170" s="4">
        <v>100</v>
      </c>
      <c r="AA2170" s="4">
        <v>34</v>
      </c>
      <c r="AD2170" s="6"/>
      <c r="AE2170" s="6"/>
      <c r="AF2170" s="6"/>
      <c r="AG2170" s="6"/>
      <c r="AJ2170" s="6"/>
      <c r="AK2170" s="6"/>
      <c r="AL2170" s="6"/>
      <c r="AM2170" s="6"/>
      <c r="AS2170" s="6"/>
      <c r="AT2170" s="6"/>
      <c r="AU2170" s="6"/>
      <c r="AV2170" s="6"/>
      <c r="AY2170" s="6"/>
      <c r="BA2170" s="6"/>
      <c r="BB2170" s="6"/>
      <c r="BC2170" s="6"/>
      <c r="BD2170" s="6"/>
      <c r="BE2170" s="6"/>
      <c r="BF2170" s="6"/>
      <c r="BH2170" s="6"/>
      <c r="BI2170" s="6"/>
      <c r="BJ2170" s="6"/>
      <c r="BN2170" s="6"/>
      <c r="BO2170" s="6"/>
      <c r="BQ2170" s="6"/>
    </row>
    <row r="2171" spans="1:69">
      <c r="A2171" s="4" t="s">
        <v>121</v>
      </c>
      <c r="B2171" s="18">
        <v>39497</v>
      </c>
      <c r="C2171" s="4" t="s">
        <v>394</v>
      </c>
      <c r="D2171" s="5">
        <v>2008</v>
      </c>
      <c r="E2171" s="4" t="str">
        <f t="shared" si="427"/>
        <v>GarfieldPresidential Primary2008</v>
      </c>
      <c r="F2171" s="4">
        <v>1465</v>
      </c>
      <c r="K2171" s="6">
        <f t="shared" si="428"/>
        <v>0</v>
      </c>
      <c r="O2171" s="4">
        <v>710</v>
      </c>
      <c r="Q2171" s="6"/>
      <c r="S2171" s="6"/>
      <c r="T2171" s="6"/>
      <c r="U2171" s="6"/>
      <c r="V2171" s="6"/>
      <c r="W2171" s="6"/>
      <c r="Z2171" s="4">
        <v>42</v>
      </c>
      <c r="AA2171" s="4">
        <v>10</v>
      </c>
      <c r="AD2171" s="6"/>
      <c r="AE2171" s="6"/>
      <c r="AF2171" s="6"/>
      <c r="AG2171" s="6"/>
      <c r="AJ2171" s="6"/>
      <c r="AK2171" s="6"/>
      <c r="AL2171" s="6"/>
      <c r="AM2171" s="6"/>
      <c r="AS2171" s="6"/>
      <c r="AT2171" s="6"/>
      <c r="AU2171" s="6"/>
      <c r="AV2171" s="6"/>
      <c r="AY2171" s="6"/>
      <c r="BA2171" s="6"/>
      <c r="BB2171" s="6"/>
      <c r="BC2171" s="6"/>
      <c r="BD2171" s="6"/>
      <c r="BE2171" s="6"/>
      <c r="BF2171" s="6"/>
      <c r="BH2171" s="6"/>
      <c r="BI2171" s="6"/>
      <c r="BJ2171" s="6"/>
      <c r="BN2171" s="6"/>
      <c r="BO2171" s="6"/>
      <c r="BQ2171" s="6"/>
    </row>
    <row r="2172" spans="1:69">
      <c r="A2172" s="4" t="s">
        <v>123</v>
      </c>
      <c r="B2172" s="18">
        <v>39497</v>
      </c>
      <c r="C2172" s="4" t="s">
        <v>394</v>
      </c>
      <c r="D2172" s="5">
        <v>2008</v>
      </c>
      <c r="E2172" s="4" t="str">
        <f t="shared" si="427"/>
        <v>GrantPresidential Primary2008</v>
      </c>
      <c r="F2172" s="4">
        <v>30153</v>
      </c>
      <c r="K2172" s="6">
        <f t="shared" si="428"/>
        <v>0</v>
      </c>
      <c r="O2172" s="4">
        <v>14260</v>
      </c>
      <c r="Q2172" s="6"/>
      <c r="S2172" s="6"/>
      <c r="T2172" s="6"/>
      <c r="U2172" s="6"/>
      <c r="V2172" s="6"/>
      <c r="W2172" s="6"/>
      <c r="Z2172" s="4">
        <v>116</v>
      </c>
      <c r="AA2172" s="4">
        <v>49</v>
      </c>
      <c r="AD2172" s="6"/>
      <c r="AE2172" s="6"/>
      <c r="AF2172" s="6"/>
      <c r="AG2172" s="6"/>
      <c r="AJ2172" s="6"/>
      <c r="AK2172" s="6"/>
      <c r="AL2172" s="6"/>
      <c r="AM2172" s="6"/>
      <c r="AS2172" s="6"/>
      <c r="AT2172" s="6"/>
      <c r="AU2172" s="6"/>
      <c r="AV2172" s="6"/>
      <c r="AY2172" s="6"/>
      <c r="BA2172" s="6"/>
      <c r="BB2172" s="6"/>
      <c r="BC2172" s="6"/>
      <c r="BD2172" s="6"/>
      <c r="BE2172" s="6"/>
      <c r="BF2172" s="6"/>
      <c r="BH2172" s="6"/>
      <c r="BI2172" s="6"/>
      <c r="BJ2172" s="6"/>
      <c r="BN2172" s="6"/>
      <c r="BO2172" s="6"/>
      <c r="BQ2172" s="6"/>
    </row>
    <row r="2173" spans="1:69">
      <c r="A2173" s="4" t="s">
        <v>125</v>
      </c>
      <c r="B2173" s="18">
        <v>39497</v>
      </c>
      <c r="C2173" s="4" t="s">
        <v>394</v>
      </c>
      <c r="D2173" s="5">
        <v>2008</v>
      </c>
      <c r="E2173" s="4" t="str">
        <f t="shared" si="427"/>
        <v>Grays HarborPresidential Primary2008</v>
      </c>
      <c r="F2173" s="4">
        <v>34499</v>
      </c>
      <c r="K2173" s="6">
        <f t="shared" si="428"/>
        <v>0</v>
      </c>
      <c r="O2173" s="4">
        <v>18318</v>
      </c>
      <c r="Q2173" s="6"/>
      <c r="S2173" s="6"/>
      <c r="T2173" s="6"/>
      <c r="U2173" s="6"/>
      <c r="V2173" s="6"/>
      <c r="W2173" s="6"/>
      <c r="Z2173" s="4">
        <v>176</v>
      </c>
      <c r="AA2173" s="4">
        <v>19</v>
      </c>
      <c r="AD2173" s="6"/>
      <c r="AE2173" s="6"/>
      <c r="AF2173" s="6"/>
      <c r="AG2173" s="6"/>
      <c r="AJ2173" s="6"/>
      <c r="AK2173" s="6"/>
      <c r="AL2173" s="6"/>
      <c r="AM2173" s="6"/>
      <c r="AS2173" s="6"/>
      <c r="AT2173" s="6"/>
      <c r="AU2173" s="6"/>
      <c r="AV2173" s="6"/>
      <c r="AY2173" s="6"/>
      <c r="BA2173" s="6"/>
      <c r="BB2173" s="6"/>
      <c r="BC2173" s="6"/>
      <c r="BD2173" s="6"/>
      <c r="BE2173" s="6"/>
      <c r="BF2173" s="6"/>
      <c r="BH2173" s="6"/>
      <c r="BI2173" s="6"/>
      <c r="BJ2173" s="6"/>
      <c r="BN2173" s="6"/>
      <c r="BO2173" s="6"/>
      <c r="BQ2173" s="6"/>
    </row>
    <row r="2174" spans="1:69">
      <c r="A2174" s="4" t="s">
        <v>127</v>
      </c>
      <c r="B2174" s="18">
        <v>39497</v>
      </c>
      <c r="C2174" s="4" t="s">
        <v>394</v>
      </c>
      <c r="D2174" s="5">
        <v>2008</v>
      </c>
      <c r="E2174" s="4" t="str">
        <f t="shared" si="427"/>
        <v>IslandPresidential Primary2008</v>
      </c>
      <c r="F2174" s="4">
        <v>42922</v>
      </c>
      <c r="K2174" s="6">
        <f t="shared" si="428"/>
        <v>0</v>
      </c>
      <c r="O2174" s="4">
        <v>25027</v>
      </c>
      <c r="Q2174" s="6"/>
      <c r="S2174" s="6"/>
      <c r="T2174" s="6"/>
      <c r="U2174" s="6"/>
      <c r="V2174" s="6"/>
      <c r="W2174" s="6"/>
      <c r="Z2174" s="4">
        <v>1761</v>
      </c>
      <c r="AA2174" s="4">
        <v>666</v>
      </c>
      <c r="AD2174" s="6"/>
      <c r="AE2174" s="6"/>
      <c r="AF2174" s="6"/>
      <c r="AG2174" s="6"/>
      <c r="AJ2174" s="6"/>
      <c r="AK2174" s="6"/>
      <c r="AL2174" s="6"/>
      <c r="AM2174" s="6"/>
      <c r="AS2174" s="6"/>
      <c r="AT2174" s="6"/>
      <c r="AU2174" s="6"/>
      <c r="AV2174" s="6"/>
      <c r="AY2174" s="6"/>
      <c r="BA2174" s="6"/>
      <c r="BB2174" s="6"/>
      <c r="BC2174" s="6"/>
      <c r="BD2174" s="6"/>
      <c r="BE2174" s="6"/>
      <c r="BF2174" s="6"/>
      <c r="BH2174" s="6"/>
      <c r="BI2174" s="6"/>
      <c r="BJ2174" s="6"/>
      <c r="BN2174" s="6"/>
      <c r="BO2174" s="6"/>
      <c r="BQ2174" s="6"/>
    </row>
    <row r="2175" spans="1:69">
      <c r="A2175" s="4" t="s">
        <v>129</v>
      </c>
      <c r="B2175" s="18">
        <v>39497</v>
      </c>
      <c r="C2175" s="4" t="s">
        <v>394</v>
      </c>
      <c r="D2175" s="5">
        <v>2008</v>
      </c>
      <c r="E2175" s="4" t="str">
        <f t="shared" si="427"/>
        <v>JeffersonPresidential Primary2008</v>
      </c>
      <c r="F2175" s="4">
        <v>20838</v>
      </c>
      <c r="K2175" s="6">
        <f t="shared" si="428"/>
        <v>0</v>
      </c>
      <c r="O2175" s="4">
        <v>10751</v>
      </c>
      <c r="Q2175" s="6"/>
      <c r="S2175" s="6"/>
      <c r="T2175" s="6"/>
      <c r="U2175" s="6"/>
      <c r="V2175" s="6"/>
      <c r="W2175" s="6"/>
      <c r="Z2175" s="4">
        <v>188</v>
      </c>
      <c r="AA2175" s="4">
        <v>94</v>
      </c>
      <c r="AD2175" s="6"/>
      <c r="AE2175" s="6"/>
      <c r="AF2175" s="6"/>
      <c r="AG2175" s="6"/>
      <c r="AJ2175" s="6"/>
      <c r="AK2175" s="6"/>
      <c r="AL2175" s="6"/>
      <c r="AM2175" s="6"/>
      <c r="AS2175" s="6"/>
      <c r="AT2175" s="6"/>
      <c r="AU2175" s="6"/>
      <c r="AV2175" s="6"/>
      <c r="AY2175" s="6"/>
      <c r="BA2175" s="6"/>
      <c r="BB2175" s="6"/>
      <c r="BC2175" s="6"/>
      <c r="BD2175" s="6"/>
      <c r="BE2175" s="6"/>
      <c r="BF2175" s="6"/>
      <c r="BH2175" s="6"/>
      <c r="BI2175" s="6"/>
      <c r="BJ2175" s="6"/>
      <c r="BN2175" s="6"/>
      <c r="BO2175" s="6"/>
      <c r="BQ2175" s="6"/>
    </row>
    <row r="2176" spans="1:69">
      <c r="A2176" s="4" t="s">
        <v>131</v>
      </c>
      <c r="B2176" s="18">
        <v>39497</v>
      </c>
      <c r="C2176" s="4" t="s">
        <v>394</v>
      </c>
      <c r="D2176" s="5">
        <v>2008</v>
      </c>
      <c r="E2176" s="4" t="str">
        <f t="shared" si="427"/>
        <v>KingPresidential Primary2008</v>
      </c>
      <c r="F2176" s="4">
        <v>1008189</v>
      </c>
      <c r="K2176" s="6">
        <f t="shared" si="428"/>
        <v>0</v>
      </c>
      <c r="O2176" s="4">
        <v>337447</v>
      </c>
      <c r="Q2176" s="6"/>
      <c r="S2176" s="6"/>
      <c r="T2176" s="6"/>
      <c r="U2176" s="6"/>
      <c r="V2176" s="6"/>
      <c r="W2176" s="6"/>
      <c r="Z2176" s="4">
        <v>9885</v>
      </c>
      <c r="AA2176" s="4">
        <v>4342</v>
      </c>
      <c r="AD2176" s="6"/>
      <c r="AE2176" s="6"/>
      <c r="AF2176" s="6"/>
      <c r="AG2176" s="6"/>
      <c r="AJ2176" s="6"/>
      <c r="AK2176" s="6"/>
      <c r="AL2176" s="6"/>
      <c r="AM2176" s="6"/>
      <c r="AS2176" s="6"/>
      <c r="AT2176" s="6"/>
      <c r="AU2176" s="6"/>
      <c r="AV2176" s="6"/>
      <c r="AY2176" s="6"/>
      <c r="BA2176" s="6"/>
      <c r="BB2176" s="6"/>
      <c r="BC2176" s="6"/>
      <c r="BD2176" s="6"/>
      <c r="BE2176" s="6"/>
      <c r="BF2176" s="6"/>
      <c r="BH2176" s="6"/>
      <c r="BI2176" s="6"/>
      <c r="BJ2176" s="6"/>
      <c r="BN2176" s="6"/>
      <c r="BO2176" s="6"/>
      <c r="BQ2176" s="6"/>
    </row>
    <row r="2177" spans="1:69">
      <c r="A2177" s="4" t="s">
        <v>133</v>
      </c>
      <c r="B2177" s="18">
        <v>39497</v>
      </c>
      <c r="C2177" s="4" t="s">
        <v>394</v>
      </c>
      <c r="D2177" s="5">
        <v>2008</v>
      </c>
      <c r="E2177" s="4" t="str">
        <f t="shared" si="427"/>
        <v>KitsapPresidential Primary2008</v>
      </c>
      <c r="F2177" s="4">
        <v>133977</v>
      </c>
      <c r="K2177" s="6">
        <f t="shared" si="428"/>
        <v>0</v>
      </c>
      <c r="O2177" s="4">
        <v>55048</v>
      </c>
      <c r="Q2177" s="6"/>
      <c r="S2177" s="6"/>
      <c r="T2177" s="6"/>
      <c r="U2177" s="6"/>
      <c r="V2177" s="6"/>
      <c r="W2177" s="6"/>
      <c r="Z2177" s="4">
        <v>5891</v>
      </c>
      <c r="AA2177" s="4">
        <v>2494</v>
      </c>
      <c r="AD2177" s="6"/>
      <c r="AE2177" s="6"/>
      <c r="AF2177" s="6"/>
      <c r="AG2177" s="6"/>
      <c r="AJ2177" s="6"/>
      <c r="AK2177" s="6"/>
      <c r="AL2177" s="6"/>
      <c r="AM2177" s="6"/>
      <c r="AS2177" s="6"/>
      <c r="AT2177" s="6"/>
      <c r="AU2177" s="6"/>
      <c r="AV2177" s="6"/>
      <c r="AY2177" s="6"/>
      <c r="BA2177" s="6"/>
      <c r="BB2177" s="6"/>
      <c r="BC2177" s="6"/>
      <c r="BD2177" s="6"/>
      <c r="BE2177" s="6"/>
      <c r="BF2177" s="6"/>
      <c r="BH2177" s="6"/>
      <c r="BI2177" s="6"/>
      <c r="BJ2177" s="6"/>
      <c r="BN2177" s="6"/>
      <c r="BO2177" s="6"/>
      <c r="BQ2177" s="6"/>
    </row>
    <row r="2178" spans="1:69">
      <c r="A2178" s="4" t="s">
        <v>135</v>
      </c>
      <c r="B2178" s="18">
        <v>39497</v>
      </c>
      <c r="C2178" s="4" t="s">
        <v>394</v>
      </c>
      <c r="D2178" s="5">
        <v>2008</v>
      </c>
      <c r="E2178" s="4" t="str">
        <f t="shared" si="427"/>
        <v>KittitasPresidential Primary2008</v>
      </c>
      <c r="F2178" s="4">
        <v>18581</v>
      </c>
      <c r="K2178" s="6">
        <f t="shared" si="428"/>
        <v>0</v>
      </c>
      <c r="O2178" s="4">
        <v>10193</v>
      </c>
      <c r="Q2178" s="6"/>
      <c r="S2178" s="6"/>
      <c r="T2178" s="6"/>
      <c r="U2178" s="6"/>
      <c r="V2178" s="6"/>
      <c r="W2178" s="6"/>
      <c r="Z2178" s="4">
        <v>80</v>
      </c>
      <c r="AA2178" s="4">
        <v>33</v>
      </c>
      <c r="AD2178" s="6"/>
      <c r="AE2178" s="6"/>
      <c r="AF2178" s="6"/>
      <c r="AG2178" s="6"/>
      <c r="AJ2178" s="6"/>
      <c r="AK2178" s="6"/>
      <c r="AL2178" s="6"/>
      <c r="AM2178" s="6"/>
      <c r="AS2178" s="6"/>
      <c r="AT2178" s="6"/>
      <c r="AU2178" s="6"/>
      <c r="AV2178" s="6"/>
      <c r="AY2178" s="6"/>
      <c r="BA2178" s="6"/>
      <c r="BB2178" s="6"/>
      <c r="BC2178" s="6"/>
      <c r="BD2178" s="6"/>
      <c r="BE2178" s="6"/>
      <c r="BF2178" s="6"/>
      <c r="BH2178" s="6"/>
      <c r="BI2178" s="6"/>
      <c r="BJ2178" s="6"/>
      <c r="BN2178" s="6"/>
      <c r="BO2178" s="6"/>
      <c r="BQ2178" s="6"/>
    </row>
    <row r="2179" spans="1:69">
      <c r="A2179" s="4" t="s">
        <v>137</v>
      </c>
      <c r="B2179" s="18">
        <v>39497</v>
      </c>
      <c r="C2179" s="4" t="s">
        <v>394</v>
      </c>
      <c r="D2179" s="5">
        <v>2008</v>
      </c>
      <c r="E2179" s="4" t="str">
        <f t="shared" si="427"/>
        <v>KlickitatPresidential Primary2008</v>
      </c>
      <c r="F2179" s="4">
        <v>11488</v>
      </c>
      <c r="K2179" s="6">
        <f t="shared" si="428"/>
        <v>0</v>
      </c>
      <c r="O2179" s="4">
        <v>6934</v>
      </c>
      <c r="Q2179" s="6"/>
      <c r="S2179" s="6"/>
      <c r="T2179" s="6"/>
      <c r="U2179" s="6"/>
      <c r="V2179" s="6"/>
      <c r="W2179" s="6"/>
      <c r="Z2179" s="4">
        <v>69</v>
      </c>
      <c r="AA2179" s="4">
        <v>29</v>
      </c>
      <c r="AD2179" s="6"/>
      <c r="AE2179" s="6"/>
      <c r="AF2179" s="6"/>
      <c r="AG2179" s="6"/>
      <c r="AJ2179" s="6"/>
      <c r="AK2179" s="6"/>
      <c r="AL2179" s="6"/>
      <c r="AM2179" s="6"/>
      <c r="AS2179" s="6"/>
      <c r="AT2179" s="6"/>
      <c r="AU2179" s="6"/>
      <c r="AV2179" s="6"/>
      <c r="AY2179" s="6"/>
      <c r="BA2179" s="6"/>
      <c r="BB2179" s="6"/>
      <c r="BC2179" s="6"/>
      <c r="BD2179" s="6"/>
      <c r="BE2179" s="6"/>
      <c r="BF2179" s="6"/>
      <c r="BH2179" s="6"/>
      <c r="BI2179" s="6"/>
      <c r="BJ2179" s="6"/>
      <c r="BN2179" s="6"/>
      <c r="BO2179" s="6"/>
      <c r="BQ2179" s="6"/>
    </row>
    <row r="2180" spans="1:69">
      <c r="A2180" s="4" t="s">
        <v>139</v>
      </c>
      <c r="B2180" s="18">
        <v>39497</v>
      </c>
      <c r="C2180" s="4" t="s">
        <v>394</v>
      </c>
      <c r="D2180" s="5">
        <v>2008</v>
      </c>
      <c r="E2180" s="4" t="str">
        <f t="shared" si="427"/>
        <v>LewisPresidential Primary2008</v>
      </c>
      <c r="F2180" s="4">
        <v>39260</v>
      </c>
      <c r="K2180" s="6">
        <f t="shared" si="428"/>
        <v>0</v>
      </c>
      <c r="O2180" s="4">
        <v>21604</v>
      </c>
      <c r="Q2180" s="6"/>
      <c r="S2180" s="6"/>
      <c r="T2180" s="6"/>
      <c r="U2180" s="6"/>
      <c r="V2180" s="6"/>
      <c r="W2180" s="6"/>
      <c r="Z2180" s="4">
        <v>281</v>
      </c>
      <c r="AA2180" s="4">
        <v>141</v>
      </c>
      <c r="AD2180" s="6"/>
      <c r="AE2180" s="6"/>
      <c r="AF2180" s="6"/>
      <c r="AG2180" s="6"/>
      <c r="AJ2180" s="6"/>
      <c r="AK2180" s="6"/>
      <c r="AL2180" s="6"/>
      <c r="AM2180" s="6"/>
      <c r="AS2180" s="6"/>
      <c r="AT2180" s="6"/>
      <c r="AU2180" s="6"/>
      <c r="AV2180" s="6"/>
      <c r="AY2180" s="6"/>
      <c r="BA2180" s="6"/>
      <c r="BB2180" s="6"/>
      <c r="BC2180" s="6"/>
      <c r="BD2180" s="6"/>
      <c r="BE2180" s="6"/>
      <c r="BF2180" s="6"/>
      <c r="BH2180" s="6"/>
      <c r="BI2180" s="6"/>
      <c r="BJ2180" s="6"/>
      <c r="BN2180" s="6"/>
      <c r="BO2180" s="6"/>
      <c r="BQ2180" s="6"/>
    </row>
    <row r="2181" spans="1:69">
      <c r="A2181" s="4" t="s">
        <v>141</v>
      </c>
      <c r="B2181" s="18">
        <v>39497</v>
      </c>
      <c r="C2181" s="4" t="s">
        <v>394</v>
      </c>
      <c r="D2181" s="5">
        <v>2008</v>
      </c>
      <c r="E2181" s="4" t="str">
        <f t="shared" si="427"/>
        <v>LincolnPresidential Primary2008</v>
      </c>
      <c r="F2181" s="4">
        <v>6616</v>
      </c>
      <c r="K2181" s="6">
        <f t="shared" si="428"/>
        <v>0</v>
      </c>
      <c r="O2181" s="4">
        <v>3233</v>
      </c>
      <c r="Q2181" s="6"/>
      <c r="S2181" s="6"/>
      <c r="T2181" s="6"/>
      <c r="U2181" s="6"/>
      <c r="V2181" s="6"/>
      <c r="W2181" s="6"/>
      <c r="Z2181" s="4">
        <v>75</v>
      </c>
      <c r="AA2181" s="4">
        <v>26</v>
      </c>
      <c r="AD2181" s="6"/>
      <c r="AE2181" s="6"/>
      <c r="AF2181" s="6"/>
      <c r="AG2181" s="6"/>
      <c r="AJ2181" s="6"/>
      <c r="AK2181" s="6"/>
      <c r="AL2181" s="6"/>
      <c r="AM2181" s="6"/>
      <c r="AS2181" s="6"/>
      <c r="AT2181" s="6"/>
      <c r="AU2181" s="6"/>
      <c r="AV2181" s="6"/>
      <c r="AY2181" s="6"/>
      <c r="BA2181" s="6"/>
      <c r="BB2181" s="6"/>
      <c r="BC2181" s="6"/>
      <c r="BD2181" s="6"/>
      <c r="BE2181" s="6"/>
      <c r="BF2181" s="6"/>
      <c r="BH2181" s="6"/>
      <c r="BI2181" s="6"/>
      <c r="BJ2181" s="6"/>
      <c r="BN2181" s="6"/>
      <c r="BO2181" s="6"/>
      <c r="BQ2181" s="6"/>
    </row>
    <row r="2182" spans="1:69">
      <c r="A2182" s="4" t="s">
        <v>143</v>
      </c>
      <c r="B2182" s="18">
        <v>39497</v>
      </c>
      <c r="C2182" s="4" t="s">
        <v>394</v>
      </c>
      <c r="D2182" s="5">
        <v>2008</v>
      </c>
      <c r="E2182" s="4" t="str">
        <f t="shared" si="427"/>
        <v>MasonPresidential Primary2008</v>
      </c>
      <c r="F2182" s="4">
        <v>30151</v>
      </c>
      <c r="K2182" s="6">
        <f t="shared" si="428"/>
        <v>0</v>
      </c>
      <c r="O2182" s="4">
        <v>17535</v>
      </c>
      <c r="Q2182" s="6"/>
      <c r="S2182" s="6"/>
      <c r="T2182" s="6"/>
      <c r="U2182" s="6"/>
      <c r="V2182" s="6"/>
      <c r="W2182" s="6"/>
      <c r="Z2182" s="4">
        <v>194</v>
      </c>
      <c r="AA2182" s="4">
        <v>74</v>
      </c>
      <c r="AD2182" s="6"/>
      <c r="AE2182" s="6"/>
      <c r="AF2182" s="6"/>
      <c r="AG2182" s="6"/>
      <c r="AJ2182" s="6"/>
      <c r="AK2182" s="6"/>
      <c r="AL2182" s="6"/>
      <c r="AM2182" s="6"/>
      <c r="AS2182" s="6"/>
      <c r="AT2182" s="6"/>
      <c r="AU2182" s="6"/>
      <c r="AV2182" s="6"/>
      <c r="AY2182" s="6"/>
      <c r="BA2182" s="6"/>
      <c r="BB2182" s="6"/>
      <c r="BC2182" s="6"/>
      <c r="BD2182" s="6"/>
      <c r="BE2182" s="6"/>
      <c r="BF2182" s="6"/>
      <c r="BH2182" s="6"/>
      <c r="BI2182" s="6"/>
      <c r="BJ2182" s="6"/>
      <c r="BN2182" s="6"/>
      <c r="BO2182" s="6"/>
      <c r="BQ2182" s="6"/>
    </row>
    <row r="2183" spans="1:69">
      <c r="A2183" s="4" t="s">
        <v>145</v>
      </c>
      <c r="B2183" s="18">
        <v>39497</v>
      </c>
      <c r="C2183" s="4" t="s">
        <v>394</v>
      </c>
      <c r="D2183" s="5">
        <v>2008</v>
      </c>
      <c r="E2183" s="4" t="str">
        <f t="shared" si="427"/>
        <v>OkanoganPresidential Primary2008</v>
      </c>
      <c r="F2183" s="4">
        <v>19551</v>
      </c>
      <c r="K2183" s="6">
        <f t="shared" si="428"/>
        <v>0</v>
      </c>
      <c r="O2183" s="4">
        <v>9855</v>
      </c>
      <c r="Q2183" s="6"/>
      <c r="S2183" s="6"/>
      <c r="T2183" s="6"/>
      <c r="U2183" s="6"/>
      <c r="V2183" s="6"/>
      <c r="W2183" s="6"/>
      <c r="Z2183" s="4">
        <v>116</v>
      </c>
      <c r="AA2183" s="4">
        <v>40</v>
      </c>
      <c r="AD2183" s="6"/>
      <c r="AE2183" s="6"/>
      <c r="AF2183" s="6"/>
      <c r="AG2183" s="6"/>
      <c r="AJ2183" s="6"/>
      <c r="AK2183" s="6"/>
      <c r="AL2183" s="6"/>
      <c r="AM2183" s="6"/>
      <c r="AS2183" s="6"/>
      <c r="AT2183" s="6"/>
      <c r="AU2183" s="6"/>
      <c r="AV2183" s="6"/>
      <c r="AY2183" s="6"/>
      <c r="BA2183" s="6"/>
      <c r="BB2183" s="6"/>
      <c r="BC2183" s="6"/>
      <c r="BD2183" s="6"/>
      <c r="BE2183" s="6"/>
      <c r="BF2183" s="6"/>
      <c r="BH2183" s="6"/>
      <c r="BI2183" s="6"/>
      <c r="BJ2183" s="6"/>
      <c r="BN2183" s="6"/>
      <c r="BO2183" s="6"/>
      <c r="BQ2183" s="6"/>
    </row>
    <row r="2184" spans="1:69">
      <c r="A2184" s="4" t="s">
        <v>147</v>
      </c>
      <c r="B2184" s="18">
        <v>39497</v>
      </c>
      <c r="C2184" s="4" t="s">
        <v>394</v>
      </c>
      <c r="D2184" s="5">
        <v>2008</v>
      </c>
      <c r="E2184" s="4" t="str">
        <f t="shared" si="427"/>
        <v>PacificPresidential Primary2008</v>
      </c>
      <c r="F2184" s="4">
        <v>12449</v>
      </c>
      <c r="K2184" s="6">
        <f t="shared" si="428"/>
        <v>0</v>
      </c>
      <c r="O2184" s="4">
        <v>8195</v>
      </c>
      <c r="Q2184" s="6"/>
      <c r="S2184" s="6"/>
      <c r="T2184" s="6"/>
      <c r="U2184" s="6"/>
      <c r="V2184" s="6"/>
      <c r="W2184" s="6"/>
      <c r="Z2184" s="4">
        <v>182</v>
      </c>
      <c r="AA2184" s="4">
        <v>88</v>
      </c>
      <c r="AD2184" s="6"/>
      <c r="AE2184" s="6"/>
      <c r="AF2184" s="6"/>
      <c r="AG2184" s="6"/>
      <c r="AJ2184" s="6"/>
      <c r="AK2184" s="6"/>
      <c r="AL2184" s="6"/>
      <c r="AM2184" s="6"/>
      <c r="AS2184" s="6"/>
      <c r="AT2184" s="6"/>
      <c r="AU2184" s="6"/>
      <c r="AV2184" s="6"/>
      <c r="AY2184" s="6"/>
      <c r="BA2184" s="6"/>
      <c r="BB2184" s="6"/>
      <c r="BC2184" s="6"/>
      <c r="BD2184" s="6"/>
      <c r="BE2184" s="6"/>
      <c r="BF2184" s="6"/>
      <c r="BH2184" s="6"/>
      <c r="BI2184" s="6"/>
      <c r="BJ2184" s="6"/>
      <c r="BN2184" s="6"/>
      <c r="BO2184" s="6"/>
      <c r="BQ2184" s="6"/>
    </row>
    <row r="2185" spans="1:69">
      <c r="A2185" s="4" t="s">
        <v>149</v>
      </c>
      <c r="B2185" s="18">
        <v>39497</v>
      </c>
      <c r="C2185" s="4" t="s">
        <v>394</v>
      </c>
      <c r="D2185" s="5">
        <v>2008</v>
      </c>
      <c r="E2185" s="4" t="str">
        <f t="shared" si="427"/>
        <v>Pend OreillePresidential Primary2008</v>
      </c>
      <c r="F2185" s="4">
        <v>7314</v>
      </c>
      <c r="K2185" s="6">
        <f t="shared" si="428"/>
        <v>0</v>
      </c>
      <c r="O2185" s="4">
        <v>4408</v>
      </c>
      <c r="Q2185" s="6"/>
      <c r="S2185" s="6"/>
      <c r="T2185" s="6"/>
      <c r="U2185" s="6"/>
      <c r="V2185" s="6"/>
      <c r="W2185" s="6"/>
      <c r="Z2185" s="4">
        <v>28</v>
      </c>
      <c r="AA2185" s="4">
        <v>2</v>
      </c>
      <c r="AD2185" s="6"/>
      <c r="AE2185" s="6"/>
      <c r="AF2185" s="6"/>
      <c r="AG2185" s="6"/>
      <c r="AJ2185" s="6"/>
      <c r="AK2185" s="6"/>
      <c r="AL2185" s="6"/>
      <c r="AM2185" s="6"/>
      <c r="AS2185" s="6"/>
      <c r="AT2185" s="6"/>
      <c r="AU2185" s="6"/>
      <c r="AV2185" s="6"/>
      <c r="AY2185" s="6"/>
      <c r="BA2185" s="6"/>
      <c r="BB2185" s="6"/>
      <c r="BC2185" s="6"/>
      <c r="BD2185" s="6"/>
      <c r="BE2185" s="6"/>
      <c r="BF2185" s="6"/>
      <c r="BH2185" s="6"/>
      <c r="BI2185" s="6"/>
      <c r="BJ2185" s="6"/>
      <c r="BN2185" s="6"/>
      <c r="BO2185" s="6"/>
      <c r="BQ2185" s="6"/>
    </row>
    <row r="2186" spans="1:69">
      <c r="A2186" s="4" t="s">
        <v>151</v>
      </c>
      <c r="B2186" s="18">
        <v>39497</v>
      </c>
      <c r="C2186" s="4" t="s">
        <v>394</v>
      </c>
      <c r="D2186" s="5">
        <v>2008</v>
      </c>
      <c r="E2186" s="4" t="str">
        <f t="shared" si="427"/>
        <v>PiercePresidential Primary2008</v>
      </c>
      <c r="F2186" s="4">
        <v>378551</v>
      </c>
      <c r="K2186" s="6">
        <f t="shared" si="428"/>
        <v>0</v>
      </c>
      <c r="O2186" s="4">
        <v>140005</v>
      </c>
      <c r="Q2186" s="6"/>
      <c r="S2186" s="6"/>
      <c r="T2186" s="6"/>
      <c r="U2186" s="6"/>
      <c r="V2186" s="6"/>
      <c r="W2186" s="6"/>
      <c r="Z2186" s="4">
        <v>5200</v>
      </c>
      <c r="AA2186" s="4">
        <v>2600</v>
      </c>
      <c r="AD2186" s="6"/>
      <c r="AE2186" s="6"/>
      <c r="AF2186" s="6"/>
      <c r="AG2186" s="6"/>
      <c r="AJ2186" s="6"/>
      <c r="AK2186" s="6"/>
      <c r="AL2186" s="6"/>
      <c r="AM2186" s="6"/>
      <c r="AS2186" s="6"/>
      <c r="AT2186" s="6"/>
      <c r="AU2186" s="6"/>
      <c r="AV2186" s="6"/>
      <c r="AY2186" s="6"/>
      <c r="BA2186" s="6"/>
      <c r="BB2186" s="6"/>
      <c r="BC2186" s="6"/>
      <c r="BD2186" s="6"/>
      <c r="BE2186" s="6"/>
      <c r="BF2186" s="6"/>
      <c r="BH2186" s="6"/>
      <c r="BI2186" s="6"/>
      <c r="BJ2186" s="6"/>
      <c r="BN2186" s="6"/>
      <c r="BO2186" s="6"/>
      <c r="BQ2186" s="6"/>
    </row>
    <row r="2187" spans="1:69">
      <c r="A2187" s="4" t="s">
        <v>153</v>
      </c>
      <c r="B2187" s="18">
        <v>39497</v>
      </c>
      <c r="C2187" s="4" t="s">
        <v>394</v>
      </c>
      <c r="D2187" s="5">
        <v>2008</v>
      </c>
      <c r="E2187" s="4" t="str">
        <f t="shared" si="427"/>
        <v>San JuanPresidential Primary2008</v>
      </c>
      <c r="F2187" s="4">
        <v>10858</v>
      </c>
      <c r="K2187" s="6">
        <f t="shared" si="428"/>
        <v>0</v>
      </c>
      <c r="O2187" s="4">
        <v>7025</v>
      </c>
      <c r="Q2187" s="6"/>
      <c r="S2187" s="6"/>
      <c r="T2187" s="6"/>
      <c r="U2187" s="6"/>
      <c r="V2187" s="6"/>
      <c r="W2187" s="6"/>
      <c r="Z2187" s="4">
        <v>127</v>
      </c>
      <c r="AA2187" s="4">
        <v>61</v>
      </c>
      <c r="AD2187" s="6"/>
      <c r="AE2187" s="6"/>
      <c r="AF2187" s="6"/>
      <c r="AG2187" s="6"/>
      <c r="AJ2187" s="6"/>
      <c r="AK2187" s="6"/>
      <c r="AL2187" s="6"/>
      <c r="AM2187" s="6"/>
      <c r="AS2187" s="6"/>
      <c r="AT2187" s="6"/>
      <c r="AU2187" s="6"/>
      <c r="AV2187" s="6"/>
      <c r="AY2187" s="6"/>
      <c r="BA2187" s="6"/>
      <c r="BB2187" s="6"/>
      <c r="BC2187" s="6"/>
      <c r="BD2187" s="6"/>
      <c r="BE2187" s="6"/>
      <c r="BF2187" s="6"/>
      <c r="BH2187" s="6"/>
      <c r="BI2187" s="6"/>
      <c r="BJ2187" s="6"/>
      <c r="BN2187" s="6"/>
      <c r="BO2187" s="6"/>
      <c r="BQ2187" s="6"/>
    </row>
    <row r="2188" spans="1:69">
      <c r="A2188" s="4" t="s">
        <v>155</v>
      </c>
      <c r="B2188" s="18">
        <v>39497</v>
      </c>
      <c r="C2188" s="4" t="s">
        <v>394</v>
      </c>
      <c r="D2188" s="5">
        <v>2008</v>
      </c>
      <c r="E2188" s="4" t="str">
        <f t="shared" si="427"/>
        <v>SkagitPresidential Primary2008</v>
      </c>
      <c r="F2188" s="4">
        <v>59600</v>
      </c>
      <c r="K2188" s="6">
        <f t="shared" si="428"/>
        <v>0</v>
      </c>
      <c r="O2188" s="4">
        <v>37025</v>
      </c>
      <c r="Q2188" s="6"/>
      <c r="S2188" s="6"/>
      <c r="T2188" s="6"/>
      <c r="U2188" s="6"/>
      <c r="V2188" s="6"/>
      <c r="W2188" s="6"/>
      <c r="Z2188" s="4">
        <v>306</v>
      </c>
      <c r="AA2188" s="4">
        <v>129</v>
      </c>
      <c r="AD2188" s="6"/>
      <c r="AE2188" s="6"/>
      <c r="AF2188" s="6"/>
      <c r="AG2188" s="6"/>
      <c r="AJ2188" s="6"/>
      <c r="AK2188" s="6"/>
      <c r="AL2188" s="6"/>
      <c r="AM2188" s="6"/>
      <c r="AS2188" s="6"/>
      <c r="AT2188" s="6"/>
      <c r="AU2188" s="6"/>
      <c r="AV2188" s="6"/>
      <c r="AY2188" s="6"/>
      <c r="BA2188" s="6"/>
      <c r="BB2188" s="6"/>
      <c r="BC2188" s="6"/>
      <c r="BD2188" s="6"/>
      <c r="BE2188" s="6"/>
      <c r="BF2188" s="6"/>
      <c r="BH2188" s="6"/>
      <c r="BI2188" s="6"/>
      <c r="BJ2188" s="6"/>
      <c r="BN2188" s="6"/>
      <c r="BO2188" s="6"/>
      <c r="BQ2188" s="6"/>
    </row>
    <row r="2189" spans="1:69">
      <c r="A2189" s="4" t="s">
        <v>157</v>
      </c>
      <c r="B2189" s="18">
        <v>39497</v>
      </c>
      <c r="C2189" s="4" t="s">
        <v>394</v>
      </c>
      <c r="D2189" s="5">
        <v>2008</v>
      </c>
      <c r="E2189" s="4" t="str">
        <f t="shared" si="427"/>
        <v>SkamaniaPresidential Primary2008</v>
      </c>
      <c r="F2189" s="4">
        <v>6504</v>
      </c>
      <c r="K2189" s="6">
        <f t="shared" si="428"/>
        <v>0</v>
      </c>
      <c r="O2189" s="4">
        <v>2479</v>
      </c>
      <c r="Q2189" s="6"/>
      <c r="S2189" s="6"/>
      <c r="T2189" s="6"/>
      <c r="U2189" s="6"/>
      <c r="V2189" s="6"/>
      <c r="W2189" s="6"/>
      <c r="Z2189" s="4">
        <v>33</v>
      </c>
      <c r="AA2189" s="4">
        <v>12</v>
      </c>
      <c r="AD2189" s="6"/>
      <c r="AE2189" s="6"/>
      <c r="AF2189" s="6"/>
      <c r="AG2189" s="6"/>
      <c r="AJ2189" s="6"/>
      <c r="AK2189" s="6"/>
      <c r="AL2189" s="6"/>
      <c r="AM2189" s="6"/>
      <c r="AS2189" s="6"/>
      <c r="AT2189" s="6"/>
      <c r="AU2189" s="6"/>
      <c r="AV2189" s="6"/>
      <c r="AY2189" s="6"/>
      <c r="BA2189" s="6"/>
      <c r="BB2189" s="6"/>
      <c r="BC2189" s="6"/>
      <c r="BD2189" s="6"/>
      <c r="BE2189" s="6"/>
      <c r="BF2189" s="6"/>
      <c r="BH2189" s="6"/>
      <c r="BI2189" s="6"/>
      <c r="BJ2189" s="6"/>
      <c r="BN2189" s="6"/>
      <c r="BO2189" s="6"/>
      <c r="BQ2189" s="6"/>
    </row>
    <row r="2190" spans="1:69">
      <c r="A2190" s="4" t="s">
        <v>159</v>
      </c>
      <c r="B2190" s="18">
        <v>39497</v>
      </c>
      <c r="C2190" s="4" t="s">
        <v>394</v>
      </c>
      <c r="D2190" s="5">
        <v>2008</v>
      </c>
      <c r="E2190" s="4" t="str">
        <f t="shared" si="427"/>
        <v>SnohomishPresidential Primary2008</v>
      </c>
      <c r="F2190" s="4">
        <v>336812</v>
      </c>
      <c r="K2190" s="6">
        <f t="shared" si="428"/>
        <v>0</v>
      </c>
      <c r="O2190" s="4">
        <v>130716</v>
      </c>
      <c r="Q2190" s="6"/>
      <c r="S2190" s="6"/>
      <c r="T2190" s="6"/>
      <c r="U2190" s="6"/>
      <c r="V2190" s="6"/>
      <c r="W2190" s="6"/>
      <c r="Z2190" s="4">
        <v>2118</v>
      </c>
      <c r="AA2190" s="4">
        <v>837</v>
      </c>
      <c r="AD2190" s="6"/>
      <c r="AE2190" s="6"/>
      <c r="AF2190" s="6"/>
      <c r="AG2190" s="6"/>
      <c r="AJ2190" s="6"/>
      <c r="AK2190" s="6"/>
      <c r="AL2190" s="6"/>
      <c r="AM2190" s="6"/>
      <c r="AS2190" s="6"/>
      <c r="AT2190" s="6"/>
      <c r="AU2190" s="6"/>
      <c r="AV2190" s="6"/>
      <c r="AY2190" s="6"/>
      <c r="BA2190" s="6"/>
      <c r="BB2190" s="6"/>
      <c r="BC2190" s="6"/>
      <c r="BD2190" s="6"/>
      <c r="BE2190" s="6"/>
      <c r="BF2190" s="6"/>
      <c r="BH2190" s="6"/>
      <c r="BI2190" s="6"/>
      <c r="BJ2190" s="6"/>
      <c r="BN2190" s="6"/>
      <c r="BO2190" s="6"/>
      <c r="BQ2190" s="6"/>
    </row>
    <row r="2191" spans="1:69">
      <c r="A2191" s="4" t="s">
        <v>161</v>
      </c>
      <c r="B2191" s="18">
        <v>39497</v>
      </c>
      <c r="C2191" s="4" t="s">
        <v>394</v>
      </c>
      <c r="D2191" s="5">
        <v>2008</v>
      </c>
      <c r="E2191" s="4" t="str">
        <f t="shared" si="427"/>
        <v>SpokanePresidential Primary2008</v>
      </c>
      <c r="F2191" s="4">
        <v>236667</v>
      </c>
      <c r="K2191" s="6">
        <f t="shared" si="428"/>
        <v>0</v>
      </c>
      <c r="O2191" s="4">
        <v>113839</v>
      </c>
      <c r="Q2191" s="6"/>
      <c r="S2191" s="6"/>
      <c r="T2191" s="6"/>
      <c r="U2191" s="6"/>
      <c r="V2191" s="6"/>
      <c r="W2191" s="6"/>
      <c r="Z2191" s="4">
        <v>2592</v>
      </c>
      <c r="AA2191" s="4">
        <v>1084</v>
      </c>
      <c r="AD2191" s="6"/>
      <c r="AE2191" s="6"/>
      <c r="AF2191" s="6"/>
      <c r="AG2191" s="6"/>
      <c r="AJ2191" s="6"/>
      <c r="AK2191" s="6"/>
      <c r="AL2191" s="6"/>
      <c r="AM2191" s="6"/>
      <c r="AS2191" s="6"/>
      <c r="AT2191" s="6"/>
      <c r="AU2191" s="6"/>
      <c r="AV2191" s="6"/>
      <c r="AY2191" s="6"/>
      <c r="BA2191" s="6"/>
      <c r="BB2191" s="6"/>
      <c r="BC2191" s="6"/>
      <c r="BD2191" s="6"/>
      <c r="BE2191" s="6"/>
      <c r="BF2191" s="6"/>
      <c r="BH2191" s="6"/>
      <c r="BI2191" s="6"/>
      <c r="BJ2191" s="6"/>
      <c r="BN2191" s="6"/>
      <c r="BO2191" s="6"/>
      <c r="BQ2191" s="6"/>
    </row>
    <row r="2192" spans="1:69">
      <c r="A2192" s="4" t="s">
        <v>163</v>
      </c>
      <c r="B2192" s="18">
        <v>39497</v>
      </c>
      <c r="C2192" s="4" t="s">
        <v>394</v>
      </c>
      <c r="D2192" s="5">
        <v>2008</v>
      </c>
      <c r="E2192" s="4" t="str">
        <f t="shared" si="427"/>
        <v>StevensPresidential Primary2008</v>
      </c>
      <c r="F2192" s="4">
        <v>24265</v>
      </c>
      <c r="K2192" s="6">
        <f t="shared" si="428"/>
        <v>0</v>
      </c>
      <c r="O2192" s="4">
        <v>11976</v>
      </c>
      <c r="Q2192" s="6"/>
      <c r="S2192" s="6"/>
      <c r="T2192" s="6"/>
      <c r="U2192" s="6"/>
      <c r="V2192" s="6"/>
      <c r="W2192" s="6"/>
      <c r="Z2192" s="4">
        <v>137</v>
      </c>
      <c r="AA2192" s="4">
        <v>61</v>
      </c>
      <c r="AD2192" s="6"/>
      <c r="AE2192" s="6"/>
      <c r="AF2192" s="6"/>
      <c r="AG2192" s="6"/>
      <c r="AJ2192" s="6"/>
      <c r="AK2192" s="6"/>
      <c r="AL2192" s="6"/>
      <c r="AM2192" s="6"/>
      <c r="AS2192" s="6"/>
      <c r="AT2192" s="6"/>
      <c r="AU2192" s="6"/>
      <c r="AV2192" s="6"/>
      <c r="AY2192" s="6"/>
      <c r="BA2192" s="6"/>
      <c r="BB2192" s="6"/>
      <c r="BC2192" s="6"/>
      <c r="BD2192" s="6"/>
      <c r="BE2192" s="6"/>
      <c r="BF2192" s="6"/>
      <c r="BH2192" s="6"/>
      <c r="BI2192" s="6"/>
      <c r="BJ2192" s="6"/>
      <c r="BN2192" s="6"/>
      <c r="BO2192" s="6"/>
      <c r="BQ2192" s="6"/>
    </row>
    <row r="2193" spans="1:75">
      <c r="A2193" s="4" t="s">
        <v>166</v>
      </c>
      <c r="B2193" s="18">
        <v>39497</v>
      </c>
      <c r="C2193" s="4" t="s">
        <v>394</v>
      </c>
      <c r="D2193" s="5">
        <v>2008</v>
      </c>
      <c r="E2193" s="4" t="str">
        <f t="shared" si="427"/>
        <v>ThurstonPresidential Primary2008</v>
      </c>
      <c r="F2193" s="4">
        <v>134160</v>
      </c>
      <c r="K2193" s="6">
        <f t="shared" si="428"/>
        <v>0</v>
      </c>
      <c r="O2193" s="4">
        <v>70544</v>
      </c>
      <c r="Q2193" s="6"/>
      <c r="S2193" s="6"/>
      <c r="T2193" s="6"/>
      <c r="U2193" s="6"/>
      <c r="V2193" s="6"/>
      <c r="W2193" s="6"/>
      <c r="Z2193" s="4">
        <v>2670</v>
      </c>
      <c r="AA2193" s="4">
        <v>1230</v>
      </c>
      <c r="AD2193" s="6"/>
      <c r="AE2193" s="6"/>
      <c r="AF2193" s="6"/>
      <c r="AG2193" s="6"/>
      <c r="AJ2193" s="6"/>
      <c r="AK2193" s="6"/>
      <c r="AL2193" s="6"/>
      <c r="AM2193" s="6"/>
      <c r="AS2193" s="6"/>
      <c r="AT2193" s="6"/>
      <c r="AU2193" s="6"/>
      <c r="AV2193" s="6"/>
      <c r="AY2193" s="6"/>
      <c r="BA2193" s="6"/>
      <c r="BB2193" s="6"/>
      <c r="BC2193" s="6"/>
      <c r="BD2193" s="6"/>
      <c r="BE2193" s="6"/>
      <c r="BF2193" s="6"/>
      <c r="BH2193" s="6"/>
      <c r="BI2193" s="6"/>
      <c r="BJ2193" s="6"/>
      <c r="BN2193" s="6"/>
      <c r="BO2193" s="6"/>
      <c r="BQ2193" s="6"/>
    </row>
    <row r="2194" spans="1:75">
      <c r="A2194" s="4" t="s">
        <v>168</v>
      </c>
      <c r="B2194" s="18">
        <v>39497</v>
      </c>
      <c r="C2194" s="4" t="s">
        <v>394</v>
      </c>
      <c r="D2194" s="5">
        <v>2008</v>
      </c>
      <c r="E2194" s="4" t="str">
        <f t="shared" si="427"/>
        <v>WahkiakumPresidential Primary2008</v>
      </c>
      <c r="F2194" s="4">
        <v>2683</v>
      </c>
      <c r="K2194" s="6">
        <f t="shared" si="428"/>
        <v>0</v>
      </c>
      <c r="O2194" s="4">
        <v>1223</v>
      </c>
      <c r="Q2194" s="6"/>
      <c r="S2194" s="6"/>
      <c r="T2194" s="6"/>
      <c r="U2194" s="6"/>
      <c r="V2194" s="6"/>
      <c r="W2194" s="6"/>
      <c r="Z2194" s="4">
        <v>22</v>
      </c>
      <c r="AA2194" s="4">
        <v>10</v>
      </c>
      <c r="AD2194" s="6"/>
      <c r="AE2194" s="6"/>
      <c r="AF2194" s="6"/>
      <c r="AG2194" s="6"/>
      <c r="AJ2194" s="6"/>
      <c r="AK2194" s="6"/>
      <c r="AL2194" s="6"/>
      <c r="AM2194" s="6"/>
      <c r="AS2194" s="6"/>
      <c r="AT2194" s="6"/>
      <c r="AU2194" s="6"/>
      <c r="AV2194" s="6"/>
      <c r="AY2194" s="6"/>
      <c r="BA2194" s="6"/>
      <c r="BB2194" s="6"/>
      <c r="BC2194" s="6"/>
      <c r="BD2194" s="6"/>
      <c r="BE2194" s="6"/>
      <c r="BF2194" s="6"/>
      <c r="BH2194" s="6"/>
      <c r="BI2194" s="6"/>
      <c r="BJ2194" s="6"/>
      <c r="BN2194" s="6"/>
      <c r="BO2194" s="6"/>
      <c r="BQ2194" s="6"/>
    </row>
    <row r="2195" spans="1:75">
      <c r="A2195" s="4" t="s">
        <v>170</v>
      </c>
      <c r="B2195" s="18">
        <v>39497</v>
      </c>
      <c r="C2195" s="4" t="s">
        <v>394</v>
      </c>
      <c r="D2195" s="5">
        <v>2008</v>
      </c>
      <c r="E2195" s="4" t="str">
        <f t="shared" si="427"/>
        <v>Walla WallaPresidential Primary2008</v>
      </c>
      <c r="F2195" s="4">
        <v>29177</v>
      </c>
      <c r="K2195" s="6">
        <f t="shared" si="428"/>
        <v>0</v>
      </c>
      <c r="O2195" s="4">
        <v>16128</v>
      </c>
      <c r="Q2195" s="6"/>
      <c r="S2195" s="6"/>
      <c r="T2195" s="6"/>
      <c r="U2195" s="6"/>
      <c r="V2195" s="6"/>
      <c r="W2195" s="6"/>
      <c r="Z2195" s="4">
        <v>144</v>
      </c>
      <c r="AA2195" s="4">
        <v>53</v>
      </c>
      <c r="AD2195" s="6"/>
      <c r="AE2195" s="6"/>
      <c r="AF2195" s="6"/>
      <c r="AG2195" s="6"/>
      <c r="AJ2195" s="6"/>
      <c r="AK2195" s="6"/>
      <c r="AL2195" s="6"/>
      <c r="AM2195" s="6"/>
      <c r="AS2195" s="6"/>
      <c r="AT2195" s="6"/>
      <c r="AU2195" s="6"/>
      <c r="AV2195" s="6"/>
      <c r="AY2195" s="6"/>
      <c r="BA2195" s="6"/>
      <c r="BB2195" s="6"/>
      <c r="BC2195" s="6"/>
      <c r="BD2195" s="6"/>
      <c r="BE2195" s="6"/>
      <c r="BF2195" s="6"/>
      <c r="BH2195" s="6"/>
      <c r="BI2195" s="6"/>
      <c r="BJ2195" s="6"/>
      <c r="BN2195" s="6"/>
      <c r="BO2195" s="6"/>
      <c r="BQ2195" s="6"/>
    </row>
    <row r="2196" spans="1:75">
      <c r="A2196" s="4" t="s">
        <v>172</v>
      </c>
      <c r="B2196" s="18">
        <v>39497</v>
      </c>
      <c r="C2196" s="4" t="s">
        <v>394</v>
      </c>
      <c r="D2196" s="5">
        <v>2008</v>
      </c>
      <c r="E2196" s="4" t="str">
        <f t="shared" si="427"/>
        <v>WhatcomPresidential Primary2008</v>
      </c>
      <c r="F2196" s="4">
        <v>102274</v>
      </c>
      <c r="K2196" s="6">
        <f t="shared" si="428"/>
        <v>0</v>
      </c>
      <c r="O2196" s="4">
        <v>42267</v>
      </c>
      <c r="Q2196" s="6"/>
      <c r="S2196" s="6"/>
      <c r="T2196" s="6"/>
      <c r="U2196" s="6"/>
      <c r="V2196" s="6"/>
      <c r="W2196" s="6"/>
      <c r="Z2196" s="4">
        <v>477</v>
      </c>
      <c r="AA2196" s="4">
        <v>299</v>
      </c>
      <c r="AD2196" s="6"/>
      <c r="AE2196" s="6"/>
      <c r="AF2196" s="6"/>
      <c r="AG2196" s="6"/>
      <c r="AJ2196" s="6"/>
      <c r="AK2196" s="6"/>
      <c r="AL2196" s="6"/>
      <c r="AM2196" s="6"/>
      <c r="AS2196" s="6"/>
      <c r="AT2196" s="6"/>
      <c r="AU2196" s="6"/>
      <c r="AV2196" s="6"/>
      <c r="AY2196" s="6"/>
      <c r="BA2196" s="6"/>
      <c r="BB2196" s="6"/>
      <c r="BC2196" s="6"/>
      <c r="BD2196" s="6"/>
      <c r="BE2196" s="6"/>
      <c r="BF2196" s="6"/>
      <c r="BH2196" s="6"/>
      <c r="BI2196" s="6"/>
      <c r="BJ2196" s="6"/>
      <c r="BN2196" s="6"/>
      <c r="BO2196" s="6"/>
      <c r="BQ2196" s="6"/>
    </row>
    <row r="2197" spans="1:75">
      <c r="A2197" s="4" t="s">
        <v>174</v>
      </c>
      <c r="B2197" s="18">
        <v>39497</v>
      </c>
      <c r="C2197" s="4" t="s">
        <v>394</v>
      </c>
      <c r="D2197" s="5">
        <v>2008</v>
      </c>
      <c r="E2197" s="4" t="str">
        <f t="shared" si="427"/>
        <v>WhitmanPresidential Primary2008</v>
      </c>
      <c r="F2197" s="4">
        <v>17809</v>
      </c>
      <c r="K2197" s="6">
        <f t="shared" si="428"/>
        <v>0</v>
      </c>
      <c r="O2197" s="4">
        <v>8620</v>
      </c>
      <c r="Q2197" s="6"/>
      <c r="S2197" s="6"/>
      <c r="T2197" s="6"/>
      <c r="U2197" s="6"/>
      <c r="V2197" s="6"/>
      <c r="W2197" s="6"/>
      <c r="Z2197" s="4">
        <v>189</v>
      </c>
      <c r="AA2197" s="4">
        <v>51</v>
      </c>
      <c r="AD2197" s="6"/>
      <c r="AE2197" s="6"/>
      <c r="AF2197" s="6"/>
      <c r="AG2197" s="6"/>
      <c r="AJ2197" s="6"/>
      <c r="AK2197" s="6"/>
      <c r="AL2197" s="6"/>
      <c r="AM2197" s="6"/>
      <c r="AS2197" s="6"/>
      <c r="AT2197" s="6"/>
      <c r="AU2197" s="6"/>
      <c r="AV2197" s="6"/>
      <c r="AY2197" s="6"/>
      <c r="BA2197" s="6"/>
      <c r="BB2197" s="6"/>
      <c r="BC2197" s="6"/>
      <c r="BD2197" s="6"/>
      <c r="BE2197" s="6"/>
      <c r="BF2197" s="6"/>
      <c r="BH2197" s="6"/>
      <c r="BI2197" s="6"/>
      <c r="BJ2197" s="6"/>
      <c r="BN2197" s="6"/>
      <c r="BO2197" s="6"/>
      <c r="BQ2197" s="6"/>
    </row>
    <row r="2198" spans="1:75">
      <c r="A2198" s="4" t="s">
        <v>176</v>
      </c>
      <c r="B2198" s="18">
        <v>39497</v>
      </c>
      <c r="C2198" s="4" t="s">
        <v>394</v>
      </c>
      <c r="D2198" s="5">
        <v>2008</v>
      </c>
      <c r="E2198" s="4" t="str">
        <f t="shared" si="427"/>
        <v>YakimaPresidential Primary2008</v>
      </c>
      <c r="F2198" s="4">
        <v>91639</v>
      </c>
      <c r="K2198" s="6">
        <f t="shared" si="428"/>
        <v>0</v>
      </c>
      <c r="O2198" s="4">
        <v>48531</v>
      </c>
      <c r="Q2198" s="6"/>
      <c r="S2198" s="6"/>
      <c r="T2198" s="6"/>
      <c r="U2198" s="6"/>
      <c r="V2198" s="6"/>
      <c r="W2198" s="6"/>
      <c r="Z2198" s="4">
        <v>300</v>
      </c>
      <c r="AA2198" s="4">
        <v>142</v>
      </c>
      <c r="AD2198" s="6"/>
      <c r="AE2198" s="6"/>
      <c r="AF2198" s="6"/>
      <c r="AG2198" s="6"/>
      <c r="AJ2198" s="6"/>
      <c r="AK2198" s="6"/>
      <c r="AL2198" s="6"/>
      <c r="AM2198" s="6"/>
      <c r="AS2198" s="6"/>
      <c r="AT2198" s="6"/>
      <c r="AU2198" s="6"/>
      <c r="AV2198" s="6"/>
      <c r="AY2198" s="6"/>
      <c r="BA2198" s="6"/>
      <c r="BB2198" s="6"/>
      <c r="BC2198" s="6"/>
      <c r="BD2198" s="6"/>
      <c r="BE2198" s="6"/>
      <c r="BF2198" s="6"/>
      <c r="BH2198" s="6"/>
      <c r="BI2198" s="6"/>
      <c r="BJ2198" s="6"/>
      <c r="BN2198" s="6"/>
      <c r="BO2198" s="6"/>
      <c r="BQ2198" s="6"/>
    </row>
    <row r="2199" spans="1:75">
      <c r="A2199" s="21" t="s">
        <v>178</v>
      </c>
      <c r="B2199" s="22">
        <v>39497</v>
      </c>
      <c r="C2199" s="21" t="s">
        <v>394</v>
      </c>
      <c r="D2199" s="23">
        <v>2008</v>
      </c>
      <c r="E2199" s="21" t="str">
        <f t="shared" si="427"/>
        <v>z-TotalsPresidential Primary2008</v>
      </c>
      <c r="F2199" s="21">
        <v>3311503</v>
      </c>
      <c r="G2199" s="21"/>
      <c r="H2199" s="21"/>
      <c r="I2199" s="21"/>
      <c r="J2199" s="21"/>
      <c r="K2199" s="6">
        <f t="shared" si="428"/>
        <v>0</v>
      </c>
      <c r="L2199" s="21"/>
      <c r="M2199" s="21"/>
      <c r="N2199" s="21"/>
      <c r="O2199" s="21">
        <v>1386701</v>
      </c>
      <c r="P2199" s="21"/>
      <c r="Q2199" s="6"/>
      <c r="R2199" s="21"/>
      <c r="S2199" s="6"/>
      <c r="T2199" s="6"/>
      <c r="U2199" s="6"/>
      <c r="V2199" s="6"/>
      <c r="W2199" s="6"/>
      <c r="X2199" s="21"/>
      <c r="Y2199" s="38"/>
      <c r="Z2199" s="21">
        <v>36416</v>
      </c>
      <c r="AA2199" s="21">
        <v>15714</v>
      </c>
      <c r="AB2199" s="21"/>
      <c r="AC2199" s="21"/>
      <c r="AD2199" s="6"/>
      <c r="AE2199" s="6"/>
      <c r="AF2199" s="6"/>
      <c r="AG2199" s="6"/>
      <c r="AH2199" s="21"/>
      <c r="AI2199" s="21"/>
      <c r="AJ2199" s="6"/>
      <c r="AK2199" s="6"/>
      <c r="AL2199" s="6"/>
      <c r="AM2199" s="6"/>
      <c r="AN2199" s="21"/>
      <c r="AO2199" s="21"/>
      <c r="AP2199" s="21"/>
      <c r="AQ2199" s="21"/>
      <c r="AR2199" s="21"/>
      <c r="AS2199" s="6"/>
      <c r="AT2199" s="6"/>
      <c r="AU2199" s="6"/>
      <c r="AV2199" s="6"/>
      <c r="AW2199" s="21"/>
      <c r="AX2199" s="21"/>
      <c r="AY2199" s="6"/>
      <c r="AZ2199" s="21"/>
      <c r="BA2199" s="6"/>
      <c r="BB2199" s="6"/>
      <c r="BC2199" s="6"/>
      <c r="BD2199" s="6"/>
      <c r="BE2199" s="6"/>
      <c r="BF2199" s="6"/>
      <c r="BG2199" s="21"/>
      <c r="BH2199" s="6"/>
      <c r="BI2199" s="6"/>
      <c r="BJ2199" s="6"/>
      <c r="BK2199" s="21"/>
      <c r="BL2199" s="21"/>
      <c r="BM2199" s="21"/>
      <c r="BN2199" s="6"/>
      <c r="BO2199" s="6"/>
      <c r="BP2199" s="21"/>
      <c r="BQ2199" s="6"/>
      <c r="BR2199" s="21"/>
      <c r="BS2199" s="21"/>
      <c r="BT2199" s="21"/>
      <c r="BU2199" s="21"/>
      <c r="BV2199" s="21"/>
      <c r="BW2199" s="21"/>
    </row>
    <row r="2200" spans="1:75">
      <c r="A2200" s="4" t="s">
        <v>98</v>
      </c>
      <c r="B2200" s="18">
        <v>39392</v>
      </c>
      <c r="C2200" s="4" t="s">
        <v>179</v>
      </c>
      <c r="D2200" s="5">
        <v>2007</v>
      </c>
      <c r="E2200" s="4" t="str">
        <f t="shared" si="427"/>
        <v>AdamsGeneral2007</v>
      </c>
      <c r="F2200" s="1">
        <v>5823</v>
      </c>
      <c r="G2200" s="1"/>
      <c r="H2200" s="1"/>
      <c r="I2200" s="1"/>
      <c r="J2200" s="1"/>
      <c r="K2200" s="6">
        <f t="shared" si="428"/>
        <v>0</v>
      </c>
      <c r="M2200" s="1"/>
      <c r="N2200" s="1"/>
      <c r="O2200" s="1">
        <v>3308</v>
      </c>
      <c r="P2200" s="1"/>
      <c r="Q2200" s="7"/>
      <c r="R2200" s="1"/>
      <c r="S2200" s="7"/>
      <c r="T2200" s="7"/>
      <c r="U2200" s="7"/>
      <c r="V2200" s="7"/>
      <c r="W2200" s="7"/>
      <c r="X2200" s="1"/>
      <c r="Z2200" s="1"/>
      <c r="AA2200" s="1"/>
      <c r="AB2200" s="1"/>
      <c r="AC2200" s="1"/>
      <c r="AD2200" s="7"/>
      <c r="AE2200" s="7"/>
      <c r="AF2200" s="7"/>
      <c r="AG2200" s="7"/>
      <c r="AH2200" s="1"/>
      <c r="AI2200" s="1"/>
      <c r="AJ2200" s="7"/>
      <c r="AK2200" s="7"/>
      <c r="AL2200" s="7"/>
      <c r="AM2200" s="7"/>
      <c r="AN2200" s="1"/>
      <c r="AO2200" s="1"/>
      <c r="AP2200" s="1"/>
      <c r="AQ2200" s="1"/>
      <c r="AR2200" s="1"/>
      <c r="AS2200" s="7"/>
      <c r="AT2200" s="7"/>
      <c r="AU2200" s="7"/>
      <c r="AV2200" s="7"/>
      <c r="AW2200" s="1"/>
      <c r="AX2200" s="1"/>
      <c r="AY2200" s="7"/>
      <c r="AZ2200" s="1">
        <v>0</v>
      </c>
      <c r="BA2200" s="7"/>
      <c r="BB2200" s="7"/>
      <c r="BC2200" s="7"/>
      <c r="BD2200" s="7"/>
      <c r="BE2200" s="7"/>
      <c r="BF2200" s="7"/>
      <c r="BG2200" s="3"/>
      <c r="BH2200" s="7"/>
      <c r="BI2200" s="7"/>
      <c r="BJ2200" s="7"/>
      <c r="BK2200" s="1"/>
      <c r="BL2200" s="1"/>
      <c r="BM2200" s="1"/>
      <c r="BN2200" s="7"/>
      <c r="BO2200" s="7"/>
      <c r="BP2200" s="1"/>
      <c r="BQ2200" s="7"/>
      <c r="BR2200" s="1"/>
      <c r="BS2200" s="1">
        <v>3308</v>
      </c>
      <c r="BT2200" s="1"/>
      <c r="BU2200" s="1"/>
      <c r="BV2200" s="1"/>
      <c r="BW2200" s="1"/>
    </row>
    <row r="2201" spans="1:75">
      <c r="A2201" s="4" t="s">
        <v>101</v>
      </c>
      <c r="B2201" s="18">
        <v>39392</v>
      </c>
      <c r="C2201" s="4" t="s">
        <v>179</v>
      </c>
      <c r="D2201" s="5">
        <v>2007</v>
      </c>
      <c r="E2201" s="4" t="str">
        <f t="shared" si="427"/>
        <v>AsotinGeneral2007</v>
      </c>
      <c r="F2201" s="1">
        <v>11564</v>
      </c>
      <c r="G2201" s="1"/>
      <c r="H2201" s="1"/>
      <c r="I2201" s="1"/>
      <c r="J2201" s="1"/>
      <c r="K2201" s="6">
        <f t="shared" si="428"/>
        <v>0</v>
      </c>
      <c r="M2201" s="1"/>
      <c r="N2201" s="1"/>
      <c r="O2201" s="1">
        <v>6424</v>
      </c>
      <c r="P2201" s="1"/>
      <c r="Q2201" s="7"/>
      <c r="R2201" s="1"/>
      <c r="S2201" s="7"/>
      <c r="T2201" s="7"/>
      <c r="U2201" s="7"/>
      <c r="V2201" s="7"/>
      <c r="W2201" s="7"/>
      <c r="X2201" s="1"/>
      <c r="Z2201" s="1"/>
      <c r="AA2201" s="1"/>
      <c r="AB2201" s="1"/>
      <c r="AC2201" s="1"/>
      <c r="AD2201" s="7"/>
      <c r="AE2201" s="7"/>
      <c r="AF2201" s="7"/>
      <c r="AG2201" s="7"/>
      <c r="AH2201" s="1"/>
      <c r="AI2201" s="1"/>
      <c r="AJ2201" s="7"/>
      <c r="AK2201" s="7"/>
      <c r="AL2201" s="7"/>
      <c r="AM2201" s="7"/>
      <c r="AN2201" s="1"/>
      <c r="AO2201" s="1"/>
      <c r="AP2201" s="1"/>
      <c r="AQ2201" s="1"/>
      <c r="AR2201" s="1"/>
      <c r="AS2201" s="7"/>
      <c r="AT2201" s="7"/>
      <c r="AU2201" s="7"/>
      <c r="AV2201" s="7"/>
      <c r="AW2201" s="1"/>
      <c r="AX2201" s="1"/>
      <c r="AY2201" s="7"/>
      <c r="AZ2201" s="1">
        <v>0</v>
      </c>
      <c r="BA2201" s="7"/>
      <c r="BB2201" s="7"/>
      <c r="BC2201" s="7"/>
      <c r="BD2201" s="7"/>
      <c r="BE2201" s="7"/>
      <c r="BF2201" s="7"/>
      <c r="BG2201" s="3"/>
      <c r="BH2201" s="7"/>
      <c r="BI2201" s="7"/>
      <c r="BJ2201" s="7"/>
      <c r="BK2201" s="1"/>
      <c r="BL2201" s="1"/>
      <c r="BM2201" s="1"/>
      <c r="BN2201" s="7"/>
      <c r="BO2201" s="7"/>
      <c r="BP2201" s="1"/>
      <c r="BQ2201" s="7"/>
      <c r="BR2201" s="1"/>
      <c r="BS2201" s="1">
        <v>6424</v>
      </c>
      <c r="BT2201" s="1"/>
      <c r="BU2201" s="1"/>
      <c r="BV2201" s="1"/>
      <c r="BW2201" s="1"/>
    </row>
    <row r="2202" spans="1:75">
      <c r="A2202" s="4" t="s">
        <v>1242</v>
      </c>
      <c r="B2202" s="18">
        <v>39392</v>
      </c>
      <c r="C2202" s="4" t="s">
        <v>179</v>
      </c>
      <c r="D2202" s="5">
        <v>2007</v>
      </c>
      <c r="E2202" s="4" t="str">
        <f t="shared" si="427"/>
        <v>Benton*General2007</v>
      </c>
      <c r="F2202" s="1">
        <v>78481</v>
      </c>
      <c r="G2202" s="1"/>
      <c r="H2202" s="1"/>
      <c r="I2202" s="1"/>
      <c r="J2202" s="1"/>
      <c r="K2202" s="6">
        <f t="shared" si="428"/>
        <v>0</v>
      </c>
      <c r="M2202" s="1"/>
      <c r="N2202" s="1"/>
      <c r="O2202" s="1">
        <v>42609</v>
      </c>
      <c r="P2202" s="1"/>
      <c r="Q2202" s="7"/>
      <c r="R2202" s="1"/>
      <c r="S2202" s="7"/>
      <c r="T2202" s="7"/>
      <c r="U2202" s="7"/>
      <c r="V2202" s="7"/>
      <c r="W2202" s="7"/>
      <c r="X2202" s="1"/>
      <c r="Z2202" s="1"/>
      <c r="AA2202" s="1"/>
      <c r="AB2202" s="1"/>
      <c r="AC2202" s="1"/>
      <c r="AD2202" s="7"/>
      <c r="AE2202" s="7"/>
      <c r="AF2202" s="7"/>
      <c r="AG2202" s="7"/>
      <c r="AH2202" s="1"/>
      <c r="AI2202" s="1"/>
      <c r="AJ2202" s="7"/>
      <c r="AK2202" s="7"/>
      <c r="AL2202" s="7"/>
      <c r="AM2202" s="7"/>
      <c r="AN2202" s="1"/>
      <c r="AO2202" s="1"/>
      <c r="AP2202" s="1"/>
      <c r="AQ2202" s="1"/>
      <c r="AR2202" s="1"/>
      <c r="AS2202" s="7"/>
      <c r="AT2202" s="7"/>
      <c r="AU2202" s="7"/>
      <c r="AV2202" s="7"/>
      <c r="AW2202" s="1"/>
      <c r="AX2202" s="1"/>
      <c r="AY2202" s="7"/>
      <c r="AZ2202" s="1">
        <v>5</v>
      </c>
      <c r="BA2202" s="7"/>
      <c r="BB2202" s="7"/>
      <c r="BC2202" s="7"/>
      <c r="BD2202" s="7"/>
      <c r="BE2202" s="7"/>
      <c r="BF2202" s="7"/>
      <c r="BG2202" s="3"/>
      <c r="BH2202" s="7"/>
      <c r="BI2202" s="7"/>
      <c r="BJ2202" s="7"/>
      <c r="BK2202" s="1"/>
      <c r="BL2202" s="1"/>
      <c r="BM2202" s="1"/>
      <c r="BN2202" s="7"/>
      <c r="BO2202" s="7"/>
      <c r="BP2202" s="1"/>
      <c r="BQ2202" s="7"/>
      <c r="BR2202" s="1"/>
      <c r="BS2202" s="1">
        <v>42604</v>
      </c>
      <c r="BT2202" s="1"/>
      <c r="BU2202" s="1"/>
      <c r="BV2202" s="1"/>
      <c r="BW2202" s="1"/>
    </row>
    <row r="2203" spans="1:75">
      <c r="A2203" s="4" t="s">
        <v>105</v>
      </c>
      <c r="B2203" s="18">
        <v>39392</v>
      </c>
      <c r="C2203" s="4" t="s">
        <v>179</v>
      </c>
      <c r="D2203" s="5">
        <v>2007</v>
      </c>
      <c r="E2203" s="4" t="str">
        <f t="shared" si="427"/>
        <v>ChelanGeneral2007</v>
      </c>
      <c r="F2203" s="1">
        <v>35983</v>
      </c>
      <c r="G2203" s="1"/>
      <c r="H2203" s="1"/>
      <c r="I2203" s="1"/>
      <c r="J2203" s="1"/>
      <c r="K2203" s="6">
        <f t="shared" si="428"/>
        <v>0</v>
      </c>
      <c r="M2203" s="1"/>
      <c r="N2203" s="1"/>
      <c r="O2203" s="1">
        <v>19174</v>
      </c>
      <c r="P2203" s="1"/>
      <c r="Q2203" s="7"/>
      <c r="R2203" s="1"/>
      <c r="S2203" s="7"/>
      <c r="T2203" s="7"/>
      <c r="U2203" s="7"/>
      <c r="V2203" s="7"/>
      <c r="W2203" s="7"/>
      <c r="X2203" s="1"/>
      <c r="Z2203" s="1"/>
      <c r="AA2203" s="1"/>
      <c r="AB2203" s="1"/>
      <c r="AC2203" s="1"/>
      <c r="AD2203" s="7"/>
      <c r="AE2203" s="7"/>
      <c r="AF2203" s="7"/>
      <c r="AG2203" s="7"/>
      <c r="AH2203" s="1"/>
      <c r="AI2203" s="1"/>
      <c r="AJ2203" s="7"/>
      <c r="AK2203" s="7"/>
      <c r="AL2203" s="7"/>
      <c r="AM2203" s="7"/>
      <c r="AN2203" s="1"/>
      <c r="AO2203" s="1"/>
      <c r="AP2203" s="1"/>
      <c r="AQ2203" s="1"/>
      <c r="AR2203" s="1"/>
      <c r="AS2203" s="7"/>
      <c r="AT2203" s="7"/>
      <c r="AU2203" s="7"/>
      <c r="AV2203" s="7"/>
      <c r="AW2203" s="1"/>
      <c r="AX2203" s="1"/>
      <c r="AY2203" s="7"/>
      <c r="AZ2203" s="1">
        <v>18</v>
      </c>
      <c r="BA2203" s="7"/>
      <c r="BB2203" s="7"/>
      <c r="BC2203" s="7"/>
      <c r="BD2203" s="7"/>
      <c r="BE2203" s="7"/>
      <c r="BF2203" s="7"/>
      <c r="BG2203" s="3"/>
      <c r="BH2203" s="7"/>
      <c r="BI2203" s="7"/>
      <c r="BJ2203" s="7"/>
      <c r="BK2203" s="1"/>
      <c r="BL2203" s="1"/>
      <c r="BM2203" s="1"/>
      <c r="BN2203" s="7"/>
      <c r="BO2203" s="7"/>
      <c r="BP2203" s="1"/>
      <c r="BQ2203" s="7"/>
      <c r="BR2203" s="1"/>
      <c r="BS2203" s="1">
        <v>19156</v>
      </c>
      <c r="BT2203" s="1"/>
      <c r="BU2203" s="1"/>
      <c r="BV2203" s="1"/>
      <c r="BW2203" s="1"/>
    </row>
    <row r="2204" spans="1:75">
      <c r="A2204" s="4" t="s">
        <v>107</v>
      </c>
      <c r="B2204" s="18">
        <v>39392</v>
      </c>
      <c r="C2204" s="4" t="s">
        <v>179</v>
      </c>
      <c r="D2204" s="5">
        <v>2007</v>
      </c>
      <c r="E2204" s="4" t="str">
        <f t="shared" si="427"/>
        <v>ClallamGeneral2007</v>
      </c>
      <c r="F2204" s="1">
        <v>43296</v>
      </c>
      <c r="G2204" s="1"/>
      <c r="H2204" s="1"/>
      <c r="I2204" s="1"/>
      <c r="J2204" s="1"/>
      <c r="K2204" s="6">
        <f t="shared" si="428"/>
        <v>0</v>
      </c>
      <c r="M2204" s="1"/>
      <c r="N2204" s="1"/>
      <c r="O2204" s="1">
        <v>25282</v>
      </c>
      <c r="P2204" s="1"/>
      <c r="Q2204" s="7"/>
      <c r="R2204" s="1"/>
      <c r="S2204" s="7"/>
      <c r="T2204" s="7"/>
      <c r="U2204" s="7"/>
      <c r="V2204" s="7"/>
      <c r="W2204" s="7"/>
      <c r="X2204" s="1"/>
      <c r="Z2204" s="1"/>
      <c r="AA2204" s="1"/>
      <c r="AB2204" s="1"/>
      <c r="AC2204" s="1"/>
      <c r="AD2204" s="7"/>
      <c r="AE2204" s="7"/>
      <c r="AF2204" s="7"/>
      <c r="AG2204" s="7"/>
      <c r="AH2204" s="1"/>
      <c r="AI2204" s="1"/>
      <c r="AJ2204" s="7"/>
      <c r="AK2204" s="7"/>
      <c r="AL2204" s="7"/>
      <c r="AM2204" s="7"/>
      <c r="AN2204" s="1"/>
      <c r="AO2204" s="1"/>
      <c r="AP2204" s="1"/>
      <c r="AQ2204" s="1"/>
      <c r="AR2204" s="1"/>
      <c r="AS2204" s="7"/>
      <c r="AT2204" s="7"/>
      <c r="AU2204" s="7"/>
      <c r="AV2204" s="7"/>
      <c r="AW2204" s="1"/>
      <c r="AX2204" s="1"/>
      <c r="AY2204" s="7"/>
      <c r="AZ2204" s="1">
        <v>2</v>
      </c>
      <c r="BA2204" s="7"/>
      <c r="BB2204" s="7"/>
      <c r="BC2204" s="7"/>
      <c r="BD2204" s="7"/>
      <c r="BE2204" s="7"/>
      <c r="BF2204" s="7"/>
      <c r="BG2204" s="3"/>
      <c r="BH2204" s="7"/>
      <c r="BI2204" s="7"/>
      <c r="BJ2204" s="7"/>
      <c r="BK2204" s="1"/>
      <c r="BL2204" s="1"/>
      <c r="BM2204" s="1"/>
      <c r="BN2204" s="7"/>
      <c r="BO2204" s="7"/>
      <c r="BP2204" s="1"/>
      <c r="BQ2204" s="7"/>
      <c r="BR2204" s="1"/>
      <c r="BS2204" s="1">
        <v>25280</v>
      </c>
      <c r="BT2204" s="1"/>
      <c r="BU2204" s="1"/>
      <c r="BV2204" s="1"/>
      <c r="BW2204" s="1"/>
    </row>
    <row r="2205" spans="1:75">
      <c r="A2205" s="4" t="s">
        <v>109</v>
      </c>
      <c r="B2205" s="18">
        <v>39392</v>
      </c>
      <c r="C2205" s="4" t="s">
        <v>179</v>
      </c>
      <c r="D2205" s="5">
        <v>2007</v>
      </c>
      <c r="E2205" s="4" t="str">
        <f t="shared" si="427"/>
        <v>ClarkGeneral2007</v>
      </c>
      <c r="F2205" s="1">
        <v>188946</v>
      </c>
      <c r="G2205" s="1"/>
      <c r="H2205" s="1"/>
      <c r="I2205" s="1"/>
      <c r="J2205" s="1"/>
      <c r="K2205" s="6">
        <f t="shared" si="428"/>
        <v>0</v>
      </c>
      <c r="M2205" s="1"/>
      <c r="N2205" s="1"/>
      <c r="O2205" s="1">
        <v>81866</v>
      </c>
      <c r="P2205" s="1"/>
      <c r="Q2205" s="7"/>
      <c r="R2205" s="1"/>
      <c r="S2205" s="7"/>
      <c r="T2205" s="7"/>
      <c r="U2205" s="7"/>
      <c r="V2205" s="7"/>
      <c r="W2205" s="7"/>
      <c r="X2205" s="1"/>
      <c r="Z2205" s="1"/>
      <c r="AA2205" s="1"/>
      <c r="AB2205" s="1"/>
      <c r="AC2205" s="1"/>
      <c r="AD2205" s="7"/>
      <c r="AE2205" s="7"/>
      <c r="AF2205" s="7"/>
      <c r="AG2205" s="7"/>
      <c r="AH2205" s="1"/>
      <c r="AI2205" s="1"/>
      <c r="AJ2205" s="7"/>
      <c r="AK2205" s="7"/>
      <c r="AL2205" s="7"/>
      <c r="AM2205" s="7"/>
      <c r="AN2205" s="1"/>
      <c r="AO2205" s="1"/>
      <c r="AP2205" s="1"/>
      <c r="AQ2205" s="1"/>
      <c r="AR2205" s="1"/>
      <c r="AS2205" s="7"/>
      <c r="AT2205" s="7"/>
      <c r="AU2205" s="7"/>
      <c r="AV2205" s="7"/>
      <c r="AW2205" s="1"/>
      <c r="AX2205" s="1"/>
      <c r="AY2205" s="7"/>
      <c r="AZ2205" s="1">
        <v>6</v>
      </c>
      <c r="BA2205" s="7"/>
      <c r="BB2205" s="7"/>
      <c r="BC2205" s="7"/>
      <c r="BD2205" s="7"/>
      <c r="BE2205" s="7"/>
      <c r="BF2205" s="7"/>
      <c r="BG2205" s="3"/>
      <c r="BH2205" s="7"/>
      <c r="BI2205" s="7"/>
      <c r="BJ2205" s="7"/>
      <c r="BK2205" s="1"/>
      <c r="BL2205" s="1"/>
      <c r="BM2205" s="1"/>
      <c r="BN2205" s="7"/>
      <c r="BO2205" s="7"/>
      <c r="BP2205" s="1"/>
      <c r="BQ2205" s="7"/>
      <c r="BR2205" s="1"/>
      <c r="BS2205" s="1">
        <v>81860</v>
      </c>
      <c r="BT2205" s="1"/>
      <c r="BU2205" s="1"/>
      <c r="BV2205" s="1"/>
      <c r="BW2205" s="1"/>
    </row>
    <row r="2206" spans="1:75">
      <c r="A2206" s="4" t="s">
        <v>111</v>
      </c>
      <c r="B2206" s="18">
        <v>39392</v>
      </c>
      <c r="C2206" s="4" t="s">
        <v>179</v>
      </c>
      <c r="D2206" s="5">
        <v>2007</v>
      </c>
      <c r="E2206" s="4" t="str">
        <f t="shared" si="427"/>
        <v>ColumbiaGeneral2007</v>
      </c>
      <c r="F2206" s="1">
        <v>2461</v>
      </c>
      <c r="G2206" s="1"/>
      <c r="H2206" s="1"/>
      <c r="I2206" s="1"/>
      <c r="J2206" s="1"/>
      <c r="K2206" s="6">
        <f t="shared" si="428"/>
        <v>0</v>
      </c>
      <c r="M2206" s="1"/>
      <c r="N2206" s="1"/>
      <c r="O2206" s="1">
        <v>1613</v>
      </c>
      <c r="P2206" s="1"/>
      <c r="Q2206" s="7"/>
      <c r="R2206" s="1"/>
      <c r="S2206" s="7"/>
      <c r="T2206" s="7"/>
      <c r="U2206" s="7"/>
      <c r="V2206" s="7"/>
      <c r="W2206" s="7"/>
      <c r="X2206" s="1"/>
      <c r="Z2206" s="1"/>
      <c r="AA2206" s="1"/>
      <c r="AB2206" s="1"/>
      <c r="AC2206" s="1"/>
      <c r="AD2206" s="7"/>
      <c r="AE2206" s="7"/>
      <c r="AF2206" s="7"/>
      <c r="AG2206" s="7"/>
      <c r="AH2206" s="1"/>
      <c r="AI2206" s="1"/>
      <c r="AJ2206" s="7"/>
      <c r="AK2206" s="7"/>
      <c r="AL2206" s="7"/>
      <c r="AM2206" s="7"/>
      <c r="AN2206" s="1"/>
      <c r="AO2206" s="1"/>
      <c r="AP2206" s="1"/>
      <c r="AQ2206" s="1"/>
      <c r="AR2206" s="1"/>
      <c r="AS2206" s="7"/>
      <c r="AT2206" s="7"/>
      <c r="AU2206" s="7"/>
      <c r="AV2206" s="7"/>
      <c r="AW2206" s="1"/>
      <c r="AX2206" s="1"/>
      <c r="AY2206" s="7"/>
      <c r="AZ2206" s="1">
        <v>0</v>
      </c>
      <c r="BA2206" s="7"/>
      <c r="BB2206" s="7"/>
      <c r="BC2206" s="7"/>
      <c r="BD2206" s="7"/>
      <c r="BE2206" s="7"/>
      <c r="BF2206" s="7"/>
      <c r="BG2206" s="3"/>
      <c r="BH2206" s="7"/>
      <c r="BI2206" s="7"/>
      <c r="BJ2206" s="7"/>
      <c r="BK2206" s="1"/>
      <c r="BL2206" s="1"/>
      <c r="BM2206" s="1"/>
      <c r="BN2206" s="7"/>
      <c r="BO2206" s="7"/>
      <c r="BP2206" s="1"/>
      <c r="BQ2206" s="7"/>
      <c r="BR2206" s="1"/>
      <c r="BS2206" s="1">
        <v>1613</v>
      </c>
      <c r="BT2206" s="1"/>
      <c r="BU2206" s="1"/>
      <c r="BV2206" s="1"/>
      <c r="BW2206" s="1"/>
    </row>
    <row r="2207" spans="1:75">
      <c r="A2207" s="4" t="s">
        <v>113</v>
      </c>
      <c r="B2207" s="18">
        <v>39392</v>
      </c>
      <c r="C2207" s="4" t="s">
        <v>179</v>
      </c>
      <c r="D2207" s="5">
        <v>2007</v>
      </c>
      <c r="E2207" s="4" t="str">
        <f t="shared" si="427"/>
        <v>CowlitzGeneral2007</v>
      </c>
      <c r="F2207" s="1">
        <v>52562</v>
      </c>
      <c r="G2207" s="1"/>
      <c r="H2207" s="1"/>
      <c r="I2207" s="1"/>
      <c r="J2207" s="1"/>
      <c r="K2207" s="6">
        <f t="shared" si="428"/>
        <v>0</v>
      </c>
      <c r="M2207" s="1"/>
      <c r="N2207" s="1"/>
      <c r="O2207" s="1">
        <v>25744</v>
      </c>
      <c r="P2207" s="1"/>
      <c r="Q2207" s="7"/>
      <c r="R2207" s="1"/>
      <c r="S2207" s="7"/>
      <c r="T2207" s="7"/>
      <c r="U2207" s="7"/>
      <c r="V2207" s="7"/>
      <c r="W2207" s="7"/>
      <c r="X2207" s="1"/>
      <c r="Z2207" s="1"/>
      <c r="AA2207" s="1"/>
      <c r="AB2207" s="1"/>
      <c r="AC2207" s="1"/>
      <c r="AD2207" s="7"/>
      <c r="AE2207" s="7"/>
      <c r="AF2207" s="7"/>
      <c r="AG2207" s="7"/>
      <c r="AH2207" s="1"/>
      <c r="AI2207" s="1"/>
      <c r="AJ2207" s="7"/>
      <c r="AK2207" s="7"/>
      <c r="AL2207" s="7"/>
      <c r="AM2207" s="7"/>
      <c r="AN2207" s="1"/>
      <c r="AO2207" s="1"/>
      <c r="AP2207" s="1"/>
      <c r="AQ2207" s="1"/>
      <c r="AR2207" s="1"/>
      <c r="AS2207" s="7"/>
      <c r="AT2207" s="7"/>
      <c r="AU2207" s="7"/>
      <c r="AV2207" s="7"/>
      <c r="AW2207" s="1"/>
      <c r="AX2207" s="1"/>
      <c r="AY2207" s="7"/>
      <c r="AZ2207" s="1">
        <v>8</v>
      </c>
      <c r="BA2207" s="7"/>
      <c r="BB2207" s="7"/>
      <c r="BC2207" s="7"/>
      <c r="BD2207" s="7"/>
      <c r="BE2207" s="7"/>
      <c r="BF2207" s="7"/>
      <c r="BG2207" s="3"/>
      <c r="BH2207" s="7"/>
      <c r="BI2207" s="7"/>
      <c r="BJ2207" s="7"/>
      <c r="BK2207" s="1"/>
      <c r="BL2207" s="1"/>
      <c r="BM2207" s="1"/>
      <c r="BN2207" s="7"/>
      <c r="BO2207" s="7"/>
      <c r="BP2207" s="1"/>
      <c r="BQ2207" s="7"/>
      <c r="BR2207" s="1"/>
      <c r="BS2207" s="1">
        <v>25736</v>
      </c>
      <c r="BT2207" s="1"/>
      <c r="BU2207" s="1"/>
      <c r="BV2207" s="1"/>
      <c r="BW2207" s="1"/>
    </row>
    <row r="2208" spans="1:75">
      <c r="A2208" s="4" t="s">
        <v>1243</v>
      </c>
      <c r="B2208" s="18">
        <v>39392</v>
      </c>
      <c r="C2208" s="4" t="s">
        <v>179</v>
      </c>
      <c r="D2208" s="5">
        <v>2007</v>
      </c>
      <c r="E2208" s="4" t="str">
        <f t="shared" si="427"/>
        <v>Douglas*General2007</v>
      </c>
      <c r="F2208" s="1">
        <v>18052</v>
      </c>
      <c r="G2208" s="1"/>
      <c r="H2208" s="1"/>
      <c r="I2208" s="1"/>
      <c r="J2208" s="1"/>
      <c r="K2208" s="6">
        <f t="shared" si="428"/>
        <v>0</v>
      </c>
      <c r="M2208" s="1"/>
      <c r="N2208" s="1"/>
      <c r="O2208" s="1">
        <v>9122</v>
      </c>
      <c r="P2208" s="1"/>
      <c r="Q2208" s="7"/>
      <c r="R2208" s="1"/>
      <c r="S2208" s="7"/>
      <c r="T2208" s="7"/>
      <c r="U2208" s="7"/>
      <c r="V2208" s="7"/>
      <c r="W2208" s="7"/>
      <c r="X2208" s="1"/>
      <c r="Z2208" s="1"/>
      <c r="AA2208" s="1"/>
      <c r="AB2208" s="1"/>
      <c r="AC2208" s="1"/>
      <c r="AD2208" s="7"/>
      <c r="AE2208" s="7"/>
      <c r="AF2208" s="7"/>
      <c r="AG2208" s="7"/>
      <c r="AH2208" s="1"/>
      <c r="AI2208" s="1"/>
      <c r="AJ2208" s="7"/>
      <c r="AK2208" s="7"/>
      <c r="AL2208" s="7"/>
      <c r="AM2208" s="7"/>
      <c r="AN2208" s="1"/>
      <c r="AO2208" s="1"/>
      <c r="AP2208" s="1"/>
      <c r="AQ2208" s="1"/>
      <c r="AR2208" s="1"/>
      <c r="AS2208" s="7"/>
      <c r="AT2208" s="7"/>
      <c r="AU2208" s="7"/>
      <c r="AV2208" s="7"/>
      <c r="AW2208" s="1"/>
      <c r="AX2208" s="1"/>
      <c r="AY2208" s="7"/>
      <c r="AZ2208" s="1">
        <v>0</v>
      </c>
      <c r="BA2208" s="7"/>
      <c r="BB2208" s="7"/>
      <c r="BC2208" s="7"/>
      <c r="BD2208" s="7"/>
      <c r="BE2208" s="7"/>
      <c r="BF2208" s="7"/>
      <c r="BG2208" s="3"/>
      <c r="BH2208" s="7"/>
      <c r="BI2208" s="7"/>
      <c r="BJ2208" s="7"/>
      <c r="BK2208" s="1"/>
      <c r="BL2208" s="1"/>
      <c r="BM2208" s="1"/>
      <c r="BN2208" s="7"/>
      <c r="BO2208" s="7"/>
      <c r="BP2208" s="1"/>
      <c r="BQ2208" s="7"/>
      <c r="BR2208" s="1"/>
      <c r="BS2208" s="1">
        <v>9122</v>
      </c>
      <c r="BT2208" s="1"/>
      <c r="BU2208" s="1"/>
      <c r="BV2208" s="1"/>
      <c r="BW2208" s="1"/>
    </row>
    <row r="2209" spans="1:75">
      <c r="A2209" s="4" t="s">
        <v>117</v>
      </c>
      <c r="B2209" s="18">
        <v>39392</v>
      </c>
      <c r="C2209" s="4" t="s">
        <v>179</v>
      </c>
      <c r="D2209" s="5">
        <v>2007</v>
      </c>
      <c r="E2209" s="4" t="str">
        <f t="shared" si="427"/>
        <v>FerryGeneral2007</v>
      </c>
      <c r="F2209" s="1">
        <v>4052</v>
      </c>
      <c r="G2209" s="1"/>
      <c r="H2209" s="1"/>
      <c r="I2209" s="1"/>
      <c r="J2209" s="1"/>
      <c r="K2209" s="6">
        <f t="shared" si="428"/>
        <v>0</v>
      </c>
      <c r="M2209" s="1"/>
      <c r="N2209" s="1"/>
      <c r="O2209" s="1">
        <v>2316</v>
      </c>
      <c r="P2209" s="1"/>
      <c r="Q2209" s="7"/>
      <c r="R2209" s="1"/>
      <c r="S2209" s="7"/>
      <c r="T2209" s="7"/>
      <c r="U2209" s="7"/>
      <c r="V2209" s="7"/>
      <c r="W2209" s="7"/>
      <c r="X2209" s="1"/>
      <c r="Z2209" s="1"/>
      <c r="AA2209" s="1"/>
      <c r="AB2209" s="1"/>
      <c r="AC2209" s="1"/>
      <c r="AD2209" s="7"/>
      <c r="AE2209" s="7"/>
      <c r="AF2209" s="7"/>
      <c r="AG2209" s="7"/>
      <c r="AH2209" s="1"/>
      <c r="AI2209" s="1"/>
      <c r="AJ2209" s="7"/>
      <c r="AK2209" s="7"/>
      <c r="AL2209" s="7"/>
      <c r="AM2209" s="7"/>
      <c r="AN2209" s="1"/>
      <c r="AO2209" s="1"/>
      <c r="AP2209" s="1"/>
      <c r="AQ2209" s="1"/>
      <c r="AR2209" s="1"/>
      <c r="AS2209" s="7"/>
      <c r="AT2209" s="7"/>
      <c r="AU2209" s="7"/>
      <c r="AV2209" s="7"/>
      <c r="AW2209" s="1"/>
      <c r="AX2209" s="1"/>
      <c r="AY2209" s="7"/>
      <c r="AZ2209" s="1">
        <v>0</v>
      </c>
      <c r="BA2209" s="7"/>
      <c r="BB2209" s="7"/>
      <c r="BC2209" s="7"/>
      <c r="BD2209" s="7"/>
      <c r="BE2209" s="7"/>
      <c r="BF2209" s="7"/>
      <c r="BG2209" s="3"/>
      <c r="BH2209" s="7"/>
      <c r="BI2209" s="7"/>
      <c r="BJ2209" s="7"/>
      <c r="BK2209" s="1"/>
      <c r="BL2209" s="1"/>
      <c r="BM2209" s="1"/>
      <c r="BN2209" s="7"/>
      <c r="BO2209" s="7"/>
      <c r="BP2209" s="1"/>
      <c r="BQ2209" s="7"/>
      <c r="BR2209" s="1"/>
      <c r="BS2209" s="1">
        <v>2316</v>
      </c>
      <c r="BT2209" s="1"/>
      <c r="BU2209" s="1"/>
      <c r="BV2209" s="1"/>
      <c r="BW2209" s="1"/>
    </row>
    <row r="2210" spans="1:75">
      <c r="A2210" s="4" t="s">
        <v>119</v>
      </c>
      <c r="B2210" s="18">
        <v>39392</v>
      </c>
      <c r="C2210" s="4" t="s">
        <v>179</v>
      </c>
      <c r="D2210" s="5">
        <v>2007</v>
      </c>
      <c r="E2210" s="4" t="str">
        <f t="shared" si="427"/>
        <v>FranklinGeneral2007</v>
      </c>
      <c r="F2210" s="1">
        <v>20371</v>
      </c>
      <c r="G2210" s="1"/>
      <c r="H2210" s="1"/>
      <c r="I2210" s="1"/>
      <c r="J2210" s="1"/>
      <c r="K2210" s="6">
        <f t="shared" si="428"/>
        <v>0</v>
      </c>
      <c r="M2210" s="1"/>
      <c r="N2210" s="1"/>
      <c r="O2210" s="1">
        <v>10239</v>
      </c>
      <c r="P2210" s="1"/>
      <c r="Q2210" s="7"/>
      <c r="R2210" s="1"/>
      <c r="S2210" s="7"/>
      <c r="T2210" s="7"/>
      <c r="U2210" s="7"/>
      <c r="V2210" s="7"/>
      <c r="W2210" s="7"/>
      <c r="X2210" s="1"/>
      <c r="Z2210" s="1"/>
      <c r="AA2210" s="1"/>
      <c r="AB2210" s="1"/>
      <c r="AC2210" s="1"/>
      <c r="AD2210" s="7"/>
      <c r="AE2210" s="7"/>
      <c r="AF2210" s="7"/>
      <c r="AG2210" s="7"/>
      <c r="AH2210" s="1"/>
      <c r="AI2210" s="1"/>
      <c r="AJ2210" s="7"/>
      <c r="AK2210" s="7"/>
      <c r="AL2210" s="7"/>
      <c r="AM2210" s="7"/>
      <c r="AN2210" s="1"/>
      <c r="AO2210" s="1"/>
      <c r="AP2210" s="1"/>
      <c r="AQ2210" s="1"/>
      <c r="AR2210" s="1"/>
      <c r="AS2210" s="7"/>
      <c r="AT2210" s="7"/>
      <c r="AU2210" s="7"/>
      <c r="AV2210" s="7"/>
      <c r="AW2210" s="1"/>
      <c r="AX2210" s="1"/>
      <c r="AY2210" s="7"/>
      <c r="AZ2210" s="1">
        <v>0</v>
      </c>
      <c r="BA2210" s="7"/>
      <c r="BB2210" s="7"/>
      <c r="BC2210" s="7"/>
      <c r="BD2210" s="7"/>
      <c r="BE2210" s="7"/>
      <c r="BF2210" s="7"/>
      <c r="BG2210" s="3"/>
      <c r="BH2210" s="7"/>
      <c r="BI2210" s="7"/>
      <c r="BJ2210" s="7"/>
      <c r="BK2210" s="1"/>
      <c r="BL2210" s="1"/>
      <c r="BM2210" s="1"/>
      <c r="BN2210" s="7"/>
      <c r="BO2210" s="7"/>
      <c r="BP2210" s="1"/>
      <c r="BQ2210" s="7"/>
      <c r="BR2210" s="1"/>
      <c r="BS2210" s="1">
        <v>10239</v>
      </c>
      <c r="BT2210" s="1"/>
      <c r="BU2210" s="1"/>
      <c r="BV2210" s="1"/>
      <c r="BW2210" s="1"/>
    </row>
    <row r="2211" spans="1:75">
      <c r="A2211" s="4" t="s">
        <v>121</v>
      </c>
      <c r="B2211" s="18">
        <v>39392</v>
      </c>
      <c r="C2211" s="4" t="s">
        <v>179</v>
      </c>
      <c r="D2211" s="5">
        <v>2007</v>
      </c>
      <c r="E2211" s="4" t="str">
        <f t="shared" si="427"/>
        <v>GarfieldGeneral2007</v>
      </c>
      <c r="F2211" s="1">
        <v>1489</v>
      </c>
      <c r="G2211" s="1"/>
      <c r="H2211" s="1"/>
      <c r="I2211" s="1"/>
      <c r="J2211" s="1"/>
      <c r="K2211" s="6">
        <f t="shared" si="428"/>
        <v>0</v>
      </c>
      <c r="M2211" s="1"/>
      <c r="N2211" s="1"/>
      <c r="O2211" s="1">
        <v>1037</v>
      </c>
      <c r="P2211" s="1"/>
      <c r="Q2211" s="7"/>
      <c r="R2211" s="1"/>
      <c r="S2211" s="7"/>
      <c r="T2211" s="7"/>
      <c r="U2211" s="7"/>
      <c r="V2211" s="7"/>
      <c r="W2211" s="7"/>
      <c r="X2211" s="1"/>
      <c r="Z2211" s="1"/>
      <c r="AA2211" s="1"/>
      <c r="AB2211" s="1"/>
      <c r="AC2211" s="1"/>
      <c r="AD2211" s="7"/>
      <c r="AE2211" s="7"/>
      <c r="AF2211" s="7"/>
      <c r="AG2211" s="7"/>
      <c r="AH2211" s="1"/>
      <c r="AI2211" s="1"/>
      <c r="AJ2211" s="7"/>
      <c r="AK2211" s="7"/>
      <c r="AL2211" s="7"/>
      <c r="AM2211" s="7"/>
      <c r="AN2211" s="1"/>
      <c r="AO2211" s="1"/>
      <c r="AP2211" s="1"/>
      <c r="AQ2211" s="1"/>
      <c r="AR2211" s="1"/>
      <c r="AS2211" s="7"/>
      <c r="AT2211" s="7"/>
      <c r="AU2211" s="7"/>
      <c r="AV2211" s="7"/>
      <c r="AW2211" s="1"/>
      <c r="AX2211" s="1"/>
      <c r="AY2211" s="7"/>
      <c r="AZ2211" s="1">
        <v>2</v>
      </c>
      <c r="BA2211" s="7"/>
      <c r="BB2211" s="7"/>
      <c r="BC2211" s="7"/>
      <c r="BD2211" s="7"/>
      <c r="BE2211" s="7"/>
      <c r="BF2211" s="7"/>
      <c r="BG2211" s="3"/>
      <c r="BH2211" s="7"/>
      <c r="BI2211" s="7"/>
      <c r="BJ2211" s="7"/>
      <c r="BK2211" s="1"/>
      <c r="BL2211" s="1"/>
      <c r="BM2211" s="1"/>
      <c r="BN2211" s="7"/>
      <c r="BO2211" s="7"/>
      <c r="BP2211" s="1"/>
      <c r="BQ2211" s="7"/>
      <c r="BR2211" s="1"/>
      <c r="BS2211" s="1">
        <v>1035</v>
      </c>
      <c r="BT2211" s="1"/>
      <c r="BU2211" s="1"/>
      <c r="BV2211" s="1"/>
      <c r="BW2211" s="1"/>
    </row>
    <row r="2212" spans="1:75">
      <c r="A2212" s="4" t="s">
        <v>123</v>
      </c>
      <c r="B2212" s="18">
        <v>39392</v>
      </c>
      <c r="C2212" s="4" t="s">
        <v>179</v>
      </c>
      <c r="D2212" s="5">
        <v>2007</v>
      </c>
      <c r="E2212" s="4" t="str">
        <f t="shared" si="427"/>
        <v>GrantGeneral2007</v>
      </c>
      <c r="F2212" s="1">
        <v>30162</v>
      </c>
      <c r="G2212" s="1"/>
      <c r="H2212" s="1"/>
      <c r="I2212" s="1"/>
      <c r="J2212" s="1"/>
      <c r="K2212" s="6">
        <f t="shared" si="428"/>
        <v>0</v>
      </c>
      <c r="M2212" s="1"/>
      <c r="N2212" s="1"/>
      <c r="O2212" s="1">
        <v>16431</v>
      </c>
      <c r="P2212" s="1"/>
      <c r="Q2212" s="7"/>
      <c r="R2212" s="1"/>
      <c r="S2212" s="7"/>
      <c r="T2212" s="7"/>
      <c r="U2212" s="7"/>
      <c r="V2212" s="7"/>
      <c r="W2212" s="7"/>
      <c r="X2212" s="1"/>
      <c r="Z2212" s="1"/>
      <c r="AA2212" s="1"/>
      <c r="AB2212" s="1"/>
      <c r="AC2212" s="1"/>
      <c r="AD2212" s="7"/>
      <c r="AE2212" s="7"/>
      <c r="AF2212" s="7"/>
      <c r="AG2212" s="7"/>
      <c r="AH2212" s="1"/>
      <c r="AI2212" s="1"/>
      <c r="AJ2212" s="7"/>
      <c r="AK2212" s="7"/>
      <c r="AL2212" s="7"/>
      <c r="AM2212" s="7"/>
      <c r="AN2212" s="1"/>
      <c r="AO2212" s="1"/>
      <c r="AP2212" s="1"/>
      <c r="AQ2212" s="1"/>
      <c r="AR2212" s="1"/>
      <c r="AS2212" s="7"/>
      <c r="AT2212" s="7"/>
      <c r="AU2212" s="7"/>
      <c r="AV2212" s="7"/>
      <c r="AW2212" s="1"/>
      <c r="AX2212" s="1"/>
      <c r="AY2212" s="7"/>
      <c r="AZ2212" s="1">
        <v>1</v>
      </c>
      <c r="BA2212" s="7"/>
      <c r="BB2212" s="7"/>
      <c r="BC2212" s="7"/>
      <c r="BD2212" s="7"/>
      <c r="BE2212" s="7"/>
      <c r="BF2212" s="7"/>
      <c r="BG2212" s="3"/>
      <c r="BH2212" s="7"/>
      <c r="BI2212" s="7"/>
      <c r="BJ2212" s="7"/>
      <c r="BK2212" s="1"/>
      <c r="BL2212" s="1"/>
      <c r="BM2212" s="1"/>
      <c r="BN2212" s="7"/>
      <c r="BO2212" s="7"/>
      <c r="BP2212" s="1"/>
      <c r="BQ2212" s="7"/>
      <c r="BR2212" s="1"/>
      <c r="BS2212" s="1">
        <v>16430</v>
      </c>
      <c r="BT2212" s="1"/>
      <c r="BU2212" s="1"/>
      <c r="BV2212" s="1"/>
      <c r="BW2212" s="1"/>
    </row>
    <row r="2213" spans="1:75">
      <c r="A2213" s="4" t="s">
        <v>1244</v>
      </c>
      <c r="B2213" s="18">
        <v>39392</v>
      </c>
      <c r="C2213" s="4" t="s">
        <v>179</v>
      </c>
      <c r="D2213" s="5">
        <v>2007</v>
      </c>
      <c r="E2213" s="4" t="str">
        <f t="shared" si="427"/>
        <v>Grays Harbor*General2007</v>
      </c>
      <c r="F2213" s="1">
        <v>34358</v>
      </c>
      <c r="G2213" s="1"/>
      <c r="H2213" s="1"/>
      <c r="I2213" s="1"/>
      <c r="J2213" s="1"/>
      <c r="K2213" s="6">
        <f t="shared" si="428"/>
        <v>0</v>
      </c>
      <c r="M2213" s="1"/>
      <c r="N2213" s="1"/>
      <c r="O2213" s="1">
        <v>19365</v>
      </c>
      <c r="P2213" s="1"/>
      <c r="Q2213" s="7"/>
      <c r="R2213" s="1"/>
      <c r="S2213" s="7"/>
      <c r="T2213" s="7"/>
      <c r="U2213" s="7"/>
      <c r="V2213" s="7"/>
      <c r="W2213" s="7"/>
      <c r="X2213" s="1"/>
      <c r="Z2213" s="1"/>
      <c r="AA2213" s="1"/>
      <c r="AB2213" s="1"/>
      <c r="AC2213" s="1"/>
      <c r="AD2213" s="7"/>
      <c r="AE2213" s="7"/>
      <c r="AF2213" s="7"/>
      <c r="AG2213" s="7"/>
      <c r="AH2213" s="1"/>
      <c r="AI2213" s="1"/>
      <c r="AJ2213" s="7"/>
      <c r="AK2213" s="7"/>
      <c r="AL2213" s="7"/>
      <c r="AM2213" s="7"/>
      <c r="AN2213" s="1"/>
      <c r="AO2213" s="1"/>
      <c r="AP2213" s="1"/>
      <c r="AQ2213" s="1"/>
      <c r="AR2213" s="1"/>
      <c r="AS2213" s="7"/>
      <c r="AT2213" s="7"/>
      <c r="AU2213" s="7"/>
      <c r="AV2213" s="7"/>
      <c r="AW2213" s="1"/>
      <c r="AX2213" s="1"/>
      <c r="AY2213" s="7"/>
      <c r="AZ2213" s="1">
        <v>0</v>
      </c>
      <c r="BA2213" s="7"/>
      <c r="BB2213" s="7"/>
      <c r="BC2213" s="7"/>
      <c r="BD2213" s="7"/>
      <c r="BE2213" s="7"/>
      <c r="BF2213" s="7"/>
      <c r="BG2213" s="3"/>
      <c r="BH2213" s="7"/>
      <c r="BI2213" s="7"/>
      <c r="BJ2213" s="7"/>
      <c r="BK2213" s="1"/>
      <c r="BL2213" s="1"/>
      <c r="BM2213" s="1"/>
      <c r="BN2213" s="7"/>
      <c r="BO2213" s="7"/>
      <c r="BP2213" s="1"/>
      <c r="BQ2213" s="7"/>
      <c r="BR2213" s="1"/>
      <c r="BS2213" s="1">
        <v>19365</v>
      </c>
      <c r="BT2213" s="1"/>
      <c r="BU2213" s="1"/>
      <c r="BV2213" s="1"/>
      <c r="BW2213" s="1"/>
    </row>
    <row r="2214" spans="1:75">
      <c r="A2214" s="4" t="s">
        <v>1192</v>
      </c>
      <c r="B2214" s="18">
        <v>39392</v>
      </c>
      <c r="C2214" s="4" t="s">
        <v>179</v>
      </c>
      <c r="D2214" s="5">
        <v>2007</v>
      </c>
      <c r="E2214" s="4" t="str">
        <f t="shared" si="427"/>
        <v>Island*General2007</v>
      </c>
      <c r="F2214" s="1">
        <v>42323</v>
      </c>
      <c r="G2214" s="1"/>
      <c r="H2214" s="1"/>
      <c r="I2214" s="1"/>
      <c r="J2214" s="1"/>
      <c r="K2214" s="6">
        <f t="shared" si="428"/>
        <v>0</v>
      </c>
      <c r="M2214" s="1"/>
      <c r="N2214" s="1"/>
      <c r="O2214" s="1">
        <v>25621</v>
      </c>
      <c r="P2214" s="1"/>
      <c r="Q2214" s="7"/>
      <c r="R2214" s="1"/>
      <c r="S2214" s="7"/>
      <c r="T2214" s="7"/>
      <c r="U2214" s="7"/>
      <c r="V2214" s="7"/>
      <c r="W2214" s="7"/>
      <c r="X2214" s="1"/>
      <c r="Z2214" s="1"/>
      <c r="AA2214" s="1"/>
      <c r="AB2214" s="1"/>
      <c r="AC2214" s="1"/>
      <c r="AD2214" s="7"/>
      <c r="AE2214" s="7"/>
      <c r="AF2214" s="7"/>
      <c r="AG2214" s="7"/>
      <c r="AH2214" s="1"/>
      <c r="AI2214" s="1"/>
      <c r="AJ2214" s="7"/>
      <c r="AK2214" s="7"/>
      <c r="AL2214" s="7"/>
      <c r="AM2214" s="7"/>
      <c r="AN2214" s="1"/>
      <c r="AO2214" s="1"/>
      <c r="AP2214" s="1"/>
      <c r="AQ2214" s="1"/>
      <c r="AR2214" s="1"/>
      <c r="AS2214" s="7"/>
      <c r="AT2214" s="7"/>
      <c r="AU2214" s="7"/>
      <c r="AV2214" s="7"/>
      <c r="AW2214" s="1"/>
      <c r="AX2214" s="1"/>
      <c r="AY2214" s="7"/>
      <c r="AZ2214" s="1">
        <v>0</v>
      </c>
      <c r="BA2214" s="7"/>
      <c r="BB2214" s="7"/>
      <c r="BC2214" s="7"/>
      <c r="BD2214" s="7"/>
      <c r="BE2214" s="7"/>
      <c r="BF2214" s="7"/>
      <c r="BG2214" s="3"/>
      <c r="BH2214" s="7"/>
      <c r="BI2214" s="7"/>
      <c r="BJ2214" s="7"/>
      <c r="BK2214" s="1"/>
      <c r="BL2214" s="1"/>
      <c r="BM2214" s="1"/>
      <c r="BN2214" s="7"/>
      <c r="BO2214" s="7"/>
      <c r="BP2214" s="1"/>
      <c r="BQ2214" s="7"/>
      <c r="BR2214" s="1"/>
      <c r="BS2214" s="1">
        <v>25621</v>
      </c>
      <c r="BT2214" s="1"/>
      <c r="BU2214" s="1"/>
      <c r="BV2214" s="1"/>
      <c r="BW2214" s="1"/>
    </row>
    <row r="2215" spans="1:75">
      <c r="A2215" s="4" t="s">
        <v>129</v>
      </c>
      <c r="B2215" s="18">
        <v>39392</v>
      </c>
      <c r="C2215" s="4" t="s">
        <v>179</v>
      </c>
      <c r="D2215" s="5">
        <v>2007</v>
      </c>
      <c r="E2215" s="4" t="str">
        <f t="shared" si="427"/>
        <v>JeffersonGeneral2007</v>
      </c>
      <c r="F2215" s="1">
        <v>20928</v>
      </c>
      <c r="G2215" s="1"/>
      <c r="H2215" s="1"/>
      <c r="I2215" s="1"/>
      <c r="J2215" s="1"/>
      <c r="K2215" s="6">
        <f t="shared" si="428"/>
        <v>0</v>
      </c>
      <c r="M2215" s="1"/>
      <c r="N2215" s="1"/>
      <c r="O2215" s="1">
        <v>13013</v>
      </c>
      <c r="P2215" s="1"/>
      <c r="Q2215" s="7"/>
      <c r="R2215" s="1"/>
      <c r="S2215" s="7"/>
      <c r="T2215" s="7"/>
      <c r="U2215" s="7"/>
      <c r="V2215" s="7"/>
      <c r="W2215" s="7"/>
      <c r="X2215" s="1"/>
      <c r="Z2215" s="1"/>
      <c r="AA2215" s="1"/>
      <c r="AB2215" s="1"/>
      <c r="AC2215" s="1"/>
      <c r="AD2215" s="7"/>
      <c r="AE2215" s="7"/>
      <c r="AF2215" s="7"/>
      <c r="AG2215" s="7"/>
      <c r="AH2215" s="1"/>
      <c r="AI2215" s="1"/>
      <c r="AJ2215" s="7"/>
      <c r="AK2215" s="7"/>
      <c r="AL2215" s="7"/>
      <c r="AM2215" s="7"/>
      <c r="AN2215" s="1"/>
      <c r="AO2215" s="1"/>
      <c r="AP2215" s="1"/>
      <c r="AQ2215" s="1"/>
      <c r="AR2215" s="1"/>
      <c r="AS2215" s="7"/>
      <c r="AT2215" s="7"/>
      <c r="AU2215" s="7"/>
      <c r="AV2215" s="7"/>
      <c r="AW2215" s="1"/>
      <c r="AX2215" s="1"/>
      <c r="AY2215" s="7"/>
      <c r="AZ2215" s="1">
        <v>5</v>
      </c>
      <c r="BA2215" s="7"/>
      <c r="BB2215" s="7"/>
      <c r="BC2215" s="7"/>
      <c r="BD2215" s="7"/>
      <c r="BE2215" s="7"/>
      <c r="BF2215" s="7"/>
      <c r="BG2215" s="3"/>
      <c r="BH2215" s="7"/>
      <c r="BI2215" s="7"/>
      <c r="BJ2215" s="7"/>
      <c r="BK2215" s="1"/>
      <c r="BL2215" s="1"/>
      <c r="BM2215" s="1"/>
      <c r="BN2215" s="7"/>
      <c r="BO2215" s="7"/>
      <c r="BP2215" s="1"/>
      <c r="BQ2215" s="7"/>
      <c r="BR2215" s="1"/>
      <c r="BS2215" s="1">
        <v>13008</v>
      </c>
      <c r="BT2215" s="1"/>
      <c r="BU2215" s="1"/>
      <c r="BV2215" s="1"/>
      <c r="BW2215" s="1"/>
    </row>
    <row r="2216" spans="1:75">
      <c r="A2216" s="4" t="s">
        <v>131</v>
      </c>
      <c r="B2216" s="18">
        <v>39392</v>
      </c>
      <c r="C2216" s="4" t="s">
        <v>179</v>
      </c>
      <c r="D2216" s="5">
        <v>2007</v>
      </c>
      <c r="E2216" s="4" t="str">
        <f t="shared" si="427"/>
        <v>KingGeneral2007</v>
      </c>
      <c r="F2216" s="1">
        <v>994798</v>
      </c>
      <c r="G2216" s="1"/>
      <c r="H2216" s="1"/>
      <c r="I2216" s="1"/>
      <c r="J2216" s="1"/>
      <c r="K2216" s="6">
        <f t="shared" si="428"/>
        <v>0</v>
      </c>
      <c r="M2216" s="1"/>
      <c r="N2216" s="1"/>
      <c r="O2216" s="1">
        <v>465999</v>
      </c>
      <c r="P2216" s="1"/>
      <c r="Q2216" s="7"/>
      <c r="R2216" s="1"/>
      <c r="S2216" s="7"/>
      <c r="T2216" s="7"/>
      <c r="U2216" s="7"/>
      <c r="V2216" s="7"/>
      <c r="W2216" s="7"/>
      <c r="X2216" s="1"/>
      <c r="Z2216" s="1"/>
      <c r="AA2216" s="1"/>
      <c r="AB2216" s="1"/>
      <c r="AC2216" s="1"/>
      <c r="AD2216" s="7"/>
      <c r="AE2216" s="7"/>
      <c r="AF2216" s="7"/>
      <c r="AG2216" s="7"/>
      <c r="AH2216" s="1"/>
      <c r="AI2216" s="1"/>
      <c r="AJ2216" s="7"/>
      <c r="AK2216" s="7"/>
      <c r="AL2216" s="7"/>
      <c r="AM2216" s="7"/>
      <c r="AN2216" s="1"/>
      <c r="AO2216" s="1"/>
      <c r="AP2216" s="1"/>
      <c r="AQ2216" s="1"/>
      <c r="AR2216" s="1"/>
      <c r="AS2216" s="7"/>
      <c r="AT2216" s="7"/>
      <c r="AU2216" s="7"/>
      <c r="AV2216" s="7"/>
      <c r="AW2216" s="1"/>
      <c r="AX2216" s="1"/>
      <c r="AY2216" s="7"/>
      <c r="AZ2216" s="1">
        <v>10524</v>
      </c>
      <c r="BA2216" s="7"/>
      <c r="BB2216" s="7"/>
      <c r="BC2216" s="7"/>
      <c r="BD2216" s="7"/>
      <c r="BE2216" s="7"/>
      <c r="BF2216" s="7"/>
      <c r="BG2216" s="3"/>
      <c r="BH2216" s="7"/>
      <c r="BI2216" s="7"/>
      <c r="BJ2216" s="7"/>
      <c r="BK2216" s="1"/>
      <c r="BL2216" s="1"/>
      <c r="BM2216" s="1"/>
      <c r="BN2216" s="7"/>
      <c r="BO2216" s="7"/>
      <c r="BP2216" s="1"/>
      <c r="BQ2216" s="7"/>
      <c r="BR2216" s="1"/>
      <c r="BS2216" s="1">
        <v>358759</v>
      </c>
      <c r="BT2216" s="1"/>
      <c r="BU2216" s="1"/>
      <c r="BV2216" s="1">
        <v>107240</v>
      </c>
      <c r="BW2216" s="1"/>
    </row>
    <row r="2217" spans="1:75">
      <c r="A2217" s="4" t="s">
        <v>133</v>
      </c>
      <c r="B2217" s="18">
        <v>39392</v>
      </c>
      <c r="C2217" s="4" t="s">
        <v>179</v>
      </c>
      <c r="D2217" s="5">
        <v>2007</v>
      </c>
      <c r="E2217" s="4" t="str">
        <f t="shared" si="427"/>
        <v>KitsapGeneral2007</v>
      </c>
      <c r="F2217" s="1">
        <v>134081</v>
      </c>
      <c r="G2217" s="1"/>
      <c r="H2217" s="1"/>
      <c r="I2217" s="1"/>
      <c r="J2217" s="1"/>
      <c r="K2217" s="6">
        <f t="shared" si="428"/>
        <v>0</v>
      </c>
      <c r="M2217" s="1"/>
      <c r="N2217" s="1"/>
      <c r="O2217" s="1">
        <v>72266</v>
      </c>
      <c r="P2217" s="1"/>
      <c r="Q2217" s="7"/>
      <c r="R2217" s="1"/>
      <c r="S2217" s="7"/>
      <c r="T2217" s="7"/>
      <c r="U2217" s="7"/>
      <c r="V2217" s="7"/>
      <c r="W2217" s="7"/>
      <c r="X2217" s="1"/>
      <c r="Z2217" s="1"/>
      <c r="AA2217" s="1"/>
      <c r="AB2217" s="1"/>
      <c r="AC2217" s="1"/>
      <c r="AD2217" s="7"/>
      <c r="AE2217" s="7"/>
      <c r="AF2217" s="7"/>
      <c r="AG2217" s="7"/>
      <c r="AH2217" s="1"/>
      <c r="AI2217" s="1"/>
      <c r="AJ2217" s="7"/>
      <c r="AK2217" s="7"/>
      <c r="AL2217" s="7"/>
      <c r="AM2217" s="7"/>
      <c r="AN2217" s="1"/>
      <c r="AO2217" s="1"/>
      <c r="AP2217" s="1"/>
      <c r="AQ2217" s="1"/>
      <c r="AR2217" s="1"/>
      <c r="AS2217" s="7"/>
      <c r="AT2217" s="7"/>
      <c r="AU2217" s="7"/>
      <c r="AV2217" s="7"/>
      <c r="AW2217" s="1"/>
      <c r="AX2217" s="1"/>
      <c r="AY2217" s="7"/>
      <c r="AZ2217" s="1">
        <v>119</v>
      </c>
      <c r="BA2217" s="7"/>
      <c r="BB2217" s="7"/>
      <c r="BC2217" s="7"/>
      <c r="BD2217" s="7"/>
      <c r="BE2217" s="7"/>
      <c r="BF2217" s="7"/>
      <c r="BG2217" s="3"/>
      <c r="BH2217" s="7"/>
      <c r="BI2217" s="7"/>
      <c r="BJ2217" s="7"/>
      <c r="BK2217" s="1"/>
      <c r="BL2217" s="1"/>
      <c r="BM2217" s="1"/>
      <c r="BN2217" s="7"/>
      <c r="BO2217" s="7"/>
      <c r="BP2217" s="1"/>
      <c r="BQ2217" s="7"/>
      <c r="BR2217" s="1"/>
      <c r="BS2217" s="1">
        <v>72147</v>
      </c>
      <c r="BT2217" s="1"/>
      <c r="BU2217" s="1"/>
      <c r="BV2217" s="1"/>
      <c r="BW2217" s="1"/>
    </row>
    <row r="2218" spans="1:75">
      <c r="A2218" s="4" t="s">
        <v>135</v>
      </c>
      <c r="B2218" s="18">
        <v>39392</v>
      </c>
      <c r="C2218" s="4" t="s">
        <v>179</v>
      </c>
      <c r="D2218" s="5">
        <v>2007</v>
      </c>
      <c r="E2218" s="4" t="str">
        <f t="shared" si="427"/>
        <v>KittitasGeneral2007</v>
      </c>
      <c r="F2218" s="1">
        <v>18340</v>
      </c>
      <c r="G2218" s="1"/>
      <c r="H2218" s="1"/>
      <c r="I2218" s="1"/>
      <c r="J2218" s="1"/>
      <c r="K2218" s="6">
        <f t="shared" si="428"/>
        <v>0</v>
      </c>
      <c r="M2218" s="1"/>
      <c r="N2218" s="1"/>
      <c r="O2218" s="1">
        <v>10466</v>
      </c>
      <c r="P2218" s="1"/>
      <c r="Q2218" s="7"/>
      <c r="R2218" s="1"/>
      <c r="S2218" s="7"/>
      <c r="T2218" s="7"/>
      <c r="U2218" s="7"/>
      <c r="V2218" s="7"/>
      <c r="W2218" s="7"/>
      <c r="X2218" s="1"/>
      <c r="Z2218" s="1"/>
      <c r="AA2218" s="1"/>
      <c r="AB2218" s="1"/>
      <c r="AC2218" s="1"/>
      <c r="AD2218" s="7"/>
      <c r="AE2218" s="7"/>
      <c r="AF2218" s="7"/>
      <c r="AG2218" s="7"/>
      <c r="AH2218" s="1"/>
      <c r="AI2218" s="1"/>
      <c r="AJ2218" s="7"/>
      <c r="AK2218" s="7"/>
      <c r="AL2218" s="7"/>
      <c r="AM2218" s="7"/>
      <c r="AN2218" s="1"/>
      <c r="AO2218" s="1"/>
      <c r="AP2218" s="1"/>
      <c r="AQ2218" s="1"/>
      <c r="AR2218" s="1"/>
      <c r="AS2218" s="7"/>
      <c r="AT2218" s="7"/>
      <c r="AU2218" s="7"/>
      <c r="AV2218" s="7"/>
      <c r="AW2218" s="1"/>
      <c r="AX2218" s="1"/>
      <c r="AY2218" s="7"/>
      <c r="AZ2218" s="1">
        <v>37</v>
      </c>
      <c r="BA2218" s="7"/>
      <c r="BB2218" s="7"/>
      <c r="BC2218" s="7"/>
      <c r="BD2218" s="7"/>
      <c r="BE2218" s="7"/>
      <c r="BF2218" s="7"/>
      <c r="BG2218" s="3"/>
      <c r="BH2218" s="7"/>
      <c r="BI2218" s="7"/>
      <c r="BJ2218" s="7"/>
      <c r="BK2218" s="1"/>
      <c r="BL2218" s="1"/>
      <c r="BM2218" s="1"/>
      <c r="BN2218" s="7"/>
      <c r="BO2218" s="7"/>
      <c r="BP2218" s="1"/>
      <c r="BQ2218" s="7"/>
      <c r="BR2218" s="1"/>
      <c r="BS2218" s="1">
        <v>8807</v>
      </c>
      <c r="BT2218" s="1"/>
      <c r="BU2218" s="1"/>
      <c r="BV2218" s="1">
        <v>1659</v>
      </c>
      <c r="BW2218" s="1"/>
    </row>
    <row r="2219" spans="1:75">
      <c r="A2219" s="4" t="s">
        <v>137</v>
      </c>
      <c r="B2219" s="18">
        <v>39392</v>
      </c>
      <c r="C2219" s="4" t="s">
        <v>179</v>
      </c>
      <c r="D2219" s="5">
        <v>2007</v>
      </c>
      <c r="E2219" s="4" t="str">
        <f t="shared" si="427"/>
        <v>KlickitatGeneral2007</v>
      </c>
      <c r="F2219" s="1">
        <v>11329</v>
      </c>
      <c r="G2219" s="1"/>
      <c r="H2219" s="1"/>
      <c r="I2219" s="1"/>
      <c r="J2219" s="1"/>
      <c r="K2219" s="6">
        <f t="shared" si="428"/>
        <v>0</v>
      </c>
      <c r="M2219" s="1"/>
      <c r="N2219" s="1"/>
      <c r="O2219" s="1">
        <v>6510</v>
      </c>
      <c r="P2219" s="1"/>
      <c r="Q2219" s="7"/>
      <c r="R2219" s="1"/>
      <c r="S2219" s="7"/>
      <c r="T2219" s="7"/>
      <c r="U2219" s="7"/>
      <c r="V2219" s="7"/>
      <c r="W2219" s="7"/>
      <c r="X2219" s="1"/>
      <c r="Z2219" s="1"/>
      <c r="AA2219" s="1"/>
      <c r="AB2219" s="1"/>
      <c r="AC2219" s="1"/>
      <c r="AD2219" s="7"/>
      <c r="AE2219" s="7"/>
      <c r="AF2219" s="7"/>
      <c r="AG2219" s="7"/>
      <c r="AH2219" s="1"/>
      <c r="AI2219" s="1"/>
      <c r="AJ2219" s="7"/>
      <c r="AK2219" s="7"/>
      <c r="AL2219" s="7"/>
      <c r="AM2219" s="7"/>
      <c r="AN2219" s="1"/>
      <c r="AO2219" s="1"/>
      <c r="AP2219" s="1"/>
      <c r="AQ2219" s="1"/>
      <c r="AR2219" s="1"/>
      <c r="AS2219" s="7"/>
      <c r="AT2219" s="7"/>
      <c r="AU2219" s="7"/>
      <c r="AV2219" s="7"/>
      <c r="AW2219" s="1"/>
      <c r="AX2219" s="1"/>
      <c r="AY2219" s="7"/>
      <c r="AZ2219" s="1">
        <v>0</v>
      </c>
      <c r="BA2219" s="7"/>
      <c r="BB2219" s="7"/>
      <c r="BC2219" s="7"/>
      <c r="BD2219" s="7"/>
      <c r="BE2219" s="7"/>
      <c r="BF2219" s="7"/>
      <c r="BG2219" s="3"/>
      <c r="BH2219" s="7"/>
      <c r="BI2219" s="7"/>
      <c r="BJ2219" s="7"/>
      <c r="BK2219" s="1"/>
      <c r="BL2219" s="1"/>
      <c r="BM2219" s="1"/>
      <c r="BN2219" s="7"/>
      <c r="BO2219" s="7"/>
      <c r="BP2219" s="1"/>
      <c r="BQ2219" s="7"/>
      <c r="BR2219" s="1"/>
      <c r="BS2219" s="1">
        <v>6510</v>
      </c>
      <c r="BT2219" s="1"/>
      <c r="BU2219" s="1"/>
      <c r="BV2219" s="1"/>
      <c r="BW2219" s="1"/>
    </row>
    <row r="2220" spans="1:75">
      <c r="A2220" s="4" t="s">
        <v>139</v>
      </c>
      <c r="B2220" s="18">
        <v>39392</v>
      </c>
      <c r="C2220" s="4" t="s">
        <v>179</v>
      </c>
      <c r="D2220" s="5">
        <v>2007</v>
      </c>
      <c r="E2220" s="4" t="str">
        <f t="shared" si="427"/>
        <v>LewisGeneral2007</v>
      </c>
      <c r="F2220" s="1">
        <v>39972</v>
      </c>
      <c r="G2220" s="1"/>
      <c r="H2220" s="1"/>
      <c r="I2220" s="1"/>
      <c r="J2220" s="1"/>
      <c r="K2220" s="6">
        <f t="shared" si="428"/>
        <v>0</v>
      </c>
      <c r="M2220" s="1"/>
      <c r="N2220" s="1"/>
      <c r="O2220" s="1">
        <v>22552</v>
      </c>
      <c r="P2220" s="1"/>
      <c r="Q2220" s="7"/>
      <c r="R2220" s="1"/>
      <c r="S2220" s="7"/>
      <c r="T2220" s="7"/>
      <c r="U2220" s="7"/>
      <c r="V2220" s="7"/>
      <c r="W2220" s="7"/>
      <c r="X2220" s="1"/>
      <c r="Z2220" s="1"/>
      <c r="AA2220" s="1"/>
      <c r="AB2220" s="1"/>
      <c r="AC2220" s="1"/>
      <c r="AD2220" s="7"/>
      <c r="AE2220" s="7"/>
      <c r="AF2220" s="7"/>
      <c r="AG2220" s="7"/>
      <c r="AH2220" s="1"/>
      <c r="AI2220" s="1"/>
      <c r="AJ2220" s="7"/>
      <c r="AK2220" s="7"/>
      <c r="AL2220" s="7"/>
      <c r="AM2220" s="7"/>
      <c r="AN2220" s="1"/>
      <c r="AO2220" s="1"/>
      <c r="AP2220" s="1"/>
      <c r="AQ2220" s="1"/>
      <c r="AR2220" s="1"/>
      <c r="AS2220" s="7"/>
      <c r="AT2220" s="7"/>
      <c r="AU2220" s="7"/>
      <c r="AV2220" s="7"/>
      <c r="AW2220" s="1"/>
      <c r="AX2220" s="1"/>
      <c r="AY2220" s="7"/>
      <c r="AZ2220" s="1">
        <v>0</v>
      </c>
      <c r="BA2220" s="7"/>
      <c r="BB2220" s="7"/>
      <c r="BC2220" s="7"/>
      <c r="BD2220" s="7"/>
      <c r="BE2220" s="7"/>
      <c r="BF2220" s="7"/>
      <c r="BG2220" s="3"/>
      <c r="BH2220" s="7"/>
      <c r="BI2220" s="7"/>
      <c r="BJ2220" s="7"/>
      <c r="BK2220" s="1"/>
      <c r="BL2220" s="1"/>
      <c r="BM2220" s="1"/>
      <c r="BN2220" s="7"/>
      <c r="BO2220" s="7"/>
      <c r="BP2220" s="1"/>
      <c r="BQ2220" s="7"/>
      <c r="BR2220" s="1"/>
      <c r="BS2220" s="1">
        <v>22552</v>
      </c>
      <c r="BT2220" s="1"/>
      <c r="BU2220" s="1"/>
      <c r="BV2220" s="1"/>
      <c r="BW2220" s="1"/>
    </row>
    <row r="2221" spans="1:75">
      <c r="A2221" s="4" t="s">
        <v>141</v>
      </c>
      <c r="B2221" s="18">
        <v>39392</v>
      </c>
      <c r="C2221" s="4" t="s">
        <v>179</v>
      </c>
      <c r="D2221" s="5">
        <v>2007</v>
      </c>
      <c r="E2221" s="4" t="str">
        <f t="shared" si="427"/>
        <v>LincolnGeneral2007</v>
      </c>
      <c r="F2221" s="1">
        <v>6596</v>
      </c>
      <c r="G2221" s="1"/>
      <c r="H2221" s="1"/>
      <c r="I2221" s="1"/>
      <c r="J2221" s="1"/>
      <c r="K2221" s="6">
        <f t="shared" si="428"/>
        <v>0</v>
      </c>
      <c r="M2221" s="1"/>
      <c r="N2221" s="1"/>
      <c r="O2221" s="1">
        <v>4361</v>
      </c>
      <c r="P2221" s="1"/>
      <c r="Q2221" s="7"/>
      <c r="R2221" s="1"/>
      <c r="S2221" s="7"/>
      <c r="T2221" s="7"/>
      <c r="U2221" s="7"/>
      <c r="V2221" s="7"/>
      <c r="W2221" s="7"/>
      <c r="X2221" s="1"/>
      <c r="Z2221" s="1"/>
      <c r="AA2221" s="1"/>
      <c r="AB2221" s="1"/>
      <c r="AC2221" s="1"/>
      <c r="AD2221" s="7"/>
      <c r="AE2221" s="7"/>
      <c r="AF2221" s="7"/>
      <c r="AG2221" s="7"/>
      <c r="AH2221" s="1"/>
      <c r="AI2221" s="1"/>
      <c r="AJ2221" s="7"/>
      <c r="AK2221" s="7"/>
      <c r="AL2221" s="7"/>
      <c r="AM2221" s="7"/>
      <c r="AN2221" s="1"/>
      <c r="AO2221" s="1"/>
      <c r="AP2221" s="1"/>
      <c r="AQ2221" s="1"/>
      <c r="AR2221" s="1"/>
      <c r="AS2221" s="7"/>
      <c r="AT2221" s="7"/>
      <c r="AU2221" s="7"/>
      <c r="AV2221" s="7"/>
      <c r="AW2221" s="1"/>
      <c r="AX2221" s="1"/>
      <c r="AY2221" s="7"/>
      <c r="AZ2221" s="1">
        <v>0</v>
      </c>
      <c r="BA2221" s="7"/>
      <c r="BB2221" s="7"/>
      <c r="BC2221" s="7"/>
      <c r="BD2221" s="7"/>
      <c r="BE2221" s="7"/>
      <c r="BF2221" s="7"/>
      <c r="BG2221" s="3"/>
      <c r="BH2221" s="7"/>
      <c r="BI2221" s="7"/>
      <c r="BJ2221" s="7"/>
      <c r="BK2221" s="1"/>
      <c r="BL2221" s="1"/>
      <c r="BM2221" s="1"/>
      <c r="BN2221" s="7"/>
      <c r="BO2221" s="7"/>
      <c r="BP2221" s="1"/>
      <c r="BQ2221" s="7"/>
      <c r="BR2221" s="1"/>
      <c r="BS2221" s="1">
        <v>4361</v>
      </c>
      <c r="BT2221" s="1"/>
      <c r="BU2221" s="1"/>
      <c r="BV2221" s="1"/>
      <c r="BW2221" s="1"/>
    </row>
    <row r="2222" spans="1:75">
      <c r="A2222" s="4" t="s">
        <v>1245</v>
      </c>
      <c r="B2222" s="18">
        <v>39392</v>
      </c>
      <c r="C2222" s="4" t="s">
        <v>179</v>
      </c>
      <c r="D2222" s="5">
        <v>2007</v>
      </c>
      <c r="E2222" s="4" t="str">
        <f t="shared" si="427"/>
        <v>Mason*General2007</v>
      </c>
      <c r="F2222" s="1">
        <v>30116</v>
      </c>
      <c r="G2222" s="1"/>
      <c r="H2222" s="1"/>
      <c r="I2222" s="1"/>
      <c r="J2222" s="1"/>
      <c r="K2222" s="6">
        <f t="shared" si="428"/>
        <v>0</v>
      </c>
      <c r="M2222" s="1"/>
      <c r="N2222" s="1"/>
      <c r="O2222" s="1">
        <v>18509</v>
      </c>
      <c r="P2222" s="1"/>
      <c r="Q2222" s="7"/>
      <c r="R2222" s="1"/>
      <c r="S2222" s="7"/>
      <c r="T2222" s="7"/>
      <c r="U2222" s="7"/>
      <c r="V2222" s="7"/>
      <c r="W2222" s="7"/>
      <c r="X2222" s="1"/>
      <c r="Z2222" s="1"/>
      <c r="AA2222" s="1"/>
      <c r="AB2222" s="1"/>
      <c r="AC2222" s="1"/>
      <c r="AD2222" s="7"/>
      <c r="AE2222" s="7"/>
      <c r="AF2222" s="7"/>
      <c r="AG2222" s="7"/>
      <c r="AH2222" s="1"/>
      <c r="AI2222" s="1"/>
      <c r="AJ2222" s="7"/>
      <c r="AK2222" s="7"/>
      <c r="AL2222" s="7"/>
      <c r="AM2222" s="7"/>
      <c r="AN2222" s="1"/>
      <c r="AO2222" s="1"/>
      <c r="AP2222" s="1"/>
      <c r="AQ2222" s="1"/>
      <c r="AR2222" s="1"/>
      <c r="AS2222" s="7"/>
      <c r="AT2222" s="7"/>
      <c r="AU2222" s="7"/>
      <c r="AV2222" s="7"/>
      <c r="AW2222" s="1"/>
      <c r="AX2222" s="1"/>
      <c r="AY2222" s="7"/>
      <c r="AZ2222" s="1">
        <v>3</v>
      </c>
      <c r="BA2222" s="7"/>
      <c r="BB2222" s="7"/>
      <c r="BC2222" s="7"/>
      <c r="BD2222" s="7"/>
      <c r="BE2222" s="7"/>
      <c r="BF2222" s="7"/>
      <c r="BG2222" s="3"/>
      <c r="BH2222" s="7"/>
      <c r="BI2222" s="7"/>
      <c r="BJ2222" s="7"/>
      <c r="BK2222" s="1"/>
      <c r="BL2222" s="1"/>
      <c r="BM2222" s="1"/>
      <c r="BN2222" s="7"/>
      <c r="BO2222" s="7"/>
      <c r="BP2222" s="1"/>
      <c r="BQ2222" s="7"/>
      <c r="BR2222" s="1"/>
      <c r="BS2222" s="1">
        <v>18506</v>
      </c>
      <c r="BT2222" s="1"/>
      <c r="BU2222" s="1"/>
      <c r="BV2222" s="1"/>
      <c r="BW2222" s="1"/>
    </row>
    <row r="2223" spans="1:75">
      <c r="A2223" s="4" t="s">
        <v>145</v>
      </c>
      <c r="B2223" s="18">
        <v>39392</v>
      </c>
      <c r="C2223" s="4" t="s">
        <v>179</v>
      </c>
      <c r="D2223" s="5">
        <v>2007</v>
      </c>
      <c r="E2223" s="4" t="str">
        <f t="shared" si="427"/>
        <v>OkanoganGeneral2007</v>
      </c>
      <c r="F2223" s="1">
        <v>19522</v>
      </c>
      <c r="G2223" s="1"/>
      <c r="H2223" s="1"/>
      <c r="I2223" s="1"/>
      <c r="J2223" s="1"/>
      <c r="K2223" s="6">
        <f t="shared" si="428"/>
        <v>0</v>
      </c>
      <c r="M2223" s="1"/>
      <c r="N2223" s="1"/>
      <c r="O2223" s="1">
        <v>10163</v>
      </c>
      <c r="P2223" s="1"/>
      <c r="Q2223" s="7"/>
      <c r="R2223" s="1"/>
      <c r="S2223" s="7"/>
      <c r="T2223" s="7"/>
      <c r="U2223" s="7"/>
      <c r="V2223" s="7"/>
      <c r="W2223" s="7"/>
      <c r="X2223" s="1"/>
      <c r="Z2223" s="1"/>
      <c r="AA2223" s="1"/>
      <c r="AB2223" s="1"/>
      <c r="AC2223" s="1"/>
      <c r="AD2223" s="7"/>
      <c r="AE2223" s="7"/>
      <c r="AF2223" s="7"/>
      <c r="AG2223" s="7"/>
      <c r="AH2223" s="1"/>
      <c r="AI2223" s="1"/>
      <c r="AJ2223" s="7"/>
      <c r="AK2223" s="7"/>
      <c r="AL2223" s="7"/>
      <c r="AM2223" s="7"/>
      <c r="AN2223" s="1"/>
      <c r="AO2223" s="1"/>
      <c r="AP2223" s="1"/>
      <c r="AQ2223" s="1"/>
      <c r="AR2223" s="1"/>
      <c r="AS2223" s="7"/>
      <c r="AT2223" s="7"/>
      <c r="AU2223" s="7"/>
      <c r="AV2223" s="7"/>
      <c r="AW2223" s="1"/>
      <c r="AX2223" s="1"/>
      <c r="AY2223" s="7"/>
      <c r="AZ2223" s="1">
        <v>0</v>
      </c>
      <c r="BA2223" s="7"/>
      <c r="BB2223" s="7"/>
      <c r="BC2223" s="7"/>
      <c r="BD2223" s="7"/>
      <c r="BE2223" s="7"/>
      <c r="BF2223" s="7"/>
      <c r="BG2223" s="3"/>
      <c r="BH2223" s="7"/>
      <c r="BI2223" s="7"/>
      <c r="BJ2223" s="7"/>
      <c r="BK2223" s="1"/>
      <c r="BL2223" s="1"/>
      <c r="BM2223" s="1"/>
      <c r="BN2223" s="7"/>
      <c r="BO2223" s="7"/>
      <c r="BP2223" s="1"/>
      <c r="BQ2223" s="7"/>
      <c r="BR2223" s="1"/>
      <c r="BS2223" s="1">
        <v>10163</v>
      </c>
      <c r="BT2223" s="1"/>
      <c r="BU2223" s="1"/>
      <c r="BV2223" s="1"/>
      <c r="BW2223" s="1"/>
    </row>
    <row r="2224" spans="1:75">
      <c r="A2224" s="4" t="s">
        <v>147</v>
      </c>
      <c r="B2224" s="18">
        <v>39392</v>
      </c>
      <c r="C2224" s="4" t="s">
        <v>179</v>
      </c>
      <c r="D2224" s="5">
        <v>2007</v>
      </c>
      <c r="E2224" s="4" t="str">
        <f t="shared" ref="E2224:E2287" si="429">CONCATENATE(A2224,C2224,D2224)</f>
        <v>PacificGeneral2007</v>
      </c>
      <c r="F2224" s="1">
        <v>12536</v>
      </c>
      <c r="G2224" s="1"/>
      <c r="H2224" s="1"/>
      <c r="I2224" s="1"/>
      <c r="J2224" s="1"/>
      <c r="K2224" s="6">
        <f t="shared" ref="K2224:K2287" si="430">IF(ISBLANK(I2224),0,H2224+I2224-J2224)</f>
        <v>0</v>
      </c>
      <c r="M2224" s="1"/>
      <c r="N2224" s="1"/>
      <c r="O2224" s="1">
        <v>7335</v>
      </c>
      <c r="P2224" s="1"/>
      <c r="Q2224" s="7"/>
      <c r="R2224" s="1"/>
      <c r="S2224" s="7"/>
      <c r="T2224" s="7"/>
      <c r="U2224" s="7"/>
      <c r="V2224" s="7"/>
      <c r="W2224" s="7"/>
      <c r="X2224" s="1"/>
      <c r="Z2224" s="1"/>
      <c r="AA2224" s="1"/>
      <c r="AB2224" s="1"/>
      <c r="AC2224" s="1"/>
      <c r="AD2224" s="7"/>
      <c r="AE2224" s="7"/>
      <c r="AF2224" s="7"/>
      <c r="AG2224" s="7"/>
      <c r="AH2224" s="1"/>
      <c r="AI2224" s="1"/>
      <c r="AJ2224" s="7"/>
      <c r="AK2224" s="7"/>
      <c r="AL2224" s="7"/>
      <c r="AM2224" s="7"/>
      <c r="AN2224" s="1"/>
      <c r="AO2224" s="1"/>
      <c r="AP2224" s="1"/>
      <c r="AQ2224" s="1"/>
      <c r="AR2224" s="1"/>
      <c r="AS2224" s="7"/>
      <c r="AT2224" s="7"/>
      <c r="AU2224" s="7"/>
      <c r="AV2224" s="7"/>
      <c r="AW2224" s="1"/>
      <c r="AX2224" s="1"/>
      <c r="AY2224" s="7"/>
      <c r="AZ2224" s="1">
        <v>6</v>
      </c>
      <c r="BA2224" s="7"/>
      <c r="BB2224" s="7"/>
      <c r="BC2224" s="7"/>
      <c r="BD2224" s="7"/>
      <c r="BE2224" s="7"/>
      <c r="BF2224" s="7"/>
      <c r="BG2224" s="3"/>
      <c r="BH2224" s="7"/>
      <c r="BI2224" s="7"/>
      <c r="BJ2224" s="7"/>
      <c r="BK2224" s="1"/>
      <c r="BL2224" s="1"/>
      <c r="BM2224" s="1"/>
      <c r="BN2224" s="7"/>
      <c r="BO2224" s="7"/>
      <c r="BP2224" s="1"/>
      <c r="BQ2224" s="7"/>
      <c r="BR2224" s="1"/>
      <c r="BS2224" s="1">
        <v>7329</v>
      </c>
      <c r="BT2224" s="1"/>
      <c r="BU2224" s="1"/>
      <c r="BV2224" s="1"/>
      <c r="BW2224" s="1"/>
    </row>
    <row r="2225" spans="1:75">
      <c r="A2225" s="4" t="s">
        <v>149</v>
      </c>
      <c r="B2225" s="18">
        <v>39392</v>
      </c>
      <c r="C2225" s="4" t="s">
        <v>179</v>
      </c>
      <c r="D2225" s="5">
        <v>2007</v>
      </c>
      <c r="E2225" s="4" t="str">
        <f t="shared" si="429"/>
        <v>Pend OreilleGeneral2007</v>
      </c>
      <c r="F2225" s="1">
        <v>7200</v>
      </c>
      <c r="G2225" s="1"/>
      <c r="H2225" s="1"/>
      <c r="I2225" s="1"/>
      <c r="J2225" s="1"/>
      <c r="K2225" s="6">
        <f t="shared" si="430"/>
        <v>0</v>
      </c>
      <c r="M2225" s="1"/>
      <c r="N2225" s="1"/>
      <c r="O2225" s="1">
        <v>4505</v>
      </c>
      <c r="P2225" s="1"/>
      <c r="Q2225" s="7"/>
      <c r="R2225" s="1"/>
      <c r="S2225" s="7"/>
      <c r="T2225" s="7"/>
      <c r="U2225" s="7"/>
      <c r="V2225" s="7"/>
      <c r="W2225" s="7"/>
      <c r="X2225" s="1"/>
      <c r="Z2225" s="1"/>
      <c r="AA2225" s="1"/>
      <c r="AB2225" s="1"/>
      <c r="AC2225" s="1"/>
      <c r="AD2225" s="7"/>
      <c r="AE2225" s="7"/>
      <c r="AF2225" s="7"/>
      <c r="AG2225" s="7"/>
      <c r="AH2225" s="1"/>
      <c r="AI2225" s="1"/>
      <c r="AJ2225" s="7"/>
      <c r="AK2225" s="7"/>
      <c r="AL2225" s="7"/>
      <c r="AM2225" s="7"/>
      <c r="AN2225" s="1"/>
      <c r="AO2225" s="1"/>
      <c r="AP2225" s="1"/>
      <c r="AQ2225" s="1"/>
      <c r="AR2225" s="1"/>
      <c r="AS2225" s="7"/>
      <c r="AT2225" s="7"/>
      <c r="AU2225" s="7"/>
      <c r="AV2225" s="7"/>
      <c r="AW2225" s="1"/>
      <c r="AX2225" s="1"/>
      <c r="AY2225" s="7"/>
      <c r="AZ2225" s="1">
        <v>1</v>
      </c>
      <c r="BA2225" s="7"/>
      <c r="BB2225" s="7"/>
      <c r="BC2225" s="7"/>
      <c r="BD2225" s="7"/>
      <c r="BE2225" s="7"/>
      <c r="BF2225" s="7"/>
      <c r="BG2225" s="3"/>
      <c r="BH2225" s="7"/>
      <c r="BI2225" s="7"/>
      <c r="BJ2225" s="7"/>
      <c r="BK2225" s="1"/>
      <c r="BL2225" s="1"/>
      <c r="BM2225" s="1"/>
      <c r="BN2225" s="7"/>
      <c r="BO2225" s="7"/>
      <c r="BP2225" s="1"/>
      <c r="BQ2225" s="7"/>
      <c r="BR2225" s="1"/>
      <c r="BS2225" s="1">
        <v>4504</v>
      </c>
      <c r="BT2225" s="1"/>
      <c r="BU2225" s="1"/>
      <c r="BV2225" s="1"/>
      <c r="BW2225" s="1"/>
    </row>
    <row r="2226" spans="1:75">
      <c r="A2226" s="4" t="s">
        <v>151</v>
      </c>
      <c r="B2226" s="18">
        <v>39392</v>
      </c>
      <c r="C2226" s="4" t="s">
        <v>179</v>
      </c>
      <c r="D2226" s="5">
        <v>2007</v>
      </c>
      <c r="E2226" s="4" t="str">
        <f t="shared" si="429"/>
        <v>PierceGeneral2007</v>
      </c>
      <c r="F2226" s="1">
        <v>373207</v>
      </c>
      <c r="G2226" s="1"/>
      <c r="H2226" s="1"/>
      <c r="I2226" s="1"/>
      <c r="J2226" s="1"/>
      <c r="K2226" s="6">
        <f t="shared" si="430"/>
        <v>0</v>
      </c>
      <c r="M2226" s="1"/>
      <c r="N2226" s="1"/>
      <c r="O2226" s="1">
        <v>166379</v>
      </c>
      <c r="P2226" s="1"/>
      <c r="Q2226" s="7"/>
      <c r="R2226" s="1"/>
      <c r="S2226" s="7"/>
      <c r="T2226" s="7"/>
      <c r="U2226" s="7"/>
      <c r="V2226" s="7"/>
      <c r="W2226" s="7"/>
      <c r="X2226" s="1"/>
      <c r="Z2226" s="1"/>
      <c r="AA2226" s="1"/>
      <c r="AB2226" s="1"/>
      <c r="AC2226" s="1"/>
      <c r="AD2226" s="7"/>
      <c r="AE2226" s="7"/>
      <c r="AF2226" s="7"/>
      <c r="AG2226" s="7"/>
      <c r="AH2226" s="1"/>
      <c r="AI2226" s="1"/>
      <c r="AJ2226" s="7"/>
      <c r="AK2226" s="7"/>
      <c r="AL2226" s="7"/>
      <c r="AM2226" s="7"/>
      <c r="AN2226" s="1"/>
      <c r="AO2226" s="1"/>
      <c r="AP2226" s="1"/>
      <c r="AQ2226" s="1"/>
      <c r="AR2226" s="1"/>
      <c r="AS2226" s="7"/>
      <c r="AT2226" s="7"/>
      <c r="AU2226" s="7"/>
      <c r="AV2226" s="7"/>
      <c r="AW2226" s="1"/>
      <c r="AX2226" s="1"/>
      <c r="AY2226" s="7"/>
      <c r="AZ2226" s="1">
        <v>3656</v>
      </c>
      <c r="BA2226" s="7"/>
      <c r="BB2226" s="7"/>
      <c r="BC2226" s="7"/>
      <c r="BD2226" s="7"/>
      <c r="BE2226" s="7"/>
      <c r="BF2226" s="7"/>
      <c r="BG2226" s="3"/>
      <c r="BH2226" s="7"/>
      <c r="BI2226" s="7"/>
      <c r="BJ2226" s="7"/>
      <c r="BK2226" s="1"/>
      <c r="BL2226" s="1"/>
      <c r="BM2226" s="1"/>
      <c r="BN2226" s="7"/>
      <c r="BO2226" s="7"/>
      <c r="BP2226" s="1"/>
      <c r="BQ2226" s="7"/>
      <c r="BR2226" s="1"/>
      <c r="BS2226" s="1">
        <v>146759</v>
      </c>
      <c r="BT2226" s="1"/>
      <c r="BU2226" s="1"/>
      <c r="BV2226" s="1">
        <v>19620</v>
      </c>
      <c r="BW2226" s="1"/>
    </row>
    <row r="2227" spans="1:75">
      <c r="A2227" s="4" t="s">
        <v>153</v>
      </c>
      <c r="B2227" s="18">
        <v>39392</v>
      </c>
      <c r="C2227" s="4" t="s">
        <v>179</v>
      </c>
      <c r="D2227" s="5">
        <v>2007</v>
      </c>
      <c r="E2227" s="4" t="str">
        <f t="shared" si="429"/>
        <v>San JuanGeneral2007</v>
      </c>
      <c r="F2227" s="1">
        <v>10852</v>
      </c>
      <c r="G2227" s="1"/>
      <c r="H2227" s="1"/>
      <c r="I2227" s="1"/>
      <c r="J2227" s="1"/>
      <c r="K2227" s="6">
        <f t="shared" si="430"/>
        <v>0</v>
      </c>
      <c r="M2227" s="1"/>
      <c r="N2227" s="1"/>
      <c r="O2227" s="1">
        <v>6690</v>
      </c>
      <c r="P2227" s="1"/>
      <c r="Q2227" s="7"/>
      <c r="R2227" s="1"/>
      <c r="S2227" s="7"/>
      <c r="T2227" s="7"/>
      <c r="U2227" s="7"/>
      <c r="V2227" s="7"/>
      <c r="W2227" s="7"/>
      <c r="X2227" s="1"/>
      <c r="Z2227" s="1"/>
      <c r="AA2227" s="1"/>
      <c r="AB2227" s="1"/>
      <c r="AC2227" s="1"/>
      <c r="AD2227" s="7"/>
      <c r="AE2227" s="7"/>
      <c r="AF2227" s="7"/>
      <c r="AG2227" s="7"/>
      <c r="AH2227" s="1"/>
      <c r="AI2227" s="1"/>
      <c r="AJ2227" s="7"/>
      <c r="AK2227" s="7"/>
      <c r="AL2227" s="7"/>
      <c r="AM2227" s="7"/>
      <c r="AN2227" s="1"/>
      <c r="AO2227" s="1"/>
      <c r="AP2227" s="1"/>
      <c r="AQ2227" s="1"/>
      <c r="AR2227" s="1"/>
      <c r="AS2227" s="7"/>
      <c r="AT2227" s="7"/>
      <c r="AU2227" s="7"/>
      <c r="AV2227" s="7"/>
      <c r="AW2227" s="1"/>
      <c r="AX2227" s="1"/>
      <c r="AY2227" s="7"/>
      <c r="AZ2227" s="1">
        <v>0</v>
      </c>
      <c r="BA2227" s="7"/>
      <c r="BB2227" s="7"/>
      <c r="BC2227" s="7"/>
      <c r="BD2227" s="7"/>
      <c r="BE2227" s="7"/>
      <c r="BF2227" s="7"/>
      <c r="BG2227" s="3"/>
      <c r="BH2227" s="7"/>
      <c r="BI2227" s="7"/>
      <c r="BJ2227" s="7"/>
      <c r="BK2227" s="1"/>
      <c r="BL2227" s="1"/>
      <c r="BM2227" s="1"/>
      <c r="BN2227" s="7"/>
      <c r="BO2227" s="7"/>
      <c r="BP2227" s="1"/>
      <c r="BQ2227" s="7"/>
      <c r="BR2227" s="1"/>
      <c r="BS2227" s="1">
        <v>6690</v>
      </c>
      <c r="BT2227" s="1"/>
      <c r="BU2227" s="1"/>
      <c r="BV2227" s="1"/>
      <c r="BW2227" s="1"/>
    </row>
    <row r="2228" spans="1:75">
      <c r="A2228" s="4" t="s">
        <v>155</v>
      </c>
      <c r="B2228" s="18">
        <v>39392</v>
      </c>
      <c r="C2228" s="4" t="s">
        <v>179</v>
      </c>
      <c r="D2228" s="5">
        <v>2007</v>
      </c>
      <c r="E2228" s="4" t="str">
        <f t="shared" si="429"/>
        <v>SkagitGeneral2007</v>
      </c>
      <c r="F2228" s="1">
        <v>59686</v>
      </c>
      <c r="G2228" s="1"/>
      <c r="H2228" s="1"/>
      <c r="I2228" s="1"/>
      <c r="J2228" s="1"/>
      <c r="K2228" s="6">
        <f t="shared" si="430"/>
        <v>0</v>
      </c>
      <c r="M2228" s="1"/>
      <c r="N2228" s="1"/>
      <c r="O2228" s="1">
        <v>33455</v>
      </c>
      <c r="P2228" s="1"/>
      <c r="Q2228" s="7"/>
      <c r="R2228" s="1"/>
      <c r="S2228" s="7"/>
      <c r="T2228" s="7"/>
      <c r="U2228" s="7"/>
      <c r="V2228" s="7"/>
      <c r="W2228" s="7"/>
      <c r="X2228" s="1"/>
      <c r="Z2228" s="1"/>
      <c r="AA2228" s="1"/>
      <c r="AB2228" s="1"/>
      <c r="AC2228" s="1"/>
      <c r="AD2228" s="7"/>
      <c r="AE2228" s="7"/>
      <c r="AF2228" s="7"/>
      <c r="AG2228" s="7"/>
      <c r="AH2228" s="1"/>
      <c r="AI2228" s="1"/>
      <c r="AJ2228" s="7"/>
      <c r="AK2228" s="7"/>
      <c r="AL2228" s="7"/>
      <c r="AM2228" s="7"/>
      <c r="AN2228" s="1"/>
      <c r="AO2228" s="1"/>
      <c r="AP2228" s="1"/>
      <c r="AQ2228" s="1"/>
      <c r="AR2228" s="1"/>
      <c r="AS2228" s="7"/>
      <c r="AT2228" s="7"/>
      <c r="AU2228" s="7"/>
      <c r="AV2228" s="7"/>
      <c r="AW2228" s="1"/>
      <c r="AX2228" s="1"/>
      <c r="AY2228" s="7"/>
      <c r="AZ2228" s="1">
        <v>0</v>
      </c>
      <c r="BA2228" s="7"/>
      <c r="BB2228" s="7"/>
      <c r="BC2228" s="7"/>
      <c r="BD2228" s="7"/>
      <c r="BE2228" s="7"/>
      <c r="BF2228" s="7"/>
      <c r="BG2228" s="3"/>
      <c r="BH2228" s="7"/>
      <c r="BI2228" s="7"/>
      <c r="BJ2228" s="7"/>
      <c r="BK2228" s="1"/>
      <c r="BL2228" s="1"/>
      <c r="BM2228" s="1"/>
      <c r="BN2228" s="7"/>
      <c r="BO2228" s="7"/>
      <c r="BP2228" s="1"/>
      <c r="BQ2228" s="7"/>
      <c r="BR2228" s="1"/>
      <c r="BS2228" s="1">
        <v>33455</v>
      </c>
      <c r="BT2228" s="1"/>
      <c r="BU2228" s="1"/>
      <c r="BV2228" s="1"/>
      <c r="BW2228" s="1"/>
    </row>
    <row r="2229" spans="1:75">
      <c r="A2229" s="4" t="s">
        <v>157</v>
      </c>
      <c r="B2229" s="18">
        <v>39392</v>
      </c>
      <c r="C2229" s="4" t="s">
        <v>179</v>
      </c>
      <c r="D2229" s="5">
        <v>2007</v>
      </c>
      <c r="E2229" s="4" t="str">
        <f t="shared" si="429"/>
        <v>SkamaniaGeneral2007</v>
      </c>
      <c r="F2229" s="1">
        <v>6393</v>
      </c>
      <c r="G2229" s="1"/>
      <c r="H2229" s="1"/>
      <c r="I2229" s="1"/>
      <c r="J2229" s="1"/>
      <c r="K2229" s="6">
        <f t="shared" si="430"/>
        <v>0</v>
      </c>
      <c r="M2229" s="1"/>
      <c r="N2229" s="1"/>
      <c r="O2229" s="1">
        <v>3140</v>
      </c>
      <c r="P2229" s="1"/>
      <c r="Q2229" s="7"/>
      <c r="R2229" s="1"/>
      <c r="S2229" s="7"/>
      <c r="T2229" s="7"/>
      <c r="U2229" s="7"/>
      <c r="V2229" s="7"/>
      <c r="W2229" s="7"/>
      <c r="X2229" s="1"/>
      <c r="Z2229" s="1"/>
      <c r="AA2229" s="1"/>
      <c r="AB2229" s="1"/>
      <c r="AC2229" s="1"/>
      <c r="AD2229" s="7"/>
      <c r="AE2229" s="7"/>
      <c r="AF2229" s="7"/>
      <c r="AG2229" s="7"/>
      <c r="AH2229" s="1"/>
      <c r="AI2229" s="1"/>
      <c r="AJ2229" s="7"/>
      <c r="AK2229" s="7"/>
      <c r="AL2229" s="7"/>
      <c r="AM2229" s="7"/>
      <c r="AN2229" s="1"/>
      <c r="AO2229" s="1"/>
      <c r="AP2229" s="1"/>
      <c r="AQ2229" s="1"/>
      <c r="AR2229" s="1"/>
      <c r="AS2229" s="7"/>
      <c r="AT2229" s="7"/>
      <c r="AU2229" s="7"/>
      <c r="AV2229" s="7"/>
      <c r="AW2229" s="1"/>
      <c r="AX2229" s="1"/>
      <c r="AY2229" s="7"/>
      <c r="AZ2229" s="1">
        <v>1</v>
      </c>
      <c r="BA2229" s="7"/>
      <c r="BB2229" s="7"/>
      <c r="BC2229" s="7"/>
      <c r="BD2229" s="7"/>
      <c r="BE2229" s="7"/>
      <c r="BF2229" s="7"/>
      <c r="BG2229" s="3"/>
      <c r="BH2229" s="7"/>
      <c r="BI2229" s="7"/>
      <c r="BJ2229" s="7"/>
      <c r="BK2229" s="1"/>
      <c r="BL2229" s="1"/>
      <c r="BM2229" s="1"/>
      <c r="BN2229" s="7"/>
      <c r="BO2229" s="7"/>
      <c r="BP2229" s="1"/>
      <c r="BQ2229" s="7"/>
      <c r="BR2229" s="1"/>
      <c r="BS2229" s="1">
        <v>3139</v>
      </c>
      <c r="BT2229" s="1"/>
      <c r="BU2229" s="1"/>
      <c r="BV2229" s="1"/>
      <c r="BW2229" s="1"/>
    </row>
    <row r="2230" spans="1:75">
      <c r="A2230" s="4" t="s">
        <v>1246</v>
      </c>
      <c r="B2230" s="18">
        <v>39392</v>
      </c>
      <c r="C2230" s="4" t="s">
        <v>179</v>
      </c>
      <c r="D2230" s="5">
        <v>2007</v>
      </c>
      <c r="E2230" s="4" t="str">
        <f t="shared" si="429"/>
        <v>Snohomish*General2007</v>
      </c>
      <c r="F2230" s="1">
        <v>333618</v>
      </c>
      <c r="G2230" s="1"/>
      <c r="H2230" s="1"/>
      <c r="I2230" s="1"/>
      <c r="J2230" s="1"/>
      <c r="K2230" s="6">
        <f t="shared" si="430"/>
        <v>0</v>
      </c>
      <c r="M2230" s="1"/>
      <c r="N2230" s="1"/>
      <c r="O2230" s="1">
        <v>170760</v>
      </c>
      <c r="P2230" s="1"/>
      <c r="Q2230" s="7"/>
      <c r="R2230" s="1"/>
      <c r="S2230" s="7"/>
      <c r="T2230" s="7"/>
      <c r="U2230" s="7"/>
      <c r="V2230" s="7"/>
      <c r="W2230" s="7"/>
      <c r="X2230" s="1"/>
      <c r="Z2230" s="1"/>
      <c r="AA2230" s="1"/>
      <c r="AB2230" s="1"/>
      <c r="AC2230" s="1"/>
      <c r="AD2230" s="7"/>
      <c r="AE2230" s="7"/>
      <c r="AF2230" s="7"/>
      <c r="AG2230" s="7"/>
      <c r="AH2230" s="1"/>
      <c r="AI2230" s="1"/>
      <c r="AJ2230" s="7"/>
      <c r="AK2230" s="7"/>
      <c r="AL2230" s="7"/>
      <c r="AM2230" s="7"/>
      <c r="AN2230" s="1"/>
      <c r="AO2230" s="1"/>
      <c r="AP2230" s="1"/>
      <c r="AQ2230" s="1"/>
      <c r="AR2230" s="1"/>
      <c r="AS2230" s="7"/>
      <c r="AT2230" s="7"/>
      <c r="AU2230" s="7"/>
      <c r="AV2230" s="7"/>
      <c r="AW2230" s="1"/>
      <c r="AX2230" s="1"/>
      <c r="AY2230" s="7"/>
      <c r="AZ2230" s="1">
        <v>568</v>
      </c>
      <c r="BA2230" s="7"/>
      <c r="BB2230" s="7"/>
      <c r="BC2230" s="7"/>
      <c r="BD2230" s="7"/>
      <c r="BE2230" s="7"/>
      <c r="BF2230" s="7"/>
      <c r="BG2230" s="3"/>
      <c r="BH2230" s="7"/>
      <c r="BI2230" s="7"/>
      <c r="BJ2230" s="7"/>
      <c r="BK2230" s="1"/>
      <c r="BL2230" s="1"/>
      <c r="BM2230" s="1"/>
      <c r="BN2230" s="7"/>
      <c r="BO2230" s="7"/>
      <c r="BP2230" s="1"/>
      <c r="BQ2230" s="7"/>
      <c r="BR2230" s="1"/>
      <c r="BS2230" s="1">
        <v>170192</v>
      </c>
      <c r="BT2230" s="1"/>
      <c r="BU2230" s="1"/>
      <c r="BV2230" s="1"/>
      <c r="BW2230" s="1"/>
    </row>
    <row r="2231" spans="1:75">
      <c r="A2231" s="4" t="s">
        <v>161</v>
      </c>
      <c r="B2231" s="18">
        <v>39392</v>
      </c>
      <c r="C2231" s="4" t="s">
        <v>179</v>
      </c>
      <c r="D2231" s="5">
        <v>2007</v>
      </c>
      <c r="E2231" s="4" t="str">
        <f t="shared" si="429"/>
        <v>SpokaneGeneral2007</v>
      </c>
      <c r="F2231" s="1">
        <v>236263</v>
      </c>
      <c r="G2231" s="1"/>
      <c r="H2231" s="1"/>
      <c r="I2231" s="1"/>
      <c r="J2231" s="1"/>
      <c r="K2231" s="6">
        <f t="shared" si="430"/>
        <v>0</v>
      </c>
      <c r="M2231" s="1"/>
      <c r="N2231" s="1"/>
      <c r="O2231" s="1">
        <v>129406</v>
      </c>
      <c r="P2231" s="1"/>
      <c r="Q2231" s="7"/>
      <c r="R2231" s="1"/>
      <c r="S2231" s="7"/>
      <c r="T2231" s="7"/>
      <c r="U2231" s="7"/>
      <c r="V2231" s="7"/>
      <c r="W2231" s="7"/>
      <c r="X2231" s="1"/>
      <c r="Z2231" s="1"/>
      <c r="AA2231" s="1"/>
      <c r="AB2231" s="1"/>
      <c r="AC2231" s="1"/>
      <c r="AD2231" s="7"/>
      <c r="AE2231" s="7"/>
      <c r="AF2231" s="7"/>
      <c r="AG2231" s="7"/>
      <c r="AH2231" s="1"/>
      <c r="AI2231" s="1"/>
      <c r="AJ2231" s="7"/>
      <c r="AK2231" s="7"/>
      <c r="AL2231" s="7"/>
      <c r="AM2231" s="7"/>
      <c r="AN2231" s="1"/>
      <c r="AO2231" s="1"/>
      <c r="AP2231" s="1"/>
      <c r="AQ2231" s="1"/>
      <c r="AR2231" s="1"/>
      <c r="AS2231" s="7"/>
      <c r="AT2231" s="7"/>
      <c r="AU2231" s="7"/>
      <c r="AV2231" s="7"/>
      <c r="AW2231" s="1"/>
      <c r="AX2231" s="1"/>
      <c r="AY2231" s="7"/>
      <c r="AZ2231" s="1">
        <v>13</v>
      </c>
      <c r="BA2231" s="7"/>
      <c r="BB2231" s="7"/>
      <c r="BC2231" s="7"/>
      <c r="BD2231" s="7"/>
      <c r="BE2231" s="7"/>
      <c r="BF2231" s="7"/>
      <c r="BG2231" s="3"/>
      <c r="BH2231" s="7"/>
      <c r="BI2231" s="7"/>
      <c r="BJ2231" s="7"/>
      <c r="BK2231" s="1"/>
      <c r="BL2231" s="1"/>
      <c r="BM2231" s="1"/>
      <c r="BN2231" s="7"/>
      <c r="BO2231" s="7"/>
      <c r="BP2231" s="1"/>
      <c r="BQ2231" s="7"/>
      <c r="BR2231" s="1"/>
      <c r="BS2231" s="1">
        <v>129393</v>
      </c>
      <c r="BT2231" s="1"/>
      <c r="BU2231" s="1"/>
      <c r="BV2231" s="1"/>
      <c r="BW2231" s="1"/>
    </row>
    <row r="2232" spans="1:75">
      <c r="A2232" s="4" t="s">
        <v>163</v>
      </c>
      <c r="B2232" s="18">
        <v>39392</v>
      </c>
      <c r="C2232" s="4" t="s">
        <v>179</v>
      </c>
      <c r="D2232" s="5">
        <v>2007</v>
      </c>
      <c r="E2232" s="4" t="str">
        <f t="shared" si="429"/>
        <v>StevensGeneral2007</v>
      </c>
      <c r="F2232" s="1">
        <v>25100</v>
      </c>
      <c r="G2232" s="1"/>
      <c r="H2232" s="1"/>
      <c r="I2232" s="1"/>
      <c r="J2232" s="1"/>
      <c r="K2232" s="6">
        <f t="shared" si="430"/>
        <v>0</v>
      </c>
      <c r="M2232" s="1"/>
      <c r="N2232" s="1"/>
      <c r="O2232" s="1">
        <v>14488</v>
      </c>
      <c r="P2232" s="1"/>
      <c r="Q2232" s="7"/>
      <c r="R2232" s="1"/>
      <c r="S2232" s="7"/>
      <c r="T2232" s="7"/>
      <c r="U2232" s="7"/>
      <c r="V2232" s="7"/>
      <c r="W2232" s="7"/>
      <c r="X2232" s="1"/>
      <c r="Z2232" s="1"/>
      <c r="AA2232" s="1"/>
      <c r="AB2232" s="1"/>
      <c r="AC2232" s="1"/>
      <c r="AD2232" s="7"/>
      <c r="AE2232" s="7"/>
      <c r="AF2232" s="7"/>
      <c r="AG2232" s="7"/>
      <c r="AH2232" s="1"/>
      <c r="AI2232" s="1"/>
      <c r="AJ2232" s="7"/>
      <c r="AK2232" s="7"/>
      <c r="AL2232" s="7"/>
      <c r="AM2232" s="7"/>
      <c r="AN2232" s="1"/>
      <c r="AO2232" s="1"/>
      <c r="AP2232" s="1"/>
      <c r="AQ2232" s="1"/>
      <c r="AR2232" s="1"/>
      <c r="AS2232" s="7"/>
      <c r="AT2232" s="7"/>
      <c r="AU2232" s="7"/>
      <c r="AV2232" s="7"/>
      <c r="AW2232" s="1"/>
      <c r="AX2232" s="1"/>
      <c r="AY2232" s="7"/>
      <c r="AZ2232" s="1">
        <v>2</v>
      </c>
      <c r="BA2232" s="7"/>
      <c r="BB2232" s="7"/>
      <c r="BC2232" s="7"/>
      <c r="BD2232" s="7"/>
      <c r="BE2232" s="7"/>
      <c r="BF2232" s="7"/>
      <c r="BG2232" s="3"/>
      <c r="BH2232" s="7"/>
      <c r="BI2232" s="7"/>
      <c r="BJ2232" s="7"/>
      <c r="BK2232" s="1"/>
      <c r="BL2232" s="1"/>
      <c r="BM2232" s="1"/>
      <c r="BN2232" s="7"/>
      <c r="BO2232" s="7"/>
      <c r="BP2232" s="1"/>
      <c r="BQ2232" s="7"/>
      <c r="BR2232" s="1"/>
      <c r="BS2232" s="1">
        <v>14486</v>
      </c>
      <c r="BT2232" s="1"/>
      <c r="BU2232" s="1"/>
      <c r="BV2232" s="1"/>
      <c r="BW2232" s="1"/>
    </row>
    <row r="2233" spans="1:75">
      <c r="A2233" s="4" t="s">
        <v>166</v>
      </c>
      <c r="B2233" s="18">
        <v>39392</v>
      </c>
      <c r="C2233" s="4" t="s">
        <v>179</v>
      </c>
      <c r="D2233" s="5">
        <v>2007</v>
      </c>
      <c r="E2233" s="4" t="str">
        <f t="shared" si="429"/>
        <v>ThurstonGeneral2007</v>
      </c>
      <c r="F2233" s="1">
        <v>134615</v>
      </c>
      <c r="G2233" s="1"/>
      <c r="H2233" s="1"/>
      <c r="I2233" s="1"/>
      <c r="J2233" s="1"/>
      <c r="K2233" s="6">
        <f t="shared" si="430"/>
        <v>0</v>
      </c>
      <c r="M2233" s="1"/>
      <c r="N2233" s="1"/>
      <c r="O2233" s="1">
        <v>67279</v>
      </c>
      <c r="P2233" s="1"/>
      <c r="Q2233" s="7"/>
      <c r="R2233" s="1"/>
      <c r="S2233" s="7"/>
      <c r="T2233" s="7"/>
      <c r="U2233" s="7"/>
      <c r="V2233" s="7"/>
      <c r="W2233" s="7"/>
      <c r="X2233" s="1"/>
      <c r="Z2233" s="1"/>
      <c r="AA2233" s="1"/>
      <c r="AB2233" s="1"/>
      <c r="AC2233" s="1"/>
      <c r="AD2233" s="7"/>
      <c r="AE2233" s="7"/>
      <c r="AF2233" s="7"/>
      <c r="AG2233" s="7"/>
      <c r="AH2233" s="1"/>
      <c r="AI2233" s="1"/>
      <c r="AJ2233" s="7"/>
      <c r="AK2233" s="7"/>
      <c r="AL2233" s="7"/>
      <c r="AM2233" s="7"/>
      <c r="AN2233" s="1"/>
      <c r="AO2233" s="1"/>
      <c r="AP2233" s="1"/>
      <c r="AQ2233" s="1"/>
      <c r="AR2233" s="1"/>
      <c r="AS2233" s="7"/>
      <c r="AT2233" s="7"/>
      <c r="AU2233" s="7"/>
      <c r="AV2233" s="7"/>
      <c r="AW2233" s="1"/>
      <c r="AX2233" s="1"/>
      <c r="AY2233" s="7"/>
      <c r="AZ2233" s="1">
        <v>42</v>
      </c>
      <c r="BA2233" s="7"/>
      <c r="BB2233" s="7"/>
      <c r="BC2233" s="7"/>
      <c r="BD2233" s="7"/>
      <c r="BE2233" s="7"/>
      <c r="BF2233" s="7"/>
      <c r="BG2233" s="3"/>
      <c r="BH2233" s="7"/>
      <c r="BI2233" s="7"/>
      <c r="BJ2233" s="7"/>
      <c r="BK2233" s="1"/>
      <c r="BL2233" s="1"/>
      <c r="BM2233" s="1"/>
      <c r="BN2233" s="7"/>
      <c r="BO2233" s="7"/>
      <c r="BP2233" s="1"/>
      <c r="BQ2233" s="7"/>
      <c r="BR2233" s="1"/>
      <c r="BS2233" s="1">
        <v>67237</v>
      </c>
      <c r="BT2233" s="1"/>
      <c r="BU2233" s="1"/>
      <c r="BV2233" s="1"/>
      <c r="BW2233" s="1"/>
    </row>
    <row r="2234" spans="1:75">
      <c r="A2234" s="4" t="s">
        <v>168</v>
      </c>
      <c r="B2234" s="18">
        <v>39392</v>
      </c>
      <c r="C2234" s="4" t="s">
        <v>179</v>
      </c>
      <c r="D2234" s="5">
        <v>2007</v>
      </c>
      <c r="E2234" s="4" t="str">
        <f t="shared" si="429"/>
        <v>WahkiakumGeneral2007</v>
      </c>
      <c r="F2234" s="1">
        <v>2683</v>
      </c>
      <c r="G2234" s="1"/>
      <c r="H2234" s="1"/>
      <c r="I2234" s="1"/>
      <c r="J2234" s="1"/>
      <c r="K2234" s="6">
        <f t="shared" si="430"/>
        <v>0</v>
      </c>
      <c r="M2234" s="1"/>
      <c r="N2234" s="1"/>
      <c r="O2234" s="1">
        <v>1784</v>
      </c>
      <c r="P2234" s="1"/>
      <c r="Q2234" s="7"/>
      <c r="R2234" s="1"/>
      <c r="S2234" s="7"/>
      <c r="T2234" s="7"/>
      <c r="U2234" s="7"/>
      <c r="V2234" s="7"/>
      <c r="W2234" s="7"/>
      <c r="X2234" s="1"/>
      <c r="Z2234" s="1"/>
      <c r="AA2234" s="1"/>
      <c r="AB2234" s="1"/>
      <c r="AC2234" s="1"/>
      <c r="AD2234" s="7"/>
      <c r="AE2234" s="7"/>
      <c r="AF2234" s="7"/>
      <c r="AG2234" s="7"/>
      <c r="AH2234" s="1"/>
      <c r="AI2234" s="1"/>
      <c r="AJ2234" s="7"/>
      <c r="AK2234" s="7"/>
      <c r="AL2234" s="7"/>
      <c r="AM2234" s="7"/>
      <c r="AN2234" s="1"/>
      <c r="AO2234" s="1"/>
      <c r="AP2234" s="1"/>
      <c r="AQ2234" s="1"/>
      <c r="AR2234" s="1"/>
      <c r="AS2234" s="7"/>
      <c r="AT2234" s="7"/>
      <c r="AU2234" s="7"/>
      <c r="AV2234" s="7"/>
      <c r="AW2234" s="1"/>
      <c r="AX2234" s="1"/>
      <c r="AY2234" s="7"/>
      <c r="AZ2234" s="1">
        <v>1</v>
      </c>
      <c r="BA2234" s="7"/>
      <c r="BB2234" s="7"/>
      <c r="BC2234" s="7"/>
      <c r="BD2234" s="7"/>
      <c r="BE2234" s="7"/>
      <c r="BF2234" s="7"/>
      <c r="BG2234" s="3"/>
      <c r="BH2234" s="7"/>
      <c r="BI2234" s="7"/>
      <c r="BJ2234" s="7"/>
      <c r="BK2234" s="1"/>
      <c r="BL2234" s="1"/>
      <c r="BM2234" s="1"/>
      <c r="BN2234" s="7"/>
      <c r="BO2234" s="7"/>
      <c r="BP2234" s="1"/>
      <c r="BQ2234" s="7"/>
      <c r="BR2234" s="1"/>
      <c r="BS2234" s="1">
        <v>1783</v>
      </c>
      <c r="BT2234" s="1"/>
      <c r="BU2234" s="1"/>
      <c r="BV2234" s="1"/>
      <c r="BW2234" s="1"/>
    </row>
    <row r="2235" spans="1:75">
      <c r="A2235" s="4" t="s">
        <v>170</v>
      </c>
      <c r="B2235" s="18">
        <v>39392</v>
      </c>
      <c r="C2235" s="4" t="s">
        <v>179</v>
      </c>
      <c r="D2235" s="5">
        <v>2007</v>
      </c>
      <c r="E2235" s="4" t="str">
        <f t="shared" si="429"/>
        <v>Walla WallaGeneral2007</v>
      </c>
      <c r="F2235" s="1">
        <v>28657</v>
      </c>
      <c r="G2235" s="1"/>
      <c r="H2235" s="1"/>
      <c r="I2235" s="1"/>
      <c r="J2235" s="1"/>
      <c r="K2235" s="6">
        <f t="shared" si="430"/>
        <v>0</v>
      </c>
      <c r="M2235" s="1"/>
      <c r="N2235" s="1"/>
      <c r="O2235" s="1">
        <v>14409</v>
      </c>
      <c r="P2235" s="1"/>
      <c r="Q2235" s="7"/>
      <c r="R2235" s="1"/>
      <c r="S2235" s="7"/>
      <c r="T2235" s="7"/>
      <c r="U2235" s="7"/>
      <c r="V2235" s="7"/>
      <c r="W2235" s="7"/>
      <c r="X2235" s="1"/>
      <c r="Z2235" s="1"/>
      <c r="AA2235" s="1"/>
      <c r="AB2235" s="1"/>
      <c r="AC2235" s="1"/>
      <c r="AD2235" s="7"/>
      <c r="AE2235" s="7"/>
      <c r="AF2235" s="7"/>
      <c r="AG2235" s="7"/>
      <c r="AH2235" s="1"/>
      <c r="AI2235" s="1"/>
      <c r="AJ2235" s="7"/>
      <c r="AK2235" s="7"/>
      <c r="AL2235" s="7"/>
      <c r="AM2235" s="7"/>
      <c r="AN2235" s="1"/>
      <c r="AO2235" s="1"/>
      <c r="AP2235" s="1"/>
      <c r="AQ2235" s="1"/>
      <c r="AR2235" s="1"/>
      <c r="AS2235" s="7"/>
      <c r="AT2235" s="7"/>
      <c r="AU2235" s="7"/>
      <c r="AV2235" s="7"/>
      <c r="AW2235" s="1"/>
      <c r="AX2235" s="1"/>
      <c r="AY2235" s="7"/>
      <c r="AZ2235" s="1">
        <v>2</v>
      </c>
      <c r="BA2235" s="7"/>
      <c r="BB2235" s="7"/>
      <c r="BC2235" s="7"/>
      <c r="BD2235" s="7"/>
      <c r="BE2235" s="7"/>
      <c r="BF2235" s="7"/>
      <c r="BG2235" s="3"/>
      <c r="BH2235" s="7"/>
      <c r="BI2235" s="7"/>
      <c r="BJ2235" s="7"/>
      <c r="BK2235" s="1"/>
      <c r="BL2235" s="1"/>
      <c r="BM2235" s="1"/>
      <c r="BN2235" s="7"/>
      <c r="BO2235" s="7"/>
      <c r="BP2235" s="1"/>
      <c r="BQ2235" s="7"/>
      <c r="BR2235" s="1"/>
      <c r="BS2235" s="1">
        <v>14407</v>
      </c>
      <c r="BT2235" s="1"/>
      <c r="BU2235" s="1"/>
      <c r="BV2235" s="1"/>
      <c r="BW2235" s="1"/>
    </row>
    <row r="2236" spans="1:75">
      <c r="A2236" s="4" t="s">
        <v>1247</v>
      </c>
      <c r="B2236" s="18">
        <v>39392</v>
      </c>
      <c r="C2236" s="4" t="s">
        <v>179</v>
      </c>
      <c r="D2236" s="5">
        <v>2007</v>
      </c>
      <c r="E2236" s="4" t="str">
        <f t="shared" si="429"/>
        <v>Whatcom*General2007</v>
      </c>
      <c r="F2236" s="1">
        <v>102458</v>
      </c>
      <c r="G2236" s="1"/>
      <c r="H2236" s="1"/>
      <c r="I2236" s="1"/>
      <c r="J2236" s="1"/>
      <c r="K2236" s="6">
        <f t="shared" si="430"/>
        <v>0</v>
      </c>
      <c r="M2236" s="1"/>
      <c r="N2236" s="1"/>
      <c r="O2236" s="1">
        <v>55059</v>
      </c>
      <c r="P2236" s="1"/>
      <c r="Q2236" s="7"/>
      <c r="R2236" s="1"/>
      <c r="S2236" s="7"/>
      <c r="T2236" s="7"/>
      <c r="U2236" s="7"/>
      <c r="V2236" s="7"/>
      <c r="W2236" s="7"/>
      <c r="X2236" s="1"/>
      <c r="Z2236" s="1"/>
      <c r="AA2236" s="1"/>
      <c r="AB2236" s="1"/>
      <c r="AC2236" s="1"/>
      <c r="AD2236" s="7"/>
      <c r="AE2236" s="7"/>
      <c r="AF2236" s="7"/>
      <c r="AG2236" s="7"/>
      <c r="AH2236" s="1"/>
      <c r="AI2236" s="1"/>
      <c r="AJ2236" s="7"/>
      <c r="AK2236" s="7"/>
      <c r="AL2236" s="7"/>
      <c r="AM2236" s="7"/>
      <c r="AN2236" s="1"/>
      <c r="AO2236" s="1"/>
      <c r="AP2236" s="1"/>
      <c r="AQ2236" s="1"/>
      <c r="AR2236" s="1"/>
      <c r="AS2236" s="7"/>
      <c r="AT2236" s="7"/>
      <c r="AU2236" s="7"/>
      <c r="AV2236" s="7"/>
      <c r="AW2236" s="1"/>
      <c r="AX2236" s="1"/>
      <c r="AY2236" s="7"/>
      <c r="AZ2236" s="1">
        <v>3</v>
      </c>
      <c r="BA2236" s="7"/>
      <c r="BB2236" s="7"/>
      <c r="BC2236" s="7"/>
      <c r="BD2236" s="7"/>
      <c r="BE2236" s="7"/>
      <c r="BF2236" s="7"/>
      <c r="BG2236" s="3"/>
      <c r="BH2236" s="7"/>
      <c r="BI2236" s="7"/>
      <c r="BJ2236" s="7"/>
      <c r="BK2236" s="1"/>
      <c r="BL2236" s="1"/>
      <c r="BM2236" s="1"/>
      <c r="BN2236" s="7"/>
      <c r="BO2236" s="7"/>
      <c r="BP2236" s="1"/>
      <c r="BQ2236" s="7"/>
      <c r="BR2236" s="1"/>
      <c r="BS2236" s="1">
        <v>55056</v>
      </c>
      <c r="BT2236" s="1"/>
      <c r="BU2236" s="1"/>
      <c r="BV2236" s="1"/>
      <c r="BW2236" s="1"/>
    </row>
    <row r="2237" spans="1:75">
      <c r="A2237" s="4" t="s">
        <v>174</v>
      </c>
      <c r="B2237" s="18">
        <v>39392</v>
      </c>
      <c r="C2237" s="4" t="s">
        <v>179</v>
      </c>
      <c r="D2237" s="5">
        <v>2007</v>
      </c>
      <c r="E2237" s="4" t="str">
        <f t="shared" si="429"/>
        <v>WhitmanGeneral2007</v>
      </c>
      <c r="F2237" s="1">
        <v>18536</v>
      </c>
      <c r="G2237" s="1"/>
      <c r="H2237" s="1"/>
      <c r="I2237" s="1"/>
      <c r="J2237" s="1"/>
      <c r="K2237" s="6">
        <f t="shared" si="430"/>
        <v>0</v>
      </c>
      <c r="M2237" s="1"/>
      <c r="N2237" s="1"/>
      <c r="O2237" s="1">
        <v>10183</v>
      </c>
      <c r="P2237" s="1"/>
      <c r="Q2237" s="7"/>
      <c r="R2237" s="1"/>
      <c r="S2237" s="7"/>
      <c r="T2237" s="7"/>
      <c r="U2237" s="7"/>
      <c r="V2237" s="7"/>
      <c r="W2237" s="7"/>
      <c r="X2237" s="1"/>
      <c r="Z2237" s="1"/>
      <c r="AA2237" s="1"/>
      <c r="AB2237" s="1"/>
      <c r="AC2237" s="1"/>
      <c r="AD2237" s="7"/>
      <c r="AE2237" s="7"/>
      <c r="AF2237" s="7"/>
      <c r="AG2237" s="7"/>
      <c r="AH2237" s="1"/>
      <c r="AI2237" s="1"/>
      <c r="AJ2237" s="7"/>
      <c r="AK2237" s="7"/>
      <c r="AL2237" s="7"/>
      <c r="AM2237" s="7"/>
      <c r="AN2237" s="1"/>
      <c r="AO2237" s="1"/>
      <c r="AP2237" s="1"/>
      <c r="AQ2237" s="1"/>
      <c r="AR2237" s="1"/>
      <c r="AS2237" s="7"/>
      <c r="AT2237" s="7"/>
      <c r="AU2237" s="7"/>
      <c r="AV2237" s="7"/>
      <c r="AW2237" s="1"/>
      <c r="AX2237" s="1"/>
      <c r="AY2237" s="7"/>
      <c r="AZ2237" s="1">
        <v>0</v>
      </c>
      <c r="BA2237" s="7"/>
      <c r="BB2237" s="7"/>
      <c r="BC2237" s="7"/>
      <c r="BD2237" s="7"/>
      <c r="BE2237" s="7"/>
      <c r="BF2237" s="7"/>
      <c r="BG2237" s="3"/>
      <c r="BH2237" s="7"/>
      <c r="BI2237" s="7"/>
      <c r="BJ2237" s="7"/>
      <c r="BK2237" s="1"/>
      <c r="BL2237" s="1"/>
      <c r="BM2237" s="1"/>
      <c r="BN2237" s="7"/>
      <c r="BO2237" s="7"/>
      <c r="BP2237" s="1"/>
      <c r="BQ2237" s="7"/>
      <c r="BR2237" s="1"/>
      <c r="BS2237" s="1">
        <v>10183</v>
      </c>
      <c r="BT2237" s="1"/>
      <c r="BU2237" s="1"/>
      <c r="BV2237" s="1"/>
      <c r="BW2237" s="1"/>
    </row>
    <row r="2238" spans="1:75">
      <c r="A2238" s="4" t="s">
        <v>176</v>
      </c>
      <c r="B2238" s="18">
        <v>39392</v>
      </c>
      <c r="C2238" s="4" t="s">
        <v>179</v>
      </c>
      <c r="D2238" s="5">
        <v>2007</v>
      </c>
      <c r="E2238" s="4" t="str">
        <f t="shared" si="429"/>
        <v>YakimaGeneral2007</v>
      </c>
      <c r="F2238" s="1">
        <v>91233</v>
      </c>
      <c r="G2238" s="1"/>
      <c r="H2238" s="1"/>
      <c r="I2238" s="1"/>
      <c r="J2238" s="1"/>
      <c r="K2238" s="6">
        <f t="shared" si="430"/>
        <v>0</v>
      </c>
      <c r="M2238" s="1"/>
      <c r="N2238" s="1"/>
      <c r="O2238" s="1">
        <v>46790</v>
      </c>
      <c r="P2238" s="1"/>
      <c r="Q2238" s="7"/>
      <c r="R2238" s="1"/>
      <c r="S2238" s="7"/>
      <c r="T2238" s="7"/>
      <c r="U2238" s="7"/>
      <c r="V2238" s="7"/>
      <c r="W2238" s="7"/>
      <c r="X2238" s="1"/>
      <c r="Z2238" s="1"/>
      <c r="AA2238" s="1"/>
      <c r="AB2238" s="1"/>
      <c r="AC2238" s="1"/>
      <c r="AD2238" s="7"/>
      <c r="AE2238" s="7"/>
      <c r="AF2238" s="7"/>
      <c r="AG2238" s="7"/>
      <c r="AH2238" s="1"/>
      <c r="AI2238" s="1"/>
      <c r="AJ2238" s="7"/>
      <c r="AK2238" s="7"/>
      <c r="AL2238" s="7"/>
      <c r="AM2238" s="7"/>
      <c r="AN2238" s="1"/>
      <c r="AO2238" s="1"/>
      <c r="AP2238" s="1"/>
      <c r="AQ2238" s="1"/>
      <c r="AR2238" s="1"/>
      <c r="AS2238" s="7"/>
      <c r="AT2238" s="7"/>
      <c r="AU2238" s="7"/>
      <c r="AV2238" s="7"/>
      <c r="AW2238" s="1"/>
      <c r="AX2238" s="1"/>
      <c r="AY2238" s="7"/>
      <c r="AZ2238" s="1">
        <v>2</v>
      </c>
      <c r="BA2238" s="7"/>
      <c r="BB2238" s="7"/>
      <c r="BC2238" s="7"/>
      <c r="BD2238" s="7"/>
      <c r="BE2238" s="7"/>
      <c r="BF2238" s="7"/>
      <c r="BG2238" s="3"/>
      <c r="BH2238" s="7"/>
      <c r="BI2238" s="7"/>
      <c r="BJ2238" s="7"/>
      <c r="BK2238" s="1"/>
      <c r="BL2238" s="1"/>
      <c r="BM2238" s="1"/>
      <c r="BN2238" s="7"/>
      <c r="BO2238" s="7"/>
      <c r="BP2238" s="1"/>
      <c r="BQ2238" s="7"/>
      <c r="BR2238" s="1"/>
      <c r="BS2238" s="1">
        <v>46788</v>
      </c>
      <c r="BT2238" s="1"/>
      <c r="BU2238" s="1"/>
      <c r="BV2238" s="1"/>
      <c r="BW2238" s="1"/>
    </row>
    <row r="2239" spans="1:75">
      <c r="A2239" s="21" t="s">
        <v>178</v>
      </c>
      <c r="B2239" s="22">
        <v>39392</v>
      </c>
      <c r="C2239" s="21" t="s">
        <v>179</v>
      </c>
      <c r="D2239" s="23">
        <v>2007</v>
      </c>
      <c r="E2239" s="21" t="str">
        <f t="shared" si="429"/>
        <v>z-TotalsGeneral2007</v>
      </c>
      <c r="F2239" s="29">
        <v>3288642</v>
      </c>
      <c r="G2239" s="29"/>
      <c r="H2239" s="29"/>
      <c r="I2239" s="29"/>
      <c r="J2239" s="29"/>
      <c r="K2239" s="6">
        <f t="shared" si="430"/>
        <v>0</v>
      </c>
      <c r="L2239" s="21"/>
      <c r="M2239" s="29"/>
      <c r="N2239" s="29"/>
      <c r="O2239" s="29">
        <v>1645652</v>
      </c>
      <c r="P2239" s="29"/>
      <c r="Q2239" s="7"/>
      <c r="R2239" s="29"/>
      <c r="S2239" s="7"/>
      <c r="T2239" s="7"/>
      <c r="U2239" s="7"/>
      <c r="V2239" s="7"/>
      <c r="W2239" s="7"/>
      <c r="X2239" s="29"/>
      <c r="Y2239" s="38"/>
      <c r="Z2239" s="29"/>
      <c r="AA2239" s="29"/>
      <c r="AB2239" s="29"/>
      <c r="AC2239" s="29"/>
      <c r="AD2239" s="7"/>
      <c r="AE2239" s="7"/>
      <c r="AF2239" s="7"/>
      <c r="AG2239" s="7"/>
      <c r="AH2239" s="29"/>
      <c r="AI2239" s="29"/>
      <c r="AJ2239" s="7"/>
      <c r="AK2239" s="7"/>
      <c r="AL2239" s="7"/>
      <c r="AM2239" s="7"/>
      <c r="AN2239" s="29"/>
      <c r="AO2239" s="29"/>
      <c r="AP2239" s="29"/>
      <c r="AQ2239" s="29"/>
      <c r="AR2239" s="29"/>
      <c r="AS2239" s="7"/>
      <c r="AT2239" s="7"/>
      <c r="AU2239" s="7"/>
      <c r="AV2239" s="7"/>
      <c r="AW2239" s="29"/>
      <c r="AX2239" s="29"/>
      <c r="AY2239" s="7"/>
      <c r="AZ2239" s="29">
        <v>15027</v>
      </c>
      <c r="BA2239" s="7"/>
      <c r="BB2239" s="7"/>
      <c r="BC2239" s="7"/>
      <c r="BD2239" s="7"/>
      <c r="BE2239" s="7"/>
      <c r="BF2239" s="7"/>
      <c r="BG2239" s="29"/>
      <c r="BH2239" s="7"/>
      <c r="BI2239" s="7"/>
      <c r="BJ2239" s="7"/>
      <c r="BK2239" s="29"/>
      <c r="BL2239" s="29"/>
      <c r="BM2239" s="29"/>
      <c r="BN2239" s="7"/>
      <c r="BO2239" s="7"/>
      <c r="BP2239" s="29"/>
      <c r="BQ2239" s="7"/>
      <c r="BR2239" s="29"/>
      <c r="BS2239" s="29">
        <v>1516323</v>
      </c>
      <c r="BT2239" s="29"/>
      <c r="BU2239" s="29"/>
      <c r="BV2239" s="29">
        <v>128519</v>
      </c>
      <c r="BW2239" s="29"/>
    </row>
    <row r="2240" spans="1:75">
      <c r="A2240" s="4" t="s">
        <v>98</v>
      </c>
      <c r="B2240" s="18">
        <v>39315</v>
      </c>
      <c r="C2240" s="4" t="s">
        <v>220</v>
      </c>
      <c r="D2240" s="5">
        <v>2007</v>
      </c>
      <c r="E2240" s="4" t="str">
        <f t="shared" si="429"/>
        <v>AdamsPrimary2007</v>
      </c>
      <c r="F2240" s="4">
        <v>4908</v>
      </c>
      <c r="K2240" s="6">
        <f t="shared" si="430"/>
        <v>0</v>
      </c>
      <c r="O2240" s="4">
        <v>2009</v>
      </c>
      <c r="Q2240" s="6"/>
      <c r="S2240" s="6"/>
      <c r="T2240" s="6"/>
      <c r="U2240" s="6"/>
      <c r="V2240" s="6"/>
      <c r="W2240" s="6"/>
      <c r="AD2240" s="6"/>
      <c r="AE2240" s="6"/>
      <c r="AF2240" s="6"/>
      <c r="AG2240" s="6"/>
      <c r="AJ2240" s="6"/>
      <c r="AK2240" s="6"/>
      <c r="AL2240" s="6"/>
      <c r="AM2240" s="6"/>
      <c r="AS2240" s="6"/>
      <c r="AT2240" s="6"/>
      <c r="AU2240" s="6"/>
      <c r="AV2240" s="6"/>
      <c r="AY2240" s="6"/>
      <c r="BA2240" s="6"/>
      <c r="BB2240" s="6"/>
      <c r="BC2240" s="6"/>
      <c r="BD2240" s="6"/>
      <c r="BE2240" s="6"/>
      <c r="BF2240" s="6"/>
      <c r="BH2240" s="6"/>
      <c r="BI2240" s="6"/>
      <c r="BJ2240" s="6"/>
      <c r="BN2240" s="6"/>
      <c r="BO2240" s="6"/>
      <c r="BQ2240" s="6"/>
    </row>
    <row r="2241" spans="1:74">
      <c r="A2241" s="4" t="s">
        <v>101</v>
      </c>
      <c r="B2241" s="18">
        <v>39315</v>
      </c>
      <c r="C2241" s="4" t="s">
        <v>220</v>
      </c>
      <c r="D2241" s="5">
        <v>2007</v>
      </c>
      <c r="E2241" s="4" t="str">
        <f t="shared" si="429"/>
        <v>AsotinPrimary2007</v>
      </c>
      <c r="K2241" s="6">
        <f t="shared" si="430"/>
        <v>0</v>
      </c>
      <c r="Q2241" s="6"/>
      <c r="S2241" s="6"/>
      <c r="T2241" s="6"/>
      <c r="U2241" s="6"/>
      <c r="V2241" s="6"/>
      <c r="W2241" s="6"/>
      <c r="AD2241" s="6"/>
      <c r="AE2241" s="6"/>
      <c r="AF2241" s="6"/>
      <c r="AG2241" s="6"/>
      <c r="AJ2241" s="6"/>
      <c r="AK2241" s="6"/>
      <c r="AL2241" s="6"/>
      <c r="AM2241" s="6"/>
      <c r="AS2241" s="6"/>
      <c r="AT2241" s="6"/>
      <c r="AU2241" s="6"/>
      <c r="AV2241" s="6"/>
      <c r="AY2241" s="6"/>
      <c r="BA2241" s="6"/>
      <c r="BB2241" s="6"/>
      <c r="BC2241" s="6"/>
      <c r="BD2241" s="6"/>
      <c r="BE2241" s="6"/>
      <c r="BF2241" s="6"/>
      <c r="BH2241" s="6"/>
      <c r="BI2241" s="6"/>
      <c r="BJ2241" s="6"/>
      <c r="BN2241" s="6"/>
      <c r="BO2241" s="6"/>
      <c r="BQ2241" s="6"/>
    </row>
    <row r="2242" spans="1:74">
      <c r="A2242" s="4" t="s">
        <v>103</v>
      </c>
      <c r="B2242" s="18">
        <v>39315</v>
      </c>
      <c r="C2242" s="4" t="s">
        <v>220</v>
      </c>
      <c r="D2242" s="5">
        <v>2007</v>
      </c>
      <c r="E2242" s="4" t="str">
        <f t="shared" si="429"/>
        <v>BentonPrimary2007</v>
      </c>
      <c r="F2242" s="4">
        <v>71533</v>
      </c>
      <c r="K2242" s="6">
        <f t="shared" si="430"/>
        <v>0</v>
      </c>
      <c r="O2242" s="4">
        <v>19537</v>
      </c>
      <c r="Q2242" s="6"/>
      <c r="S2242" s="6"/>
      <c r="T2242" s="6"/>
      <c r="U2242" s="6"/>
      <c r="V2242" s="6"/>
      <c r="W2242" s="6"/>
      <c r="AD2242" s="6"/>
      <c r="AE2242" s="6"/>
      <c r="AF2242" s="6"/>
      <c r="AG2242" s="6"/>
      <c r="AJ2242" s="6"/>
      <c r="AK2242" s="6"/>
      <c r="AL2242" s="6"/>
      <c r="AM2242" s="6"/>
      <c r="AS2242" s="6"/>
      <c r="AT2242" s="6"/>
      <c r="AU2242" s="6"/>
      <c r="AV2242" s="6"/>
      <c r="AY2242" s="6"/>
      <c r="BA2242" s="6"/>
      <c r="BB2242" s="6"/>
      <c r="BC2242" s="6"/>
      <c r="BD2242" s="6"/>
      <c r="BE2242" s="6"/>
      <c r="BF2242" s="6"/>
      <c r="BH2242" s="6"/>
      <c r="BI2242" s="6"/>
      <c r="BJ2242" s="6"/>
      <c r="BN2242" s="6"/>
      <c r="BO2242" s="6"/>
      <c r="BQ2242" s="6"/>
    </row>
    <row r="2243" spans="1:74">
      <c r="A2243" s="4" t="s">
        <v>105</v>
      </c>
      <c r="B2243" s="18">
        <v>39315</v>
      </c>
      <c r="C2243" s="4" t="s">
        <v>220</v>
      </c>
      <c r="D2243" s="5">
        <v>2007</v>
      </c>
      <c r="E2243" s="4" t="str">
        <f t="shared" si="429"/>
        <v>ChelanPrimary2007</v>
      </c>
      <c r="F2243" s="4">
        <v>32929</v>
      </c>
      <c r="K2243" s="6">
        <f t="shared" si="430"/>
        <v>0</v>
      </c>
      <c r="O2243" s="4">
        <v>16309</v>
      </c>
      <c r="Q2243" s="6"/>
      <c r="S2243" s="6"/>
      <c r="T2243" s="6"/>
      <c r="U2243" s="6"/>
      <c r="V2243" s="6"/>
      <c r="W2243" s="6"/>
      <c r="AD2243" s="6"/>
      <c r="AE2243" s="6"/>
      <c r="AF2243" s="6"/>
      <c r="AG2243" s="6"/>
      <c r="AJ2243" s="6"/>
      <c r="AK2243" s="6"/>
      <c r="AL2243" s="6"/>
      <c r="AM2243" s="6"/>
      <c r="AS2243" s="6"/>
      <c r="AT2243" s="6"/>
      <c r="AU2243" s="6"/>
      <c r="AV2243" s="6"/>
      <c r="AY2243" s="6"/>
      <c r="BA2243" s="6"/>
      <c r="BB2243" s="6"/>
      <c r="BC2243" s="6"/>
      <c r="BD2243" s="6"/>
      <c r="BE2243" s="6"/>
      <c r="BF2243" s="6"/>
      <c r="BH2243" s="6"/>
      <c r="BI2243" s="6"/>
      <c r="BJ2243" s="6"/>
      <c r="BN2243" s="6"/>
      <c r="BO2243" s="6"/>
      <c r="BQ2243" s="6"/>
    </row>
    <row r="2244" spans="1:74">
      <c r="A2244" s="4" t="s">
        <v>107</v>
      </c>
      <c r="B2244" s="18">
        <v>39315</v>
      </c>
      <c r="C2244" s="4" t="s">
        <v>220</v>
      </c>
      <c r="D2244" s="5">
        <v>2007</v>
      </c>
      <c r="E2244" s="4" t="str">
        <f t="shared" si="429"/>
        <v>ClallamPrimary2007</v>
      </c>
      <c r="F2244" s="4">
        <v>43946</v>
      </c>
      <c r="K2244" s="6">
        <f t="shared" si="430"/>
        <v>0</v>
      </c>
      <c r="O2244" s="4">
        <v>16788</v>
      </c>
      <c r="Q2244" s="6"/>
      <c r="S2244" s="6"/>
      <c r="T2244" s="6"/>
      <c r="U2244" s="6"/>
      <c r="V2244" s="6"/>
      <c r="W2244" s="6"/>
      <c r="AD2244" s="6"/>
      <c r="AE2244" s="6"/>
      <c r="AF2244" s="6"/>
      <c r="AG2244" s="6"/>
      <c r="AJ2244" s="6"/>
      <c r="AK2244" s="6"/>
      <c r="AL2244" s="6"/>
      <c r="AM2244" s="6"/>
      <c r="AS2244" s="6"/>
      <c r="AT2244" s="6"/>
      <c r="AU2244" s="6"/>
      <c r="AV2244" s="6"/>
      <c r="AY2244" s="6"/>
      <c r="BA2244" s="6"/>
      <c r="BB2244" s="6"/>
      <c r="BC2244" s="6"/>
      <c r="BD2244" s="6"/>
      <c r="BE2244" s="6"/>
      <c r="BF2244" s="6"/>
      <c r="BH2244" s="6"/>
      <c r="BI2244" s="6"/>
      <c r="BJ2244" s="6"/>
      <c r="BN2244" s="6"/>
      <c r="BO2244" s="6"/>
      <c r="BQ2244" s="6"/>
    </row>
    <row r="2245" spans="1:74">
      <c r="A2245" s="4" t="s">
        <v>109</v>
      </c>
      <c r="B2245" s="18">
        <v>39315</v>
      </c>
      <c r="C2245" s="4" t="s">
        <v>220</v>
      </c>
      <c r="D2245" s="5">
        <v>2007</v>
      </c>
      <c r="E2245" s="4" t="str">
        <f t="shared" si="429"/>
        <v>ClarkPrimary2007</v>
      </c>
      <c r="F2245" s="4">
        <v>169081</v>
      </c>
      <c r="K2245" s="6">
        <f t="shared" si="430"/>
        <v>0</v>
      </c>
      <c r="O2245" s="4">
        <v>50957</v>
      </c>
      <c r="Q2245" s="6"/>
      <c r="S2245" s="6"/>
      <c r="T2245" s="6"/>
      <c r="U2245" s="6"/>
      <c r="V2245" s="6"/>
      <c r="W2245" s="6"/>
      <c r="AD2245" s="6"/>
      <c r="AE2245" s="6"/>
      <c r="AF2245" s="6"/>
      <c r="AG2245" s="6"/>
      <c r="AJ2245" s="6"/>
      <c r="AK2245" s="6"/>
      <c r="AL2245" s="6"/>
      <c r="AM2245" s="6"/>
      <c r="AS2245" s="6"/>
      <c r="AT2245" s="6"/>
      <c r="AU2245" s="6"/>
      <c r="AV2245" s="6"/>
      <c r="AY2245" s="6"/>
      <c r="BA2245" s="6"/>
      <c r="BB2245" s="6"/>
      <c r="BC2245" s="6"/>
      <c r="BD2245" s="6"/>
      <c r="BE2245" s="6"/>
      <c r="BF2245" s="6"/>
      <c r="BH2245" s="6"/>
      <c r="BI2245" s="6"/>
      <c r="BJ2245" s="6"/>
      <c r="BN2245" s="6"/>
      <c r="BO2245" s="6"/>
      <c r="BQ2245" s="6"/>
    </row>
    <row r="2246" spans="1:74">
      <c r="A2246" s="4" t="s">
        <v>111</v>
      </c>
      <c r="B2246" s="18">
        <v>39315</v>
      </c>
      <c r="C2246" s="4" t="s">
        <v>220</v>
      </c>
      <c r="D2246" s="5">
        <v>2007</v>
      </c>
      <c r="E2246" s="4" t="str">
        <f t="shared" si="429"/>
        <v>ColumbiaPrimary2007</v>
      </c>
      <c r="F2246" s="4">
        <v>2418</v>
      </c>
      <c r="K2246" s="6">
        <f t="shared" si="430"/>
        <v>0</v>
      </c>
      <c r="O2246" s="4">
        <v>1407</v>
      </c>
      <c r="Q2246" s="6"/>
      <c r="S2246" s="6"/>
      <c r="T2246" s="6"/>
      <c r="U2246" s="6"/>
      <c r="V2246" s="6"/>
      <c r="W2246" s="6"/>
      <c r="AD2246" s="6"/>
      <c r="AE2246" s="6"/>
      <c r="AF2246" s="6"/>
      <c r="AG2246" s="6"/>
      <c r="AJ2246" s="6"/>
      <c r="AK2246" s="6"/>
      <c r="AL2246" s="6"/>
      <c r="AM2246" s="6"/>
      <c r="AS2246" s="6"/>
      <c r="AT2246" s="6"/>
      <c r="AU2246" s="6"/>
      <c r="AV2246" s="6"/>
      <c r="AY2246" s="6"/>
      <c r="BA2246" s="6"/>
      <c r="BB2246" s="6"/>
      <c r="BC2246" s="6"/>
      <c r="BD2246" s="6"/>
      <c r="BE2246" s="6"/>
      <c r="BF2246" s="6"/>
      <c r="BH2246" s="6"/>
      <c r="BI2246" s="6"/>
      <c r="BJ2246" s="6"/>
      <c r="BN2246" s="6"/>
      <c r="BO2246" s="6"/>
      <c r="BQ2246" s="6"/>
    </row>
    <row r="2247" spans="1:74">
      <c r="A2247" s="4" t="s">
        <v>113</v>
      </c>
      <c r="B2247" s="18">
        <v>39315</v>
      </c>
      <c r="C2247" s="4" t="s">
        <v>220</v>
      </c>
      <c r="D2247" s="5">
        <v>2007</v>
      </c>
      <c r="E2247" s="4" t="str">
        <f t="shared" si="429"/>
        <v>CowlitzPrimary2007</v>
      </c>
      <c r="F2247" s="4">
        <v>35296</v>
      </c>
      <c r="K2247" s="6">
        <f t="shared" si="430"/>
        <v>0</v>
      </c>
      <c r="O2247" s="4">
        <v>10701</v>
      </c>
      <c r="Q2247" s="6"/>
      <c r="S2247" s="6"/>
      <c r="T2247" s="6"/>
      <c r="U2247" s="6"/>
      <c r="V2247" s="6"/>
      <c r="W2247" s="6"/>
      <c r="AD2247" s="6"/>
      <c r="AE2247" s="6"/>
      <c r="AF2247" s="6"/>
      <c r="AG2247" s="6"/>
      <c r="AJ2247" s="6"/>
      <c r="AK2247" s="6"/>
      <c r="AL2247" s="6"/>
      <c r="AM2247" s="6"/>
      <c r="AS2247" s="6"/>
      <c r="AT2247" s="6"/>
      <c r="AU2247" s="6"/>
      <c r="AV2247" s="6"/>
      <c r="AY2247" s="6"/>
      <c r="BA2247" s="6"/>
      <c r="BB2247" s="6"/>
      <c r="BC2247" s="6"/>
      <c r="BD2247" s="6"/>
      <c r="BE2247" s="6"/>
      <c r="BF2247" s="6"/>
      <c r="BH2247" s="6"/>
      <c r="BI2247" s="6"/>
      <c r="BJ2247" s="6"/>
      <c r="BN2247" s="6"/>
      <c r="BO2247" s="6"/>
      <c r="BQ2247" s="6"/>
    </row>
    <row r="2248" spans="1:74">
      <c r="A2248" s="4" t="s">
        <v>115</v>
      </c>
      <c r="B2248" s="18">
        <v>39315</v>
      </c>
      <c r="C2248" s="4" t="s">
        <v>220</v>
      </c>
      <c r="D2248" s="5">
        <v>2007</v>
      </c>
      <c r="E2248" s="4" t="str">
        <f t="shared" si="429"/>
        <v>DouglasPrimary2007</v>
      </c>
      <c r="F2248" s="4">
        <v>13992</v>
      </c>
      <c r="K2248" s="6">
        <f t="shared" si="430"/>
        <v>0</v>
      </c>
      <c r="O2248" s="4">
        <v>3522</v>
      </c>
      <c r="Q2248" s="6"/>
      <c r="S2248" s="6"/>
      <c r="T2248" s="6"/>
      <c r="U2248" s="6"/>
      <c r="V2248" s="6"/>
      <c r="W2248" s="6"/>
      <c r="AD2248" s="6"/>
      <c r="AE2248" s="6"/>
      <c r="AF2248" s="6"/>
      <c r="AG2248" s="6"/>
      <c r="AJ2248" s="6"/>
      <c r="AK2248" s="6"/>
      <c r="AL2248" s="6"/>
      <c r="AM2248" s="6"/>
      <c r="AS2248" s="6"/>
      <c r="AT2248" s="6"/>
      <c r="AU2248" s="6"/>
      <c r="AV2248" s="6"/>
      <c r="AY2248" s="6"/>
      <c r="BA2248" s="6"/>
      <c r="BB2248" s="6"/>
      <c r="BC2248" s="6"/>
      <c r="BD2248" s="6"/>
      <c r="BE2248" s="6"/>
      <c r="BF2248" s="6"/>
      <c r="BH2248" s="6"/>
      <c r="BI2248" s="6"/>
      <c r="BJ2248" s="6"/>
      <c r="BN2248" s="6"/>
      <c r="BO2248" s="6"/>
      <c r="BQ2248" s="6"/>
    </row>
    <row r="2249" spans="1:74">
      <c r="A2249" s="4" t="s">
        <v>117</v>
      </c>
      <c r="B2249" s="18">
        <v>39315</v>
      </c>
      <c r="C2249" s="4" t="s">
        <v>220</v>
      </c>
      <c r="D2249" s="5">
        <v>2007</v>
      </c>
      <c r="E2249" s="4" t="str">
        <f t="shared" si="429"/>
        <v>FerryPrimary2007</v>
      </c>
      <c r="K2249" s="6">
        <f t="shared" si="430"/>
        <v>0</v>
      </c>
      <c r="Q2249" s="6"/>
      <c r="S2249" s="6"/>
      <c r="T2249" s="6"/>
      <c r="U2249" s="6"/>
      <c r="V2249" s="6"/>
      <c r="W2249" s="6"/>
      <c r="AD2249" s="6"/>
      <c r="AE2249" s="6"/>
      <c r="AF2249" s="6"/>
      <c r="AG2249" s="6"/>
      <c r="AJ2249" s="6"/>
      <c r="AK2249" s="6"/>
      <c r="AL2249" s="6"/>
      <c r="AM2249" s="6"/>
      <c r="AS2249" s="6"/>
      <c r="AT2249" s="6"/>
      <c r="AU2249" s="6"/>
      <c r="AV2249" s="6"/>
      <c r="AY2249" s="6"/>
      <c r="BA2249" s="6"/>
      <c r="BB2249" s="6"/>
      <c r="BC2249" s="6"/>
      <c r="BD2249" s="6"/>
      <c r="BE2249" s="6"/>
      <c r="BF2249" s="6"/>
      <c r="BH2249" s="6"/>
      <c r="BI2249" s="6"/>
      <c r="BJ2249" s="6"/>
      <c r="BN2249" s="6"/>
      <c r="BO2249" s="6"/>
      <c r="BQ2249" s="6"/>
    </row>
    <row r="2250" spans="1:74">
      <c r="A2250" s="4" t="s">
        <v>119</v>
      </c>
      <c r="B2250" s="18">
        <v>39315</v>
      </c>
      <c r="C2250" s="4" t="s">
        <v>220</v>
      </c>
      <c r="D2250" s="5">
        <v>2007</v>
      </c>
      <c r="E2250" s="4" t="str">
        <f t="shared" si="429"/>
        <v>FranklinPrimary2007</v>
      </c>
      <c r="F2250" s="4">
        <v>18588</v>
      </c>
      <c r="K2250" s="6">
        <f t="shared" si="430"/>
        <v>0</v>
      </c>
      <c r="O2250" s="4">
        <v>3653</v>
      </c>
      <c r="Q2250" s="6"/>
      <c r="S2250" s="6"/>
      <c r="T2250" s="6"/>
      <c r="U2250" s="6"/>
      <c r="V2250" s="6"/>
      <c r="W2250" s="6"/>
      <c r="AD2250" s="6"/>
      <c r="AE2250" s="6"/>
      <c r="AF2250" s="6"/>
      <c r="AG2250" s="6"/>
      <c r="AJ2250" s="6"/>
      <c r="AK2250" s="6"/>
      <c r="AL2250" s="6"/>
      <c r="AM2250" s="6"/>
      <c r="AS2250" s="6"/>
      <c r="AT2250" s="6"/>
      <c r="AU2250" s="6"/>
      <c r="AV2250" s="6"/>
      <c r="AY2250" s="6"/>
      <c r="BA2250" s="6"/>
      <c r="BB2250" s="6"/>
      <c r="BC2250" s="6"/>
      <c r="BD2250" s="6"/>
      <c r="BE2250" s="6"/>
      <c r="BF2250" s="6"/>
      <c r="BH2250" s="6"/>
      <c r="BI2250" s="6"/>
      <c r="BJ2250" s="6"/>
      <c r="BN2250" s="6"/>
      <c r="BO2250" s="6"/>
      <c r="BQ2250" s="6"/>
    </row>
    <row r="2251" spans="1:74">
      <c r="A2251" s="4" t="s">
        <v>121</v>
      </c>
      <c r="B2251" s="18">
        <v>39315</v>
      </c>
      <c r="C2251" s="4" t="s">
        <v>220</v>
      </c>
      <c r="D2251" s="5">
        <v>2007</v>
      </c>
      <c r="E2251" s="4" t="str">
        <f t="shared" si="429"/>
        <v>GarfieldPrimary2007</v>
      </c>
      <c r="K2251" s="6">
        <f t="shared" si="430"/>
        <v>0</v>
      </c>
      <c r="Q2251" s="6"/>
      <c r="S2251" s="6"/>
      <c r="T2251" s="6"/>
      <c r="U2251" s="6"/>
      <c r="V2251" s="6"/>
      <c r="W2251" s="6"/>
      <c r="AD2251" s="6"/>
      <c r="AE2251" s="6"/>
      <c r="AF2251" s="6"/>
      <c r="AG2251" s="6"/>
      <c r="AJ2251" s="6"/>
      <c r="AK2251" s="6"/>
      <c r="AL2251" s="6"/>
      <c r="AM2251" s="6"/>
      <c r="AS2251" s="6"/>
      <c r="AT2251" s="6"/>
      <c r="AU2251" s="6"/>
      <c r="AV2251" s="6"/>
      <c r="AY2251" s="6"/>
      <c r="BA2251" s="6"/>
      <c r="BB2251" s="6"/>
      <c r="BC2251" s="6"/>
      <c r="BD2251" s="6"/>
      <c r="BE2251" s="6"/>
      <c r="BF2251" s="6"/>
      <c r="BH2251" s="6"/>
      <c r="BI2251" s="6"/>
      <c r="BJ2251" s="6"/>
      <c r="BN2251" s="6"/>
      <c r="BO2251" s="6"/>
      <c r="BQ2251" s="6"/>
    </row>
    <row r="2252" spans="1:74">
      <c r="A2252" s="4" t="s">
        <v>123</v>
      </c>
      <c r="B2252" s="18">
        <v>39315</v>
      </c>
      <c r="C2252" s="4" t="s">
        <v>220</v>
      </c>
      <c r="D2252" s="5">
        <v>2007</v>
      </c>
      <c r="E2252" s="4" t="str">
        <f t="shared" si="429"/>
        <v>GrantPrimary2007</v>
      </c>
      <c r="F2252" s="4">
        <v>8028</v>
      </c>
      <c r="K2252" s="6">
        <f t="shared" si="430"/>
        <v>0</v>
      </c>
      <c r="O2252" s="4">
        <v>2368</v>
      </c>
      <c r="Q2252" s="6"/>
      <c r="S2252" s="6"/>
      <c r="T2252" s="6"/>
      <c r="U2252" s="6"/>
      <c r="V2252" s="6"/>
      <c r="W2252" s="6"/>
      <c r="AD2252" s="6"/>
      <c r="AE2252" s="6"/>
      <c r="AF2252" s="6"/>
      <c r="AG2252" s="6"/>
      <c r="AJ2252" s="6"/>
      <c r="AK2252" s="6"/>
      <c r="AL2252" s="6"/>
      <c r="AM2252" s="6"/>
      <c r="AS2252" s="6"/>
      <c r="AT2252" s="6"/>
      <c r="AU2252" s="6"/>
      <c r="AV2252" s="6"/>
      <c r="AY2252" s="6"/>
      <c r="BA2252" s="6"/>
      <c r="BB2252" s="6"/>
      <c r="BC2252" s="6"/>
      <c r="BD2252" s="6"/>
      <c r="BE2252" s="6"/>
      <c r="BF2252" s="6"/>
      <c r="BH2252" s="6"/>
      <c r="BI2252" s="6"/>
      <c r="BJ2252" s="6"/>
      <c r="BN2252" s="6"/>
      <c r="BO2252" s="6"/>
      <c r="BQ2252" s="6"/>
    </row>
    <row r="2253" spans="1:74">
      <c r="A2253" s="4" t="s">
        <v>125</v>
      </c>
      <c r="B2253" s="18">
        <v>39315</v>
      </c>
      <c r="C2253" s="4" t="s">
        <v>220</v>
      </c>
      <c r="D2253" s="5">
        <v>2007</v>
      </c>
      <c r="E2253" s="4" t="str">
        <f t="shared" si="429"/>
        <v>Grays HarborPrimary2007</v>
      </c>
      <c r="F2253" s="4">
        <v>14257</v>
      </c>
      <c r="K2253" s="6">
        <f t="shared" si="430"/>
        <v>0</v>
      </c>
      <c r="O2253" s="4">
        <v>5799</v>
      </c>
      <c r="Q2253" s="6"/>
      <c r="S2253" s="6"/>
      <c r="T2253" s="6"/>
      <c r="U2253" s="6"/>
      <c r="V2253" s="6"/>
      <c r="W2253" s="6"/>
      <c r="AD2253" s="6"/>
      <c r="AE2253" s="6"/>
      <c r="AF2253" s="6"/>
      <c r="AG2253" s="6"/>
      <c r="AJ2253" s="6"/>
      <c r="AK2253" s="6"/>
      <c r="AL2253" s="6"/>
      <c r="AM2253" s="6"/>
      <c r="AS2253" s="6"/>
      <c r="AT2253" s="6"/>
      <c r="AU2253" s="6"/>
      <c r="AV2253" s="6"/>
      <c r="AY2253" s="6"/>
      <c r="BA2253" s="6"/>
      <c r="BB2253" s="6"/>
      <c r="BC2253" s="6"/>
      <c r="BD2253" s="6"/>
      <c r="BE2253" s="6"/>
      <c r="BF2253" s="6"/>
      <c r="BH2253" s="6"/>
      <c r="BI2253" s="6"/>
      <c r="BJ2253" s="6"/>
      <c r="BN2253" s="6"/>
      <c r="BO2253" s="6"/>
      <c r="BQ2253" s="6"/>
    </row>
    <row r="2254" spans="1:74">
      <c r="A2254" s="4" t="s">
        <v>127</v>
      </c>
      <c r="B2254" s="18">
        <v>39315</v>
      </c>
      <c r="C2254" s="4" t="s">
        <v>220</v>
      </c>
      <c r="D2254" s="5">
        <v>2007</v>
      </c>
      <c r="E2254" s="4" t="str">
        <f t="shared" si="429"/>
        <v>IslandPrimary2007</v>
      </c>
      <c r="F2254" s="4">
        <v>16114</v>
      </c>
      <c r="K2254" s="6">
        <f t="shared" si="430"/>
        <v>0</v>
      </c>
      <c r="O2254" s="4">
        <v>7229</v>
      </c>
      <c r="Q2254" s="6"/>
      <c r="S2254" s="6"/>
      <c r="T2254" s="6"/>
      <c r="U2254" s="6"/>
      <c r="V2254" s="6"/>
      <c r="W2254" s="6"/>
      <c r="AD2254" s="6"/>
      <c r="AE2254" s="6"/>
      <c r="AF2254" s="6"/>
      <c r="AG2254" s="6"/>
      <c r="AJ2254" s="6"/>
      <c r="AK2254" s="6"/>
      <c r="AL2254" s="6"/>
      <c r="AM2254" s="6"/>
      <c r="AS2254" s="6"/>
      <c r="AT2254" s="6"/>
      <c r="AU2254" s="6"/>
      <c r="AV2254" s="6"/>
      <c r="AY2254" s="6"/>
      <c r="BA2254" s="6"/>
      <c r="BB2254" s="6"/>
      <c r="BC2254" s="6"/>
      <c r="BD2254" s="6"/>
      <c r="BE2254" s="6"/>
      <c r="BF2254" s="6"/>
      <c r="BH2254" s="6"/>
      <c r="BI2254" s="6"/>
      <c r="BJ2254" s="6"/>
      <c r="BN2254" s="6"/>
      <c r="BO2254" s="6"/>
      <c r="BQ2254" s="6"/>
    </row>
    <row r="2255" spans="1:74">
      <c r="A2255" s="4" t="s">
        <v>129</v>
      </c>
      <c r="B2255" s="18">
        <v>39315</v>
      </c>
      <c r="C2255" s="4" t="s">
        <v>220</v>
      </c>
      <c r="D2255" s="5">
        <v>2007</v>
      </c>
      <c r="E2255" s="4" t="str">
        <f t="shared" si="429"/>
        <v>JeffersonPrimary2007</v>
      </c>
      <c r="F2255" s="4">
        <v>14223</v>
      </c>
      <c r="K2255" s="6">
        <f t="shared" si="430"/>
        <v>0</v>
      </c>
      <c r="O2255" s="4">
        <v>5294</v>
      </c>
      <c r="Q2255" s="6"/>
      <c r="S2255" s="6"/>
      <c r="T2255" s="6"/>
      <c r="U2255" s="6"/>
      <c r="V2255" s="6"/>
      <c r="W2255" s="6"/>
      <c r="AD2255" s="6"/>
      <c r="AE2255" s="6"/>
      <c r="AF2255" s="6"/>
      <c r="AG2255" s="6"/>
      <c r="AJ2255" s="6"/>
      <c r="AK2255" s="6"/>
      <c r="AL2255" s="6"/>
      <c r="AM2255" s="6"/>
      <c r="AS2255" s="6"/>
      <c r="AT2255" s="6"/>
      <c r="AU2255" s="6"/>
      <c r="AV2255" s="6"/>
      <c r="AY2255" s="6"/>
      <c r="BA2255" s="6"/>
      <c r="BB2255" s="6"/>
      <c r="BC2255" s="6"/>
      <c r="BD2255" s="6"/>
      <c r="BE2255" s="6"/>
      <c r="BF2255" s="6"/>
      <c r="BH2255" s="6"/>
      <c r="BI2255" s="6"/>
      <c r="BJ2255" s="6"/>
      <c r="BN2255" s="6"/>
      <c r="BO2255" s="6"/>
      <c r="BQ2255" s="6"/>
    </row>
    <row r="2256" spans="1:74">
      <c r="A2256" s="4" t="s">
        <v>131</v>
      </c>
      <c r="B2256" s="18">
        <v>39315</v>
      </c>
      <c r="C2256" s="4" t="s">
        <v>220</v>
      </c>
      <c r="D2256" s="5">
        <v>2007</v>
      </c>
      <c r="E2256" s="4" t="str">
        <f t="shared" si="429"/>
        <v>KingPrimary2007</v>
      </c>
      <c r="F2256" s="4">
        <v>999134</v>
      </c>
      <c r="K2256" s="6">
        <f t="shared" si="430"/>
        <v>0</v>
      </c>
      <c r="O2256" s="4">
        <v>241321</v>
      </c>
      <c r="Q2256" s="6"/>
      <c r="S2256" s="6"/>
      <c r="T2256" s="6"/>
      <c r="U2256" s="6"/>
      <c r="V2256" s="6"/>
      <c r="W2256" s="6"/>
      <c r="AD2256" s="6"/>
      <c r="AE2256" s="6"/>
      <c r="AF2256" s="6"/>
      <c r="AG2256" s="6"/>
      <c r="AJ2256" s="6"/>
      <c r="AK2256" s="6"/>
      <c r="AL2256" s="6"/>
      <c r="AM2256" s="6"/>
      <c r="AS2256" s="6"/>
      <c r="AT2256" s="6"/>
      <c r="AU2256" s="6"/>
      <c r="AV2256" s="6"/>
      <c r="AY2256" s="6"/>
      <c r="BA2256" s="6"/>
      <c r="BB2256" s="6"/>
      <c r="BC2256" s="6"/>
      <c r="BD2256" s="6"/>
      <c r="BE2256" s="6"/>
      <c r="BF2256" s="6"/>
      <c r="BH2256" s="6"/>
      <c r="BI2256" s="6"/>
      <c r="BJ2256" s="6"/>
      <c r="BN2256" s="6"/>
      <c r="BO2256" s="6"/>
      <c r="BQ2256" s="6"/>
      <c r="BV2256" s="4">
        <v>29555</v>
      </c>
    </row>
    <row r="2257" spans="1:74">
      <c r="A2257" s="4" t="s">
        <v>133</v>
      </c>
      <c r="B2257" s="18">
        <v>39315</v>
      </c>
      <c r="C2257" s="4" t="s">
        <v>220</v>
      </c>
      <c r="D2257" s="5">
        <v>2007</v>
      </c>
      <c r="E2257" s="4" t="str">
        <f t="shared" si="429"/>
        <v>KitsapPrimary2007</v>
      </c>
      <c r="F2257" s="4">
        <v>32032</v>
      </c>
      <c r="K2257" s="6">
        <f t="shared" si="430"/>
        <v>0</v>
      </c>
      <c r="O2257" s="4">
        <v>10613</v>
      </c>
      <c r="Q2257" s="6"/>
      <c r="S2257" s="6"/>
      <c r="T2257" s="6"/>
      <c r="U2257" s="6"/>
      <c r="V2257" s="6"/>
      <c r="W2257" s="6"/>
      <c r="AD2257" s="6"/>
      <c r="AE2257" s="6"/>
      <c r="AF2257" s="6"/>
      <c r="AG2257" s="6"/>
      <c r="AJ2257" s="6"/>
      <c r="AK2257" s="6"/>
      <c r="AL2257" s="6"/>
      <c r="AM2257" s="6"/>
      <c r="AS2257" s="6"/>
      <c r="AT2257" s="6"/>
      <c r="AU2257" s="6"/>
      <c r="AV2257" s="6"/>
      <c r="AY2257" s="6"/>
      <c r="BA2257" s="6"/>
      <c r="BB2257" s="6"/>
      <c r="BC2257" s="6"/>
      <c r="BD2257" s="6"/>
      <c r="BE2257" s="6"/>
      <c r="BF2257" s="6"/>
      <c r="BH2257" s="6"/>
      <c r="BI2257" s="6"/>
      <c r="BJ2257" s="6"/>
      <c r="BN2257" s="6"/>
      <c r="BO2257" s="6"/>
      <c r="BQ2257" s="6"/>
    </row>
    <row r="2258" spans="1:74">
      <c r="A2258" s="4" t="s">
        <v>135</v>
      </c>
      <c r="B2258" s="18">
        <v>39315</v>
      </c>
      <c r="C2258" s="4" t="s">
        <v>220</v>
      </c>
      <c r="D2258" s="5">
        <v>2007</v>
      </c>
      <c r="E2258" s="4" t="str">
        <f t="shared" si="429"/>
        <v>KittitasPrimary2007</v>
      </c>
      <c r="F2258" s="4">
        <v>12227</v>
      </c>
      <c r="K2258" s="6">
        <f t="shared" si="430"/>
        <v>0</v>
      </c>
      <c r="O2258" s="4">
        <v>4721</v>
      </c>
      <c r="Q2258" s="6"/>
      <c r="S2258" s="6"/>
      <c r="T2258" s="6"/>
      <c r="U2258" s="6"/>
      <c r="V2258" s="6"/>
      <c r="W2258" s="6"/>
      <c r="AD2258" s="6"/>
      <c r="AE2258" s="6"/>
      <c r="AF2258" s="6"/>
      <c r="AG2258" s="6"/>
      <c r="AJ2258" s="6"/>
      <c r="AK2258" s="6"/>
      <c r="AL2258" s="6"/>
      <c r="AM2258" s="6"/>
      <c r="AS2258" s="6"/>
      <c r="AT2258" s="6"/>
      <c r="AU2258" s="6"/>
      <c r="AV2258" s="6"/>
      <c r="AY2258" s="6"/>
      <c r="BA2258" s="6"/>
      <c r="BB2258" s="6"/>
      <c r="BC2258" s="6"/>
      <c r="BD2258" s="6"/>
      <c r="BE2258" s="6"/>
      <c r="BF2258" s="6"/>
      <c r="BH2258" s="6"/>
      <c r="BI2258" s="6"/>
      <c r="BJ2258" s="6"/>
      <c r="BN2258" s="6"/>
      <c r="BO2258" s="6"/>
      <c r="BQ2258" s="6"/>
    </row>
    <row r="2259" spans="1:74">
      <c r="A2259" s="4" t="s">
        <v>137</v>
      </c>
      <c r="B2259" s="18">
        <v>39315</v>
      </c>
      <c r="C2259" s="4" t="s">
        <v>220</v>
      </c>
      <c r="D2259" s="5">
        <v>2007</v>
      </c>
      <c r="E2259" s="4" t="str">
        <f t="shared" si="429"/>
        <v>KlickitatPrimary2007</v>
      </c>
      <c r="F2259" s="4">
        <v>6424</v>
      </c>
      <c r="K2259" s="6">
        <f t="shared" si="430"/>
        <v>0</v>
      </c>
      <c r="O2259" s="4">
        <v>3003</v>
      </c>
      <c r="Q2259" s="6"/>
      <c r="S2259" s="6"/>
      <c r="T2259" s="6"/>
      <c r="U2259" s="6"/>
      <c r="V2259" s="6"/>
      <c r="W2259" s="6"/>
      <c r="AD2259" s="6"/>
      <c r="AE2259" s="6"/>
      <c r="AF2259" s="6"/>
      <c r="AG2259" s="6"/>
      <c r="AJ2259" s="6"/>
      <c r="AK2259" s="6"/>
      <c r="AL2259" s="6"/>
      <c r="AM2259" s="6"/>
      <c r="AS2259" s="6"/>
      <c r="AT2259" s="6"/>
      <c r="AU2259" s="6"/>
      <c r="AV2259" s="6"/>
      <c r="AY2259" s="6"/>
      <c r="BA2259" s="6"/>
      <c r="BB2259" s="6"/>
      <c r="BC2259" s="6"/>
      <c r="BD2259" s="6"/>
      <c r="BE2259" s="6"/>
      <c r="BF2259" s="6"/>
      <c r="BH2259" s="6"/>
      <c r="BI2259" s="6"/>
      <c r="BJ2259" s="6"/>
      <c r="BN2259" s="6"/>
      <c r="BO2259" s="6"/>
      <c r="BQ2259" s="6"/>
    </row>
    <row r="2260" spans="1:74">
      <c r="A2260" s="4" t="s">
        <v>139</v>
      </c>
      <c r="B2260" s="18">
        <v>39315</v>
      </c>
      <c r="C2260" s="4" t="s">
        <v>220</v>
      </c>
      <c r="D2260" s="5">
        <v>2007</v>
      </c>
      <c r="E2260" s="4" t="str">
        <f t="shared" si="429"/>
        <v>LewisPrimary2007</v>
      </c>
      <c r="F2260" s="4">
        <v>6457</v>
      </c>
      <c r="K2260" s="6">
        <f t="shared" si="430"/>
        <v>0</v>
      </c>
      <c r="O2260" s="4">
        <v>2242</v>
      </c>
      <c r="Q2260" s="6"/>
      <c r="S2260" s="6"/>
      <c r="T2260" s="6"/>
      <c r="U2260" s="6"/>
      <c r="V2260" s="6"/>
      <c r="W2260" s="6"/>
      <c r="AD2260" s="6"/>
      <c r="AE2260" s="6"/>
      <c r="AF2260" s="6"/>
      <c r="AG2260" s="6"/>
      <c r="AJ2260" s="6"/>
      <c r="AK2260" s="6"/>
      <c r="AL2260" s="6"/>
      <c r="AM2260" s="6"/>
      <c r="AS2260" s="6"/>
      <c r="AT2260" s="6"/>
      <c r="AU2260" s="6"/>
      <c r="AV2260" s="6"/>
      <c r="AY2260" s="6"/>
      <c r="BA2260" s="6"/>
      <c r="BB2260" s="6"/>
      <c r="BC2260" s="6"/>
      <c r="BD2260" s="6"/>
      <c r="BE2260" s="6"/>
      <c r="BF2260" s="6"/>
      <c r="BH2260" s="6"/>
      <c r="BI2260" s="6"/>
      <c r="BJ2260" s="6"/>
      <c r="BN2260" s="6"/>
      <c r="BO2260" s="6"/>
      <c r="BQ2260" s="6"/>
    </row>
    <row r="2261" spans="1:74">
      <c r="A2261" s="4" t="s">
        <v>141</v>
      </c>
      <c r="B2261" s="18">
        <v>39315</v>
      </c>
      <c r="C2261" s="4" t="s">
        <v>220</v>
      </c>
      <c r="D2261" s="5">
        <v>2007</v>
      </c>
      <c r="E2261" s="4" t="str">
        <f t="shared" si="429"/>
        <v>LincolnPrimary2007</v>
      </c>
      <c r="F2261" s="4">
        <v>762</v>
      </c>
      <c r="K2261" s="6">
        <f t="shared" si="430"/>
        <v>0</v>
      </c>
      <c r="O2261" s="4">
        <v>523</v>
      </c>
      <c r="Q2261" s="6"/>
      <c r="S2261" s="6"/>
      <c r="T2261" s="6"/>
      <c r="U2261" s="6"/>
      <c r="V2261" s="6"/>
      <c r="W2261" s="6"/>
      <c r="AD2261" s="6"/>
      <c r="AE2261" s="6"/>
      <c r="AF2261" s="6"/>
      <c r="AG2261" s="6"/>
      <c r="AJ2261" s="6"/>
      <c r="AK2261" s="6"/>
      <c r="AL2261" s="6"/>
      <c r="AM2261" s="6"/>
      <c r="AS2261" s="6"/>
      <c r="AT2261" s="6"/>
      <c r="AU2261" s="6"/>
      <c r="AV2261" s="6"/>
      <c r="AY2261" s="6"/>
      <c r="BA2261" s="6"/>
      <c r="BB2261" s="6"/>
      <c r="BC2261" s="6"/>
      <c r="BD2261" s="6"/>
      <c r="BE2261" s="6"/>
      <c r="BF2261" s="6"/>
      <c r="BH2261" s="6"/>
      <c r="BI2261" s="6"/>
      <c r="BJ2261" s="6"/>
      <c r="BN2261" s="6"/>
      <c r="BO2261" s="6"/>
      <c r="BQ2261" s="6"/>
    </row>
    <row r="2262" spans="1:74">
      <c r="A2262" s="4" t="s">
        <v>143</v>
      </c>
      <c r="B2262" s="18">
        <v>39315</v>
      </c>
      <c r="C2262" s="4" t="s">
        <v>220</v>
      </c>
      <c r="D2262" s="5">
        <v>2007</v>
      </c>
      <c r="E2262" s="4" t="str">
        <f t="shared" si="429"/>
        <v>MasonPrimary2007</v>
      </c>
      <c r="F2262" s="4">
        <v>8421</v>
      </c>
      <c r="K2262" s="6">
        <f t="shared" si="430"/>
        <v>0</v>
      </c>
      <c r="O2262" s="4">
        <v>3693</v>
      </c>
      <c r="Q2262" s="6"/>
      <c r="S2262" s="6"/>
      <c r="T2262" s="6"/>
      <c r="U2262" s="6"/>
      <c r="V2262" s="6"/>
      <c r="W2262" s="6"/>
      <c r="AD2262" s="6"/>
      <c r="AE2262" s="6"/>
      <c r="AF2262" s="6"/>
      <c r="AG2262" s="6"/>
      <c r="AJ2262" s="6"/>
      <c r="AK2262" s="6"/>
      <c r="AL2262" s="6"/>
      <c r="AM2262" s="6"/>
      <c r="AS2262" s="6"/>
      <c r="AT2262" s="6"/>
      <c r="AU2262" s="6"/>
      <c r="AV2262" s="6"/>
      <c r="AY2262" s="6"/>
      <c r="BA2262" s="6"/>
      <c r="BB2262" s="6"/>
      <c r="BC2262" s="6"/>
      <c r="BD2262" s="6"/>
      <c r="BE2262" s="6"/>
      <c r="BF2262" s="6"/>
      <c r="BH2262" s="6"/>
      <c r="BI2262" s="6"/>
      <c r="BJ2262" s="6"/>
      <c r="BN2262" s="6"/>
      <c r="BO2262" s="6"/>
      <c r="BQ2262" s="6"/>
    </row>
    <row r="2263" spans="1:74">
      <c r="A2263" s="4" t="s">
        <v>145</v>
      </c>
      <c r="B2263" s="18">
        <v>39315</v>
      </c>
      <c r="C2263" s="4" t="s">
        <v>220</v>
      </c>
      <c r="D2263" s="5">
        <v>2007</v>
      </c>
      <c r="E2263" s="4" t="str">
        <f t="shared" si="429"/>
        <v>OkanoganPrimary2007</v>
      </c>
      <c r="F2263" s="4">
        <v>5714</v>
      </c>
      <c r="K2263" s="6">
        <f t="shared" si="430"/>
        <v>0</v>
      </c>
      <c r="O2263" s="4">
        <v>3162</v>
      </c>
      <c r="Q2263" s="6"/>
      <c r="S2263" s="6"/>
      <c r="T2263" s="6"/>
      <c r="U2263" s="6"/>
      <c r="V2263" s="6"/>
      <c r="W2263" s="6"/>
      <c r="AD2263" s="6"/>
      <c r="AE2263" s="6"/>
      <c r="AF2263" s="6"/>
      <c r="AG2263" s="6"/>
      <c r="AJ2263" s="6"/>
      <c r="AK2263" s="6"/>
      <c r="AL2263" s="6"/>
      <c r="AM2263" s="6"/>
      <c r="AS2263" s="6"/>
      <c r="AT2263" s="6"/>
      <c r="AU2263" s="6"/>
      <c r="AV2263" s="6"/>
      <c r="AY2263" s="6"/>
      <c r="BA2263" s="6"/>
      <c r="BB2263" s="6"/>
      <c r="BC2263" s="6"/>
      <c r="BD2263" s="6"/>
      <c r="BE2263" s="6"/>
      <c r="BF2263" s="6"/>
      <c r="BH2263" s="6"/>
      <c r="BI2263" s="6"/>
      <c r="BJ2263" s="6"/>
      <c r="BN2263" s="6"/>
      <c r="BO2263" s="6"/>
      <c r="BQ2263" s="6"/>
    </row>
    <row r="2264" spans="1:74">
      <c r="A2264" s="4" t="s">
        <v>147</v>
      </c>
      <c r="B2264" s="18">
        <v>39315</v>
      </c>
      <c r="C2264" s="4" t="s">
        <v>220</v>
      </c>
      <c r="D2264" s="5">
        <v>2007</v>
      </c>
      <c r="E2264" s="4" t="str">
        <f t="shared" si="429"/>
        <v>PacificPrimary2007</v>
      </c>
      <c r="F2264" s="4">
        <v>6676</v>
      </c>
      <c r="K2264" s="6">
        <f t="shared" si="430"/>
        <v>0</v>
      </c>
      <c r="O2264" s="4">
        <v>3089</v>
      </c>
      <c r="Q2264" s="6"/>
      <c r="S2264" s="6"/>
      <c r="T2264" s="6"/>
      <c r="U2264" s="6"/>
      <c r="V2264" s="6"/>
      <c r="W2264" s="6"/>
      <c r="AD2264" s="6"/>
      <c r="AE2264" s="6"/>
      <c r="AF2264" s="6"/>
      <c r="AG2264" s="6"/>
      <c r="AJ2264" s="6"/>
      <c r="AK2264" s="6"/>
      <c r="AL2264" s="6"/>
      <c r="AM2264" s="6"/>
      <c r="AS2264" s="6"/>
      <c r="AT2264" s="6"/>
      <c r="AU2264" s="6"/>
      <c r="AV2264" s="6"/>
      <c r="AY2264" s="6"/>
      <c r="BA2264" s="6"/>
      <c r="BB2264" s="6"/>
      <c r="BC2264" s="6"/>
      <c r="BD2264" s="6"/>
      <c r="BE2264" s="6"/>
      <c r="BF2264" s="6"/>
      <c r="BH2264" s="6"/>
      <c r="BI2264" s="6"/>
      <c r="BJ2264" s="6"/>
      <c r="BN2264" s="6"/>
      <c r="BO2264" s="6"/>
      <c r="BQ2264" s="6"/>
    </row>
    <row r="2265" spans="1:74">
      <c r="A2265" s="4" t="s">
        <v>149</v>
      </c>
      <c r="B2265" s="18">
        <v>39315</v>
      </c>
      <c r="C2265" s="4" t="s">
        <v>220</v>
      </c>
      <c r="D2265" s="5">
        <v>2007</v>
      </c>
      <c r="E2265" s="4" t="str">
        <f t="shared" si="429"/>
        <v>Pend OreillePrimary2007</v>
      </c>
      <c r="F2265" s="4">
        <v>5947</v>
      </c>
      <c r="K2265" s="6">
        <f t="shared" si="430"/>
        <v>0</v>
      </c>
      <c r="O2265" s="4">
        <v>2304</v>
      </c>
      <c r="Q2265" s="6"/>
      <c r="S2265" s="6"/>
      <c r="T2265" s="6"/>
      <c r="U2265" s="6"/>
      <c r="V2265" s="6"/>
      <c r="W2265" s="6"/>
      <c r="AD2265" s="6"/>
      <c r="AE2265" s="6"/>
      <c r="AF2265" s="6"/>
      <c r="AG2265" s="6"/>
      <c r="AJ2265" s="6"/>
      <c r="AK2265" s="6"/>
      <c r="AL2265" s="6"/>
      <c r="AM2265" s="6"/>
      <c r="AS2265" s="6"/>
      <c r="AT2265" s="6"/>
      <c r="AU2265" s="6"/>
      <c r="AV2265" s="6"/>
      <c r="AY2265" s="6"/>
      <c r="BA2265" s="6"/>
      <c r="BB2265" s="6"/>
      <c r="BC2265" s="6"/>
      <c r="BD2265" s="6"/>
      <c r="BE2265" s="6"/>
      <c r="BF2265" s="6"/>
      <c r="BH2265" s="6"/>
      <c r="BI2265" s="6"/>
      <c r="BJ2265" s="6"/>
      <c r="BN2265" s="6"/>
      <c r="BO2265" s="6"/>
      <c r="BQ2265" s="6"/>
    </row>
    <row r="2266" spans="1:74">
      <c r="A2266" s="4" t="s">
        <v>151</v>
      </c>
      <c r="B2266" s="18">
        <v>39315</v>
      </c>
      <c r="C2266" s="4" t="s">
        <v>220</v>
      </c>
      <c r="D2266" s="5">
        <v>2007</v>
      </c>
      <c r="E2266" s="4" t="str">
        <f t="shared" si="429"/>
        <v>PiercePrimary2007</v>
      </c>
      <c r="F2266" s="4">
        <v>374708</v>
      </c>
      <c r="K2266" s="6">
        <f t="shared" si="430"/>
        <v>0</v>
      </c>
      <c r="O2266" s="4">
        <v>91385</v>
      </c>
      <c r="Q2266" s="6"/>
      <c r="S2266" s="6"/>
      <c r="T2266" s="6"/>
      <c r="U2266" s="6"/>
      <c r="V2266" s="6"/>
      <c r="W2266" s="6"/>
      <c r="AD2266" s="6"/>
      <c r="AE2266" s="6"/>
      <c r="AF2266" s="6"/>
      <c r="AG2266" s="6"/>
      <c r="AJ2266" s="6"/>
      <c r="AK2266" s="6"/>
      <c r="AL2266" s="6"/>
      <c r="AM2266" s="6"/>
      <c r="AS2266" s="6"/>
      <c r="AT2266" s="6"/>
      <c r="AU2266" s="6"/>
      <c r="AV2266" s="6"/>
      <c r="AY2266" s="6"/>
      <c r="BA2266" s="6"/>
      <c r="BB2266" s="6"/>
      <c r="BC2266" s="6"/>
      <c r="BD2266" s="6"/>
      <c r="BE2266" s="6"/>
      <c r="BF2266" s="6"/>
      <c r="BH2266" s="6"/>
      <c r="BI2266" s="6"/>
      <c r="BJ2266" s="6"/>
      <c r="BN2266" s="6"/>
      <c r="BO2266" s="6"/>
      <c r="BQ2266" s="6"/>
      <c r="BV2266" s="4">
        <v>5561</v>
      </c>
    </row>
    <row r="2267" spans="1:74">
      <c r="A2267" s="4" t="s">
        <v>153</v>
      </c>
      <c r="B2267" s="18">
        <v>39315</v>
      </c>
      <c r="C2267" s="4" t="s">
        <v>220</v>
      </c>
      <c r="D2267" s="5">
        <v>2007</v>
      </c>
      <c r="E2267" s="4" t="str">
        <f t="shared" si="429"/>
        <v>San JuanPrimary2007</v>
      </c>
      <c r="K2267" s="6">
        <f t="shared" si="430"/>
        <v>0</v>
      </c>
      <c r="Q2267" s="6"/>
      <c r="S2267" s="6"/>
      <c r="T2267" s="6"/>
      <c r="U2267" s="6"/>
      <c r="V2267" s="6"/>
      <c r="W2267" s="6"/>
      <c r="AD2267" s="6"/>
      <c r="AE2267" s="6"/>
      <c r="AF2267" s="6"/>
      <c r="AG2267" s="6"/>
      <c r="AJ2267" s="6"/>
      <c r="AK2267" s="6"/>
      <c r="AL2267" s="6"/>
      <c r="AM2267" s="6"/>
      <c r="AS2267" s="6"/>
      <c r="AT2267" s="6"/>
      <c r="AU2267" s="6"/>
      <c r="AV2267" s="6"/>
      <c r="AY2267" s="6"/>
      <c r="BA2267" s="6"/>
      <c r="BB2267" s="6"/>
      <c r="BC2267" s="6"/>
      <c r="BD2267" s="6"/>
      <c r="BE2267" s="6"/>
      <c r="BF2267" s="6"/>
      <c r="BH2267" s="6"/>
      <c r="BI2267" s="6"/>
      <c r="BJ2267" s="6"/>
      <c r="BN2267" s="6"/>
      <c r="BO2267" s="6"/>
      <c r="BQ2267" s="6"/>
    </row>
    <row r="2268" spans="1:74">
      <c r="A2268" s="4" t="s">
        <v>155</v>
      </c>
      <c r="B2268" s="18">
        <v>39315</v>
      </c>
      <c r="C2268" s="4" t="s">
        <v>220</v>
      </c>
      <c r="D2268" s="5">
        <v>2007</v>
      </c>
      <c r="E2268" s="4" t="str">
        <f t="shared" si="429"/>
        <v>SkagitPrimary2007</v>
      </c>
      <c r="F2268" s="4">
        <v>12525</v>
      </c>
      <c r="K2268" s="6">
        <f t="shared" si="430"/>
        <v>0</v>
      </c>
      <c r="O2268" s="4">
        <v>6666</v>
      </c>
      <c r="Q2268" s="6"/>
      <c r="S2268" s="6"/>
      <c r="T2268" s="6"/>
      <c r="U2268" s="6"/>
      <c r="V2268" s="6"/>
      <c r="W2268" s="6"/>
      <c r="AD2268" s="6"/>
      <c r="AE2268" s="6"/>
      <c r="AF2268" s="6"/>
      <c r="AG2268" s="6"/>
      <c r="AJ2268" s="6"/>
      <c r="AK2268" s="6"/>
      <c r="AL2268" s="6"/>
      <c r="AM2268" s="6"/>
      <c r="AS2268" s="6"/>
      <c r="AT2268" s="6"/>
      <c r="AU2268" s="6"/>
      <c r="AV2268" s="6"/>
      <c r="AY2268" s="6"/>
      <c r="BA2268" s="6"/>
      <c r="BB2268" s="6"/>
      <c r="BC2268" s="6"/>
      <c r="BD2268" s="6"/>
      <c r="BE2268" s="6"/>
      <c r="BF2268" s="6"/>
      <c r="BH2268" s="6"/>
      <c r="BI2268" s="6"/>
      <c r="BJ2268" s="6"/>
      <c r="BN2268" s="6"/>
      <c r="BO2268" s="6"/>
      <c r="BQ2268" s="6"/>
    </row>
    <row r="2269" spans="1:74">
      <c r="A2269" s="4" t="s">
        <v>157</v>
      </c>
      <c r="B2269" s="18">
        <v>39315</v>
      </c>
      <c r="C2269" s="4" t="s">
        <v>220</v>
      </c>
      <c r="D2269" s="5">
        <v>2007</v>
      </c>
      <c r="E2269" s="4" t="str">
        <f t="shared" si="429"/>
        <v>SkamaniaPrimary2007</v>
      </c>
      <c r="F2269" s="4">
        <v>1659</v>
      </c>
      <c r="K2269" s="6">
        <f t="shared" si="430"/>
        <v>0</v>
      </c>
      <c r="O2269" s="4">
        <v>698</v>
      </c>
      <c r="Q2269" s="6"/>
      <c r="S2269" s="6"/>
      <c r="T2269" s="6"/>
      <c r="U2269" s="6"/>
      <c r="V2269" s="6"/>
      <c r="W2269" s="6"/>
      <c r="AD2269" s="6"/>
      <c r="AE2269" s="6"/>
      <c r="AF2269" s="6"/>
      <c r="AG2269" s="6"/>
      <c r="AJ2269" s="6"/>
      <c r="AK2269" s="6"/>
      <c r="AL2269" s="6"/>
      <c r="AM2269" s="6"/>
      <c r="AS2269" s="6"/>
      <c r="AT2269" s="6"/>
      <c r="AU2269" s="6"/>
      <c r="AV2269" s="6"/>
      <c r="AY2269" s="6"/>
      <c r="BA2269" s="6"/>
      <c r="BB2269" s="6"/>
      <c r="BC2269" s="6"/>
      <c r="BD2269" s="6"/>
      <c r="BE2269" s="6"/>
      <c r="BF2269" s="6"/>
      <c r="BH2269" s="6"/>
      <c r="BI2269" s="6"/>
      <c r="BJ2269" s="6"/>
      <c r="BN2269" s="6"/>
      <c r="BO2269" s="6"/>
      <c r="BQ2269" s="6"/>
    </row>
    <row r="2270" spans="1:74">
      <c r="A2270" s="4" t="s">
        <v>159</v>
      </c>
      <c r="B2270" s="18">
        <v>39315</v>
      </c>
      <c r="C2270" s="4" t="s">
        <v>220</v>
      </c>
      <c r="D2270" s="5">
        <v>2007</v>
      </c>
      <c r="E2270" s="4" t="str">
        <f t="shared" si="429"/>
        <v>SnohomishPrimary2007</v>
      </c>
      <c r="F2270" s="4">
        <v>339754</v>
      </c>
      <c r="K2270" s="6">
        <f t="shared" si="430"/>
        <v>0</v>
      </c>
      <c r="O2270" s="4">
        <v>93597</v>
      </c>
      <c r="Q2270" s="6"/>
      <c r="S2270" s="6"/>
      <c r="T2270" s="6"/>
      <c r="U2270" s="6"/>
      <c r="V2270" s="6"/>
      <c r="W2270" s="6"/>
      <c r="AD2270" s="6"/>
      <c r="AE2270" s="6"/>
      <c r="AF2270" s="6"/>
      <c r="AG2270" s="6"/>
      <c r="AJ2270" s="6"/>
      <c r="AK2270" s="6"/>
      <c r="AL2270" s="6"/>
      <c r="AM2270" s="6"/>
      <c r="AS2270" s="6"/>
      <c r="AT2270" s="6"/>
      <c r="AU2270" s="6"/>
      <c r="AV2270" s="6"/>
      <c r="AY2270" s="6"/>
      <c r="BA2270" s="6"/>
      <c r="BB2270" s="6"/>
      <c r="BC2270" s="6"/>
      <c r="BD2270" s="6"/>
      <c r="BE2270" s="6"/>
      <c r="BF2270" s="6"/>
      <c r="BH2270" s="6"/>
      <c r="BI2270" s="6"/>
      <c r="BJ2270" s="6"/>
      <c r="BN2270" s="6"/>
      <c r="BO2270" s="6"/>
      <c r="BQ2270" s="6"/>
    </row>
    <row r="2271" spans="1:74">
      <c r="A2271" s="4" t="s">
        <v>161</v>
      </c>
      <c r="B2271" s="18">
        <v>39315</v>
      </c>
      <c r="C2271" s="4" t="s">
        <v>220</v>
      </c>
      <c r="D2271" s="5">
        <v>2007</v>
      </c>
      <c r="E2271" s="4" t="str">
        <f t="shared" si="429"/>
        <v>SpokanePrimary2007</v>
      </c>
      <c r="F2271" s="4">
        <v>159497</v>
      </c>
      <c r="K2271" s="6">
        <f t="shared" si="430"/>
        <v>0</v>
      </c>
      <c r="O2271" s="4">
        <v>52307</v>
      </c>
      <c r="Q2271" s="6"/>
      <c r="S2271" s="6"/>
      <c r="T2271" s="6"/>
      <c r="U2271" s="6"/>
      <c r="V2271" s="6"/>
      <c r="W2271" s="6"/>
      <c r="AD2271" s="6"/>
      <c r="AE2271" s="6"/>
      <c r="AF2271" s="6"/>
      <c r="AG2271" s="6"/>
      <c r="AJ2271" s="6"/>
      <c r="AK2271" s="6"/>
      <c r="AL2271" s="6"/>
      <c r="AM2271" s="6"/>
      <c r="AS2271" s="6"/>
      <c r="AT2271" s="6"/>
      <c r="AU2271" s="6"/>
      <c r="AV2271" s="6"/>
      <c r="AY2271" s="6"/>
      <c r="BA2271" s="6"/>
      <c r="BB2271" s="6"/>
      <c r="BC2271" s="6"/>
      <c r="BD2271" s="6"/>
      <c r="BE2271" s="6"/>
      <c r="BF2271" s="6"/>
      <c r="BH2271" s="6"/>
      <c r="BI2271" s="6"/>
      <c r="BJ2271" s="6"/>
      <c r="BN2271" s="6"/>
      <c r="BO2271" s="6"/>
      <c r="BQ2271" s="6"/>
    </row>
    <row r="2272" spans="1:74">
      <c r="A2272" s="4" t="s">
        <v>163</v>
      </c>
      <c r="B2272" s="18">
        <v>39315</v>
      </c>
      <c r="C2272" s="4" t="s">
        <v>220</v>
      </c>
      <c r="D2272" s="5">
        <v>2007</v>
      </c>
      <c r="E2272" s="4" t="str">
        <f t="shared" si="429"/>
        <v>StevensPrimary2007</v>
      </c>
      <c r="F2272" s="4">
        <v>7727</v>
      </c>
      <c r="K2272" s="6">
        <f t="shared" si="430"/>
        <v>0</v>
      </c>
      <c r="O2272" s="4">
        <v>2415</v>
      </c>
      <c r="Q2272" s="6"/>
      <c r="S2272" s="6"/>
      <c r="T2272" s="6"/>
      <c r="U2272" s="6"/>
      <c r="V2272" s="6"/>
      <c r="W2272" s="6"/>
      <c r="AD2272" s="6"/>
      <c r="AE2272" s="6"/>
      <c r="AF2272" s="6"/>
      <c r="AG2272" s="6"/>
      <c r="AJ2272" s="6"/>
      <c r="AK2272" s="6"/>
      <c r="AL2272" s="6"/>
      <c r="AM2272" s="6"/>
      <c r="AS2272" s="6"/>
      <c r="AT2272" s="6"/>
      <c r="AU2272" s="6"/>
      <c r="AV2272" s="6"/>
      <c r="AY2272" s="6"/>
      <c r="BA2272" s="6"/>
      <c r="BB2272" s="6"/>
      <c r="BC2272" s="6"/>
      <c r="BD2272" s="6"/>
      <c r="BE2272" s="6"/>
      <c r="BF2272" s="6"/>
      <c r="BH2272" s="6"/>
      <c r="BI2272" s="6"/>
      <c r="BJ2272" s="6"/>
      <c r="BN2272" s="6"/>
      <c r="BO2272" s="6"/>
      <c r="BQ2272" s="6"/>
    </row>
    <row r="2273" spans="1:75">
      <c r="A2273" s="4" t="s">
        <v>166</v>
      </c>
      <c r="B2273" s="18">
        <v>39315</v>
      </c>
      <c r="C2273" s="4" t="s">
        <v>220</v>
      </c>
      <c r="D2273" s="5">
        <v>2007</v>
      </c>
      <c r="E2273" s="4" t="str">
        <f t="shared" si="429"/>
        <v>ThurstonPrimary2007</v>
      </c>
      <c r="F2273" s="4">
        <v>88172</v>
      </c>
      <c r="K2273" s="6">
        <f t="shared" si="430"/>
        <v>0</v>
      </c>
      <c r="O2273" s="4">
        <v>22494</v>
      </c>
      <c r="Q2273" s="6"/>
      <c r="S2273" s="6"/>
      <c r="T2273" s="6"/>
      <c r="U2273" s="6"/>
      <c r="V2273" s="6"/>
      <c r="W2273" s="6"/>
      <c r="AD2273" s="6"/>
      <c r="AE2273" s="6"/>
      <c r="AF2273" s="6"/>
      <c r="AG2273" s="6"/>
      <c r="AJ2273" s="6"/>
      <c r="AK2273" s="6"/>
      <c r="AL2273" s="6"/>
      <c r="AM2273" s="6"/>
      <c r="AS2273" s="6"/>
      <c r="AT2273" s="6"/>
      <c r="AU2273" s="6"/>
      <c r="AV2273" s="6"/>
      <c r="AY2273" s="6"/>
      <c r="BA2273" s="6"/>
      <c r="BB2273" s="6"/>
      <c r="BC2273" s="6"/>
      <c r="BD2273" s="6"/>
      <c r="BE2273" s="6"/>
      <c r="BF2273" s="6"/>
      <c r="BH2273" s="6"/>
      <c r="BI2273" s="6"/>
      <c r="BJ2273" s="6"/>
      <c r="BN2273" s="6"/>
      <c r="BO2273" s="6"/>
      <c r="BQ2273" s="6"/>
    </row>
    <row r="2274" spans="1:75">
      <c r="A2274" s="4" t="s">
        <v>168</v>
      </c>
      <c r="B2274" s="18">
        <v>39315</v>
      </c>
      <c r="C2274" s="4" t="s">
        <v>220</v>
      </c>
      <c r="D2274" s="5">
        <v>2007</v>
      </c>
      <c r="E2274" s="4" t="str">
        <f t="shared" si="429"/>
        <v>WahkiakumPrimary2007</v>
      </c>
      <c r="K2274" s="6">
        <f t="shared" si="430"/>
        <v>0</v>
      </c>
      <c r="Q2274" s="6"/>
      <c r="S2274" s="6"/>
      <c r="T2274" s="6"/>
      <c r="U2274" s="6"/>
      <c r="V2274" s="6"/>
      <c r="W2274" s="6"/>
      <c r="AD2274" s="6"/>
      <c r="AE2274" s="6"/>
      <c r="AF2274" s="6"/>
      <c r="AG2274" s="6"/>
      <c r="AJ2274" s="6"/>
      <c r="AK2274" s="6"/>
      <c r="AL2274" s="6"/>
      <c r="AM2274" s="6"/>
      <c r="AS2274" s="6"/>
      <c r="AT2274" s="6"/>
      <c r="AU2274" s="6"/>
      <c r="AV2274" s="6"/>
      <c r="AY2274" s="6"/>
      <c r="BA2274" s="6"/>
      <c r="BB2274" s="6"/>
      <c r="BC2274" s="6"/>
      <c r="BD2274" s="6"/>
      <c r="BE2274" s="6"/>
      <c r="BF2274" s="6"/>
      <c r="BH2274" s="6"/>
      <c r="BI2274" s="6"/>
      <c r="BJ2274" s="6"/>
      <c r="BN2274" s="6"/>
      <c r="BO2274" s="6"/>
      <c r="BQ2274" s="6"/>
    </row>
    <row r="2275" spans="1:75">
      <c r="A2275" s="4" t="s">
        <v>170</v>
      </c>
      <c r="B2275" s="18">
        <v>39315</v>
      </c>
      <c r="C2275" s="4" t="s">
        <v>220</v>
      </c>
      <c r="D2275" s="5">
        <v>2007</v>
      </c>
      <c r="E2275" s="4" t="str">
        <f t="shared" si="429"/>
        <v>Walla WallaPrimary2007</v>
      </c>
      <c r="F2275" s="4">
        <v>19297</v>
      </c>
      <c r="K2275" s="6">
        <f t="shared" si="430"/>
        <v>0</v>
      </c>
      <c r="O2275" s="4">
        <v>5188</v>
      </c>
      <c r="Q2275" s="6"/>
      <c r="S2275" s="6"/>
      <c r="T2275" s="6"/>
      <c r="U2275" s="6"/>
      <c r="V2275" s="6"/>
      <c r="W2275" s="6"/>
      <c r="AD2275" s="6"/>
      <c r="AE2275" s="6"/>
      <c r="AF2275" s="6"/>
      <c r="AG2275" s="6"/>
      <c r="AJ2275" s="6"/>
      <c r="AK2275" s="6"/>
      <c r="AL2275" s="6"/>
      <c r="AM2275" s="6"/>
      <c r="AS2275" s="6"/>
      <c r="AT2275" s="6"/>
      <c r="AU2275" s="6"/>
      <c r="AV2275" s="6"/>
      <c r="AY2275" s="6"/>
      <c r="BA2275" s="6"/>
      <c r="BB2275" s="6"/>
      <c r="BC2275" s="6"/>
      <c r="BD2275" s="6"/>
      <c r="BE2275" s="6"/>
      <c r="BF2275" s="6"/>
      <c r="BH2275" s="6"/>
      <c r="BI2275" s="6"/>
      <c r="BJ2275" s="6"/>
      <c r="BN2275" s="6"/>
      <c r="BO2275" s="6"/>
      <c r="BQ2275" s="6"/>
    </row>
    <row r="2276" spans="1:75">
      <c r="A2276" s="4" t="s">
        <v>172</v>
      </c>
      <c r="B2276" s="18">
        <v>39315</v>
      </c>
      <c r="C2276" s="4" t="s">
        <v>220</v>
      </c>
      <c r="D2276" s="5">
        <v>2007</v>
      </c>
      <c r="E2276" s="4" t="str">
        <f t="shared" si="429"/>
        <v>WhatcomPrimary2007</v>
      </c>
      <c r="F2276" s="4">
        <v>76650</v>
      </c>
      <c r="K2276" s="6">
        <f t="shared" si="430"/>
        <v>0</v>
      </c>
      <c r="O2276" s="4">
        <v>23160</v>
      </c>
      <c r="Q2276" s="6"/>
      <c r="S2276" s="6"/>
      <c r="T2276" s="6"/>
      <c r="U2276" s="6"/>
      <c r="V2276" s="6"/>
      <c r="W2276" s="6"/>
      <c r="AD2276" s="6"/>
      <c r="AE2276" s="6"/>
      <c r="AF2276" s="6"/>
      <c r="AG2276" s="6"/>
      <c r="AJ2276" s="6"/>
      <c r="AK2276" s="6"/>
      <c r="AL2276" s="6"/>
      <c r="AM2276" s="6"/>
      <c r="AS2276" s="6"/>
      <c r="AT2276" s="6"/>
      <c r="AU2276" s="6"/>
      <c r="AV2276" s="6"/>
      <c r="AY2276" s="6"/>
      <c r="BA2276" s="6"/>
      <c r="BB2276" s="6"/>
      <c r="BC2276" s="6"/>
      <c r="BD2276" s="6"/>
      <c r="BE2276" s="6"/>
      <c r="BF2276" s="6"/>
      <c r="BH2276" s="6"/>
      <c r="BI2276" s="6"/>
      <c r="BJ2276" s="6"/>
      <c r="BN2276" s="6"/>
      <c r="BO2276" s="6"/>
      <c r="BQ2276" s="6"/>
    </row>
    <row r="2277" spans="1:75">
      <c r="A2277" s="4" t="s">
        <v>174</v>
      </c>
      <c r="B2277" s="18">
        <v>39315</v>
      </c>
      <c r="C2277" s="4" t="s">
        <v>220</v>
      </c>
      <c r="D2277" s="5">
        <v>2007</v>
      </c>
      <c r="E2277" s="4" t="str">
        <f t="shared" si="429"/>
        <v>WhitmanPrimary2007</v>
      </c>
      <c r="F2277" s="4">
        <v>3168</v>
      </c>
      <c r="K2277" s="6">
        <f t="shared" si="430"/>
        <v>0</v>
      </c>
      <c r="O2277" s="4">
        <v>1375</v>
      </c>
      <c r="Q2277" s="6"/>
      <c r="S2277" s="6"/>
      <c r="T2277" s="6"/>
      <c r="U2277" s="6"/>
      <c r="V2277" s="6"/>
      <c r="W2277" s="6"/>
      <c r="AD2277" s="6"/>
      <c r="AE2277" s="6"/>
      <c r="AF2277" s="6"/>
      <c r="AG2277" s="6"/>
      <c r="AJ2277" s="6"/>
      <c r="AK2277" s="6"/>
      <c r="AL2277" s="6"/>
      <c r="AM2277" s="6"/>
      <c r="AS2277" s="6"/>
      <c r="AT2277" s="6"/>
      <c r="AU2277" s="6"/>
      <c r="AV2277" s="6"/>
      <c r="AY2277" s="6"/>
      <c r="BA2277" s="6"/>
      <c r="BB2277" s="6"/>
      <c r="BC2277" s="6"/>
      <c r="BD2277" s="6"/>
      <c r="BE2277" s="6"/>
      <c r="BF2277" s="6"/>
      <c r="BH2277" s="6"/>
      <c r="BI2277" s="6"/>
      <c r="BJ2277" s="6"/>
      <c r="BN2277" s="6"/>
      <c r="BO2277" s="6"/>
      <c r="BQ2277" s="6"/>
    </row>
    <row r="2278" spans="1:75">
      <c r="A2278" s="4" t="s">
        <v>176</v>
      </c>
      <c r="B2278" s="18">
        <v>39315</v>
      </c>
      <c r="C2278" s="4" t="s">
        <v>220</v>
      </c>
      <c r="D2278" s="5">
        <v>2007</v>
      </c>
      <c r="E2278" s="4" t="str">
        <f t="shared" si="429"/>
        <v>YakimaPrimary2007</v>
      </c>
      <c r="F2278" s="4">
        <v>69277</v>
      </c>
      <c r="K2278" s="6">
        <f t="shared" si="430"/>
        <v>0</v>
      </c>
      <c r="O2278" s="4">
        <v>24674</v>
      </c>
      <c r="Q2278" s="6"/>
      <c r="S2278" s="6"/>
      <c r="T2278" s="6"/>
      <c r="U2278" s="6"/>
      <c r="V2278" s="6"/>
      <c r="W2278" s="6"/>
      <c r="AD2278" s="6"/>
      <c r="AE2278" s="6"/>
      <c r="AF2278" s="6"/>
      <c r="AG2278" s="6"/>
      <c r="AJ2278" s="6"/>
      <c r="AK2278" s="6"/>
      <c r="AL2278" s="6"/>
      <c r="AM2278" s="6"/>
      <c r="AS2278" s="6"/>
      <c r="AT2278" s="6"/>
      <c r="AU2278" s="6"/>
      <c r="AV2278" s="6"/>
      <c r="AY2278" s="6"/>
      <c r="BA2278" s="6"/>
      <c r="BB2278" s="6"/>
      <c r="BC2278" s="6"/>
      <c r="BD2278" s="6"/>
      <c r="BE2278" s="6"/>
      <c r="BF2278" s="6"/>
      <c r="BH2278" s="6"/>
      <c r="BI2278" s="6"/>
      <c r="BJ2278" s="6"/>
      <c r="BN2278" s="6"/>
      <c r="BO2278" s="6"/>
      <c r="BQ2278" s="6"/>
    </row>
    <row r="2279" spans="1:75">
      <c r="A2279" s="21" t="s">
        <v>178</v>
      </c>
      <c r="B2279" s="22">
        <v>39315</v>
      </c>
      <c r="C2279" s="21" t="s">
        <v>220</v>
      </c>
      <c r="D2279" s="23">
        <v>2007</v>
      </c>
      <c r="E2279" s="21" t="str">
        <f t="shared" si="429"/>
        <v>z-TotalsPrimary2007</v>
      </c>
      <c r="F2279" s="21">
        <v>2681541</v>
      </c>
      <c r="G2279" s="21"/>
      <c r="H2279" s="21"/>
      <c r="I2279" s="21"/>
      <c r="J2279" s="21"/>
      <c r="K2279" s="6">
        <f t="shared" si="430"/>
        <v>0</v>
      </c>
      <c r="L2279" s="21"/>
      <c r="M2279" s="21"/>
      <c r="N2279" s="21"/>
      <c r="O2279" s="21">
        <v>744203</v>
      </c>
      <c r="P2279" s="21"/>
      <c r="Q2279" s="6"/>
      <c r="R2279" s="21"/>
      <c r="S2279" s="6"/>
      <c r="T2279" s="6"/>
      <c r="U2279" s="6"/>
      <c r="V2279" s="6"/>
      <c r="W2279" s="6"/>
      <c r="X2279" s="21"/>
      <c r="Y2279" s="38"/>
      <c r="Z2279" s="21"/>
      <c r="AA2279" s="21"/>
      <c r="AB2279" s="21"/>
      <c r="AC2279" s="21"/>
      <c r="AD2279" s="6"/>
      <c r="AE2279" s="6"/>
      <c r="AF2279" s="6"/>
      <c r="AG2279" s="6"/>
      <c r="AH2279" s="21"/>
      <c r="AI2279" s="21"/>
      <c r="AJ2279" s="6"/>
      <c r="AK2279" s="6"/>
      <c r="AL2279" s="6"/>
      <c r="AM2279" s="6"/>
      <c r="AN2279" s="21"/>
      <c r="AO2279" s="21"/>
      <c r="AP2279" s="21"/>
      <c r="AQ2279" s="21"/>
      <c r="AR2279" s="21"/>
      <c r="AS2279" s="6"/>
      <c r="AT2279" s="6"/>
      <c r="AU2279" s="6"/>
      <c r="AV2279" s="6"/>
      <c r="AW2279" s="21"/>
      <c r="AX2279" s="21"/>
      <c r="AY2279" s="6"/>
      <c r="AZ2279" s="21"/>
      <c r="BA2279" s="6"/>
      <c r="BB2279" s="6"/>
      <c r="BC2279" s="6"/>
      <c r="BD2279" s="6"/>
      <c r="BE2279" s="6"/>
      <c r="BF2279" s="6"/>
      <c r="BG2279" s="21"/>
      <c r="BH2279" s="6"/>
      <c r="BI2279" s="6"/>
      <c r="BJ2279" s="6"/>
      <c r="BK2279" s="21"/>
      <c r="BL2279" s="21"/>
      <c r="BM2279" s="21"/>
      <c r="BN2279" s="6"/>
      <c r="BO2279" s="6"/>
      <c r="BP2279" s="21"/>
      <c r="BQ2279" s="6"/>
      <c r="BR2279" s="21"/>
      <c r="BS2279" s="21"/>
      <c r="BT2279" s="21"/>
      <c r="BU2279" s="21"/>
      <c r="BV2279" s="21"/>
      <c r="BW2279" s="21"/>
    </row>
    <row r="2280" spans="1:75">
      <c r="A2280" s="4" t="s">
        <v>98</v>
      </c>
      <c r="B2280" s="18">
        <v>39028</v>
      </c>
      <c r="C2280" s="4" t="s">
        <v>179</v>
      </c>
      <c r="D2280" s="5">
        <v>2006</v>
      </c>
      <c r="E2280" s="4" t="str">
        <f t="shared" si="429"/>
        <v>AdamsGeneral2006</v>
      </c>
      <c r="F2280" s="1">
        <v>5930</v>
      </c>
      <c r="G2280" s="1"/>
      <c r="H2280" s="1"/>
      <c r="I2280" s="1"/>
      <c r="J2280" s="1"/>
      <c r="K2280" s="6">
        <f t="shared" si="430"/>
        <v>0</v>
      </c>
      <c r="M2280" s="1">
        <v>5930</v>
      </c>
      <c r="N2280" s="1">
        <v>3736</v>
      </c>
      <c r="O2280" s="1">
        <v>3710</v>
      </c>
      <c r="P2280" s="1"/>
      <c r="Q2280" s="7"/>
      <c r="R2280" s="1"/>
      <c r="S2280" s="7"/>
      <c r="T2280" s="7"/>
      <c r="U2280" s="7"/>
      <c r="V2280" s="7"/>
      <c r="W2280" s="7"/>
      <c r="X2280" s="1"/>
      <c r="Z2280" s="1"/>
      <c r="AA2280" s="1"/>
      <c r="AB2280" s="1">
        <v>3</v>
      </c>
      <c r="AC2280" s="1"/>
      <c r="AD2280" s="7"/>
      <c r="AE2280" s="7"/>
      <c r="AF2280" s="7"/>
      <c r="AG2280" s="7"/>
      <c r="AH2280" s="1"/>
      <c r="AI2280" s="1"/>
      <c r="AJ2280" s="7"/>
      <c r="AK2280" s="7"/>
      <c r="AL2280" s="7"/>
      <c r="AM2280" s="7"/>
      <c r="AN2280" s="1"/>
      <c r="AO2280" s="1"/>
      <c r="AP2280" s="1"/>
      <c r="AQ2280" s="1">
        <v>1</v>
      </c>
      <c r="AR2280" s="1"/>
      <c r="AS2280" s="7"/>
      <c r="AT2280" s="7"/>
      <c r="AU2280" s="7"/>
      <c r="AV2280" s="7"/>
      <c r="AW2280" s="1"/>
      <c r="AX2280" s="1"/>
      <c r="AY2280" s="7"/>
      <c r="AZ2280" s="1"/>
      <c r="BA2280" s="7"/>
      <c r="BB2280" s="7"/>
      <c r="BC2280" s="7"/>
      <c r="BD2280" s="7"/>
      <c r="BE2280" s="7"/>
      <c r="BF2280" s="7"/>
      <c r="BG2280" s="3"/>
      <c r="BH2280" s="7"/>
      <c r="BI2280" s="7"/>
      <c r="BJ2280" s="7"/>
      <c r="BK2280" s="1"/>
      <c r="BL2280" s="1"/>
      <c r="BM2280" s="1"/>
      <c r="BN2280" s="7"/>
      <c r="BO2280" s="7"/>
      <c r="BP2280" s="1"/>
      <c r="BQ2280" s="7"/>
      <c r="BR2280" s="1"/>
      <c r="BS2280" s="1"/>
      <c r="BT2280" s="1"/>
      <c r="BU2280" s="1"/>
      <c r="BV2280" s="1">
        <v>0</v>
      </c>
      <c r="BW2280" s="1"/>
    </row>
    <row r="2281" spans="1:75">
      <c r="A2281" s="4" t="s">
        <v>101</v>
      </c>
      <c r="B2281" s="18">
        <v>39028</v>
      </c>
      <c r="C2281" s="4" t="s">
        <v>179</v>
      </c>
      <c r="D2281" s="5">
        <v>2006</v>
      </c>
      <c r="E2281" s="4" t="str">
        <f t="shared" si="429"/>
        <v>AsotinGeneral2006</v>
      </c>
      <c r="F2281" s="1">
        <v>11375</v>
      </c>
      <c r="G2281" s="1"/>
      <c r="H2281" s="1"/>
      <c r="I2281" s="1"/>
      <c r="J2281" s="1"/>
      <c r="K2281" s="6">
        <f t="shared" si="430"/>
        <v>0</v>
      </c>
      <c r="M2281" s="1">
        <v>11484</v>
      </c>
      <c r="N2281" s="1">
        <v>7647</v>
      </c>
      <c r="O2281" s="1">
        <v>7533</v>
      </c>
      <c r="P2281" s="1"/>
      <c r="Q2281" s="7"/>
      <c r="R2281" s="1"/>
      <c r="S2281" s="7"/>
      <c r="T2281" s="7"/>
      <c r="U2281" s="7"/>
      <c r="V2281" s="7"/>
      <c r="W2281" s="7"/>
      <c r="X2281" s="1"/>
      <c r="Z2281" s="1"/>
      <c r="AA2281" s="1"/>
      <c r="AB2281" s="1">
        <v>9</v>
      </c>
      <c r="AC2281" s="1"/>
      <c r="AD2281" s="7"/>
      <c r="AE2281" s="7"/>
      <c r="AF2281" s="7"/>
      <c r="AG2281" s="7"/>
      <c r="AH2281" s="1"/>
      <c r="AI2281" s="1"/>
      <c r="AJ2281" s="7"/>
      <c r="AK2281" s="7"/>
      <c r="AL2281" s="7"/>
      <c r="AM2281" s="7"/>
      <c r="AN2281" s="1"/>
      <c r="AO2281" s="1"/>
      <c r="AP2281" s="1"/>
      <c r="AQ2281" s="1">
        <v>0</v>
      </c>
      <c r="AR2281" s="1"/>
      <c r="AS2281" s="7"/>
      <c r="AT2281" s="7"/>
      <c r="AU2281" s="7"/>
      <c r="AV2281" s="7"/>
      <c r="AW2281" s="1"/>
      <c r="AX2281" s="1"/>
      <c r="AY2281" s="7"/>
      <c r="AZ2281" s="1"/>
      <c r="BA2281" s="7"/>
      <c r="BB2281" s="7"/>
      <c r="BC2281" s="7"/>
      <c r="BD2281" s="7"/>
      <c r="BE2281" s="7"/>
      <c r="BF2281" s="7"/>
      <c r="BG2281" s="3"/>
      <c r="BH2281" s="7"/>
      <c r="BI2281" s="7"/>
      <c r="BJ2281" s="7"/>
      <c r="BK2281" s="1"/>
      <c r="BL2281" s="1"/>
      <c r="BM2281" s="1"/>
      <c r="BN2281" s="7"/>
      <c r="BO2281" s="7"/>
      <c r="BP2281" s="1"/>
      <c r="BQ2281" s="7"/>
      <c r="BR2281" s="1"/>
      <c r="BS2281" s="1"/>
      <c r="BT2281" s="1"/>
      <c r="BU2281" s="1"/>
      <c r="BV2281" s="1">
        <v>18</v>
      </c>
      <c r="BW2281" s="1"/>
    </row>
    <row r="2282" spans="1:75">
      <c r="A2282" s="4" t="s">
        <v>1242</v>
      </c>
      <c r="B2282" s="18">
        <v>39028</v>
      </c>
      <c r="C2282" s="4" t="s">
        <v>179</v>
      </c>
      <c r="D2282" s="5">
        <v>2006</v>
      </c>
      <c r="E2282" s="4" t="str">
        <f t="shared" si="429"/>
        <v>Benton*General2006</v>
      </c>
      <c r="F2282" s="1">
        <v>76910</v>
      </c>
      <c r="G2282" s="1"/>
      <c r="H2282" s="1"/>
      <c r="I2282" s="1"/>
      <c r="J2282" s="1"/>
      <c r="K2282" s="6">
        <f t="shared" si="430"/>
        <v>0</v>
      </c>
      <c r="M2282" s="1">
        <v>77284</v>
      </c>
      <c r="N2282" s="1">
        <v>50625</v>
      </c>
      <c r="O2282" s="1">
        <v>50260</v>
      </c>
      <c r="P2282" s="1"/>
      <c r="Q2282" s="7"/>
      <c r="R2282" s="1"/>
      <c r="S2282" s="7"/>
      <c r="T2282" s="7"/>
      <c r="U2282" s="7"/>
      <c r="V2282" s="7"/>
      <c r="W2282" s="7"/>
      <c r="X2282" s="1"/>
      <c r="Z2282" s="1"/>
      <c r="AA2282" s="1"/>
      <c r="AB2282" s="1">
        <v>152</v>
      </c>
      <c r="AC2282" s="1"/>
      <c r="AD2282" s="7"/>
      <c r="AE2282" s="7"/>
      <c r="AF2282" s="7"/>
      <c r="AG2282" s="7"/>
      <c r="AH2282" s="1"/>
      <c r="AI2282" s="1"/>
      <c r="AJ2282" s="7"/>
      <c r="AK2282" s="7"/>
      <c r="AL2282" s="7"/>
      <c r="AM2282" s="7"/>
      <c r="AN2282" s="1"/>
      <c r="AO2282" s="1"/>
      <c r="AP2282" s="1"/>
      <c r="AQ2282" s="1">
        <v>8</v>
      </c>
      <c r="AR2282" s="1"/>
      <c r="AS2282" s="7"/>
      <c r="AT2282" s="7"/>
      <c r="AU2282" s="7"/>
      <c r="AV2282" s="7"/>
      <c r="AW2282" s="1"/>
      <c r="AX2282" s="1"/>
      <c r="AY2282" s="7"/>
      <c r="AZ2282" s="1"/>
      <c r="BA2282" s="7"/>
      <c r="BB2282" s="7"/>
      <c r="BC2282" s="7"/>
      <c r="BD2282" s="7"/>
      <c r="BE2282" s="7"/>
      <c r="BF2282" s="7"/>
      <c r="BG2282" s="3"/>
      <c r="BH2282" s="7"/>
      <c r="BI2282" s="7"/>
      <c r="BJ2282" s="7"/>
      <c r="BK2282" s="1"/>
      <c r="BL2282" s="1"/>
      <c r="BM2282" s="1"/>
      <c r="BN2282" s="7"/>
      <c r="BO2282" s="7"/>
      <c r="BP2282" s="1"/>
      <c r="BQ2282" s="7"/>
      <c r="BR2282" s="1"/>
      <c r="BS2282" s="1"/>
      <c r="BT2282" s="1"/>
      <c r="BU2282" s="1"/>
      <c r="BV2282" s="1">
        <v>8</v>
      </c>
      <c r="BW2282" s="1"/>
    </row>
    <row r="2283" spans="1:75">
      <c r="A2283" s="4" t="s">
        <v>105</v>
      </c>
      <c r="B2283" s="18">
        <v>39028</v>
      </c>
      <c r="C2283" s="4" t="s">
        <v>179</v>
      </c>
      <c r="D2283" s="5">
        <v>2006</v>
      </c>
      <c r="E2283" s="4" t="str">
        <f t="shared" si="429"/>
        <v>ChelanGeneral2006</v>
      </c>
      <c r="F2283" s="1">
        <v>35314</v>
      </c>
      <c r="G2283" s="1"/>
      <c r="H2283" s="1"/>
      <c r="I2283" s="1"/>
      <c r="J2283" s="1"/>
      <c r="K2283" s="6">
        <f t="shared" si="430"/>
        <v>0</v>
      </c>
      <c r="M2283" s="1">
        <v>35212</v>
      </c>
      <c r="N2283" s="1">
        <v>23522</v>
      </c>
      <c r="O2283" s="1">
        <v>23358</v>
      </c>
      <c r="P2283" s="1"/>
      <c r="Q2283" s="7"/>
      <c r="R2283" s="1"/>
      <c r="S2283" s="7"/>
      <c r="T2283" s="7"/>
      <c r="U2283" s="7"/>
      <c r="V2283" s="7"/>
      <c r="W2283" s="7"/>
      <c r="X2283" s="1"/>
      <c r="Z2283" s="1"/>
      <c r="AA2283" s="1"/>
      <c r="AB2283" s="1">
        <v>144</v>
      </c>
      <c r="AC2283" s="1"/>
      <c r="AD2283" s="7"/>
      <c r="AE2283" s="7"/>
      <c r="AF2283" s="7"/>
      <c r="AG2283" s="7"/>
      <c r="AH2283" s="1"/>
      <c r="AI2283" s="1"/>
      <c r="AJ2283" s="7"/>
      <c r="AK2283" s="7"/>
      <c r="AL2283" s="7"/>
      <c r="AM2283" s="7"/>
      <c r="AN2283" s="1"/>
      <c r="AO2283" s="1"/>
      <c r="AP2283" s="1"/>
      <c r="AQ2283" s="1">
        <v>16</v>
      </c>
      <c r="AR2283" s="1"/>
      <c r="AS2283" s="7"/>
      <c r="AT2283" s="7"/>
      <c r="AU2283" s="7"/>
      <c r="AV2283" s="7"/>
      <c r="AW2283" s="1"/>
      <c r="AX2283" s="1"/>
      <c r="AY2283" s="7"/>
      <c r="AZ2283" s="1"/>
      <c r="BA2283" s="7"/>
      <c r="BB2283" s="7"/>
      <c r="BC2283" s="7"/>
      <c r="BD2283" s="7"/>
      <c r="BE2283" s="7"/>
      <c r="BF2283" s="7"/>
      <c r="BG2283" s="3"/>
      <c r="BH2283" s="7"/>
      <c r="BI2283" s="7"/>
      <c r="BJ2283" s="7"/>
      <c r="BK2283" s="1"/>
      <c r="BL2283" s="1"/>
      <c r="BM2283" s="1"/>
      <c r="BN2283" s="7"/>
      <c r="BO2283" s="7"/>
      <c r="BP2283" s="1"/>
      <c r="BQ2283" s="7"/>
      <c r="BR2283" s="1"/>
      <c r="BS2283" s="1"/>
      <c r="BT2283" s="1"/>
      <c r="BU2283" s="1"/>
      <c r="BV2283" s="1">
        <v>0</v>
      </c>
      <c r="BW2283" s="1"/>
    </row>
    <row r="2284" spans="1:75">
      <c r="A2284" s="4" t="s">
        <v>107</v>
      </c>
      <c r="B2284" s="18">
        <v>39028</v>
      </c>
      <c r="C2284" s="4" t="s">
        <v>179</v>
      </c>
      <c r="D2284" s="5">
        <v>2006</v>
      </c>
      <c r="E2284" s="4" t="str">
        <f t="shared" si="429"/>
        <v>ClallamGeneral2006</v>
      </c>
      <c r="F2284" s="1">
        <v>43483</v>
      </c>
      <c r="G2284" s="1"/>
      <c r="H2284" s="1"/>
      <c r="I2284" s="1"/>
      <c r="J2284" s="1"/>
      <c r="K2284" s="6">
        <f t="shared" si="430"/>
        <v>0</v>
      </c>
      <c r="M2284" s="1">
        <v>43483</v>
      </c>
      <c r="N2284" s="1">
        <v>31046</v>
      </c>
      <c r="O2284" s="1">
        <v>30877</v>
      </c>
      <c r="P2284" s="1"/>
      <c r="Q2284" s="7"/>
      <c r="R2284" s="1"/>
      <c r="S2284" s="7"/>
      <c r="T2284" s="7"/>
      <c r="U2284" s="7"/>
      <c r="V2284" s="7"/>
      <c r="W2284" s="7"/>
      <c r="X2284" s="1"/>
      <c r="Z2284" s="1"/>
      <c r="AA2284" s="1"/>
      <c r="AB2284" s="1">
        <v>109</v>
      </c>
      <c r="AC2284" s="1"/>
      <c r="AD2284" s="7"/>
      <c r="AE2284" s="7"/>
      <c r="AF2284" s="7"/>
      <c r="AG2284" s="7"/>
      <c r="AH2284" s="1"/>
      <c r="AI2284" s="1"/>
      <c r="AJ2284" s="7"/>
      <c r="AK2284" s="7"/>
      <c r="AL2284" s="7"/>
      <c r="AM2284" s="7"/>
      <c r="AN2284" s="1"/>
      <c r="AO2284" s="1"/>
      <c r="AP2284" s="1"/>
      <c r="AQ2284" s="1">
        <v>7</v>
      </c>
      <c r="AR2284" s="1"/>
      <c r="AS2284" s="7"/>
      <c r="AT2284" s="7"/>
      <c r="AU2284" s="7"/>
      <c r="AV2284" s="7"/>
      <c r="AW2284" s="1"/>
      <c r="AX2284" s="1"/>
      <c r="AY2284" s="7"/>
      <c r="AZ2284" s="1"/>
      <c r="BA2284" s="7"/>
      <c r="BB2284" s="7"/>
      <c r="BC2284" s="7"/>
      <c r="BD2284" s="7"/>
      <c r="BE2284" s="7"/>
      <c r="BF2284" s="7"/>
      <c r="BG2284" s="3"/>
      <c r="BH2284" s="7"/>
      <c r="BI2284" s="7"/>
      <c r="BJ2284" s="7"/>
      <c r="BK2284" s="1"/>
      <c r="BL2284" s="1"/>
      <c r="BM2284" s="1"/>
      <c r="BN2284" s="7"/>
      <c r="BO2284" s="7"/>
      <c r="BP2284" s="1"/>
      <c r="BQ2284" s="7"/>
      <c r="BR2284" s="1"/>
      <c r="BS2284" s="1"/>
      <c r="BT2284" s="1"/>
      <c r="BU2284" s="1"/>
      <c r="BV2284" s="1">
        <v>0</v>
      </c>
      <c r="BW2284" s="1"/>
    </row>
    <row r="2285" spans="1:75">
      <c r="A2285" s="4" t="s">
        <v>109</v>
      </c>
      <c r="B2285" s="18">
        <v>39028</v>
      </c>
      <c r="C2285" s="4" t="s">
        <v>179</v>
      </c>
      <c r="D2285" s="5">
        <v>2006</v>
      </c>
      <c r="E2285" s="4" t="str">
        <f t="shared" si="429"/>
        <v>ClarkGeneral2006</v>
      </c>
      <c r="F2285" s="1">
        <v>189269</v>
      </c>
      <c r="G2285" s="1"/>
      <c r="H2285" s="1"/>
      <c r="I2285" s="1"/>
      <c r="J2285" s="1"/>
      <c r="K2285" s="6">
        <f t="shared" si="430"/>
        <v>0</v>
      </c>
      <c r="M2285" s="1">
        <v>189238</v>
      </c>
      <c r="N2285" s="1">
        <v>117482</v>
      </c>
      <c r="O2285" s="1">
        <v>116474</v>
      </c>
      <c r="P2285" s="1"/>
      <c r="Q2285" s="7"/>
      <c r="R2285" s="1"/>
      <c r="S2285" s="7"/>
      <c r="T2285" s="7"/>
      <c r="U2285" s="7"/>
      <c r="V2285" s="7"/>
      <c r="W2285" s="7"/>
      <c r="X2285" s="1"/>
      <c r="Z2285" s="1"/>
      <c r="AA2285" s="1"/>
      <c r="AB2285" s="1">
        <v>1005</v>
      </c>
      <c r="AC2285" s="1"/>
      <c r="AD2285" s="7"/>
      <c r="AE2285" s="7"/>
      <c r="AF2285" s="7"/>
      <c r="AG2285" s="7"/>
      <c r="AH2285" s="1"/>
      <c r="AI2285" s="1"/>
      <c r="AJ2285" s="7"/>
      <c r="AK2285" s="7"/>
      <c r="AL2285" s="7"/>
      <c r="AM2285" s="7"/>
      <c r="AN2285" s="1"/>
      <c r="AO2285" s="1"/>
      <c r="AP2285" s="1"/>
      <c r="AQ2285" s="1">
        <v>28</v>
      </c>
      <c r="AR2285" s="1"/>
      <c r="AS2285" s="7"/>
      <c r="AT2285" s="7"/>
      <c r="AU2285" s="7"/>
      <c r="AV2285" s="7"/>
      <c r="AW2285" s="1"/>
      <c r="AX2285" s="1"/>
      <c r="AY2285" s="7"/>
      <c r="AZ2285" s="1"/>
      <c r="BA2285" s="7"/>
      <c r="BB2285" s="7"/>
      <c r="BC2285" s="7"/>
      <c r="BD2285" s="7"/>
      <c r="BE2285" s="7"/>
      <c r="BF2285" s="7"/>
      <c r="BG2285" s="3"/>
      <c r="BH2285" s="7"/>
      <c r="BI2285" s="7"/>
      <c r="BJ2285" s="7"/>
      <c r="BK2285" s="1"/>
      <c r="BL2285" s="1"/>
      <c r="BM2285" s="1"/>
      <c r="BN2285" s="7"/>
      <c r="BO2285" s="7"/>
      <c r="BP2285" s="1"/>
      <c r="BQ2285" s="7"/>
      <c r="BR2285" s="1"/>
      <c r="BS2285" s="1"/>
      <c r="BT2285" s="1"/>
      <c r="BU2285" s="1"/>
      <c r="BV2285" s="1">
        <v>3</v>
      </c>
      <c r="BW2285" s="1"/>
    </row>
    <row r="2286" spans="1:75">
      <c r="A2286" s="4" t="s">
        <v>111</v>
      </c>
      <c r="B2286" s="18">
        <v>39028</v>
      </c>
      <c r="C2286" s="4" t="s">
        <v>179</v>
      </c>
      <c r="D2286" s="5">
        <v>2006</v>
      </c>
      <c r="E2286" s="4" t="str">
        <f t="shared" si="429"/>
        <v>ColumbiaGeneral2006</v>
      </c>
      <c r="F2286" s="1">
        <v>2453</v>
      </c>
      <c r="G2286" s="1"/>
      <c r="H2286" s="1"/>
      <c r="I2286" s="1"/>
      <c r="J2286" s="1"/>
      <c r="K2286" s="6">
        <f t="shared" si="430"/>
        <v>0</v>
      </c>
      <c r="M2286" s="1">
        <v>2464</v>
      </c>
      <c r="N2286" s="1">
        <v>1994</v>
      </c>
      <c r="O2286" s="1">
        <v>1989</v>
      </c>
      <c r="P2286" s="1"/>
      <c r="Q2286" s="7"/>
      <c r="R2286" s="1"/>
      <c r="S2286" s="7"/>
      <c r="T2286" s="7"/>
      <c r="U2286" s="7"/>
      <c r="V2286" s="7"/>
      <c r="W2286" s="7"/>
      <c r="X2286" s="1"/>
      <c r="Z2286" s="1"/>
      <c r="AA2286" s="1"/>
      <c r="AB2286" s="1">
        <v>6</v>
      </c>
      <c r="AC2286" s="1"/>
      <c r="AD2286" s="7"/>
      <c r="AE2286" s="7"/>
      <c r="AF2286" s="7"/>
      <c r="AG2286" s="7"/>
      <c r="AH2286" s="1"/>
      <c r="AI2286" s="1"/>
      <c r="AJ2286" s="7"/>
      <c r="AK2286" s="7"/>
      <c r="AL2286" s="7"/>
      <c r="AM2286" s="7"/>
      <c r="AN2286" s="1"/>
      <c r="AO2286" s="1"/>
      <c r="AP2286" s="1"/>
      <c r="AQ2286" s="1">
        <v>0</v>
      </c>
      <c r="AR2286" s="1"/>
      <c r="AS2286" s="7"/>
      <c r="AT2286" s="7"/>
      <c r="AU2286" s="7"/>
      <c r="AV2286" s="7"/>
      <c r="AW2286" s="1"/>
      <c r="AX2286" s="1"/>
      <c r="AY2286" s="7"/>
      <c r="AZ2286" s="1"/>
      <c r="BA2286" s="7"/>
      <c r="BB2286" s="7"/>
      <c r="BC2286" s="7"/>
      <c r="BD2286" s="7"/>
      <c r="BE2286" s="7"/>
      <c r="BF2286" s="7"/>
      <c r="BG2286" s="3"/>
      <c r="BH2286" s="7"/>
      <c r="BI2286" s="7"/>
      <c r="BJ2286" s="7"/>
      <c r="BK2286" s="1"/>
      <c r="BL2286" s="1"/>
      <c r="BM2286" s="1"/>
      <c r="BN2286" s="7"/>
      <c r="BO2286" s="7"/>
      <c r="BP2286" s="1"/>
      <c r="BQ2286" s="7"/>
      <c r="BR2286" s="1"/>
      <c r="BS2286" s="1"/>
      <c r="BT2286" s="1"/>
      <c r="BU2286" s="1"/>
      <c r="BV2286" s="1">
        <v>0</v>
      </c>
      <c r="BW2286" s="1"/>
    </row>
    <row r="2287" spans="1:75">
      <c r="A2287" s="4" t="s">
        <v>113</v>
      </c>
      <c r="B2287" s="18">
        <v>39028</v>
      </c>
      <c r="C2287" s="4" t="s">
        <v>179</v>
      </c>
      <c r="D2287" s="5">
        <v>2006</v>
      </c>
      <c r="E2287" s="4" t="str">
        <f t="shared" si="429"/>
        <v>CowlitzGeneral2006</v>
      </c>
      <c r="F2287" s="1">
        <v>52299</v>
      </c>
      <c r="G2287" s="1"/>
      <c r="H2287" s="1"/>
      <c r="I2287" s="1"/>
      <c r="J2287" s="1"/>
      <c r="K2287" s="6">
        <f t="shared" si="430"/>
        <v>0</v>
      </c>
      <c r="M2287" s="1">
        <v>52299</v>
      </c>
      <c r="N2287" s="1">
        <v>31856</v>
      </c>
      <c r="O2287" s="1">
        <v>31643</v>
      </c>
      <c r="P2287" s="1"/>
      <c r="Q2287" s="7"/>
      <c r="R2287" s="1"/>
      <c r="S2287" s="7"/>
      <c r="T2287" s="7"/>
      <c r="U2287" s="7"/>
      <c r="V2287" s="7"/>
      <c r="W2287" s="7"/>
      <c r="X2287" s="1"/>
      <c r="Z2287" s="1"/>
      <c r="AA2287" s="1"/>
      <c r="AB2287" s="1">
        <v>164</v>
      </c>
      <c r="AC2287" s="1"/>
      <c r="AD2287" s="7"/>
      <c r="AE2287" s="7"/>
      <c r="AF2287" s="7"/>
      <c r="AG2287" s="7"/>
      <c r="AH2287" s="1"/>
      <c r="AI2287" s="1"/>
      <c r="AJ2287" s="7"/>
      <c r="AK2287" s="7"/>
      <c r="AL2287" s="7"/>
      <c r="AM2287" s="7"/>
      <c r="AN2287" s="1"/>
      <c r="AO2287" s="1"/>
      <c r="AP2287" s="1"/>
      <c r="AQ2287" s="1">
        <v>16</v>
      </c>
      <c r="AR2287" s="1"/>
      <c r="AS2287" s="7"/>
      <c r="AT2287" s="7"/>
      <c r="AU2287" s="7"/>
      <c r="AV2287" s="7"/>
      <c r="AW2287" s="1"/>
      <c r="AX2287" s="1"/>
      <c r="AY2287" s="7"/>
      <c r="AZ2287" s="1"/>
      <c r="BA2287" s="7"/>
      <c r="BB2287" s="7"/>
      <c r="BC2287" s="7"/>
      <c r="BD2287" s="7"/>
      <c r="BE2287" s="7"/>
      <c r="BF2287" s="7"/>
      <c r="BG2287" s="3"/>
      <c r="BH2287" s="7"/>
      <c r="BI2287" s="7"/>
      <c r="BJ2287" s="7"/>
      <c r="BK2287" s="1"/>
      <c r="BL2287" s="1"/>
      <c r="BM2287" s="1"/>
      <c r="BN2287" s="7"/>
      <c r="BO2287" s="7"/>
      <c r="BP2287" s="1"/>
      <c r="BQ2287" s="7"/>
      <c r="BR2287" s="1"/>
      <c r="BS2287" s="1"/>
      <c r="BT2287" s="1"/>
      <c r="BU2287" s="1"/>
      <c r="BV2287" s="1">
        <v>0</v>
      </c>
      <c r="BW2287" s="1"/>
    </row>
    <row r="2288" spans="1:75">
      <c r="A2288" s="4" t="s">
        <v>1243</v>
      </c>
      <c r="B2288" s="18">
        <v>39028</v>
      </c>
      <c r="C2288" s="4" t="s">
        <v>179</v>
      </c>
      <c r="D2288" s="5">
        <v>2006</v>
      </c>
      <c r="E2288" s="4" t="str">
        <f t="shared" ref="E2288:E2351" si="431">CONCATENATE(A2288,C2288,D2288)</f>
        <v>Douglas*General2006</v>
      </c>
      <c r="F2288" s="1">
        <v>17425</v>
      </c>
      <c r="G2288" s="1"/>
      <c r="H2288" s="1"/>
      <c r="I2288" s="1"/>
      <c r="J2288" s="1"/>
      <c r="K2288" s="6">
        <f t="shared" ref="K2288:K2351" si="432">IF(ISBLANK(I2288),0,H2288+I2288-J2288)</f>
        <v>0</v>
      </c>
      <c r="M2288" s="1">
        <v>17450</v>
      </c>
      <c r="N2288" s="1">
        <v>11375</v>
      </c>
      <c r="O2288" s="1">
        <v>11296</v>
      </c>
      <c r="P2288" s="1"/>
      <c r="Q2288" s="7"/>
      <c r="R2288" s="1"/>
      <c r="S2288" s="7"/>
      <c r="T2288" s="7"/>
      <c r="U2288" s="7"/>
      <c r="V2288" s="7"/>
      <c r="W2288" s="7"/>
      <c r="X2288" s="1"/>
      <c r="Z2288" s="1"/>
      <c r="AA2288" s="1"/>
      <c r="AB2288" s="1">
        <v>24</v>
      </c>
      <c r="AC2288" s="1"/>
      <c r="AD2288" s="7"/>
      <c r="AE2288" s="7"/>
      <c r="AF2288" s="7"/>
      <c r="AG2288" s="7"/>
      <c r="AH2288" s="1"/>
      <c r="AI2288" s="1"/>
      <c r="AJ2288" s="7"/>
      <c r="AK2288" s="7"/>
      <c r="AL2288" s="7"/>
      <c r="AM2288" s="7"/>
      <c r="AN2288" s="1"/>
      <c r="AO2288" s="1"/>
      <c r="AP2288" s="1"/>
      <c r="AQ2288" s="1">
        <v>7</v>
      </c>
      <c r="AR2288" s="1"/>
      <c r="AS2288" s="7"/>
      <c r="AT2288" s="7"/>
      <c r="AU2288" s="7"/>
      <c r="AV2288" s="7"/>
      <c r="AW2288" s="1"/>
      <c r="AX2288" s="1"/>
      <c r="AY2288" s="7"/>
      <c r="AZ2288" s="1"/>
      <c r="BA2288" s="7"/>
      <c r="BB2288" s="7"/>
      <c r="BC2288" s="7"/>
      <c r="BD2288" s="7"/>
      <c r="BE2288" s="7"/>
      <c r="BF2288" s="7"/>
      <c r="BG2288" s="3"/>
      <c r="BH2288" s="7"/>
      <c r="BI2288" s="7"/>
      <c r="BJ2288" s="7"/>
      <c r="BK2288" s="1"/>
      <c r="BL2288" s="1"/>
      <c r="BM2288" s="1"/>
      <c r="BN2288" s="7"/>
      <c r="BO2288" s="7"/>
      <c r="BP2288" s="1"/>
      <c r="BQ2288" s="7"/>
      <c r="BR2288" s="1"/>
      <c r="BS2288" s="1"/>
      <c r="BT2288" s="1"/>
      <c r="BU2288" s="1"/>
      <c r="BV2288" s="1">
        <v>0</v>
      </c>
      <c r="BW2288" s="1"/>
    </row>
    <row r="2289" spans="1:75">
      <c r="A2289" s="4" t="s">
        <v>117</v>
      </c>
      <c r="B2289" s="18">
        <v>39028</v>
      </c>
      <c r="C2289" s="4" t="s">
        <v>179</v>
      </c>
      <c r="D2289" s="5">
        <v>2006</v>
      </c>
      <c r="E2289" s="4" t="str">
        <f t="shared" si="431"/>
        <v>FerryGeneral2006</v>
      </c>
      <c r="F2289" s="1">
        <v>3977</v>
      </c>
      <c r="G2289" s="1"/>
      <c r="H2289" s="1"/>
      <c r="I2289" s="1"/>
      <c r="J2289" s="1"/>
      <c r="K2289" s="6">
        <f t="shared" si="432"/>
        <v>0</v>
      </c>
      <c r="M2289" s="1">
        <v>3977</v>
      </c>
      <c r="N2289" s="1">
        <v>2894</v>
      </c>
      <c r="O2289" s="1">
        <v>2867</v>
      </c>
      <c r="P2289" s="1"/>
      <c r="Q2289" s="7"/>
      <c r="R2289" s="1"/>
      <c r="S2289" s="7"/>
      <c r="T2289" s="7"/>
      <c r="U2289" s="7"/>
      <c r="V2289" s="7"/>
      <c r="W2289" s="7"/>
      <c r="X2289" s="1"/>
      <c r="Z2289" s="1"/>
      <c r="AA2289" s="1"/>
      <c r="AB2289" s="1">
        <v>16</v>
      </c>
      <c r="AC2289" s="1"/>
      <c r="AD2289" s="7"/>
      <c r="AE2289" s="7"/>
      <c r="AF2289" s="7"/>
      <c r="AG2289" s="7"/>
      <c r="AH2289" s="1"/>
      <c r="AI2289" s="1"/>
      <c r="AJ2289" s="7"/>
      <c r="AK2289" s="7"/>
      <c r="AL2289" s="7"/>
      <c r="AM2289" s="7"/>
      <c r="AN2289" s="1"/>
      <c r="AO2289" s="1"/>
      <c r="AP2289" s="1"/>
      <c r="AQ2289" s="1">
        <v>0</v>
      </c>
      <c r="AR2289" s="1"/>
      <c r="AS2289" s="7"/>
      <c r="AT2289" s="7"/>
      <c r="AU2289" s="7"/>
      <c r="AV2289" s="7"/>
      <c r="AW2289" s="1"/>
      <c r="AX2289" s="1"/>
      <c r="AY2289" s="7"/>
      <c r="AZ2289" s="1"/>
      <c r="BA2289" s="7"/>
      <c r="BB2289" s="7"/>
      <c r="BC2289" s="7"/>
      <c r="BD2289" s="7"/>
      <c r="BE2289" s="7"/>
      <c r="BF2289" s="7"/>
      <c r="BG2289" s="3"/>
      <c r="BH2289" s="7"/>
      <c r="BI2289" s="7"/>
      <c r="BJ2289" s="7"/>
      <c r="BK2289" s="1"/>
      <c r="BL2289" s="1"/>
      <c r="BM2289" s="1"/>
      <c r="BN2289" s="7"/>
      <c r="BO2289" s="7"/>
      <c r="BP2289" s="1"/>
      <c r="BQ2289" s="7"/>
      <c r="BR2289" s="1"/>
      <c r="BS2289" s="1"/>
      <c r="BT2289" s="1"/>
      <c r="BU2289" s="1"/>
      <c r="BV2289" s="1">
        <v>0</v>
      </c>
      <c r="BW2289" s="1"/>
    </row>
    <row r="2290" spans="1:75">
      <c r="A2290" s="4" t="s">
        <v>119</v>
      </c>
      <c r="B2290" s="18">
        <v>39028</v>
      </c>
      <c r="C2290" s="4" t="s">
        <v>179</v>
      </c>
      <c r="D2290" s="5">
        <v>2006</v>
      </c>
      <c r="E2290" s="4" t="str">
        <f t="shared" si="431"/>
        <v>FranklinGeneral2006</v>
      </c>
      <c r="F2290" s="1">
        <v>19896</v>
      </c>
      <c r="G2290" s="1"/>
      <c r="H2290" s="1"/>
      <c r="I2290" s="1"/>
      <c r="J2290" s="1"/>
      <c r="K2290" s="6">
        <f t="shared" si="432"/>
        <v>0</v>
      </c>
      <c r="M2290" s="1">
        <v>19896</v>
      </c>
      <c r="N2290" s="1">
        <v>13087</v>
      </c>
      <c r="O2290" s="1">
        <v>12983</v>
      </c>
      <c r="P2290" s="1"/>
      <c r="Q2290" s="7"/>
      <c r="R2290" s="1"/>
      <c r="S2290" s="7"/>
      <c r="T2290" s="7"/>
      <c r="U2290" s="7"/>
      <c r="V2290" s="7"/>
      <c r="W2290" s="7"/>
      <c r="X2290" s="1"/>
      <c r="Z2290" s="1"/>
      <c r="AA2290" s="1"/>
      <c r="AB2290" s="1">
        <v>46</v>
      </c>
      <c r="AC2290" s="1"/>
      <c r="AD2290" s="7"/>
      <c r="AE2290" s="7"/>
      <c r="AF2290" s="7"/>
      <c r="AG2290" s="7"/>
      <c r="AH2290" s="1"/>
      <c r="AI2290" s="1"/>
      <c r="AJ2290" s="7"/>
      <c r="AK2290" s="7"/>
      <c r="AL2290" s="7"/>
      <c r="AM2290" s="7"/>
      <c r="AN2290" s="1"/>
      <c r="AO2290" s="1"/>
      <c r="AP2290" s="1"/>
      <c r="AQ2290" s="1">
        <v>5</v>
      </c>
      <c r="AR2290" s="1"/>
      <c r="AS2290" s="7"/>
      <c r="AT2290" s="7"/>
      <c r="AU2290" s="7"/>
      <c r="AV2290" s="7"/>
      <c r="AW2290" s="1"/>
      <c r="AX2290" s="1"/>
      <c r="AY2290" s="7"/>
      <c r="AZ2290" s="1"/>
      <c r="BA2290" s="7"/>
      <c r="BB2290" s="7"/>
      <c r="BC2290" s="7"/>
      <c r="BD2290" s="7"/>
      <c r="BE2290" s="7"/>
      <c r="BF2290" s="7"/>
      <c r="BG2290" s="3"/>
      <c r="BH2290" s="7"/>
      <c r="BI2290" s="7"/>
      <c r="BJ2290" s="7"/>
      <c r="BK2290" s="1"/>
      <c r="BL2290" s="1"/>
      <c r="BM2290" s="1"/>
      <c r="BN2290" s="7"/>
      <c r="BO2290" s="7"/>
      <c r="BP2290" s="1"/>
      <c r="BQ2290" s="7"/>
      <c r="BR2290" s="1"/>
      <c r="BS2290" s="1"/>
      <c r="BT2290" s="1"/>
      <c r="BU2290" s="1"/>
      <c r="BV2290" s="1">
        <v>0</v>
      </c>
      <c r="BW2290" s="1"/>
    </row>
    <row r="2291" spans="1:75">
      <c r="A2291" s="4" t="s">
        <v>121</v>
      </c>
      <c r="B2291" s="18">
        <v>39028</v>
      </c>
      <c r="C2291" s="4" t="s">
        <v>179</v>
      </c>
      <c r="D2291" s="5">
        <v>2006</v>
      </c>
      <c r="E2291" s="4" t="str">
        <f t="shared" si="431"/>
        <v>GarfieldGeneral2006</v>
      </c>
      <c r="F2291" s="1">
        <v>1470</v>
      </c>
      <c r="G2291" s="1"/>
      <c r="H2291" s="1"/>
      <c r="I2291" s="1"/>
      <c r="J2291" s="1"/>
      <c r="K2291" s="6">
        <f t="shared" si="432"/>
        <v>0</v>
      </c>
      <c r="M2291" s="1">
        <v>1444</v>
      </c>
      <c r="N2291" s="1">
        <v>1221</v>
      </c>
      <c r="O2291" s="1">
        <v>1218</v>
      </c>
      <c r="P2291" s="1"/>
      <c r="Q2291" s="7"/>
      <c r="R2291" s="1"/>
      <c r="S2291" s="7"/>
      <c r="T2291" s="7"/>
      <c r="U2291" s="7"/>
      <c r="V2291" s="7"/>
      <c r="W2291" s="7"/>
      <c r="X2291" s="1"/>
      <c r="Z2291" s="1"/>
      <c r="AA2291" s="1"/>
      <c r="AB2291" s="1">
        <v>17</v>
      </c>
      <c r="AC2291" s="1"/>
      <c r="AD2291" s="7"/>
      <c r="AE2291" s="7"/>
      <c r="AF2291" s="7"/>
      <c r="AG2291" s="7"/>
      <c r="AH2291" s="1"/>
      <c r="AI2291" s="1"/>
      <c r="AJ2291" s="7"/>
      <c r="AK2291" s="7"/>
      <c r="AL2291" s="7"/>
      <c r="AM2291" s="7"/>
      <c r="AN2291" s="1"/>
      <c r="AO2291" s="1"/>
      <c r="AP2291" s="1"/>
      <c r="AQ2291" s="1">
        <v>1</v>
      </c>
      <c r="AR2291" s="1"/>
      <c r="AS2291" s="7"/>
      <c r="AT2291" s="7"/>
      <c r="AU2291" s="7"/>
      <c r="AV2291" s="7"/>
      <c r="AW2291" s="1"/>
      <c r="AX2291" s="1"/>
      <c r="AY2291" s="7"/>
      <c r="AZ2291" s="1"/>
      <c r="BA2291" s="7"/>
      <c r="BB2291" s="7"/>
      <c r="BC2291" s="7"/>
      <c r="BD2291" s="7"/>
      <c r="BE2291" s="7"/>
      <c r="BF2291" s="7"/>
      <c r="BG2291" s="3"/>
      <c r="BH2291" s="7"/>
      <c r="BI2291" s="7"/>
      <c r="BJ2291" s="7"/>
      <c r="BK2291" s="1"/>
      <c r="BL2291" s="1"/>
      <c r="BM2291" s="1"/>
      <c r="BN2291" s="7"/>
      <c r="BO2291" s="7"/>
      <c r="BP2291" s="1"/>
      <c r="BQ2291" s="7"/>
      <c r="BR2291" s="1"/>
      <c r="BS2291" s="1"/>
      <c r="BT2291" s="1"/>
      <c r="BU2291" s="1"/>
      <c r="BV2291" s="1">
        <v>0</v>
      </c>
      <c r="BW2291" s="1"/>
    </row>
    <row r="2292" spans="1:75">
      <c r="A2292" s="4" t="s">
        <v>123</v>
      </c>
      <c r="B2292" s="18">
        <v>39028</v>
      </c>
      <c r="C2292" s="4" t="s">
        <v>179</v>
      </c>
      <c r="D2292" s="5">
        <v>2006</v>
      </c>
      <c r="E2292" s="4" t="str">
        <f t="shared" si="431"/>
        <v>GrantGeneral2006</v>
      </c>
      <c r="F2292" s="1">
        <v>30050</v>
      </c>
      <c r="G2292" s="1"/>
      <c r="H2292" s="1"/>
      <c r="I2292" s="1"/>
      <c r="J2292" s="1"/>
      <c r="K2292" s="6">
        <f t="shared" si="432"/>
        <v>0</v>
      </c>
      <c r="M2292" s="1">
        <v>30050</v>
      </c>
      <c r="N2292" s="1">
        <v>20267</v>
      </c>
      <c r="O2292" s="1">
        <v>20146</v>
      </c>
      <c r="P2292" s="1"/>
      <c r="Q2292" s="7"/>
      <c r="R2292" s="1"/>
      <c r="S2292" s="7"/>
      <c r="T2292" s="7"/>
      <c r="U2292" s="7"/>
      <c r="V2292" s="7"/>
      <c r="W2292" s="7"/>
      <c r="X2292" s="1"/>
      <c r="Z2292" s="1"/>
      <c r="AA2292" s="1"/>
      <c r="AB2292" s="1">
        <v>57</v>
      </c>
      <c r="AC2292" s="1"/>
      <c r="AD2292" s="7"/>
      <c r="AE2292" s="7"/>
      <c r="AF2292" s="7"/>
      <c r="AG2292" s="7"/>
      <c r="AH2292" s="1"/>
      <c r="AI2292" s="1"/>
      <c r="AJ2292" s="7"/>
      <c r="AK2292" s="7"/>
      <c r="AL2292" s="7"/>
      <c r="AM2292" s="7"/>
      <c r="AN2292" s="1"/>
      <c r="AO2292" s="1"/>
      <c r="AP2292" s="1"/>
      <c r="AQ2292" s="1">
        <v>43</v>
      </c>
      <c r="AR2292" s="1"/>
      <c r="AS2292" s="7"/>
      <c r="AT2292" s="7"/>
      <c r="AU2292" s="7"/>
      <c r="AV2292" s="7"/>
      <c r="AW2292" s="1"/>
      <c r="AX2292" s="1"/>
      <c r="AY2292" s="7"/>
      <c r="AZ2292" s="1"/>
      <c r="BA2292" s="7"/>
      <c r="BB2292" s="7"/>
      <c r="BC2292" s="7"/>
      <c r="BD2292" s="7"/>
      <c r="BE2292" s="7"/>
      <c r="BF2292" s="7"/>
      <c r="BG2292" s="3"/>
      <c r="BH2292" s="7"/>
      <c r="BI2292" s="7"/>
      <c r="BJ2292" s="7"/>
      <c r="BK2292" s="1"/>
      <c r="BL2292" s="1"/>
      <c r="BM2292" s="1"/>
      <c r="BN2292" s="7"/>
      <c r="BO2292" s="7"/>
      <c r="BP2292" s="1"/>
      <c r="BQ2292" s="7"/>
      <c r="BR2292" s="1"/>
      <c r="BS2292" s="1"/>
      <c r="BT2292" s="1"/>
      <c r="BU2292" s="1"/>
      <c r="BV2292" s="1">
        <v>0</v>
      </c>
      <c r="BW2292" s="1"/>
    </row>
    <row r="2293" spans="1:75">
      <c r="A2293" s="4" t="s">
        <v>1244</v>
      </c>
      <c r="B2293" s="18">
        <v>39028</v>
      </c>
      <c r="C2293" s="4" t="s">
        <v>179</v>
      </c>
      <c r="D2293" s="5">
        <v>2006</v>
      </c>
      <c r="E2293" s="4" t="str">
        <f t="shared" si="431"/>
        <v>Grays Harbor*General2006</v>
      </c>
      <c r="F2293" s="1">
        <v>34164</v>
      </c>
      <c r="G2293" s="1"/>
      <c r="H2293" s="1"/>
      <c r="I2293" s="1"/>
      <c r="J2293" s="1"/>
      <c r="K2293" s="6">
        <f t="shared" si="432"/>
        <v>0</v>
      </c>
      <c r="M2293" s="1">
        <v>34317</v>
      </c>
      <c r="N2293" s="1">
        <v>22501</v>
      </c>
      <c r="O2293" s="1">
        <v>22296</v>
      </c>
      <c r="P2293" s="1"/>
      <c r="Q2293" s="7"/>
      <c r="R2293" s="1"/>
      <c r="S2293" s="7"/>
      <c r="T2293" s="7"/>
      <c r="U2293" s="7"/>
      <c r="V2293" s="7"/>
      <c r="W2293" s="7"/>
      <c r="X2293" s="1"/>
      <c r="Z2293" s="1"/>
      <c r="AA2293" s="1"/>
      <c r="AB2293" s="1">
        <v>11</v>
      </c>
      <c r="AC2293" s="1"/>
      <c r="AD2293" s="7"/>
      <c r="AE2293" s="7"/>
      <c r="AF2293" s="7"/>
      <c r="AG2293" s="7"/>
      <c r="AH2293" s="1"/>
      <c r="AI2293" s="1"/>
      <c r="AJ2293" s="7"/>
      <c r="AK2293" s="7"/>
      <c r="AL2293" s="7"/>
      <c r="AM2293" s="7"/>
      <c r="AN2293" s="1"/>
      <c r="AO2293" s="1"/>
      <c r="AP2293" s="1"/>
      <c r="AQ2293" s="1">
        <v>57</v>
      </c>
      <c r="AR2293" s="1"/>
      <c r="AS2293" s="7"/>
      <c r="AT2293" s="7"/>
      <c r="AU2293" s="7"/>
      <c r="AV2293" s="7"/>
      <c r="AW2293" s="1"/>
      <c r="AX2293" s="1"/>
      <c r="AY2293" s="7"/>
      <c r="AZ2293" s="1"/>
      <c r="BA2293" s="7"/>
      <c r="BB2293" s="7"/>
      <c r="BC2293" s="7"/>
      <c r="BD2293" s="7"/>
      <c r="BE2293" s="7"/>
      <c r="BF2293" s="7"/>
      <c r="BG2293" s="3"/>
      <c r="BH2293" s="7"/>
      <c r="BI2293" s="7"/>
      <c r="BJ2293" s="7"/>
      <c r="BK2293" s="1"/>
      <c r="BL2293" s="1"/>
      <c r="BM2293" s="1"/>
      <c r="BN2293" s="7"/>
      <c r="BO2293" s="7"/>
      <c r="BP2293" s="1"/>
      <c r="BQ2293" s="7"/>
      <c r="BR2293" s="1"/>
      <c r="BS2293" s="1"/>
      <c r="BT2293" s="1"/>
      <c r="BU2293" s="1"/>
      <c r="BV2293" s="1">
        <v>4</v>
      </c>
      <c r="BW2293" s="1"/>
    </row>
    <row r="2294" spans="1:75">
      <c r="A2294" s="4" t="s">
        <v>1192</v>
      </c>
      <c r="B2294" s="18">
        <v>39028</v>
      </c>
      <c r="C2294" s="4" t="s">
        <v>179</v>
      </c>
      <c r="D2294" s="5">
        <v>2006</v>
      </c>
      <c r="E2294" s="4" t="str">
        <f t="shared" si="431"/>
        <v>Island*General2006</v>
      </c>
      <c r="F2294" s="1">
        <v>44065</v>
      </c>
      <c r="G2294" s="1"/>
      <c r="H2294" s="1"/>
      <c r="I2294" s="1"/>
      <c r="J2294" s="1"/>
      <c r="K2294" s="6">
        <f t="shared" si="432"/>
        <v>0</v>
      </c>
      <c r="M2294" s="1">
        <v>32009</v>
      </c>
      <c r="N2294" s="1">
        <v>24148</v>
      </c>
      <c r="O2294" s="1">
        <v>23997</v>
      </c>
      <c r="P2294" s="1"/>
      <c r="Q2294" s="7"/>
      <c r="R2294" s="1"/>
      <c r="S2294" s="7"/>
      <c r="T2294" s="7"/>
      <c r="U2294" s="7"/>
      <c r="V2294" s="7"/>
      <c r="W2294" s="7"/>
      <c r="X2294" s="1"/>
      <c r="Z2294" s="1"/>
      <c r="AA2294" s="1"/>
      <c r="AB2294" s="1">
        <v>489</v>
      </c>
      <c r="AC2294" s="1"/>
      <c r="AD2294" s="7"/>
      <c r="AE2294" s="7"/>
      <c r="AF2294" s="7"/>
      <c r="AG2294" s="7"/>
      <c r="AH2294" s="1"/>
      <c r="AI2294" s="1"/>
      <c r="AJ2294" s="7"/>
      <c r="AK2294" s="7"/>
      <c r="AL2294" s="7"/>
      <c r="AM2294" s="7"/>
      <c r="AN2294" s="1"/>
      <c r="AO2294" s="1"/>
      <c r="AP2294" s="1"/>
      <c r="AQ2294" s="1">
        <v>345</v>
      </c>
      <c r="AR2294" s="1"/>
      <c r="AS2294" s="7"/>
      <c r="AT2294" s="7"/>
      <c r="AU2294" s="7"/>
      <c r="AV2294" s="7"/>
      <c r="AW2294" s="1"/>
      <c r="AX2294" s="1"/>
      <c r="AY2294" s="7"/>
      <c r="AZ2294" s="1"/>
      <c r="BA2294" s="7"/>
      <c r="BB2294" s="7"/>
      <c r="BC2294" s="7"/>
      <c r="BD2294" s="7"/>
      <c r="BE2294" s="7"/>
      <c r="BF2294" s="7"/>
      <c r="BG2294" s="3"/>
      <c r="BH2294" s="7"/>
      <c r="BI2294" s="7"/>
      <c r="BJ2294" s="7"/>
      <c r="BK2294" s="1"/>
      <c r="BL2294" s="1"/>
      <c r="BM2294" s="1"/>
      <c r="BN2294" s="7"/>
      <c r="BO2294" s="7"/>
      <c r="BP2294" s="1"/>
      <c r="BQ2294" s="7"/>
      <c r="BR2294" s="1"/>
      <c r="BS2294" s="1"/>
      <c r="BT2294" s="1"/>
      <c r="BU2294" s="1"/>
      <c r="BV2294" s="1">
        <v>6161</v>
      </c>
      <c r="BW2294" s="1"/>
    </row>
    <row r="2295" spans="1:75">
      <c r="A2295" s="4" t="s">
        <v>129</v>
      </c>
      <c r="B2295" s="18">
        <v>39028</v>
      </c>
      <c r="C2295" s="4" t="s">
        <v>179</v>
      </c>
      <c r="D2295" s="5">
        <v>2006</v>
      </c>
      <c r="E2295" s="4" t="str">
        <f t="shared" si="431"/>
        <v>JeffersonGeneral2006</v>
      </c>
      <c r="F2295" s="1">
        <v>20973</v>
      </c>
      <c r="G2295" s="1"/>
      <c r="H2295" s="1"/>
      <c r="I2295" s="1"/>
      <c r="J2295" s="1"/>
      <c r="K2295" s="6">
        <f t="shared" si="432"/>
        <v>0</v>
      </c>
      <c r="M2295" s="1">
        <v>20973</v>
      </c>
      <c r="N2295" s="1">
        <v>16271</v>
      </c>
      <c r="O2295" s="1">
        <v>16259</v>
      </c>
      <c r="P2295" s="1"/>
      <c r="Q2295" s="7"/>
      <c r="R2295" s="1"/>
      <c r="S2295" s="7"/>
      <c r="T2295" s="7"/>
      <c r="U2295" s="7"/>
      <c r="V2295" s="7"/>
      <c r="W2295" s="7"/>
      <c r="X2295" s="1"/>
      <c r="Z2295" s="1"/>
      <c r="AA2295" s="1"/>
      <c r="AB2295" s="1">
        <v>84</v>
      </c>
      <c r="AC2295" s="1"/>
      <c r="AD2295" s="7"/>
      <c r="AE2295" s="7"/>
      <c r="AF2295" s="7"/>
      <c r="AG2295" s="7"/>
      <c r="AH2295" s="1"/>
      <c r="AI2295" s="1"/>
      <c r="AJ2295" s="7"/>
      <c r="AK2295" s="7"/>
      <c r="AL2295" s="7"/>
      <c r="AM2295" s="7"/>
      <c r="AN2295" s="1"/>
      <c r="AO2295" s="1"/>
      <c r="AP2295" s="1"/>
      <c r="AQ2295" s="1">
        <v>6</v>
      </c>
      <c r="AR2295" s="1"/>
      <c r="AS2295" s="7"/>
      <c r="AT2295" s="7"/>
      <c r="AU2295" s="7"/>
      <c r="AV2295" s="7"/>
      <c r="AW2295" s="1"/>
      <c r="AX2295" s="1"/>
      <c r="AY2295" s="7"/>
      <c r="AZ2295" s="1"/>
      <c r="BA2295" s="7"/>
      <c r="BB2295" s="7"/>
      <c r="BC2295" s="7"/>
      <c r="BD2295" s="7"/>
      <c r="BE2295" s="7"/>
      <c r="BF2295" s="7"/>
      <c r="BG2295" s="3"/>
      <c r="BH2295" s="7"/>
      <c r="BI2295" s="7"/>
      <c r="BJ2295" s="7"/>
      <c r="BK2295" s="1"/>
      <c r="BL2295" s="1"/>
      <c r="BM2295" s="1"/>
      <c r="BN2295" s="7"/>
      <c r="BO2295" s="7"/>
      <c r="BP2295" s="1"/>
      <c r="BQ2295" s="7"/>
      <c r="BR2295" s="1"/>
      <c r="BS2295" s="1"/>
      <c r="BT2295" s="1"/>
      <c r="BU2295" s="1"/>
      <c r="BV2295" s="1">
        <v>3</v>
      </c>
      <c r="BW2295" s="1"/>
    </row>
    <row r="2296" spans="1:75">
      <c r="A2296" s="4" t="s">
        <v>131</v>
      </c>
      <c r="B2296" s="18">
        <v>39028</v>
      </c>
      <c r="C2296" s="4" t="s">
        <v>179</v>
      </c>
      <c r="D2296" s="5">
        <v>2006</v>
      </c>
      <c r="E2296" s="4" t="str">
        <f t="shared" si="431"/>
        <v>KingGeneral2006</v>
      </c>
      <c r="F2296" s="1">
        <v>974340</v>
      </c>
      <c r="G2296" s="1"/>
      <c r="H2296" s="1"/>
      <c r="I2296" s="1"/>
      <c r="J2296" s="1"/>
      <c r="K2296" s="6">
        <f t="shared" si="432"/>
        <v>0</v>
      </c>
      <c r="M2296" s="1">
        <v>622656</v>
      </c>
      <c r="N2296" s="1">
        <v>451373</v>
      </c>
      <c r="O2296" s="1">
        <v>442874</v>
      </c>
      <c r="P2296" s="1"/>
      <c r="Q2296" s="7"/>
      <c r="R2296" s="1"/>
      <c r="S2296" s="7"/>
      <c r="T2296" s="7"/>
      <c r="U2296" s="7"/>
      <c r="V2296" s="7"/>
      <c r="W2296" s="7"/>
      <c r="X2296" s="1"/>
      <c r="Z2296" s="1"/>
      <c r="AA2296" s="1"/>
      <c r="AB2296" s="1">
        <v>4947</v>
      </c>
      <c r="AC2296" s="1"/>
      <c r="AD2296" s="7"/>
      <c r="AE2296" s="7"/>
      <c r="AF2296" s="7"/>
      <c r="AG2296" s="7"/>
      <c r="AH2296" s="1"/>
      <c r="AI2296" s="1"/>
      <c r="AJ2296" s="7"/>
      <c r="AK2296" s="7"/>
      <c r="AL2296" s="7"/>
      <c r="AM2296" s="7"/>
      <c r="AN2296" s="1"/>
      <c r="AO2296" s="1"/>
      <c r="AP2296" s="1"/>
      <c r="AQ2296" s="1">
        <v>11565</v>
      </c>
      <c r="AR2296" s="1"/>
      <c r="AS2296" s="7"/>
      <c r="AT2296" s="7"/>
      <c r="AU2296" s="7"/>
      <c r="AV2296" s="7"/>
      <c r="AW2296" s="1"/>
      <c r="AX2296" s="1"/>
      <c r="AY2296" s="7"/>
      <c r="AZ2296" s="1"/>
      <c r="BA2296" s="7"/>
      <c r="BB2296" s="7"/>
      <c r="BC2296" s="7"/>
      <c r="BD2296" s="7"/>
      <c r="BE2296" s="7"/>
      <c r="BF2296" s="7"/>
      <c r="BG2296" s="3"/>
      <c r="BH2296" s="7"/>
      <c r="BI2296" s="7"/>
      <c r="BJ2296" s="7"/>
      <c r="BK2296" s="1"/>
      <c r="BL2296" s="1"/>
      <c r="BM2296" s="1"/>
      <c r="BN2296" s="7"/>
      <c r="BO2296" s="7"/>
      <c r="BP2296" s="1"/>
      <c r="BQ2296" s="7"/>
      <c r="BR2296" s="1"/>
      <c r="BS2296" s="1"/>
      <c r="BT2296" s="1"/>
      <c r="BU2296" s="1"/>
      <c r="BV2296" s="1">
        <v>181314</v>
      </c>
      <c r="BW2296" s="1"/>
    </row>
    <row r="2297" spans="1:75">
      <c r="A2297" s="4" t="s">
        <v>133</v>
      </c>
      <c r="B2297" s="18">
        <v>39028</v>
      </c>
      <c r="C2297" s="4" t="s">
        <v>179</v>
      </c>
      <c r="D2297" s="5">
        <v>2006</v>
      </c>
      <c r="E2297" s="4" t="str">
        <f t="shared" si="431"/>
        <v>KitsapGeneral2006</v>
      </c>
      <c r="F2297" s="1">
        <v>133484</v>
      </c>
      <c r="G2297" s="1"/>
      <c r="H2297" s="1"/>
      <c r="I2297" s="1"/>
      <c r="J2297" s="1"/>
      <c r="K2297" s="6">
        <f t="shared" si="432"/>
        <v>0</v>
      </c>
      <c r="M2297" s="1">
        <v>134317</v>
      </c>
      <c r="N2297" s="1">
        <v>91468</v>
      </c>
      <c r="O2297" s="1">
        <v>90786</v>
      </c>
      <c r="P2297" s="1"/>
      <c r="Q2297" s="7"/>
      <c r="R2297" s="1"/>
      <c r="S2297" s="7"/>
      <c r="T2297" s="7"/>
      <c r="U2297" s="7"/>
      <c r="V2297" s="7"/>
      <c r="W2297" s="7"/>
      <c r="X2297" s="1"/>
      <c r="Z2297" s="1"/>
      <c r="AA2297" s="1"/>
      <c r="AB2297" s="1">
        <v>2312</v>
      </c>
      <c r="AC2297" s="1"/>
      <c r="AD2297" s="7"/>
      <c r="AE2297" s="7"/>
      <c r="AF2297" s="7"/>
      <c r="AG2297" s="7"/>
      <c r="AH2297" s="1"/>
      <c r="AI2297" s="1"/>
      <c r="AJ2297" s="7"/>
      <c r="AK2297" s="7"/>
      <c r="AL2297" s="7"/>
      <c r="AM2297" s="7"/>
      <c r="AN2297" s="1"/>
      <c r="AO2297" s="1"/>
      <c r="AP2297" s="1"/>
      <c r="AQ2297" s="1">
        <v>46</v>
      </c>
      <c r="AR2297" s="1"/>
      <c r="AS2297" s="7"/>
      <c r="AT2297" s="7"/>
      <c r="AU2297" s="7"/>
      <c r="AV2297" s="7"/>
      <c r="AW2297" s="1"/>
      <c r="AX2297" s="1"/>
      <c r="AY2297" s="7"/>
      <c r="AZ2297" s="1"/>
      <c r="BA2297" s="7"/>
      <c r="BB2297" s="7"/>
      <c r="BC2297" s="7"/>
      <c r="BD2297" s="7"/>
      <c r="BE2297" s="7"/>
      <c r="BF2297" s="7"/>
      <c r="BG2297" s="3"/>
      <c r="BH2297" s="7"/>
      <c r="BI2297" s="7"/>
      <c r="BJ2297" s="7"/>
      <c r="BK2297" s="1"/>
      <c r="BL2297" s="1"/>
      <c r="BM2297" s="1"/>
      <c r="BN2297" s="7"/>
      <c r="BO2297" s="7"/>
      <c r="BP2297" s="1"/>
      <c r="BQ2297" s="7"/>
      <c r="BR2297" s="1"/>
      <c r="BS2297" s="1"/>
      <c r="BT2297" s="1"/>
      <c r="BU2297" s="1"/>
      <c r="BV2297" s="1">
        <v>241</v>
      </c>
      <c r="BW2297" s="1"/>
    </row>
    <row r="2298" spans="1:75">
      <c r="A2298" s="4" t="s">
        <v>135</v>
      </c>
      <c r="B2298" s="18">
        <v>39028</v>
      </c>
      <c r="C2298" s="4" t="s">
        <v>179</v>
      </c>
      <c r="D2298" s="5">
        <v>2006</v>
      </c>
      <c r="E2298" s="4" t="str">
        <f t="shared" si="431"/>
        <v>KittitasGeneral2006</v>
      </c>
      <c r="F2298" s="1">
        <v>18246</v>
      </c>
      <c r="G2298" s="1"/>
      <c r="H2298" s="1"/>
      <c r="I2298" s="1"/>
      <c r="J2298" s="1"/>
      <c r="K2298" s="6">
        <f t="shared" si="432"/>
        <v>0</v>
      </c>
      <c r="M2298" s="1">
        <v>13055</v>
      </c>
      <c r="N2298" s="1">
        <v>9855</v>
      </c>
      <c r="O2298" s="1">
        <v>9781</v>
      </c>
      <c r="P2298" s="1"/>
      <c r="Q2298" s="7"/>
      <c r="R2298" s="1"/>
      <c r="S2298" s="7"/>
      <c r="T2298" s="7"/>
      <c r="U2298" s="7"/>
      <c r="V2298" s="7"/>
      <c r="W2298" s="7"/>
      <c r="X2298" s="1"/>
      <c r="Z2298" s="1"/>
      <c r="AA2298" s="1"/>
      <c r="AB2298" s="1">
        <v>41</v>
      </c>
      <c r="AC2298" s="1"/>
      <c r="AD2298" s="7"/>
      <c r="AE2298" s="7"/>
      <c r="AF2298" s="7"/>
      <c r="AG2298" s="7"/>
      <c r="AH2298" s="1"/>
      <c r="AI2298" s="1"/>
      <c r="AJ2298" s="7"/>
      <c r="AK2298" s="7"/>
      <c r="AL2298" s="7"/>
      <c r="AM2298" s="7"/>
      <c r="AN2298" s="1"/>
      <c r="AO2298" s="1"/>
      <c r="AP2298" s="1"/>
      <c r="AQ2298" s="1">
        <v>135</v>
      </c>
      <c r="AR2298" s="1"/>
      <c r="AS2298" s="7"/>
      <c r="AT2298" s="7"/>
      <c r="AU2298" s="7"/>
      <c r="AV2298" s="7"/>
      <c r="AW2298" s="1"/>
      <c r="AX2298" s="1"/>
      <c r="AY2298" s="7"/>
      <c r="AZ2298" s="1"/>
      <c r="BA2298" s="7"/>
      <c r="BB2298" s="7"/>
      <c r="BC2298" s="7"/>
      <c r="BD2298" s="7"/>
      <c r="BE2298" s="7"/>
      <c r="BF2298" s="7"/>
      <c r="BG2298" s="3"/>
      <c r="BH2298" s="7"/>
      <c r="BI2298" s="7"/>
      <c r="BJ2298" s="7"/>
      <c r="BK2298" s="1"/>
      <c r="BL2298" s="1"/>
      <c r="BM2298" s="1"/>
      <c r="BN2298" s="7"/>
      <c r="BO2298" s="7"/>
      <c r="BP2298" s="1"/>
      <c r="BQ2298" s="7"/>
      <c r="BR2298" s="1"/>
      <c r="BS2298" s="1"/>
      <c r="BT2298" s="1"/>
      <c r="BU2298" s="1"/>
      <c r="BV2298" s="1">
        <v>2574</v>
      </c>
      <c r="BW2298" s="1"/>
    </row>
    <row r="2299" spans="1:75">
      <c r="A2299" s="4" t="s">
        <v>137</v>
      </c>
      <c r="B2299" s="18">
        <v>39028</v>
      </c>
      <c r="C2299" s="4" t="s">
        <v>179</v>
      </c>
      <c r="D2299" s="5">
        <v>2006</v>
      </c>
      <c r="E2299" s="4" t="str">
        <f t="shared" si="431"/>
        <v>KlickitatGeneral2006</v>
      </c>
      <c r="F2299" s="1">
        <v>11109</v>
      </c>
      <c r="G2299" s="1"/>
      <c r="H2299" s="1"/>
      <c r="I2299" s="1"/>
      <c r="J2299" s="1"/>
      <c r="K2299" s="6">
        <f t="shared" si="432"/>
        <v>0</v>
      </c>
      <c r="M2299" s="1">
        <v>7613</v>
      </c>
      <c r="N2299" s="1">
        <v>5825</v>
      </c>
      <c r="O2299" s="1">
        <v>5756</v>
      </c>
      <c r="P2299" s="1"/>
      <c r="Q2299" s="7"/>
      <c r="R2299" s="1"/>
      <c r="S2299" s="7"/>
      <c r="T2299" s="7"/>
      <c r="U2299" s="7"/>
      <c r="V2299" s="7"/>
      <c r="W2299" s="7"/>
      <c r="X2299" s="1"/>
      <c r="Z2299" s="1"/>
      <c r="AA2299" s="1"/>
      <c r="AB2299" s="1">
        <v>29</v>
      </c>
      <c r="AC2299" s="1"/>
      <c r="AD2299" s="7"/>
      <c r="AE2299" s="7"/>
      <c r="AF2299" s="7"/>
      <c r="AG2299" s="7"/>
      <c r="AH2299" s="1"/>
      <c r="AI2299" s="1"/>
      <c r="AJ2299" s="7"/>
      <c r="AK2299" s="7"/>
      <c r="AL2299" s="7"/>
      <c r="AM2299" s="7"/>
      <c r="AN2299" s="1"/>
      <c r="AO2299" s="1"/>
      <c r="AP2299" s="1"/>
      <c r="AQ2299" s="1">
        <v>93</v>
      </c>
      <c r="AR2299" s="1"/>
      <c r="AS2299" s="7"/>
      <c r="AT2299" s="7"/>
      <c r="AU2299" s="7"/>
      <c r="AV2299" s="7"/>
      <c r="AW2299" s="1"/>
      <c r="AX2299" s="1"/>
      <c r="AY2299" s="7"/>
      <c r="AZ2299" s="1"/>
      <c r="BA2299" s="7"/>
      <c r="BB2299" s="7"/>
      <c r="BC2299" s="7"/>
      <c r="BD2299" s="7"/>
      <c r="BE2299" s="7"/>
      <c r="BF2299" s="7"/>
      <c r="BG2299" s="3"/>
      <c r="BH2299" s="7"/>
      <c r="BI2299" s="7"/>
      <c r="BJ2299" s="7"/>
      <c r="BK2299" s="1"/>
      <c r="BL2299" s="1"/>
      <c r="BM2299" s="1"/>
      <c r="BN2299" s="7"/>
      <c r="BO2299" s="7"/>
      <c r="BP2299" s="1"/>
      <c r="BQ2299" s="7"/>
      <c r="BR2299" s="1"/>
      <c r="BS2299" s="1"/>
      <c r="BT2299" s="1"/>
      <c r="BU2299" s="1"/>
      <c r="BV2299" s="1">
        <v>1698</v>
      </c>
      <c r="BW2299" s="1"/>
    </row>
    <row r="2300" spans="1:75">
      <c r="A2300" s="4" t="s">
        <v>139</v>
      </c>
      <c r="B2300" s="18">
        <v>39028</v>
      </c>
      <c r="C2300" s="4" t="s">
        <v>179</v>
      </c>
      <c r="D2300" s="5">
        <v>2006</v>
      </c>
      <c r="E2300" s="4" t="str">
        <f t="shared" si="431"/>
        <v>LewisGeneral2006</v>
      </c>
      <c r="F2300" s="1">
        <v>38852</v>
      </c>
      <c r="G2300" s="1"/>
      <c r="H2300" s="1"/>
      <c r="I2300" s="1"/>
      <c r="J2300" s="1"/>
      <c r="K2300" s="6">
        <f t="shared" si="432"/>
        <v>0</v>
      </c>
      <c r="M2300" s="1">
        <v>39101</v>
      </c>
      <c r="N2300" s="1">
        <v>25830</v>
      </c>
      <c r="O2300" s="1">
        <v>25641</v>
      </c>
      <c r="P2300" s="1"/>
      <c r="Q2300" s="7"/>
      <c r="R2300" s="1"/>
      <c r="S2300" s="7"/>
      <c r="T2300" s="7"/>
      <c r="U2300" s="7"/>
      <c r="V2300" s="7"/>
      <c r="W2300" s="7"/>
      <c r="X2300" s="1"/>
      <c r="Z2300" s="1"/>
      <c r="AA2300" s="1"/>
      <c r="AB2300" s="1">
        <v>91</v>
      </c>
      <c r="AC2300" s="1"/>
      <c r="AD2300" s="7"/>
      <c r="AE2300" s="7"/>
      <c r="AF2300" s="7"/>
      <c r="AG2300" s="7"/>
      <c r="AH2300" s="1"/>
      <c r="AI2300" s="1"/>
      <c r="AJ2300" s="7"/>
      <c r="AK2300" s="7"/>
      <c r="AL2300" s="7"/>
      <c r="AM2300" s="7"/>
      <c r="AN2300" s="1"/>
      <c r="AO2300" s="1"/>
      <c r="AP2300" s="1"/>
      <c r="AQ2300" s="1">
        <v>11</v>
      </c>
      <c r="AR2300" s="1"/>
      <c r="AS2300" s="7"/>
      <c r="AT2300" s="7"/>
      <c r="AU2300" s="7"/>
      <c r="AV2300" s="7"/>
      <c r="AW2300" s="1"/>
      <c r="AX2300" s="1"/>
      <c r="AY2300" s="7"/>
      <c r="AZ2300" s="1"/>
      <c r="BA2300" s="7"/>
      <c r="BB2300" s="7"/>
      <c r="BC2300" s="7"/>
      <c r="BD2300" s="7"/>
      <c r="BE2300" s="7"/>
      <c r="BF2300" s="7"/>
      <c r="BG2300" s="3"/>
      <c r="BH2300" s="7"/>
      <c r="BI2300" s="7"/>
      <c r="BJ2300" s="7"/>
      <c r="BK2300" s="1"/>
      <c r="BL2300" s="1"/>
      <c r="BM2300" s="1"/>
      <c r="BN2300" s="7"/>
      <c r="BO2300" s="7"/>
      <c r="BP2300" s="1"/>
      <c r="BQ2300" s="7"/>
      <c r="BR2300" s="1"/>
      <c r="BS2300" s="1"/>
      <c r="BT2300" s="1"/>
      <c r="BU2300" s="1"/>
      <c r="BV2300" s="1">
        <v>0</v>
      </c>
      <c r="BW2300" s="1"/>
    </row>
    <row r="2301" spans="1:75">
      <c r="A2301" s="4" t="s">
        <v>141</v>
      </c>
      <c r="B2301" s="18">
        <v>39028</v>
      </c>
      <c r="C2301" s="4" t="s">
        <v>179</v>
      </c>
      <c r="D2301" s="5">
        <v>2006</v>
      </c>
      <c r="E2301" s="4" t="str">
        <f t="shared" si="431"/>
        <v>LincolnGeneral2006</v>
      </c>
      <c r="F2301" s="1">
        <v>6415</v>
      </c>
      <c r="G2301" s="1"/>
      <c r="H2301" s="1"/>
      <c r="I2301" s="1"/>
      <c r="J2301" s="1"/>
      <c r="K2301" s="6">
        <f t="shared" si="432"/>
        <v>0</v>
      </c>
      <c r="M2301" s="1">
        <v>6415</v>
      </c>
      <c r="N2301" s="1">
        <v>4913</v>
      </c>
      <c r="O2301" s="1">
        <v>4893</v>
      </c>
      <c r="P2301" s="1"/>
      <c r="Q2301" s="7"/>
      <c r="R2301" s="1"/>
      <c r="S2301" s="7"/>
      <c r="T2301" s="7"/>
      <c r="U2301" s="7"/>
      <c r="V2301" s="7"/>
      <c r="W2301" s="7"/>
      <c r="X2301" s="1"/>
      <c r="Z2301" s="1"/>
      <c r="AA2301" s="1"/>
      <c r="AB2301" s="1">
        <v>50</v>
      </c>
      <c r="AC2301" s="1"/>
      <c r="AD2301" s="7"/>
      <c r="AE2301" s="7"/>
      <c r="AF2301" s="7"/>
      <c r="AG2301" s="7"/>
      <c r="AH2301" s="1"/>
      <c r="AI2301" s="1"/>
      <c r="AJ2301" s="7"/>
      <c r="AK2301" s="7"/>
      <c r="AL2301" s="7"/>
      <c r="AM2301" s="7"/>
      <c r="AN2301" s="1"/>
      <c r="AO2301" s="1"/>
      <c r="AP2301" s="1"/>
      <c r="AQ2301" s="1">
        <v>4</v>
      </c>
      <c r="AR2301" s="1"/>
      <c r="AS2301" s="7"/>
      <c r="AT2301" s="7"/>
      <c r="AU2301" s="7"/>
      <c r="AV2301" s="7"/>
      <c r="AW2301" s="1"/>
      <c r="AX2301" s="1"/>
      <c r="AY2301" s="7"/>
      <c r="AZ2301" s="1"/>
      <c r="BA2301" s="7"/>
      <c r="BB2301" s="7"/>
      <c r="BC2301" s="7"/>
      <c r="BD2301" s="7"/>
      <c r="BE2301" s="7"/>
      <c r="BF2301" s="7"/>
      <c r="BG2301" s="3"/>
      <c r="BH2301" s="7"/>
      <c r="BI2301" s="7"/>
      <c r="BJ2301" s="7"/>
      <c r="BK2301" s="1"/>
      <c r="BL2301" s="1"/>
      <c r="BM2301" s="1"/>
      <c r="BN2301" s="7"/>
      <c r="BO2301" s="7"/>
      <c r="BP2301" s="1"/>
      <c r="BQ2301" s="7"/>
      <c r="BR2301" s="1"/>
      <c r="BS2301" s="1"/>
      <c r="BT2301" s="1"/>
      <c r="BU2301" s="1"/>
      <c r="BV2301" s="1">
        <v>0</v>
      </c>
      <c r="BW2301" s="1"/>
    </row>
    <row r="2302" spans="1:75">
      <c r="A2302" s="4" t="s">
        <v>1245</v>
      </c>
      <c r="B2302" s="18">
        <v>39028</v>
      </c>
      <c r="C2302" s="4" t="s">
        <v>179</v>
      </c>
      <c r="D2302" s="5">
        <v>2006</v>
      </c>
      <c r="E2302" s="4" t="str">
        <f t="shared" si="431"/>
        <v>Mason*General2006</v>
      </c>
      <c r="F2302" s="1">
        <v>30571</v>
      </c>
      <c r="G2302" s="1"/>
      <c r="H2302" s="1"/>
      <c r="I2302" s="1"/>
      <c r="J2302" s="1"/>
      <c r="K2302" s="6">
        <f t="shared" si="432"/>
        <v>0</v>
      </c>
      <c r="M2302" s="1">
        <v>30571</v>
      </c>
      <c r="N2302" s="1">
        <v>21635</v>
      </c>
      <c r="O2302" s="1">
        <v>21504</v>
      </c>
      <c r="P2302" s="1"/>
      <c r="Q2302" s="7"/>
      <c r="R2302" s="1"/>
      <c r="S2302" s="7"/>
      <c r="T2302" s="7"/>
      <c r="U2302" s="7"/>
      <c r="V2302" s="7"/>
      <c r="W2302" s="7"/>
      <c r="X2302" s="1"/>
      <c r="Z2302" s="1"/>
      <c r="AA2302" s="1"/>
      <c r="AB2302" s="1">
        <v>189</v>
      </c>
      <c r="AC2302" s="1"/>
      <c r="AD2302" s="7"/>
      <c r="AE2302" s="7"/>
      <c r="AF2302" s="7"/>
      <c r="AG2302" s="7"/>
      <c r="AH2302" s="1"/>
      <c r="AI2302" s="1"/>
      <c r="AJ2302" s="7"/>
      <c r="AK2302" s="7"/>
      <c r="AL2302" s="7"/>
      <c r="AM2302" s="7"/>
      <c r="AN2302" s="1"/>
      <c r="AO2302" s="1"/>
      <c r="AP2302" s="1"/>
      <c r="AQ2302" s="1">
        <v>5</v>
      </c>
      <c r="AR2302" s="1"/>
      <c r="AS2302" s="7"/>
      <c r="AT2302" s="7"/>
      <c r="AU2302" s="7"/>
      <c r="AV2302" s="7"/>
      <c r="AW2302" s="1"/>
      <c r="AX2302" s="1"/>
      <c r="AY2302" s="7"/>
      <c r="AZ2302" s="1"/>
      <c r="BA2302" s="7"/>
      <c r="BB2302" s="7"/>
      <c r="BC2302" s="7"/>
      <c r="BD2302" s="7"/>
      <c r="BE2302" s="7"/>
      <c r="BF2302" s="7"/>
      <c r="BG2302" s="3"/>
      <c r="BH2302" s="7"/>
      <c r="BI2302" s="7"/>
      <c r="BJ2302" s="7"/>
      <c r="BK2302" s="1"/>
      <c r="BL2302" s="1"/>
      <c r="BM2302" s="1"/>
      <c r="BN2302" s="7"/>
      <c r="BO2302" s="7"/>
      <c r="BP2302" s="1"/>
      <c r="BQ2302" s="7"/>
      <c r="BR2302" s="1"/>
      <c r="BS2302" s="1"/>
      <c r="BT2302" s="1"/>
      <c r="BU2302" s="1"/>
      <c r="BV2302" s="1">
        <v>0</v>
      </c>
      <c r="BW2302" s="1"/>
    </row>
    <row r="2303" spans="1:75">
      <c r="A2303" s="4" t="s">
        <v>145</v>
      </c>
      <c r="B2303" s="18">
        <v>39028</v>
      </c>
      <c r="C2303" s="4" t="s">
        <v>179</v>
      </c>
      <c r="D2303" s="5">
        <v>2006</v>
      </c>
      <c r="E2303" s="4" t="str">
        <f t="shared" si="431"/>
        <v>OkanoganGeneral2006</v>
      </c>
      <c r="F2303" s="1">
        <v>19521</v>
      </c>
      <c r="G2303" s="1"/>
      <c r="H2303" s="1"/>
      <c r="I2303" s="1"/>
      <c r="J2303" s="1"/>
      <c r="K2303" s="6">
        <f t="shared" si="432"/>
        <v>0</v>
      </c>
      <c r="M2303" s="1">
        <v>19672</v>
      </c>
      <c r="N2303" s="1">
        <v>13231</v>
      </c>
      <c r="O2303" s="1">
        <v>13145</v>
      </c>
      <c r="P2303" s="1"/>
      <c r="Q2303" s="7"/>
      <c r="R2303" s="1"/>
      <c r="S2303" s="7"/>
      <c r="T2303" s="7"/>
      <c r="U2303" s="7"/>
      <c r="V2303" s="7"/>
      <c r="W2303" s="7"/>
      <c r="X2303" s="1"/>
      <c r="Z2303" s="1"/>
      <c r="AA2303" s="1"/>
      <c r="AB2303" s="1">
        <v>44</v>
      </c>
      <c r="AC2303" s="1"/>
      <c r="AD2303" s="7"/>
      <c r="AE2303" s="7"/>
      <c r="AF2303" s="7"/>
      <c r="AG2303" s="7"/>
      <c r="AH2303" s="1"/>
      <c r="AI2303" s="1"/>
      <c r="AJ2303" s="7"/>
      <c r="AK2303" s="7"/>
      <c r="AL2303" s="7"/>
      <c r="AM2303" s="7"/>
      <c r="AN2303" s="1"/>
      <c r="AO2303" s="1"/>
      <c r="AP2303" s="1"/>
      <c r="AQ2303" s="1">
        <v>4</v>
      </c>
      <c r="AR2303" s="1"/>
      <c r="AS2303" s="7"/>
      <c r="AT2303" s="7"/>
      <c r="AU2303" s="7"/>
      <c r="AV2303" s="7"/>
      <c r="AW2303" s="1"/>
      <c r="AX2303" s="1"/>
      <c r="AY2303" s="7"/>
      <c r="AZ2303" s="1"/>
      <c r="BA2303" s="7"/>
      <c r="BB2303" s="7"/>
      <c r="BC2303" s="7"/>
      <c r="BD2303" s="7"/>
      <c r="BE2303" s="7"/>
      <c r="BF2303" s="7"/>
      <c r="BG2303" s="3"/>
      <c r="BH2303" s="7"/>
      <c r="BI2303" s="7"/>
      <c r="BJ2303" s="7"/>
      <c r="BK2303" s="1"/>
      <c r="BL2303" s="1"/>
      <c r="BM2303" s="1"/>
      <c r="BN2303" s="7"/>
      <c r="BO2303" s="7"/>
      <c r="BP2303" s="1"/>
      <c r="BQ2303" s="7"/>
      <c r="BR2303" s="1"/>
      <c r="BS2303" s="1"/>
      <c r="BT2303" s="1"/>
      <c r="BU2303" s="1"/>
      <c r="BV2303" s="1">
        <v>0</v>
      </c>
      <c r="BW2303" s="1"/>
    </row>
    <row r="2304" spans="1:75">
      <c r="A2304" s="4" t="s">
        <v>147</v>
      </c>
      <c r="B2304" s="18">
        <v>39028</v>
      </c>
      <c r="C2304" s="4" t="s">
        <v>179</v>
      </c>
      <c r="D2304" s="5">
        <v>2006</v>
      </c>
      <c r="E2304" s="4" t="str">
        <f t="shared" si="431"/>
        <v>PacificGeneral2006</v>
      </c>
      <c r="F2304" s="1">
        <v>12387</v>
      </c>
      <c r="G2304" s="1"/>
      <c r="H2304" s="1"/>
      <c r="I2304" s="1"/>
      <c r="J2304" s="1"/>
      <c r="K2304" s="6">
        <f t="shared" si="432"/>
        <v>0</v>
      </c>
      <c r="M2304" s="1">
        <v>12387</v>
      </c>
      <c r="N2304" s="1">
        <v>9075</v>
      </c>
      <c r="O2304" s="1">
        <v>8847</v>
      </c>
      <c r="P2304" s="1"/>
      <c r="Q2304" s="7"/>
      <c r="R2304" s="1"/>
      <c r="S2304" s="7"/>
      <c r="T2304" s="7"/>
      <c r="U2304" s="7"/>
      <c r="V2304" s="7"/>
      <c r="W2304" s="7"/>
      <c r="X2304" s="1"/>
      <c r="Z2304" s="1"/>
      <c r="AA2304" s="1"/>
      <c r="AB2304" s="1">
        <v>21</v>
      </c>
      <c r="AC2304" s="1"/>
      <c r="AD2304" s="7"/>
      <c r="AE2304" s="7"/>
      <c r="AF2304" s="7"/>
      <c r="AG2304" s="7"/>
      <c r="AH2304" s="1"/>
      <c r="AI2304" s="1"/>
      <c r="AJ2304" s="7"/>
      <c r="AK2304" s="7"/>
      <c r="AL2304" s="7"/>
      <c r="AM2304" s="7"/>
      <c r="AN2304" s="1"/>
      <c r="AO2304" s="1"/>
      <c r="AP2304" s="1"/>
      <c r="AQ2304" s="1">
        <v>13</v>
      </c>
      <c r="AR2304" s="1"/>
      <c r="AS2304" s="7"/>
      <c r="AT2304" s="7"/>
      <c r="AU2304" s="7"/>
      <c r="AV2304" s="7"/>
      <c r="AW2304" s="1"/>
      <c r="AX2304" s="1"/>
      <c r="AY2304" s="7"/>
      <c r="AZ2304" s="1"/>
      <c r="BA2304" s="7"/>
      <c r="BB2304" s="7"/>
      <c r="BC2304" s="7"/>
      <c r="BD2304" s="7"/>
      <c r="BE2304" s="7"/>
      <c r="BF2304" s="7"/>
      <c r="BG2304" s="3"/>
      <c r="BH2304" s="7"/>
      <c r="BI2304" s="7"/>
      <c r="BJ2304" s="7"/>
      <c r="BK2304" s="1"/>
      <c r="BL2304" s="1"/>
      <c r="BM2304" s="1"/>
      <c r="BN2304" s="7"/>
      <c r="BO2304" s="7"/>
      <c r="BP2304" s="1"/>
      <c r="BQ2304" s="7"/>
      <c r="BR2304" s="1"/>
      <c r="BS2304" s="1"/>
      <c r="BT2304" s="1"/>
      <c r="BU2304" s="1"/>
      <c r="BV2304" s="1">
        <v>1</v>
      </c>
      <c r="BW2304" s="1"/>
    </row>
    <row r="2305" spans="1:75">
      <c r="A2305" s="4" t="s">
        <v>149</v>
      </c>
      <c r="B2305" s="18">
        <v>39028</v>
      </c>
      <c r="C2305" s="4" t="s">
        <v>179</v>
      </c>
      <c r="D2305" s="5">
        <v>2006</v>
      </c>
      <c r="E2305" s="4" t="str">
        <f t="shared" si="431"/>
        <v>Pend OreilleGeneral2006</v>
      </c>
      <c r="F2305" s="1">
        <v>7383</v>
      </c>
      <c r="G2305" s="1"/>
      <c r="H2305" s="1"/>
      <c r="I2305" s="1"/>
      <c r="J2305" s="1"/>
      <c r="K2305" s="6">
        <f t="shared" si="432"/>
        <v>0</v>
      </c>
      <c r="M2305" s="1">
        <v>7383</v>
      </c>
      <c r="N2305" s="1">
        <v>5311</v>
      </c>
      <c r="O2305" s="1">
        <v>5297</v>
      </c>
      <c r="P2305" s="1"/>
      <c r="Q2305" s="7"/>
      <c r="R2305" s="1"/>
      <c r="S2305" s="7"/>
      <c r="T2305" s="7"/>
      <c r="U2305" s="7"/>
      <c r="V2305" s="7"/>
      <c r="W2305" s="7"/>
      <c r="X2305" s="1"/>
      <c r="Z2305" s="1"/>
      <c r="AA2305" s="1"/>
      <c r="AB2305" s="1">
        <v>10</v>
      </c>
      <c r="AC2305" s="1"/>
      <c r="AD2305" s="7"/>
      <c r="AE2305" s="7"/>
      <c r="AF2305" s="7"/>
      <c r="AG2305" s="7"/>
      <c r="AH2305" s="1"/>
      <c r="AI2305" s="1"/>
      <c r="AJ2305" s="7"/>
      <c r="AK2305" s="7"/>
      <c r="AL2305" s="7"/>
      <c r="AM2305" s="7"/>
      <c r="AN2305" s="1"/>
      <c r="AO2305" s="1"/>
      <c r="AP2305" s="1"/>
      <c r="AQ2305" s="1">
        <v>1</v>
      </c>
      <c r="AR2305" s="1"/>
      <c r="AS2305" s="7"/>
      <c r="AT2305" s="7"/>
      <c r="AU2305" s="7"/>
      <c r="AV2305" s="7"/>
      <c r="AW2305" s="1"/>
      <c r="AX2305" s="1"/>
      <c r="AY2305" s="7"/>
      <c r="AZ2305" s="1"/>
      <c r="BA2305" s="7"/>
      <c r="BB2305" s="7"/>
      <c r="BC2305" s="7"/>
      <c r="BD2305" s="7"/>
      <c r="BE2305" s="7"/>
      <c r="BF2305" s="7"/>
      <c r="BG2305" s="3"/>
      <c r="BH2305" s="7"/>
      <c r="BI2305" s="7"/>
      <c r="BJ2305" s="7"/>
      <c r="BK2305" s="1"/>
      <c r="BL2305" s="1"/>
      <c r="BM2305" s="1"/>
      <c r="BN2305" s="7"/>
      <c r="BO2305" s="7"/>
      <c r="BP2305" s="1"/>
      <c r="BQ2305" s="7"/>
      <c r="BR2305" s="1"/>
      <c r="BS2305" s="1"/>
      <c r="BT2305" s="1"/>
      <c r="BU2305" s="1"/>
      <c r="BV2305" s="1">
        <v>0</v>
      </c>
      <c r="BW2305" s="1"/>
    </row>
    <row r="2306" spans="1:75">
      <c r="A2306" s="4" t="s">
        <v>151</v>
      </c>
      <c r="B2306" s="18">
        <v>39028</v>
      </c>
      <c r="C2306" s="4" t="s">
        <v>179</v>
      </c>
      <c r="D2306" s="5">
        <v>2006</v>
      </c>
      <c r="E2306" s="4" t="str">
        <f t="shared" si="431"/>
        <v>PierceGeneral2006</v>
      </c>
      <c r="F2306" s="1">
        <v>373909</v>
      </c>
      <c r="G2306" s="1"/>
      <c r="H2306" s="1"/>
      <c r="I2306" s="1"/>
      <c r="J2306" s="1"/>
      <c r="K2306" s="6">
        <f t="shared" si="432"/>
        <v>0</v>
      </c>
      <c r="M2306" s="1">
        <v>279542</v>
      </c>
      <c r="N2306" s="1">
        <v>182277</v>
      </c>
      <c r="O2306" s="1">
        <v>181395</v>
      </c>
      <c r="P2306" s="1"/>
      <c r="Q2306" s="7"/>
      <c r="R2306" s="1"/>
      <c r="S2306" s="7"/>
      <c r="T2306" s="7"/>
      <c r="U2306" s="7"/>
      <c r="V2306" s="7"/>
      <c r="W2306" s="7"/>
      <c r="X2306" s="1"/>
      <c r="Z2306" s="1"/>
      <c r="AA2306" s="1"/>
      <c r="AB2306" s="1">
        <v>2481</v>
      </c>
      <c r="AC2306" s="1"/>
      <c r="AD2306" s="7"/>
      <c r="AE2306" s="7"/>
      <c r="AF2306" s="7"/>
      <c r="AG2306" s="7"/>
      <c r="AH2306" s="1"/>
      <c r="AI2306" s="1"/>
      <c r="AJ2306" s="7"/>
      <c r="AK2306" s="7"/>
      <c r="AL2306" s="7"/>
      <c r="AM2306" s="7"/>
      <c r="AN2306" s="1"/>
      <c r="AO2306" s="1"/>
      <c r="AP2306" s="1"/>
      <c r="AQ2306" s="1">
        <v>2448</v>
      </c>
      <c r="AR2306" s="1"/>
      <c r="AS2306" s="7"/>
      <c r="AT2306" s="7"/>
      <c r="AU2306" s="7"/>
      <c r="AV2306" s="7"/>
      <c r="AW2306" s="1"/>
      <c r="AX2306" s="1"/>
      <c r="AY2306" s="7"/>
      <c r="AZ2306" s="1"/>
      <c r="BA2306" s="7"/>
      <c r="BB2306" s="7"/>
      <c r="BC2306" s="7"/>
      <c r="BD2306" s="7"/>
      <c r="BE2306" s="7"/>
      <c r="BF2306" s="7"/>
      <c r="BG2306" s="3"/>
      <c r="BH2306" s="7"/>
      <c r="BI2306" s="7"/>
      <c r="BJ2306" s="7"/>
      <c r="BK2306" s="1"/>
      <c r="BL2306" s="1"/>
      <c r="BM2306" s="1"/>
      <c r="BN2306" s="7"/>
      <c r="BO2306" s="7"/>
      <c r="BP2306" s="1"/>
      <c r="BQ2306" s="7"/>
      <c r="BR2306" s="1"/>
      <c r="BS2306" s="1"/>
      <c r="BT2306" s="1"/>
      <c r="BU2306" s="1"/>
      <c r="BV2306" s="1">
        <v>33841</v>
      </c>
      <c r="BW2306" s="1"/>
    </row>
    <row r="2307" spans="1:75">
      <c r="A2307" s="4" t="s">
        <v>153</v>
      </c>
      <c r="B2307" s="18">
        <v>39028</v>
      </c>
      <c r="C2307" s="4" t="s">
        <v>179</v>
      </c>
      <c r="D2307" s="5">
        <v>2006</v>
      </c>
      <c r="E2307" s="4" t="str">
        <f t="shared" si="431"/>
        <v>San JuanGeneral2006</v>
      </c>
      <c r="F2307" s="1">
        <v>10656</v>
      </c>
      <c r="G2307" s="1"/>
      <c r="H2307" s="1"/>
      <c r="I2307" s="1"/>
      <c r="J2307" s="1"/>
      <c r="K2307" s="6">
        <f t="shared" si="432"/>
        <v>0</v>
      </c>
      <c r="M2307" s="1">
        <v>10656</v>
      </c>
      <c r="N2307" s="1">
        <v>8387</v>
      </c>
      <c r="O2307" s="1">
        <v>8292</v>
      </c>
      <c r="P2307" s="1"/>
      <c r="Q2307" s="7"/>
      <c r="R2307" s="1"/>
      <c r="S2307" s="7"/>
      <c r="T2307" s="7"/>
      <c r="U2307" s="7"/>
      <c r="V2307" s="7"/>
      <c r="W2307" s="7"/>
      <c r="X2307" s="1"/>
      <c r="Z2307" s="1"/>
      <c r="AA2307" s="1"/>
      <c r="AB2307" s="1">
        <v>136</v>
      </c>
      <c r="AC2307" s="1"/>
      <c r="AD2307" s="7"/>
      <c r="AE2307" s="7"/>
      <c r="AF2307" s="7"/>
      <c r="AG2307" s="7"/>
      <c r="AH2307" s="1"/>
      <c r="AI2307" s="1"/>
      <c r="AJ2307" s="7"/>
      <c r="AK2307" s="7"/>
      <c r="AL2307" s="7"/>
      <c r="AM2307" s="7"/>
      <c r="AN2307" s="1"/>
      <c r="AO2307" s="1"/>
      <c r="AP2307" s="1"/>
      <c r="AQ2307" s="1">
        <v>9</v>
      </c>
      <c r="AR2307" s="1"/>
      <c r="AS2307" s="7"/>
      <c r="AT2307" s="7"/>
      <c r="AU2307" s="7"/>
      <c r="AV2307" s="7"/>
      <c r="AW2307" s="1"/>
      <c r="AX2307" s="1"/>
      <c r="AY2307" s="7"/>
      <c r="AZ2307" s="1"/>
      <c r="BA2307" s="7"/>
      <c r="BB2307" s="7"/>
      <c r="BC2307" s="7"/>
      <c r="BD2307" s="7"/>
      <c r="BE2307" s="7"/>
      <c r="BF2307" s="7"/>
      <c r="BG2307" s="3"/>
      <c r="BH2307" s="7"/>
      <c r="BI2307" s="7"/>
      <c r="BJ2307" s="7"/>
      <c r="BK2307" s="1"/>
      <c r="BL2307" s="1"/>
      <c r="BM2307" s="1"/>
      <c r="BN2307" s="7"/>
      <c r="BO2307" s="7"/>
      <c r="BP2307" s="1"/>
      <c r="BQ2307" s="7"/>
      <c r="BR2307" s="1"/>
      <c r="BS2307" s="1"/>
      <c r="BT2307" s="1"/>
      <c r="BU2307" s="1"/>
      <c r="BV2307" s="1">
        <v>3</v>
      </c>
      <c r="BW2307" s="1"/>
    </row>
    <row r="2308" spans="1:75">
      <c r="A2308" s="4" t="s">
        <v>155</v>
      </c>
      <c r="B2308" s="18">
        <v>39028</v>
      </c>
      <c r="C2308" s="4" t="s">
        <v>179</v>
      </c>
      <c r="D2308" s="5">
        <v>2006</v>
      </c>
      <c r="E2308" s="4" t="str">
        <f t="shared" si="431"/>
        <v>SkagitGeneral2006</v>
      </c>
      <c r="F2308" s="1">
        <v>59949</v>
      </c>
      <c r="G2308" s="1"/>
      <c r="H2308" s="1"/>
      <c r="I2308" s="1"/>
      <c r="J2308" s="1"/>
      <c r="K2308" s="6">
        <f t="shared" si="432"/>
        <v>0</v>
      </c>
      <c r="M2308" s="1">
        <v>59949</v>
      </c>
      <c r="N2308" s="1">
        <v>41971</v>
      </c>
      <c r="O2308" s="1">
        <v>41641</v>
      </c>
      <c r="P2308" s="1"/>
      <c r="Q2308" s="7"/>
      <c r="R2308" s="1"/>
      <c r="S2308" s="7"/>
      <c r="T2308" s="7"/>
      <c r="U2308" s="7"/>
      <c r="V2308" s="7"/>
      <c r="W2308" s="7"/>
      <c r="X2308" s="1"/>
      <c r="Z2308" s="1"/>
      <c r="AA2308" s="1"/>
      <c r="AB2308" s="1">
        <v>156</v>
      </c>
      <c r="AC2308" s="1"/>
      <c r="AD2308" s="7"/>
      <c r="AE2308" s="7"/>
      <c r="AF2308" s="7"/>
      <c r="AG2308" s="7"/>
      <c r="AH2308" s="1"/>
      <c r="AI2308" s="1"/>
      <c r="AJ2308" s="7"/>
      <c r="AK2308" s="7"/>
      <c r="AL2308" s="7"/>
      <c r="AM2308" s="7"/>
      <c r="AN2308" s="1"/>
      <c r="AO2308" s="1"/>
      <c r="AP2308" s="1"/>
      <c r="AQ2308" s="1">
        <v>5</v>
      </c>
      <c r="AR2308" s="1"/>
      <c r="AS2308" s="7"/>
      <c r="AT2308" s="7"/>
      <c r="AU2308" s="7"/>
      <c r="AV2308" s="7"/>
      <c r="AW2308" s="1"/>
      <c r="AX2308" s="1"/>
      <c r="AY2308" s="7"/>
      <c r="AZ2308" s="1"/>
      <c r="BA2308" s="7"/>
      <c r="BB2308" s="7"/>
      <c r="BC2308" s="7"/>
      <c r="BD2308" s="7"/>
      <c r="BE2308" s="7"/>
      <c r="BF2308" s="7"/>
      <c r="BG2308" s="3"/>
      <c r="BH2308" s="7"/>
      <c r="BI2308" s="7"/>
      <c r="BJ2308" s="7"/>
      <c r="BK2308" s="1"/>
      <c r="BL2308" s="1"/>
      <c r="BM2308" s="1"/>
      <c r="BN2308" s="7"/>
      <c r="BO2308" s="7"/>
      <c r="BP2308" s="1"/>
      <c r="BQ2308" s="7"/>
      <c r="BR2308" s="1"/>
      <c r="BS2308" s="1"/>
      <c r="BT2308" s="1"/>
      <c r="BU2308" s="1"/>
      <c r="BV2308" s="1">
        <v>0</v>
      </c>
      <c r="BW2308" s="1"/>
    </row>
    <row r="2309" spans="1:75">
      <c r="A2309" s="4" t="s">
        <v>157</v>
      </c>
      <c r="B2309" s="18">
        <v>39028</v>
      </c>
      <c r="C2309" s="4" t="s">
        <v>179</v>
      </c>
      <c r="D2309" s="5">
        <v>2006</v>
      </c>
      <c r="E2309" s="4" t="str">
        <f t="shared" si="431"/>
        <v>SkamaniaGeneral2006</v>
      </c>
      <c r="F2309" s="1">
        <v>6301</v>
      </c>
      <c r="G2309" s="1"/>
      <c r="H2309" s="1"/>
      <c r="I2309" s="1"/>
      <c r="J2309" s="1"/>
      <c r="K2309" s="6">
        <f t="shared" si="432"/>
        <v>0</v>
      </c>
      <c r="M2309" s="1">
        <v>6304</v>
      </c>
      <c r="N2309" s="1">
        <v>4170</v>
      </c>
      <c r="O2309" s="1">
        <v>4149</v>
      </c>
      <c r="P2309" s="1"/>
      <c r="Q2309" s="7"/>
      <c r="R2309" s="1"/>
      <c r="S2309" s="7"/>
      <c r="T2309" s="7"/>
      <c r="U2309" s="7"/>
      <c r="V2309" s="7"/>
      <c r="W2309" s="7"/>
      <c r="X2309" s="1"/>
      <c r="Z2309" s="1"/>
      <c r="AA2309" s="1"/>
      <c r="AB2309" s="1">
        <v>11</v>
      </c>
      <c r="AC2309" s="1"/>
      <c r="AD2309" s="7"/>
      <c r="AE2309" s="7"/>
      <c r="AF2309" s="7"/>
      <c r="AG2309" s="7"/>
      <c r="AH2309" s="1"/>
      <c r="AI2309" s="1"/>
      <c r="AJ2309" s="7"/>
      <c r="AK2309" s="7"/>
      <c r="AL2309" s="7"/>
      <c r="AM2309" s="7"/>
      <c r="AN2309" s="1"/>
      <c r="AO2309" s="1"/>
      <c r="AP2309" s="1"/>
      <c r="AQ2309" s="1">
        <v>0</v>
      </c>
      <c r="AR2309" s="1"/>
      <c r="AS2309" s="7"/>
      <c r="AT2309" s="7"/>
      <c r="AU2309" s="7"/>
      <c r="AV2309" s="7"/>
      <c r="AW2309" s="1"/>
      <c r="AX2309" s="1"/>
      <c r="AY2309" s="7"/>
      <c r="AZ2309" s="1"/>
      <c r="BA2309" s="7"/>
      <c r="BB2309" s="7"/>
      <c r="BC2309" s="7"/>
      <c r="BD2309" s="7"/>
      <c r="BE2309" s="7"/>
      <c r="BF2309" s="7"/>
      <c r="BG2309" s="3"/>
      <c r="BH2309" s="7"/>
      <c r="BI2309" s="7"/>
      <c r="BJ2309" s="7"/>
      <c r="BK2309" s="1"/>
      <c r="BL2309" s="1"/>
      <c r="BM2309" s="1"/>
      <c r="BN2309" s="7"/>
      <c r="BO2309" s="7"/>
      <c r="BP2309" s="1"/>
      <c r="BQ2309" s="7"/>
      <c r="BR2309" s="1"/>
      <c r="BS2309" s="1"/>
      <c r="BT2309" s="1"/>
      <c r="BU2309" s="1"/>
      <c r="BV2309" s="1">
        <v>0</v>
      </c>
      <c r="BW2309" s="1"/>
    </row>
    <row r="2310" spans="1:75">
      <c r="A2310" s="4" t="s">
        <v>1246</v>
      </c>
      <c r="B2310" s="18">
        <v>39028</v>
      </c>
      <c r="C2310" s="4" t="s">
        <v>179</v>
      </c>
      <c r="D2310" s="5">
        <v>2006</v>
      </c>
      <c r="E2310" s="4" t="str">
        <f t="shared" si="431"/>
        <v>Snohomish*General2006</v>
      </c>
      <c r="F2310" s="1">
        <v>334369</v>
      </c>
      <c r="G2310" s="1"/>
      <c r="H2310" s="1"/>
      <c r="I2310" s="1"/>
      <c r="J2310" s="1"/>
      <c r="K2310" s="6">
        <f t="shared" si="432"/>
        <v>0</v>
      </c>
      <c r="M2310" s="1">
        <v>335673</v>
      </c>
      <c r="N2310" s="1">
        <v>209279</v>
      </c>
      <c r="O2310" s="1">
        <v>206911</v>
      </c>
      <c r="P2310" s="1"/>
      <c r="Q2310" s="7"/>
      <c r="R2310" s="1"/>
      <c r="S2310" s="7"/>
      <c r="T2310" s="7"/>
      <c r="U2310" s="7"/>
      <c r="V2310" s="7"/>
      <c r="W2310" s="7"/>
      <c r="X2310" s="1"/>
      <c r="Z2310" s="1"/>
      <c r="AA2310" s="1"/>
      <c r="AB2310" s="1">
        <v>718</v>
      </c>
      <c r="AC2310" s="1"/>
      <c r="AD2310" s="7"/>
      <c r="AE2310" s="7"/>
      <c r="AF2310" s="7"/>
      <c r="AG2310" s="7"/>
      <c r="AH2310" s="1"/>
      <c r="AI2310" s="1"/>
      <c r="AJ2310" s="7"/>
      <c r="AK2310" s="7"/>
      <c r="AL2310" s="7"/>
      <c r="AM2310" s="7"/>
      <c r="AN2310" s="1"/>
      <c r="AO2310" s="1"/>
      <c r="AP2310" s="1"/>
      <c r="AQ2310" s="1">
        <v>219</v>
      </c>
      <c r="AR2310" s="1"/>
      <c r="AS2310" s="7"/>
      <c r="AT2310" s="7"/>
      <c r="AU2310" s="7"/>
      <c r="AV2310" s="7"/>
      <c r="AW2310" s="1"/>
      <c r="AX2310" s="1"/>
      <c r="AY2310" s="7"/>
      <c r="AZ2310" s="1"/>
      <c r="BA2310" s="7"/>
      <c r="BB2310" s="7"/>
      <c r="BC2310" s="7"/>
      <c r="BD2310" s="7"/>
      <c r="BE2310" s="7"/>
      <c r="BF2310" s="7"/>
      <c r="BG2310" s="3"/>
      <c r="BH2310" s="7"/>
      <c r="BI2310" s="7"/>
      <c r="BJ2310" s="7"/>
      <c r="BK2310" s="1"/>
      <c r="BL2310" s="1"/>
      <c r="BM2310" s="1"/>
      <c r="BN2310" s="7"/>
      <c r="BO2310" s="7"/>
      <c r="BP2310" s="1"/>
      <c r="BQ2310" s="7"/>
      <c r="BR2310" s="1"/>
      <c r="BS2310" s="1"/>
      <c r="BT2310" s="1"/>
      <c r="BU2310" s="1"/>
      <c r="BV2310" s="1">
        <v>392</v>
      </c>
      <c r="BW2310" s="1"/>
    </row>
    <row r="2311" spans="1:75">
      <c r="A2311" s="4" t="s">
        <v>161</v>
      </c>
      <c r="B2311" s="18">
        <v>39028</v>
      </c>
      <c r="C2311" s="4" t="s">
        <v>179</v>
      </c>
      <c r="D2311" s="5">
        <v>2006</v>
      </c>
      <c r="E2311" s="4" t="str">
        <f t="shared" si="431"/>
        <v>SpokaneGeneral2006</v>
      </c>
      <c r="F2311" s="1">
        <v>235535</v>
      </c>
      <c r="G2311" s="1"/>
      <c r="H2311" s="1"/>
      <c r="I2311" s="1"/>
      <c r="J2311" s="1"/>
      <c r="K2311" s="6">
        <f t="shared" si="432"/>
        <v>0</v>
      </c>
      <c r="M2311" s="1">
        <v>234380</v>
      </c>
      <c r="N2311" s="1">
        <v>159206</v>
      </c>
      <c r="O2311" s="1">
        <v>155717</v>
      </c>
      <c r="P2311" s="1"/>
      <c r="Q2311" s="7"/>
      <c r="R2311" s="1"/>
      <c r="S2311" s="7"/>
      <c r="T2311" s="7"/>
      <c r="U2311" s="7"/>
      <c r="V2311" s="7"/>
      <c r="W2311" s="7"/>
      <c r="X2311" s="1"/>
      <c r="Z2311" s="1"/>
      <c r="AA2311" s="1"/>
      <c r="AB2311" s="1">
        <v>1037</v>
      </c>
      <c r="AC2311" s="1"/>
      <c r="AD2311" s="7"/>
      <c r="AE2311" s="7"/>
      <c r="AF2311" s="7"/>
      <c r="AG2311" s="7"/>
      <c r="AH2311" s="1"/>
      <c r="AI2311" s="1"/>
      <c r="AJ2311" s="7"/>
      <c r="AK2311" s="7"/>
      <c r="AL2311" s="7"/>
      <c r="AM2311" s="7"/>
      <c r="AN2311" s="1"/>
      <c r="AO2311" s="1"/>
      <c r="AP2311" s="1"/>
      <c r="AQ2311" s="1">
        <v>578</v>
      </c>
      <c r="AR2311" s="1"/>
      <c r="AS2311" s="7"/>
      <c r="AT2311" s="7"/>
      <c r="AU2311" s="7"/>
      <c r="AV2311" s="7"/>
      <c r="AW2311" s="1"/>
      <c r="AX2311" s="1"/>
      <c r="AY2311" s="7"/>
      <c r="AZ2311" s="1"/>
      <c r="BA2311" s="7"/>
      <c r="BB2311" s="7"/>
      <c r="BC2311" s="7"/>
      <c r="BD2311" s="7"/>
      <c r="BE2311" s="7"/>
      <c r="BF2311" s="7"/>
      <c r="BG2311" s="3"/>
      <c r="BH2311" s="7"/>
      <c r="BI2311" s="7"/>
      <c r="BJ2311" s="7"/>
      <c r="BK2311" s="1"/>
      <c r="BL2311" s="1"/>
      <c r="BM2311" s="1"/>
      <c r="BN2311" s="7"/>
      <c r="BO2311" s="7"/>
      <c r="BP2311" s="1"/>
      <c r="BQ2311" s="7"/>
      <c r="BR2311" s="1"/>
      <c r="BS2311" s="1"/>
      <c r="BT2311" s="1"/>
      <c r="BU2311" s="1"/>
      <c r="BV2311" s="1">
        <v>0</v>
      </c>
      <c r="BW2311" s="1"/>
    </row>
    <row r="2312" spans="1:75">
      <c r="A2312" s="4" t="s">
        <v>163</v>
      </c>
      <c r="B2312" s="18">
        <v>39028</v>
      </c>
      <c r="C2312" s="4" t="s">
        <v>179</v>
      </c>
      <c r="D2312" s="5">
        <v>2006</v>
      </c>
      <c r="E2312" s="4" t="str">
        <f t="shared" si="431"/>
        <v>StevensGeneral2006</v>
      </c>
      <c r="F2312" s="1">
        <v>25439</v>
      </c>
      <c r="G2312" s="1"/>
      <c r="H2312" s="1"/>
      <c r="I2312" s="1"/>
      <c r="J2312" s="1"/>
      <c r="K2312" s="6">
        <f t="shared" si="432"/>
        <v>0</v>
      </c>
      <c r="M2312" s="1">
        <v>25439</v>
      </c>
      <c r="N2312" s="1">
        <v>17519</v>
      </c>
      <c r="O2312" s="1">
        <v>17380</v>
      </c>
      <c r="P2312" s="1"/>
      <c r="Q2312" s="7"/>
      <c r="R2312" s="1"/>
      <c r="S2312" s="7"/>
      <c r="T2312" s="7"/>
      <c r="U2312" s="7"/>
      <c r="V2312" s="7"/>
      <c r="W2312" s="7"/>
      <c r="X2312" s="1"/>
      <c r="Z2312" s="1"/>
      <c r="AA2312" s="1"/>
      <c r="AB2312" s="1">
        <v>32</v>
      </c>
      <c r="AC2312" s="1"/>
      <c r="AD2312" s="7"/>
      <c r="AE2312" s="7"/>
      <c r="AF2312" s="7"/>
      <c r="AG2312" s="7"/>
      <c r="AH2312" s="1"/>
      <c r="AI2312" s="1"/>
      <c r="AJ2312" s="7"/>
      <c r="AK2312" s="7"/>
      <c r="AL2312" s="7"/>
      <c r="AM2312" s="7"/>
      <c r="AN2312" s="1"/>
      <c r="AO2312" s="1"/>
      <c r="AP2312" s="1"/>
      <c r="AQ2312" s="1">
        <v>3</v>
      </c>
      <c r="AR2312" s="1"/>
      <c r="AS2312" s="7"/>
      <c r="AT2312" s="7"/>
      <c r="AU2312" s="7"/>
      <c r="AV2312" s="7"/>
      <c r="AW2312" s="1"/>
      <c r="AX2312" s="1"/>
      <c r="AY2312" s="7"/>
      <c r="AZ2312" s="1"/>
      <c r="BA2312" s="7"/>
      <c r="BB2312" s="7"/>
      <c r="BC2312" s="7"/>
      <c r="BD2312" s="7"/>
      <c r="BE2312" s="7"/>
      <c r="BF2312" s="7"/>
      <c r="BG2312" s="3"/>
      <c r="BH2312" s="7"/>
      <c r="BI2312" s="7"/>
      <c r="BJ2312" s="7"/>
      <c r="BK2312" s="1"/>
      <c r="BL2312" s="1"/>
      <c r="BM2312" s="1"/>
      <c r="BN2312" s="7"/>
      <c r="BO2312" s="7"/>
      <c r="BP2312" s="1"/>
      <c r="BQ2312" s="7"/>
      <c r="BR2312" s="1"/>
      <c r="BS2312" s="1"/>
      <c r="BT2312" s="1"/>
      <c r="BU2312" s="1"/>
      <c r="BV2312" s="1">
        <v>0</v>
      </c>
      <c r="BW2312" s="1"/>
    </row>
    <row r="2313" spans="1:75">
      <c r="A2313" s="4" t="s">
        <v>166</v>
      </c>
      <c r="B2313" s="18">
        <v>39028</v>
      </c>
      <c r="C2313" s="4" t="s">
        <v>179</v>
      </c>
      <c r="D2313" s="5">
        <v>2006</v>
      </c>
      <c r="E2313" s="4" t="str">
        <f t="shared" si="431"/>
        <v>ThurstonGeneral2006</v>
      </c>
      <c r="F2313" s="1">
        <v>134907</v>
      </c>
      <c r="G2313" s="1"/>
      <c r="H2313" s="1"/>
      <c r="I2313" s="1"/>
      <c r="J2313" s="1"/>
      <c r="K2313" s="6">
        <f t="shared" si="432"/>
        <v>0</v>
      </c>
      <c r="M2313" s="1">
        <v>134907</v>
      </c>
      <c r="N2313" s="1">
        <v>85377</v>
      </c>
      <c r="O2313" s="1">
        <v>84938</v>
      </c>
      <c r="P2313" s="1"/>
      <c r="Q2313" s="7"/>
      <c r="R2313" s="1"/>
      <c r="S2313" s="7"/>
      <c r="T2313" s="7"/>
      <c r="U2313" s="7"/>
      <c r="V2313" s="7"/>
      <c r="W2313" s="7"/>
      <c r="X2313" s="1"/>
      <c r="Z2313" s="1"/>
      <c r="AA2313" s="1"/>
      <c r="AB2313" s="1">
        <v>809</v>
      </c>
      <c r="AC2313" s="1"/>
      <c r="AD2313" s="7"/>
      <c r="AE2313" s="7"/>
      <c r="AF2313" s="7"/>
      <c r="AG2313" s="7"/>
      <c r="AH2313" s="1"/>
      <c r="AI2313" s="1"/>
      <c r="AJ2313" s="7"/>
      <c r="AK2313" s="7"/>
      <c r="AL2313" s="7"/>
      <c r="AM2313" s="7"/>
      <c r="AN2313" s="1"/>
      <c r="AO2313" s="1"/>
      <c r="AP2313" s="1"/>
      <c r="AQ2313" s="1">
        <v>73</v>
      </c>
      <c r="AR2313" s="1"/>
      <c r="AS2313" s="7"/>
      <c r="AT2313" s="7"/>
      <c r="AU2313" s="7"/>
      <c r="AV2313" s="7"/>
      <c r="AW2313" s="1"/>
      <c r="AX2313" s="1"/>
      <c r="AY2313" s="7"/>
      <c r="AZ2313" s="1"/>
      <c r="BA2313" s="7"/>
      <c r="BB2313" s="7"/>
      <c r="BC2313" s="7"/>
      <c r="BD2313" s="7"/>
      <c r="BE2313" s="7"/>
      <c r="BF2313" s="7"/>
      <c r="BG2313" s="3"/>
      <c r="BH2313" s="7"/>
      <c r="BI2313" s="7"/>
      <c r="BJ2313" s="7"/>
      <c r="BK2313" s="1"/>
      <c r="BL2313" s="1"/>
      <c r="BM2313" s="1"/>
      <c r="BN2313" s="7"/>
      <c r="BO2313" s="7"/>
      <c r="BP2313" s="1"/>
      <c r="BQ2313" s="7"/>
      <c r="BR2313" s="1"/>
      <c r="BS2313" s="1"/>
      <c r="BT2313" s="1"/>
      <c r="BU2313" s="1"/>
      <c r="BV2313" s="1">
        <v>0</v>
      </c>
      <c r="BW2313" s="1"/>
    </row>
    <row r="2314" spans="1:75">
      <c r="A2314" s="4" t="s">
        <v>168</v>
      </c>
      <c r="B2314" s="18">
        <v>39028</v>
      </c>
      <c r="C2314" s="4" t="s">
        <v>179</v>
      </c>
      <c r="D2314" s="5">
        <v>2006</v>
      </c>
      <c r="E2314" s="4" t="str">
        <f t="shared" si="431"/>
        <v>WahkiakumGeneral2006</v>
      </c>
      <c r="F2314" s="1">
        <v>2655</v>
      </c>
      <c r="G2314" s="1"/>
      <c r="H2314" s="1"/>
      <c r="I2314" s="1"/>
      <c r="J2314" s="1"/>
      <c r="K2314" s="6">
        <f t="shared" si="432"/>
        <v>0</v>
      </c>
      <c r="M2314" s="1">
        <v>2655</v>
      </c>
      <c r="N2314" s="1">
        <v>1931</v>
      </c>
      <c r="O2314" s="1">
        <v>1871</v>
      </c>
      <c r="P2314" s="1"/>
      <c r="Q2314" s="7"/>
      <c r="R2314" s="1"/>
      <c r="S2314" s="7"/>
      <c r="T2314" s="7"/>
      <c r="U2314" s="7"/>
      <c r="V2314" s="7"/>
      <c r="W2314" s="7"/>
      <c r="X2314" s="1"/>
      <c r="Z2314" s="1"/>
      <c r="AA2314" s="1"/>
      <c r="AB2314" s="1">
        <v>17</v>
      </c>
      <c r="AC2314" s="1"/>
      <c r="AD2314" s="7"/>
      <c r="AE2314" s="7"/>
      <c r="AF2314" s="7"/>
      <c r="AG2314" s="7"/>
      <c r="AH2314" s="1"/>
      <c r="AI2314" s="1"/>
      <c r="AJ2314" s="7"/>
      <c r="AK2314" s="7"/>
      <c r="AL2314" s="7"/>
      <c r="AM2314" s="7"/>
      <c r="AN2314" s="1"/>
      <c r="AO2314" s="1"/>
      <c r="AP2314" s="1"/>
      <c r="AQ2314" s="1">
        <v>0</v>
      </c>
      <c r="AR2314" s="1"/>
      <c r="AS2314" s="7"/>
      <c r="AT2314" s="7"/>
      <c r="AU2314" s="7"/>
      <c r="AV2314" s="7"/>
      <c r="AW2314" s="1"/>
      <c r="AX2314" s="1"/>
      <c r="AY2314" s="7"/>
      <c r="AZ2314" s="1"/>
      <c r="BA2314" s="7"/>
      <c r="BB2314" s="7"/>
      <c r="BC2314" s="7"/>
      <c r="BD2314" s="7"/>
      <c r="BE2314" s="7"/>
      <c r="BF2314" s="7"/>
      <c r="BG2314" s="3"/>
      <c r="BH2314" s="7"/>
      <c r="BI2314" s="7"/>
      <c r="BJ2314" s="7"/>
      <c r="BK2314" s="1"/>
      <c r="BL2314" s="1"/>
      <c r="BM2314" s="1"/>
      <c r="BN2314" s="7"/>
      <c r="BO2314" s="7"/>
      <c r="BP2314" s="1"/>
      <c r="BQ2314" s="7"/>
      <c r="BR2314" s="1"/>
      <c r="BS2314" s="1"/>
      <c r="BT2314" s="1"/>
      <c r="BU2314" s="1"/>
      <c r="BV2314" s="1">
        <v>0</v>
      </c>
      <c r="BW2314" s="1"/>
    </row>
    <row r="2315" spans="1:75">
      <c r="A2315" s="4" t="s">
        <v>170</v>
      </c>
      <c r="B2315" s="18">
        <v>39028</v>
      </c>
      <c r="C2315" s="4" t="s">
        <v>179</v>
      </c>
      <c r="D2315" s="5">
        <v>2006</v>
      </c>
      <c r="E2315" s="4" t="str">
        <f t="shared" si="431"/>
        <v>Walla WallaGeneral2006</v>
      </c>
      <c r="F2315" s="1">
        <v>26921</v>
      </c>
      <c r="G2315" s="1"/>
      <c r="H2315" s="1"/>
      <c r="I2315" s="1"/>
      <c r="J2315" s="1"/>
      <c r="K2315" s="6">
        <f t="shared" si="432"/>
        <v>0</v>
      </c>
      <c r="M2315" s="1">
        <v>30579</v>
      </c>
      <c r="N2315" s="1">
        <v>18441</v>
      </c>
      <c r="O2315" s="1">
        <v>18302</v>
      </c>
      <c r="P2315" s="1"/>
      <c r="Q2315" s="7"/>
      <c r="R2315" s="1"/>
      <c r="S2315" s="7"/>
      <c r="T2315" s="7"/>
      <c r="U2315" s="7"/>
      <c r="V2315" s="7"/>
      <c r="W2315" s="7"/>
      <c r="X2315" s="1"/>
      <c r="Z2315" s="1"/>
      <c r="AA2315" s="1"/>
      <c r="AB2315" s="1">
        <v>20</v>
      </c>
      <c r="AC2315" s="1"/>
      <c r="AD2315" s="7"/>
      <c r="AE2315" s="7"/>
      <c r="AF2315" s="7"/>
      <c r="AG2315" s="7"/>
      <c r="AH2315" s="1"/>
      <c r="AI2315" s="1"/>
      <c r="AJ2315" s="7"/>
      <c r="AK2315" s="7"/>
      <c r="AL2315" s="7"/>
      <c r="AM2315" s="7"/>
      <c r="AN2315" s="1"/>
      <c r="AO2315" s="1"/>
      <c r="AP2315" s="1"/>
      <c r="AQ2315" s="1">
        <v>37</v>
      </c>
      <c r="AR2315" s="1"/>
      <c r="AS2315" s="7"/>
      <c r="AT2315" s="7"/>
      <c r="AU2315" s="7"/>
      <c r="AV2315" s="7"/>
      <c r="AW2315" s="1"/>
      <c r="AX2315" s="1"/>
      <c r="AY2315" s="7"/>
      <c r="AZ2315" s="1"/>
      <c r="BA2315" s="7"/>
      <c r="BB2315" s="7"/>
      <c r="BC2315" s="7"/>
      <c r="BD2315" s="7"/>
      <c r="BE2315" s="7"/>
      <c r="BF2315" s="7"/>
      <c r="BG2315" s="3"/>
      <c r="BH2315" s="7"/>
      <c r="BI2315" s="7"/>
      <c r="BJ2315" s="7"/>
      <c r="BK2315" s="1"/>
      <c r="BL2315" s="1"/>
      <c r="BM2315" s="1"/>
      <c r="BN2315" s="7"/>
      <c r="BO2315" s="7"/>
      <c r="BP2315" s="1"/>
      <c r="BQ2315" s="7"/>
      <c r="BR2315" s="1"/>
      <c r="BS2315" s="1"/>
      <c r="BT2315" s="1"/>
      <c r="BU2315" s="1"/>
      <c r="BV2315" s="1">
        <v>0</v>
      </c>
      <c r="BW2315" s="1"/>
    </row>
    <row r="2316" spans="1:75">
      <c r="A2316" s="4" t="s">
        <v>1247</v>
      </c>
      <c r="B2316" s="18">
        <v>39028</v>
      </c>
      <c r="C2316" s="4" t="s">
        <v>179</v>
      </c>
      <c r="D2316" s="5">
        <v>2006</v>
      </c>
      <c r="E2316" s="4" t="str">
        <f t="shared" si="431"/>
        <v>Whatcom*General2006</v>
      </c>
      <c r="F2316" s="1">
        <v>102819</v>
      </c>
      <c r="G2316" s="1"/>
      <c r="H2316" s="1"/>
      <c r="I2316" s="1"/>
      <c r="J2316" s="1"/>
      <c r="K2316" s="6">
        <f t="shared" si="432"/>
        <v>0</v>
      </c>
      <c r="M2316" s="1">
        <v>104916</v>
      </c>
      <c r="N2316" s="1">
        <v>71910</v>
      </c>
      <c r="O2316" s="1">
        <v>69735</v>
      </c>
      <c r="P2316" s="1"/>
      <c r="Q2316" s="7"/>
      <c r="R2316" s="1"/>
      <c r="S2316" s="7"/>
      <c r="T2316" s="7"/>
      <c r="U2316" s="7"/>
      <c r="V2316" s="7"/>
      <c r="W2316" s="7"/>
      <c r="X2316" s="1"/>
      <c r="Z2316" s="1"/>
      <c r="AA2316" s="1"/>
      <c r="AB2316" s="1">
        <v>234</v>
      </c>
      <c r="AC2316" s="1"/>
      <c r="AD2316" s="7"/>
      <c r="AE2316" s="7"/>
      <c r="AF2316" s="7"/>
      <c r="AG2316" s="7"/>
      <c r="AH2316" s="1"/>
      <c r="AI2316" s="1"/>
      <c r="AJ2316" s="7"/>
      <c r="AK2316" s="7"/>
      <c r="AL2316" s="7"/>
      <c r="AM2316" s="7"/>
      <c r="AN2316" s="1"/>
      <c r="AO2316" s="1"/>
      <c r="AP2316" s="1"/>
      <c r="AQ2316" s="1">
        <v>47</v>
      </c>
      <c r="AR2316" s="1"/>
      <c r="AS2316" s="7"/>
      <c r="AT2316" s="7"/>
      <c r="AU2316" s="7"/>
      <c r="AV2316" s="7"/>
      <c r="AW2316" s="1"/>
      <c r="AX2316" s="1"/>
      <c r="AY2316" s="7"/>
      <c r="AZ2316" s="1"/>
      <c r="BA2316" s="7"/>
      <c r="BB2316" s="7"/>
      <c r="BC2316" s="7"/>
      <c r="BD2316" s="7"/>
      <c r="BE2316" s="7"/>
      <c r="BF2316" s="7"/>
      <c r="BG2316" s="3"/>
      <c r="BH2316" s="7"/>
      <c r="BI2316" s="7"/>
      <c r="BJ2316" s="7"/>
      <c r="BK2316" s="1"/>
      <c r="BL2316" s="1"/>
      <c r="BM2316" s="1"/>
      <c r="BN2316" s="7"/>
      <c r="BO2316" s="7"/>
      <c r="BP2316" s="1"/>
      <c r="BQ2316" s="7"/>
      <c r="BR2316" s="1"/>
      <c r="BS2316" s="1"/>
      <c r="BT2316" s="1"/>
      <c r="BU2316" s="1"/>
      <c r="BV2316" s="1">
        <v>0</v>
      </c>
      <c r="BW2316" s="1"/>
    </row>
    <row r="2317" spans="1:75">
      <c r="A2317" s="4" t="s">
        <v>174</v>
      </c>
      <c r="B2317" s="18">
        <v>39028</v>
      </c>
      <c r="C2317" s="4" t="s">
        <v>179</v>
      </c>
      <c r="D2317" s="5">
        <v>2006</v>
      </c>
      <c r="E2317" s="4" t="str">
        <f t="shared" si="431"/>
        <v>WhitmanGeneral2006</v>
      </c>
      <c r="F2317" s="1">
        <v>17968</v>
      </c>
      <c r="G2317" s="1"/>
      <c r="H2317" s="1"/>
      <c r="I2317" s="1"/>
      <c r="J2317" s="1"/>
      <c r="K2317" s="6">
        <f t="shared" si="432"/>
        <v>0</v>
      </c>
      <c r="M2317" s="1">
        <v>18362</v>
      </c>
      <c r="N2317" s="1">
        <v>13105</v>
      </c>
      <c r="O2317" s="1">
        <v>13039</v>
      </c>
      <c r="P2317" s="1"/>
      <c r="Q2317" s="7"/>
      <c r="R2317" s="1"/>
      <c r="S2317" s="7"/>
      <c r="T2317" s="7"/>
      <c r="U2317" s="7"/>
      <c r="V2317" s="7"/>
      <c r="W2317" s="7"/>
      <c r="X2317" s="1"/>
      <c r="Z2317" s="1"/>
      <c r="AA2317" s="1"/>
      <c r="AB2317" s="1">
        <v>52</v>
      </c>
      <c r="AC2317" s="1"/>
      <c r="AD2317" s="7"/>
      <c r="AE2317" s="7"/>
      <c r="AF2317" s="7"/>
      <c r="AG2317" s="7"/>
      <c r="AH2317" s="1"/>
      <c r="AI2317" s="1"/>
      <c r="AJ2317" s="7"/>
      <c r="AK2317" s="7"/>
      <c r="AL2317" s="7"/>
      <c r="AM2317" s="7"/>
      <c r="AN2317" s="1"/>
      <c r="AO2317" s="1"/>
      <c r="AP2317" s="1"/>
      <c r="AQ2317" s="1">
        <v>165</v>
      </c>
      <c r="AR2317" s="1"/>
      <c r="AS2317" s="7"/>
      <c r="AT2317" s="7"/>
      <c r="AU2317" s="7"/>
      <c r="AV2317" s="7"/>
      <c r="AW2317" s="1"/>
      <c r="AX2317" s="1"/>
      <c r="AY2317" s="7"/>
      <c r="AZ2317" s="1"/>
      <c r="BA2317" s="7"/>
      <c r="BB2317" s="7"/>
      <c r="BC2317" s="7"/>
      <c r="BD2317" s="7"/>
      <c r="BE2317" s="7"/>
      <c r="BF2317" s="7"/>
      <c r="BG2317" s="3"/>
      <c r="BH2317" s="7"/>
      <c r="BI2317" s="7"/>
      <c r="BJ2317" s="7"/>
      <c r="BK2317" s="1"/>
      <c r="BL2317" s="1"/>
      <c r="BM2317" s="1"/>
      <c r="BN2317" s="7"/>
      <c r="BO2317" s="7"/>
      <c r="BP2317" s="1"/>
      <c r="BQ2317" s="7"/>
      <c r="BR2317" s="1"/>
      <c r="BS2317" s="1"/>
      <c r="BT2317" s="1"/>
      <c r="BU2317" s="1"/>
      <c r="BV2317" s="1">
        <v>0</v>
      </c>
      <c r="BW2317" s="1"/>
    </row>
    <row r="2318" spans="1:75">
      <c r="A2318" s="4" t="s">
        <v>176</v>
      </c>
      <c r="B2318" s="18">
        <v>39028</v>
      </c>
      <c r="C2318" s="4" t="s">
        <v>179</v>
      </c>
      <c r="D2318" s="5">
        <v>2006</v>
      </c>
      <c r="E2318" s="4" t="str">
        <f t="shared" si="431"/>
        <v>YakimaGeneral2006</v>
      </c>
      <c r="F2318" s="1">
        <v>91722</v>
      </c>
      <c r="G2318" s="1"/>
      <c r="H2318" s="1"/>
      <c r="I2318" s="1"/>
      <c r="J2318" s="1"/>
      <c r="K2318" s="6">
        <f t="shared" si="432"/>
        <v>0</v>
      </c>
      <c r="M2318" s="1">
        <v>91722</v>
      </c>
      <c r="N2318" s="1">
        <v>55773</v>
      </c>
      <c r="O2318" s="1">
        <v>55517</v>
      </c>
      <c r="P2318" s="1"/>
      <c r="Q2318" s="7"/>
      <c r="R2318" s="1"/>
      <c r="S2318" s="7"/>
      <c r="T2318" s="7"/>
      <c r="U2318" s="7"/>
      <c r="V2318" s="7"/>
      <c r="W2318" s="7"/>
      <c r="X2318" s="1"/>
      <c r="Z2318" s="1"/>
      <c r="AA2318" s="1"/>
      <c r="AB2318" s="1">
        <v>273</v>
      </c>
      <c r="AC2318" s="1"/>
      <c r="AD2318" s="7"/>
      <c r="AE2318" s="7"/>
      <c r="AF2318" s="7"/>
      <c r="AG2318" s="7"/>
      <c r="AH2318" s="1"/>
      <c r="AI2318" s="1"/>
      <c r="AJ2318" s="7"/>
      <c r="AK2318" s="7"/>
      <c r="AL2318" s="7"/>
      <c r="AM2318" s="7"/>
      <c r="AN2318" s="1"/>
      <c r="AO2318" s="1"/>
      <c r="AP2318" s="1"/>
      <c r="AQ2318" s="1">
        <v>49</v>
      </c>
      <c r="AR2318" s="1"/>
      <c r="AS2318" s="7"/>
      <c r="AT2318" s="7"/>
      <c r="AU2318" s="7"/>
      <c r="AV2318" s="7"/>
      <c r="AW2318" s="1"/>
      <c r="AX2318" s="1"/>
      <c r="AY2318" s="7"/>
      <c r="AZ2318" s="1"/>
      <c r="BA2318" s="7"/>
      <c r="BB2318" s="7"/>
      <c r="BC2318" s="7"/>
      <c r="BD2318" s="7"/>
      <c r="BE2318" s="7"/>
      <c r="BF2318" s="7"/>
      <c r="BG2318" s="3"/>
      <c r="BH2318" s="7"/>
      <c r="BI2318" s="7"/>
      <c r="BJ2318" s="7"/>
      <c r="BK2318" s="1"/>
      <c r="BL2318" s="1"/>
      <c r="BM2318" s="1"/>
      <c r="BN2318" s="7"/>
      <c r="BO2318" s="7"/>
      <c r="BP2318" s="1"/>
      <c r="BQ2318" s="7"/>
      <c r="BR2318" s="1"/>
      <c r="BS2318" s="1"/>
      <c r="BT2318" s="1"/>
      <c r="BU2318" s="1"/>
      <c r="BV2318" s="1">
        <v>18</v>
      </c>
      <c r="BW2318" s="1"/>
    </row>
    <row r="2319" spans="1:75">
      <c r="A2319" s="21" t="s">
        <v>178</v>
      </c>
      <c r="B2319" s="22">
        <v>39028</v>
      </c>
      <c r="C2319" s="21" t="s">
        <v>179</v>
      </c>
      <c r="D2319" s="23">
        <v>2006</v>
      </c>
      <c r="E2319" s="21" t="str">
        <f t="shared" si="431"/>
        <v>z-TotalsGeneral2006</v>
      </c>
      <c r="F2319" s="29">
        <v>3264511</v>
      </c>
      <c r="G2319" s="29"/>
      <c r="H2319" s="29"/>
      <c r="I2319" s="29"/>
      <c r="J2319" s="29"/>
      <c r="K2319" s="6">
        <f t="shared" si="432"/>
        <v>0</v>
      </c>
      <c r="L2319" s="21"/>
      <c r="M2319" s="29">
        <v>2805764</v>
      </c>
      <c r="N2319" s="29">
        <v>1887534</v>
      </c>
      <c r="O2319" s="29">
        <v>1864317</v>
      </c>
      <c r="P2319" s="29"/>
      <c r="Q2319" s="7"/>
      <c r="R2319" s="29"/>
      <c r="S2319" s="7"/>
      <c r="T2319" s="7"/>
      <c r="U2319" s="7"/>
      <c r="V2319" s="7"/>
      <c r="W2319" s="7"/>
      <c r="X2319" s="29"/>
      <c r="Y2319" s="38"/>
      <c r="Z2319" s="29"/>
      <c r="AA2319" s="29"/>
      <c r="AB2319" s="29">
        <v>16046</v>
      </c>
      <c r="AC2319" s="29"/>
      <c r="AD2319" s="7"/>
      <c r="AE2319" s="7"/>
      <c r="AF2319" s="7"/>
      <c r="AG2319" s="7"/>
      <c r="AH2319" s="29"/>
      <c r="AI2319" s="29"/>
      <c r="AJ2319" s="7"/>
      <c r="AK2319" s="7"/>
      <c r="AL2319" s="7"/>
      <c r="AM2319" s="7"/>
      <c r="AN2319" s="29"/>
      <c r="AO2319" s="29"/>
      <c r="AP2319" s="29"/>
      <c r="AQ2319" s="29">
        <v>16050</v>
      </c>
      <c r="AR2319" s="29"/>
      <c r="AS2319" s="7"/>
      <c r="AT2319" s="7"/>
      <c r="AU2319" s="7"/>
      <c r="AV2319" s="7"/>
      <c r="AW2319" s="29"/>
      <c r="AX2319" s="29"/>
      <c r="AY2319" s="7"/>
      <c r="AZ2319" s="29"/>
      <c r="BA2319" s="7"/>
      <c r="BB2319" s="7"/>
      <c r="BC2319" s="7"/>
      <c r="BD2319" s="7"/>
      <c r="BE2319" s="7"/>
      <c r="BF2319" s="7"/>
      <c r="BG2319" s="29"/>
      <c r="BH2319" s="7"/>
      <c r="BI2319" s="7"/>
      <c r="BJ2319" s="7"/>
      <c r="BK2319" s="29"/>
      <c r="BL2319" s="29"/>
      <c r="BM2319" s="29"/>
      <c r="BN2319" s="7"/>
      <c r="BO2319" s="7"/>
      <c r="BP2319" s="29"/>
      <c r="BQ2319" s="7"/>
      <c r="BR2319" s="29"/>
      <c r="BS2319" s="29"/>
      <c r="BT2319" s="29"/>
      <c r="BU2319" s="29"/>
      <c r="BV2319" s="29">
        <v>226279</v>
      </c>
      <c r="BW2319" s="29"/>
    </row>
    <row r="2320" spans="1:75">
      <c r="A2320" s="4" t="s">
        <v>98</v>
      </c>
      <c r="B2320" s="18">
        <v>38979</v>
      </c>
      <c r="C2320" s="4" t="s">
        <v>220</v>
      </c>
      <c r="D2320" s="5">
        <v>2006</v>
      </c>
      <c r="E2320" s="4" t="str">
        <f t="shared" si="431"/>
        <v>AdamsPrimary2006</v>
      </c>
      <c r="F2320" s="4">
        <v>6036</v>
      </c>
      <c r="K2320" s="6">
        <f t="shared" si="432"/>
        <v>0</v>
      </c>
      <c r="O2320" s="4">
        <v>2425</v>
      </c>
      <c r="Q2320" s="6"/>
      <c r="S2320" s="6"/>
      <c r="T2320" s="6"/>
      <c r="U2320" s="6"/>
      <c r="V2320" s="6"/>
      <c r="W2320" s="6"/>
      <c r="AD2320" s="6"/>
      <c r="AE2320" s="6"/>
      <c r="AF2320" s="6"/>
      <c r="AG2320" s="6"/>
      <c r="AJ2320" s="6"/>
      <c r="AK2320" s="6"/>
      <c r="AL2320" s="6"/>
      <c r="AM2320" s="6"/>
      <c r="AS2320" s="6"/>
      <c r="AT2320" s="6"/>
      <c r="AU2320" s="6"/>
      <c r="AV2320" s="6"/>
      <c r="AY2320" s="6"/>
      <c r="BA2320" s="6"/>
      <c r="BB2320" s="6"/>
      <c r="BC2320" s="6"/>
      <c r="BD2320" s="6"/>
      <c r="BE2320" s="6"/>
      <c r="BF2320" s="6"/>
      <c r="BH2320" s="6"/>
      <c r="BI2320" s="6"/>
      <c r="BJ2320" s="6"/>
      <c r="BN2320" s="6"/>
      <c r="BO2320" s="6"/>
      <c r="BQ2320" s="6"/>
    </row>
    <row r="2321" spans="1:69">
      <c r="A2321" s="4" t="s">
        <v>101</v>
      </c>
      <c r="B2321" s="18">
        <v>38979</v>
      </c>
      <c r="C2321" s="4" t="s">
        <v>220</v>
      </c>
      <c r="D2321" s="5">
        <v>2006</v>
      </c>
      <c r="E2321" s="4" t="str">
        <f t="shared" si="431"/>
        <v>AsotinPrimary2006</v>
      </c>
      <c r="F2321" s="4">
        <v>11367</v>
      </c>
      <c r="K2321" s="6">
        <f t="shared" si="432"/>
        <v>0</v>
      </c>
      <c r="O2321" s="4">
        <v>5502</v>
      </c>
      <c r="Q2321" s="6"/>
      <c r="S2321" s="6"/>
      <c r="T2321" s="6"/>
      <c r="U2321" s="6"/>
      <c r="V2321" s="6"/>
      <c r="W2321" s="6"/>
      <c r="AD2321" s="6"/>
      <c r="AE2321" s="6"/>
      <c r="AF2321" s="6"/>
      <c r="AG2321" s="6"/>
      <c r="AJ2321" s="6"/>
      <c r="AK2321" s="6"/>
      <c r="AL2321" s="6"/>
      <c r="AM2321" s="6"/>
      <c r="AS2321" s="6"/>
      <c r="AT2321" s="6"/>
      <c r="AU2321" s="6"/>
      <c r="AV2321" s="6"/>
      <c r="AY2321" s="6"/>
      <c r="BA2321" s="6"/>
      <c r="BB2321" s="6"/>
      <c r="BC2321" s="6"/>
      <c r="BD2321" s="6"/>
      <c r="BE2321" s="6"/>
      <c r="BF2321" s="6"/>
      <c r="BH2321" s="6"/>
      <c r="BI2321" s="6"/>
      <c r="BJ2321" s="6"/>
      <c r="BN2321" s="6"/>
      <c r="BO2321" s="6"/>
      <c r="BQ2321" s="6"/>
    </row>
    <row r="2322" spans="1:69">
      <c r="A2322" s="4" t="s">
        <v>103</v>
      </c>
      <c r="B2322" s="18">
        <v>38979</v>
      </c>
      <c r="C2322" s="4" t="s">
        <v>220</v>
      </c>
      <c r="D2322" s="5">
        <v>2006</v>
      </c>
      <c r="E2322" s="4" t="str">
        <f t="shared" si="431"/>
        <v>BentonPrimary2006</v>
      </c>
      <c r="F2322" s="4">
        <v>75947</v>
      </c>
      <c r="K2322" s="6">
        <f t="shared" si="432"/>
        <v>0</v>
      </c>
      <c r="O2322" s="4">
        <v>29037</v>
      </c>
      <c r="Q2322" s="6"/>
      <c r="S2322" s="6"/>
      <c r="T2322" s="6"/>
      <c r="U2322" s="6"/>
      <c r="V2322" s="6"/>
      <c r="W2322" s="6"/>
      <c r="AD2322" s="6"/>
      <c r="AE2322" s="6"/>
      <c r="AF2322" s="6"/>
      <c r="AG2322" s="6"/>
      <c r="AJ2322" s="6"/>
      <c r="AK2322" s="6"/>
      <c r="AL2322" s="6"/>
      <c r="AM2322" s="6"/>
      <c r="AS2322" s="6"/>
      <c r="AT2322" s="6"/>
      <c r="AU2322" s="6"/>
      <c r="AV2322" s="6"/>
      <c r="AY2322" s="6"/>
      <c r="BA2322" s="6"/>
      <c r="BB2322" s="6"/>
      <c r="BC2322" s="6"/>
      <c r="BD2322" s="6"/>
      <c r="BE2322" s="6"/>
      <c r="BF2322" s="6"/>
      <c r="BH2322" s="6"/>
      <c r="BI2322" s="6"/>
      <c r="BJ2322" s="6"/>
      <c r="BN2322" s="6"/>
      <c r="BO2322" s="6"/>
      <c r="BQ2322" s="6"/>
    </row>
    <row r="2323" spans="1:69">
      <c r="A2323" s="4" t="s">
        <v>105</v>
      </c>
      <c r="B2323" s="18">
        <v>38979</v>
      </c>
      <c r="C2323" s="4" t="s">
        <v>220</v>
      </c>
      <c r="D2323" s="5">
        <v>2006</v>
      </c>
      <c r="E2323" s="4" t="str">
        <f t="shared" si="431"/>
        <v>ChelanPrimary2006</v>
      </c>
      <c r="F2323" s="4">
        <v>35215</v>
      </c>
      <c r="K2323" s="6">
        <f t="shared" si="432"/>
        <v>0</v>
      </c>
      <c r="O2323" s="4">
        <v>15545</v>
      </c>
      <c r="Q2323" s="6"/>
      <c r="S2323" s="6"/>
      <c r="T2323" s="6"/>
      <c r="U2323" s="6"/>
      <c r="V2323" s="6"/>
      <c r="W2323" s="6"/>
      <c r="AD2323" s="6"/>
      <c r="AE2323" s="6"/>
      <c r="AF2323" s="6"/>
      <c r="AG2323" s="6"/>
      <c r="AJ2323" s="6"/>
      <c r="AK2323" s="6"/>
      <c r="AL2323" s="6"/>
      <c r="AM2323" s="6"/>
      <c r="AS2323" s="6"/>
      <c r="AT2323" s="6"/>
      <c r="AU2323" s="6"/>
      <c r="AV2323" s="6"/>
      <c r="AY2323" s="6"/>
      <c r="BA2323" s="6"/>
      <c r="BB2323" s="6"/>
      <c r="BC2323" s="6"/>
      <c r="BD2323" s="6"/>
      <c r="BE2323" s="6"/>
      <c r="BF2323" s="6"/>
      <c r="BH2323" s="6"/>
      <c r="BI2323" s="6"/>
      <c r="BJ2323" s="6"/>
      <c r="BN2323" s="6"/>
      <c r="BO2323" s="6"/>
      <c r="BQ2323" s="6"/>
    </row>
    <row r="2324" spans="1:69">
      <c r="A2324" s="4" t="s">
        <v>107</v>
      </c>
      <c r="B2324" s="18">
        <v>38979</v>
      </c>
      <c r="C2324" s="4" t="s">
        <v>220</v>
      </c>
      <c r="D2324" s="5">
        <v>2006</v>
      </c>
      <c r="E2324" s="4" t="str">
        <f t="shared" si="431"/>
        <v>ClallamPrimary2006</v>
      </c>
      <c r="F2324" s="4">
        <v>42800</v>
      </c>
      <c r="K2324" s="6">
        <f t="shared" si="432"/>
        <v>0</v>
      </c>
      <c r="O2324" s="4">
        <v>19918</v>
      </c>
      <c r="Q2324" s="6"/>
      <c r="S2324" s="6"/>
      <c r="T2324" s="6"/>
      <c r="U2324" s="6"/>
      <c r="V2324" s="6"/>
      <c r="W2324" s="6"/>
      <c r="AD2324" s="6"/>
      <c r="AE2324" s="6"/>
      <c r="AF2324" s="6"/>
      <c r="AG2324" s="6"/>
      <c r="AJ2324" s="6"/>
      <c r="AK2324" s="6"/>
      <c r="AL2324" s="6"/>
      <c r="AM2324" s="6"/>
      <c r="AS2324" s="6"/>
      <c r="AT2324" s="6"/>
      <c r="AU2324" s="6"/>
      <c r="AV2324" s="6"/>
      <c r="AY2324" s="6"/>
      <c r="BA2324" s="6"/>
      <c r="BB2324" s="6"/>
      <c r="BC2324" s="6"/>
      <c r="BD2324" s="6"/>
      <c r="BE2324" s="6"/>
      <c r="BF2324" s="6"/>
      <c r="BH2324" s="6"/>
      <c r="BI2324" s="6"/>
      <c r="BJ2324" s="6"/>
      <c r="BN2324" s="6"/>
      <c r="BO2324" s="6"/>
      <c r="BQ2324" s="6"/>
    </row>
    <row r="2325" spans="1:69">
      <c r="A2325" s="4" t="s">
        <v>109</v>
      </c>
      <c r="B2325" s="18">
        <v>38979</v>
      </c>
      <c r="C2325" s="4" t="s">
        <v>220</v>
      </c>
      <c r="D2325" s="5">
        <v>2006</v>
      </c>
      <c r="E2325" s="4" t="str">
        <f t="shared" si="431"/>
        <v>ClarkPrimary2006</v>
      </c>
      <c r="F2325" s="4">
        <v>187861</v>
      </c>
      <c r="K2325" s="6">
        <f t="shared" si="432"/>
        <v>0</v>
      </c>
      <c r="O2325" s="4">
        <v>67149</v>
      </c>
      <c r="Q2325" s="6"/>
      <c r="S2325" s="6"/>
      <c r="T2325" s="6"/>
      <c r="U2325" s="6"/>
      <c r="V2325" s="6"/>
      <c r="W2325" s="6"/>
      <c r="AD2325" s="6"/>
      <c r="AE2325" s="6"/>
      <c r="AF2325" s="6"/>
      <c r="AG2325" s="6"/>
      <c r="AJ2325" s="6"/>
      <c r="AK2325" s="6"/>
      <c r="AL2325" s="6"/>
      <c r="AM2325" s="6"/>
      <c r="AS2325" s="6"/>
      <c r="AT2325" s="6"/>
      <c r="AU2325" s="6"/>
      <c r="AV2325" s="6"/>
      <c r="AY2325" s="6"/>
      <c r="BA2325" s="6"/>
      <c r="BB2325" s="6"/>
      <c r="BC2325" s="6"/>
      <c r="BD2325" s="6"/>
      <c r="BE2325" s="6"/>
      <c r="BF2325" s="6"/>
      <c r="BH2325" s="6"/>
      <c r="BI2325" s="6"/>
      <c r="BJ2325" s="6"/>
      <c r="BN2325" s="6"/>
      <c r="BO2325" s="6"/>
      <c r="BQ2325" s="6"/>
    </row>
    <row r="2326" spans="1:69">
      <c r="A2326" s="4" t="s">
        <v>111</v>
      </c>
      <c r="B2326" s="18">
        <v>38979</v>
      </c>
      <c r="C2326" s="4" t="s">
        <v>220</v>
      </c>
      <c r="D2326" s="5">
        <v>2006</v>
      </c>
      <c r="E2326" s="4" t="str">
        <f t="shared" si="431"/>
        <v>ColumbiaPrimary2006</v>
      </c>
      <c r="F2326" s="4">
        <v>2469</v>
      </c>
      <c r="K2326" s="6">
        <f t="shared" si="432"/>
        <v>0</v>
      </c>
      <c r="O2326" s="4">
        <v>1354</v>
      </c>
      <c r="Q2326" s="6"/>
      <c r="S2326" s="6"/>
      <c r="T2326" s="6"/>
      <c r="U2326" s="6"/>
      <c r="V2326" s="6"/>
      <c r="W2326" s="6"/>
      <c r="AD2326" s="6"/>
      <c r="AE2326" s="6"/>
      <c r="AF2326" s="6"/>
      <c r="AG2326" s="6"/>
      <c r="AJ2326" s="6"/>
      <c r="AK2326" s="6"/>
      <c r="AL2326" s="6"/>
      <c r="AM2326" s="6"/>
      <c r="AS2326" s="6"/>
      <c r="AT2326" s="6"/>
      <c r="AU2326" s="6"/>
      <c r="AV2326" s="6"/>
      <c r="AY2326" s="6"/>
      <c r="BA2326" s="6"/>
      <c r="BB2326" s="6"/>
      <c r="BC2326" s="6"/>
      <c r="BD2326" s="6"/>
      <c r="BE2326" s="6"/>
      <c r="BF2326" s="6"/>
      <c r="BH2326" s="6"/>
      <c r="BI2326" s="6"/>
      <c r="BJ2326" s="6"/>
      <c r="BN2326" s="6"/>
      <c r="BO2326" s="6"/>
      <c r="BQ2326" s="6"/>
    </row>
    <row r="2327" spans="1:69">
      <c r="A2327" s="4" t="s">
        <v>113</v>
      </c>
      <c r="B2327" s="18">
        <v>38979</v>
      </c>
      <c r="C2327" s="4" t="s">
        <v>220</v>
      </c>
      <c r="D2327" s="5">
        <v>2006</v>
      </c>
      <c r="E2327" s="4" t="str">
        <f t="shared" si="431"/>
        <v>CowlitzPrimary2006</v>
      </c>
      <c r="F2327" s="4">
        <v>53466</v>
      </c>
      <c r="K2327" s="6">
        <f t="shared" si="432"/>
        <v>0</v>
      </c>
      <c r="O2327" s="4">
        <v>17336</v>
      </c>
      <c r="Q2327" s="6"/>
      <c r="S2327" s="6"/>
      <c r="T2327" s="6"/>
      <c r="U2327" s="6"/>
      <c r="V2327" s="6"/>
      <c r="W2327" s="6"/>
      <c r="AD2327" s="6"/>
      <c r="AE2327" s="6"/>
      <c r="AF2327" s="6"/>
      <c r="AG2327" s="6"/>
      <c r="AJ2327" s="6"/>
      <c r="AK2327" s="6"/>
      <c r="AL2327" s="6"/>
      <c r="AM2327" s="6"/>
      <c r="AS2327" s="6"/>
      <c r="AT2327" s="6"/>
      <c r="AU2327" s="6"/>
      <c r="AV2327" s="6"/>
      <c r="AY2327" s="6"/>
      <c r="BA2327" s="6"/>
      <c r="BB2327" s="6"/>
      <c r="BC2327" s="6"/>
      <c r="BD2327" s="6"/>
      <c r="BE2327" s="6"/>
      <c r="BF2327" s="6"/>
      <c r="BH2327" s="6"/>
      <c r="BI2327" s="6"/>
      <c r="BJ2327" s="6"/>
      <c r="BN2327" s="6"/>
      <c r="BO2327" s="6"/>
      <c r="BQ2327" s="6"/>
    </row>
    <row r="2328" spans="1:69">
      <c r="A2328" s="4" t="s">
        <v>115</v>
      </c>
      <c r="B2328" s="18">
        <v>38979</v>
      </c>
      <c r="C2328" s="4" t="s">
        <v>220</v>
      </c>
      <c r="D2328" s="5">
        <v>2006</v>
      </c>
      <c r="E2328" s="4" t="str">
        <f t="shared" si="431"/>
        <v>DouglasPrimary2006</v>
      </c>
      <c r="F2328" s="4">
        <v>17137</v>
      </c>
      <c r="K2328" s="6">
        <f t="shared" si="432"/>
        <v>0</v>
      </c>
      <c r="O2328" s="4">
        <v>8673</v>
      </c>
      <c r="Q2328" s="6"/>
      <c r="S2328" s="6"/>
      <c r="T2328" s="6"/>
      <c r="U2328" s="6"/>
      <c r="V2328" s="6"/>
      <c r="W2328" s="6"/>
      <c r="AD2328" s="6"/>
      <c r="AE2328" s="6"/>
      <c r="AF2328" s="6"/>
      <c r="AG2328" s="6"/>
      <c r="AJ2328" s="6"/>
      <c r="AK2328" s="6"/>
      <c r="AL2328" s="6"/>
      <c r="AM2328" s="6"/>
      <c r="AS2328" s="6"/>
      <c r="AT2328" s="6"/>
      <c r="AU2328" s="6"/>
      <c r="AV2328" s="6"/>
      <c r="AY2328" s="6"/>
      <c r="BA2328" s="6"/>
      <c r="BB2328" s="6"/>
      <c r="BC2328" s="6"/>
      <c r="BD2328" s="6"/>
      <c r="BE2328" s="6"/>
      <c r="BF2328" s="6"/>
      <c r="BH2328" s="6"/>
      <c r="BI2328" s="6"/>
      <c r="BJ2328" s="6"/>
      <c r="BN2328" s="6"/>
      <c r="BO2328" s="6"/>
      <c r="BQ2328" s="6"/>
    </row>
    <row r="2329" spans="1:69">
      <c r="A2329" s="4" t="s">
        <v>117</v>
      </c>
      <c r="B2329" s="18">
        <v>38979</v>
      </c>
      <c r="C2329" s="4" t="s">
        <v>220</v>
      </c>
      <c r="D2329" s="5">
        <v>2006</v>
      </c>
      <c r="E2329" s="4" t="str">
        <f t="shared" si="431"/>
        <v>FerryPrimary2006</v>
      </c>
      <c r="F2329" s="4">
        <v>4001</v>
      </c>
      <c r="K2329" s="6">
        <f t="shared" si="432"/>
        <v>0</v>
      </c>
      <c r="O2329" s="4">
        <v>2120</v>
      </c>
      <c r="Q2329" s="6"/>
      <c r="S2329" s="6"/>
      <c r="T2329" s="6"/>
      <c r="U2329" s="6"/>
      <c r="V2329" s="6"/>
      <c r="W2329" s="6"/>
      <c r="AD2329" s="6"/>
      <c r="AE2329" s="6"/>
      <c r="AF2329" s="6"/>
      <c r="AG2329" s="6"/>
      <c r="AJ2329" s="6"/>
      <c r="AK2329" s="6"/>
      <c r="AL2329" s="6"/>
      <c r="AM2329" s="6"/>
      <c r="AS2329" s="6"/>
      <c r="AT2329" s="6"/>
      <c r="AU2329" s="6"/>
      <c r="AV2329" s="6"/>
      <c r="AY2329" s="6"/>
      <c r="BA2329" s="6"/>
      <c r="BB2329" s="6"/>
      <c r="BC2329" s="6"/>
      <c r="BD2329" s="6"/>
      <c r="BE2329" s="6"/>
      <c r="BF2329" s="6"/>
      <c r="BH2329" s="6"/>
      <c r="BI2329" s="6"/>
      <c r="BJ2329" s="6"/>
      <c r="BN2329" s="6"/>
      <c r="BO2329" s="6"/>
      <c r="BQ2329" s="6"/>
    </row>
    <row r="2330" spans="1:69">
      <c r="A2330" s="4" t="s">
        <v>119</v>
      </c>
      <c r="B2330" s="18">
        <v>38979</v>
      </c>
      <c r="C2330" s="4" t="s">
        <v>220</v>
      </c>
      <c r="D2330" s="5">
        <v>2006</v>
      </c>
      <c r="E2330" s="4" t="str">
        <f t="shared" si="431"/>
        <v>FranklinPrimary2006</v>
      </c>
      <c r="F2330" s="4">
        <v>20274</v>
      </c>
      <c r="K2330" s="6">
        <f t="shared" si="432"/>
        <v>0</v>
      </c>
      <c r="O2330" s="4">
        <v>8172</v>
      </c>
      <c r="Q2330" s="6"/>
      <c r="S2330" s="6"/>
      <c r="T2330" s="6"/>
      <c r="U2330" s="6"/>
      <c r="V2330" s="6"/>
      <c r="W2330" s="6"/>
      <c r="AD2330" s="6"/>
      <c r="AE2330" s="6"/>
      <c r="AF2330" s="6"/>
      <c r="AG2330" s="6"/>
      <c r="AJ2330" s="6"/>
      <c r="AK2330" s="6"/>
      <c r="AL2330" s="6"/>
      <c r="AM2330" s="6"/>
      <c r="AS2330" s="6"/>
      <c r="AT2330" s="6"/>
      <c r="AU2330" s="6"/>
      <c r="AV2330" s="6"/>
      <c r="AY2330" s="6"/>
      <c r="BA2330" s="6"/>
      <c r="BB2330" s="6"/>
      <c r="BC2330" s="6"/>
      <c r="BD2330" s="6"/>
      <c r="BE2330" s="6"/>
      <c r="BF2330" s="6"/>
      <c r="BH2330" s="6"/>
      <c r="BI2330" s="6"/>
      <c r="BJ2330" s="6"/>
      <c r="BN2330" s="6"/>
      <c r="BO2330" s="6"/>
      <c r="BQ2330" s="6"/>
    </row>
    <row r="2331" spans="1:69">
      <c r="A2331" s="4" t="s">
        <v>121</v>
      </c>
      <c r="B2331" s="18">
        <v>38979</v>
      </c>
      <c r="C2331" s="4" t="s">
        <v>220</v>
      </c>
      <c r="D2331" s="5">
        <v>2006</v>
      </c>
      <c r="E2331" s="4" t="str">
        <f t="shared" si="431"/>
        <v>GarfieldPrimary2006</v>
      </c>
      <c r="F2331" s="4">
        <v>1534</v>
      </c>
      <c r="K2331" s="6">
        <f t="shared" si="432"/>
        <v>0</v>
      </c>
      <c r="O2331" s="4">
        <v>880</v>
      </c>
      <c r="Q2331" s="6"/>
      <c r="S2331" s="6"/>
      <c r="T2331" s="6"/>
      <c r="U2331" s="6"/>
      <c r="V2331" s="6"/>
      <c r="W2331" s="6"/>
      <c r="AD2331" s="6"/>
      <c r="AE2331" s="6"/>
      <c r="AF2331" s="6"/>
      <c r="AG2331" s="6"/>
      <c r="AJ2331" s="6"/>
      <c r="AK2331" s="6"/>
      <c r="AL2331" s="6"/>
      <c r="AM2331" s="6"/>
      <c r="AS2331" s="6"/>
      <c r="AT2331" s="6"/>
      <c r="AU2331" s="6"/>
      <c r="AV2331" s="6"/>
      <c r="AY2331" s="6"/>
      <c r="BA2331" s="6"/>
      <c r="BB2331" s="6"/>
      <c r="BC2331" s="6"/>
      <c r="BD2331" s="6"/>
      <c r="BE2331" s="6"/>
      <c r="BF2331" s="6"/>
      <c r="BH2331" s="6"/>
      <c r="BI2331" s="6"/>
      <c r="BJ2331" s="6"/>
      <c r="BN2331" s="6"/>
      <c r="BO2331" s="6"/>
      <c r="BQ2331" s="6"/>
    </row>
    <row r="2332" spans="1:69">
      <c r="A2332" s="4" t="s">
        <v>123</v>
      </c>
      <c r="B2332" s="18">
        <v>38979</v>
      </c>
      <c r="C2332" s="4" t="s">
        <v>220</v>
      </c>
      <c r="D2332" s="5">
        <v>2006</v>
      </c>
      <c r="E2332" s="4" t="str">
        <f t="shared" si="431"/>
        <v>GrantPrimary2006</v>
      </c>
      <c r="F2332" s="4">
        <v>30412</v>
      </c>
      <c r="K2332" s="6">
        <f t="shared" si="432"/>
        <v>0</v>
      </c>
      <c r="O2332" s="4">
        <v>12919</v>
      </c>
      <c r="Q2332" s="6"/>
      <c r="S2332" s="6"/>
      <c r="T2332" s="6"/>
      <c r="U2332" s="6"/>
      <c r="V2332" s="6"/>
      <c r="W2332" s="6"/>
      <c r="AD2332" s="6"/>
      <c r="AE2332" s="6"/>
      <c r="AF2332" s="6"/>
      <c r="AG2332" s="6"/>
      <c r="AJ2332" s="6"/>
      <c r="AK2332" s="6"/>
      <c r="AL2332" s="6"/>
      <c r="AM2332" s="6"/>
      <c r="AS2332" s="6"/>
      <c r="AT2332" s="6"/>
      <c r="AU2332" s="6"/>
      <c r="AV2332" s="6"/>
      <c r="AY2332" s="6"/>
      <c r="BA2332" s="6"/>
      <c r="BB2332" s="6"/>
      <c r="BC2332" s="6"/>
      <c r="BD2332" s="6"/>
      <c r="BE2332" s="6"/>
      <c r="BF2332" s="6"/>
      <c r="BH2332" s="6"/>
      <c r="BI2332" s="6"/>
      <c r="BJ2332" s="6"/>
      <c r="BN2332" s="6"/>
      <c r="BO2332" s="6"/>
      <c r="BQ2332" s="6"/>
    </row>
    <row r="2333" spans="1:69">
      <c r="A2333" s="4" t="s">
        <v>125</v>
      </c>
      <c r="B2333" s="18">
        <v>38979</v>
      </c>
      <c r="C2333" s="4" t="s">
        <v>220</v>
      </c>
      <c r="D2333" s="5">
        <v>2006</v>
      </c>
      <c r="E2333" s="4" t="str">
        <f t="shared" si="431"/>
        <v>Grays HarborPrimary2006</v>
      </c>
      <c r="F2333" s="4">
        <v>34178</v>
      </c>
      <c r="K2333" s="6">
        <f t="shared" si="432"/>
        <v>0</v>
      </c>
      <c r="O2333" s="4">
        <v>14594</v>
      </c>
      <c r="Q2333" s="6"/>
      <c r="S2333" s="6"/>
      <c r="T2333" s="6"/>
      <c r="U2333" s="6"/>
      <c r="V2333" s="6"/>
      <c r="W2333" s="6"/>
      <c r="AD2333" s="6"/>
      <c r="AE2333" s="6"/>
      <c r="AF2333" s="6"/>
      <c r="AG2333" s="6"/>
      <c r="AJ2333" s="6"/>
      <c r="AK2333" s="6"/>
      <c r="AL2333" s="6"/>
      <c r="AM2333" s="6"/>
      <c r="AS2333" s="6"/>
      <c r="AT2333" s="6"/>
      <c r="AU2333" s="6"/>
      <c r="AV2333" s="6"/>
      <c r="AY2333" s="6"/>
      <c r="BA2333" s="6"/>
      <c r="BB2333" s="6"/>
      <c r="BC2333" s="6"/>
      <c r="BD2333" s="6"/>
      <c r="BE2333" s="6"/>
      <c r="BF2333" s="6"/>
      <c r="BH2333" s="6"/>
      <c r="BI2333" s="6"/>
      <c r="BJ2333" s="6"/>
      <c r="BN2333" s="6"/>
      <c r="BO2333" s="6"/>
      <c r="BQ2333" s="6"/>
    </row>
    <row r="2334" spans="1:69">
      <c r="A2334" s="4" t="s">
        <v>127</v>
      </c>
      <c r="B2334" s="18">
        <v>38979</v>
      </c>
      <c r="C2334" s="4" t="s">
        <v>220</v>
      </c>
      <c r="D2334" s="5">
        <v>2006</v>
      </c>
      <c r="E2334" s="4" t="str">
        <f t="shared" si="431"/>
        <v>IslandPrimary2006</v>
      </c>
      <c r="F2334" s="4">
        <v>44011</v>
      </c>
      <c r="K2334" s="6">
        <f t="shared" si="432"/>
        <v>0</v>
      </c>
      <c r="O2334" s="4">
        <v>19943</v>
      </c>
      <c r="Q2334" s="6"/>
      <c r="S2334" s="6"/>
      <c r="T2334" s="6"/>
      <c r="U2334" s="6"/>
      <c r="V2334" s="6"/>
      <c r="W2334" s="6"/>
      <c r="AD2334" s="6"/>
      <c r="AE2334" s="6"/>
      <c r="AF2334" s="6"/>
      <c r="AG2334" s="6"/>
      <c r="AJ2334" s="6"/>
      <c r="AK2334" s="6"/>
      <c r="AL2334" s="6"/>
      <c r="AM2334" s="6"/>
      <c r="AS2334" s="6"/>
      <c r="AT2334" s="6"/>
      <c r="AU2334" s="6"/>
      <c r="AV2334" s="6"/>
      <c r="AY2334" s="6"/>
      <c r="BA2334" s="6"/>
      <c r="BB2334" s="6"/>
      <c r="BC2334" s="6"/>
      <c r="BD2334" s="6"/>
      <c r="BE2334" s="6"/>
      <c r="BF2334" s="6"/>
      <c r="BH2334" s="6"/>
      <c r="BI2334" s="6"/>
      <c r="BJ2334" s="6"/>
      <c r="BN2334" s="6"/>
      <c r="BO2334" s="6"/>
      <c r="BQ2334" s="6"/>
    </row>
    <row r="2335" spans="1:69">
      <c r="A2335" s="4" t="s">
        <v>129</v>
      </c>
      <c r="B2335" s="18">
        <v>38979</v>
      </c>
      <c r="C2335" s="4" t="s">
        <v>220</v>
      </c>
      <c r="D2335" s="5">
        <v>2006</v>
      </c>
      <c r="E2335" s="4" t="str">
        <f t="shared" si="431"/>
        <v>JeffersonPrimary2006</v>
      </c>
      <c r="F2335" s="4">
        <v>20848</v>
      </c>
      <c r="K2335" s="6">
        <f t="shared" si="432"/>
        <v>0</v>
      </c>
      <c r="O2335" s="4">
        <v>11640</v>
      </c>
      <c r="Q2335" s="6"/>
      <c r="S2335" s="6"/>
      <c r="T2335" s="6"/>
      <c r="U2335" s="6"/>
      <c r="V2335" s="6"/>
      <c r="W2335" s="6"/>
      <c r="AD2335" s="6"/>
      <c r="AE2335" s="6"/>
      <c r="AF2335" s="6"/>
      <c r="AG2335" s="6"/>
      <c r="AJ2335" s="6"/>
      <c r="AK2335" s="6"/>
      <c r="AL2335" s="6"/>
      <c r="AM2335" s="6"/>
      <c r="AS2335" s="6"/>
      <c r="AT2335" s="6"/>
      <c r="AU2335" s="6"/>
      <c r="AV2335" s="6"/>
      <c r="AY2335" s="6"/>
      <c r="BA2335" s="6"/>
      <c r="BB2335" s="6"/>
      <c r="BC2335" s="6"/>
      <c r="BD2335" s="6"/>
      <c r="BE2335" s="6"/>
      <c r="BF2335" s="6"/>
      <c r="BH2335" s="6"/>
      <c r="BI2335" s="6"/>
      <c r="BJ2335" s="6"/>
      <c r="BN2335" s="6"/>
      <c r="BO2335" s="6"/>
      <c r="BQ2335" s="6"/>
    </row>
    <row r="2336" spans="1:69">
      <c r="A2336" s="4" t="s">
        <v>131</v>
      </c>
      <c r="B2336" s="18">
        <v>38979</v>
      </c>
      <c r="C2336" s="4" t="s">
        <v>220</v>
      </c>
      <c r="D2336" s="5">
        <v>2006</v>
      </c>
      <c r="E2336" s="4" t="str">
        <f t="shared" si="431"/>
        <v>KingPrimary2006</v>
      </c>
      <c r="F2336" s="4">
        <v>955132</v>
      </c>
      <c r="K2336" s="6">
        <f t="shared" si="432"/>
        <v>0</v>
      </c>
      <c r="O2336" s="4">
        <v>342195</v>
      </c>
      <c r="Q2336" s="6"/>
      <c r="S2336" s="6"/>
      <c r="T2336" s="6"/>
      <c r="U2336" s="6"/>
      <c r="V2336" s="6"/>
      <c r="W2336" s="6"/>
      <c r="AD2336" s="6"/>
      <c r="AE2336" s="6"/>
      <c r="AF2336" s="6"/>
      <c r="AG2336" s="6"/>
      <c r="AJ2336" s="6"/>
      <c r="AK2336" s="6"/>
      <c r="AL2336" s="6"/>
      <c r="AM2336" s="6"/>
      <c r="AS2336" s="6"/>
      <c r="AT2336" s="6"/>
      <c r="AU2336" s="6"/>
      <c r="AV2336" s="6"/>
      <c r="AY2336" s="6"/>
      <c r="BA2336" s="6"/>
      <c r="BB2336" s="6"/>
      <c r="BC2336" s="6"/>
      <c r="BD2336" s="6"/>
      <c r="BE2336" s="6"/>
      <c r="BF2336" s="6"/>
      <c r="BH2336" s="6"/>
      <c r="BI2336" s="6"/>
      <c r="BJ2336" s="6"/>
      <c r="BN2336" s="6"/>
      <c r="BO2336" s="6"/>
      <c r="BQ2336" s="6"/>
    </row>
    <row r="2337" spans="1:69">
      <c r="A2337" s="4" t="s">
        <v>133</v>
      </c>
      <c r="B2337" s="18">
        <v>38979</v>
      </c>
      <c r="C2337" s="4" t="s">
        <v>220</v>
      </c>
      <c r="D2337" s="5">
        <v>2006</v>
      </c>
      <c r="E2337" s="4" t="str">
        <f t="shared" si="431"/>
        <v>KitsapPrimary2006</v>
      </c>
      <c r="F2337" s="4">
        <v>133505</v>
      </c>
      <c r="K2337" s="6">
        <f t="shared" si="432"/>
        <v>0</v>
      </c>
      <c r="O2337" s="4">
        <v>61714</v>
      </c>
      <c r="Q2337" s="6"/>
      <c r="S2337" s="6"/>
      <c r="T2337" s="6"/>
      <c r="U2337" s="6"/>
      <c r="V2337" s="6"/>
      <c r="W2337" s="6"/>
      <c r="AD2337" s="6"/>
      <c r="AE2337" s="6"/>
      <c r="AF2337" s="6"/>
      <c r="AG2337" s="6"/>
      <c r="AJ2337" s="6"/>
      <c r="AK2337" s="6"/>
      <c r="AL2337" s="6"/>
      <c r="AM2337" s="6"/>
      <c r="AS2337" s="6"/>
      <c r="AT2337" s="6"/>
      <c r="AU2337" s="6"/>
      <c r="AV2337" s="6"/>
      <c r="AY2337" s="6"/>
      <c r="BA2337" s="6"/>
      <c r="BB2337" s="6"/>
      <c r="BC2337" s="6"/>
      <c r="BD2337" s="6"/>
      <c r="BE2337" s="6"/>
      <c r="BF2337" s="6"/>
      <c r="BH2337" s="6"/>
      <c r="BI2337" s="6"/>
      <c r="BJ2337" s="6"/>
      <c r="BN2337" s="6"/>
      <c r="BO2337" s="6"/>
      <c r="BQ2337" s="6"/>
    </row>
    <row r="2338" spans="1:69">
      <c r="A2338" s="4" t="s">
        <v>135</v>
      </c>
      <c r="B2338" s="18">
        <v>38979</v>
      </c>
      <c r="C2338" s="4" t="s">
        <v>220</v>
      </c>
      <c r="D2338" s="5">
        <v>2006</v>
      </c>
      <c r="E2338" s="4" t="str">
        <f t="shared" si="431"/>
        <v>KittitasPrimary2006</v>
      </c>
      <c r="F2338" s="4">
        <v>17963</v>
      </c>
      <c r="K2338" s="6">
        <f t="shared" si="432"/>
        <v>0</v>
      </c>
      <c r="O2338" s="4">
        <v>8355</v>
      </c>
      <c r="Q2338" s="6"/>
      <c r="S2338" s="6"/>
      <c r="T2338" s="6"/>
      <c r="U2338" s="6"/>
      <c r="V2338" s="6"/>
      <c r="W2338" s="6"/>
      <c r="AD2338" s="6"/>
      <c r="AE2338" s="6"/>
      <c r="AF2338" s="6"/>
      <c r="AG2338" s="6"/>
      <c r="AJ2338" s="6"/>
      <c r="AK2338" s="6"/>
      <c r="AL2338" s="6"/>
      <c r="AM2338" s="6"/>
      <c r="AS2338" s="6"/>
      <c r="AT2338" s="6"/>
      <c r="AU2338" s="6"/>
      <c r="AV2338" s="6"/>
      <c r="AY2338" s="6"/>
      <c r="BA2338" s="6"/>
      <c r="BB2338" s="6"/>
      <c r="BC2338" s="6"/>
      <c r="BD2338" s="6"/>
      <c r="BE2338" s="6"/>
      <c r="BF2338" s="6"/>
      <c r="BH2338" s="6"/>
      <c r="BI2338" s="6"/>
      <c r="BJ2338" s="6"/>
      <c r="BN2338" s="6"/>
      <c r="BO2338" s="6"/>
      <c r="BQ2338" s="6"/>
    </row>
    <row r="2339" spans="1:69">
      <c r="A2339" s="4" t="s">
        <v>137</v>
      </c>
      <c r="B2339" s="18">
        <v>38979</v>
      </c>
      <c r="C2339" s="4" t="s">
        <v>220</v>
      </c>
      <c r="D2339" s="5">
        <v>2006</v>
      </c>
      <c r="E2339" s="4" t="str">
        <f t="shared" si="431"/>
        <v>KlickitatPrimary2006</v>
      </c>
      <c r="F2339" s="4">
        <v>11468</v>
      </c>
      <c r="K2339" s="6">
        <f t="shared" si="432"/>
        <v>0</v>
      </c>
      <c r="O2339" s="4">
        <v>4916</v>
      </c>
      <c r="Q2339" s="6"/>
      <c r="S2339" s="6"/>
      <c r="T2339" s="6"/>
      <c r="U2339" s="6"/>
      <c r="V2339" s="6"/>
      <c r="W2339" s="6"/>
      <c r="AD2339" s="6"/>
      <c r="AE2339" s="6"/>
      <c r="AF2339" s="6"/>
      <c r="AG2339" s="6"/>
      <c r="AJ2339" s="6"/>
      <c r="AK2339" s="6"/>
      <c r="AL2339" s="6"/>
      <c r="AM2339" s="6"/>
      <c r="AS2339" s="6"/>
      <c r="AT2339" s="6"/>
      <c r="AU2339" s="6"/>
      <c r="AV2339" s="6"/>
      <c r="AY2339" s="6"/>
      <c r="BA2339" s="6"/>
      <c r="BB2339" s="6"/>
      <c r="BC2339" s="6"/>
      <c r="BD2339" s="6"/>
      <c r="BE2339" s="6"/>
      <c r="BF2339" s="6"/>
      <c r="BH2339" s="6"/>
      <c r="BI2339" s="6"/>
      <c r="BJ2339" s="6"/>
      <c r="BN2339" s="6"/>
      <c r="BO2339" s="6"/>
      <c r="BQ2339" s="6"/>
    </row>
    <row r="2340" spans="1:69">
      <c r="A2340" s="4" t="s">
        <v>139</v>
      </c>
      <c r="B2340" s="18">
        <v>38979</v>
      </c>
      <c r="C2340" s="4" t="s">
        <v>220</v>
      </c>
      <c r="D2340" s="5">
        <v>2006</v>
      </c>
      <c r="E2340" s="4" t="str">
        <f t="shared" si="431"/>
        <v>LewisPrimary2006</v>
      </c>
      <c r="F2340" s="4">
        <v>39296</v>
      </c>
      <c r="K2340" s="6">
        <f t="shared" si="432"/>
        <v>0</v>
      </c>
      <c r="O2340" s="4">
        <v>16262</v>
      </c>
      <c r="Q2340" s="6"/>
      <c r="S2340" s="6"/>
      <c r="T2340" s="6"/>
      <c r="U2340" s="6"/>
      <c r="V2340" s="6"/>
      <c r="W2340" s="6"/>
      <c r="AD2340" s="6"/>
      <c r="AE2340" s="6"/>
      <c r="AF2340" s="6"/>
      <c r="AG2340" s="6"/>
      <c r="AJ2340" s="6"/>
      <c r="AK2340" s="6"/>
      <c r="AL2340" s="6"/>
      <c r="AM2340" s="6"/>
      <c r="AS2340" s="6"/>
      <c r="AT2340" s="6"/>
      <c r="AU2340" s="6"/>
      <c r="AV2340" s="6"/>
      <c r="AY2340" s="6"/>
      <c r="BA2340" s="6"/>
      <c r="BB2340" s="6"/>
      <c r="BC2340" s="6"/>
      <c r="BD2340" s="6"/>
      <c r="BE2340" s="6"/>
      <c r="BF2340" s="6"/>
      <c r="BH2340" s="6"/>
      <c r="BI2340" s="6"/>
      <c r="BJ2340" s="6"/>
      <c r="BN2340" s="6"/>
      <c r="BO2340" s="6"/>
      <c r="BQ2340" s="6"/>
    </row>
    <row r="2341" spans="1:69">
      <c r="A2341" s="4" t="s">
        <v>141</v>
      </c>
      <c r="B2341" s="18">
        <v>38979</v>
      </c>
      <c r="C2341" s="4" t="s">
        <v>220</v>
      </c>
      <c r="D2341" s="5">
        <v>2006</v>
      </c>
      <c r="E2341" s="4" t="str">
        <f t="shared" si="431"/>
        <v>LincolnPrimary2006</v>
      </c>
      <c r="F2341" s="4">
        <v>6521</v>
      </c>
      <c r="K2341" s="6">
        <f t="shared" si="432"/>
        <v>0</v>
      </c>
      <c r="O2341" s="4">
        <v>3913</v>
      </c>
      <c r="Q2341" s="6"/>
      <c r="S2341" s="6"/>
      <c r="T2341" s="6"/>
      <c r="U2341" s="6"/>
      <c r="V2341" s="6"/>
      <c r="W2341" s="6"/>
      <c r="AD2341" s="6"/>
      <c r="AE2341" s="6"/>
      <c r="AF2341" s="6"/>
      <c r="AG2341" s="6"/>
      <c r="AJ2341" s="6"/>
      <c r="AK2341" s="6"/>
      <c r="AL2341" s="6"/>
      <c r="AM2341" s="6"/>
      <c r="AS2341" s="6"/>
      <c r="AT2341" s="6"/>
      <c r="AU2341" s="6"/>
      <c r="AV2341" s="6"/>
      <c r="AY2341" s="6"/>
      <c r="BA2341" s="6"/>
      <c r="BB2341" s="6"/>
      <c r="BC2341" s="6"/>
      <c r="BD2341" s="6"/>
      <c r="BE2341" s="6"/>
      <c r="BF2341" s="6"/>
      <c r="BH2341" s="6"/>
      <c r="BI2341" s="6"/>
      <c r="BJ2341" s="6"/>
      <c r="BN2341" s="6"/>
      <c r="BO2341" s="6"/>
      <c r="BQ2341" s="6"/>
    </row>
    <row r="2342" spans="1:69">
      <c r="A2342" s="4" t="s">
        <v>143</v>
      </c>
      <c r="B2342" s="18">
        <v>38979</v>
      </c>
      <c r="C2342" s="4" t="s">
        <v>220</v>
      </c>
      <c r="D2342" s="5">
        <v>2006</v>
      </c>
      <c r="E2342" s="4" t="str">
        <f t="shared" si="431"/>
        <v>MasonPrimary2006</v>
      </c>
      <c r="F2342" s="4">
        <v>30010</v>
      </c>
      <c r="K2342" s="6">
        <f t="shared" si="432"/>
        <v>0</v>
      </c>
      <c r="O2342" s="4">
        <v>14969</v>
      </c>
      <c r="Q2342" s="6"/>
      <c r="S2342" s="6"/>
      <c r="T2342" s="6"/>
      <c r="U2342" s="6"/>
      <c r="V2342" s="6"/>
      <c r="W2342" s="6"/>
      <c r="AD2342" s="6"/>
      <c r="AE2342" s="6"/>
      <c r="AF2342" s="6"/>
      <c r="AG2342" s="6"/>
      <c r="AJ2342" s="6"/>
      <c r="AK2342" s="6"/>
      <c r="AL2342" s="6"/>
      <c r="AM2342" s="6"/>
      <c r="AS2342" s="6"/>
      <c r="AT2342" s="6"/>
      <c r="AU2342" s="6"/>
      <c r="AV2342" s="6"/>
      <c r="AY2342" s="6"/>
      <c r="BA2342" s="6"/>
      <c r="BB2342" s="6"/>
      <c r="BC2342" s="6"/>
      <c r="BD2342" s="6"/>
      <c r="BE2342" s="6"/>
      <c r="BF2342" s="6"/>
      <c r="BH2342" s="6"/>
      <c r="BI2342" s="6"/>
      <c r="BJ2342" s="6"/>
      <c r="BN2342" s="6"/>
      <c r="BO2342" s="6"/>
      <c r="BQ2342" s="6"/>
    </row>
    <row r="2343" spans="1:69">
      <c r="A2343" s="4" t="s">
        <v>145</v>
      </c>
      <c r="B2343" s="18">
        <v>38979</v>
      </c>
      <c r="C2343" s="4" t="s">
        <v>220</v>
      </c>
      <c r="D2343" s="5">
        <v>2006</v>
      </c>
      <c r="E2343" s="4" t="str">
        <f t="shared" si="431"/>
        <v>OkanoganPrimary2006</v>
      </c>
      <c r="F2343" s="4">
        <v>19687</v>
      </c>
      <c r="K2343" s="6">
        <f t="shared" si="432"/>
        <v>0</v>
      </c>
      <c r="O2343" s="4">
        <v>7850</v>
      </c>
      <c r="Q2343" s="6"/>
      <c r="S2343" s="6"/>
      <c r="T2343" s="6"/>
      <c r="U2343" s="6"/>
      <c r="V2343" s="6"/>
      <c r="W2343" s="6"/>
      <c r="AD2343" s="6"/>
      <c r="AE2343" s="6"/>
      <c r="AF2343" s="6"/>
      <c r="AG2343" s="6"/>
      <c r="AJ2343" s="6"/>
      <c r="AK2343" s="6"/>
      <c r="AL2343" s="6"/>
      <c r="AM2343" s="6"/>
      <c r="AS2343" s="6"/>
      <c r="AT2343" s="6"/>
      <c r="AU2343" s="6"/>
      <c r="AV2343" s="6"/>
      <c r="AY2343" s="6"/>
      <c r="BA2343" s="6"/>
      <c r="BB2343" s="6"/>
      <c r="BC2343" s="6"/>
      <c r="BD2343" s="6"/>
      <c r="BE2343" s="6"/>
      <c r="BF2343" s="6"/>
      <c r="BH2343" s="6"/>
      <c r="BI2343" s="6"/>
      <c r="BJ2343" s="6"/>
      <c r="BN2343" s="6"/>
      <c r="BO2343" s="6"/>
      <c r="BQ2343" s="6"/>
    </row>
    <row r="2344" spans="1:69">
      <c r="A2344" s="4" t="s">
        <v>147</v>
      </c>
      <c r="B2344" s="18">
        <v>38979</v>
      </c>
      <c r="C2344" s="4" t="s">
        <v>220</v>
      </c>
      <c r="D2344" s="5">
        <v>2006</v>
      </c>
      <c r="E2344" s="4" t="str">
        <f t="shared" si="431"/>
        <v>PacificPrimary2006</v>
      </c>
      <c r="F2344" s="4">
        <v>12558</v>
      </c>
      <c r="K2344" s="6">
        <f t="shared" si="432"/>
        <v>0</v>
      </c>
      <c r="O2344" s="4">
        <v>6648</v>
      </c>
      <c r="Q2344" s="6"/>
      <c r="S2344" s="6"/>
      <c r="T2344" s="6"/>
      <c r="U2344" s="6"/>
      <c r="V2344" s="6"/>
      <c r="W2344" s="6"/>
      <c r="AD2344" s="6"/>
      <c r="AE2344" s="6"/>
      <c r="AF2344" s="6"/>
      <c r="AG2344" s="6"/>
      <c r="AJ2344" s="6"/>
      <c r="AK2344" s="6"/>
      <c r="AL2344" s="6"/>
      <c r="AM2344" s="6"/>
      <c r="AS2344" s="6"/>
      <c r="AT2344" s="6"/>
      <c r="AU2344" s="6"/>
      <c r="AV2344" s="6"/>
      <c r="AY2344" s="6"/>
      <c r="BA2344" s="6"/>
      <c r="BB2344" s="6"/>
      <c r="BC2344" s="6"/>
      <c r="BD2344" s="6"/>
      <c r="BE2344" s="6"/>
      <c r="BF2344" s="6"/>
      <c r="BH2344" s="6"/>
      <c r="BI2344" s="6"/>
      <c r="BJ2344" s="6"/>
      <c r="BN2344" s="6"/>
      <c r="BO2344" s="6"/>
      <c r="BQ2344" s="6"/>
    </row>
    <row r="2345" spans="1:69">
      <c r="A2345" s="4" t="s">
        <v>149</v>
      </c>
      <c r="B2345" s="18">
        <v>38979</v>
      </c>
      <c r="C2345" s="4" t="s">
        <v>220</v>
      </c>
      <c r="D2345" s="5">
        <v>2006</v>
      </c>
      <c r="E2345" s="4" t="str">
        <f t="shared" si="431"/>
        <v>Pend OreillePrimary2006</v>
      </c>
      <c r="F2345" s="4">
        <v>7489</v>
      </c>
      <c r="K2345" s="6">
        <f t="shared" si="432"/>
        <v>0</v>
      </c>
      <c r="O2345" s="4">
        <v>3572</v>
      </c>
      <c r="Q2345" s="6"/>
      <c r="S2345" s="6"/>
      <c r="T2345" s="6"/>
      <c r="U2345" s="6"/>
      <c r="V2345" s="6"/>
      <c r="W2345" s="6"/>
      <c r="AD2345" s="6"/>
      <c r="AE2345" s="6"/>
      <c r="AF2345" s="6"/>
      <c r="AG2345" s="6"/>
      <c r="AJ2345" s="6"/>
      <c r="AK2345" s="6"/>
      <c r="AL2345" s="6"/>
      <c r="AM2345" s="6"/>
      <c r="AS2345" s="6"/>
      <c r="AT2345" s="6"/>
      <c r="AU2345" s="6"/>
      <c r="AV2345" s="6"/>
      <c r="AY2345" s="6"/>
      <c r="BA2345" s="6"/>
      <c r="BB2345" s="6"/>
      <c r="BC2345" s="6"/>
      <c r="BD2345" s="6"/>
      <c r="BE2345" s="6"/>
      <c r="BF2345" s="6"/>
      <c r="BH2345" s="6"/>
      <c r="BI2345" s="6"/>
      <c r="BJ2345" s="6"/>
      <c r="BN2345" s="6"/>
      <c r="BO2345" s="6"/>
      <c r="BQ2345" s="6"/>
    </row>
    <row r="2346" spans="1:69">
      <c r="A2346" s="4" t="s">
        <v>151</v>
      </c>
      <c r="B2346" s="18">
        <v>38979</v>
      </c>
      <c r="C2346" s="4" t="s">
        <v>220</v>
      </c>
      <c r="D2346" s="5">
        <v>2006</v>
      </c>
      <c r="E2346" s="4" t="str">
        <f t="shared" si="431"/>
        <v>PiercePrimary2006</v>
      </c>
      <c r="F2346" s="4">
        <v>371777</v>
      </c>
      <c r="K2346" s="6">
        <f t="shared" si="432"/>
        <v>0</v>
      </c>
      <c r="O2346" s="4">
        <v>129746</v>
      </c>
      <c r="Q2346" s="6"/>
      <c r="S2346" s="6"/>
      <c r="T2346" s="6"/>
      <c r="U2346" s="6"/>
      <c r="V2346" s="6"/>
      <c r="W2346" s="6"/>
      <c r="AD2346" s="6"/>
      <c r="AE2346" s="6"/>
      <c r="AF2346" s="6"/>
      <c r="AG2346" s="6"/>
      <c r="AJ2346" s="6"/>
      <c r="AK2346" s="6"/>
      <c r="AL2346" s="6"/>
      <c r="AM2346" s="6"/>
      <c r="AS2346" s="6"/>
      <c r="AT2346" s="6"/>
      <c r="AU2346" s="6"/>
      <c r="AV2346" s="6"/>
      <c r="AY2346" s="6"/>
      <c r="BA2346" s="6"/>
      <c r="BB2346" s="6"/>
      <c r="BC2346" s="6"/>
      <c r="BD2346" s="6"/>
      <c r="BE2346" s="6"/>
      <c r="BF2346" s="6"/>
      <c r="BH2346" s="6"/>
      <c r="BI2346" s="6"/>
      <c r="BJ2346" s="6"/>
      <c r="BN2346" s="6"/>
      <c r="BO2346" s="6"/>
      <c r="BQ2346" s="6"/>
    </row>
    <row r="2347" spans="1:69">
      <c r="A2347" s="4" t="s">
        <v>153</v>
      </c>
      <c r="B2347" s="18">
        <v>38979</v>
      </c>
      <c r="C2347" s="4" t="s">
        <v>220</v>
      </c>
      <c r="D2347" s="5">
        <v>2006</v>
      </c>
      <c r="E2347" s="4" t="str">
        <f t="shared" si="431"/>
        <v>San JuanPrimary2006</v>
      </c>
      <c r="F2347" s="4">
        <v>10531</v>
      </c>
      <c r="K2347" s="6">
        <f t="shared" si="432"/>
        <v>0</v>
      </c>
      <c r="O2347" s="4">
        <v>5824</v>
      </c>
      <c r="Q2347" s="6"/>
      <c r="S2347" s="6"/>
      <c r="T2347" s="6"/>
      <c r="U2347" s="6"/>
      <c r="V2347" s="6"/>
      <c r="W2347" s="6"/>
      <c r="AD2347" s="6"/>
      <c r="AE2347" s="6"/>
      <c r="AF2347" s="6"/>
      <c r="AG2347" s="6"/>
      <c r="AJ2347" s="6"/>
      <c r="AK2347" s="6"/>
      <c r="AL2347" s="6"/>
      <c r="AM2347" s="6"/>
      <c r="AS2347" s="6"/>
      <c r="AT2347" s="6"/>
      <c r="AU2347" s="6"/>
      <c r="AV2347" s="6"/>
      <c r="AY2347" s="6"/>
      <c r="BA2347" s="6"/>
      <c r="BB2347" s="6"/>
      <c r="BC2347" s="6"/>
      <c r="BD2347" s="6"/>
      <c r="BE2347" s="6"/>
      <c r="BF2347" s="6"/>
      <c r="BH2347" s="6"/>
      <c r="BI2347" s="6"/>
      <c r="BJ2347" s="6"/>
      <c r="BN2347" s="6"/>
      <c r="BO2347" s="6"/>
      <c r="BQ2347" s="6"/>
    </row>
    <row r="2348" spans="1:69">
      <c r="A2348" s="4" t="s">
        <v>155</v>
      </c>
      <c r="B2348" s="18">
        <v>38979</v>
      </c>
      <c r="C2348" s="4" t="s">
        <v>220</v>
      </c>
      <c r="D2348" s="5">
        <v>2006</v>
      </c>
      <c r="E2348" s="4" t="str">
        <f t="shared" si="431"/>
        <v>SkagitPrimary2006</v>
      </c>
      <c r="F2348" s="4">
        <v>59037</v>
      </c>
      <c r="K2348" s="6">
        <f t="shared" si="432"/>
        <v>0</v>
      </c>
      <c r="O2348" s="4">
        <v>27166</v>
      </c>
      <c r="Q2348" s="6"/>
      <c r="S2348" s="6"/>
      <c r="T2348" s="6"/>
      <c r="U2348" s="6"/>
      <c r="V2348" s="6"/>
      <c r="W2348" s="6"/>
      <c r="AD2348" s="6"/>
      <c r="AE2348" s="6"/>
      <c r="AF2348" s="6"/>
      <c r="AG2348" s="6"/>
      <c r="AJ2348" s="6"/>
      <c r="AK2348" s="6"/>
      <c r="AL2348" s="6"/>
      <c r="AM2348" s="6"/>
      <c r="AS2348" s="6"/>
      <c r="AT2348" s="6"/>
      <c r="AU2348" s="6"/>
      <c r="AV2348" s="6"/>
      <c r="AY2348" s="6"/>
      <c r="BA2348" s="6"/>
      <c r="BB2348" s="6"/>
      <c r="BC2348" s="6"/>
      <c r="BD2348" s="6"/>
      <c r="BE2348" s="6"/>
      <c r="BF2348" s="6"/>
      <c r="BH2348" s="6"/>
      <c r="BI2348" s="6"/>
      <c r="BJ2348" s="6"/>
      <c r="BN2348" s="6"/>
      <c r="BO2348" s="6"/>
      <c r="BQ2348" s="6"/>
    </row>
    <row r="2349" spans="1:69">
      <c r="A2349" s="4" t="s">
        <v>157</v>
      </c>
      <c r="B2349" s="18">
        <v>38979</v>
      </c>
      <c r="C2349" s="4" t="s">
        <v>220</v>
      </c>
      <c r="D2349" s="5">
        <v>2006</v>
      </c>
      <c r="E2349" s="4" t="str">
        <f t="shared" si="431"/>
        <v>SkamaniaPrimary2006</v>
      </c>
      <c r="F2349" s="4">
        <v>6204</v>
      </c>
      <c r="K2349" s="6">
        <f t="shared" si="432"/>
        <v>0</v>
      </c>
      <c r="O2349" s="4">
        <v>2467</v>
      </c>
      <c r="Q2349" s="6"/>
      <c r="S2349" s="6"/>
      <c r="T2349" s="6"/>
      <c r="U2349" s="6"/>
      <c r="V2349" s="6"/>
      <c r="W2349" s="6"/>
      <c r="AD2349" s="6"/>
      <c r="AE2349" s="6"/>
      <c r="AF2349" s="6"/>
      <c r="AG2349" s="6"/>
      <c r="AJ2349" s="6"/>
      <c r="AK2349" s="6"/>
      <c r="AL2349" s="6"/>
      <c r="AM2349" s="6"/>
      <c r="AS2349" s="6"/>
      <c r="AT2349" s="6"/>
      <c r="AU2349" s="6"/>
      <c r="AV2349" s="6"/>
      <c r="AY2349" s="6"/>
      <c r="BA2349" s="6"/>
      <c r="BB2349" s="6"/>
      <c r="BC2349" s="6"/>
      <c r="BD2349" s="6"/>
      <c r="BE2349" s="6"/>
      <c r="BF2349" s="6"/>
      <c r="BH2349" s="6"/>
      <c r="BI2349" s="6"/>
      <c r="BJ2349" s="6"/>
      <c r="BN2349" s="6"/>
      <c r="BO2349" s="6"/>
      <c r="BQ2349" s="6"/>
    </row>
    <row r="2350" spans="1:69">
      <c r="A2350" s="4" t="s">
        <v>159</v>
      </c>
      <c r="B2350" s="18">
        <v>38979</v>
      </c>
      <c r="C2350" s="4" t="s">
        <v>220</v>
      </c>
      <c r="D2350" s="5">
        <v>2006</v>
      </c>
      <c r="E2350" s="4" t="str">
        <f t="shared" si="431"/>
        <v>SnohomishPrimary2006</v>
      </c>
      <c r="F2350" s="4">
        <v>337599</v>
      </c>
      <c r="K2350" s="6">
        <f t="shared" si="432"/>
        <v>0</v>
      </c>
      <c r="O2350" s="4">
        <v>130171</v>
      </c>
      <c r="Q2350" s="6"/>
      <c r="S2350" s="6"/>
      <c r="T2350" s="6"/>
      <c r="U2350" s="6"/>
      <c r="V2350" s="6"/>
      <c r="W2350" s="6"/>
      <c r="AD2350" s="6"/>
      <c r="AE2350" s="6"/>
      <c r="AF2350" s="6"/>
      <c r="AG2350" s="6"/>
      <c r="AJ2350" s="6"/>
      <c r="AK2350" s="6"/>
      <c r="AL2350" s="6"/>
      <c r="AM2350" s="6"/>
      <c r="AS2350" s="6"/>
      <c r="AT2350" s="6"/>
      <c r="AU2350" s="6"/>
      <c r="AV2350" s="6"/>
      <c r="AY2350" s="6"/>
      <c r="BA2350" s="6"/>
      <c r="BB2350" s="6"/>
      <c r="BC2350" s="6"/>
      <c r="BD2350" s="6"/>
      <c r="BE2350" s="6"/>
      <c r="BF2350" s="6"/>
      <c r="BH2350" s="6"/>
      <c r="BI2350" s="6"/>
      <c r="BJ2350" s="6"/>
      <c r="BN2350" s="6"/>
      <c r="BO2350" s="6"/>
      <c r="BQ2350" s="6"/>
    </row>
    <row r="2351" spans="1:69">
      <c r="A2351" s="4" t="s">
        <v>161</v>
      </c>
      <c r="B2351" s="18">
        <v>38979</v>
      </c>
      <c r="C2351" s="4" t="s">
        <v>220</v>
      </c>
      <c r="D2351" s="5">
        <v>2006</v>
      </c>
      <c r="E2351" s="4" t="str">
        <f t="shared" si="431"/>
        <v>SpokanePrimary2006</v>
      </c>
      <c r="F2351" s="4">
        <v>238354</v>
      </c>
      <c r="K2351" s="6">
        <f t="shared" si="432"/>
        <v>0</v>
      </c>
      <c r="O2351" s="4">
        <v>101671</v>
      </c>
      <c r="Q2351" s="6"/>
      <c r="S2351" s="6"/>
      <c r="T2351" s="6"/>
      <c r="U2351" s="6"/>
      <c r="V2351" s="6"/>
      <c r="W2351" s="6"/>
      <c r="AD2351" s="6"/>
      <c r="AE2351" s="6"/>
      <c r="AF2351" s="6"/>
      <c r="AG2351" s="6"/>
      <c r="AJ2351" s="6"/>
      <c r="AK2351" s="6"/>
      <c r="AL2351" s="6"/>
      <c r="AM2351" s="6"/>
      <c r="AS2351" s="6"/>
      <c r="AT2351" s="6"/>
      <c r="AU2351" s="6"/>
      <c r="AV2351" s="6"/>
      <c r="AY2351" s="6"/>
      <c r="BA2351" s="6"/>
      <c r="BB2351" s="6"/>
      <c r="BC2351" s="6"/>
      <c r="BD2351" s="6"/>
      <c r="BE2351" s="6"/>
      <c r="BF2351" s="6"/>
      <c r="BH2351" s="6"/>
      <c r="BI2351" s="6"/>
      <c r="BJ2351" s="6"/>
      <c r="BN2351" s="6"/>
      <c r="BO2351" s="6"/>
      <c r="BQ2351" s="6"/>
    </row>
    <row r="2352" spans="1:69">
      <c r="A2352" s="4" t="s">
        <v>163</v>
      </c>
      <c r="B2352" s="18">
        <v>38979</v>
      </c>
      <c r="C2352" s="4" t="s">
        <v>220</v>
      </c>
      <c r="D2352" s="5">
        <v>2006</v>
      </c>
      <c r="E2352" s="4" t="str">
        <f t="shared" ref="E2352:E2415" si="433">CONCATENATE(A2352,C2352,D2352)</f>
        <v>StevensPrimary2006</v>
      </c>
      <c r="F2352" s="4">
        <v>25262</v>
      </c>
      <c r="K2352" s="6">
        <f t="shared" ref="K2352:K2398" si="434">IF(ISBLANK(I2352),0,H2352+I2352-J2352)</f>
        <v>0</v>
      </c>
      <c r="O2352" s="4">
        <v>11543</v>
      </c>
      <c r="Q2352" s="6"/>
      <c r="S2352" s="6"/>
      <c r="T2352" s="6"/>
      <c r="U2352" s="6"/>
      <c r="V2352" s="6"/>
      <c r="W2352" s="6"/>
      <c r="AD2352" s="6"/>
      <c r="AE2352" s="6"/>
      <c r="AF2352" s="6"/>
      <c r="AG2352" s="6"/>
      <c r="AJ2352" s="6"/>
      <c r="AK2352" s="6"/>
      <c r="AL2352" s="6"/>
      <c r="AM2352" s="6"/>
      <c r="AS2352" s="6"/>
      <c r="AT2352" s="6"/>
      <c r="AU2352" s="6"/>
      <c r="AV2352" s="6"/>
      <c r="AY2352" s="6"/>
      <c r="BA2352" s="6"/>
      <c r="BB2352" s="6"/>
      <c r="BC2352" s="6"/>
      <c r="BD2352" s="6"/>
      <c r="BE2352" s="6"/>
      <c r="BF2352" s="6"/>
      <c r="BH2352" s="6"/>
      <c r="BI2352" s="6"/>
      <c r="BJ2352" s="6"/>
      <c r="BN2352" s="6"/>
      <c r="BO2352" s="6"/>
      <c r="BQ2352" s="6"/>
    </row>
    <row r="2353" spans="1:75">
      <c r="A2353" s="4" t="s">
        <v>166</v>
      </c>
      <c r="B2353" s="18">
        <v>38979</v>
      </c>
      <c r="C2353" s="4" t="s">
        <v>220</v>
      </c>
      <c r="D2353" s="5">
        <v>2006</v>
      </c>
      <c r="E2353" s="4" t="str">
        <f t="shared" si="433"/>
        <v>ThurstonPrimary2006</v>
      </c>
      <c r="F2353" s="4">
        <v>137294</v>
      </c>
      <c r="K2353" s="6">
        <f t="shared" si="434"/>
        <v>0</v>
      </c>
      <c r="O2353" s="4">
        <v>51844</v>
      </c>
      <c r="Q2353" s="6"/>
      <c r="S2353" s="6"/>
      <c r="T2353" s="6"/>
      <c r="U2353" s="6"/>
      <c r="V2353" s="6"/>
      <c r="W2353" s="6"/>
      <c r="AD2353" s="6"/>
      <c r="AE2353" s="6"/>
      <c r="AF2353" s="6"/>
      <c r="AG2353" s="6"/>
      <c r="AJ2353" s="6"/>
      <c r="AK2353" s="6"/>
      <c r="AL2353" s="6"/>
      <c r="AM2353" s="6"/>
      <c r="AS2353" s="6"/>
      <c r="AT2353" s="6"/>
      <c r="AU2353" s="6"/>
      <c r="AV2353" s="6"/>
      <c r="AY2353" s="6"/>
      <c r="BA2353" s="6"/>
      <c r="BB2353" s="6"/>
      <c r="BC2353" s="6"/>
      <c r="BD2353" s="6"/>
      <c r="BE2353" s="6"/>
      <c r="BF2353" s="6"/>
      <c r="BH2353" s="6"/>
      <c r="BI2353" s="6"/>
      <c r="BJ2353" s="6"/>
      <c r="BN2353" s="6"/>
      <c r="BO2353" s="6"/>
      <c r="BQ2353" s="6"/>
    </row>
    <row r="2354" spans="1:75">
      <c r="A2354" s="4" t="s">
        <v>168</v>
      </c>
      <c r="B2354" s="18">
        <v>38979</v>
      </c>
      <c r="C2354" s="4" t="s">
        <v>220</v>
      </c>
      <c r="D2354" s="5">
        <v>2006</v>
      </c>
      <c r="E2354" s="4" t="str">
        <f t="shared" si="433"/>
        <v>WahkiakumPrimary2006</v>
      </c>
      <c r="F2354" s="4">
        <v>2667</v>
      </c>
      <c r="K2354" s="6">
        <f t="shared" si="434"/>
        <v>0</v>
      </c>
      <c r="O2354" s="4">
        <v>1299</v>
      </c>
      <c r="Q2354" s="6"/>
      <c r="S2354" s="6"/>
      <c r="T2354" s="6"/>
      <c r="U2354" s="6"/>
      <c r="V2354" s="6"/>
      <c r="W2354" s="6"/>
      <c r="AD2354" s="6"/>
      <c r="AE2354" s="6"/>
      <c r="AF2354" s="6"/>
      <c r="AG2354" s="6"/>
      <c r="AJ2354" s="6"/>
      <c r="AK2354" s="6"/>
      <c r="AL2354" s="6"/>
      <c r="AM2354" s="6"/>
      <c r="AS2354" s="6"/>
      <c r="AT2354" s="6"/>
      <c r="AU2354" s="6"/>
      <c r="AV2354" s="6"/>
      <c r="AY2354" s="6"/>
      <c r="BA2354" s="6"/>
      <c r="BB2354" s="6"/>
      <c r="BC2354" s="6"/>
      <c r="BD2354" s="6"/>
      <c r="BE2354" s="6"/>
      <c r="BF2354" s="6"/>
      <c r="BH2354" s="6"/>
      <c r="BI2354" s="6"/>
      <c r="BJ2354" s="6"/>
      <c r="BN2354" s="6"/>
      <c r="BO2354" s="6"/>
      <c r="BQ2354" s="6"/>
    </row>
    <row r="2355" spans="1:75">
      <c r="A2355" s="4" t="s">
        <v>170</v>
      </c>
      <c r="B2355" s="18">
        <v>38979</v>
      </c>
      <c r="C2355" s="4" t="s">
        <v>220</v>
      </c>
      <c r="D2355" s="5">
        <v>2006</v>
      </c>
      <c r="E2355" s="4" t="str">
        <f t="shared" si="433"/>
        <v>Walla WallaPrimary2006</v>
      </c>
      <c r="F2355" s="4">
        <v>27120</v>
      </c>
      <c r="K2355" s="6">
        <f t="shared" si="434"/>
        <v>0</v>
      </c>
      <c r="O2355" s="4">
        <v>10460</v>
      </c>
      <c r="Q2355" s="6"/>
      <c r="S2355" s="6"/>
      <c r="T2355" s="6"/>
      <c r="U2355" s="6"/>
      <c r="V2355" s="6"/>
      <c r="W2355" s="6"/>
      <c r="AD2355" s="6"/>
      <c r="AE2355" s="6"/>
      <c r="AF2355" s="6"/>
      <c r="AG2355" s="6"/>
      <c r="AJ2355" s="6"/>
      <c r="AK2355" s="6"/>
      <c r="AL2355" s="6"/>
      <c r="AM2355" s="6"/>
      <c r="AS2355" s="6"/>
      <c r="AT2355" s="6"/>
      <c r="AU2355" s="6"/>
      <c r="AV2355" s="6"/>
      <c r="AY2355" s="6"/>
      <c r="BA2355" s="6"/>
      <c r="BB2355" s="6"/>
      <c r="BC2355" s="6"/>
      <c r="BD2355" s="6"/>
      <c r="BE2355" s="6"/>
      <c r="BF2355" s="6"/>
      <c r="BH2355" s="6"/>
      <c r="BI2355" s="6"/>
      <c r="BJ2355" s="6"/>
      <c r="BN2355" s="6"/>
      <c r="BO2355" s="6"/>
      <c r="BQ2355" s="6"/>
    </row>
    <row r="2356" spans="1:75">
      <c r="A2356" s="4" t="s">
        <v>172</v>
      </c>
      <c r="B2356" s="18">
        <v>38979</v>
      </c>
      <c r="C2356" s="4" t="s">
        <v>220</v>
      </c>
      <c r="D2356" s="5">
        <v>2006</v>
      </c>
      <c r="E2356" s="4" t="str">
        <f t="shared" si="433"/>
        <v>WhatcomPrimary2006</v>
      </c>
      <c r="F2356" s="4">
        <v>102620</v>
      </c>
      <c r="K2356" s="6">
        <f t="shared" si="434"/>
        <v>0</v>
      </c>
      <c r="O2356" s="4">
        <v>41455</v>
      </c>
      <c r="Q2356" s="6"/>
      <c r="S2356" s="6"/>
      <c r="T2356" s="6"/>
      <c r="U2356" s="6"/>
      <c r="V2356" s="6"/>
      <c r="W2356" s="6"/>
      <c r="AD2356" s="6"/>
      <c r="AE2356" s="6"/>
      <c r="AF2356" s="6"/>
      <c r="AG2356" s="6"/>
      <c r="AJ2356" s="6"/>
      <c r="AK2356" s="6"/>
      <c r="AL2356" s="6"/>
      <c r="AM2356" s="6"/>
      <c r="AS2356" s="6"/>
      <c r="AT2356" s="6"/>
      <c r="AU2356" s="6"/>
      <c r="AV2356" s="6"/>
      <c r="AY2356" s="6"/>
      <c r="BA2356" s="6"/>
      <c r="BB2356" s="6"/>
      <c r="BC2356" s="6"/>
      <c r="BD2356" s="6"/>
      <c r="BE2356" s="6"/>
      <c r="BF2356" s="6"/>
      <c r="BH2356" s="6"/>
      <c r="BI2356" s="6"/>
      <c r="BJ2356" s="6"/>
      <c r="BN2356" s="6"/>
      <c r="BO2356" s="6"/>
      <c r="BQ2356" s="6"/>
    </row>
    <row r="2357" spans="1:75">
      <c r="A2357" s="4" t="s">
        <v>174</v>
      </c>
      <c r="B2357" s="18">
        <v>38979</v>
      </c>
      <c r="C2357" s="4" t="s">
        <v>220</v>
      </c>
      <c r="D2357" s="5">
        <v>2006</v>
      </c>
      <c r="E2357" s="4" t="str">
        <f t="shared" si="433"/>
        <v>WhitmanPrimary2006</v>
      </c>
      <c r="F2357" s="4">
        <v>18032</v>
      </c>
      <c r="K2357" s="6">
        <f t="shared" si="434"/>
        <v>0</v>
      </c>
      <c r="O2357" s="4">
        <v>8467</v>
      </c>
      <c r="Q2357" s="6"/>
      <c r="S2357" s="6"/>
      <c r="T2357" s="6"/>
      <c r="U2357" s="6"/>
      <c r="V2357" s="6"/>
      <c r="W2357" s="6"/>
      <c r="AD2357" s="6"/>
      <c r="AE2357" s="6"/>
      <c r="AF2357" s="6"/>
      <c r="AG2357" s="6"/>
      <c r="AJ2357" s="6"/>
      <c r="AK2357" s="6"/>
      <c r="AL2357" s="6"/>
      <c r="AM2357" s="6"/>
      <c r="AS2357" s="6"/>
      <c r="AT2357" s="6"/>
      <c r="AU2357" s="6"/>
      <c r="AV2357" s="6"/>
      <c r="AY2357" s="6"/>
      <c r="BA2357" s="6"/>
      <c r="BB2357" s="6"/>
      <c r="BC2357" s="6"/>
      <c r="BD2357" s="6"/>
      <c r="BE2357" s="6"/>
      <c r="BF2357" s="6"/>
      <c r="BH2357" s="6"/>
      <c r="BI2357" s="6"/>
      <c r="BJ2357" s="6"/>
      <c r="BN2357" s="6"/>
      <c r="BO2357" s="6"/>
      <c r="BQ2357" s="6"/>
    </row>
    <row r="2358" spans="1:75">
      <c r="A2358" s="4" t="s">
        <v>176</v>
      </c>
      <c r="B2358" s="18">
        <v>38979</v>
      </c>
      <c r="C2358" s="4" t="s">
        <v>220</v>
      </c>
      <c r="D2358" s="5">
        <v>2006</v>
      </c>
      <c r="E2358" s="4" t="str">
        <f t="shared" si="433"/>
        <v>YakimaPrimary2006</v>
      </c>
      <c r="F2358" s="4">
        <v>92534</v>
      </c>
      <c r="K2358" s="6">
        <f t="shared" si="434"/>
        <v>0</v>
      </c>
      <c r="O2358" s="4">
        <v>31316</v>
      </c>
      <c r="Q2358" s="6"/>
      <c r="S2358" s="6"/>
      <c r="T2358" s="6"/>
      <c r="U2358" s="6"/>
      <c r="V2358" s="6"/>
      <c r="W2358" s="6"/>
      <c r="AD2358" s="6"/>
      <c r="AE2358" s="6"/>
      <c r="AF2358" s="6"/>
      <c r="AG2358" s="6"/>
      <c r="AJ2358" s="6"/>
      <c r="AK2358" s="6"/>
      <c r="AL2358" s="6"/>
      <c r="AM2358" s="6"/>
      <c r="AS2358" s="6"/>
      <c r="AT2358" s="6"/>
      <c r="AU2358" s="6"/>
      <c r="AV2358" s="6"/>
      <c r="AY2358" s="6"/>
      <c r="BA2358" s="6"/>
      <c r="BB2358" s="6"/>
      <c r="BC2358" s="6"/>
      <c r="BD2358" s="6"/>
      <c r="BE2358" s="6"/>
      <c r="BF2358" s="6"/>
      <c r="BH2358" s="6"/>
      <c r="BI2358" s="6"/>
      <c r="BJ2358" s="6"/>
      <c r="BN2358" s="6"/>
      <c r="BO2358" s="6"/>
      <c r="BQ2358" s="6"/>
    </row>
    <row r="2359" spans="1:75" ht="14.1" customHeight="1">
      <c r="A2359" s="21" t="s">
        <v>178</v>
      </c>
      <c r="B2359" s="22">
        <v>38979</v>
      </c>
      <c r="C2359" s="21" t="s">
        <v>220</v>
      </c>
      <c r="D2359" s="23">
        <v>2006</v>
      </c>
      <c r="E2359" s="21" t="str">
        <f t="shared" si="433"/>
        <v>z-TotalsPrimary2006</v>
      </c>
      <c r="F2359" s="21">
        <v>3250216</v>
      </c>
      <c r="G2359" s="21"/>
      <c r="H2359" s="21"/>
      <c r="I2359" s="21"/>
      <c r="J2359" s="21"/>
      <c r="K2359" s="6">
        <f t="shared" si="434"/>
        <v>0</v>
      </c>
      <c r="L2359" s="21"/>
      <c r="M2359" s="21"/>
      <c r="N2359" s="21"/>
      <c r="O2359" s="21">
        <v>1261030</v>
      </c>
      <c r="P2359" s="21"/>
      <c r="Q2359" s="6"/>
      <c r="R2359" s="21"/>
      <c r="S2359" s="6"/>
      <c r="T2359" s="6"/>
      <c r="U2359" s="6"/>
      <c r="V2359" s="6"/>
      <c r="W2359" s="6"/>
      <c r="X2359" s="21"/>
      <c r="Y2359" s="38"/>
      <c r="Z2359" s="21"/>
      <c r="AA2359" s="21"/>
      <c r="AB2359" s="21"/>
      <c r="AC2359" s="21"/>
      <c r="AD2359" s="6"/>
      <c r="AE2359" s="6"/>
      <c r="AF2359" s="6"/>
      <c r="AG2359" s="6"/>
      <c r="AH2359" s="21"/>
      <c r="AI2359" s="21"/>
      <c r="AJ2359" s="6"/>
      <c r="AK2359" s="6"/>
      <c r="AL2359" s="6"/>
      <c r="AM2359" s="6"/>
      <c r="AN2359" s="21"/>
      <c r="AO2359" s="21"/>
      <c r="AP2359" s="21"/>
      <c r="AQ2359" s="21"/>
      <c r="AR2359" s="21"/>
      <c r="AS2359" s="6"/>
      <c r="AT2359" s="6"/>
      <c r="AU2359" s="6"/>
      <c r="AV2359" s="6"/>
      <c r="AW2359" s="21"/>
      <c r="AX2359" s="21"/>
      <c r="AY2359" s="6"/>
      <c r="AZ2359" s="21"/>
      <c r="BA2359" s="6"/>
      <c r="BB2359" s="6"/>
      <c r="BC2359" s="6"/>
      <c r="BD2359" s="6"/>
      <c r="BE2359" s="6"/>
      <c r="BF2359" s="6"/>
      <c r="BG2359" s="21"/>
      <c r="BH2359" s="6"/>
      <c r="BI2359" s="6"/>
      <c r="BJ2359" s="6"/>
      <c r="BK2359" s="21"/>
      <c r="BL2359" s="21"/>
      <c r="BM2359" s="21"/>
      <c r="BN2359" s="6"/>
      <c r="BO2359" s="6"/>
      <c r="BP2359" s="21"/>
      <c r="BQ2359" s="6"/>
      <c r="BR2359" s="21"/>
      <c r="BS2359" s="21"/>
      <c r="BT2359" s="21"/>
      <c r="BU2359" s="21"/>
      <c r="BV2359" s="21"/>
      <c r="BW2359" s="21"/>
    </row>
    <row r="2360" spans="1:75">
      <c r="A2360" s="4" t="s">
        <v>98</v>
      </c>
      <c r="B2360" s="18">
        <v>38664</v>
      </c>
      <c r="C2360" s="4" t="s">
        <v>179</v>
      </c>
      <c r="D2360" s="5">
        <v>2005</v>
      </c>
      <c r="E2360" s="4" t="str">
        <f t="shared" si="433"/>
        <v>AdamsGeneral2005</v>
      </c>
      <c r="F2360" s="1"/>
      <c r="G2360" s="1"/>
      <c r="H2360" s="1"/>
      <c r="I2360" s="1"/>
      <c r="J2360" s="1"/>
      <c r="K2360" s="6">
        <f t="shared" si="434"/>
        <v>0</v>
      </c>
      <c r="M2360" s="1"/>
      <c r="N2360" s="1"/>
      <c r="O2360" s="1"/>
      <c r="P2360" s="1"/>
      <c r="Q2360" s="7"/>
      <c r="R2360" s="1"/>
      <c r="S2360" s="7"/>
      <c r="T2360" s="7"/>
      <c r="U2360" s="7"/>
      <c r="V2360" s="7"/>
      <c r="W2360" s="7"/>
      <c r="X2360" s="1"/>
      <c r="Z2360" s="1"/>
      <c r="AA2360" s="1"/>
      <c r="AB2360" s="1"/>
      <c r="AC2360" s="1"/>
      <c r="AD2360" s="7"/>
      <c r="AE2360" s="7"/>
      <c r="AF2360" s="7"/>
      <c r="AG2360" s="7"/>
      <c r="AH2360" s="1"/>
      <c r="AI2360" s="1"/>
      <c r="AJ2360" s="7"/>
      <c r="AK2360" s="7"/>
      <c r="AL2360" s="7"/>
      <c r="AM2360" s="7"/>
      <c r="AN2360" s="1"/>
      <c r="AO2360" s="1"/>
      <c r="AP2360" s="1"/>
      <c r="AQ2360" s="1"/>
      <c r="AR2360" s="1"/>
      <c r="AS2360" s="7"/>
      <c r="AT2360" s="7"/>
      <c r="AU2360" s="7"/>
      <c r="AV2360" s="7"/>
      <c r="AW2360" s="1"/>
      <c r="AX2360" s="1"/>
      <c r="AY2360" s="7"/>
      <c r="AZ2360" s="1"/>
      <c r="BA2360" s="7"/>
      <c r="BB2360" s="7"/>
      <c r="BC2360" s="7"/>
      <c r="BD2360" s="7"/>
      <c r="BE2360" s="7"/>
      <c r="BF2360" s="7"/>
      <c r="BG2360" s="3"/>
      <c r="BH2360" s="7"/>
      <c r="BI2360" s="7"/>
      <c r="BJ2360" s="7"/>
      <c r="BK2360" s="1"/>
      <c r="BL2360" s="1"/>
      <c r="BM2360" s="1"/>
      <c r="BN2360" s="7"/>
      <c r="BO2360" s="7"/>
      <c r="BP2360" s="1"/>
      <c r="BQ2360" s="7"/>
      <c r="BR2360" s="1"/>
      <c r="BS2360" s="1"/>
      <c r="BT2360" s="1"/>
      <c r="BU2360" s="1"/>
      <c r="BV2360" s="1"/>
      <c r="BW2360" s="1"/>
    </row>
    <row r="2361" spans="1:75">
      <c r="A2361" s="4" t="s">
        <v>101</v>
      </c>
      <c r="B2361" s="18">
        <v>38664</v>
      </c>
      <c r="C2361" s="4" t="s">
        <v>179</v>
      </c>
      <c r="D2361" s="5">
        <v>2005</v>
      </c>
      <c r="E2361" s="4" t="str">
        <f t="shared" si="433"/>
        <v>AsotinGeneral2005</v>
      </c>
      <c r="F2361" s="1">
        <v>4574</v>
      </c>
      <c r="G2361" s="1">
        <v>121</v>
      </c>
      <c r="H2361" s="1"/>
      <c r="I2361" s="1"/>
      <c r="J2361" s="1"/>
      <c r="K2361" s="6">
        <f t="shared" si="434"/>
        <v>0</v>
      </c>
      <c r="M2361" s="1"/>
      <c r="N2361" s="1"/>
      <c r="O2361" s="1">
        <v>1754</v>
      </c>
      <c r="P2361" s="1"/>
      <c r="Q2361" s="7"/>
      <c r="R2361" s="1"/>
      <c r="S2361" s="7"/>
      <c r="T2361" s="7"/>
      <c r="U2361" s="7"/>
      <c r="V2361" s="7"/>
      <c r="W2361" s="7"/>
      <c r="X2361" s="1"/>
      <c r="Z2361" s="1">
        <v>0</v>
      </c>
      <c r="AA2361" s="1">
        <v>0</v>
      </c>
      <c r="AB2361" s="1">
        <v>0</v>
      </c>
      <c r="AC2361" s="1">
        <v>0</v>
      </c>
      <c r="AD2361" s="7"/>
      <c r="AE2361" s="7"/>
      <c r="AF2361" s="7"/>
      <c r="AG2361" s="7"/>
      <c r="AH2361" s="1">
        <v>0</v>
      </c>
      <c r="AI2361" s="1">
        <v>0</v>
      </c>
      <c r="AJ2361" s="7"/>
      <c r="AK2361" s="7"/>
      <c r="AL2361" s="7"/>
      <c r="AM2361" s="7"/>
      <c r="AN2361" s="1"/>
      <c r="AO2361" s="1">
        <v>0</v>
      </c>
      <c r="AP2361" s="1"/>
      <c r="AQ2361" s="1">
        <v>0</v>
      </c>
      <c r="AR2361" s="1">
        <v>0</v>
      </c>
      <c r="AS2361" s="7"/>
      <c r="AT2361" s="7"/>
      <c r="AU2361" s="7"/>
      <c r="AV2361" s="7"/>
      <c r="AW2361" s="1"/>
      <c r="AX2361" s="1"/>
      <c r="AY2361" s="7"/>
      <c r="AZ2361" s="1"/>
      <c r="BA2361" s="7"/>
      <c r="BB2361" s="7"/>
      <c r="BC2361" s="7"/>
      <c r="BD2361" s="7"/>
      <c r="BE2361" s="7"/>
      <c r="BF2361" s="7"/>
      <c r="BG2361" s="3"/>
      <c r="BH2361" s="7"/>
      <c r="BI2361" s="7"/>
      <c r="BJ2361" s="7"/>
      <c r="BK2361" s="1"/>
      <c r="BL2361" s="1"/>
      <c r="BM2361" s="1"/>
      <c r="BN2361" s="7"/>
      <c r="BO2361" s="7"/>
      <c r="BP2361" s="1"/>
      <c r="BQ2361" s="7"/>
      <c r="BR2361" s="1">
        <v>1839</v>
      </c>
      <c r="BS2361" s="1">
        <v>1754</v>
      </c>
      <c r="BT2361" s="1">
        <v>-103</v>
      </c>
      <c r="BU2361" s="1">
        <v>4727</v>
      </c>
      <c r="BV2361" s="1">
        <v>0</v>
      </c>
      <c r="BW2361" s="1"/>
    </row>
    <row r="2362" spans="1:75">
      <c r="A2362" s="4" t="s">
        <v>1242</v>
      </c>
      <c r="B2362" s="18">
        <v>38664</v>
      </c>
      <c r="C2362" s="4" t="s">
        <v>179</v>
      </c>
      <c r="D2362" s="5">
        <v>2005</v>
      </c>
      <c r="E2362" s="4" t="str">
        <f t="shared" si="433"/>
        <v>Benton*General2005</v>
      </c>
      <c r="F2362" s="1" t="s">
        <v>1249</v>
      </c>
      <c r="G2362" s="1"/>
      <c r="H2362" s="1"/>
      <c r="I2362" s="1"/>
      <c r="J2362" s="1"/>
      <c r="K2362" s="6">
        <f t="shared" si="434"/>
        <v>0</v>
      </c>
      <c r="M2362" s="1"/>
      <c r="N2362" s="1"/>
      <c r="O2362" s="1">
        <v>0</v>
      </c>
      <c r="P2362" s="1"/>
      <c r="Q2362" s="7"/>
      <c r="R2362" s="1"/>
      <c r="S2362" s="7"/>
      <c r="T2362" s="7"/>
      <c r="U2362" s="7"/>
      <c r="V2362" s="7"/>
      <c r="W2362" s="7"/>
      <c r="X2362" s="1"/>
      <c r="Z2362" s="1"/>
      <c r="AA2362" s="1"/>
      <c r="AB2362" s="1">
        <v>0</v>
      </c>
      <c r="AC2362" s="1"/>
      <c r="AD2362" s="7"/>
      <c r="AE2362" s="7"/>
      <c r="AF2362" s="7"/>
      <c r="AG2362" s="7"/>
      <c r="AH2362" s="1"/>
      <c r="AI2362" s="1"/>
      <c r="AJ2362" s="7"/>
      <c r="AK2362" s="7"/>
      <c r="AL2362" s="7"/>
      <c r="AM2362" s="7"/>
      <c r="AN2362" s="1"/>
      <c r="AO2362" s="1"/>
      <c r="AP2362" s="1"/>
      <c r="AQ2362" s="1"/>
      <c r="AR2362" s="1"/>
      <c r="AS2362" s="7"/>
      <c r="AT2362" s="7"/>
      <c r="AU2362" s="7"/>
      <c r="AV2362" s="7"/>
      <c r="AW2362" s="1"/>
      <c r="AX2362" s="1"/>
      <c r="AY2362" s="7"/>
      <c r="AZ2362" s="1"/>
      <c r="BA2362" s="7"/>
      <c r="BB2362" s="7"/>
      <c r="BC2362" s="7"/>
      <c r="BD2362" s="7"/>
      <c r="BE2362" s="7"/>
      <c r="BF2362" s="7"/>
      <c r="BG2362" s="3"/>
      <c r="BH2362" s="7"/>
      <c r="BI2362" s="7"/>
      <c r="BJ2362" s="7"/>
      <c r="BK2362" s="1"/>
      <c r="BL2362" s="1"/>
      <c r="BM2362" s="1"/>
      <c r="BN2362" s="7"/>
      <c r="BO2362" s="7"/>
      <c r="BP2362" s="1"/>
      <c r="BQ2362" s="7"/>
      <c r="BR2362" s="1"/>
      <c r="BS2362" s="1"/>
      <c r="BT2362" s="1"/>
      <c r="BU2362" s="1"/>
      <c r="BV2362" s="1"/>
      <c r="BW2362" s="1"/>
    </row>
    <row r="2363" spans="1:75">
      <c r="A2363" s="4" t="s">
        <v>105</v>
      </c>
      <c r="B2363" s="18">
        <v>38664</v>
      </c>
      <c r="C2363" s="4" t="s">
        <v>179</v>
      </c>
      <c r="D2363" s="5">
        <v>2005</v>
      </c>
      <c r="E2363" s="4" t="str">
        <f t="shared" si="433"/>
        <v>ChelanGeneral2005</v>
      </c>
      <c r="F2363" s="1"/>
      <c r="G2363" s="1"/>
      <c r="H2363" s="1"/>
      <c r="I2363" s="1"/>
      <c r="J2363" s="1"/>
      <c r="K2363" s="6">
        <f t="shared" si="434"/>
        <v>0</v>
      </c>
      <c r="M2363" s="1"/>
      <c r="N2363" s="1"/>
      <c r="O2363" s="1">
        <v>0</v>
      </c>
      <c r="P2363" s="1"/>
      <c r="Q2363" s="7"/>
      <c r="R2363" s="1"/>
      <c r="S2363" s="7"/>
      <c r="T2363" s="7"/>
      <c r="U2363" s="7"/>
      <c r="V2363" s="7"/>
      <c r="W2363" s="7"/>
      <c r="X2363" s="1"/>
      <c r="Z2363" s="1"/>
      <c r="AA2363" s="1"/>
      <c r="AB2363" s="1">
        <v>0</v>
      </c>
      <c r="AC2363" s="1"/>
      <c r="AD2363" s="7"/>
      <c r="AE2363" s="7"/>
      <c r="AF2363" s="7"/>
      <c r="AG2363" s="7"/>
      <c r="AH2363" s="1"/>
      <c r="AI2363" s="1"/>
      <c r="AJ2363" s="7"/>
      <c r="AK2363" s="7"/>
      <c r="AL2363" s="7"/>
      <c r="AM2363" s="7"/>
      <c r="AN2363" s="1"/>
      <c r="AO2363" s="1"/>
      <c r="AP2363" s="1"/>
      <c r="AQ2363" s="1"/>
      <c r="AR2363" s="1"/>
      <c r="AS2363" s="7"/>
      <c r="AT2363" s="7"/>
      <c r="AU2363" s="7"/>
      <c r="AV2363" s="7"/>
      <c r="AW2363" s="1"/>
      <c r="AX2363" s="1"/>
      <c r="AY2363" s="7"/>
      <c r="AZ2363" s="1"/>
      <c r="BA2363" s="7"/>
      <c r="BB2363" s="7"/>
      <c r="BC2363" s="7"/>
      <c r="BD2363" s="7"/>
      <c r="BE2363" s="7"/>
      <c r="BF2363" s="7"/>
      <c r="BG2363" s="3"/>
      <c r="BH2363" s="7"/>
      <c r="BI2363" s="7"/>
      <c r="BJ2363" s="7"/>
      <c r="BK2363" s="1"/>
      <c r="BL2363" s="1"/>
      <c r="BM2363" s="1"/>
      <c r="BN2363" s="7"/>
      <c r="BO2363" s="7"/>
      <c r="BP2363" s="1"/>
      <c r="BQ2363" s="7"/>
      <c r="BR2363" s="1"/>
      <c r="BS2363" s="1"/>
      <c r="BT2363" s="1"/>
      <c r="BU2363" s="1"/>
      <c r="BV2363" s="1"/>
      <c r="BW2363" s="1"/>
    </row>
    <row r="2364" spans="1:75">
      <c r="A2364" s="4" t="s">
        <v>107</v>
      </c>
      <c r="B2364" s="18">
        <v>38664</v>
      </c>
      <c r="C2364" s="4" t="s">
        <v>179</v>
      </c>
      <c r="D2364" s="5">
        <v>2005</v>
      </c>
      <c r="E2364" s="4" t="str">
        <f t="shared" si="433"/>
        <v>ClallamGeneral2005</v>
      </c>
      <c r="F2364" s="1">
        <v>23006</v>
      </c>
      <c r="G2364" s="1">
        <v>1641</v>
      </c>
      <c r="H2364" s="1"/>
      <c r="I2364" s="1"/>
      <c r="J2364" s="1"/>
      <c r="K2364" s="6">
        <f t="shared" si="434"/>
        <v>0</v>
      </c>
      <c r="M2364" s="1"/>
      <c r="N2364" s="1"/>
      <c r="O2364" s="1">
        <v>7980</v>
      </c>
      <c r="P2364" s="1"/>
      <c r="Q2364" s="7"/>
      <c r="R2364" s="1"/>
      <c r="S2364" s="7"/>
      <c r="T2364" s="7"/>
      <c r="U2364" s="7"/>
      <c r="V2364" s="7"/>
      <c r="W2364" s="7"/>
      <c r="X2364" s="1"/>
      <c r="Z2364" s="1">
        <v>89</v>
      </c>
      <c r="AA2364" s="1">
        <v>13</v>
      </c>
      <c r="AB2364" s="1">
        <v>11</v>
      </c>
      <c r="AC2364" s="1">
        <v>-2</v>
      </c>
      <c r="AD2364" s="7"/>
      <c r="AE2364" s="7"/>
      <c r="AF2364" s="7"/>
      <c r="AG2364" s="7"/>
      <c r="AH2364" s="1">
        <v>0</v>
      </c>
      <c r="AI2364" s="1">
        <v>0</v>
      </c>
      <c r="AJ2364" s="7"/>
      <c r="AK2364" s="7"/>
      <c r="AL2364" s="7"/>
      <c r="AM2364" s="7"/>
      <c r="AN2364" s="1"/>
      <c r="AO2364" s="1">
        <v>2</v>
      </c>
      <c r="AP2364" s="1"/>
      <c r="AQ2364" s="1">
        <v>2</v>
      </c>
      <c r="AR2364" s="1">
        <v>0</v>
      </c>
      <c r="AS2364" s="7"/>
      <c r="AT2364" s="7"/>
      <c r="AU2364" s="7"/>
      <c r="AV2364" s="7"/>
      <c r="AW2364" s="1"/>
      <c r="AX2364" s="1"/>
      <c r="AY2364" s="7"/>
      <c r="AZ2364" s="1"/>
      <c r="BA2364" s="7"/>
      <c r="BB2364" s="7"/>
      <c r="BC2364" s="7"/>
      <c r="BD2364" s="7"/>
      <c r="BE2364" s="7"/>
      <c r="BF2364" s="7"/>
      <c r="BG2364" s="3"/>
      <c r="BH2364" s="7"/>
      <c r="BI2364" s="7"/>
      <c r="BJ2364" s="7"/>
      <c r="BK2364" s="1"/>
      <c r="BL2364" s="1"/>
      <c r="BM2364" s="1"/>
      <c r="BN2364" s="7"/>
      <c r="BO2364" s="7"/>
      <c r="BP2364" s="1"/>
      <c r="BQ2364" s="7"/>
      <c r="BR2364" s="1">
        <v>8059</v>
      </c>
      <c r="BS2364" s="1">
        <v>7978</v>
      </c>
      <c r="BT2364" s="1">
        <v>-81</v>
      </c>
      <c r="BU2364" s="1">
        <v>23000</v>
      </c>
      <c r="BV2364" s="1">
        <v>2</v>
      </c>
      <c r="BW2364" s="1"/>
    </row>
    <row r="2365" spans="1:75">
      <c r="A2365" s="4" t="s">
        <v>109</v>
      </c>
      <c r="B2365" s="18">
        <v>38664</v>
      </c>
      <c r="C2365" s="4" t="s">
        <v>179</v>
      </c>
      <c r="D2365" s="5">
        <v>2005</v>
      </c>
      <c r="E2365" s="4" t="str">
        <f t="shared" si="433"/>
        <v>ClarkGeneral2005</v>
      </c>
      <c r="F2365" s="1">
        <v>176617</v>
      </c>
      <c r="G2365" s="1">
        <v>30727</v>
      </c>
      <c r="H2365" s="1"/>
      <c r="I2365" s="1"/>
      <c r="J2365" s="1"/>
      <c r="K2365" s="6">
        <f t="shared" si="434"/>
        <v>0</v>
      </c>
      <c r="M2365" s="1"/>
      <c r="N2365" s="1"/>
      <c r="O2365" s="1">
        <v>0</v>
      </c>
      <c r="P2365" s="1"/>
      <c r="Q2365" s="7"/>
      <c r="R2365" s="1"/>
      <c r="S2365" s="7"/>
      <c r="T2365" s="7"/>
      <c r="U2365" s="7"/>
      <c r="V2365" s="7"/>
      <c r="W2365" s="7"/>
      <c r="X2365" s="1"/>
      <c r="Z2365" s="1"/>
      <c r="AA2365" s="1"/>
      <c r="AB2365" s="1">
        <v>0</v>
      </c>
      <c r="AC2365" s="1"/>
      <c r="AD2365" s="7"/>
      <c r="AE2365" s="7"/>
      <c r="AF2365" s="7"/>
      <c r="AG2365" s="7"/>
      <c r="AH2365" s="1"/>
      <c r="AI2365" s="1"/>
      <c r="AJ2365" s="7"/>
      <c r="AK2365" s="7"/>
      <c r="AL2365" s="7"/>
      <c r="AM2365" s="7"/>
      <c r="AN2365" s="1"/>
      <c r="AO2365" s="1"/>
      <c r="AP2365" s="1"/>
      <c r="AQ2365" s="1"/>
      <c r="AR2365" s="1"/>
      <c r="AS2365" s="7"/>
      <c r="AT2365" s="7"/>
      <c r="AU2365" s="7"/>
      <c r="AV2365" s="7"/>
      <c r="AW2365" s="1"/>
      <c r="AX2365" s="1"/>
      <c r="AY2365" s="7"/>
      <c r="AZ2365" s="1"/>
      <c r="BA2365" s="7"/>
      <c r="BB2365" s="7"/>
      <c r="BC2365" s="7"/>
      <c r="BD2365" s="7"/>
      <c r="BE2365" s="7"/>
      <c r="BF2365" s="7"/>
      <c r="BG2365" s="3"/>
      <c r="BH2365" s="7"/>
      <c r="BI2365" s="7"/>
      <c r="BJ2365" s="7"/>
      <c r="BK2365" s="1"/>
      <c r="BL2365" s="1"/>
      <c r="BM2365" s="1"/>
      <c r="BN2365" s="7"/>
      <c r="BO2365" s="7"/>
      <c r="BP2365" s="1"/>
      <c r="BQ2365" s="7"/>
      <c r="BR2365" s="1"/>
      <c r="BS2365" s="1"/>
      <c r="BT2365" s="1"/>
      <c r="BU2365" s="1"/>
      <c r="BV2365" s="1"/>
      <c r="BW2365" s="1"/>
    </row>
    <row r="2366" spans="1:75">
      <c r="A2366" s="4" t="s">
        <v>111</v>
      </c>
      <c r="B2366" s="18">
        <v>38664</v>
      </c>
      <c r="C2366" s="4" t="s">
        <v>179</v>
      </c>
      <c r="D2366" s="5">
        <v>2005</v>
      </c>
      <c r="E2366" s="4" t="str">
        <f t="shared" si="433"/>
        <v>ColumbiaGeneral2005</v>
      </c>
      <c r="F2366" s="1"/>
      <c r="G2366" s="1"/>
      <c r="H2366" s="1"/>
      <c r="I2366" s="1"/>
      <c r="J2366" s="1"/>
      <c r="K2366" s="6">
        <f t="shared" si="434"/>
        <v>0</v>
      </c>
      <c r="M2366" s="1"/>
      <c r="N2366" s="1"/>
      <c r="O2366" s="1">
        <v>0</v>
      </c>
      <c r="P2366" s="1"/>
      <c r="Q2366" s="7"/>
      <c r="R2366" s="1"/>
      <c r="S2366" s="7"/>
      <c r="T2366" s="7"/>
      <c r="U2366" s="7"/>
      <c r="V2366" s="7"/>
      <c r="W2366" s="7"/>
      <c r="X2366" s="1"/>
      <c r="Z2366" s="1"/>
      <c r="AA2366" s="1"/>
      <c r="AB2366" s="1">
        <v>0</v>
      </c>
      <c r="AC2366" s="1"/>
      <c r="AD2366" s="7"/>
      <c r="AE2366" s="7"/>
      <c r="AF2366" s="7"/>
      <c r="AG2366" s="7"/>
      <c r="AH2366" s="1"/>
      <c r="AI2366" s="1"/>
      <c r="AJ2366" s="7"/>
      <c r="AK2366" s="7"/>
      <c r="AL2366" s="7"/>
      <c r="AM2366" s="7"/>
      <c r="AN2366" s="1"/>
      <c r="AO2366" s="1"/>
      <c r="AP2366" s="1"/>
      <c r="AQ2366" s="1"/>
      <c r="AR2366" s="1"/>
      <c r="AS2366" s="7"/>
      <c r="AT2366" s="7"/>
      <c r="AU2366" s="7"/>
      <c r="AV2366" s="7"/>
      <c r="AW2366" s="1"/>
      <c r="AX2366" s="1"/>
      <c r="AY2366" s="7"/>
      <c r="AZ2366" s="1"/>
      <c r="BA2366" s="7"/>
      <c r="BB2366" s="7"/>
      <c r="BC2366" s="7"/>
      <c r="BD2366" s="7"/>
      <c r="BE2366" s="7"/>
      <c r="BF2366" s="7"/>
      <c r="BG2366" s="3"/>
      <c r="BH2366" s="7"/>
      <c r="BI2366" s="7"/>
      <c r="BJ2366" s="7"/>
      <c r="BK2366" s="1"/>
      <c r="BL2366" s="1"/>
      <c r="BM2366" s="1"/>
      <c r="BN2366" s="7"/>
      <c r="BO2366" s="7"/>
      <c r="BP2366" s="1"/>
      <c r="BQ2366" s="7"/>
      <c r="BR2366" s="1"/>
      <c r="BS2366" s="1"/>
      <c r="BT2366" s="1"/>
      <c r="BU2366" s="1"/>
      <c r="BV2366" s="1"/>
      <c r="BW2366" s="1"/>
    </row>
    <row r="2367" spans="1:75">
      <c r="A2367" s="4" t="s">
        <v>113</v>
      </c>
      <c r="B2367" s="18">
        <v>38664</v>
      </c>
      <c r="C2367" s="4" t="s">
        <v>179</v>
      </c>
      <c r="D2367" s="5">
        <v>2005</v>
      </c>
      <c r="E2367" s="4" t="str">
        <f t="shared" si="433"/>
        <v>CowlitzGeneral2005</v>
      </c>
      <c r="F2367" s="1">
        <v>54049</v>
      </c>
      <c r="G2367" s="1">
        <v>3430</v>
      </c>
      <c r="H2367" s="1"/>
      <c r="I2367" s="1"/>
      <c r="J2367" s="1"/>
      <c r="K2367" s="6">
        <f t="shared" si="434"/>
        <v>0</v>
      </c>
      <c r="M2367" s="1"/>
      <c r="N2367" s="1"/>
      <c r="O2367" s="1">
        <v>24310</v>
      </c>
      <c r="P2367" s="1"/>
      <c r="Q2367" s="7"/>
      <c r="R2367" s="1"/>
      <c r="S2367" s="7"/>
      <c r="T2367" s="7"/>
      <c r="U2367" s="7"/>
      <c r="V2367" s="7"/>
      <c r="W2367" s="7"/>
      <c r="X2367" s="1"/>
      <c r="Z2367" s="1">
        <v>706</v>
      </c>
      <c r="AA2367" s="1">
        <v>62</v>
      </c>
      <c r="AB2367" s="1">
        <v>53</v>
      </c>
      <c r="AC2367" s="1">
        <v>-9</v>
      </c>
      <c r="AD2367" s="7"/>
      <c r="AE2367" s="7"/>
      <c r="AF2367" s="7"/>
      <c r="AG2367" s="7"/>
      <c r="AH2367" s="1">
        <v>0</v>
      </c>
      <c r="AI2367" s="1">
        <v>0</v>
      </c>
      <c r="AJ2367" s="7"/>
      <c r="AK2367" s="7"/>
      <c r="AL2367" s="7"/>
      <c r="AM2367" s="7"/>
      <c r="AN2367" s="1"/>
      <c r="AO2367" s="1">
        <v>0</v>
      </c>
      <c r="AP2367" s="1"/>
      <c r="AQ2367" s="1">
        <v>0</v>
      </c>
      <c r="AR2367" s="1">
        <v>0</v>
      </c>
      <c r="AS2367" s="7"/>
      <c r="AT2367" s="7"/>
      <c r="AU2367" s="7"/>
      <c r="AV2367" s="7"/>
      <c r="AW2367" s="1"/>
      <c r="AX2367" s="1"/>
      <c r="AY2367" s="7"/>
      <c r="AZ2367" s="1"/>
      <c r="BA2367" s="7"/>
      <c r="BB2367" s="7"/>
      <c r="BC2367" s="7"/>
      <c r="BD2367" s="7"/>
      <c r="BE2367" s="7"/>
      <c r="BF2367" s="7"/>
      <c r="BG2367" s="3"/>
      <c r="BH2367" s="7"/>
      <c r="BI2367" s="7"/>
      <c r="BJ2367" s="7"/>
      <c r="BK2367" s="1"/>
      <c r="BL2367" s="1"/>
      <c r="BM2367" s="1"/>
      <c r="BN2367" s="7"/>
      <c r="BO2367" s="7"/>
      <c r="BP2367" s="1"/>
      <c r="BQ2367" s="7"/>
      <c r="BR2367" s="1">
        <v>24572</v>
      </c>
      <c r="BS2367" s="1">
        <v>24310</v>
      </c>
      <c r="BT2367" s="1">
        <v>-262</v>
      </c>
      <c r="BU2367" s="1">
        <v>54464</v>
      </c>
      <c r="BV2367" s="1">
        <v>0</v>
      </c>
      <c r="BW2367" s="1"/>
    </row>
    <row r="2368" spans="1:75">
      <c r="A2368" s="4" t="s">
        <v>1243</v>
      </c>
      <c r="B2368" s="18">
        <v>38664</v>
      </c>
      <c r="C2368" s="4" t="s">
        <v>179</v>
      </c>
      <c r="D2368" s="5">
        <v>2005</v>
      </c>
      <c r="E2368" s="4" t="str">
        <f t="shared" si="433"/>
        <v>Douglas*General2005</v>
      </c>
      <c r="F2368" s="1">
        <v>197</v>
      </c>
      <c r="G2368" s="1">
        <v>29</v>
      </c>
      <c r="H2368" s="1"/>
      <c r="I2368" s="1"/>
      <c r="J2368" s="1"/>
      <c r="K2368" s="6">
        <f t="shared" si="434"/>
        <v>0</v>
      </c>
      <c r="M2368" s="1"/>
      <c r="N2368" s="1"/>
      <c r="O2368" s="1">
        <v>93</v>
      </c>
      <c r="P2368" s="1"/>
      <c r="Q2368" s="7"/>
      <c r="R2368" s="1"/>
      <c r="S2368" s="7"/>
      <c r="T2368" s="7"/>
      <c r="U2368" s="7"/>
      <c r="V2368" s="7"/>
      <c r="W2368" s="7"/>
      <c r="X2368" s="1"/>
      <c r="Z2368" s="1">
        <v>2</v>
      </c>
      <c r="AA2368" s="1">
        <v>0</v>
      </c>
      <c r="AB2368" s="1">
        <v>0</v>
      </c>
      <c r="AC2368" s="1">
        <v>0</v>
      </c>
      <c r="AD2368" s="7"/>
      <c r="AE2368" s="7"/>
      <c r="AF2368" s="7"/>
      <c r="AG2368" s="7"/>
      <c r="AH2368" s="1">
        <v>0</v>
      </c>
      <c r="AI2368" s="1">
        <v>0</v>
      </c>
      <c r="AJ2368" s="7"/>
      <c r="AK2368" s="7"/>
      <c r="AL2368" s="7"/>
      <c r="AM2368" s="7"/>
      <c r="AN2368" s="1"/>
      <c r="AO2368" s="1">
        <v>0</v>
      </c>
      <c r="AP2368" s="1"/>
      <c r="AQ2368" s="1">
        <v>0</v>
      </c>
      <c r="AR2368" s="1">
        <v>0</v>
      </c>
      <c r="AS2368" s="7"/>
      <c r="AT2368" s="7"/>
      <c r="AU2368" s="7"/>
      <c r="AV2368" s="7"/>
      <c r="AW2368" s="1"/>
      <c r="AX2368" s="1"/>
      <c r="AY2368" s="7"/>
      <c r="AZ2368" s="1"/>
      <c r="BA2368" s="7"/>
      <c r="BB2368" s="7"/>
      <c r="BC2368" s="7"/>
      <c r="BD2368" s="7"/>
      <c r="BE2368" s="7"/>
      <c r="BF2368" s="7"/>
      <c r="BG2368" s="3"/>
      <c r="BH2368" s="7"/>
      <c r="BI2368" s="7"/>
      <c r="BJ2368" s="7"/>
      <c r="BK2368" s="1"/>
      <c r="BL2368" s="1"/>
      <c r="BM2368" s="1"/>
      <c r="BN2368" s="7"/>
      <c r="BO2368" s="7"/>
      <c r="BP2368" s="1"/>
      <c r="BQ2368" s="7"/>
      <c r="BR2368" s="1">
        <v>93</v>
      </c>
      <c r="BS2368" s="1">
        <v>93</v>
      </c>
      <c r="BT2368" s="1">
        <v>0</v>
      </c>
      <c r="BU2368" s="1">
        <v>197</v>
      </c>
      <c r="BV2368" s="1">
        <v>0</v>
      </c>
      <c r="BW2368" s="1"/>
    </row>
    <row r="2369" spans="1:75">
      <c r="A2369" s="4" t="s">
        <v>117</v>
      </c>
      <c r="B2369" s="18">
        <v>38664</v>
      </c>
      <c r="C2369" s="4" t="s">
        <v>179</v>
      </c>
      <c r="D2369" s="5">
        <v>2005</v>
      </c>
      <c r="E2369" s="4" t="str">
        <f t="shared" si="433"/>
        <v>FerryGeneral2005</v>
      </c>
      <c r="F2369" s="1"/>
      <c r="G2369" s="1"/>
      <c r="H2369" s="1"/>
      <c r="I2369" s="1"/>
      <c r="J2369" s="1"/>
      <c r="K2369" s="6">
        <f t="shared" si="434"/>
        <v>0</v>
      </c>
      <c r="M2369" s="1"/>
      <c r="N2369" s="1"/>
      <c r="O2369" s="1">
        <v>0</v>
      </c>
      <c r="P2369" s="1"/>
      <c r="Q2369" s="7"/>
      <c r="R2369" s="1"/>
      <c r="S2369" s="7"/>
      <c r="T2369" s="7"/>
      <c r="U2369" s="7"/>
      <c r="V2369" s="7"/>
      <c r="W2369" s="7"/>
      <c r="X2369" s="1"/>
      <c r="Z2369" s="1"/>
      <c r="AA2369" s="1"/>
      <c r="AB2369" s="1">
        <v>0</v>
      </c>
      <c r="AC2369" s="1"/>
      <c r="AD2369" s="7"/>
      <c r="AE2369" s="7"/>
      <c r="AF2369" s="7"/>
      <c r="AG2369" s="7"/>
      <c r="AH2369" s="1"/>
      <c r="AI2369" s="1"/>
      <c r="AJ2369" s="7"/>
      <c r="AK2369" s="7"/>
      <c r="AL2369" s="7"/>
      <c r="AM2369" s="7"/>
      <c r="AN2369" s="1"/>
      <c r="AO2369" s="1"/>
      <c r="AP2369" s="1"/>
      <c r="AQ2369" s="1"/>
      <c r="AR2369" s="1"/>
      <c r="AS2369" s="7"/>
      <c r="AT2369" s="7"/>
      <c r="AU2369" s="7"/>
      <c r="AV2369" s="7"/>
      <c r="AW2369" s="1"/>
      <c r="AX2369" s="1"/>
      <c r="AY2369" s="7"/>
      <c r="AZ2369" s="1"/>
      <c r="BA2369" s="7"/>
      <c r="BB2369" s="7"/>
      <c r="BC2369" s="7"/>
      <c r="BD2369" s="7"/>
      <c r="BE2369" s="7"/>
      <c r="BF2369" s="7"/>
      <c r="BG2369" s="3"/>
      <c r="BH2369" s="7"/>
      <c r="BI2369" s="7"/>
      <c r="BJ2369" s="7"/>
      <c r="BK2369" s="1"/>
      <c r="BL2369" s="1"/>
      <c r="BM2369" s="1"/>
      <c r="BN2369" s="7"/>
      <c r="BO2369" s="7"/>
      <c r="BP2369" s="1"/>
      <c r="BQ2369" s="7"/>
      <c r="BR2369" s="1"/>
      <c r="BS2369" s="1"/>
      <c r="BT2369" s="1"/>
      <c r="BU2369" s="1"/>
      <c r="BV2369" s="1"/>
      <c r="BW2369" s="1"/>
    </row>
    <row r="2370" spans="1:75">
      <c r="A2370" s="4" t="s">
        <v>119</v>
      </c>
      <c r="B2370" s="18">
        <v>38664</v>
      </c>
      <c r="C2370" s="4" t="s">
        <v>179</v>
      </c>
      <c r="D2370" s="5">
        <v>2005</v>
      </c>
      <c r="E2370" s="4" t="str">
        <f t="shared" si="433"/>
        <v>FranklinGeneral2005</v>
      </c>
      <c r="F2370" s="1"/>
      <c r="G2370" s="1"/>
      <c r="H2370" s="1"/>
      <c r="I2370" s="1"/>
      <c r="J2370" s="1"/>
      <c r="K2370" s="6">
        <f t="shared" si="434"/>
        <v>0</v>
      </c>
      <c r="M2370" s="1"/>
      <c r="N2370" s="1"/>
      <c r="O2370" s="1">
        <v>0</v>
      </c>
      <c r="P2370" s="1"/>
      <c r="Q2370" s="7"/>
      <c r="R2370" s="1"/>
      <c r="S2370" s="7"/>
      <c r="T2370" s="7"/>
      <c r="U2370" s="7"/>
      <c r="V2370" s="7"/>
      <c r="W2370" s="7"/>
      <c r="X2370" s="1"/>
      <c r="Z2370" s="1"/>
      <c r="AA2370" s="1"/>
      <c r="AB2370" s="1">
        <v>0</v>
      </c>
      <c r="AC2370" s="1"/>
      <c r="AD2370" s="7"/>
      <c r="AE2370" s="7"/>
      <c r="AF2370" s="7"/>
      <c r="AG2370" s="7"/>
      <c r="AH2370" s="1"/>
      <c r="AI2370" s="1"/>
      <c r="AJ2370" s="7"/>
      <c r="AK2370" s="7"/>
      <c r="AL2370" s="7"/>
      <c r="AM2370" s="7"/>
      <c r="AN2370" s="1"/>
      <c r="AO2370" s="1"/>
      <c r="AP2370" s="1"/>
      <c r="AQ2370" s="1"/>
      <c r="AR2370" s="1"/>
      <c r="AS2370" s="7"/>
      <c r="AT2370" s="7"/>
      <c r="AU2370" s="7"/>
      <c r="AV2370" s="7"/>
      <c r="AW2370" s="1"/>
      <c r="AX2370" s="1"/>
      <c r="AY2370" s="7"/>
      <c r="AZ2370" s="1"/>
      <c r="BA2370" s="7"/>
      <c r="BB2370" s="7"/>
      <c r="BC2370" s="7"/>
      <c r="BD2370" s="7"/>
      <c r="BE2370" s="7"/>
      <c r="BF2370" s="7"/>
      <c r="BG2370" s="3"/>
      <c r="BH2370" s="7"/>
      <c r="BI2370" s="7"/>
      <c r="BJ2370" s="7"/>
      <c r="BK2370" s="1"/>
      <c r="BL2370" s="1"/>
      <c r="BM2370" s="1"/>
      <c r="BN2370" s="7"/>
      <c r="BO2370" s="7"/>
      <c r="BP2370" s="1"/>
      <c r="BQ2370" s="7"/>
      <c r="BR2370" s="1"/>
      <c r="BS2370" s="1"/>
      <c r="BT2370" s="1"/>
      <c r="BU2370" s="1"/>
      <c r="BV2370" s="1"/>
      <c r="BW2370" s="1"/>
    </row>
    <row r="2371" spans="1:75">
      <c r="A2371" s="4" t="s">
        <v>121</v>
      </c>
      <c r="B2371" s="18">
        <v>38664</v>
      </c>
      <c r="C2371" s="4" t="s">
        <v>179</v>
      </c>
      <c r="D2371" s="5">
        <v>2005</v>
      </c>
      <c r="E2371" s="4" t="str">
        <f t="shared" si="433"/>
        <v>GarfieldGeneral2005</v>
      </c>
      <c r="F2371" s="1"/>
      <c r="G2371" s="1"/>
      <c r="H2371" s="1"/>
      <c r="I2371" s="1"/>
      <c r="J2371" s="1"/>
      <c r="K2371" s="6">
        <f t="shared" si="434"/>
        <v>0</v>
      </c>
      <c r="M2371" s="1"/>
      <c r="N2371" s="1"/>
      <c r="O2371" s="1">
        <v>0</v>
      </c>
      <c r="P2371" s="1"/>
      <c r="Q2371" s="7"/>
      <c r="R2371" s="1"/>
      <c r="S2371" s="7"/>
      <c r="T2371" s="7"/>
      <c r="U2371" s="7"/>
      <c r="V2371" s="7"/>
      <c r="W2371" s="7"/>
      <c r="X2371" s="1"/>
      <c r="Z2371" s="1"/>
      <c r="AA2371" s="1"/>
      <c r="AB2371" s="1">
        <v>0</v>
      </c>
      <c r="AC2371" s="1"/>
      <c r="AD2371" s="7"/>
      <c r="AE2371" s="7"/>
      <c r="AF2371" s="7"/>
      <c r="AG2371" s="7"/>
      <c r="AH2371" s="1"/>
      <c r="AI2371" s="1"/>
      <c r="AJ2371" s="7"/>
      <c r="AK2371" s="7"/>
      <c r="AL2371" s="7"/>
      <c r="AM2371" s="7"/>
      <c r="AN2371" s="1"/>
      <c r="AO2371" s="1"/>
      <c r="AP2371" s="1"/>
      <c r="AQ2371" s="1"/>
      <c r="AR2371" s="1"/>
      <c r="AS2371" s="7"/>
      <c r="AT2371" s="7"/>
      <c r="AU2371" s="7"/>
      <c r="AV2371" s="7"/>
      <c r="AW2371" s="1"/>
      <c r="AX2371" s="1"/>
      <c r="AY2371" s="7"/>
      <c r="AZ2371" s="1"/>
      <c r="BA2371" s="7"/>
      <c r="BB2371" s="7"/>
      <c r="BC2371" s="7"/>
      <c r="BD2371" s="7"/>
      <c r="BE2371" s="7"/>
      <c r="BF2371" s="7"/>
      <c r="BG2371" s="3"/>
      <c r="BH2371" s="7"/>
      <c r="BI2371" s="7"/>
      <c r="BJ2371" s="7"/>
      <c r="BK2371" s="1"/>
      <c r="BL2371" s="1"/>
      <c r="BM2371" s="1"/>
      <c r="BN2371" s="7"/>
      <c r="BO2371" s="7"/>
      <c r="BP2371" s="1"/>
      <c r="BQ2371" s="7"/>
      <c r="BR2371" s="1"/>
      <c r="BS2371" s="1"/>
      <c r="BT2371" s="1"/>
      <c r="BU2371" s="1"/>
      <c r="BV2371" s="1"/>
      <c r="BW2371" s="1"/>
    </row>
    <row r="2372" spans="1:75">
      <c r="A2372" s="4" t="s">
        <v>123</v>
      </c>
      <c r="B2372" s="18">
        <v>38664</v>
      </c>
      <c r="C2372" s="4" t="s">
        <v>179</v>
      </c>
      <c r="D2372" s="5">
        <v>2005</v>
      </c>
      <c r="E2372" s="4" t="str">
        <f t="shared" si="433"/>
        <v>GrantGeneral2005</v>
      </c>
      <c r="F2372" s="1"/>
      <c r="G2372" s="1"/>
      <c r="H2372" s="1"/>
      <c r="I2372" s="1"/>
      <c r="J2372" s="1"/>
      <c r="K2372" s="6">
        <f t="shared" si="434"/>
        <v>0</v>
      </c>
      <c r="M2372" s="1"/>
      <c r="N2372" s="1"/>
      <c r="O2372" s="1">
        <v>0</v>
      </c>
      <c r="P2372" s="1"/>
      <c r="Q2372" s="7"/>
      <c r="R2372" s="1"/>
      <c r="S2372" s="7"/>
      <c r="T2372" s="7"/>
      <c r="U2372" s="7"/>
      <c r="V2372" s="7"/>
      <c r="W2372" s="7"/>
      <c r="X2372" s="1"/>
      <c r="Z2372" s="1"/>
      <c r="AA2372" s="1"/>
      <c r="AB2372" s="1">
        <v>0</v>
      </c>
      <c r="AC2372" s="1"/>
      <c r="AD2372" s="7"/>
      <c r="AE2372" s="7"/>
      <c r="AF2372" s="7"/>
      <c r="AG2372" s="7"/>
      <c r="AH2372" s="1"/>
      <c r="AI2372" s="1"/>
      <c r="AJ2372" s="7"/>
      <c r="AK2372" s="7"/>
      <c r="AL2372" s="7"/>
      <c r="AM2372" s="7"/>
      <c r="AN2372" s="1"/>
      <c r="AO2372" s="1"/>
      <c r="AP2372" s="1"/>
      <c r="AQ2372" s="1"/>
      <c r="AR2372" s="1"/>
      <c r="AS2372" s="7"/>
      <c r="AT2372" s="7"/>
      <c r="AU2372" s="7"/>
      <c r="AV2372" s="7"/>
      <c r="AW2372" s="1"/>
      <c r="AX2372" s="1"/>
      <c r="AY2372" s="7"/>
      <c r="AZ2372" s="1"/>
      <c r="BA2372" s="7"/>
      <c r="BB2372" s="7"/>
      <c r="BC2372" s="7"/>
      <c r="BD2372" s="7"/>
      <c r="BE2372" s="7"/>
      <c r="BF2372" s="7"/>
      <c r="BG2372" s="3"/>
      <c r="BH2372" s="7"/>
      <c r="BI2372" s="7"/>
      <c r="BJ2372" s="7"/>
      <c r="BK2372" s="1"/>
      <c r="BL2372" s="1"/>
      <c r="BM2372" s="1"/>
      <c r="BN2372" s="7"/>
      <c r="BO2372" s="7"/>
      <c r="BP2372" s="1"/>
      <c r="BQ2372" s="7"/>
      <c r="BR2372" s="1"/>
      <c r="BS2372" s="1"/>
      <c r="BT2372" s="1"/>
      <c r="BU2372" s="1"/>
      <c r="BV2372" s="1"/>
      <c r="BW2372" s="1"/>
    </row>
    <row r="2373" spans="1:75">
      <c r="A2373" s="4" t="s">
        <v>1244</v>
      </c>
      <c r="B2373" s="18">
        <v>38664</v>
      </c>
      <c r="C2373" s="4" t="s">
        <v>179</v>
      </c>
      <c r="D2373" s="5">
        <v>2005</v>
      </c>
      <c r="E2373" s="4" t="str">
        <f t="shared" si="433"/>
        <v>Grays Harbor*General2005</v>
      </c>
      <c r="F2373" s="1"/>
      <c r="G2373" s="1"/>
      <c r="H2373" s="1"/>
      <c r="I2373" s="1"/>
      <c r="J2373" s="1"/>
      <c r="K2373" s="6">
        <f t="shared" si="434"/>
        <v>0</v>
      </c>
      <c r="M2373" s="1"/>
      <c r="N2373" s="1"/>
      <c r="O2373" s="1">
        <v>0</v>
      </c>
      <c r="P2373" s="1"/>
      <c r="Q2373" s="7"/>
      <c r="R2373" s="1"/>
      <c r="S2373" s="7"/>
      <c r="T2373" s="7"/>
      <c r="U2373" s="7"/>
      <c r="V2373" s="7"/>
      <c r="W2373" s="7"/>
      <c r="X2373" s="1"/>
      <c r="Z2373" s="1"/>
      <c r="AA2373" s="1"/>
      <c r="AB2373" s="1">
        <v>0</v>
      </c>
      <c r="AC2373" s="1"/>
      <c r="AD2373" s="7"/>
      <c r="AE2373" s="7"/>
      <c r="AF2373" s="7"/>
      <c r="AG2373" s="7"/>
      <c r="AH2373" s="1"/>
      <c r="AI2373" s="1"/>
      <c r="AJ2373" s="7"/>
      <c r="AK2373" s="7"/>
      <c r="AL2373" s="7"/>
      <c r="AM2373" s="7"/>
      <c r="AN2373" s="1"/>
      <c r="AO2373" s="1"/>
      <c r="AP2373" s="1"/>
      <c r="AQ2373" s="1"/>
      <c r="AR2373" s="1"/>
      <c r="AS2373" s="7"/>
      <c r="AT2373" s="7"/>
      <c r="AU2373" s="7"/>
      <c r="AV2373" s="7"/>
      <c r="AW2373" s="1"/>
      <c r="AX2373" s="1"/>
      <c r="AY2373" s="7"/>
      <c r="AZ2373" s="1"/>
      <c r="BA2373" s="7"/>
      <c r="BB2373" s="7"/>
      <c r="BC2373" s="7"/>
      <c r="BD2373" s="7"/>
      <c r="BE2373" s="7"/>
      <c r="BF2373" s="7"/>
      <c r="BG2373" s="3"/>
      <c r="BH2373" s="7"/>
      <c r="BI2373" s="7"/>
      <c r="BJ2373" s="7"/>
      <c r="BK2373" s="1"/>
      <c r="BL2373" s="1"/>
      <c r="BM2373" s="1"/>
      <c r="BN2373" s="7"/>
      <c r="BO2373" s="7"/>
      <c r="BP2373" s="1"/>
      <c r="BQ2373" s="7"/>
      <c r="BR2373" s="1"/>
      <c r="BS2373" s="1"/>
      <c r="BT2373" s="1"/>
      <c r="BU2373" s="1"/>
      <c r="BV2373" s="1"/>
      <c r="BW2373" s="1"/>
    </row>
    <row r="2374" spans="1:75">
      <c r="A2374" s="4" t="s">
        <v>1192</v>
      </c>
      <c r="B2374" s="18">
        <v>38664</v>
      </c>
      <c r="C2374" s="4" t="s">
        <v>179</v>
      </c>
      <c r="D2374" s="5">
        <v>2005</v>
      </c>
      <c r="E2374" s="4" t="str">
        <f t="shared" si="433"/>
        <v>Island*General2005</v>
      </c>
      <c r="F2374" s="1">
        <v>44538</v>
      </c>
      <c r="G2374" s="1">
        <v>6706</v>
      </c>
      <c r="H2374" s="1"/>
      <c r="I2374" s="1"/>
      <c r="J2374" s="1"/>
      <c r="K2374" s="6">
        <f t="shared" si="434"/>
        <v>0</v>
      </c>
      <c r="M2374" s="1"/>
      <c r="N2374" s="1"/>
      <c r="O2374" s="1">
        <v>12459</v>
      </c>
      <c r="P2374" s="1"/>
      <c r="Q2374" s="7"/>
      <c r="R2374" s="1"/>
      <c r="S2374" s="7"/>
      <c r="T2374" s="7"/>
      <c r="U2374" s="7"/>
      <c r="V2374" s="7"/>
      <c r="W2374" s="7"/>
      <c r="X2374" s="1"/>
      <c r="Z2374" s="1">
        <v>1380</v>
      </c>
      <c r="AA2374" s="1">
        <v>246</v>
      </c>
      <c r="AB2374" s="1">
        <v>246</v>
      </c>
      <c r="AC2374" s="1">
        <v>0</v>
      </c>
      <c r="AD2374" s="7"/>
      <c r="AE2374" s="7"/>
      <c r="AF2374" s="7"/>
      <c r="AG2374" s="7"/>
      <c r="AH2374" s="1">
        <v>0</v>
      </c>
      <c r="AI2374" s="1">
        <v>0</v>
      </c>
      <c r="AJ2374" s="7"/>
      <c r="AK2374" s="7"/>
      <c r="AL2374" s="7"/>
      <c r="AM2374" s="7"/>
      <c r="AN2374" s="1"/>
      <c r="AO2374" s="1">
        <v>0</v>
      </c>
      <c r="AP2374" s="1"/>
      <c r="AQ2374" s="1">
        <v>0</v>
      </c>
      <c r="AR2374" s="1">
        <v>0</v>
      </c>
      <c r="AS2374" s="7"/>
      <c r="AT2374" s="7"/>
      <c r="AU2374" s="7"/>
      <c r="AV2374" s="7"/>
      <c r="AW2374" s="1"/>
      <c r="AX2374" s="1"/>
      <c r="AY2374" s="7"/>
      <c r="AZ2374" s="1"/>
      <c r="BA2374" s="7"/>
      <c r="BB2374" s="7"/>
      <c r="BC2374" s="7"/>
      <c r="BD2374" s="7"/>
      <c r="BE2374" s="7"/>
      <c r="BF2374" s="7"/>
      <c r="BG2374" s="3"/>
      <c r="BH2374" s="7"/>
      <c r="BI2374" s="7"/>
      <c r="BJ2374" s="7"/>
      <c r="BK2374" s="1"/>
      <c r="BL2374" s="1"/>
      <c r="BM2374" s="1"/>
      <c r="BN2374" s="7"/>
      <c r="BO2374" s="7"/>
      <c r="BP2374" s="1"/>
      <c r="BQ2374" s="7"/>
      <c r="BR2374" s="1">
        <v>12608</v>
      </c>
      <c r="BS2374" s="1">
        <v>12459</v>
      </c>
      <c r="BT2374" s="1">
        <v>-149</v>
      </c>
      <c r="BU2374" s="1">
        <v>29233</v>
      </c>
      <c r="BV2374" s="1">
        <v>0</v>
      </c>
      <c r="BW2374" s="1"/>
    </row>
    <row r="2375" spans="1:75">
      <c r="A2375" s="4" t="s">
        <v>129</v>
      </c>
      <c r="B2375" s="18">
        <v>38664</v>
      </c>
      <c r="C2375" s="4" t="s">
        <v>179</v>
      </c>
      <c r="D2375" s="5">
        <v>2005</v>
      </c>
      <c r="E2375" s="4" t="str">
        <f t="shared" si="433"/>
        <v>JeffersonGeneral2005</v>
      </c>
      <c r="F2375" s="1">
        <v>21128</v>
      </c>
      <c r="G2375" s="1">
        <v>873</v>
      </c>
      <c r="H2375" s="1"/>
      <c r="I2375" s="1"/>
      <c r="J2375" s="1"/>
      <c r="K2375" s="6">
        <f t="shared" si="434"/>
        <v>0</v>
      </c>
      <c r="M2375" s="1"/>
      <c r="N2375" s="1"/>
      <c r="O2375" s="1">
        <v>10174</v>
      </c>
      <c r="P2375" s="1"/>
      <c r="Q2375" s="7"/>
      <c r="R2375" s="1"/>
      <c r="S2375" s="7"/>
      <c r="T2375" s="7"/>
      <c r="U2375" s="7"/>
      <c r="V2375" s="7"/>
      <c r="W2375" s="7"/>
      <c r="X2375" s="1"/>
      <c r="Z2375" s="1">
        <v>200</v>
      </c>
      <c r="AA2375" s="1">
        <v>29</v>
      </c>
      <c r="AB2375" s="1">
        <v>29</v>
      </c>
      <c r="AC2375" s="1">
        <v>0</v>
      </c>
      <c r="AD2375" s="7"/>
      <c r="AE2375" s="7"/>
      <c r="AF2375" s="7"/>
      <c r="AG2375" s="7"/>
      <c r="AH2375" s="1">
        <v>0</v>
      </c>
      <c r="AI2375" s="1">
        <v>0</v>
      </c>
      <c r="AJ2375" s="7"/>
      <c r="AK2375" s="7"/>
      <c r="AL2375" s="7"/>
      <c r="AM2375" s="7"/>
      <c r="AN2375" s="1"/>
      <c r="AO2375" s="1">
        <v>1</v>
      </c>
      <c r="AP2375" s="1"/>
      <c r="AQ2375" s="1">
        <v>1</v>
      </c>
      <c r="AR2375" s="1">
        <v>0</v>
      </c>
      <c r="AS2375" s="7"/>
      <c r="AT2375" s="7"/>
      <c r="AU2375" s="7"/>
      <c r="AV2375" s="7"/>
      <c r="AW2375" s="1"/>
      <c r="AX2375" s="1"/>
      <c r="AY2375" s="7"/>
      <c r="AZ2375" s="1"/>
      <c r="BA2375" s="7"/>
      <c r="BB2375" s="7"/>
      <c r="BC2375" s="7"/>
      <c r="BD2375" s="7"/>
      <c r="BE2375" s="7"/>
      <c r="BF2375" s="7"/>
      <c r="BG2375" s="3"/>
      <c r="BH2375" s="7"/>
      <c r="BI2375" s="7"/>
      <c r="BJ2375" s="7"/>
      <c r="BK2375" s="1"/>
      <c r="BL2375" s="1"/>
      <c r="BM2375" s="1"/>
      <c r="BN2375" s="7"/>
      <c r="BO2375" s="7"/>
      <c r="BP2375" s="1"/>
      <c r="BQ2375" s="7"/>
      <c r="BR2375" s="1">
        <v>10192</v>
      </c>
      <c r="BS2375" s="1">
        <v>10173</v>
      </c>
      <c r="BT2375" s="1">
        <v>-19</v>
      </c>
      <c r="BU2375" s="1">
        <v>21128</v>
      </c>
      <c r="BV2375" s="1">
        <v>1</v>
      </c>
      <c r="BW2375" s="1"/>
    </row>
    <row r="2376" spans="1:75">
      <c r="A2376" s="4" t="s">
        <v>131</v>
      </c>
      <c r="B2376" s="18">
        <v>38664</v>
      </c>
      <c r="C2376" s="4" t="s">
        <v>179</v>
      </c>
      <c r="D2376" s="5">
        <v>2005</v>
      </c>
      <c r="E2376" s="4" t="str">
        <f t="shared" si="433"/>
        <v>KingGeneral2005</v>
      </c>
      <c r="F2376" s="1"/>
      <c r="G2376" s="1"/>
      <c r="H2376" s="1"/>
      <c r="I2376" s="1"/>
      <c r="J2376" s="1"/>
      <c r="K2376" s="6">
        <f t="shared" si="434"/>
        <v>0</v>
      </c>
      <c r="M2376" s="1"/>
      <c r="N2376" s="1"/>
      <c r="O2376" s="1">
        <v>0</v>
      </c>
      <c r="P2376" s="1"/>
      <c r="Q2376" s="7"/>
      <c r="R2376" s="1"/>
      <c r="S2376" s="7"/>
      <c r="T2376" s="7"/>
      <c r="U2376" s="7"/>
      <c r="V2376" s="7"/>
      <c r="W2376" s="7"/>
      <c r="X2376" s="1"/>
      <c r="Z2376" s="1"/>
      <c r="AA2376" s="1"/>
      <c r="AB2376" s="1">
        <v>0</v>
      </c>
      <c r="AC2376" s="1"/>
      <c r="AD2376" s="7"/>
      <c r="AE2376" s="7"/>
      <c r="AF2376" s="7"/>
      <c r="AG2376" s="7"/>
      <c r="AH2376" s="1"/>
      <c r="AI2376" s="1"/>
      <c r="AJ2376" s="7"/>
      <c r="AK2376" s="7"/>
      <c r="AL2376" s="7"/>
      <c r="AM2376" s="7"/>
      <c r="AN2376" s="1"/>
      <c r="AO2376" s="1"/>
      <c r="AP2376" s="1"/>
      <c r="AQ2376" s="1"/>
      <c r="AR2376" s="1"/>
      <c r="AS2376" s="7"/>
      <c r="AT2376" s="7"/>
      <c r="AU2376" s="7"/>
      <c r="AV2376" s="7"/>
      <c r="AW2376" s="1"/>
      <c r="AX2376" s="1"/>
      <c r="AY2376" s="7"/>
      <c r="AZ2376" s="1"/>
      <c r="BA2376" s="7"/>
      <c r="BB2376" s="7"/>
      <c r="BC2376" s="7"/>
      <c r="BD2376" s="7"/>
      <c r="BE2376" s="7"/>
      <c r="BF2376" s="7"/>
      <c r="BG2376" s="3"/>
      <c r="BH2376" s="7"/>
      <c r="BI2376" s="7"/>
      <c r="BJ2376" s="7"/>
      <c r="BK2376" s="1"/>
      <c r="BL2376" s="1"/>
      <c r="BM2376" s="1"/>
      <c r="BN2376" s="7"/>
      <c r="BO2376" s="7"/>
      <c r="BP2376" s="1"/>
      <c r="BQ2376" s="7"/>
      <c r="BR2376" s="1"/>
      <c r="BS2376" s="1"/>
      <c r="BT2376" s="1"/>
      <c r="BU2376" s="1"/>
      <c r="BV2376" s="1"/>
      <c r="BW2376" s="1"/>
    </row>
    <row r="2377" spans="1:75">
      <c r="A2377" s="4" t="s">
        <v>133</v>
      </c>
      <c r="B2377" s="18">
        <v>38664</v>
      </c>
      <c r="C2377" s="4" t="s">
        <v>179</v>
      </c>
      <c r="D2377" s="5">
        <v>2005</v>
      </c>
      <c r="E2377" s="4" t="str">
        <f t="shared" si="433"/>
        <v>KitsapGeneral2005</v>
      </c>
      <c r="F2377" s="1">
        <v>134921</v>
      </c>
      <c r="G2377" s="1">
        <v>12360</v>
      </c>
      <c r="H2377" s="1"/>
      <c r="I2377" s="1"/>
      <c r="J2377" s="1"/>
      <c r="K2377" s="6">
        <f t="shared" si="434"/>
        <v>0</v>
      </c>
      <c r="M2377" s="1"/>
      <c r="N2377" s="1"/>
      <c r="O2377" s="1">
        <v>60956</v>
      </c>
      <c r="P2377" s="1"/>
      <c r="Q2377" s="7"/>
      <c r="R2377" s="1"/>
      <c r="S2377" s="7"/>
      <c r="T2377" s="7"/>
      <c r="U2377" s="7"/>
      <c r="V2377" s="7"/>
      <c r="W2377" s="7"/>
      <c r="X2377" s="1"/>
      <c r="Z2377" s="1">
        <v>1287</v>
      </c>
      <c r="AA2377" s="1">
        <v>1041</v>
      </c>
      <c r="AB2377" s="1">
        <v>1030</v>
      </c>
      <c r="AC2377" s="1">
        <v>-11</v>
      </c>
      <c r="AD2377" s="7"/>
      <c r="AE2377" s="7"/>
      <c r="AF2377" s="7"/>
      <c r="AG2377" s="7"/>
      <c r="AH2377" s="1">
        <v>0</v>
      </c>
      <c r="AI2377" s="1">
        <v>0</v>
      </c>
      <c r="AJ2377" s="7"/>
      <c r="AK2377" s="7"/>
      <c r="AL2377" s="7"/>
      <c r="AM2377" s="7"/>
      <c r="AN2377" s="1"/>
      <c r="AO2377" s="1">
        <v>37</v>
      </c>
      <c r="AP2377" s="1"/>
      <c r="AQ2377" s="1">
        <v>33</v>
      </c>
      <c r="AR2377" s="1">
        <v>4</v>
      </c>
      <c r="AS2377" s="7"/>
      <c r="AT2377" s="7"/>
      <c r="AU2377" s="7"/>
      <c r="AV2377" s="7"/>
      <c r="AW2377" s="1"/>
      <c r="AX2377" s="1"/>
      <c r="AY2377" s="7"/>
      <c r="AZ2377" s="1"/>
      <c r="BA2377" s="7"/>
      <c r="BB2377" s="7"/>
      <c r="BC2377" s="7"/>
      <c r="BD2377" s="7"/>
      <c r="BE2377" s="7"/>
      <c r="BF2377" s="7"/>
      <c r="BG2377" s="3"/>
      <c r="BH2377" s="7"/>
      <c r="BI2377" s="7"/>
      <c r="BJ2377" s="7"/>
      <c r="BK2377" s="1"/>
      <c r="BL2377" s="1"/>
      <c r="BM2377" s="1"/>
      <c r="BN2377" s="7"/>
      <c r="BO2377" s="7"/>
      <c r="BP2377" s="1"/>
      <c r="BQ2377" s="7"/>
      <c r="BR2377" s="1">
        <v>61699</v>
      </c>
      <c r="BS2377" s="1">
        <v>60923</v>
      </c>
      <c r="BT2377" s="1">
        <v>-776</v>
      </c>
      <c r="BU2377" s="1">
        <v>135067</v>
      </c>
      <c r="BV2377" s="1">
        <v>33</v>
      </c>
      <c r="BW2377" s="1"/>
    </row>
    <row r="2378" spans="1:75">
      <c r="A2378" s="4" t="s">
        <v>135</v>
      </c>
      <c r="B2378" s="18">
        <v>38664</v>
      </c>
      <c r="C2378" s="4" t="s">
        <v>179</v>
      </c>
      <c r="D2378" s="5">
        <v>2005</v>
      </c>
      <c r="E2378" s="4" t="str">
        <f t="shared" si="433"/>
        <v>KittitasGeneral2005</v>
      </c>
      <c r="F2378" s="1"/>
      <c r="G2378" s="1"/>
      <c r="H2378" s="1"/>
      <c r="I2378" s="1"/>
      <c r="J2378" s="1"/>
      <c r="K2378" s="6">
        <f t="shared" si="434"/>
        <v>0</v>
      </c>
      <c r="M2378" s="1"/>
      <c r="N2378" s="1"/>
      <c r="O2378" s="1">
        <v>1535</v>
      </c>
      <c r="P2378" s="1"/>
      <c r="Q2378" s="7"/>
      <c r="R2378" s="1"/>
      <c r="S2378" s="7"/>
      <c r="T2378" s="7"/>
      <c r="U2378" s="7"/>
      <c r="V2378" s="7"/>
      <c r="W2378" s="7"/>
      <c r="X2378" s="1"/>
      <c r="Z2378" s="1"/>
      <c r="AA2378" s="1"/>
      <c r="AB2378" s="1">
        <v>0</v>
      </c>
      <c r="AC2378" s="1"/>
      <c r="AD2378" s="7"/>
      <c r="AE2378" s="7"/>
      <c r="AF2378" s="7"/>
      <c r="AG2378" s="7"/>
      <c r="AH2378" s="1">
        <v>38</v>
      </c>
      <c r="AI2378" s="1">
        <v>38</v>
      </c>
      <c r="AJ2378" s="7"/>
      <c r="AK2378" s="7"/>
      <c r="AL2378" s="7"/>
      <c r="AM2378" s="7"/>
      <c r="AN2378" s="1"/>
      <c r="AO2378" s="1"/>
      <c r="AP2378" s="1"/>
      <c r="AQ2378" s="1"/>
      <c r="AR2378" s="1"/>
      <c r="AS2378" s="7"/>
      <c r="AT2378" s="7"/>
      <c r="AU2378" s="7"/>
      <c r="AV2378" s="7"/>
      <c r="AW2378" s="1"/>
      <c r="AX2378" s="1"/>
      <c r="AY2378" s="7"/>
      <c r="AZ2378" s="1"/>
      <c r="BA2378" s="7"/>
      <c r="BB2378" s="7"/>
      <c r="BC2378" s="7"/>
      <c r="BD2378" s="7"/>
      <c r="BE2378" s="7"/>
      <c r="BF2378" s="7"/>
      <c r="BG2378" s="3"/>
      <c r="BH2378" s="7"/>
      <c r="BI2378" s="7"/>
      <c r="BJ2378" s="7"/>
      <c r="BK2378" s="1"/>
      <c r="BL2378" s="1"/>
      <c r="BM2378" s="1"/>
      <c r="BN2378" s="7"/>
      <c r="BO2378" s="7"/>
      <c r="BP2378" s="1"/>
      <c r="BQ2378" s="7"/>
      <c r="BR2378" s="1">
        <v>3426</v>
      </c>
      <c r="BS2378" s="1" t="s">
        <v>1250</v>
      </c>
      <c r="BT2378" s="1" t="s">
        <v>1250</v>
      </c>
      <c r="BU2378" s="1" t="s">
        <v>1250</v>
      </c>
      <c r="BV2378" s="1">
        <v>1535</v>
      </c>
      <c r="BW2378" s="1"/>
    </row>
    <row r="2379" spans="1:75">
      <c r="A2379" s="4" t="s">
        <v>137</v>
      </c>
      <c r="B2379" s="18">
        <v>38664</v>
      </c>
      <c r="C2379" s="4" t="s">
        <v>179</v>
      </c>
      <c r="D2379" s="5">
        <v>2005</v>
      </c>
      <c r="E2379" s="4" t="str">
        <f t="shared" si="433"/>
        <v>KlickitatGeneral2005</v>
      </c>
      <c r="F2379" s="1"/>
      <c r="G2379" s="1"/>
      <c r="H2379" s="1"/>
      <c r="I2379" s="1"/>
      <c r="J2379" s="1"/>
      <c r="K2379" s="6">
        <f t="shared" si="434"/>
        <v>0</v>
      </c>
      <c r="M2379" s="1"/>
      <c r="N2379" s="1"/>
      <c r="O2379" s="1">
        <v>0</v>
      </c>
      <c r="P2379" s="1"/>
      <c r="Q2379" s="7"/>
      <c r="R2379" s="1"/>
      <c r="S2379" s="7"/>
      <c r="T2379" s="7"/>
      <c r="U2379" s="7"/>
      <c r="V2379" s="7"/>
      <c r="W2379" s="7"/>
      <c r="X2379" s="1"/>
      <c r="Z2379" s="1"/>
      <c r="AA2379" s="1"/>
      <c r="AB2379" s="1">
        <v>0</v>
      </c>
      <c r="AC2379" s="1"/>
      <c r="AD2379" s="7"/>
      <c r="AE2379" s="7"/>
      <c r="AF2379" s="7"/>
      <c r="AG2379" s="7"/>
      <c r="AH2379" s="1"/>
      <c r="AI2379" s="1"/>
      <c r="AJ2379" s="7"/>
      <c r="AK2379" s="7"/>
      <c r="AL2379" s="7"/>
      <c r="AM2379" s="7"/>
      <c r="AN2379" s="1"/>
      <c r="AO2379" s="1"/>
      <c r="AP2379" s="1"/>
      <c r="AQ2379" s="1"/>
      <c r="AR2379" s="1"/>
      <c r="AS2379" s="7"/>
      <c r="AT2379" s="7"/>
      <c r="AU2379" s="7"/>
      <c r="AV2379" s="7"/>
      <c r="AW2379" s="1"/>
      <c r="AX2379" s="1"/>
      <c r="AY2379" s="7"/>
      <c r="AZ2379" s="1"/>
      <c r="BA2379" s="7"/>
      <c r="BB2379" s="7"/>
      <c r="BC2379" s="7"/>
      <c r="BD2379" s="7"/>
      <c r="BE2379" s="7"/>
      <c r="BF2379" s="7"/>
      <c r="BG2379" s="3"/>
      <c r="BH2379" s="7"/>
      <c r="BI2379" s="7"/>
      <c r="BJ2379" s="7"/>
      <c r="BK2379" s="1"/>
      <c r="BL2379" s="1"/>
      <c r="BM2379" s="1"/>
      <c r="BN2379" s="7"/>
      <c r="BO2379" s="7"/>
      <c r="BP2379" s="1"/>
      <c r="BQ2379" s="7"/>
      <c r="BR2379" s="1"/>
      <c r="BS2379" s="1"/>
      <c r="BT2379" s="1"/>
      <c r="BU2379" s="1"/>
      <c r="BV2379" s="1"/>
      <c r="BW2379" s="1"/>
    </row>
    <row r="2380" spans="1:75">
      <c r="A2380" s="4" t="s">
        <v>139</v>
      </c>
      <c r="B2380" s="18">
        <v>38664</v>
      </c>
      <c r="C2380" s="4" t="s">
        <v>179</v>
      </c>
      <c r="D2380" s="5">
        <v>2005</v>
      </c>
      <c r="E2380" s="4" t="str">
        <f t="shared" si="433"/>
        <v>LewisGeneral2005</v>
      </c>
      <c r="F2380" s="1">
        <v>9268</v>
      </c>
      <c r="G2380" s="1">
        <v>685</v>
      </c>
      <c r="H2380" s="1"/>
      <c r="I2380" s="1"/>
      <c r="J2380" s="1"/>
      <c r="K2380" s="6">
        <f t="shared" si="434"/>
        <v>0</v>
      </c>
      <c r="M2380" s="1"/>
      <c r="N2380" s="1"/>
      <c r="O2380" s="1">
        <v>4349</v>
      </c>
      <c r="P2380" s="1"/>
      <c r="Q2380" s="7"/>
      <c r="R2380" s="1"/>
      <c r="S2380" s="7"/>
      <c r="T2380" s="7"/>
      <c r="U2380" s="7"/>
      <c r="V2380" s="7"/>
      <c r="W2380" s="7"/>
      <c r="X2380" s="1"/>
      <c r="Z2380" s="1">
        <v>66</v>
      </c>
      <c r="AA2380" s="1">
        <v>15</v>
      </c>
      <c r="AB2380" s="1">
        <v>15</v>
      </c>
      <c r="AC2380" s="1">
        <v>0</v>
      </c>
      <c r="AD2380" s="7"/>
      <c r="AE2380" s="7"/>
      <c r="AF2380" s="7"/>
      <c r="AG2380" s="7"/>
      <c r="AH2380" s="1">
        <v>0</v>
      </c>
      <c r="AI2380" s="1">
        <v>0</v>
      </c>
      <c r="AJ2380" s="7"/>
      <c r="AK2380" s="7"/>
      <c r="AL2380" s="7"/>
      <c r="AM2380" s="7"/>
      <c r="AN2380" s="1"/>
      <c r="AO2380" s="1">
        <v>0</v>
      </c>
      <c r="AP2380" s="1"/>
      <c r="AQ2380" s="1">
        <v>0</v>
      </c>
      <c r="AR2380" s="1">
        <v>0</v>
      </c>
      <c r="AS2380" s="7"/>
      <c r="AT2380" s="7"/>
      <c r="AU2380" s="7"/>
      <c r="AV2380" s="7"/>
      <c r="AW2380" s="1"/>
      <c r="AX2380" s="1"/>
      <c r="AY2380" s="7"/>
      <c r="AZ2380" s="1"/>
      <c r="BA2380" s="7"/>
      <c r="BB2380" s="7"/>
      <c r="BC2380" s="7"/>
      <c r="BD2380" s="7"/>
      <c r="BE2380" s="7"/>
      <c r="BF2380" s="7"/>
      <c r="BG2380" s="3"/>
      <c r="BH2380" s="7"/>
      <c r="BI2380" s="7"/>
      <c r="BJ2380" s="7"/>
      <c r="BK2380" s="1"/>
      <c r="BL2380" s="1"/>
      <c r="BM2380" s="1"/>
      <c r="BN2380" s="7"/>
      <c r="BO2380" s="7"/>
      <c r="BP2380" s="1"/>
      <c r="BQ2380" s="7"/>
      <c r="BR2380" s="1">
        <v>4395</v>
      </c>
      <c r="BS2380" s="1">
        <v>4349</v>
      </c>
      <c r="BT2380" s="1">
        <v>-46</v>
      </c>
      <c r="BU2380" s="1">
        <v>9268</v>
      </c>
      <c r="BV2380" s="1">
        <v>0</v>
      </c>
      <c r="BW2380" s="1"/>
    </row>
    <row r="2381" spans="1:75">
      <c r="A2381" s="4" t="s">
        <v>141</v>
      </c>
      <c r="B2381" s="18">
        <v>38664</v>
      </c>
      <c r="C2381" s="4" t="s">
        <v>179</v>
      </c>
      <c r="D2381" s="5">
        <v>2005</v>
      </c>
      <c r="E2381" s="4" t="str">
        <f t="shared" si="433"/>
        <v>LincolnGeneral2005</v>
      </c>
      <c r="F2381" s="1">
        <v>530</v>
      </c>
      <c r="G2381" s="1">
        <v>24</v>
      </c>
      <c r="H2381" s="1"/>
      <c r="I2381" s="1"/>
      <c r="J2381" s="1"/>
      <c r="K2381" s="6">
        <f t="shared" si="434"/>
        <v>0</v>
      </c>
      <c r="M2381" s="1"/>
      <c r="N2381" s="1"/>
      <c r="O2381" s="1">
        <v>241</v>
      </c>
      <c r="P2381" s="1"/>
      <c r="Q2381" s="7"/>
      <c r="R2381" s="1"/>
      <c r="S2381" s="7"/>
      <c r="T2381" s="7"/>
      <c r="U2381" s="7"/>
      <c r="V2381" s="7"/>
      <c r="W2381" s="7"/>
      <c r="X2381" s="1"/>
      <c r="Z2381" s="1">
        <v>9</v>
      </c>
      <c r="AA2381" s="1">
        <v>2</v>
      </c>
      <c r="AB2381" s="1">
        <v>2</v>
      </c>
      <c r="AC2381" s="1">
        <v>0</v>
      </c>
      <c r="AD2381" s="7"/>
      <c r="AE2381" s="7"/>
      <c r="AF2381" s="7"/>
      <c r="AG2381" s="7"/>
      <c r="AH2381" s="1">
        <v>0</v>
      </c>
      <c r="AI2381" s="1">
        <v>0</v>
      </c>
      <c r="AJ2381" s="7"/>
      <c r="AK2381" s="7"/>
      <c r="AL2381" s="7"/>
      <c r="AM2381" s="7"/>
      <c r="AN2381" s="1"/>
      <c r="AO2381" s="1">
        <v>8</v>
      </c>
      <c r="AP2381" s="1"/>
      <c r="AQ2381" s="1">
        <v>3</v>
      </c>
      <c r="AR2381" s="1">
        <v>5</v>
      </c>
      <c r="AS2381" s="7"/>
      <c r="AT2381" s="7"/>
      <c r="AU2381" s="7"/>
      <c r="AV2381" s="7"/>
      <c r="AW2381" s="1"/>
      <c r="AX2381" s="1"/>
      <c r="AY2381" s="7"/>
      <c r="AZ2381" s="1"/>
      <c r="BA2381" s="7"/>
      <c r="BB2381" s="7"/>
      <c r="BC2381" s="7"/>
      <c r="BD2381" s="7"/>
      <c r="BE2381" s="7"/>
      <c r="BF2381" s="7"/>
      <c r="BG2381" s="3"/>
      <c r="BH2381" s="7"/>
      <c r="BI2381" s="7"/>
      <c r="BJ2381" s="7"/>
      <c r="BK2381" s="1"/>
      <c r="BL2381" s="1"/>
      <c r="BM2381" s="1"/>
      <c r="BN2381" s="7"/>
      <c r="BO2381" s="7"/>
      <c r="BP2381" s="1"/>
      <c r="BQ2381" s="7"/>
      <c r="BR2381" s="1">
        <v>138</v>
      </c>
      <c r="BS2381" s="1">
        <v>139</v>
      </c>
      <c r="BT2381" s="1">
        <v>-1</v>
      </c>
      <c r="BU2381" s="1">
        <v>234</v>
      </c>
      <c r="BV2381" s="1">
        <v>102</v>
      </c>
      <c r="BW2381" s="1"/>
    </row>
    <row r="2382" spans="1:75">
      <c r="A2382" s="4" t="s">
        <v>1245</v>
      </c>
      <c r="B2382" s="18">
        <v>38664</v>
      </c>
      <c r="C2382" s="4" t="s">
        <v>179</v>
      </c>
      <c r="D2382" s="5">
        <v>2005</v>
      </c>
      <c r="E2382" s="4" t="str">
        <f t="shared" si="433"/>
        <v>Mason*General2005</v>
      </c>
      <c r="F2382" s="1">
        <v>3897</v>
      </c>
      <c r="G2382" s="1">
        <v>630</v>
      </c>
      <c r="H2382" s="1"/>
      <c r="I2382" s="1"/>
      <c r="J2382" s="1"/>
      <c r="K2382" s="6">
        <f t="shared" si="434"/>
        <v>0</v>
      </c>
      <c r="M2382" s="1"/>
      <c r="N2382" s="1"/>
      <c r="O2382" s="1">
        <v>1451</v>
      </c>
      <c r="P2382" s="1"/>
      <c r="Q2382" s="7"/>
      <c r="R2382" s="1"/>
      <c r="S2382" s="7"/>
      <c r="T2382" s="7"/>
      <c r="U2382" s="7"/>
      <c r="V2382" s="7"/>
      <c r="W2382" s="7"/>
      <c r="X2382" s="1"/>
      <c r="Z2382" s="1">
        <v>53</v>
      </c>
      <c r="AA2382" s="1">
        <v>10</v>
      </c>
      <c r="AB2382" s="1">
        <v>10</v>
      </c>
      <c r="AC2382" s="1">
        <v>0</v>
      </c>
      <c r="AD2382" s="7"/>
      <c r="AE2382" s="7"/>
      <c r="AF2382" s="7"/>
      <c r="AG2382" s="7"/>
      <c r="AH2382" s="1">
        <v>0</v>
      </c>
      <c r="AI2382" s="1">
        <v>0</v>
      </c>
      <c r="AJ2382" s="7"/>
      <c r="AK2382" s="7"/>
      <c r="AL2382" s="7"/>
      <c r="AM2382" s="7"/>
      <c r="AN2382" s="1"/>
      <c r="AO2382" s="1">
        <v>0</v>
      </c>
      <c r="AP2382" s="1"/>
      <c r="AQ2382" s="1">
        <v>0</v>
      </c>
      <c r="AR2382" s="1">
        <v>0</v>
      </c>
      <c r="AS2382" s="7"/>
      <c r="AT2382" s="7"/>
      <c r="AU2382" s="7"/>
      <c r="AV2382" s="7"/>
      <c r="AW2382" s="1"/>
      <c r="AX2382" s="1"/>
      <c r="AY2382" s="7"/>
      <c r="AZ2382" s="1"/>
      <c r="BA2382" s="7"/>
      <c r="BB2382" s="7"/>
      <c r="BC2382" s="7"/>
      <c r="BD2382" s="7"/>
      <c r="BE2382" s="7"/>
      <c r="BF2382" s="7"/>
      <c r="BG2382" s="3"/>
      <c r="BH2382" s="7"/>
      <c r="BI2382" s="7"/>
      <c r="BJ2382" s="7"/>
      <c r="BK2382" s="1"/>
      <c r="BL2382" s="1"/>
      <c r="BM2382" s="1"/>
      <c r="BN2382" s="7"/>
      <c r="BO2382" s="7"/>
      <c r="BP2382" s="1"/>
      <c r="BQ2382" s="7"/>
      <c r="BR2382" s="1">
        <v>1471</v>
      </c>
      <c r="BS2382" s="1">
        <v>1451</v>
      </c>
      <c r="BT2382" s="1">
        <v>-20</v>
      </c>
      <c r="BU2382" s="1">
        <v>3907</v>
      </c>
      <c r="BV2382" s="1">
        <v>0</v>
      </c>
      <c r="BW2382" s="1"/>
    </row>
    <row r="2383" spans="1:75">
      <c r="A2383" s="4" t="s">
        <v>145</v>
      </c>
      <c r="B2383" s="18">
        <v>38664</v>
      </c>
      <c r="C2383" s="4" t="s">
        <v>179</v>
      </c>
      <c r="D2383" s="5">
        <v>2005</v>
      </c>
      <c r="E2383" s="4" t="str">
        <f t="shared" si="433"/>
        <v>OkanoganGeneral2005</v>
      </c>
      <c r="F2383" s="1">
        <v>9980</v>
      </c>
      <c r="G2383" s="1">
        <v>268</v>
      </c>
      <c r="H2383" s="1"/>
      <c r="I2383" s="1"/>
      <c r="J2383" s="1"/>
      <c r="K2383" s="6">
        <f t="shared" si="434"/>
        <v>0</v>
      </c>
      <c r="M2383" s="1"/>
      <c r="N2383" s="1"/>
      <c r="O2383" s="1">
        <v>4272</v>
      </c>
      <c r="P2383" s="1"/>
      <c r="Q2383" s="7"/>
      <c r="R2383" s="1"/>
      <c r="S2383" s="7"/>
      <c r="T2383" s="7"/>
      <c r="U2383" s="7"/>
      <c r="V2383" s="7"/>
      <c r="W2383" s="7"/>
      <c r="X2383" s="1"/>
      <c r="Z2383" s="1">
        <v>59</v>
      </c>
      <c r="AA2383" s="1" t="s">
        <v>1250</v>
      </c>
      <c r="AB2383" s="1">
        <v>0</v>
      </c>
      <c r="AC2383" s="1">
        <v>0</v>
      </c>
      <c r="AD2383" s="7"/>
      <c r="AE2383" s="7"/>
      <c r="AF2383" s="7"/>
      <c r="AG2383" s="7"/>
      <c r="AH2383" s="1">
        <v>0</v>
      </c>
      <c r="AI2383" s="1">
        <v>0</v>
      </c>
      <c r="AJ2383" s="7"/>
      <c r="AK2383" s="7"/>
      <c r="AL2383" s="7"/>
      <c r="AM2383" s="7"/>
      <c r="AN2383" s="1"/>
      <c r="AO2383" s="1">
        <v>0</v>
      </c>
      <c r="AP2383" s="1"/>
      <c r="AQ2383" s="1">
        <v>0</v>
      </c>
      <c r="AR2383" s="1">
        <v>0</v>
      </c>
      <c r="AS2383" s="7"/>
      <c r="AT2383" s="7"/>
      <c r="AU2383" s="7"/>
      <c r="AV2383" s="7"/>
      <c r="AW2383" s="1"/>
      <c r="AX2383" s="1"/>
      <c r="AY2383" s="7"/>
      <c r="AZ2383" s="1"/>
      <c r="BA2383" s="7"/>
      <c r="BB2383" s="7"/>
      <c r="BC2383" s="7"/>
      <c r="BD2383" s="7"/>
      <c r="BE2383" s="7"/>
      <c r="BF2383" s="7"/>
      <c r="BG2383" s="3"/>
      <c r="BH2383" s="7"/>
      <c r="BI2383" s="7"/>
      <c r="BJ2383" s="7"/>
      <c r="BK2383" s="1"/>
      <c r="BL2383" s="1"/>
      <c r="BM2383" s="1"/>
      <c r="BN2383" s="7"/>
      <c r="BO2383" s="7"/>
      <c r="BP2383" s="1"/>
      <c r="BQ2383" s="7"/>
      <c r="BR2383" s="1">
        <v>4335</v>
      </c>
      <c r="BS2383" s="1">
        <v>4272</v>
      </c>
      <c r="BT2383" s="1">
        <v>-4272</v>
      </c>
      <c r="BU2383" s="1">
        <v>10248</v>
      </c>
      <c r="BV2383" s="1" t="s">
        <v>1214</v>
      </c>
      <c r="BW2383" s="1"/>
    </row>
    <row r="2384" spans="1:75">
      <c r="A2384" s="4" t="s">
        <v>147</v>
      </c>
      <c r="B2384" s="18">
        <v>38664</v>
      </c>
      <c r="C2384" s="4" t="s">
        <v>179</v>
      </c>
      <c r="D2384" s="5">
        <v>2005</v>
      </c>
      <c r="E2384" s="4" t="str">
        <f t="shared" si="433"/>
        <v>PacificGeneral2005</v>
      </c>
      <c r="F2384" s="1">
        <v>7324</v>
      </c>
      <c r="G2384" s="1">
        <v>153</v>
      </c>
      <c r="H2384" s="1"/>
      <c r="I2384" s="1"/>
      <c r="J2384" s="1"/>
      <c r="K2384" s="6">
        <f t="shared" si="434"/>
        <v>0</v>
      </c>
      <c r="M2384" s="1"/>
      <c r="N2384" s="1"/>
      <c r="O2384" s="1">
        <v>3924</v>
      </c>
      <c r="P2384" s="1"/>
      <c r="Q2384" s="7"/>
      <c r="R2384" s="1"/>
      <c r="S2384" s="7"/>
      <c r="T2384" s="7"/>
      <c r="U2384" s="7"/>
      <c r="V2384" s="7"/>
      <c r="W2384" s="7"/>
      <c r="X2384" s="1"/>
      <c r="Z2384" s="1">
        <v>85</v>
      </c>
      <c r="AA2384" s="1">
        <v>26</v>
      </c>
      <c r="AB2384" s="1">
        <v>19</v>
      </c>
      <c r="AC2384" s="1">
        <v>-7</v>
      </c>
      <c r="AD2384" s="7"/>
      <c r="AE2384" s="7"/>
      <c r="AF2384" s="7"/>
      <c r="AG2384" s="7"/>
      <c r="AH2384" s="1">
        <v>0</v>
      </c>
      <c r="AI2384" s="1">
        <v>0</v>
      </c>
      <c r="AJ2384" s="7"/>
      <c r="AK2384" s="7"/>
      <c r="AL2384" s="7"/>
      <c r="AM2384" s="7"/>
      <c r="AN2384" s="1"/>
      <c r="AO2384" s="1">
        <v>4</v>
      </c>
      <c r="AP2384" s="1"/>
      <c r="AQ2384" s="1">
        <v>3</v>
      </c>
      <c r="AR2384" s="1">
        <v>1</v>
      </c>
      <c r="AS2384" s="7"/>
      <c r="AT2384" s="7"/>
      <c r="AU2384" s="7"/>
      <c r="AV2384" s="7"/>
      <c r="AW2384" s="1"/>
      <c r="AX2384" s="1"/>
      <c r="AY2384" s="7"/>
      <c r="AZ2384" s="1"/>
      <c r="BA2384" s="7"/>
      <c r="BB2384" s="7"/>
      <c r="BC2384" s="7"/>
      <c r="BD2384" s="7"/>
      <c r="BE2384" s="7"/>
      <c r="BF2384" s="7"/>
      <c r="BG2384" s="3"/>
      <c r="BH2384" s="7"/>
      <c r="BI2384" s="7"/>
      <c r="BJ2384" s="7"/>
      <c r="BK2384" s="1"/>
      <c r="BL2384" s="1"/>
      <c r="BM2384" s="1"/>
      <c r="BN2384" s="7"/>
      <c r="BO2384" s="7"/>
      <c r="BP2384" s="1"/>
      <c r="BQ2384" s="7"/>
      <c r="BR2384" s="1">
        <v>4352</v>
      </c>
      <c r="BS2384" s="1">
        <v>3921</v>
      </c>
      <c r="BT2384" s="1">
        <v>-431</v>
      </c>
      <c r="BU2384" s="1">
        <v>7324</v>
      </c>
      <c r="BV2384" s="1">
        <v>3</v>
      </c>
      <c r="BW2384" s="1"/>
    </row>
    <row r="2385" spans="1:76">
      <c r="A2385" s="4" t="s">
        <v>149</v>
      </c>
      <c r="B2385" s="18">
        <v>38664</v>
      </c>
      <c r="C2385" s="4" t="s">
        <v>179</v>
      </c>
      <c r="D2385" s="5">
        <v>2005</v>
      </c>
      <c r="E2385" s="4" t="str">
        <f t="shared" si="433"/>
        <v>Pend OreilleGeneral2005</v>
      </c>
      <c r="F2385" s="1"/>
      <c r="G2385" s="1"/>
      <c r="H2385" s="1"/>
      <c r="I2385" s="1"/>
      <c r="J2385" s="1"/>
      <c r="K2385" s="6">
        <f t="shared" si="434"/>
        <v>0</v>
      </c>
      <c r="M2385" s="1"/>
      <c r="N2385" s="1"/>
      <c r="O2385" s="1">
        <v>0</v>
      </c>
      <c r="P2385" s="1"/>
      <c r="Q2385" s="7"/>
      <c r="R2385" s="1"/>
      <c r="S2385" s="7"/>
      <c r="T2385" s="7"/>
      <c r="U2385" s="7"/>
      <c r="V2385" s="7"/>
      <c r="W2385" s="7"/>
      <c r="X2385" s="1"/>
      <c r="Z2385" s="1"/>
      <c r="AA2385" s="1"/>
      <c r="AB2385" s="1">
        <v>0</v>
      </c>
      <c r="AC2385" s="1"/>
      <c r="AD2385" s="7"/>
      <c r="AE2385" s="7"/>
      <c r="AF2385" s="7"/>
      <c r="AG2385" s="7"/>
      <c r="AH2385" s="1"/>
      <c r="AI2385" s="1"/>
      <c r="AJ2385" s="7"/>
      <c r="AK2385" s="7"/>
      <c r="AL2385" s="7"/>
      <c r="AM2385" s="7"/>
      <c r="AN2385" s="1"/>
      <c r="AO2385" s="1"/>
      <c r="AP2385" s="1"/>
      <c r="AQ2385" s="1"/>
      <c r="AR2385" s="1"/>
      <c r="AS2385" s="7"/>
      <c r="AT2385" s="7"/>
      <c r="AU2385" s="7"/>
      <c r="AV2385" s="7"/>
      <c r="AW2385" s="1"/>
      <c r="AX2385" s="1"/>
      <c r="AY2385" s="7"/>
      <c r="AZ2385" s="1"/>
      <c r="BA2385" s="7"/>
      <c r="BB2385" s="7"/>
      <c r="BC2385" s="7"/>
      <c r="BD2385" s="7"/>
      <c r="BE2385" s="7"/>
      <c r="BF2385" s="7"/>
      <c r="BG2385" s="3"/>
      <c r="BH2385" s="7"/>
      <c r="BI2385" s="7"/>
      <c r="BJ2385" s="7"/>
      <c r="BK2385" s="1"/>
      <c r="BL2385" s="1"/>
      <c r="BM2385" s="1"/>
      <c r="BN2385" s="7"/>
      <c r="BO2385" s="7"/>
      <c r="BP2385" s="1"/>
      <c r="BQ2385" s="7"/>
      <c r="BR2385" s="1"/>
      <c r="BS2385" s="1"/>
      <c r="BT2385" s="1"/>
      <c r="BU2385" s="1"/>
      <c r="BV2385" s="1"/>
      <c r="BW2385" s="1"/>
    </row>
    <row r="2386" spans="1:76">
      <c r="A2386" s="4" t="s">
        <v>151</v>
      </c>
      <c r="B2386" s="18">
        <v>38664</v>
      </c>
      <c r="C2386" s="4" t="s">
        <v>179</v>
      </c>
      <c r="D2386" s="5">
        <v>2005</v>
      </c>
      <c r="E2386" s="4" t="str">
        <f t="shared" si="433"/>
        <v>PierceGeneral2005</v>
      </c>
      <c r="F2386" s="1">
        <v>399800</v>
      </c>
      <c r="G2386" s="1">
        <v>23488</v>
      </c>
      <c r="H2386" s="1"/>
      <c r="I2386" s="1"/>
      <c r="J2386" s="1"/>
      <c r="K2386" s="6">
        <f t="shared" si="434"/>
        <v>0</v>
      </c>
      <c r="M2386" s="1"/>
      <c r="N2386" s="1"/>
      <c r="O2386" s="1">
        <v>106497</v>
      </c>
      <c r="P2386" s="1"/>
      <c r="Q2386" s="7"/>
      <c r="R2386" s="1"/>
      <c r="S2386" s="7"/>
      <c r="T2386" s="7"/>
      <c r="U2386" s="7"/>
      <c r="V2386" s="7"/>
      <c r="W2386" s="7"/>
      <c r="X2386" s="1"/>
      <c r="Z2386" s="1">
        <v>6516</v>
      </c>
      <c r="AA2386" s="1">
        <v>977</v>
      </c>
      <c r="AB2386" s="1">
        <v>973</v>
      </c>
      <c r="AC2386" s="1">
        <v>-4</v>
      </c>
      <c r="AD2386" s="7"/>
      <c r="AE2386" s="7"/>
      <c r="AF2386" s="7"/>
      <c r="AG2386" s="7"/>
      <c r="AH2386" s="1">
        <v>0</v>
      </c>
      <c r="AI2386" s="1">
        <v>0</v>
      </c>
      <c r="AJ2386" s="7"/>
      <c r="AK2386" s="7"/>
      <c r="AL2386" s="7"/>
      <c r="AM2386" s="7"/>
      <c r="AN2386" s="1"/>
      <c r="AO2386" s="1">
        <v>434</v>
      </c>
      <c r="AP2386" s="1"/>
      <c r="AQ2386" s="1">
        <v>24</v>
      </c>
      <c r="AR2386" s="1">
        <v>410</v>
      </c>
      <c r="AS2386" s="7"/>
      <c r="AT2386" s="7"/>
      <c r="AU2386" s="7"/>
      <c r="AV2386" s="7"/>
      <c r="AW2386" s="1"/>
      <c r="AX2386" s="1"/>
      <c r="AY2386" s="7"/>
      <c r="AZ2386" s="1"/>
      <c r="BA2386" s="7"/>
      <c r="BB2386" s="7"/>
      <c r="BC2386" s="7"/>
      <c r="BD2386" s="7"/>
      <c r="BE2386" s="7"/>
      <c r="BF2386" s="7"/>
      <c r="BG2386" s="3"/>
      <c r="BH2386" s="7"/>
      <c r="BI2386" s="7"/>
      <c r="BJ2386" s="7"/>
      <c r="BK2386" s="1"/>
      <c r="BL2386" s="1"/>
      <c r="BM2386" s="1"/>
      <c r="BN2386" s="7"/>
      <c r="BO2386" s="7"/>
      <c r="BP2386" s="1"/>
      <c r="BQ2386" s="7"/>
      <c r="BR2386" s="1">
        <v>97483</v>
      </c>
      <c r="BS2386" s="1">
        <v>97135</v>
      </c>
      <c r="BT2386" s="1">
        <v>-488</v>
      </c>
      <c r="BU2386" s="1">
        <v>286388</v>
      </c>
      <c r="BV2386" s="1">
        <v>9362</v>
      </c>
      <c r="BW2386" s="1"/>
    </row>
    <row r="2387" spans="1:76">
      <c r="A2387" s="4" t="s">
        <v>153</v>
      </c>
      <c r="B2387" s="18">
        <v>38664</v>
      </c>
      <c r="C2387" s="4" t="s">
        <v>179</v>
      </c>
      <c r="D2387" s="5">
        <v>2005</v>
      </c>
      <c r="E2387" s="4" t="str">
        <f t="shared" si="433"/>
        <v>San JuanGeneral2005</v>
      </c>
      <c r="F2387" s="1">
        <v>57683</v>
      </c>
      <c r="G2387" s="1">
        <v>7897</v>
      </c>
      <c r="H2387" s="1"/>
      <c r="I2387" s="1"/>
      <c r="J2387" s="1"/>
      <c r="K2387" s="6">
        <f t="shared" si="434"/>
        <v>0</v>
      </c>
      <c r="M2387" s="1"/>
      <c r="N2387" s="1"/>
      <c r="O2387" s="1">
        <v>19246</v>
      </c>
      <c r="P2387" s="1"/>
      <c r="Q2387" s="7"/>
      <c r="R2387" s="1"/>
      <c r="S2387" s="7"/>
      <c r="T2387" s="7"/>
      <c r="U2387" s="7"/>
      <c r="V2387" s="7"/>
      <c r="W2387" s="7"/>
      <c r="X2387" s="1"/>
      <c r="Z2387" s="1">
        <v>293</v>
      </c>
      <c r="AA2387" s="1">
        <v>26</v>
      </c>
      <c r="AB2387" s="1">
        <v>26</v>
      </c>
      <c r="AC2387" s="1">
        <v>0</v>
      </c>
      <c r="AD2387" s="7"/>
      <c r="AE2387" s="7"/>
      <c r="AF2387" s="7"/>
      <c r="AG2387" s="7"/>
      <c r="AH2387" s="1">
        <v>0</v>
      </c>
      <c r="AI2387" s="1">
        <v>0</v>
      </c>
      <c r="AJ2387" s="7"/>
      <c r="AK2387" s="7"/>
      <c r="AL2387" s="7"/>
      <c r="AM2387" s="7"/>
      <c r="AN2387" s="1"/>
      <c r="AO2387" s="1">
        <v>0</v>
      </c>
      <c r="AP2387" s="1"/>
      <c r="AQ2387" s="1">
        <v>0</v>
      </c>
      <c r="AR2387" s="1">
        <v>0</v>
      </c>
      <c r="AS2387" s="7"/>
      <c r="AT2387" s="7"/>
      <c r="AU2387" s="7"/>
      <c r="AV2387" s="7"/>
      <c r="AW2387" s="1"/>
      <c r="AX2387" s="1"/>
      <c r="AY2387" s="7"/>
      <c r="AZ2387" s="1"/>
      <c r="BA2387" s="7"/>
      <c r="BB2387" s="7"/>
      <c r="BC2387" s="7"/>
      <c r="BD2387" s="7"/>
      <c r="BE2387" s="7"/>
      <c r="BF2387" s="7"/>
      <c r="BG2387" s="3"/>
      <c r="BH2387" s="7"/>
      <c r="BI2387" s="7"/>
      <c r="BJ2387" s="7"/>
      <c r="BK2387" s="1"/>
      <c r="BL2387" s="1"/>
      <c r="BM2387" s="1"/>
      <c r="BN2387" s="7"/>
      <c r="BO2387" s="7"/>
      <c r="BP2387" s="1"/>
      <c r="BQ2387" s="7"/>
      <c r="BR2387" s="1">
        <v>19450</v>
      </c>
      <c r="BS2387" s="1">
        <v>19246</v>
      </c>
      <c r="BT2387" s="1">
        <v>-230</v>
      </c>
      <c r="BU2387" s="1">
        <v>57460</v>
      </c>
      <c r="BV2387" s="1">
        <v>0</v>
      </c>
      <c r="BW2387" s="1"/>
    </row>
    <row r="2388" spans="1:76">
      <c r="A2388" s="4" t="s">
        <v>155</v>
      </c>
      <c r="B2388" s="18">
        <v>38664</v>
      </c>
      <c r="C2388" s="4" t="s">
        <v>179</v>
      </c>
      <c r="D2388" s="5">
        <v>2005</v>
      </c>
      <c r="E2388" s="4" t="str">
        <f t="shared" si="433"/>
        <v>SkagitGeneral2005</v>
      </c>
      <c r="F2388" s="1"/>
      <c r="G2388" s="1"/>
      <c r="H2388" s="1"/>
      <c r="I2388" s="1"/>
      <c r="J2388" s="1"/>
      <c r="K2388" s="6">
        <f t="shared" si="434"/>
        <v>0</v>
      </c>
      <c r="M2388" s="1"/>
      <c r="N2388" s="1"/>
      <c r="O2388" s="1">
        <v>0</v>
      </c>
      <c r="P2388" s="1"/>
      <c r="Q2388" s="7"/>
      <c r="R2388" s="1"/>
      <c r="S2388" s="7"/>
      <c r="T2388" s="7"/>
      <c r="U2388" s="7"/>
      <c r="V2388" s="7"/>
      <c r="W2388" s="7"/>
      <c r="X2388" s="1"/>
      <c r="Z2388" s="1"/>
      <c r="AA2388" s="1"/>
      <c r="AB2388" s="1">
        <v>0</v>
      </c>
      <c r="AC2388" s="1"/>
      <c r="AD2388" s="7"/>
      <c r="AE2388" s="7"/>
      <c r="AF2388" s="7"/>
      <c r="AG2388" s="7"/>
      <c r="AH2388" s="1"/>
      <c r="AI2388" s="1"/>
      <c r="AJ2388" s="7"/>
      <c r="AK2388" s="7"/>
      <c r="AL2388" s="7"/>
      <c r="AM2388" s="7"/>
      <c r="AN2388" s="1"/>
      <c r="AO2388" s="1"/>
      <c r="AP2388" s="1"/>
      <c r="AQ2388" s="1"/>
      <c r="AR2388" s="1"/>
      <c r="AS2388" s="7"/>
      <c r="AT2388" s="7"/>
      <c r="AU2388" s="7"/>
      <c r="AV2388" s="7"/>
      <c r="AW2388" s="1"/>
      <c r="AX2388" s="1"/>
      <c r="AY2388" s="7"/>
      <c r="AZ2388" s="1"/>
      <c r="BA2388" s="7"/>
      <c r="BB2388" s="7"/>
      <c r="BC2388" s="7"/>
      <c r="BD2388" s="7"/>
      <c r="BE2388" s="7"/>
      <c r="BF2388" s="7"/>
      <c r="BG2388" s="3"/>
      <c r="BH2388" s="7"/>
      <c r="BI2388" s="7"/>
      <c r="BJ2388" s="7"/>
      <c r="BK2388" s="1"/>
      <c r="BL2388" s="1"/>
      <c r="BM2388" s="1"/>
      <c r="BN2388" s="7"/>
      <c r="BO2388" s="7"/>
      <c r="BP2388" s="1"/>
      <c r="BQ2388" s="7"/>
      <c r="BR2388" s="1"/>
      <c r="BS2388" s="1"/>
      <c r="BT2388" s="1"/>
      <c r="BU2388" s="1"/>
      <c r="BV2388" s="1"/>
      <c r="BW2388" s="1"/>
    </row>
    <row r="2389" spans="1:76">
      <c r="A2389" s="4" t="s">
        <v>157</v>
      </c>
      <c r="B2389" s="18">
        <v>38664</v>
      </c>
      <c r="C2389" s="4" t="s">
        <v>179</v>
      </c>
      <c r="D2389" s="5">
        <v>2005</v>
      </c>
      <c r="E2389" s="4" t="str">
        <f t="shared" si="433"/>
        <v>SkamaniaGeneral2005</v>
      </c>
      <c r="F2389" s="1">
        <v>1683</v>
      </c>
      <c r="G2389" s="1">
        <v>129</v>
      </c>
      <c r="H2389" s="1"/>
      <c r="I2389" s="1"/>
      <c r="J2389" s="1"/>
      <c r="K2389" s="6">
        <f t="shared" si="434"/>
        <v>0</v>
      </c>
      <c r="M2389" s="1"/>
      <c r="N2389" s="1"/>
      <c r="O2389" s="1">
        <v>707</v>
      </c>
      <c r="P2389" s="1"/>
      <c r="Q2389" s="7"/>
      <c r="R2389" s="1"/>
      <c r="S2389" s="7"/>
      <c r="T2389" s="7"/>
      <c r="U2389" s="7"/>
      <c r="V2389" s="7"/>
      <c r="W2389" s="7"/>
      <c r="X2389" s="1"/>
      <c r="Z2389" s="1">
        <v>17</v>
      </c>
      <c r="AA2389" s="1">
        <v>1</v>
      </c>
      <c r="AB2389" s="1">
        <v>1</v>
      </c>
      <c r="AC2389" s="1">
        <v>0</v>
      </c>
      <c r="AD2389" s="7"/>
      <c r="AE2389" s="7"/>
      <c r="AF2389" s="7"/>
      <c r="AG2389" s="7"/>
      <c r="AH2389" s="1">
        <v>0</v>
      </c>
      <c r="AI2389" s="1">
        <v>0</v>
      </c>
      <c r="AJ2389" s="7"/>
      <c r="AK2389" s="7"/>
      <c r="AL2389" s="7"/>
      <c r="AM2389" s="7"/>
      <c r="AN2389" s="1"/>
      <c r="AO2389" s="1">
        <v>0</v>
      </c>
      <c r="AP2389" s="1"/>
      <c r="AQ2389" s="1">
        <v>0</v>
      </c>
      <c r="AR2389" s="1">
        <v>0</v>
      </c>
      <c r="AS2389" s="7"/>
      <c r="AT2389" s="7"/>
      <c r="AU2389" s="7"/>
      <c r="AV2389" s="7"/>
      <c r="AW2389" s="1"/>
      <c r="AX2389" s="1"/>
      <c r="AY2389" s="7"/>
      <c r="AZ2389" s="1"/>
      <c r="BA2389" s="7"/>
      <c r="BB2389" s="7"/>
      <c r="BC2389" s="7"/>
      <c r="BD2389" s="7"/>
      <c r="BE2389" s="7"/>
      <c r="BF2389" s="7"/>
      <c r="BG2389" s="3"/>
      <c r="BH2389" s="7"/>
      <c r="BI2389" s="7"/>
      <c r="BJ2389" s="7"/>
      <c r="BK2389" s="1"/>
      <c r="BL2389" s="1"/>
      <c r="BM2389" s="1"/>
      <c r="BN2389" s="7"/>
      <c r="BO2389" s="7"/>
      <c r="BP2389" s="1"/>
      <c r="BQ2389" s="7"/>
      <c r="BR2389" s="1">
        <v>714</v>
      </c>
      <c r="BS2389" s="1">
        <v>707</v>
      </c>
      <c r="BT2389" s="1">
        <v>-8</v>
      </c>
      <c r="BU2389" s="1">
        <v>1666</v>
      </c>
      <c r="BV2389" s="1">
        <v>0</v>
      </c>
      <c r="BW2389" s="1"/>
    </row>
    <row r="2390" spans="1:76">
      <c r="A2390" s="4" t="s">
        <v>1246</v>
      </c>
      <c r="B2390" s="18">
        <v>38664</v>
      </c>
      <c r="C2390" s="4" t="s">
        <v>179</v>
      </c>
      <c r="D2390" s="5">
        <v>2005</v>
      </c>
      <c r="E2390" s="4" t="str">
        <f t="shared" si="433"/>
        <v>Snohomish*General2005</v>
      </c>
      <c r="F2390" s="1"/>
      <c r="G2390" s="1"/>
      <c r="H2390" s="1"/>
      <c r="I2390" s="1"/>
      <c r="J2390" s="1"/>
      <c r="K2390" s="6">
        <f t="shared" si="434"/>
        <v>0</v>
      </c>
      <c r="M2390" s="1"/>
      <c r="N2390" s="1"/>
      <c r="O2390" s="1">
        <v>0</v>
      </c>
      <c r="P2390" s="1"/>
      <c r="Q2390" s="7"/>
      <c r="R2390" s="1"/>
      <c r="S2390" s="7"/>
      <c r="T2390" s="7"/>
      <c r="U2390" s="7"/>
      <c r="V2390" s="7"/>
      <c r="W2390" s="7"/>
      <c r="X2390" s="1"/>
      <c r="Z2390" s="1"/>
      <c r="AA2390" s="1"/>
      <c r="AB2390" s="1">
        <v>0</v>
      </c>
      <c r="AC2390" s="1"/>
      <c r="AD2390" s="7"/>
      <c r="AE2390" s="7"/>
      <c r="AF2390" s="7"/>
      <c r="AG2390" s="7"/>
      <c r="AH2390" s="1"/>
      <c r="AI2390" s="1"/>
      <c r="AJ2390" s="7"/>
      <c r="AK2390" s="7"/>
      <c r="AL2390" s="7"/>
      <c r="AM2390" s="7"/>
      <c r="AN2390" s="1"/>
      <c r="AO2390" s="1"/>
      <c r="AP2390" s="1"/>
      <c r="AQ2390" s="1"/>
      <c r="AR2390" s="1"/>
      <c r="AS2390" s="7"/>
      <c r="AT2390" s="7"/>
      <c r="AU2390" s="7"/>
      <c r="AV2390" s="7"/>
      <c r="AW2390" s="1"/>
      <c r="AX2390" s="1"/>
      <c r="AY2390" s="7"/>
      <c r="AZ2390" s="1"/>
      <c r="BA2390" s="7"/>
      <c r="BB2390" s="7"/>
      <c r="BC2390" s="7"/>
      <c r="BD2390" s="7"/>
      <c r="BE2390" s="7"/>
      <c r="BF2390" s="7"/>
      <c r="BG2390" s="3"/>
      <c r="BH2390" s="7"/>
      <c r="BI2390" s="7"/>
      <c r="BJ2390" s="7"/>
      <c r="BK2390" s="1"/>
      <c r="BL2390" s="1"/>
      <c r="BM2390" s="1"/>
      <c r="BN2390" s="7"/>
      <c r="BO2390" s="7"/>
      <c r="BP2390" s="1"/>
      <c r="BQ2390" s="7"/>
      <c r="BR2390" s="1"/>
      <c r="BS2390" s="1"/>
      <c r="BT2390" s="1"/>
      <c r="BU2390" s="1"/>
      <c r="BV2390" s="1"/>
      <c r="BW2390" s="1"/>
    </row>
    <row r="2391" spans="1:76">
      <c r="A2391" s="4" t="s">
        <v>161</v>
      </c>
      <c r="B2391" s="18">
        <v>38664</v>
      </c>
      <c r="C2391" s="4" t="s">
        <v>179</v>
      </c>
      <c r="D2391" s="5">
        <v>2005</v>
      </c>
      <c r="E2391" s="4" t="str">
        <f t="shared" si="433"/>
        <v>SpokaneGeneral2005</v>
      </c>
      <c r="F2391" s="1"/>
      <c r="G2391" s="1"/>
      <c r="H2391" s="1"/>
      <c r="I2391" s="1"/>
      <c r="J2391" s="1"/>
      <c r="K2391" s="6">
        <f t="shared" si="434"/>
        <v>0</v>
      </c>
      <c r="M2391" s="1"/>
      <c r="N2391" s="1"/>
      <c r="O2391" s="1">
        <v>0</v>
      </c>
      <c r="P2391" s="1"/>
      <c r="Q2391" s="7"/>
      <c r="R2391" s="1"/>
      <c r="S2391" s="7"/>
      <c r="T2391" s="7"/>
      <c r="U2391" s="7"/>
      <c r="V2391" s="7"/>
      <c r="W2391" s="7"/>
      <c r="X2391" s="1"/>
      <c r="Z2391" s="1"/>
      <c r="AA2391" s="1"/>
      <c r="AB2391" s="1">
        <v>0</v>
      </c>
      <c r="AC2391" s="1"/>
      <c r="AD2391" s="7"/>
      <c r="AE2391" s="7"/>
      <c r="AF2391" s="7"/>
      <c r="AG2391" s="7"/>
      <c r="AH2391" s="1"/>
      <c r="AI2391" s="1"/>
      <c r="AJ2391" s="7"/>
      <c r="AK2391" s="7"/>
      <c r="AL2391" s="7"/>
      <c r="AM2391" s="7"/>
      <c r="AN2391" s="1"/>
      <c r="AO2391" s="1"/>
      <c r="AP2391" s="1"/>
      <c r="AQ2391" s="1"/>
      <c r="AR2391" s="1"/>
      <c r="AS2391" s="7"/>
      <c r="AT2391" s="7"/>
      <c r="AU2391" s="7"/>
      <c r="AV2391" s="7"/>
      <c r="AW2391" s="1"/>
      <c r="AX2391" s="1"/>
      <c r="AY2391" s="7"/>
      <c r="AZ2391" s="1"/>
      <c r="BA2391" s="7"/>
      <c r="BB2391" s="7"/>
      <c r="BC2391" s="7"/>
      <c r="BD2391" s="7"/>
      <c r="BE2391" s="7"/>
      <c r="BF2391" s="7"/>
      <c r="BG2391" s="3"/>
      <c r="BH2391" s="7"/>
      <c r="BI2391" s="7"/>
      <c r="BJ2391" s="7"/>
      <c r="BK2391" s="1"/>
      <c r="BL2391" s="1"/>
      <c r="BM2391" s="1"/>
      <c r="BN2391" s="7"/>
      <c r="BO2391" s="7"/>
      <c r="BP2391" s="1"/>
      <c r="BQ2391" s="7"/>
      <c r="BR2391" s="1"/>
      <c r="BS2391" s="1"/>
      <c r="BT2391" s="1"/>
      <c r="BU2391" s="1"/>
      <c r="BV2391" s="1"/>
      <c r="BW2391" s="1"/>
    </row>
    <row r="2392" spans="1:76">
      <c r="A2392" s="4" t="s">
        <v>163</v>
      </c>
      <c r="B2392" s="18">
        <v>38664</v>
      </c>
      <c r="C2392" s="4" t="s">
        <v>179</v>
      </c>
      <c r="D2392" s="5">
        <v>2005</v>
      </c>
      <c r="E2392" s="4" t="str">
        <f t="shared" si="433"/>
        <v>StevensGeneral2005</v>
      </c>
      <c r="F2392" s="1">
        <v>24308</v>
      </c>
      <c r="G2392" s="1">
        <v>4209</v>
      </c>
      <c r="H2392" s="1"/>
      <c r="I2392" s="1"/>
      <c r="J2392" s="1"/>
      <c r="K2392" s="6">
        <f t="shared" si="434"/>
        <v>0</v>
      </c>
      <c r="M2392" s="1"/>
      <c r="N2392" s="1"/>
      <c r="O2392" s="1">
        <v>16179</v>
      </c>
      <c r="P2392" s="1"/>
      <c r="Q2392" s="7"/>
      <c r="R2392" s="1"/>
      <c r="S2392" s="7"/>
      <c r="T2392" s="7"/>
      <c r="U2392" s="7"/>
      <c r="V2392" s="7"/>
      <c r="W2392" s="7"/>
      <c r="X2392" s="1"/>
      <c r="Z2392" s="1">
        <v>90</v>
      </c>
      <c r="AA2392" s="1">
        <v>19</v>
      </c>
      <c r="AB2392" s="1">
        <v>19</v>
      </c>
      <c r="AC2392" s="1">
        <v>0</v>
      </c>
      <c r="AD2392" s="7"/>
      <c r="AE2392" s="7"/>
      <c r="AF2392" s="7"/>
      <c r="AG2392" s="7"/>
      <c r="AH2392" s="1">
        <v>0</v>
      </c>
      <c r="AI2392" s="1">
        <v>0</v>
      </c>
      <c r="AJ2392" s="7"/>
      <c r="AK2392" s="7"/>
      <c r="AL2392" s="7"/>
      <c r="AM2392" s="7"/>
      <c r="AN2392" s="1"/>
      <c r="AO2392" s="1">
        <v>1</v>
      </c>
      <c r="AP2392" s="1"/>
      <c r="AQ2392" s="1">
        <v>1</v>
      </c>
      <c r="AR2392" s="1">
        <v>0</v>
      </c>
      <c r="AS2392" s="7"/>
      <c r="AT2392" s="7"/>
      <c r="AU2392" s="7"/>
      <c r="AV2392" s="7"/>
      <c r="AW2392" s="1"/>
      <c r="AX2392" s="1"/>
      <c r="AY2392" s="7"/>
      <c r="AZ2392" s="1"/>
      <c r="BA2392" s="7"/>
      <c r="BB2392" s="7"/>
      <c r="BC2392" s="7"/>
      <c r="BD2392" s="7"/>
      <c r="BE2392" s="7"/>
      <c r="BF2392" s="7"/>
      <c r="BG2392" s="3"/>
      <c r="BH2392" s="7"/>
      <c r="BI2392" s="7"/>
      <c r="BJ2392" s="7"/>
      <c r="BK2392" s="1"/>
      <c r="BL2392" s="1"/>
      <c r="BM2392" s="1"/>
      <c r="BN2392" s="7"/>
      <c r="BO2392" s="7"/>
      <c r="BP2392" s="1"/>
      <c r="BQ2392" s="7"/>
      <c r="BR2392" s="1">
        <v>16375</v>
      </c>
      <c r="BS2392" s="1">
        <v>16152</v>
      </c>
      <c r="BT2392" s="1">
        <v>195</v>
      </c>
      <c r="BU2392" s="1">
        <v>25028</v>
      </c>
      <c r="BV2392" s="1">
        <v>27</v>
      </c>
      <c r="BW2392" s="1"/>
    </row>
    <row r="2393" spans="1:76">
      <c r="A2393" s="4" t="s">
        <v>166</v>
      </c>
      <c r="B2393" s="18">
        <v>38664</v>
      </c>
      <c r="C2393" s="4" t="s">
        <v>179</v>
      </c>
      <c r="D2393" s="5">
        <v>2005</v>
      </c>
      <c r="E2393" s="4" t="str">
        <f t="shared" si="433"/>
        <v>ThurstonGeneral2005</v>
      </c>
      <c r="F2393" s="1"/>
      <c r="G2393" s="1"/>
      <c r="H2393" s="1"/>
      <c r="I2393" s="1"/>
      <c r="J2393" s="1"/>
      <c r="K2393" s="6">
        <f t="shared" si="434"/>
        <v>0</v>
      </c>
      <c r="M2393" s="1"/>
      <c r="N2393" s="1"/>
      <c r="O2393" s="1">
        <v>0</v>
      </c>
      <c r="P2393" s="1"/>
      <c r="Q2393" s="7"/>
      <c r="R2393" s="1"/>
      <c r="S2393" s="7"/>
      <c r="T2393" s="7"/>
      <c r="U2393" s="7"/>
      <c r="V2393" s="7"/>
      <c r="W2393" s="7"/>
      <c r="X2393" s="1"/>
      <c r="Z2393" s="1"/>
      <c r="AA2393" s="1"/>
      <c r="AB2393" s="1">
        <v>0</v>
      </c>
      <c r="AC2393" s="1"/>
      <c r="AD2393" s="7"/>
      <c r="AE2393" s="7"/>
      <c r="AF2393" s="7"/>
      <c r="AG2393" s="7"/>
      <c r="AH2393" s="1"/>
      <c r="AI2393" s="1"/>
      <c r="AJ2393" s="7"/>
      <c r="AK2393" s="7"/>
      <c r="AL2393" s="7"/>
      <c r="AM2393" s="7"/>
      <c r="AN2393" s="1"/>
      <c r="AO2393" s="1"/>
      <c r="AP2393" s="1"/>
      <c r="AQ2393" s="1"/>
      <c r="AR2393" s="1"/>
      <c r="AS2393" s="7"/>
      <c r="AT2393" s="7"/>
      <c r="AU2393" s="7"/>
      <c r="AV2393" s="7"/>
      <c r="AW2393" s="1"/>
      <c r="AX2393" s="1"/>
      <c r="AY2393" s="7"/>
      <c r="AZ2393" s="1"/>
      <c r="BA2393" s="7"/>
      <c r="BB2393" s="7"/>
      <c r="BC2393" s="7"/>
      <c r="BD2393" s="7"/>
      <c r="BE2393" s="7"/>
      <c r="BF2393" s="7"/>
      <c r="BG2393" s="3"/>
      <c r="BH2393" s="7"/>
      <c r="BI2393" s="7"/>
      <c r="BJ2393" s="7"/>
      <c r="BK2393" s="1"/>
      <c r="BL2393" s="1"/>
      <c r="BM2393" s="1"/>
      <c r="BN2393" s="7"/>
      <c r="BO2393" s="7"/>
      <c r="BP2393" s="1"/>
      <c r="BQ2393" s="7"/>
      <c r="BR2393" s="1"/>
      <c r="BS2393" s="1"/>
      <c r="BT2393" s="1"/>
      <c r="BU2393" s="1"/>
      <c r="BV2393" s="1"/>
      <c r="BW2393" s="1"/>
    </row>
    <row r="2394" spans="1:76">
      <c r="A2394" s="4" t="s">
        <v>168</v>
      </c>
      <c r="B2394" s="18">
        <v>38664</v>
      </c>
      <c r="C2394" s="4" t="s">
        <v>179</v>
      </c>
      <c r="D2394" s="5">
        <v>2005</v>
      </c>
      <c r="E2394" s="4" t="str">
        <f t="shared" si="433"/>
        <v>WahkiakumGeneral2005</v>
      </c>
      <c r="F2394" s="1"/>
      <c r="G2394" s="1"/>
      <c r="H2394" s="1"/>
      <c r="I2394" s="1"/>
      <c r="J2394" s="1"/>
      <c r="K2394" s="6">
        <f t="shared" si="434"/>
        <v>0</v>
      </c>
      <c r="M2394" s="1"/>
      <c r="N2394" s="1"/>
      <c r="O2394" s="1">
        <v>0</v>
      </c>
      <c r="P2394" s="1"/>
      <c r="Q2394" s="7"/>
      <c r="R2394" s="1"/>
      <c r="S2394" s="7"/>
      <c r="T2394" s="7"/>
      <c r="U2394" s="7"/>
      <c r="V2394" s="7"/>
      <c r="W2394" s="7"/>
      <c r="X2394" s="1"/>
      <c r="Z2394" s="1"/>
      <c r="AA2394" s="1"/>
      <c r="AB2394" s="1">
        <v>0</v>
      </c>
      <c r="AC2394" s="1"/>
      <c r="AD2394" s="7"/>
      <c r="AE2394" s="7"/>
      <c r="AF2394" s="7"/>
      <c r="AG2394" s="7"/>
      <c r="AH2394" s="1"/>
      <c r="AI2394" s="1"/>
      <c r="AJ2394" s="7"/>
      <c r="AK2394" s="7"/>
      <c r="AL2394" s="7"/>
      <c r="AM2394" s="7"/>
      <c r="AN2394" s="1"/>
      <c r="AO2394" s="1"/>
      <c r="AP2394" s="1"/>
      <c r="AQ2394" s="1"/>
      <c r="AR2394" s="1"/>
      <c r="AS2394" s="7"/>
      <c r="AT2394" s="7"/>
      <c r="AU2394" s="7"/>
      <c r="AV2394" s="7"/>
      <c r="AW2394" s="1"/>
      <c r="AX2394" s="1"/>
      <c r="AY2394" s="7"/>
      <c r="AZ2394" s="1"/>
      <c r="BA2394" s="7"/>
      <c r="BB2394" s="7"/>
      <c r="BC2394" s="7"/>
      <c r="BD2394" s="7"/>
      <c r="BE2394" s="7"/>
      <c r="BF2394" s="7"/>
      <c r="BG2394" s="3"/>
      <c r="BH2394" s="7"/>
      <c r="BI2394" s="7"/>
      <c r="BJ2394" s="7"/>
      <c r="BK2394" s="1"/>
      <c r="BL2394" s="1"/>
      <c r="BM2394" s="1"/>
      <c r="BN2394" s="7"/>
      <c r="BO2394" s="7"/>
      <c r="BP2394" s="1"/>
      <c r="BQ2394" s="7"/>
      <c r="BR2394" s="1"/>
      <c r="BS2394" s="1"/>
      <c r="BT2394" s="1"/>
      <c r="BU2394" s="1"/>
      <c r="BV2394" s="1"/>
      <c r="BW2394" s="1"/>
    </row>
    <row r="2395" spans="1:76">
      <c r="A2395" s="4" t="s">
        <v>170</v>
      </c>
      <c r="B2395" s="18">
        <v>38664</v>
      </c>
      <c r="C2395" s="4" t="s">
        <v>179</v>
      </c>
      <c r="D2395" s="5">
        <v>2005</v>
      </c>
      <c r="E2395" s="4" t="str">
        <f t="shared" si="433"/>
        <v>Walla WallaGeneral2005</v>
      </c>
      <c r="F2395" s="1">
        <v>13959</v>
      </c>
      <c r="G2395" s="1">
        <v>658</v>
      </c>
      <c r="H2395" s="1"/>
      <c r="I2395" s="1"/>
      <c r="J2395" s="1"/>
      <c r="K2395" s="6">
        <f t="shared" si="434"/>
        <v>0</v>
      </c>
      <c r="M2395" s="1"/>
      <c r="N2395" s="1"/>
      <c r="O2395" s="1">
        <v>3039</v>
      </c>
      <c r="P2395" s="1"/>
      <c r="Q2395" s="7"/>
      <c r="R2395" s="1"/>
      <c r="S2395" s="7"/>
      <c r="T2395" s="7"/>
      <c r="U2395" s="7"/>
      <c r="V2395" s="7"/>
      <c r="W2395" s="7"/>
      <c r="X2395" s="1"/>
      <c r="Z2395" s="1">
        <v>99</v>
      </c>
      <c r="AA2395" s="1">
        <v>9</v>
      </c>
      <c r="AB2395" s="1">
        <v>9</v>
      </c>
      <c r="AC2395" s="1">
        <v>0</v>
      </c>
      <c r="AD2395" s="7"/>
      <c r="AE2395" s="7"/>
      <c r="AF2395" s="7"/>
      <c r="AG2395" s="7"/>
      <c r="AH2395" s="1">
        <v>0</v>
      </c>
      <c r="AI2395" s="1">
        <v>0</v>
      </c>
      <c r="AJ2395" s="7"/>
      <c r="AK2395" s="7"/>
      <c r="AL2395" s="7"/>
      <c r="AM2395" s="7"/>
      <c r="AN2395" s="1"/>
      <c r="AO2395" s="1">
        <v>2</v>
      </c>
      <c r="AP2395" s="1"/>
      <c r="AQ2395" s="1">
        <v>1</v>
      </c>
      <c r="AR2395" s="1">
        <v>1</v>
      </c>
      <c r="AS2395" s="7"/>
      <c r="AT2395" s="7"/>
      <c r="AU2395" s="7"/>
      <c r="AV2395" s="7"/>
      <c r="AW2395" s="1"/>
      <c r="AX2395" s="1"/>
      <c r="AY2395" s="7"/>
      <c r="AZ2395" s="1"/>
      <c r="BA2395" s="7"/>
      <c r="BB2395" s="7"/>
      <c r="BC2395" s="7"/>
      <c r="BD2395" s="7"/>
      <c r="BE2395" s="7"/>
      <c r="BF2395" s="7"/>
      <c r="BG2395" s="3"/>
      <c r="BH2395" s="7"/>
      <c r="BI2395" s="7"/>
      <c r="BJ2395" s="7"/>
      <c r="BK2395" s="1"/>
      <c r="BL2395" s="1"/>
      <c r="BM2395" s="1"/>
      <c r="BN2395" s="7"/>
      <c r="BO2395" s="7"/>
      <c r="BP2395" s="1"/>
      <c r="BQ2395" s="7"/>
      <c r="BR2395" s="1">
        <v>2964</v>
      </c>
      <c r="BS2395" s="1">
        <v>2912</v>
      </c>
      <c r="BT2395" s="1">
        <v>-52</v>
      </c>
      <c r="BU2395" s="1">
        <v>7961</v>
      </c>
      <c r="BV2395" s="1">
        <v>127</v>
      </c>
      <c r="BW2395" s="1"/>
    </row>
    <row r="2396" spans="1:76">
      <c r="A2396" s="4" t="s">
        <v>1247</v>
      </c>
      <c r="B2396" s="18">
        <v>38664</v>
      </c>
      <c r="C2396" s="4" t="s">
        <v>179</v>
      </c>
      <c r="D2396" s="5">
        <v>2005</v>
      </c>
      <c r="E2396" s="4" t="str">
        <f t="shared" si="433"/>
        <v>Whatcom*General2005</v>
      </c>
      <c r="F2396" s="1"/>
      <c r="G2396" s="1"/>
      <c r="H2396" s="1"/>
      <c r="I2396" s="1"/>
      <c r="J2396" s="1"/>
      <c r="K2396" s="6">
        <f t="shared" si="434"/>
        <v>0</v>
      </c>
      <c r="M2396" s="1"/>
      <c r="N2396" s="1"/>
      <c r="O2396" s="1">
        <v>0</v>
      </c>
      <c r="P2396" s="1"/>
      <c r="Q2396" s="7"/>
      <c r="R2396" s="1"/>
      <c r="S2396" s="7"/>
      <c r="T2396" s="7"/>
      <c r="U2396" s="7"/>
      <c r="V2396" s="7"/>
      <c r="W2396" s="7"/>
      <c r="X2396" s="1"/>
      <c r="Z2396" s="1"/>
      <c r="AA2396" s="1"/>
      <c r="AB2396" s="1">
        <v>0</v>
      </c>
      <c r="AC2396" s="1"/>
      <c r="AD2396" s="7"/>
      <c r="AE2396" s="7"/>
      <c r="AF2396" s="7"/>
      <c r="AG2396" s="7"/>
      <c r="AH2396" s="1"/>
      <c r="AI2396" s="1"/>
      <c r="AJ2396" s="7"/>
      <c r="AK2396" s="7"/>
      <c r="AL2396" s="7"/>
      <c r="AM2396" s="7"/>
      <c r="AN2396" s="1"/>
      <c r="AO2396" s="1"/>
      <c r="AP2396" s="1"/>
      <c r="AQ2396" s="1"/>
      <c r="AR2396" s="1"/>
      <c r="AS2396" s="7"/>
      <c r="AT2396" s="7"/>
      <c r="AU2396" s="7"/>
      <c r="AV2396" s="7"/>
      <c r="AW2396" s="1"/>
      <c r="AX2396" s="1"/>
      <c r="AY2396" s="7"/>
      <c r="AZ2396" s="1"/>
      <c r="BA2396" s="7"/>
      <c r="BB2396" s="7"/>
      <c r="BC2396" s="7"/>
      <c r="BD2396" s="7"/>
      <c r="BE2396" s="7"/>
      <c r="BF2396" s="7"/>
      <c r="BG2396" s="3"/>
      <c r="BH2396" s="7"/>
      <c r="BI2396" s="7"/>
      <c r="BJ2396" s="7"/>
      <c r="BK2396" s="1"/>
      <c r="BL2396" s="1"/>
      <c r="BM2396" s="1"/>
      <c r="BN2396" s="7"/>
      <c r="BO2396" s="7"/>
      <c r="BP2396" s="1"/>
      <c r="BQ2396" s="7"/>
      <c r="BR2396" s="1"/>
      <c r="BS2396" s="1"/>
      <c r="BT2396" s="1"/>
      <c r="BU2396" s="1"/>
      <c r="BV2396" s="1"/>
      <c r="BW2396" s="1"/>
    </row>
    <row r="2397" spans="1:76">
      <c r="A2397" s="4" t="s">
        <v>174</v>
      </c>
      <c r="B2397" s="18">
        <v>38664</v>
      </c>
      <c r="C2397" s="4" t="s">
        <v>179</v>
      </c>
      <c r="D2397" s="5">
        <v>2005</v>
      </c>
      <c r="E2397" s="4" t="str">
        <f t="shared" si="433"/>
        <v>WhitmanGeneral2005</v>
      </c>
      <c r="F2397" s="1"/>
      <c r="G2397" s="1"/>
      <c r="H2397" s="1"/>
      <c r="I2397" s="1"/>
      <c r="J2397" s="1"/>
      <c r="K2397" s="6">
        <f t="shared" si="434"/>
        <v>0</v>
      </c>
      <c r="M2397" s="1"/>
      <c r="N2397" s="1"/>
      <c r="O2397" s="1">
        <v>0</v>
      </c>
      <c r="P2397" s="1"/>
      <c r="Q2397" s="7"/>
      <c r="R2397" s="1"/>
      <c r="S2397" s="7"/>
      <c r="T2397" s="7"/>
      <c r="U2397" s="7"/>
      <c r="V2397" s="7"/>
      <c r="W2397" s="7"/>
      <c r="X2397" s="1"/>
      <c r="Z2397" s="1"/>
      <c r="AA2397" s="1"/>
      <c r="AB2397" s="1">
        <v>0</v>
      </c>
      <c r="AC2397" s="1"/>
      <c r="AD2397" s="7"/>
      <c r="AE2397" s="7"/>
      <c r="AF2397" s="7"/>
      <c r="AG2397" s="7"/>
      <c r="AH2397" s="1"/>
      <c r="AI2397" s="1"/>
      <c r="AJ2397" s="7"/>
      <c r="AK2397" s="7"/>
      <c r="AL2397" s="7"/>
      <c r="AM2397" s="7"/>
      <c r="AN2397" s="1"/>
      <c r="AO2397" s="1"/>
      <c r="AP2397" s="1"/>
      <c r="AQ2397" s="1"/>
      <c r="AR2397" s="1"/>
      <c r="AS2397" s="7"/>
      <c r="AT2397" s="7"/>
      <c r="AU2397" s="7"/>
      <c r="AV2397" s="7"/>
      <c r="AW2397" s="1"/>
      <c r="AX2397" s="1"/>
      <c r="AY2397" s="7"/>
      <c r="AZ2397" s="1"/>
      <c r="BA2397" s="7"/>
      <c r="BB2397" s="7"/>
      <c r="BC2397" s="7"/>
      <c r="BD2397" s="7"/>
      <c r="BE2397" s="7"/>
      <c r="BF2397" s="7"/>
      <c r="BG2397" s="3"/>
      <c r="BH2397" s="7"/>
      <c r="BI2397" s="7"/>
      <c r="BJ2397" s="7"/>
      <c r="BK2397" s="1"/>
      <c r="BL2397" s="1"/>
      <c r="BM2397" s="1"/>
      <c r="BN2397" s="7"/>
      <c r="BO2397" s="7"/>
      <c r="BP2397" s="1"/>
      <c r="BQ2397" s="7"/>
      <c r="BR2397" s="1"/>
      <c r="BS2397" s="1"/>
      <c r="BT2397" s="1"/>
      <c r="BU2397" s="1"/>
      <c r="BV2397" s="1"/>
      <c r="BW2397" s="1"/>
    </row>
    <row r="2398" spans="1:76">
      <c r="A2398" s="4" t="s">
        <v>176</v>
      </c>
      <c r="B2398" s="18">
        <v>38664</v>
      </c>
      <c r="C2398" s="4" t="s">
        <v>179</v>
      </c>
      <c r="D2398" s="5">
        <v>2005</v>
      </c>
      <c r="E2398" s="4" t="str">
        <f t="shared" si="433"/>
        <v>YakimaGeneral2005</v>
      </c>
      <c r="F2398" s="1">
        <v>47966</v>
      </c>
      <c r="G2398" s="1">
        <v>6893</v>
      </c>
      <c r="H2398" s="1"/>
      <c r="I2398" s="1"/>
      <c r="J2398" s="1"/>
      <c r="K2398" s="6">
        <f t="shared" si="434"/>
        <v>0</v>
      </c>
      <c r="M2398" s="1"/>
      <c r="N2398" s="1"/>
      <c r="O2398" s="1">
        <v>17247</v>
      </c>
      <c r="P2398" s="1"/>
      <c r="Q2398" s="7"/>
      <c r="R2398" s="1"/>
      <c r="S2398" s="7"/>
      <c r="T2398" s="7"/>
      <c r="U2398" s="7"/>
      <c r="V2398" s="7"/>
      <c r="W2398" s="7"/>
      <c r="X2398" s="1"/>
      <c r="Z2398" s="1">
        <v>511</v>
      </c>
      <c r="AA2398" s="1">
        <v>42</v>
      </c>
      <c r="AB2398" s="1">
        <v>42</v>
      </c>
      <c r="AC2398" s="1">
        <v>0</v>
      </c>
      <c r="AD2398" s="7"/>
      <c r="AE2398" s="7"/>
      <c r="AF2398" s="7"/>
      <c r="AG2398" s="7"/>
      <c r="AH2398" s="1">
        <v>0</v>
      </c>
      <c r="AI2398" s="1">
        <v>0</v>
      </c>
      <c r="AJ2398" s="7"/>
      <c r="AK2398" s="7"/>
      <c r="AL2398" s="7"/>
      <c r="AM2398" s="7"/>
      <c r="AN2398" s="1"/>
      <c r="AO2398" s="1">
        <v>0</v>
      </c>
      <c r="AP2398" s="1"/>
      <c r="AQ2398" s="1" t="s">
        <v>1214</v>
      </c>
      <c r="AR2398" s="1" t="s">
        <v>1214</v>
      </c>
      <c r="AS2398" s="7"/>
      <c r="AT2398" s="7"/>
      <c r="AU2398" s="7"/>
      <c r="AV2398" s="7"/>
      <c r="AW2398" s="1"/>
      <c r="AX2398" s="1"/>
      <c r="AY2398" s="7"/>
      <c r="AZ2398" s="1"/>
      <c r="BA2398" s="7"/>
      <c r="BB2398" s="7"/>
      <c r="BC2398" s="7"/>
      <c r="BD2398" s="7"/>
      <c r="BE2398" s="7"/>
      <c r="BF2398" s="7"/>
      <c r="BG2398" s="3"/>
      <c r="BH2398" s="7"/>
      <c r="BI2398" s="7"/>
      <c r="BJ2398" s="7"/>
      <c r="BK2398" s="1"/>
      <c r="BL2398" s="1"/>
      <c r="BM2398" s="1"/>
      <c r="BN2398" s="7"/>
      <c r="BO2398" s="7"/>
      <c r="BP2398" s="1"/>
      <c r="BQ2398" s="7"/>
      <c r="BR2398" s="1">
        <v>17203</v>
      </c>
      <c r="BS2398" s="1">
        <v>17202</v>
      </c>
      <c r="BT2398" s="1">
        <v>-187</v>
      </c>
      <c r="BU2398" s="1">
        <v>46696</v>
      </c>
      <c r="BV2398" s="1">
        <v>45</v>
      </c>
      <c r="BW2398" s="1"/>
    </row>
    <row r="2399" spans="1:76" s="21" customFormat="1">
      <c r="A2399" s="21" t="s">
        <v>178</v>
      </c>
      <c r="B2399" s="22">
        <v>38664</v>
      </c>
      <c r="C2399" s="21" t="s">
        <v>179</v>
      </c>
      <c r="D2399" s="23">
        <v>2005</v>
      </c>
      <c r="E2399" s="21" t="str">
        <f t="shared" si="433"/>
        <v>z-TotalsGeneral2005</v>
      </c>
      <c r="F2399" s="29">
        <f t="shared" ref="F2399:K2399" si="435">SUM(F2360:F2398)</f>
        <v>1035428</v>
      </c>
      <c r="G2399" s="29">
        <f t="shared" si="435"/>
        <v>100921</v>
      </c>
      <c r="H2399" s="29">
        <f t="shared" si="435"/>
        <v>0</v>
      </c>
      <c r="I2399" s="29">
        <f t="shared" si="435"/>
        <v>0</v>
      </c>
      <c r="J2399" s="29">
        <f t="shared" si="435"/>
        <v>0</v>
      </c>
      <c r="K2399" s="7">
        <f t="shared" si="435"/>
        <v>0</v>
      </c>
      <c r="L2399" s="29"/>
      <c r="M2399" s="29">
        <f t="shared" ref="M2399:AR2399" si="436">SUM(M2360:M2398)</f>
        <v>0</v>
      </c>
      <c r="N2399" s="29">
        <f t="shared" si="436"/>
        <v>0</v>
      </c>
      <c r="O2399" s="29">
        <f t="shared" si="436"/>
        <v>296413</v>
      </c>
      <c r="P2399" s="29">
        <f t="shared" si="436"/>
        <v>0</v>
      </c>
      <c r="Q2399" s="7">
        <f t="shared" si="436"/>
        <v>0</v>
      </c>
      <c r="R2399" s="29">
        <f t="shared" si="436"/>
        <v>0</v>
      </c>
      <c r="S2399" s="7">
        <f t="shared" si="436"/>
        <v>0</v>
      </c>
      <c r="T2399" s="7">
        <f t="shared" si="436"/>
        <v>0</v>
      </c>
      <c r="U2399" s="7">
        <f t="shared" si="436"/>
        <v>0</v>
      </c>
      <c r="V2399" s="7">
        <f t="shared" si="436"/>
        <v>0</v>
      </c>
      <c r="W2399" s="7">
        <f t="shared" si="436"/>
        <v>0</v>
      </c>
      <c r="X2399" s="29">
        <f t="shared" si="436"/>
        <v>0</v>
      </c>
      <c r="Y2399" s="38">
        <f t="shared" si="436"/>
        <v>0</v>
      </c>
      <c r="Z2399" s="29">
        <f t="shared" si="436"/>
        <v>11462</v>
      </c>
      <c r="AA2399" s="29">
        <f t="shared" si="436"/>
        <v>2518</v>
      </c>
      <c r="AB2399" s="29">
        <f t="shared" si="436"/>
        <v>2485</v>
      </c>
      <c r="AC2399" s="29">
        <f t="shared" si="436"/>
        <v>-33</v>
      </c>
      <c r="AD2399" s="7">
        <f t="shared" si="436"/>
        <v>0</v>
      </c>
      <c r="AE2399" s="7">
        <f t="shared" si="436"/>
        <v>0</v>
      </c>
      <c r="AF2399" s="7">
        <f t="shared" si="436"/>
        <v>0</v>
      </c>
      <c r="AG2399" s="7">
        <f t="shared" si="436"/>
        <v>0</v>
      </c>
      <c r="AH2399" s="29">
        <f t="shared" si="436"/>
        <v>38</v>
      </c>
      <c r="AI2399" s="29">
        <f t="shared" si="436"/>
        <v>38</v>
      </c>
      <c r="AJ2399" s="7">
        <f t="shared" si="436"/>
        <v>0</v>
      </c>
      <c r="AK2399" s="7">
        <f t="shared" si="436"/>
        <v>0</v>
      </c>
      <c r="AL2399" s="7">
        <f t="shared" si="436"/>
        <v>0</v>
      </c>
      <c r="AM2399" s="7">
        <f t="shared" si="436"/>
        <v>0</v>
      </c>
      <c r="AN2399" s="29">
        <f t="shared" si="436"/>
        <v>0</v>
      </c>
      <c r="AO2399" s="29">
        <f t="shared" si="436"/>
        <v>489</v>
      </c>
      <c r="AP2399" s="29">
        <f t="shared" si="436"/>
        <v>0</v>
      </c>
      <c r="AQ2399" s="29">
        <f t="shared" si="436"/>
        <v>68</v>
      </c>
      <c r="AR2399" s="29">
        <f t="shared" si="436"/>
        <v>421</v>
      </c>
      <c r="AS2399" s="7">
        <f t="shared" ref="AS2399:BV2399" si="437">SUM(AS2360:AS2398)</f>
        <v>0</v>
      </c>
      <c r="AT2399" s="7">
        <f t="shared" si="437"/>
        <v>0</v>
      </c>
      <c r="AU2399" s="7">
        <f t="shared" si="437"/>
        <v>0</v>
      </c>
      <c r="AV2399" s="7">
        <f t="shared" si="437"/>
        <v>0</v>
      </c>
      <c r="AW2399" s="29">
        <f t="shared" si="437"/>
        <v>0</v>
      </c>
      <c r="AX2399" s="29">
        <f t="shared" si="437"/>
        <v>0</v>
      </c>
      <c r="AY2399" s="7">
        <f t="shared" si="437"/>
        <v>0</v>
      </c>
      <c r="AZ2399" s="29">
        <f t="shared" si="437"/>
        <v>0</v>
      </c>
      <c r="BA2399" s="7">
        <f t="shared" si="437"/>
        <v>0</v>
      </c>
      <c r="BB2399" s="7">
        <f t="shared" si="437"/>
        <v>0</v>
      </c>
      <c r="BC2399" s="7">
        <f t="shared" si="437"/>
        <v>0</v>
      </c>
      <c r="BD2399" s="7">
        <f t="shared" si="437"/>
        <v>0</v>
      </c>
      <c r="BE2399" s="7">
        <f t="shared" si="437"/>
        <v>0</v>
      </c>
      <c r="BF2399" s="7">
        <f t="shared" si="437"/>
        <v>0</v>
      </c>
      <c r="BG2399" s="29">
        <f t="shared" si="437"/>
        <v>0</v>
      </c>
      <c r="BH2399" s="7">
        <f t="shared" si="437"/>
        <v>0</v>
      </c>
      <c r="BI2399" s="7">
        <f t="shared" si="437"/>
        <v>0</v>
      </c>
      <c r="BJ2399" s="7">
        <f t="shared" si="437"/>
        <v>0</v>
      </c>
      <c r="BK2399" s="29">
        <f t="shared" si="437"/>
        <v>0</v>
      </c>
      <c r="BL2399" s="29">
        <f t="shared" si="437"/>
        <v>0</v>
      </c>
      <c r="BM2399" s="29">
        <f t="shared" si="437"/>
        <v>0</v>
      </c>
      <c r="BN2399" s="7">
        <f t="shared" si="437"/>
        <v>0</v>
      </c>
      <c r="BO2399" s="7">
        <f t="shared" si="437"/>
        <v>0</v>
      </c>
      <c r="BP2399" s="29">
        <f t="shared" si="437"/>
        <v>0</v>
      </c>
      <c r="BQ2399" s="7">
        <f t="shared" si="437"/>
        <v>0</v>
      </c>
      <c r="BR2399" s="29">
        <f t="shared" si="437"/>
        <v>291368</v>
      </c>
      <c r="BS2399" s="29">
        <f t="shared" si="437"/>
        <v>285176</v>
      </c>
      <c r="BT2399" s="29">
        <f t="shared" si="437"/>
        <v>-6930</v>
      </c>
      <c r="BU2399" s="29">
        <f t="shared" si="437"/>
        <v>723996</v>
      </c>
      <c r="BV2399" s="29">
        <f t="shared" si="437"/>
        <v>11237</v>
      </c>
      <c r="BW2399" s="29"/>
    </row>
    <row r="2400" spans="1:76">
      <c r="A2400" s="4" t="s">
        <v>98</v>
      </c>
      <c r="B2400" s="18">
        <v>38615</v>
      </c>
      <c r="C2400" s="4" t="s">
        <v>220</v>
      </c>
      <c r="D2400" s="5">
        <v>2005</v>
      </c>
      <c r="E2400" s="4" t="str">
        <f t="shared" si="433"/>
        <v>AdamsPrimary2005</v>
      </c>
      <c r="K2400" s="6">
        <f t="shared" ref="K2400:K2439" si="438">IF(ISBLANK(I2400),0,H2400+I2400-J2400)</f>
        <v>0</v>
      </c>
      <c r="Q2400" s="6"/>
      <c r="S2400" s="6"/>
      <c r="T2400" s="6"/>
      <c r="U2400" s="6"/>
      <c r="V2400" s="6"/>
      <c r="W2400" s="6"/>
      <c r="AD2400" s="6"/>
      <c r="AE2400" s="6"/>
      <c r="AF2400" s="6"/>
      <c r="AG2400" s="6"/>
      <c r="AJ2400" s="6"/>
      <c r="AK2400" s="6"/>
      <c r="AL2400" s="6"/>
      <c r="AM2400" s="6"/>
      <c r="AQ2400" s="4">
        <v>0</v>
      </c>
      <c r="AS2400" s="6"/>
      <c r="AT2400" s="6"/>
      <c r="AU2400" s="6"/>
      <c r="AV2400" s="6"/>
      <c r="AY2400" s="6"/>
      <c r="BA2400" s="6"/>
      <c r="BB2400" s="6"/>
      <c r="BC2400" s="6"/>
      <c r="BD2400" s="6"/>
      <c r="BE2400" s="6"/>
      <c r="BF2400" s="6"/>
      <c r="BH2400" s="6"/>
      <c r="BI2400" s="6"/>
      <c r="BJ2400" s="6"/>
      <c r="BN2400" s="6"/>
      <c r="BO2400" s="6"/>
      <c r="BQ2400" s="6"/>
      <c r="BX2400"/>
    </row>
    <row r="2401" spans="1:76">
      <c r="A2401" s="4" t="s">
        <v>101</v>
      </c>
      <c r="B2401" s="18">
        <v>38615</v>
      </c>
      <c r="C2401" s="4" t="s">
        <v>220</v>
      </c>
      <c r="D2401" s="5">
        <v>2005</v>
      </c>
      <c r="E2401" s="4" t="str">
        <f t="shared" si="433"/>
        <v>AsotinPrimary2005</v>
      </c>
      <c r="F2401" s="4">
        <v>4574</v>
      </c>
      <c r="G2401" s="4">
        <v>121</v>
      </c>
      <c r="K2401" s="6">
        <f t="shared" si="438"/>
        <v>0</v>
      </c>
      <c r="M2401" s="4">
        <v>4727</v>
      </c>
      <c r="N2401" s="4">
        <v>1839</v>
      </c>
      <c r="O2401" s="4">
        <v>1754</v>
      </c>
      <c r="Q2401" s="6"/>
      <c r="R2401" s="4">
        <v>-103</v>
      </c>
      <c r="S2401" s="6"/>
      <c r="T2401" s="6"/>
      <c r="U2401" s="6"/>
      <c r="V2401" s="6"/>
      <c r="W2401" s="6"/>
      <c r="Z2401" s="4">
        <v>0</v>
      </c>
      <c r="AA2401" s="4">
        <v>0</v>
      </c>
      <c r="AC2401" s="4">
        <v>0</v>
      </c>
      <c r="AD2401" s="6"/>
      <c r="AE2401" s="6"/>
      <c r="AF2401" s="6"/>
      <c r="AG2401" s="6"/>
      <c r="AH2401" s="4">
        <v>0</v>
      </c>
      <c r="AI2401" s="4">
        <v>0</v>
      </c>
      <c r="AJ2401" s="6"/>
      <c r="AK2401" s="6"/>
      <c r="AL2401" s="6"/>
      <c r="AM2401" s="6"/>
      <c r="AO2401" s="4">
        <v>0</v>
      </c>
      <c r="AQ2401" s="4">
        <v>0</v>
      </c>
      <c r="AR2401" s="4">
        <v>0</v>
      </c>
      <c r="AS2401" s="6"/>
      <c r="AT2401" s="6"/>
      <c r="AU2401" s="6"/>
      <c r="AV2401" s="6"/>
      <c r="AY2401" s="6"/>
      <c r="BA2401" s="6"/>
      <c r="BB2401" s="6"/>
      <c r="BC2401" s="6"/>
      <c r="BD2401" s="6"/>
      <c r="BE2401" s="6"/>
      <c r="BF2401" s="6"/>
      <c r="BH2401" s="6"/>
      <c r="BI2401" s="6"/>
      <c r="BJ2401" s="6"/>
      <c r="BN2401" s="6"/>
      <c r="BO2401" s="6"/>
      <c r="BQ2401" s="6"/>
      <c r="BS2401" s="4">
        <v>1754</v>
      </c>
      <c r="BT2401" s="4">
        <v>-103</v>
      </c>
      <c r="BV2401" s="4">
        <v>0</v>
      </c>
      <c r="BX2401"/>
    </row>
    <row r="2402" spans="1:76">
      <c r="A2402" s="4" t="s">
        <v>103</v>
      </c>
      <c r="B2402" s="18">
        <v>38615</v>
      </c>
      <c r="C2402" s="4" t="s">
        <v>220</v>
      </c>
      <c r="D2402" s="5">
        <v>2005</v>
      </c>
      <c r="E2402" s="4" t="str">
        <f t="shared" si="433"/>
        <v>BentonPrimary2005</v>
      </c>
      <c r="F2402" s="4" t="s">
        <v>1249</v>
      </c>
      <c r="K2402" s="6">
        <f t="shared" si="438"/>
        <v>0</v>
      </c>
      <c r="Q2402" s="6"/>
      <c r="S2402" s="6"/>
      <c r="T2402" s="6"/>
      <c r="U2402" s="6"/>
      <c r="V2402" s="6"/>
      <c r="W2402" s="6"/>
      <c r="AD2402" s="6"/>
      <c r="AE2402" s="6"/>
      <c r="AF2402" s="6"/>
      <c r="AG2402" s="6"/>
      <c r="AJ2402" s="6"/>
      <c r="AK2402" s="6"/>
      <c r="AL2402" s="6"/>
      <c r="AM2402" s="6"/>
      <c r="AQ2402" s="4">
        <v>0</v>
      </c>
      <c r="AS2402" s="6"/>
      <c r="AT2402" s="6"/>
      <c r="AU2402" s="6"/>
      <c r="AV2402" s="6"/>
      <c r="AY2402" s="6"/>
      <c r="BA2402" s="6"/>
      <c r="BB2402" s="6"/>
      <c r="BC2402" s="6"/>
      <c r="BD2402" s="6"/>
      <c r="BE2402" s="6"/>
      <c r="BF2402" s="6"/>
      <c r="BH2402" s="6"/>
      <c r="BI2402" s="6"/>
      <c r="BJ2402" s="6"/>
      <c r="BN2402" s="6"/>
      <c r="BO2402" s="6"/>
      <c r="BQ2402" s="6"/>
      <c r="BX2402"/>
    </row>
    <row r="2403" spans="1:76">
      <c r="A2403" s="4" t="s">
        <v>105</v>
      </c>
      <c r="B2403" s="18">
        <v>38615</v>
      </c>
      <c r="C2403" s="4" t="s">
        <v>220</v>
      </c>
      <c r="D2403" s="5">
        <v>2005</v>
      </c>
      <c r="E2403" s="4" t="str">
        <f t="shared" si="433"/>
        <v>ChelanPrimary2005</v>
      </c>
      <c r="K2403" s="6">
        <f t="shared" si="438"/>
        <v>0</v>
      </c>
      <c r="Q2403" s="6"/>
      <c r="S2403" s="6"/>
      <c r="T2403" s="6"/>
      <c r="U2403" s="6"/>
      <c r="V2403" s="6"/>
      <c r="W2403" s="6"/>
      <c r="AD2403" s="6"/>
      <c r="AE2403" s="6"/>
      <c r="AF2403" s="6"/>
      <c r="AG2403" s="6"/>
      <c r="AJ2403" s="6"/>
      <c r="AK2403" s="6"/>
      <c r="AL2403" s="6"/>
      <c r="AM2403" s="6"/>
      <c r="AQ2403" s="4">
        <v>0</v>
      </c>
      <c r="AS2403" s="6"/>
      <c r="AT2403" s="6"/>
      <c r="AU2403" s="6"/>
      <c r="AV2403" s="6"/>
      <c r="AY2403" s="6"/>
      <c r="BA2403" s="6"/>
      <c r="BB2403" s="6"/>
      <c r="BC2403" s="6"/>
      <c r="BD2403" s="6"/>
      <c r="BE2403" s="6"/>
      <c r="BF2403" s="6"/>
      <c r="BH2403" s="6"/>
      <c r="BI2403" s="6"/>
      <c r="BJ2403" s="6"/>
      <c r="BN2403" s="6"/>
      <c r="BO2403" s="6"/>
      <c r="BQ2403" s="6"/>
      <c r="BX2403"/>
    </row>
    <row r="2404" spans="1:76">
      <c r="A2404" s="4" t="s">
        <v>107</v>
      </c>
      <c r="B2404" s="18">
        <v>38615</v>
      </c>
      <c r="C2404" s="4" t="s">
        <v>220</v>
      </c>
      <c r="D2404" s="5">
        <v>2005</v>
      </c>
      <c r="E2404" s="4" t="str">
        <f t="shared" si="433"/>
        <v>ClallamPrimary2005</v>
      </c>
      <c r="F2404" s="4">
        <v>23006</v>
      </c>
      <c r="G2404" s="4">
        <v>1641</v>
      </c>
      <c r="K2404" s="6">
        <f t="shared" si="438"/>
        <v>0</v>
      </c>
      <c r="M2404" s="4">
        <v>23000</v>
      </c>
      <c r="N2404" s="4">
        <v>8059</v>
      </c>
      <c r="O2404" s="4">
        <v>7980</v>
      </c>
      <c r="Q2404" s="6"/>
      <c r="R2404" s="4">
        <v>-81</v>
      </c>
      <c r="S2404" s="6"/>
      <c r="T2404" s="6"/>
      <c r="U2404" s="6"/>
      <c r="V2404" s="6"/>
      <c r="W2404" s="6"/>
      <c r="Z2404" s="4">
        <v>89</v>
      </c>
      <c r="AA2404" s="4">
        <v>13</v>
      </c>
      <c r="AC2404" s="4">
        <v>-2</v>
      </c>
      <c r="AD2404" s="6"/>
      <c r="AE2404" s="6"/>
      <c r="AF2404" s="6"/>
      <c r="AG2404" s="6"/>
      <c r="AH2404" s="4">
        <v>0</v>
      </c>
      <c r="AI2404" s="4">
        <v>0</v>
      </c>
      <c r="AJ2404" s="6"/>
      <c r="AK2404" s="6"/>
      <c r="AL2404" s="6"/>
      <c r="AM2404" s="6"/>
      <c r="AO2404" s="4">
        <v>2</v>
      </c>
      <c r="AQ2404" s="4">
        <v>2</v>
      </c>
      <c r="AR2404" s="4">
        <v>0</v>
      </c>
      <c r="AS2404" s="6"/>
      <c r="AT2404" s="6"/>
      <c r="AU2404" s="6"/>
      <c r="AV2404" s="6"/>
      <c r="AY2404" s="6"/>
      <c r="BA2404" s="6"/>
      <c r="BB2404" s="6"/>
      <c r="BC2404" s="6"/>
      <c r="BD2404" s="6"/>
      <c r="BE2404" s="6"/>
      <c r="BF2404" s="6"/>
      <c r="BH2404" s="6"/>
      <c r="BI2404" s="6"/>
      <c r="BJ2404" s="6"/>
      <c r="BN2404" s="6"/>
      <c r="BO2404" s="6"/>
      <c r="BQ2404" s="6"/>
      <c r="BS2404" s="4">
        <v>7978</v>
      </c>
      <c r="BT2404" s="4">
        <v>-81</v>
      </c>
      <c r="BV2404" s="4">
        <v>2</v>
      </c>
      <c r="BX2404"/>
    </row>
    <row r="2405" spans="1:76">
      <c r="A2405" s="4" t="s">
        <v>109</v>
      </c>
      <c r="B2405" s="18">
        <v>38615</v>
      </c>
      <c r="C2405" s="4" t="s">
        <v>220</v>
      </c>
      <c r="D2405" s="5">
        <v>2005</v>
      </c>
      <c r="E2405" s="4" t="str">
        <f t="shared" si="433"/>
        <v>ClarkPrimary2005</v>
      </c>
      <c r="F2405" s="4">
        <v>176617</v>
      </c>
      <c r="G2405" s="4">
        <v>30727</v>
      </c>
      <c r="K2405" s="6">
        <f t="shared" si="438"/>
        <v>0</v>
      </c>
      <c r="Q2405" s="6"/>
      <c r="S2405" s="6"/>
      <c r="T2405" s="6"/>
      <c r="U2405" s="6"/>
      <c r="V2405" s="6"/>
      <c r="W2405" s="6"/>
      <c r="AD2405" s="6"/>
      <c r="AE2405" s="6"/>
      <c r="AF2405" s="6"/>
      <c r="AG2405" s="6"/>
      <c r="AJ2405" s="6"/>
      <c r="AK2405" s="6"/>
      <c r="AL2405" s="6"/>
      <c r="AM2405" s="6"/>
      <c r="AQ2405" s="4">
        <v>0</v>
      </c>
      <c r="AS2405" s="6"/>
      <c r="AT2405" s="6"/>
      <c r="AU2405" s="6"/>
      <c r="AV2405" s="6"/>
      <c r="AY2405" s="6"/>
      <c r="BA2405" s="6"/>
      <c r="BB2405" s="6"/>
      <c r="BC2405" s="6"/>
      <c r="BD2405" s="6"/>
      <c r="BE2405" s="6"/>
      <c r="BF2405" s="6"/>
      <c r="BH2405" s="6"/>
      <c r="BI2405" s="6"/>
      <c r="BJ2405" s="6"/>
      <c r="BN2405" s="6"/>
      <c r="BO2405" s="6"/>
      <c r="BQ2405" s="6"/>
      <c r="BX2405"/>
    </row>
    <row r="2406" spans="1:76">
      <c r="A2406" s="4" t="s">
        <v>111</v>
      </c>
      <c r="B2406" s="18">
        <v>38615</v>
      </c>
      <c r="C2406" s="4" t="s">
        <v>220</v>
      </c>
      <c r="D2406" s="5">
        <v>2005</v>
      </c>
      <c r="E2406" s="4" t="str">
        <f t="shared" si="433"/>
        <v>ColumbiaPrimary2005</v>
      </c>
      <c r="K2406" s="6">
        <f t="shared" si="438"/>
        <v>0</v>
      </c>
      <c r="Q2406" s="6"/>
      <c r="S2406" s="6"/>
      <c r="T2406" s="6"/>
      <c r="U2406" s="6"/>
      <c r="V2406" s="6"/>
      <c r="W2406" s="6"/>
      <c r="AD2406" s="6"/>
      <c r="AE2406" s="6"/>
      <c r="AF2406" s="6"/>
      <c r="AG2406" s="6"/>
      <c r="AJ2406" s="6"/>
      <c r="AK2406" s="6"/>
      <c r="AL2406" s="6"/>
      <c r="AM2406" s="6"/>
      <c r="AQ2406" s="4">
        <v>0</v>
      </c>
      <c r="AS2406" s="6"/>
      <c r="AT2406" s="6"/>
      <c r="AU2406" s="6"/>
      <c r="AV2406" s="6"/>
      <c r="AY2406" s="6"/>
      <c r="BA2406" s="6"/>
      <c r="BB2406" s="6"/>
      <c r="BC2406" s="6"/>
      <c r="BD2406" s="6"/>
      <c r="BE2406" s="6"/>
      <c r="BF2406" s="6"/>
      <c r="BH2406" s="6"/>
      <c r="BI2406" s="6"/>
      <c r="BJ2406" s="6"/>
      <c r="BN2406" s="6"/>
      <c r="BO2406" s="6"/>
      <c r="BQ2406" s="6"/>
      <c r="BX2406"/>
    </row>
    <row r="2407" spans="1:76">
      <c r="A2407" s="4" t="s">
        <v>113</v>
      </c>
      <c r="B2407" s="18">
        <v>38615</v>
      </c>
      <c r="C2407" s="4" t="s">
        <v>220</v>
      </c>
      <c r="D2407" s="5">
        <v>2005</v>
      </c>
      <c r="E2407" s="4" t="str">
        <f t="shared" si="433"/>
        <v>CowlitzPrimary2005</v>
      </c>
      <c r="F2407" s="4">
        <v>54049</v>
      </c>
      <c r="G2407" s="4">
        <v>3430</v>
      </c>
      <c r="K2407" s="6">
        <f t="shared" si="438"/>
        <v>0</v>
      </c>
      <c r="M2407" s="4">
        <v>54464</v>
      </c>
      <c r="N2407" s="4">
        <v>24572</v>
      </c>
      <c r="O2407" s="4">
        <v>24310</v>
      </c>
      <c r="Q2407" s="6"/>
      <c r="R2407" s="4">
        <v>-262</v>
      </c>
      <c r="S2407" s="6"/>
      <c r="T2407" s="6"/>
      <c r="U2407" s="6"/>
      <c r="V2407" s="6"/>
      <c r="W2407" s="6"/>
      <c r="Z2407" s="4">
        <v>706</v>
      </c>
      <c r="AA2407" s="4">
        <v>62</v>
      </c>
      <c r="AC2407" s="4">
        <v>-9</v>
      </c>
      <c r="AD2407" s="6"/>
      <c r="AE2407" s="6"/>
      <c r="AF2407" s="6"/>
      <c r="AG2407" s="6"/>
      <c r="AH2407" s="4">
        <v>0</v>
      </c>
      <c r="AI2407" s="4">
        <v>0</v>
      </c>
      <c r="AJ2407" s="6"/>
      <c r="AK2407" s="6"/>
      <c r="AL2407" s="6"/>
      <c r="AM2407" s="6"/>
      <c r="AO2407" s="4">
        <v>0</v>
      </c>
      <c r="AQ2407" s="4">
        <v>0</v>
      </c>
      <c r="AR2407" s="4">
        <v>0</v>
      </c>
      <c r="AS2407" s="6"/>
      <c r="AT2407" s="6"/>
      <c r="AU2407" s="6"/>
      <c r="AV2407" s="6"/>
      <c r="AY2407" s="6"/>
      <c r="BA2407" s="6"/>
      <c r="BB2407" s="6"/>
      <c r="BC2407" s="6"/>
      <c r="BD2407" s="6"/>
      <c r="BE2407" s="6"/>
      <c r="BF2407" s="6"/>
      <c r="BH2407" s="6"/>
      <c r="BI2407" s="6"/>
      <c r="BJ2407" s="6"/>
      <c r="BN2407" s="6"/>
      <c r="BO2407" s="6"/>
      <c r="BQ2407" s="6"/>
      <c r="BS2407" s="4">
        <v>24310</v>
      </c>
      <c r="BT2407" s="4">
        <v>-262</v>
      </c>
      <c r="BV2407" s="4">
        <v>0</v>
      </c>
      <c r="BX2407"/>
    </row>
    <row r="2408" spans="1:76">
      <c r="A2408" s="4" t="s">
        <v>115</v>
      </c>
      <c r="B2408" s="18">
        <v>38615</v>
      </c>
      <c r="C2408" s="4" t="s">
        <v>220</v>
      </c>
      <c r="D2408" s="5">
        <v>2005</v>
      </c>
      <c r="E2408" s="4" t="str">
        <f t="shared" si="433"/>
        <v>DouglasPrimary2005</v>
      </c>
      <c r="F2408" s="4">
        <v>197</v>
      </c>
      <c r="G2408" s="4">
        <v>29</v>
      </c>
      <c r="K2408" s="6">
        <f t="shared" si="438"/>
        <v>0</v>
      </c>
      <c r="M2408" s="4">
        <v>197</v>
      </c>
      <c r="N2408" s="4">
        <v>93</v>
      </c>
      <c r="O2408" s="4">
        <v>93</v>
      </c>
      <c r="Q2408" s="6"/>
      <c r="R2408" s="4">
        <v>0</v>
      </c>
      <c r="S2408" s="6"/>
      <c r="T2408" s="6"/>
      <c r="U2408" s="6"/>
      <c r="V2408" s="6"/>
      <c r="W2408" s="6"/>
      <c r="Z2408" s="4">
        <v>2</v>
      </c>
      <c r="AA2408" s="4">
        <v>0</v>
      </c>
      <c r="AC2408" s="4">
        <v>0</v>
      </c>
      <c r="AD2408" s="6"/>
      <c r="AE2408" s="6"/>
      <c r="AF2408" s="6"/>
      <c r="AG2408" s="6"/>
      <c r="AH2408" s="4">
        <v>0</v>
      </c>
      <c r="AI2408" s="4">
        <v>0</v>
      </c>
      <c r="AJ2408" s="6"/>
      <c r="AK2408" s="6"/>
      <c r="AL2408" s="6"/>
      <c r="AM2408" s="6"/>
      <c r="AO2408" s="4">
        <v>0</v>
      </c>
      <c r="AQ2408" s="4">
        <v>0</v>
      </c>
      <c r="AR2408" s="4">
        <v>0</v>
      </c>
      <c r="AS2408" s="6"/>
      <c r="AT2408" s="6"/>
      <c r="AU2408" s="6"/>
      <c r="AV2408" s="6"/>
      <c r="AY2408" s="6"/>
      <c r="BA2408" s="6"/>
      <c r="BB2408" s="6"/>
      <c r="BC2408" s="6"/>
      <c r="BD2408" s="6"/>
      <c r="BE2408" s="6"/>
      <c r="BF2408" s="6"/>
      <c r="BH2408" s="6"/>
      <c r="BI2408" s="6"/>
      <c r="BJ2408" s="6"/>
      <c r="BN2408" s="6"/>
      <c r="BO2408" s="6"/>
      <c r="BQ2408" s="6"/>
      <c r="BS2408" s="4">
        <v>93</v>
      </c>
      <c r="BT2408" s="4">
        <v>0</v>
      </c>
      <c r="BV2408" s="4">
        <v>0</v>
      </c>
      <c r="BX2408"/>
    </row>
    <row r="2409" spans="1:76">
      <c r="A2409" s="4" t="s">
        <v>117</v>
      </c>
      <c r="B2409" s="18">
        <v>38615</v>
      </c>
      <c r="C2409" s="4" t="s">
        <v>220</v>
      </c>
      <c r="D2409" s="5">
        <v>2005</v>
      </c>
      <c r="E2409" s="4" t="str">
        <f t="shared" si="433"/>
        <v>FerryPrimary2005</v>
      </c>
      <c r="K2409" s="6">
        <f t="shared" si="438"/>
        <v>0</v>
      </c>
      <c r="Q2409" s="6"/>
      <c r="S2409" s="6"/>
      <c r="T2409" s="6"/>
      <c r="U2409" s="6"/>
      <c r="V2409" s="6"/>
      <c r="W2409" s="6"/>
      <c r="AD2409" s="6"/>
      <c r="AE2409" s="6"/>
      <c r="AF2409" s="6"/>
      <c r="AG2409" s="6"/>
      <c r="AJ2409" s="6"/>
      <c r="AK2409" s="6"/>
      <c r="AL2409" s="6"/>
      <c r="AM2409" s="6"/>
      <c r="AQ2409" s="4">
        <v>0</v>
      </c>
      <c r="AS2409" s="6"/>
      <c r="AT2409" s="6"/>
      <c r="AU2409" s="6"/>
      <c r="AV2409" s="6"/>
      <c r="AY2409" s="6"/>
      <c r="BA2409" s="6"/>
      <c r="BB2409" s="6"/>
      <c r="BC2409" s="6"/>
      <c r="BD2409" s="6"/>
      <c r="BE2409" s="6"/>
      <c r="BF2409" s="6"/>
      <c r="BH2409" s="6"/>
      <c r="BI2409" s="6"/>
      <c r="BJ2409" s="6"/>
      <c r="BN2409" s="6"/>
      <c r="BO2409" s="6"/>
      <c r="BQ2409" s="6"/>
      <c r="BX2409"/>
    </row>
    <row r="2410" spans="1:76">
      <c r="A2410" s="4" t="s">
        <v>119</v>
      </c>
      <c r="B2410" s="18">
        <v>38615</v>
      </c>
      <c r="C2410" s="4" t="s">
        <v>220</v>
      </c>
      <c r="D2410" s="5">
        <v>2005</v>
      </c>
      <c r="E2410" s="4" t="str">
        <f t="shared" si="433"/>
        <v>FranklinPrimary2005</v>
      </c>
      <c r="K2410" s="6">
        <f t="shared" si="438"/>
        <v>0</v>
      </c>
      <c r="Q2410" s="6"/>
      <c r="S2410" s="6"/>
      <c r="T2410" s="6"/>
      <c r="U2410" s="6"/>
      <c r="V2410" s="6"/>
      <c r="W2410" s="6"/>
      <c r="AD2410" s="6"/>
      <c r="AE2410" s="6"/>
      <c r="AF2410" s="6"/>
      <c r="AG2410" s="6"/>
      <c r="AJ2410" s="6"/>
      <c r="AK2410" s="6"/>
      <c r="AL2410" s="6"/>
      <c r="AM2410" s="6"/>
      <c r="AQ2410" s="4">
        <v>0</v>
      </c>
      <c r="AS2410" s="6"/>
      <c r="AT2410" s="6"/>
      <c r="AU2410" s="6"/>
      <c r="AV2410" s="6"/>
      <c r="AY2410" s="6"/>
      <c r="BA2410" s="6"/>
      <c r="BB2410" s="6"/>
      <c r="BC2410" s="6"/>
      <c r="BD2410" s="6"/>
      <c r="BE2410" s="6"/>
      <c r="BF2410" s="6"/>
      <c r="BH2410" s="6"/>
      <c r="BI2410" s="6"/>
      <c r="BJ2410" s="6"/>
      <c r="BN2410" s="6"/>
      <c r="BO2410" s="6"/>
      <c r="BQ2410" s="6"/>
      <c r="BX2410"/>
    </row>
    <row r="2411" spans="1:76">
      <c r="A2411" s="4" t="s">
        <v>121</v>
      </c>
      <c r="B2411" s="18">
        <v>38615</v>
      </c>
      <c r="C2411" s="4" t="s">
        <v>220</v>
      </c>
      <c r="D2411" s="5">
        <v>2005</v>
      </c>
      <c r="E2411" s="4" t="str">
        <f t="shared" si="433"/>
        <v>GarfieldPrimary2005</v>
      </c>
      <c r="K2411" s="6">
        <f t="shared" si="438"/>
        <v>0</v>
      </c>
      <c r="Q2411" s="6"/>
      <c r="S2411" s="6"/>
      <c r="T2411" s="6"/>
      <c r="U2411" s="6"/>
      <c r="V2411" s="6"/>
      <c r="W2411" s="6"/>
      <c r="AD2411" s="6"/>
      <c r="AE2411" s="6"/>
      <c r="AF2411" s="6"/>
      <c r="AG2411" s="6"/>
      <c r="AJ2411" s="6"/>
      <c r="AK2411" s="6"/>
      <c r="AL2411" s="6"/>
      <c r="AM2411" s="6"/>
      <c r="AQ2411" s="4">
        <v>0</v>
      </c>
      <c r="AS2411" s="6"/>
      <c r="AT2411" s="6"/>
      <c r="AU2411" s="6"/>
      <c r="AV2411" s="6"/>
      <c r="AY2411" s="6"/>
      <c r="BA2411" s="6"/>
      <c r="BB2411" s="6"/>
      <c r="BC2411" s="6"/>
      <c r="BD2411" s="6"/>
      <c r="BE2411" s="6"/>
      <c r="BF2411" s="6"/>
      <c r="BH2411" s="6"/>
      <c r="BI2411" s="6"/>
      <c r="BJ2411" s="6"/>
      <c r="BN2411" s="6"/>
      <c r="BO2411" s="6"/>
      <c r="BQ2411" s="6"/>
      <c r="BX2411"/>
    </row>
    <row r="2412" spans="1:76">
      <c r="A2412" s="4" t="s">
        <v>123</v>
      </c>
      <c r="B2412" s="18">
        <v>38615</v>
      </c>
      <c r="C2412" s="4" t="s">
        <v>220</v>
      </c>
      <c r="D2412" s="5">
        <v>2005</v>
      </c>
      <c r="E2412" s="4" t="str">
        <f t="shared" si="433"/>
        <v>GrantPrimary2005</v>
      </c>
      <c r="K2412" s="6">
        <f t="shared" si="438"/>
        <v>0</v>
      </c>
      <c r="Q2412" s="6"/>
      <c r="S2412" s="6"/>
      <c r="T2412" s="6"/>
      <c r="U2412" s="6"/>
      <c r="V2412" s="6"/>
      <c r="W2412" s="6"/>
      <c r="AD2412" s="6"/>
      <c r="AE2412" s="6"/>
      <c r="AF2412" s="6"/>
      <c r="AG2412" s="6"/>
      <c r="AJ2412" s="6"/>
      <c r="AK2412" s="6"/>
      <c r="AL2412" s="6"/>
      <c r="AM2412" s="6"/>
      <c r="AQ2412" s="4">
        <v>0</v>
      </c>
      <c r="AS2412" s="6"/>
      <c r="AT2412" s="6"/>
      <c r="AU2412" s="6"/>
      <c r="AV2412" s="6"/>
      <c r="AY2412" s="6"/>
      <c r="BA2412" s="6"/>
      <c r="BB2412" s="6"/>
      <c r="BC2412" s="6"/>
      <c r="BD2412" s="6"/>
      <c r="BE2412" s="6"/>
      <c r="BF2412" s="6"/>
      <c r="BH2412" s="6"/>
      <c r="BI2412" s="6"/>
      <c r="BJ2412" s="6"/>
      <c r="BN2412" s="6"/>
      <c r="BO2412" s="6"/>
      <c r="BQ2412" s="6"/>
      <c r="BX2412"/>
    </row>
    <row r="2413" spans="1:76">
      <c r="A2413" s="4" t="s">
        <v>125</v>
      </c>
      <c r="B2413" s="18">
        <v>38615</v>
      </c>
      <c r="C2413" s="4" t="s">
        <v>220</v>
      </c>
      <c r="D2413" s="5">
        <v>2005</v>
      </c>
      <c r="E2413" s="4" t="str">
        <f t="shared" si="433"/>
        <v>Grays HarborPrimary2005</v>
      </c>
      <c r="K2413" s="6">
        <f t="shared" si="438"/>
        <v>0</v>
      </c>
      <c r="Q2413" s="6"/>
      <c r="S2413" s="6"/>
      <c r="T2413" s="6"/>
      <c r="U2413" s="6"/>
      <c r="V2413" s="6"/>
      <c r="W2413" s="6"/>
      <c r="AD2413" s="6"/>
      <c r="AE2413" s="6"/>
      <c r="AF2413" s="6"/>
      <c r="AG2413" s="6"/>
      <c r="AJ2413" s="6"/>
      <c r="AK2413" s="6"/>
      <c r="AL2413" s="6"/>
      <c r="AM2413" s="6"/>
      <c r="AQ2413" s="4">
        <v>0</v>
      </c>
      <c r="AS2413" s="6"/>
      <c r="AT2413" s="6"/>
      <c r="AU2413" s="6"/>
      <c r="AV2413" s="6"/>
      <c r="AY2413" s="6"/>
      <c r="BA2413" s="6"/>
      <c r="BB2413" s="6"/>
      <c r="BC2413" s="6"/>
      <c r="BD2413" s="6"/>
      <c r="BE2413" s="6"/>
      <c r="BF2413" s="6"/>
      <c r="BH2413" s="6"/>
      <c r="BI2413" s="6"/>
      <c r="BJ2413" s="6"/>
      <c r="BN2413" s="6"/>
      <c r="BO2413" s="6"/>
      <c r="BQ2413" s="6"/>
      <c r="BX2413"/>
    </row>
    <row r="2414" spans="1:76">
      <c r="A2414" s="4" t="s">
        <v>127</v>
      </c>
      <c r="B2414" s="18">
        <v>38615</v>
      </c>
      <c r="C2414" s="4" t="s">
        <v>220</v>
      </c>
      <c r="D2414" s="5">
        <v>2005</v>
      </c>
      <c r="E2414" s="4" t="str">
        <f t="shared" si="433"/>
        <v>IslandPrimary2005</v>
      </c>
      <c r="F2414" s="4">
        <v>44538</v>
      </c>
      <c r="G2414" s="4">
        <v>6706</v>
      </c>
      <c r="K2414" s="6">
        <f t="shared" si="438"/>
        <v>0</v>
      </c>
      <c r="M2414" s="4">
        <v>29233</v>
      </c>
      <c r="N2414" s="4">
        <v>12608</v>
      </c>
      <c r="O2414" s="4">
        <v>12459</v>
      </c>
      <c r="Q2414" s="6"/>
      <c r="R2414" s="4">
        <v>-149</v>
      </c>
      <c r="S2414" s="6"/>
      <c r="T2414" s="6"/>
      <c r="U2414" s="6"/>
      <c r="V2414" s="6"/>
      <c r="W2414" s="6"/>
      <c r="Z2414" s="4">
        <v>1380</v>
      </c>
      <c r="AA2414" s="4">
        <v>246</v>
      </c>
      <c r="AC2414" s="4">
        <v>0</v>
      </c>
      <c r="AD2414" s="6"/>
      <c r="AE2414" s="6"/>
      <c r="AF2414" s="6"/>
      <c r="AG2414" s="6"/>
      <c r="AH2414" s="4">
        <v>0</v>
      </c>
      <c r="AI2414" s="4">
        <v>0</v>
      </c>
      <c r="AJ2414" s="6"/>
      <c r="AK2414" s="6"/>
      <c r="AL2414" s="6"/>
      <c r="AM2414" s="6"/>
      <c r="AO2414" s="4">
        <v>0</v>
      </c>
      <c r="AQ2414" s="4">
        <v>0</v>
      </c>
      <c r="AR2414" s="4">
        <v>0</v>
      </c>
      <c r="AS2414" s="6"/>
      <c r="AT2414" s="6"/>
      <c r="AU2414" s="6"/>
      <c r="AV2414" s="6"/>
      <c r="AY2414" s="6"/>
      <c r="BA2414" s="6"/>
      <c r="BB2414" s="6"/>
      <c r="BC2414" s="6"/>
      <c r="BD2414" s="6"/>
      <c r="BE2414" s="6"/>
      <c r="BF2414" s="6"/>
      <c r="BH2414" s="6"/>
      <c r="BI2414" s="6"/>
      <c r="BJ2414" s="6"/>
      <c r="BN2414" s="6"/>
      <c r="BO2414" s="6"/>
      <c r="BQ2414" s="6"/>
      <c r="BS2414" s="4">
        <v>12459</v>
      </c>
      <c r="BT2414" s="4">
        <v>-149</v>
      </c>
      <c r="BV2414" s="4">
        <v>0</v>
      </c>
      <c r="BX2414"/>
    </row>
    <row r="2415" spans="1:76">
      <c r="A2415" s="4" t="s">
        <v>129</v>
      </c>
      <c r="B2415" s="18">
        <v>38615</v>
      </c>
      <c r="C2415" s="4" t="s">
        <v>220</v>
      </c>
      <c r="D2415" s="5">
        <v>2005</v>
      </c>
      <c r="E2415" s="4" t="str">
        <f t="shared" si="433"/>
        <v>JeffersonPrimary2005</v>
      </c>
      <c r="F2415" s="4">
        <v>21128</v>
      </c>
      <c r="G2415" s="4">
        <v>873</v>
      </c>
      <c r="K2415" s="6">
        <f t="shared" si="438"/>
        <v>0</v>
      </c>
      <c r="M2415" s="4">
        <v>21128</v>
      </c>
      <c r="N2415" s="4">
        <v>10192</v>
      </c>
      <c r="O2415" s="4">
        <v>10174</v>
      </c>
      <c r="Q2415" s="6"/>
      <c r="R2415" s="4">
        <v>-19</v>
      </c>
      <c r="S2415" s="6"/>
      <c r="T2415" s="6"/>
      <c r="U2415" s="6"/>
      <c r="V2415" s="6"/>
      <c r="W2415" s="6"/>
      <c r="Z2415" s="4">
        <v>200</v>
      </c>
      <c r="AA2415" s="4">
        <v>29</v>
      </c>
      <c r="AC2415" s="4">
        <v>0</v>
      </c>
      <c r="AD2415" s="6"/>
      <c r="AE2415" s="6"/>
      <c r="AF2415" s="6"/>
      <c r="AG2415" s="6"/>
      <c r="AH2415" s="4">
        <v>0</v>
      </c>
      <c r="AI2415" s="4">
        <v>0</v>
      </c>
      <c r="AJ2415" s="6"/>
      <c r="AK2415" s="6"/>
      <c r="AL2415" s="6"/>
      <c r="AM2415" s="6"/>
      <c r="AO2415" s="4">
        <v>1</v>
      </c>
      <c r="AQ2415" s="4">
        <v>1</v>
      </c>
      <c r="AR2415" s="4">
        <v>0</v>
      </c>
      <c r="AS2415" s="6"/>
      <c r="AT2415" s="6"/>
      <c r="AU2415" s="6"/>
      <c r="AV2415" s="6"/>
      <c r="AY2415" s="6"/>
      <c r="BA2415" s="6"/>
      <c r="BB2415" s="6"/>
      <c r="BC2415" s="6"/>
      <c r="BD2415" s="6"/>
      <c r="BE2415" s="6"/>
      <c r="BF2415" s="6"/>
      <c r="BH2415" s="6"/>
      <c r="BI2415" s="6"/>
      <c r="BJ2415" s="6"/>
      <c r="BN2415" s="6"/>
      <c r="BO2415" s="6"/>
      <c r="BQ2415" s="6"/>
      <c r="BS2415" s="4">
        <v>10173</v>
      </c>
      <c r="BT2415" s="4">
        <v>-19</v>
      </c>
      <c r="BV2415" s="4">
        <v>1</v>
      </c>
      <c r="BX2415"/>
    </row>
    <row r="2416" spans="1:76">
      <c r="A2416" s="4" t="s">
        <v>131</v>
      </c>
      <c r="B2416" s="18">
        <v>38615</v>
      </c>
      <c r="C2416" s="4" t="s">
        <v>220</v>
      </c>
      <c r="D2416" s="5">
        <v>2005</v>
      </c>
      <c r="E2416" s="4" t="str">
        <f t="shared" ref="E2416:E2439" si="439">CONCATENATE(A2416,C2416,D2416)</f>
        <v>KingPrimary2005</v>
      </c>
      <c r="K2416" s="6">
        <f t="shared" si="438"/>
        <v>0</v>
      </c>
      <c r="Q2416" s="6"/>
      <c r="S2416" s="6"/>
      <c r="T2416" s="6"/>
      <c r="U2416" s="6"/>
      <c r="V2416" s="6"/>
      <c r="W2416" s="6"/>
      <c r="AD2416" s="6"/>
      <c r="AE2416" s="6"/>
      <c r="AF2416" s="6"/>
      <c r="AG2416" s="6"/>
      <c r="AJ2416" s="6"/>
      <c r="AK2416" s="6"/>
      <c r="AL2416" s="6"/>
      <c r="AM2416" s="6"/>
      <c r="AQ2416" s="4">
        <v>0</v>
      </c>
      <c r="AS2416" s="6"/>
      <c r="AT2416" s="6"/>
      <c r="AU2416" s="6"/>
      <c r="AV2416" s="6"/>
      <c r="AY2416" s="6"/>
      <c r="BA2416" s="6"/>
      <c r="BB2416" s="6"/>
      <c r="BC2416" s="6"/>
      <c r="BD2416" s="6"/>
      <c r="BE2416" s="6"/>
      <c r="BF2416" s="6"/>
      <c r="BH2416" s="6"/>
      <c r="BI2416" s="6"/>
      <c r="BJ2416" s="6"/>
      <c r="BN2416" s="6"/>
      <c r="BO2416" s="6"/>
      <c r="BQ2416" s="6"/>
      <c r="BX2416"/>
    </row>
    <row r="2417" spans="1:76">
      <c r="A2417" s="4" t="s">
        <v>133</v>
      </c>
      <c r="B2417" s="18">
        <v>38615</v>
      </c>
      <c r="C2417" s="4" t="s">
        <v>220</v>
      </c>
      <c r="D2417" s="5">
        <v>2005</v>
      </c>
      <c r="E2417" s="4" t="str">
        <f t="shared" si="439"/>
        <v>KitsapPrimary2005</v>
      </c>
      <c r="F2417" s="4">
        <v>134921</v>
      </c>
      <c r="G2417" s="4">
        <v>12360</v>
      </c>
      <c r="K2417" s="6">
        <f t="shared" si="438"/>
        <v>0</v>
      </c>
      <c r="M2417" s="4">
        <v>135067</v>
      </c>
      <c r="N2417" s="4">
        <v>61699</v>
      </c>
      <c r="O2417" s="4">
        <v>60956</v>
      </c>
      <c r="Q2417" s="6"/>
      <c r="R2417" s="4">
        <v>-776</v>
      </c>
      <c r="S2417" s="6"/>
      <c r="T2417" s="6"/>
      <c r="U2417" s="6"/>
      <c r="V2417" s="6"/>
      <c r="W2417" s="6"/>
      <c r="Z2417" s="4">
        <v>1287</v>
      </c>
      <c r="AA2417" s="4">
        <v>1041</v>
      </c>
      <c r="AC2417" s="4">
        <v>-11</v>
      </c>
      <c r="AD2417" s="6"/>
      <c r="AE2417" s="6"/>
      <c r="AF2417" s="6"/>
      <c r="AG2417" s="6"/>
      <c r="AH2417" s="4">
        <v>0</v>
      </c>
      <c r="AI2417" s="4">
        <v>0</v>
      </c>
      <c r="AJ2417" s="6"/>
      <c r="AK2417" s="6"/>
      <c r="AL2417" s="6"/>
      <c r="AM2417" s="6"/>
      <c r="AO2417" s="4">
        <v>37</v>
      </c>
      <c r="AQ2417" s="4">
        <v>33</v>
      </c>
      <c r="AR2417" s="4">
        <v>-4</v>
      </c>
      <c r="AS2417" s="6"/>
      <c r="AT2417" s="6"/>
      <c r="AU2417" s="6"/>
      <c r="AV2417" s="6"/>
      <c r="AY2417" s="6"/>
      <c r="BA2417" s="6"/>
      <c r="BB2417" s="6"/>
      <c r="BC2417" s="6"/>
      <c r="BD2417" s="6"/>
      <c r="BE2417" s="6"/>
      <c r="BF2417" s="6"/>
      <c r="BH2417" s="6"/>
      <c r="BI2417" s="6"/>
      <c r="BJ2417" s="6"/>
      <c r="BN2417" s="6"/>
      <c r="BO2417" s="6"/>
      <c r="BQ2417" s="6"/>
      <c r="BS2417" s="4">
        <v>60923</v>
      </c>
      <c r="BT2417" s="4">
        <v>-776</v>
      </c>
      <c r="BV2417" s="4">
        <v>33</v>
      </c>
      <c r="BX2417"/>
    </row>
    <row r="2418" spans="1:76">
      <c r="A2418" s="4" t="s">
        <v>135</v>
      </c>
      <c r="B2418" s="18">
        <v>38615</v>
      </c>
      <c r="C2418" s="4" t="s">
        <v>220</v>
      </c>
      <c r="D2418" s="5">
        <v>2005</v>
      </c>
      <c r="E2418" s="4" t="str">
        <f t="shared" si="439"/>
        <v>KittitasPrimary2005</v>
      </c>
      <c r="K2418" s="6">
        <f t="shared" si="438"/>
        <v>0</v>
      </c>
      <c r="M2418" s="4" t="s">
        <v>1250</v>
      </c>
      <c r="N2418" s="4">
        <v>3426</v>
      </c>
      <c r="Q2418" s="6"/>
      <c r="R2418" s="4" t="s">
        <v>1250</v>
      </c>
      <c r="S2418" s="6"/>
      <c r="T2418" s="6"/>
      <c r="U2418" s="6"/>
      <c r="V2418" s="6"/>
      <c r="W2418" s="6"/>
      <c r="AD2418" s="6"/>
      <c r="AE2418" s="6"/>
      <c r="AF2418" s="6"/>
      <c r="AG2418" s="6"/>
      <c r="AH2418" s="4">
        <v>38</v>
      </c>
      <c r="AI2418" s="4">
        <v>38</v>
      </c>
      <c r="AJ2418" s="6"/>
      <c r="AK2418" s="6"/>
      <c r="AL2418" s="6"/>
      <c r="AM2418" s="6"/>
      <c r="AQ2418" s="4">
        <v>0</v>
      </c>
      <c r="AS2418" s="6"/>
      <c r="AT2418" s="6"/>
      <c r="AU2418" s="6"/>
      <c r="AV2418" s="6"/>
      <c r="AY2418" s="6"/>
      <c r="BA2418" s="6"/>
      <c r="BB2418" s="6"/>
      <c r="BC2418" s="6"/>
      <c r="BD2418" s="6"/>
      <c r="BE2418" s="6"/>
      <c r="BF2418" s="6"/>
      <c r="BH2418" s="6"/>
      <c r="BI2418" s="6"/>
      <c r="BJ2418" s="6"/>
      <c r="BN2418" s="6"/>
      <c r="BO2418" s="6"/>
      <c r="BQ2418" s="6"/>
      <c r="BT2418" s="4" t="s">
        <v>1250</v>
      </c>
      <c r="BX2418"/>
    </row>
    <row r="2419" spans="1:76">
      <c r="A2419" s="4" t="s">
        <v>137</v>
      </c>
      <c r="B2419" s="18">
        <v>38615</v>
      </c>
      <c r="C2419" s="4" t="s">
        <v>220</v>
      </c>
      <c r="D2419" s="5">
        <v>2005</v>
      </c>
      <c r="E2419" s="4" t="str">
        <f t="shared" si="439"/>
        <v>KlickitatPrimary2005</v>
      </c>
      <c r="K2419" s="6">
        <f t="shared" si="438"/>
        <v>0</v>
      </c>
      <c r="Q2419" s="6"/>
      <c r="S2419" s="6"/>
      <c r="T2419" s="6"/>
      <c r="U2419" s="6"/>
      <c r="V2419" s="6"/>
      <c r="W2419" s="6"/>
      <c r="AD2419" s="6"/>
      <c r="AE2419" s="6"/>
      <c r="AF2419" s="6"/>
      <c r="AG2419" s="6"/>
      <c r="AJ2419" s="6"/>
      <c r="AK2419" s="6"/>
      <c r="AL2419" s="6"/>
      <c r="AM2419" s="6"/>
      <c r="AQ2419" s="4">
        <v>0</v>
      </c>
      <c r="AS2419" s="6"/>
      <c r="AT2419" s="6"/>
      <c r="AU2419" s="6"/>
      <c r="AV2419" s="6"/>
      <c r="AY2419" s="6"/>
      <c r="BA2419" s="6"/>
      <c r="BB2419" s="6"/>
      <c r="BC2419" s="6"/>
      <c r="BD2419" s="6"/>
      <c r="BE2419" s="6"/>
      <c r="BF2419" s="6"/>
      <c r="BH2419" s="6"/>
      <c r="BI2419" s="6"/>
      <c r="BJ2419" s="6"/>
      <c r="BN2419" s="6"/>
      <c r="BO2419" s="6"/>
      <c r="BQ2419" s="6"/>
      <c r="BX2419"/>
    </row>
    <row r="2420" spans="1:76">
      <c r="A2420" s="4" t="s">
        <v>139</v>
      </c>
      <c r="B2420" s="18">
        <v>38615</v>
      </c>
      <c r="C2420" s="4" t="s">
        <v>220</v>
      </c>
      <c r="D2420" s="5">
        <v>2005</v>
      </c>
      <c r="E2420" s="4" t="str">
        <f t="shared" si="439"/>
        <v>LewisPrimary2005</v>
      </c>
      <c r="F2420" s="4">
        <v>9268</v>
      </c>
      <c r="G2420" s="4">
        <v>685</v>
      </c>
      <c r="K2420" s="6">
        <f t="shared" si="438"/>
        <v>0</v>
      </c>
      <c r="M2420" s="4">
        <v>9268</v>
      </c>
      <c r="N2420" s="4">
        <v>4395</v>
      </c>
      <c r="O2420" s="4">
        <v>4349</v>
      </c>
      <c r="Q2420" s="6"/>
      <c r="R2420" s="4">
        <v>-46</v>
      </c>
      <c r="S2420" s="6"/>
      <c r="T2420" s="6"/>
      <c r="U2420" s="6"/>
      <c r="V2420" s="6"/>
      <c r="W2420" s="6"/>
      <c r="Z2420" s="4">
        <v>66</v>
      </c>
      <c r="AA2420" s="4">
        <v>15</v>
      </c>
      <c r="AC2420" s="4">
        <v>0</v>
      </c>
      <c r="AD2420" s="6"/>
      <c r="AE2420" s="6"/>
      <c r="AF2420" s="6"/>
      <c r="AG2420" s="6"/>
      <c r="AH2420" s="4">
        <v>0</v>
      </c>
      <c r="AI2420" s="4">
        <v>0</v>
      </c>
      <c r="AJ2420" s="6"/>
      <c r="AK2420" s="6"/>
      <c r="AL2420" s="6"/>
      <c r="AM2420" s="6"/>
      <c r="AO2420" s="4">
        <v>0</v>
      </c>
      <c r="AQ2420" s="4">
        <v>0</v>
      </c>
      <c r="AR2420" s="4">
        <v>0</v>
      </c>
      <c r="AS2420" s="6"/>
      <c r="AT2420" s="6"/>
      <c r="AU2420" s="6"/>
      <c r="AV2420" s="6"/>
      <c r="AY2420" s="6"/>
      <c r="BA2420" s="6"/>
      <c r="BB2420" s="6"/>
      <c r="BC2420" s="6"/>
      <c r="BD2420" s="6"/>
      <c r="BE2420" s="6"/>
      <c r="BF2420" s="6"/>
      <c r="BH2420" s="6"/>
      <c r="BI2420" s="6"/>
      <c r="BJ2420" s="6"/>
      <c r="BN2420" s="6"/>
      <c r="BO2420" s="6"/>
      <c r="BQ2420" s="6"/>
      <c r="BS2420" s="4">
        <v>4349</v>
      </c>
      <c r="BT2420" s="4">
        <v>-46</v>
      </c>
      <c r="BV2420" s="4">
        <v>0</v>
      </c>
      <c r="BX2420"/>
    </row>
    <row r="2421" spans="1:76">
      <c r="A2421" s="4" t="s">
        <v>141</v>
      </c>
      <c r="B2421" s="18">
        <v>38615</v>
      </c>
      <c r="C2421" s="4" t="s">
        <v>220</v>
      </c>
      <c r="D2421" s="5">
        <v>2005</v>
      </c>
      <c r="E2421" s="4" t="str">
        <f t="shared" si="439"/>
        <v>LincolnPrimary2005</v>
      </c>
      <c r="F2421" s="4">
        <v>530</v>
      </c>
      <c r="G2421" s="4">
        <v>24</v>
      </c>
      <c r="K2421" s="6">
        <f t="shared" si="438"/>
        <v>0</v>
      </c>
      <c r="M2421" s="4">
        <v>234</v>
      </c>
      <c r="N2421" s="4">
        <v>138</v>
      </c>
      <c r="O2421" s="4">
        <v>241</v>
      </c>
      <c r="Q2421" s="6"/>
      <c r="R2421" s="4">
        <v>-1</v>
      </c>
      <c r="S2421" s="6"/>
      <c r="T2421" s="6"/>
      <c r="U2421" s="6"/>
      <c r="V2421" s="6"/>
      <c r="W2421" s="6"/>
      <c r="Z2421" s="4">
        <v>9</v>
      </c>
      <c r="AA2421" s="4">
        <v>2</v>
      </c>
      <c r="AC2421" s="4">
        <v>0</v>
      </c>
      <c r="AD2421" s="6"/>
      <c r="AE2421" s="6"/>
      <c r="AF2421" s="6"/>
      <c r="AG2421" s="6"/>
      <c r="AH2421" s="4">
        <v>0</v>
      </c>
      <c r="AI2421" s="4">
        <v>0</v>
      </c>
      <c r="AJ2421" s="6"/>
      <c r="AK2421" s="6"/>
      <c r="AL2421" s="6"/>
      <c r="AM2421" s="6"/>
      <c r="AO2421" s="4">
        <v>8</v>
      </c>
      <c r="AQ2421" s="4">
        <v>3</v>
      </c>
      <c r="AR2421" s="4">
        <v>-5</v>
      </c>
      <c r="AS2421" s="6"/>
      <c r="AT2421" s="6"/>
      <c r="AU2421" s="6"/>
      <c r="AV2421" s="6"/>
      <c r="AY2421" s="6"/>
      <c r="BA2421" s="6"/>
      <c r="BB2421" s="6"/>
      <c r="BC2421" s="6"/>
      <c r="BD2421" s="6"/>
      <c r="BE2421" s="6"/>
      <c r="BF2421" s="6"/>
      <c r="BH2421" s="6"/>
      <c r="BI2421" s="6"/>
      <c r="BJ2421" s="6"/>
      <c r="BN2421" s="6"/>
      <c r="BO2421" s="6"/>
      <c r="BQ2421" s="6"/>
      <c r="BS2421" s="4">
        <v>139</v>
      </c>
      <c r="BT2421" s="4">
        <v>-1</v>
      </c>
      <c r="BV2421" s="4">
        <v>102</v>
      </c>
      <c r="BX2421"/>
    </row>
    <row r="2422" spans="1:76">
      <c r="A2422" s="4" t="s">
        <v>143</v>
      </c>
      <c r="B2422" s="18">
        <v>38615</v>
      </c>
      <c r="C2422" s="4" t="s">
        <v>220</v>
      </c>
      <c r="D2422" s="5">
        <v>2005</v>
      </c>
      <c r="E2422" s="4" t="str">
        <f t="shared" si="439"/>
        <v>MasonPrimary2005</v>
      </c>
      <c r="F2422" s="4">
        <v>3897</v>
      </c>
      <c r="G2422" s="4">
        <v>630</v>
      </c>
      <c r="K2422" s="6">
        <f t="shared" si="438"/>
        <v>0</v>
      </c>
      <c r="M2422" s="4">
        <v>3907</v>
      </c>
      <c r="N2422" s="4">
        <v>1471</v>
      </c>
      <c r="O2422" s="4">
        <v>1451</v>
      </c>
      <c r="Q2422" s="6"/>
      <c r="R2422" s="4">
        <v>-20</v>
      </c>
      <c r="S2422" s="6"/>
      <c r="T2422" s="6"/>
      <c r="U2422" s="6"/>
      <c r="V2422" s="6"/>
      <c r="W2422" s="6"/>
      <c r="Z2422" s="4">
        <v>53</v>
      </c>
      <c r="AA2422" s="4">
        <v>10</v>
      </c>
      <c r="AC2422" s="4">
        <v>0</v>
      </c>
      <c r="AD2422" s="6"/>
      <c r="AE2422" s="6"/>
      <c r="AF2422" s="6"/>
      <c r="AG2422" s="6"/>
      <c r="AH2422" s="4">
        <v>0</v>
      </c>
      <c r="AI2422" s="4">
        <v>0</v>
      </c>
      <c r="AJ2422" s="6"/>
      <c r="AK2422" s="6"/>
      <c r="AL2422" s="6"/>
      <c r="AM2422" s="6"/>
      <c r="AO2422" s="4">
        <v>0</v>
      </c>
      <c r="AQ2422" s="4">
        <v>0</v>
      </c>
      <c r="AR2422" s="4">
        <v>0</v>
      </c>
      <c r="AS2422" s="6"/>
      <c r="AT2422" s="6"/>
      <c r="AU2422" s="6"/>
      <c r="AV2422" s="6"/>
      <c r="AY2422" s="6"/>
      <c r="BA2422" s="6"/>
      <c r="BB2422" s="6"/>
      <c r="BC2422" s="6"/>
      <c r="BD2422" s="6"/>
      <c r="BE2422" s="6"/>
      <c r="BF2422" s="6"/>
      <c r="BH2422" s="6"/>
      <c r="BI2422" s="6"/>
      <c r="BJ2422" s="6"/>
      <c r="BN2422" s="6"/>
      <c r="BO2422" s="6"/>
      <c r="BQ2422" s="6"/>
      <c r="BS2422" s="4">
        <v>1451</v>
      </c>
      <c r="BT2422" s="4">
        <v>-20</v>
      </c>
      <c r="BV2422" s="4">
        <v>0</v>
      </c>
      <c r="BX2422"/>
    </row>
    <row r="2423" spans="1:76">
      <c r="A2423" s="4" t="s">
        <v>145</v>
      </c>
      <c r="B2423" s="18">
        <v>38615</v>
      </c>
      <c r="C2423" s="4" t="s">
        <v>220</v>
      </c>
      <c r="D2423" s="5">
        <v>2005</v>
      </c>
      <c r="E2423" s="4" t="str">
        <f t="shared" si="439"/>
        <v>OkanoganPrimary2005</v>
      </c>
      <c r="F2423" s="4">
        <v>9980</v>
      </c>
      <c r="G2423" s="4">
        <v>268</v>
      </c>
      <c r="K2423" s="6">
        <f t="shared" si="438"/>
        <v>0</v>
      </c>
      <c r="M2423" s="4">
        <v>10248</v>
      </c>
      <c r="N2423" s="4">
        <v>4335</v>
      </c>
      <c r="O2423" s="4">
        <v>4272</v>
      </c>
      <c r="Q2423" s="6"/>
      <c r="R2423" s="4">
        <v>-4272</v>
      </c>
      <c r="S2423" s="6"/>
      <c r="T2423" s="6"/>
      <c r="U2423" s="6"/>
      <c r="V2423" s="6"/>
      <c r="W2423" s="6"/>
      <c r="Z2423" s="4">
        <v>59</v>
      </c>
      <c r="AA2423" s="4" t="s">
        <v>1250</v>
      </c>
      <c r="AC2423" s="4">
        <v>0</v>
      </c>
      <c r="AD2423" s="6"/>
      <c r="AE2423" s="6"/>
      <c r="AF2423" s="6"/>
      <c r="AG2423" s="6"/>
      <c r="AH2423" s="4">
        <v>0</v>
      </c>
      <c r="AI2423" s="4">
        <v>0</v>
      </c>
      <c r="AJ2423" s="6"/>
      <c r="AK2423" s="6"/>
      <c r="AL2423" s="6"/>
      <c r="AM2423" s="6"/>
      <c r="AO2423" s="4">
        <v>0</v>
      </c>
      <c r="AQ2423" s="4">
        <v>0</v>
      </c>
      <c r="AR2423" s="4">
        <v>0</v>
      </c>
      <c r="AS2423" s="6"/>
      <c r="AT2423" s="6"/>
      <c r="AU2423" s="6"/>
      <c r="AV2423" s="6"/>
      <c r="AY2423" s="6"/>
      <c r="BA2423" s="6"/>
      <c r="BB2423" s="6"/>
      <c r="BC2423" s="6"/>
      <c r="BD2423" s="6"/>
      <c r="BE2423" s="6"/>
      <c r="BF2423" s="6"/>
      <c r="BH2423" s="6"/>
      <c r="BI2423" s="6"/>
      <c r="BJ2423" s="6"/>
      <c r="BN2423" s="6"/>
      <c r="BO2423" s="6"/>
      <c r="BQ2423" s="6"/>
      <c r="BS2423" s="4">
        <v>4272</v>
      </c>
      <c r="BT2423" s="4">
        <v>-4272</v>
      </c>
      <c r="BV2423" s="4" t="s">
        <v>1214</v>
      </c>
      <c r="BX2423"/>
    </row>
    <row r="2424" spans="1:76">
      <c r="A2424" s="4" t="s">
        <v>147</v>
      </c>
      <c r="B2424" s="18">
        <v>38615</v>
      </c>
      <c r="C2424" s="4" t="s">
        <v>220</v>
      </c>
      <c r="D2424" s="5">
        <v>2005</v>
      </c>
      <c r="E2424" s="4" t="str">
        <f t="shared" si="439"/>
        <v>PacificPrimary2005</v>
      </c>
      <c r="F2424" s="4">
        <v>7324</v>
      </c>
      <c r="G2424" s="4">
        <v>153</v>
      </c>
      <c r="K2424" s="6">
        <f t="shared" si="438"/>
        <v>0</v>
      </c>
      <c r="M2424" s="4">
        <v>7324</v>
      </c>
      <c r="N2424" s="4">
        <v>4352</v>
      </c>
      <c r="O2424" s="4">
        <v>3924</v>
      </c>
      <c r="Q2424" s="6"/>
      <c r="R2424" s="4">
        <v>-431</v>
      </c>
      <c r="S2424" s="6"/>
      <c r="T2424" s="6"/>
      <c r="U2424" s="6"/>
      <c r="V2424" s="6"/>
      <c r="W2424" s="6"/>
      <c r="Z2424" s="4">
        <v>85</v>
      </c>
      <c r="AA2424" s="4">
        <v>26</v>
      </c>
      <c r="AC2424" s="4">
        <v>-7</v>
      </c>
      <c r="AD2424" s="6"/>
      <c r="AE2424" s="6"/>
      <c r="AF2424" s="6"/>
      <c r="AG2424" s="6"/>
      <c r="AH2424" s="4">
        <v>0</v>
      </c>
      <c r="AI2424" s="4">
        <v>0</v>
      </c>
      <c r="AJ2424" s="6"/>
      <c r="AK2424" s="6"/>
      <c r="AL2424" s="6"/>
      <c r="AM2424" s="6"/>
      <c r="AO2424" s="4">
        <v>4</v>
      </c>
      <c r="AQ2424" s="4">
        <v>3</v>
      </c>
      <c r="AR2424" s="4">
        <v>-1</v>
      </c>
      <c r="AS2424" s="6"/>
      <c r="AT2424" s="6"/>
      <c r="AU2424" s="6"/>
      <c r="AV2424" s="6"/>
      <c r="AY2424" s="6"/>
      <c r="BA2424" s="6"/>
      <c r="BB2424" s="6"/>
      <c r="BC2424" s="6"/>
      <c r="BD2424" s="6"/>
      <c r="BE2424" s="6"/>
      <c r="BF2424" s="6"/>
      <c r="BH2424" s="6"/>
      <c r="BI2424" s="6"/>
      <c r="BJ2424" s="6"/>
      <c r="BN2424" s="6"/>
      <c r="BO2424" s="6"/>
      <c r="BQ2424" s="6"/>
      <c r="BS2424" s="4">
        <v>3921</v>
      </c>
      <c r="BT2424" s="4">
        <v>-431</v>
      </c>
      <c r="BV2424" s="4">
        <v>3</v>
      </c>
      <c r="BX2424"/>
    </row>
    <row r="2425" spans="1:76">
      <c r="A2425" s="4" t="s">
        <v>149</v>
      </c>
      <c r="B2425" s="18">
        <v>38615</v>
      </c>
      <c r="C2425" s="4" t="s">
        <v>220</v>
      </c>
      <c r="D2425" s="5">
        <v>2005</v>
      </c>
      <c r="E2425" s="4" t="str">
        <f t="shared" si="439"/>
        <v>Pend OreillePrimary2005</v>
      </c>
      <c r="K2425" s="6">
        <f t="shared" si="438"/>
        <v>0</v>
      </c>
      <c r="Q2425" s="6"/>
      <c r="S2425" s="6"/>
      <c r="T2425" s="6"/>
      <c r="U2425" s="6"/>
      <c r="V2425" s="6"/>
      <c r="W2425" s="6"/>
      <c r="AD2425" s="6"/>
      <c r="AE2425" s="6"/>
      <c r="AF2425" s="6"/>
      <c r="AG2425" s="6"/>
      <c r="AJ2425" s="6"/>
      <c r="AK2425" s="6"/>
      <c r="AL2425" s="6"/>
      <c r="AM2425" s="6"/>
      <c r="AQ2425" s="4">
        <v>0</v>
      </c>
      <c r="AS2425" s="6"/>
      <c r="AT2425" s="6"/>
      <c r="AU2425" s="6"/>
      <c r="AV2425" s="6"/>
      <c r="AY2425" s="6"/>
      <c r="BA2425" s="6"/>
      <c r="BB2425" s="6"/>
      <c r="BC2425" s="6"/>
      <c r="BD2425" s="6"/>
      <c r="BE2425" s="6"/>
      <c r="BF2425" s="6"/>
      <c r="BH2425" s="6"/>
      <c r="BI2425" s="6"/>
      <c r="BJ2425" s="6"/>
      <c r="BN2425" s="6"/>
      <c r="BO2425" s="6"/>
      <c r="BQ2425" s="6"/>
      <c r="BX2425"/>
    </row>
    <row r="2426" spans="1:76">
      <c r="A2426" s="4" t="s">
        <v>151</v>
      </c>
      <c r="B2426" s="18">
        <v>38615</v>
      </c>
      <c r="C2426" s="4" t="s">
        <v>220</v>
      </c>
      <c r="D2426" s="5">
        <v>2005</v>
      </c>
      <c r="E2426" s="4" t="str">
        <f t="shared" si="439"/>
        <v>PiercePrimary2005</v>
      </c>
      <c r="F2426" s="4">
        <v>399800</v>
      </c>
      <c r="G2426" s="4">
        <v>23488</v>
      </c>
      <c r="K2426" s="6">
        <f t="shared" si="438"/>
        <v>0</v>
      </c>
      <c r="M2426" s="4">
        <v>286388</v>
      </c>
      <c r="N2426" s="4">
        <v>97483</v>
      </c>
      <c r="O2426" s="4">
        <v>106497</v>
      </c>
      <c r="Q2426" s="6"/>
      <c r="R2426" s="4">
        <v>-488</v>
      </c>
      <c r="S2426" s="6"/>
      <c r="T2426" s="6"/>
      <c r="U2426" s="6"/>
      <c r="V2426" s="6"/>
      <c r="W2426" s="6"/>
      <c r="Z2426" s="4">
        <v>6516</v>
      </c>
      <c r="AA2426" s="4">
        <v>977</v>
      </c>
      <c r="AC2426" s="4">
        <v>-4</v>
      </c>
      <c r="AD2426" s="6"/>
      <c r="AE2426" s="6"/>
      <c r="AF2426" s="6"/>
      <c r="AG2426" s="6"/>
      <c r="AH2426" s="4">
        <v>0</v>
      </c>
      <c r="AI2426" s="4">
        <v>0</v>
      </c>
      <c r="AJ2426" s="6"/>
      <c r="AK2426" s="6"/>
      <c r="AL2426" s="6"/>
      <c r="AM2426" s="6"/>
      <c r="AO2426" s="4">
        <v>434</v>
      </c>
      <c r="AQ2426" s="4">
        <v>24</v>
      </c>
      <c r="AR2426" s="4">
        <v>-410</v>
      </c>
      <c r="AS2426" s="6"/>
      <c r="AT2426" s="6"/>
      <c r="AU2426" s="6"/>
      <c r="AV2426" s="6"/>
      <c r="AY2426" s="6"/>
      <c r="BA2426" s="6"/>
      <c r="BB2426" s="6"/>
      <c r="BC2426" s="6"/>
      <c r="BD2426" s="6"/>
      <c r="BE2426" s="6"/>
      <c r="BF2426" s="6"/>
      <c r="BH2426" s="6"/>
      <c r="BI2426" s="6"/>
      <c r="BJ2426" s="6"/>
      <c r="BN2426" s="6"/>
      <c r="BO2426" s="6"/>
      <c r="BQ2426" s="6"/>
      <c r="BS2426" s="4">
        <v>97135</v>
      </c>
      <c r="BT2426" s="4">
        <v>-488</v>
      </c>
      <c r="BV2426" s="4">
        <v>9362</v>
      </c>
      <c r="BX2426"/>
    </row>
    <row r="2427" spans="1:76">
      <c r="A2427" s="4" t="s">
        <v>153</v>
      </c>
      <c r="B2427" s="18">
        <v>38615</v>
      </c>
      <c r="C2427" s="4" t="s">
        <v>220</v>
      </c>
      <c r="D2427" s="5">
        <v>2005</v>
      </c>
      <c r="E2427" s="4" t="str">
        <f t="shared" si="439"/>
        <v>San JuanPrimary2005</v>
      </c>
      <c r="F2427" s="4">
        <v>57683</v>
      </c>
      <c r="G2427" s="4">
        <v>7897</v>
      </c>
      <c r="K2427" s="6">
        <f t="shared" si="438"/>
        <v>0</v>
      </c>
      <c r="M2427" s="4">
        <v>57460</v>
      </c>
      <c r="N2427" s="4">
        <v>19450</v>
      </c>
      <c r="O2427" s="4">
        <v>19246</v>
      </c>
      <c r="Q2427" s="6"/>
      <c r="R2427" s="4">
        <v>-230</v>
      </c>
      <c r="S2427" s="6"/>
      <c r="T2427" s="6"/>
      <c r="U2427" s="6"/>
      <c r="V2427" s="6"/>
      <c r="W2427" s="6"/>
      <c r="Z2427" s="4">
        <v>293</v>
      </c>
      <c r="AA2427" s="4">
        <v>26</v>
      </c>
      <c r="AC2427" s="4">
        <v>0</v>
      </c>
      <c r="AD2427" s="6"/>
      <c r="AE2427" s="6"/>
      <c r="AF2427" s="6"/>
      <c r="AG2427" s="6"/>
      <c r="AH2427" s="4">
        <v>0</v>
      </c>
      <c r="AI2427" s="4">
        <v>0</v>
      </c>
      <c r="AJ2427" s="6"/>
      <c r="AK2427" s="6"/>
      <c r="AL2427" s="6"/>
      <c r="AM2427" s="6"/>
      <c r="AO2427" s="4">
        <v>0</v>
      </c>
      <c r="AQ2427" s="4">
        <v>0</v>
      </c>
      <c r="AR2427" s="4">
        <v>0</v>
      </c>
      <c r="AS2427" s="6"/>
      <c r="AT2427" s="6"/>
      <c r="AU2427" s="6"/>
      <c r="AV2427" s="6"/>
      <c r="AY2427" s="6"/>
      <c r="BA2427" s="6"/>
      <c r="BB2427" s="6"/>
      <c r="BC2427" s="6"/>
      <c r="BD2427" s="6"/>
      <c r="BE2427" s="6"/>
      <c r="BF2427" s="6"/>
      <c r="BH2427" s="6"/>
      <c r="BI2427" s="6"/>
      <c r="BJ2427" s="6"/>
      <c r="BN2427" s="6"/>
      <c r="BO2427" s="6"/>
      <c r="BQ2427" s="6"/>
      <c r="BS2427" s="4">
        <v>19246</v>
      </c>
      <c r="BT2427" s="4">
        <v>-230</v>
      </c>
      <c r="BV2427" s="4">
        <v>0</v>
      </c>
      <c r="BX2427"/>
    </row>
    <row r="2428" spans="1:76">
      <c r="A2428" s="4" t="s">
        <v>155</v>
      </c>
      <c r="B2428" s="18">
        <v>38615</v>
      </c>
      <c r="C2428" s="4" t="s">
        <v>220</v>
      </c>
      <c r="D2428" s="5">
        <v>2005</v>
      </c>
      <c r="E2428" s="4" t="str">
        <f t="shared" si="439"/>
        <v>SkagitPrimary2005</v>
      </c>
      <c r="K2428" s="6">
        <f t="shared" si="438"/>
        <v>0</v>
      </c>
      <c r="Q2428" s="6"/>
      <c r="S2428" s="6"/>
      <c r="T2428" s="6"/>
      <c r="U2428" s="6"/>
      <c r="V2428" s="6"/>
      <c r="W2428" s="6"/>
      <c r="AD2428" s="6"/>
      <c r="AE2428" s="6"/>
      <c r="AF2428" s="6"/>
      <c r="AG2428" s="6"/>
      <c r="AJ2428" s="6"/>
      <c r="AK2428" s="6"/>
      <c r="AL2428" s="6"/>
      <c r="AM2428" s="6"/>
      <c r="AQ2428" s="4">
        <v>0</v>
      </c>
      <c r="AS2428" s="6"/>
      <c r="AT2428" s="6"/>
      <c r="AU2428" s="6"/>
      <c r="AV2428" s="6"/>
      <c r="AY2428" s="6"/>
      <c r="BA2428" s="6"/>
      <c r="BB2428" s="6"/>
      <c r="BC2428" s="6"/>
      <c r="BD2428" s="6"/>
      <c r="BE2428" s="6"/>
      <c r="BF2428" s="6"/>
      <c r="BH2428" s="6"/>
      <c r="BI2428" s="6"/>
      <c r="BJ2428" s="6"/>
      <c r="BN2428" s="6"/>
      <c r="BO2428" s="6"/>
      <c r="BQ2428" s="6"/>
      <c r="BX2428"/>
    </row>
    <row r="2429" spans="1:76">
      <c r="A2429" s="4" t="s">
        <v>157</v>
      </c>
      <c r="B2429" s="18">
        <v>38615</v>
      </c>
      <c r="C2429" s="4" t="s">
        <v>220</v>
      </c>
      <c r="D2429" s="5">
        <v>2005</v>
      </c>
      <c r="E2429" s="4" t="str">
        <f t="shared" si="439"/>
        <v>SkamaniaPrimary2005</v>
      </c>
      <c r="F2429" s="4">
        <v>1683</v>
      </c>
      <c r="G2429" s="4">
        <v>129</v>
      </c>
      <c r="K2429" s="6">
        <f t="shared" si="438"/>
        <v>0</v>
      </c>
      <c r="M2429" s="4">
        <v>1666</v>
      </c>
      <c r="N2429" s="4">
        <v>714</v>
      </c>
      <c r="O2429" s="4">
        <v>707</v>
      </c>
      <c r="Q2429" s="6"/>
      <c r="R2429" s="4">
        <v>-8</v>
      </c>
      <c r="S2429" s="6"/>
      <c r="T2429" s="6"/>
      <c r="U2429" s="6"/>
      <c r="V2429" s="6"/>
      <c r="W2429" s="6"/>
      <c r="Z2429" s="4">
        <v>17</v>
      </c>
      <c r="AA2429" s="4">
        <v>1</v>
      </c>
      <c r="AC2429" s="4">
        <v>0</v>
      </c>
      <c r="AD2429" s="6"/>
      <c r="AE2429" s="6"/>
      <c r="AF2429" s="6"/>
      <c r="AG2429" s="6"/>
      <c r="AH2429" s="4">
        <v>0</v>
      </c>
      <c r="AI2429" s="4">
        <v>0</v>
      </c>
      <c r="AJ2429" s="6"/>
      <c r="AK2429" s="6"/>
      <c r="AL2429" s="6"/>
      <c r="AM2429" s="6"/>
      <c r="AO2429" s="4">
        <v>0</v>
      </c>
      <c r="AQ2429" s="4">
        <v>0</v>
      </c>
      <c r="AR2429" s="4">
        <v>0</v>
      </c>
      <c r="AS2429" s="6"/>
      <c r="AT2429" s="6"/>
      <c r="AU2429" s="6"/>
      <c r="AV2429" s="6"/>
      <c r="AY2429" s="6"/>
      <c r="BA2429" s="6"/>
      <c r="BB2429" s="6"/>
      <c r="BC2429" s="6"/>
      <c r="BD2429" s="6"/>
      <c r="BE2429" s="6"/>
      <c r="BF2429" s="6"/>
      <c r="BH2429" s="6"/>
      <c r="BI2429" s="6"/>
      <c r="BJ2429" s="6"/>
      <c r="BN2429" s="6"/>
      <c r="BO2429" s="6"/>
      <c r="BQ2429" s="6"/>
      <c r="BS2429" s="4">
        <v>707</v>
      </c>
      <c r="BT2429" s="4">
        <v>-8</v>
      </c>
      <c r="BV2429" s="4">
        <v>0</v>
      </c>
      <c r="BX2429"/>
    </row>
    <row r="2430" spans="1:76">
      <c r="A2430" s="4" t="s">
        <v>159</v>
      </c>
      <c r="B2430" s="18">
        <v>38615</v>
      </c>
      <c r="C2430" s="4" t="s">
        <v>220</v>
      </c>
      <c r="D2430" s="5">
        <v>2005</v>
      </c>
      <c r="E2430" s="4" t="str">
        <f t="shared" si="439"/>
        <v>SnohomishPrimary2005</v>
      </c>
      <c r="K2430" s="6">
        <f t="shared" si="438"/>
        <v>0</v>
      </c>
      <c r="Q2430" s="6"/>
      <c r="S2430" s="6"/>
      <c r="T2430" s="6"/>
      <c r="U2430" s="6"/>
      <c r="V2430" s="6"/>
      <c r="W2430" s="6"/>
      <c r="AD2430" s="6"/>
      <c r="AE2430" s="6"/>
      <c r="AF2430" s="6"/>
      <c r="AG2430" s="6"/>
      <c r="AJ2430" s="6"/>
      <c r="AK2430" s="6"/>
      <c r="AL2430" s="6"/>
      <c r="AM2430" s="6"/>
      <c r="AQ2430" s="4">
        <v>0</v>
      </c>
      <c r="AS2430" s="6"/>
      <c r="AT2430" s="6"/>
      <c r="AU2430" s="6"/>
      <c r="AV2430" s="6"/>
      <c r="AY2430" s="6"/>
      <c r="BA2430" s="6"/>
      <c r="BB2430" s="6"/>
      <c r="BC2430" s="6"/>
      <c r="BD2430" s="6"/>
      <c r="BE2430" s="6"/>
      <c r="BF2430" s="6"/>
      <c r="BH2430" s="6"/>
      <c r="BI2430" s="6"/>
      <c r="BJ2430" s="6"/>
      <c r="BN2430" s="6"/>
      <c r="BO2430" s="6"/>
      <c r="BQ2430" s="6"/>
      <c r="BX2430"/>
    </row>
    <row r="2431" spans="1:76">
      <c r="A2431" s="4" t="s">
        <v>161</v>
      </c>
      <c r="B2431" s="18">
        <v>38615</v>
      </c>
      <c r="C2431" s="4" t="s">
        <v>220</v>
      </c>
      <c r="D2431" s="5">
        <v>2005</v>
      </c>
      <c r="E2431" s="4" t="str">
        <f t="shared" si="439"/>
        <v>SpokanePrimary2005</v>
      </c>
      <c r="K2431" s="6">
        <f t="shared" si="438"/>
        <v>0</v>
      </c>
      <c r="Q2431" s="6"/>
      <c r="S2431" s="6"/>
      <c r="T2431" s="6"/>
      <c r="U2431" s="6"/>
      <c r="V2431" s="6"/>
      <c r="W2431" s="6"/>
      <c r="AD2431" s="6"/>
      <c r="AE2431" s="6"/>
      <c r="AF2431" s="6"/>
      <c r="AG2431" s="6"/>
      <c r="AJ2431" s="6"/>
      <c r="AK2431" s="6"/>
      <c r="AL2431" s="6"/>
      <c r="AM2431" s="6"/>
      <c r="AQ2431" s="4">
        <v>0</v>
      </c>
      <c r="AS2431" s="6"/>
      <c r="AT2431" s="6"/>
      <c r="AU2431" s="6"/>
      <c r="AV2431" s="6"/>
      <c r="AY2431" s="6"/>
      <c r="BA2431" s="6"/>
      <c r="BB2431" s="6"/>
      <c r="BC2431" s="6"/>
      <c r="BD2431" s="6"/>
      <c r="BE2431" s="6"/>
      <c r="BF2431" s="6"/>
      <c r="BH2431" s="6"/>
      <c r="BI2431" s="6"/>
      <c r="BJ2431" s="6"/>
      <c r="BN2431" s="6"/>
      <c r="BO2431" s="6"/>
      <c r="BQ2431" s="6"/>
      <c r="BX2431"/>
    </row>
    <row r="2432" spans="1:76">
      <c r="A2432" s="4" t="s">
        <v>163</v>
      </c>
      <c r="B2432" s="18">
        <v>38615</v>
      </c>
      <c r="C2432" s="4" t="s">
        <v>220</v>
      </c>
      <c r="D2432" s="5">
        <v>2005</v>
      </c>
      <c r="E2432" s="4" t="str">
        <f t="shared" si="439"/>
        <v>StevensPrimary2005</v>
      </c>
      <c r="F2432" s="4">
        <v>1840</v>
      </c>
      <c r="G2432" s="4">
        <v>119</v>
      </c>
      <c r="K2432" s="6">
        <f t="shared" si="438"/>
        <v>0</v>
      </c>
      <c r="M2432" s="4">
        <v>1959</v>
      </c>
      <c r="N2432" s="4">
        <v>923</v>
      </c>
      <c r="O2432" s="4">
        <v>900</v>
      </c>
      <c r="Q2432" s="6"/>
      <c r="R2432" s="4">
        <v>-23</v>
      </c>
      <c r="S2432" s="6"/>
      <c r="T2432" s="6"/>
      <c r="U2432" s="6"/>
      <c r="V2432" s="6"/>
      <c r="W2432" s="6"/>
      <c r="Z2432" s="4">
        <v>9</v>
      </c>
      <c r="AA2432" s="4">
        <v>5</v>
      </c>
      <c r="AC2432" s="4">
        <v>0</v>
      </c>
      <c r="AD2432" s="6"/>
      <c r="AE2432" s="6"/>
      <c r="AF2432" s="6"/>
      <c r="AG2432" s="6"/>
      <c r="AH2432" s="4">
        <v>0</v>
      </c>
      <c r="AI2432" s="4">
        <v>0</v>
      </c>
      <c r="AJ2432" s="6"/>
      <c r="AK2432" s="6"/>
      <c r="AL2432" s="6"/>
      <c r="AM2432" s="6"/>
      <c r="AO2432" s="4">
        <v>0</v>
      </c>
      <c r="AQ2432" s="4">
        <v>0</v>
      </c>
      <c r="AR2432" s="4">
        <v>0</v>
      </c>
      <c r="AS2432" s="6"/>
      <c r="AT2432" s="6"/>
      <c r="AU2432" s="6"/>
      <c r="AV2432" s="6"/>
      <c r="AY2432" s="6"/>
      <c r="BA2432" s="6"/>
      <c r="BB2432" s="6"/>
      <c r="BC2432" s="6"/>
      <c r="BD2432" s="6"/>
      <c r="BE2432" s="6"/>
      <c r="BF2432" s="6"/>
      <c r="BH2432" s="6"/>
      <c r="BI2432" s="6"/>
      <c r="BJ2432" s="6"/>
      <c r="BN2432" s="6"/>
      <c r="BO2432" s="6"/>
      <c r="BQ2432" s="6"/>
      <c r="BS2432" s="4">
        <v>900</v>
      </c>
      <c r="BT2432" s="4">
        <v>-23</v>
      </c>
      <c r="BV2432" s="4">
        <v>0</v>
      </c>
      <c r="BX2432"/>
    </row>
    <row r="2433" spans="1:76">
      <c r="A2433" s="4" t="s">
        <v>166</v>
      </c>
      <c r="B2433" s="18">
        <v>38615</v>
      </c>
      <c r="C2433" s="4" t="s">
        <v>220</v>
      </c>
      <c r="D2433" s="5">
        <v>2005</v>
      </c>
      <c r="E2433" s="4" t="str">
        <f t="shared" si="439"/>
        <v>ThurstonPrimary2005</v>
      </c>
      <c r="K2433" s="6">
        <f t="shared" si="438"/>
        <v>0</v>
      </c>
      <c r="Q2433" s="6"/>
      <c r="S2433" s="6"/>
      <c r="T2433" s="6"/>
      <c r="U2433" s="6"/>
      <c r="V2433" s="6"/>
      <c r="W2433" s="6"/>
      <c r="AD2433" s="6"/>
      <c r="AE2433" s="6"/>
      <c r="AF2433" s="6"/>
      <c r="AG2433" s="6"/>
      <c r="AJ2433" s="6"/>
      <c r="AK2433" s="6"/>
      <c r="AL2433" s="6"/>
      <c r="AM2433" s="6"/>
      <c r="AQ2433" s="4">
        <v>0</v>
      </c>
      <c r="AS2433" s="6"/>
      <c r="AT2433" s="6"/>
      <c r="AU2433" s="6"/>
      <c r="AV2433" s="6"/>
      <c r="AY2433" s="6"/>
      <c r="BA2433" s="6"/>
      <c r="BB2433" s="6"/>
      <c r="BC2433" s="6"/>
      <c r="BD2433" s="6"/>
      <c r="BE2433" s="6"/>
      <c r="BF2433" s="6"/>
      <c r="BH2433" s="6"/>
      <c r="BI2433" s="6"/>
      <c r="BJ2433" s="6"/>
      <c r="BN2433" s="6"/>
      <c r="BO2433" s="6"/>
      <c r="BQ2433" s="6"/>
      <c r="BX2433"/>
    </row>
    <row r="2434" spans="1:76">
      <c r="A2434" s="4" t="s">
        <v>168</v>
      </c>
      <c r="B2434" s="18">
        <v>38615</v>
      </c>
      <c r="C2434" s="4" t="s">
        <v>220</v>
      </c>
      <c r="D2434" s="5">
        <v>2005</v>
      </c>
      <c r="E2434" s="4" t="str">
        <f t="shared" si="439"/>
        <v>WahkiakumPrimary2005</v>
      </c>
      <c r="K2434" s="6">
        <f t="shared" si="438"/>
        <v>0</v>
      </c>
      <c r="Q2434" s="6"/>
      <c r="S2434" s="6"/>
      <c r="T2434" s="6"/>
      <c r="U2434" s="6"/>
      <c r="V2434" s="6"/>
      <c r="W2434" s="6"/>
      <c r="AD2434" s="6"/>
      <c r="AE2434" s="6"/>
      <c r="AF2434" s="6"/>
      <c r="AG2434" s="6"/>
      <c r="AJ2434" s="6"/>
      <c r="AK2434" s="6"/>
      <c r="AL2434" s="6"/>
      <c r="AM2434" s="6"/>
      <c r="AQ2434" s="4">
        <v>0</v>
      </c>
      <c r="AS2434" s="6"/>
      <c r="AT2434" s="6"/>
      <c r="AU2434" s="6"/>
      <c r="AV2434" s="6"/>
      <c r="AY2434" s="6"/>
      <c r="BA2434" s="6"/>
      <c r="BB2434" s="6"/>
      <c r="BC2434" s="6"/>
      <c r="BD2434" s="6"/>
      <c r="BE2434" s="6"/>
      <c r="BF2434" s="6"/>
      <c r="BH2434" s="6"/>
      <c r="BI2434" s="6"/>
      <c r="BJ2434" s="6"/>
      <c r="BN2434" s="6"/>
      <c r="BO2434" s="6"/>
      <c r="BQ2434" s="6"/>
      <c r="BX2434"/>
    </row>
    <row r="2435" spans="1:76">
      <c r="A2435" s="4" t="s">
        <v>170</v>
      </c>
      <c r="B2435" s="18">
        <v>38615</v>
      </c>
      <c r="C2435" s="4" t="s">
        <v>220</v>
      </c>
      <c r="D2435" s="5">
        <v>2005</v>
      </c>
      <c r="E2435" s="4" t="str">
        <f t="shared" si="439"/>
        <v>Walla WallaPrimary2005</v>
      </c>
      <c r="F2435" s="4">
        <v>13959</v>
      </c>
      <c r="G2435" s="4">
        <v>658</v>
      </c>
      <c r="K2435" s="6">
        <f t="shared" si="438"/>
        <v>0</v>
      </c>
      <c r="M2435" s="4">
        <v>7961</v>
      </c>
      <c r="N2435" s="4">
        <v>2964</v>
      </c>
      <c r="O2435" s="4">
        <v>3039</v>
      </c>
      <c r="Q2435" s="6"/>
      <c r="R2435" s="4">
        <v>-52</v>
      </c>
      <c r="S2435" s="6"/>
      <c r="T2435" s="6"/>
      <c r="U2435" s="6"/>
      <c r="V2435" s="6"/>
      <c r="W2435" s="6"/>
      <c r="Z2435" s="4">
        <v>99</v>
      </c>
      <c r="AA2435" s="4">
        <v>9</v>
      </c>
      <c r="AC2435" s="4">
        <v>0</v>
      </c>
      <c r="AD2435" s="6"/>
      <c r="AE2435" s="6"/>
      <c r="AF2435" s="6"/>
      <c r="AG2435" s="6"/>
      <c r="AH2435" s="4">
        <v>0</v>
      </c>
      <c r="AI2435" s="4">
        <v>0</v>
      </c>
      <c r="AJ2435" s="6"/>
      <c r="AK2435" s="6"/>
      <c r="AL2435" s="6"/>
      <c r="AM2435" s="6"/>
      <c r="AO2435" s="4">
        <v>2</v>
      </c>
      <c r="AQ2435" s="4">
        <v>1</v>
      </c>
      <c r="AR2435" s="4">
        <v>-1</v>
      </c>
      <c r="AS2435" s="6"/>
      <c r="AT2435" s="6"/>
      <c r="AU2435" s="6"/>
      <c r="AV2435" s="6"/>
      <c r="AY2435" s="6"/>
      <c r="BA2435" s="6"/>
      <c r="BB2435" s="6"/>
      <c r="BC2435" s="6"/>
      <c r="BD2435" s="6"/>
      <c r="BE2435" s="6"/>
      <c r="BF2435" s="6"/>
      <c r="BH2435" s="6"/>
      <c r="BI2435" s="6"/>
      <c r="BJ2435" s="6"/>
      <c r="BN2435" s="6"/>
      <c r="BO2435" s="6"/>
      <c r="BQ2435" s="6"/>
      <c r="BS2435" s="4">
        <v>2912</v>
      </c>
      <c r="BT2435" s="4">
        <v>-52</v>
      </c>
      <c r="BV2435" s="4">
        <v>127</v>
      </c>
      <c r="BX2435"/>
    </row>
    <row r="2436" spans="1:76">
      <c r="A2436" s="4" t="s">
        <v>172</v>
      </c>
      <c r="B2436" s="18">
        <v>38615</v>
      </c>
      <c r="C2436" s="4" t="s">
        <v>220</v>
      </c>
      <c r="D2436" s="5">
        <v>2005</v>
      </c>
      <c r="E2436" s="4" t="str">
        <f t="shared" si="439"/>
        <v>WhatcomPrimary2005</v>
      </c>
      <c r="K2436" s="6">
        <f t="shared" si="438"/>
        <v>0</v>
      </c>
      <c r="Q2436" s="6"/>
      <c r="S2436" s="6"/>
      <c r="T2436" s="6"/>
      <c r="U2436" s="6"/>
      <c r="V2436" s="6"/>
      <c r="W2436" s="6"/>
      <c r="AD2436" s="6"/>
      <c r="AE2436" s="6"/>
      <c r="AF2436" s="6"/>
      <c r="AG2436" s="6"/>
      <c r="AJ2436" s="6"/>
      <c r="AK2436" s="6"/>
      <c r="AL2436" s="6"/>
      <c r="AM2436" s="6"/>
      <c r="AQ2436" s="4">
        <v>0</v>
      </c>
      <c r="AS2436" s="6"/>
      <c r="AT2436" s="6"/>
      <c r="AU2436" s="6"/>
      <c r="AV2436" s="6"/>
      <c r="AY2436" s="6"/>
      <c r="BA2436" s="6"/>
      <c r="BB2436" s="6"/>
      <c r="BC2436" s="6"/>
      <c r="BD2436" s="6"/>
      <c r="BE2436" s="6"/>
      <c r="BF2436" s="6"/>
      <c r="BH2436" s="6"/>
      <c r="BI2436" s="6"/>
      <c r="BJ2436" s="6"/>
      <c r="BN2436" s="6"/>
      <c r="BO2436" s="6"/>
      <c r="BQ2436" s="6"/>
      <c r="BX2436"/>
    </row>
    <row r="2437" spans="1:76">
      <c r="A2437" s="4" t="s">
        <v>174</v>
      </c>
      <c r="B2437" s="18">
        <v>38615</v>
      </c>
      <c r="C2437" s="4" t="s">
        <v>220</v>
      </c>
      <c r="D2437" s="5">
        <v>2005</v>
      </c>
      <c r="E2437" s="4" t="str">
        <f t="shared" si="439"/>
        <v>WhitmanPrimary2005</v>
      </c>
      <c r="K2437" s="6">
        <f t="shared" si="438"/>
        <v>0</v>
      </c>
      <c r="Q2437" s="6"/>
      <c r="S2437" s="6"/>
      <c r="T2437" s="6"/>
      <c r="U2437" s="6"/>
      <c r="V2437" s="6"/>
      <c r="W2437" s="6"/>
      <c r="AD2437" s="6"/>
      <c r="AE2437" s="6"/>
      <c r="AF2437" s="6"/>
      <c r="AG2437" s="6"/>
      <c r="AJ2437" s="6"/>
      <c r="AK2437" s="6"/>
      <c r="AL2437" s="6"/>
      <c r="AM2437" s="6"/>
      <c r="AQ2437" s="4">
        <v>0</v>
      </c>
      <c r="AS2437" s="6"/>
      <c r="AT2437" s="6"/>
      <c r="AU2437" s="6"/>
      <c r="AV2437" s="6"/>
      <c r="AY2437" s="6"/>
      <c r="BA2437" s="6"/>
      <c r="BB2437" s="6"/>
      <c r="BC2437" s="6"/>
      <c r="BD2437" s="6"/>
      <c r="BE2437" s="6"/>
      <c r="BF2437" s="6"/>
      <c r="BH2437" s="6"/>
      <c r="BI2437" s="6"/>
      <c r="BJ2437" s="6"/>
      <c r="BN2437" s="6"/>
      <c r="BO2437" s="6"/>
      <c r="BQ2437" s="6"/>
      <c r="BX2437"/>
    </row>
    <row r="2438" spans="1:76">
      <c r="A2438" s="4" t="s">
        <v>176</v>
      </c>
      <c r="B2438" s="18">
        <v>38615</v>
      </c>
      <c r="C2438" s="4" t="s">
        <v>220</v>
      </c>
      <c r="D2438" s="5">
        <v>2005</v>
      </c>
      <c r="E2438" s="4" t="str">
        <f t="shared" si="439"/>
        <v>YakimaPrimary2005</v>
      </c>
      <c r="F2438" s="4">
        <v>47966</v>
      </c>
      <c r="G2438" s="4">
        <v>6893</v>
      </c>
      <c r="K2438" s="6">
        <f t="shared" si="438"/>
        <v>0</v>
      </c>
      <c r="M2438" s="4">
        <v>46696</v>
      </c>
      <c r="N2438" s="4">
        <v>17203</v>
      </c>
      <c r="O2438" s="4">
        <v>17247</v>
      </c>
      <c r="Q2438" s="6"/>
      <c r="R2438" s="4">
        <v>-187</v>
      </c>
      <c r="S2438" s="6"/>
      <c r="T2438" s="6"/>
      <c r="U2438" s="6"/>
      <c r="V2438" s="6"/>
      <c r="W2438" s="6"/>
      <c r="Z2438" s="4">
        <v>511</v>
      </c>
      <c r="AA2438" s="4">
        <v>42</v>
      </c>
      <c r="AC2438" s="4">
        <v>0</v>
      </c>
      <c r="AD2438" s="6"/>
      <c r="AE2438" s="6"/>
      <c r="AF2438" s="6"/>
      <c r="AG2438" s="6"/>
      <c r="AH2438" s="4">
        <v>0</v>
      </c>
      <c r="AI2438" s="4">
        <v>0</v>
      </c>
      <c r="AJ2438" s="6"/>
      <c r="AK2438" s="6"/>
      <c r="AL2438" s="6"/>
      <c r="AM2438" s="6"/>
      <c r="AO2438" s="4">
        <v>0</v>
      </c>
      <c r="AQ2438" s="4">
        <v>0</v>
      </c>
      <c r="AR2438" s="4" t="s">
        <v>1214</v>
      </c>
      <c r="AS2438" s="6"/>
      <c r="AT2438" s="6"/>
      <c r="AU2438" s="6"/>
      <c r="AV2438" s="6"/>
      <c r="AY2438" s="6"/>
      <c r="BA2438" s="6"/>
      <c r="BB2438" s="6"/>
      <c r="BC2438" s="6"/>
      <c r="BD2438" s="6"/>
      <c r="BE2438" s="6"/>
      <c r="BF2438" s="6"/>
      <c r="BH2438" s="6"/>
      <c r="BI2438" s="6"/>
      <c r="BJ2438" s="6"/>
      <c r="BN2438" s="6"/>
      <c r="BO2438" s="6"/>
      <c r="BQ2438" s="6"/>
      <c r="BS2438" s="4">
        <v>17202</v>
      </c>
      <c r="BT2438" s="4">
        <v>-187</v>
      </c>
      <c r="BV2438" s="4">
        <v>45</v>
      </c>
      <c r="BX2438"/>
    </row>
    <row r="2439" spans="1:76">
      <c r="A2439" s="21" t="s">
        <v>178</v>
      </c>
      <c r="B2439" s="22">
        <v>38615</v>
      </c>
      <c r="C2439" s="21" t="s">
        <v>220</v>
      </c>
      <c r="D2439" s="23">
        <v>2005</v>
      </c>
      <c r="E2439" s="21" t="str">
        <f t="shared" si="439"/>
        <v>z-TotalsPrimary2005</v>
      </c>
      <c r="F2439" s="21">
        <v>1012960</v>
      </c>
      <c r="G2439" s="21">
        <v>96831</v>
      </c>
      <c r="H2439" s="21"/>
      <c r="I2439" s="21"/>
      <c r="J2439" s="21"/>
      <c r="K2439" s="6">
        <f t="shared" si="438"/>
        <v>0</v>
      </c>
      <c r="L2439" s="21"/>
      <c r="M2439" s="21">
        <v>700927</v>
      </c>
      <c r="N2439" s="21">
        <v>275916</v>
      </c>
      <c r="O2439" s="21">
        <v>284460</v>
      </c>
      <c r="P2439" s="21"/>
      <c r="Q2439" s="6"/>
      <c r="R2439" s="21">
        <v>-7148</v>
      </c>
      <c r="S2439" s="6"/>
      <c r="T2439" s="6"/>
      <c r="U2439" s="6"/>
      <c r="V2439" s="6"/>
      <c r="W2439" s="6"/>
      <c r="X2439" s="21"/>
      <c r="Y2439" s="38"/>
      <c r="Z2439" s="21">
        <v>11381</v>
      </c>
      <c r="AA2439" s="21">
        <v>2504</v>
      </c>
      <c r="AB2439" s="21"/>
      <c r="AC2439" s="21">
        <v>-33</v>
      </c>
      <c r="AD2439" s="6"/>
      <c r="AE2439" s="6"/>
      <c r="AF2439" s="6"/>
      <c r="AG2439" s="6"/>
      <c r="AH2439" s="21">
        <v>38</v>
      </c>
      <c r="AI2439" s="21">
        <v>38</v>
      </c>
      <c r="AJ2439" s="6"/>
      <c r="AK2439" s="6"/>
      <c r="AL2439" s="6"/>
      <c r="AM2439" s="6"/>
      <c r="AN2439" s="21"/>
      <c r="AO2439" s="21">
        <v>488</v>
      </c>
      <c r="AP2439" s="21"/>
      <c r="AQ2439" s="21">
        <v>67</v>
      </c>
      <c r="AR2439" s="21">
        <v>-421</v>
      </c>
      <c r="AS2439" s="6"/>
      <c r="AT2439" s="6"/>
      <c r="AU2439" s="6"/>
      <c r="AV2439" s="6"/>
      <c r="AW2439" s="21"/>
      <c r="AX2439" s="21"/>
      <c r="AY2439" s="6"/>
      <c r="AZ2439" s="21"/>
      <c r="BA2439" s="6"/>
      <c r="BB2439" s="6"/>
      <c r="BC2439" s="6"/>
      <c r="BD2439" s="6"/>
      <c r="BE2439" s="6"/>
      <c r="BF2439" s="6"/>
      <c r="BG2439" s="21"/>
      <c r="BH2439" s="6"/>
      <c r="BI2439" s="6"/>
      <c r="BJ2439" s="6"/>
      <c r="BK2439" s="21"/>
      <c r="BL2439" s="21"/>
      <c r="BM2439" s="21"/>
      <c r="BN2439" s="6"/>
      <c r="BO2439" s="6"/>
      <c r="BP2439" s="21"/>
      <c r="BQ2439" s="6"/>
      <c r="BR2439" s="21"/>
      <c r="BS2439" s="21">
        <v>269924</v>
      </c>
      <c r="BT2439" s="21">
        <v>-7148</v>
      </c>
      <c r="BU2439" s="21"/>
      <c r="BV2439" s="21">
        <v>11210</v>
      </c>
      <c r="BW2439" s="21"/>
    </row>
  </sheetData>
  <sheetProtection sheet="1" objects="1" scenarios="1"/>
  <autoFilter ref="A1:BW2439" xr:uid="{00000000-0009-0000-0000-000001000000}">
    <sortState xmlns:xlrd2="http://schemas.microsoft.com/office/spreadsheetml/2017/richdata2" ref="A2:BW2439">
      <sortCondition descending="1" ref="B1:B2439"/>
    </sortState>
  </autoFilter>
  <sortState xmlns:xlrd2="http://schemas.microsoft.com/office/spreadsheetml/2017/richdata2" ref="A120:BW1599">
    <sortCondition ref="B120:B1599"/>
    <sortCondition ref="A120:A1599"/>
  </sortState>
  <phoneticPr fontId="4" type="noConversion"/>
  <pageMargins left="0.7" right="0.7" top="0.75" bottom="0.75" header="0.3" footer="0.3"/>
  <pageSetup orientation="portrait" verticalDpi="0" r:id="rId1"/>
  <ignoredErrors>
    <ignoredError sqref="L41 L81 L119"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ADA95-7FF8-464E-8654-35F4BBF1AE44}">
  <dimension ref="A1:AD2439"/>
  <sheetViews>
    <sheetView workbookViewId="0">
      <pane xSplit="4" ySplit="1" topLeftCell="E2" activePane="bottomRight" state="frozen"/>
      <selection pane="bottomRight" activeCell="Q1799" sqref="Q1799"/>
      <selection pane="bottomLeft" activeCell="A3" sqref="A3"/>
      <selection pane="topRight" activeCell="E1" sqref="E1"/>
    </sheetView>
  </sheetViews>
  <sheetFormatPr defaultRowHeight="14.45"/>
  <cols>
    <col min="1" max="1" width="12.42578125" style="4" customWidth="1"/>
    <col min="2" max="2" width="12.42578125" style="18" customWidth="1"/>
    <col min="3" max="3" width="12.42578125" style="4" customWidth="1"/>
    <col min="4" max="4" width="12.42578125" style="5" customWidth="1"/>
    <col min="5" max="16" width="12.42578125" style="4" customWidth="1"/>
    <col min="17" max="18" width="12.42578125" style="43" customWidth="1"/>
    <col min="19" max="24" width="12.42578125" style="4" customWidth="1"/>
    <col min="25" max="27" width="12.42578125" customWidth="1"/>
    <col min="28" max="30" width="9.140625" style="51"/>
  </cols>
  <sheetData>
    <row r="1" spans="1:30" ht="72.599999999999994">
      <c r="A1" s="16" t="s">
        <v>24</v>
      </c>
      <c r="B1" s="44" t="s">
        <v>25</v>
      </c>
      <c r="C1" s="3" t="s">
        <v>26</v>
      </c>
      <c r="D1" s="40" t="s">
        <v>27</v>
      </c>
      <c r="E1" s="3" t="s">
        <v>28</v>
      </c>
      <c r="F1" s="3" t="s">
        <v>1251</v>
      </c>
      <c r="G1" s="3" t="s">
        <v>33</v>
      </c>
      <c r="H1" s="3" t="s">
        <v>35</v>
      </c>
      <c r="I1" s="3" t="s">
        <v>36</v>
      </c>
      <c r="J1" s="3" t="s">
        <v>37</v>
      </c>
      <c r="K1" s="3" t="s">
        <v>38</v>
      </c>
      <c r="L1" s="3" t="s">
        <v>39</v>
      </c>
      <c r="M1" s="3" t="s">
        <v>40</v>
      </c>
      <c r="N1" s="3" t="s">
        <v>41</v>
      </c>
      <c r="O1" s="3" t="s">
        <v>1252</v>
      </c>
      <c r="P1" s="3" t="s">
        <v>43</v>
      </c>
      <c r="Q1" s="45" t="s">
        <v>1253</v>
      </c>
      <c r="R1" s="45" t="s">
        <v>1254</v>
      </c>
      <c r="S1" s="3" t="s">
        <v>44</v>
      </c>
      <c r="T1" s="3" t="s">
        <v>45</v>
      </c>
      <c r="U1" s="3" t="s">
        <v>92</v>
      </c>
      <c r="V1" s="3" t="s">
        <v>93</v>
      </c>
      <c r="W1" s="3" t="s">
        <v>94</v>
      </c>
      <c r="X1" s="3" t="s">
        <v>95</v>
      </c>
      <c r="Y1" s="34" t="s">
        <v>85</v>
      </c>
      <c r="Z1" s="34" t="s">
        <v>86</v>
      </c>
      <c r="AA1" s="3" t="s">
        <v>81</v>
      </c>
      <c r="AB1" s="53" t="s">
        <v>1255</v>
      </c>
      <c r="AC1" s="53" t="s">
        <v>1256</v>
      </c>
      <c r="AD1" s="53" t="s">
        <v>1257</v>
      </c>
    </row>
    <row r="2" spans="1:30">
      <c r="A2" s="16" t="s">
        <v>98</v>
      </c>
      <c r="B2" s="44">
        <v>46063</v>
      </c>
      <c r="C2" s="3" t="s">
        <v>99</v>
      </c>
      <c r="D2" s="40">
        <v>2026</v>
      </c>
      <c r="E2" s="3">
        <v>8610</v>
      </c>
      <c r="F2" s="3">
        <v>467</v>
      </c>
      <c r="G2" s="3">
        <v>2390</v>
      </c>
      <c r="H2" s="3">
        <v>8667</v>
      </c>
      <c r="I2" s="3">
        <v>2447</v>
      </c>
      <c r="J2" s="3">
        <v>2390</v>
      </c>
      <c r="K2" s="3">
        <v>0</v>
      </c>
      <c r="L2" s="3">
        <v>0</v>
      </c>
      <c r="M2" s="3">
        <v>57</v>
      </c>
      <c r="N2" s="3">
        <v>3</v>
      </c>
      <c r="O2" s="3">
        <v>20</v>
      </c>
      <c r="P2" s="3">
        <v>33</v>
      </c>
      <c r="Q2" s="45">
        <f>P2/I2</f>
        <v>1.3485901103391908E-2</v>
      </c>
      <c r="R2" s="45">
        <f>Table1[[#This Row],[Ballots Rejected - Late Postmark]]/Table1[[#This Row],[Ballots Rejected]]</f>
        <v>0.57894736842105265</v>
      </c>
      <c r="S2" s="3">
        <v>0</v>
      </c>
      <c r="T2" s="3">
        <v>1</v>
      </c>
      <c r="U2" s="3">
        <v>2441</v>
      </c>
      <c r="V2" s="3">
        <v>2385</v>
      </c>
      <c r="W2" s="3">
        <v>56</v>
      </c>
      <c r="X2" s="3">
        <v>8597</v>
      </c>
      <c r="Y2">
        <v>1285</v>
      </c>
      <c r="Z2">
        <v>1161</v>
      </c>
      <c r="AA2" s="3">
        <v>1</v>
      </c>
      <c r="AB2" s="54">
        <f>Table1[[#This Row],[ Received by dropbox]]/Table1[[#This Row],[Ballots Returned]]</f>
        <v>0.52513281569268488</v>
      </c>
      <c r="AC2" s="54">
        <f>Table1[[#This Row],[Received by mail]]/Table1[[#This Row],[Ballots Returned]]</f>
        <v>0.47445852063751531</v>
      </c>
      <c r="AD2" s="54">
        <f>Table1[[#This Row],[ Received by Email or Fax]]/Table1[[#This Row],[Ballots Returned]]</f>
        <v>4.086636697997548E-4</v>
      </c>
    </row>
    <row r="3" spans="1:30">
      <c r="A3" s="16" t="s">
        <v>101</v>
      </c>
      <c r="B3" s="44">
        <v>46063</v>
      </c>
      <c r="C3" s="3" t="s">
        <v>99</v>
      </c>
      <c r="D3" s="40">
        <v>2026</v>
      </c>
      <c r="E3" s="3">
        <v>12468</v>
      </c>
      <c r="F3" s="3">
        <v>1352</v>
      </c>
      <c r="G3" s="3">
        <v>4346</v>
      </c>
      <c r="H3" s="3">
        <v>12617</v>
      </c>
      <c r="I3" s="3">
        <v>4479</v>
      </c>
      <c r="J3" s="3">
        <v>4346</v>
      </c>
      <c r="K3" s="3">
        <v>0</v>
      </c>
      <c r="L3" s="3">
        <v>0</v>
      </c>
      <c r="M3" s="3">
        <v>133</v>
      </c>
      <c r="N3" s="3">
        <v>8</v>
      </c>
      <c r="O3" s="3">
        <v>11</v>
      </c>
      <c r="P3" s="3">
        <v>112</v>
      </c>
      <c r="Q3" s="45">
        <f>P3/I3</f>
        <v>2.5005581603036391E-2</v>
      </c>
      <c r="R3" s="45">
        <f>Table1[[#This Row],[Ballots Rejected - Late Postmark]]/Table1[[#This Row],[Ballots Rejected]]</f>
        <v>0.84210526315789469</v>
      </c>
      <c r="S3" s="3">
        <v>0</v>
      </c>
      <c r="T3" s="3">
        <v>2</v>
      </c>
      <c r="U3" s="3">
        <v>4474</v>
      </c>
      <c r="V3" s="3">
        <v>4341</v>
      </c>
      <c r="W3" s="3">
        <v>133</v>
      </c>
      <c r="X3" s="3">
        <v>12540</v>
      </c>
      <c r="Y3">
        <v>2292</v>
      </c>
      <c r="Z3">
        <v>2185</v>
      </c>
      <c r="AA3" s="3">
        <v>2</v>
      </c>
      <c r="AB3" s="54">
        <f>Table1[[#This Row],[ Received by dropbox]]/Table1[[#This Row],[Ballots Returned]]</f>
        <v>0.51172136637642329</v>
      </c>
      <c r="AC3" s="54">
        <f>Table1[[#This Row],[Received by mail]]/Table1[[#This Row],[Ballots Returned]]</f>
        <v>0.48783210538066535</v>
      </c>
      <c r="AD3" s="54">
        <f>Table1[[#This Row],[ Received by Email or Fax]]/Table1[[#This Row],[Ballots Returned]]</f>
        <v>4.4652824291136416E-4</v>
      </c>
    </row>
    <row r="4" spans="1:30">
      <c r="A4" s="16" t="s">
        <v>103</v>
      </c>
      <c r="B4" s="44">
        <v>46063</v>
      </c>
      <c r="C4" s="3" t="s">
        <v>99</v>
      </c>
      <c r="D4" s="40">
        <v>2026</v>
      </c>
      <c r="E4" s="3">
        <v>119005</v>
      </c>
      <c r="F4" s="3">
        <v>8967</v>
      </c>
      <c r="G4" s="3">
        <v>36833</v>
      </c>
      <c r="H4" s="3">
        <v>119754</v>
      </c>
      <c r="I4" s="3">
        <v>37610</v>
      </c>
      <c r="J4" s="3">
        <v>36833</v>
      </c>
      <c r="K4" s="3">
        <v>0</v>
      </c>
      <c r="L4" s="3">
        <v>0</v>
      </c>
      <c r="M4" s="3">
        <v>777</v>
      </c>
      <c r="N4" s="3">
        <v>113</v>
      </c>
      <c r="O4" s="3">
        <v>80</v>
      </c>
      <c r="P4" s="3">
        <v>572</v>
      </c>
      <c r="Q4" s="45">
        <f>P4/I4</f>
        <v>1.5208721084817868E-2</v>
      </c>
      <c r="R4" s="45">
        <f>Table1[[#This Row],[Ballots Rejected - Late Postmark]]/Table1[[#This Row],[Ballots Rejected]]</f>
        <v>0.73616473616473621</v>
      </c>
      <c r="S4" s="3">
        <v>0</v>
      </c>
      <c r="T4" s="3">
        <v>12</v>
      </c>
      <c r="U4" s="3">
        <v>37495</v>
      </c>
      <c r="V4" s="3">
        <v>36726</v>
      </c>
      <c r="W4" s="3">
        <v>769</v>
      </c>
      <c r="X4" s="3">
        <v>118581</v>
      </c>
      <c r="Y4">
        <v>22069</v>
      </c>
      <c r="Z4">
        <v>15513</v>
      </c>
      <c r="AA4" s="3">
        <v>28</v>
      </c>
      <c r="AB4" s="54">
        <f>Table1[[#This Row],[ Received by dropbox]]/Table1[[#This Row],[Ballots Returned]]</f>
        <v>0.58678542940707257</v>
      </c>
      <c r="AC4" s="54">
        <f>Table1[[#This Row],[Received by mail]]/Table1[[#This Row],[Ballots Returned]]</f>
        <v>0.41247008774262162</v>
      </c>
      <c r="AD4" s="54">
        <f>Table1[[#This Row],[ Received by Email or Fax]]/Table1[[#This Row],[Ballots Returned]]</f>
        <v>7.4448285030576978E-4</v>
      </c>
    </row>
    <row r="5" spans="1:30">
      <c r="A5" s="16" t="s">
        <v>105</v>
      </c>
      <c r="B5" s="44">
        <v>46063</v>
      </c>
      <c r="C5" s="3" t="s">
        <v>99</v>
      </c>
      <c r="D5" s="40">
        <v>2026</v>
      </c>
      <c r="E5" s="3">
        <v>54657</v>
      </c>
      <c r="F5" s="3">
        <v>3144</v>
      </c>
      <c r="G5" s="3">
        <v>16389</v>
      </c>
      <c r="H5" s="3">
        <v>55108</v>
      </c>
      <c r="I5" s="3">
        <v>16835</v>
      </c>
      <c r="J5" s="3">
        <v>16389</v>
      </c>
      <c r="K5" s="3">
        <v>8</v>
      </c>
      <c r="L5" s="3">
        <v>8</v>
      </c>
      <c r="M5" s="3">
        <v>438</v>
      </c>
      <c r="N5" s="3">
        <v>65</v>
      </c>
      <c r="O5" s="3">
        <v>27</v>
      </c>
      <c r="P5" s="3">
        <v>339</v>
      </c>
      <c r="Q5" s="45">
        <f>P5/I5</f>
        <v>2.0136620136620136E-2</v>
      </c>
      <c r="R5" s="45">
        <f>Table1[[#This Row],[Ballots Rejected - Late Postmark]]/Table1[[#This Row],[Ballots Rejected]]</f>
        <v>0.77397260273972601</v>
      </c>
      <c r="S5" s="3">
        <v>0</v>
      </c>
      <c r="T5" s="3">
        <v>7</v>
      </c>
      <c r="U5" s="3">
        <v>16810</v>
      </c>
      <c r="V5" s="3">
        <v>16365</v>
      </c>
      <c r="W5" s="3">
        <v>437</v>
      </c>
      <c r="X5" s="3">
        <v>54593</v>
      </c>
      <c r="Y5">
        <v>8823</v>
      </c>
      <c r="Z5">
        <v>8002</v>
      </c>
      <c r="AA5" s="3">
        <v>10</v>
      </c>
      <c r="AB5" s="54">
        <f>Table1[[#This Row],[ Received by dropbox]]/Table1[[#This Row],[Ballots Returned]]</f>
        <v>0.52408672408672408</v>
      </c>
      <c r="AC5" s="54">
        <f>Table1[[#This Row],[Received by mail]]/Table1[[#This Row],[Ballots Returned]]</f>
        <v>0.47531927531927531</v>
      </c>
      <c r="AD5" s="54">
        <f>Table1[[#This Row],[ Received by Email or Fax]]/Table1[[#This Row],[Ballots Returned]]</f>
        <v>5.9400059400059396E-4</v>
      </c>
    </row>
    <row r="6" spans="1:30">
      <c r="A6" s="16" t="s">
        <v>107</v>
      </c>
      <c r="B6" s="44">
        <v>46063</v>
      </c>
      <c r="C6" s="3" t="s">
        <v>99</v>
      </c>
      <c r="D6" s="40">
        <v>2026</v>
      </c>
      <c r="E6" s="3">
        <v>0</v>
      </c>
      <c r="F6" s="3">
        <v>0</v>
      </c>
      <c r="G6" s="3">
        <v>0</v>
      </c>
      <c r="H6" s="3">
        <v>0</v>
      </c>
      <c r="I6" s="3">
        <v>0</v>
      </c>
      <c r="J6" s="3">
        <v>0</v>
      </c>
      <c r="K6" s="3">
        <v>0</v>
      </c>
      <c r="L6" s="3">
        <v>0</v>
      </c>
      <c r="M6" s="3">
        <v>0</v>
      </c>
      <c r="N6" s="3">
        <v>0</v>
      </c>
      <c r="O6" s="3">
        <v>0</v>
      </c>
      <c r="P6" s="3">
        <v>0</v>
      </c>
      <c r="Q6" s="45"/>
      <c r="R6" s="45" t="e">
        <f>Table1[[#This Row],[Ballots Rejected - Late Postmark]]/Table1[[#This Row],[Ballots Rejected]]</f>
        <v>#DIV/0!</v>
      </c>
      <c r="S6" s="3">
        <v>0</v>
      </c>
      <c r="T6" s="3">
        <v>0</v>
      </c>
      <c r="U6" s="3">
        <v>0</v>
      </c>
      <c r="V6" s="3">
        <v>0</v>
      </c>
      <c r="W6" s="3">
        <v>0</v>
      </c>
      <c r="X6" s="3">
        <v>0</v>
      </c>
      <c r="Y6">
        <v>0</v>
      </c>
      <c r="Z6">
        <v>0</v>
      </c>
      <c r="AA6" s="1">
        <v>0</v>
      </c>
      <c r="AB6" s="54" t="e">
        <f>Table1[[#This Row],[ Received by dropbox]]/Table1[[#This Row],[Ballots Returned]]</f>
        <v>#DIV/0!</v>
      </c>
      <c r="AC6" s="54" t="e">
        <f>Table1[[#This Row],[Received by mail]]/Table1[[#This Row],[Ballots Returned]]</f>
        <v>#DIV/0!</v>
      </c>
      <c r="AD6" s="54" t="e">
        <f>Table1[[#This Row],[ Received by Email or Fax]]/Table1[[#This Row],[Ballots Returned]]</f>
        <v>#DIV/0!</v>
      </c>
    </row>
    <row r="7" spans="1:30">
      <c r="A7" s="16" t="s">
        <v>109</v>
      </c>
      <c r="B7" s="44">
        <v>46063</v>
      </c>
      <c r="C7" s="3" t="s">
        <v>99</v>
      </c>
      <c r="D7" s="40">
        <v>2026</v>
      </c>
      <c r="E7" s="3">
        <v>86669</v>
      </c>
      <c r="F7" s="3">
        <v>5591</v>
      </c>
      <c r="G7" s="3">
        <v>33692</v>
      </c>
      <c r="H7" s="3">
        <v>87444</v>
      </c>
      <c r="I7" s="3">
        <v>34043</v>
      </c>
      <c r="J7" s="3">
        <v>33692</v>
      </c>
      <c r="K7" s="3">
        <v>0</v>
      </c>
      <c r="L7" s="3">
        <v>0</v>
      </c>
      <c r="M7" s="3">
        <v>351</v>
      </c>
      <c r="N7" s="3">
        <v>92</v>
      </c>
      <c r="O7" s="3">
        <v>114</v>
      </c>
      <c r="P7" s="3">
        <v>130</v>
      </c>
      <c r="Q7" s="45">
        <f t="shared" ref="Q7:Q37" si="0">P7/I7</f>
        <v>3.8186998795640809E-3</v>
      </c>
      <c r="R7" s="45">
        <f>Table1[[#This Row],[Ballots Rejected - Late Postmark]]/Table1[[#This Row],[Ballots Rejected]]</f>
        <v>0.37037037037037035</v>
      </c>
      <c r="S7" s="3">
        <v>0</v>
      </c>
      <c r="T7" s="3">
        <v>15</v>
      </c>
      <c r="U7" s="3">
        <v>33893</v>
      </c>
      <c r="V7" s="3">
        <v>33543</v>
      </c>
      <c r="W7" s="3">
        <v>350</v>
      </c>
      <c r="X7" s="3">
        <v>86348</v>
      </c>
      <c r="Y7">
        <v>20961</v>
      </c>
      <c r="Z7">
        <v>13058</v>
      </c>
      <c r="AA7" s="3">
        <v>24</v>
      </c>
      <c r="AB7" s="54">
        <f>Table1[[#This Row],[ Received by dropbox]]/Table1[[#This Row],[Ballots Returned]]</f>
        <v>0.61572129365802075</v>
      </c>
      <c r="AC7" s="54">
        <f>Table1[[#This Row],[Received by mail]]/Table1[[#This Row],[Ballots Returned]]</f>
        <v>0.38357371559498282</v>
      </c>
      <c r="AD7" s="54">
        <f>Table1[[#This Row],[ Received by Email or Fax]]/Table1[[#This Row],[Ballots Returned]]</f>
        <v>7.0499074699644567E-4</v>
      </c>
    </row>
    <row r="8" spans="1:30">
      <c r="A8" s="16" t="s">
        <v>111</v>
      </c>
      <c r="B8" s="44">
        <v>46063</v>
      </c>
      <c r="C8" s="3" t="s">
        <v>99</v>
      </c>
      <c r="D8" s="40">
        <v>2026</v>
      </c>
      <c r="E8" s="3">
        <v>87</v>
      </c>
      <c r="F8" s="3">
        <v>1</v>
      </c>
      <c r="G8" s="3">
        <v>46</v>
      </c>
      <c r="H8" s="3">
        <v>88</v>
      </c>
      <c r="I8" s="3">
        <v>47</v>
      </c>
      <c r="J8" s="3">
        <v>46</v>
      </c>
      <c r="K8" s="3">
        <v>0</v>
      </c>
      <c r="L8" s="3">
        <v>0</v>
      </c>
      <c r="M8" s="3">
        <v>1</v>
      </c>
      <c r="N8" s="3">
        <v>1</v>
      </c>
      <c r="O8" s="3">
        <v>0</v>
      </c>
      <c r="P8" s="3">
        <v>0</v>
      </c>
      <c r="Q8" s="45">
        <f t="shared" si="0"/>
        <v>0</v>
      </c>
      <c r="R8" s="45">
        <f>Table1[[#This Row],[Ballots Rejected - Late Postmark]]/Table1[[#This Row],[Ballots Rejected]]</f>
        <v>0</v>
      </c>
      <c r="S8" s="3">
        <v>0</v>
      </c>
      <c r="T8" s="3">
        <v>0</v>
      </c>
      <c r="U8" s="3">
        <v>47</v>
      </c>
      <c r="V8" s="3">
        <v>46</v>
      </c>
      <c r="W8" s="3">
        <v>1</v>
      </c>
      <c r="X8" s="3">
        <v>88</v>
      </c>
      <c r="Y8">
        <v>7</v>
      </c>
      <c r="Z8">
        <v>40</v>
      </c>
      <c r="AA8" s="3">
        <v>0</v>
      </c>
      <c r="AB8" s="54">
        <f>Table1[[#This Row],[ Received by dropbox]]/Table1[[#This Row],[Ballots Returned]]</f>
        <v>0.14893617021276595</v>
      </c>
      <c r="AC8" s="54">
        <f>Table1[[#This Row],[Received by mail]]/Table1[[#This Row],[Ballots Returned]]</f>
        <v>0.85106382978723405</v>
      </c>
      <c r="AD8" s="54">
        <f>Table1[[#This Row],[ Received by Email or Fax]]/Table1[[#This Row],[Ballots Returned]]</f>
        <v>0</v>
      </c>
    </row>
    <row r="9" spans="1:30">
      <c r="A9" s="16" t="s">
        <v>113</v>
      </c>
      <c r="B9" s="44">
        <v>46063</v>
      </c>
      <c r="C9" s="3" t="s">
        <v>99</v>
      </c>
      <c r="D9" s="40">
        <v>2026</v>
      </c>
      <c r="E9" s="3">
        <v>37410</v>
      </c>
      <c r="F9" s="3">
        <v>2800</v>
      </c>
      <c r="G9" s="3">
        <v>11575</v>
      </c>
      <c r="H9" s="3">
        <v>37602</v>
      </c>
      <c r="I9" s="3">
        <v>11714</v>
      </c>
      <c r="J9" s="3">
        <v>11575</v>
      </c>
      <c r="K9" s="3">
        <v>0</v>
      </c>
      <c r="L9" s="3">
        <v>0</v>
      </c>
      <c r="M9" s="3">
        <v>139</v>
      </c>
      <c r="N9" s="3">
        <v>20</v>
      </c>
      <c r="O9" s="3">
        <v>27</v>
      </c>
      <c r="P9" s="3">
        <v>91</v>
      </c>
      <c r="Q9" s="45">
        <f t="shared" si="0"/>
        <v>7.7684821581014175E-3</v>
      </c>
      <c r="R9" s="45">
        <f>Table1[[#This Row],[Ballots Rejected - Late Postmark]]/Table1[[#This Row],[Ballots Rejected]]</f>
        <v>0.65467625899280579</v>
      </c>
      <c r="S9" s="3">
        <v>0</v>
      </c>
      <c r="T9" s="3">
        <v>1</v>
      </c>
      <c r="U9" s="3">
        <v>11685</v>
      </c>
      <c r="V9" s="3">
        <v>11546</v>
      </c>
      <c r="W9" s="3">
        <v>139</v>
      </c>
      <c r="X9" s="3">
        <v>37219</v>
      </c>
      <c r="Y9">
        <v>7216</v>
      </c>
      <c r="Z9">
        <v>4491</v>
      </c>
      <c r="AA9" s="3">
        <v>7</v>
      </c>
      <c r="AB9" s="54">
        <f>Table1[[#This Row],[ Received by dropbox]]/Table1[[#This Row],[Ballots Returned]]</f>
        <v>0.61601502475670133</v>
      </c>
      <c r="AC9" s="54">
        <f>Table1[[#This Row],[Received by mail]]/Table1[[#This Row],[Ballots Returned]]</f>
        <v>0.38338739969267543</v>
      </c>
      <c r="AD9" s="54">
        <f>Table1[[#This Row],[ Received by Email or Fax]]/Table1[[#This Row],[Ballots Returned]]</f>
        <v>5.9757555062318597E-4</v>
      </c>
    </row>
    <row r="10" spans="1:30">
      <c r="A10" s="16" t="s">
        <v>115</v>
      </c>
      <c r="B10" s="44">
        <v>46063</v>
      </c>
      <c r="C10" s="3" t="s">
        <v>99</v>
      </c>
      <c r="D10" s="40">
        <v>2026</v>
      </c>
      <c r="E10" s="3">
        <v>28347</v>
      </c>
      <c r="F10" s="3">
        <v>1230</v>
      </c>
      <c r="G10" s="3">
        <v>8004</v>
      </c>
      <c r="H10" s="3">
        <v>28723</v>
      </c>
      <c r="I10" s="3">
        <v>8176</v>
      </c>
      <c r="J10" s="3">
        <v>8004</v>
      </c>
      <c r="K10" s="3">
        <v>14</v>
      </c>
      <c r="L10" s="3">
        <v>14</v>
      </c>
      <c r="M10" s="3">
        <v>158</v>
      </c>
      <c r="N10" s="3">
        <v>21</v>
      </c>
      <c r="O10" s="3">
        <v>7</v>
      </c>
      <c r="P10" s="3">
        <v>130</v>
      </c>
      <c r="Q10" s="45">
        <f t="shared" si="0"/>
        <v>1.5900195694716242E-2</v>
      </c>
      <c r="R10" s="45">
        <f>Table1[[#This Row],[Ballots Rejected - Late Postmark]]/Table1[[#This Row],[Ballots Rejected]]</f>
        <v>0.82278481012658233</v>
      </c>
      <c r="S10" s="3">
        <v>0</v>
      </c>
      <c r="T10" s="3">
        <v>0</v>
      </c>
      <c r="U10" s="3">
        <v>8155</v>
      </c>
      <c r="V10" s="3">
        <v>7983</v>
      </c>
      <c r="W10" s="3">
        <v>158</v>
      </c>
      <c r="X10" s="3">
        <v>28508</v>
      </c>
      <c r="Y10">
        <v>4552</v>
      </c>
      <c r="Z10">
        <v>3620</v>
      </c>
      <c r="AA10" s="3">
        <v>4</v>
      </c>
      <c r="AB10" s="54">
        <f>Table1[[#This Row],[ Received by dropbox]]/Table1[[#This Row],[Ballots Returned]]</f>
        <v>0.55675146771037187</v>
      </c>
      <c r="AC10" s="54">
        <f>Table1[[#This Row],[Received by mail]]/Table1[[#This Row],[Ballots Returned]]</f>
        <v>0.44275929549902154</v>
      </c>
      <c r="AD10" s="54">
        <f>Table1[[#This Row],[ Received by Email or Fax]]/Table1[[#This Row],[Ballots Returned]]</f>
        <v>4.8923679060665359E-4</v>
      </c>
    </row>
    <row r="11" spans="1:30">
      <c r="A11" s="16" t="s">
        <v>117</v>
      </c>
      <c r="B11" s="44">
        <v>46063</v>
      </c>
      <c r="C11" s="3" t="s">
        <v>99</v>
      </c>
      <c r="D11" s="40">
        <v>2026</v>
      </c>
      <c r="E11" s="3">
        <v>3652</v>
      </c>
      <c r="F11" s="3">
        <v>342</v>
      </c>
      <c r="G11" s="3">
        <v>1584</v>
      </c>
      <c r="H11" s="3">
        <v>3679</v>
      </c>
      <c r="I11" s="3">
        <v>1611</v>
      </c>
      <c r="J11" s="3">
        <v>1584</v>
      </c>
      <c r="K11" s="3">
        <v>0</v>
      </c>
      <c r="L11" s="3">
        <v>0</v>
      </c>
      <c r="M11" s="3">
        <v>27</v>
      </c>
      <c r="N11" s="3">
        <v>3</v>
      </c>
      <c r="O11" s="3">
        <v>2</v>
      </c>
      <c r="P11" s="3">
        <v>22</v>
      </c>
      <c r="Q11" s="45">
        <f t="shared" si="0"/>
        <v>1.3656114214773432E-2</v>
      </c>
      <c r="R11" s="45">
        <f>Table1[[#This Row],[Ballots Rejected - Late Postmark]]/Table1[[#This Row],[Ballots Rejected]]</f>
        <v>0.81481481481481477</v>
      </c>
      <c r="S11" s="3">
        <v>0</v>
      </c>
      <c r="T11" s="3">
        <v>0</v>
      </c>
      <c r="U11" s="3">
        <v>1606</v>
      </c>
      <c r="V11" s="3">
        <v>1579</v>
      </c>
      <c r="W11" s="3">
        <v>27</v>
      </c>
      <c r="X11" s="3">
        <v>3644</v>
      </c>
      <c r="Y11">
        <v>552</v>
      </c>
      <c r="Z11">
        <v>1059</v>
      </c>
      <c r="AA11" s="3">
        <v>0</v>
      </c>
      <c r="AB11" s="54">
        <f>Table1[[#This Row],[ Received by dropbox]]/Table1[[#This Row],[Ballots Returned]]</f>
        <v>0.34264432029795161</v>
      </c>
      <c r="AC11" s="54">
        <f>Table1[[#This Row],[Received by mail]]/Table1[[#This Row],[Ballots Returned]]</f>
        <v>0.65735567970204845</v>
      </c>
      <c r="AD11" s="54">
        <f>Table1[[#This Row],[ Received by Email or Fax]]/Table1[[#This Row],[Ballots Returned]]</f>
        <v>0</v>
      </c>
    </row>
    <row r="12" spans="1:30">
      <c r="A12" s="16" t="s">
        <v>119</v>
      </c>
      <c r="B12" s="44">
        <v>46063</v>
      </c>
      <c r="C12" s="3" t="s">
        <v>99</v>
      </c>
      <c r="D12" s="40">
        <v>2026</v>
      </c>
      <c r="E12" s="3">
        <v>48801</v>
      </c>
      <c r="F12" s="3">
        <v>2588</v>
      </c>
      <c r="G12" s="3">
        <v>12193</v>
      </c>
      <c r="H12" s="3">
        <v>49445</v>
      </c>
      <c r="I12" s="3">
        <v>12599</v>
      </c>
      <c r="J12" s="3">
        <v>12193</v>
      </c>
      <c r="K12" s="3">
        <v>2</v>
      </c>
      <c r="L12" s="3">
        <v>2</v>
      </c>
      <c r="M12" s="3">
        <v>404</v>
      </c>
      <c r="N12" s="3">
        <v>32</v>
      </c>
      <c r="O12" s="3">
        <v>61</v>
      </c>
      <c r="P12" s="3">
        <v>298</v>
      </c>
      <c r="Q12" s="45">
        <f t="shared" si="0"/>
        <v>2.3652670846892612E-2</v>
      </c>
      <c r="R12" s="45">
        <f>Table1[[#This Row],[Ballots Rejected - Late Postmark]]/Table1[[#This Row],[Ballots Rejected]]</f>
        <v>0.73762376237623761</v>
      </c>
      <c r="S12" s="3">
        <v>0</v>
      </c>
      <c r="T12" s="3">
        <v>13</v>
      </c>
      <c r="U12" s="3">
        <v>12559</v>
      </c>
      <c r="V12" s="3">
        <v>12153</v>
      </c>
      <c r="W12" s="3">
        <v>404</v>
      </c>
      <c r="X12" s="3">
        <v>48996</v>
      </c>
      <c r="Y12">
        <v>6917</v>
      </c>
      <c r="Z12">
        <v>5679</v>
      </c>
      <c r="AA12" s="3">
        <v>3</v>
      </c>
      <c r="AB12" s="54">
        <f>Table1[[#This Row],[ Received by dropbox]]/Table1[[#This Row],[Ballots Returned]]</f>
        <v>0.54901182633542345</v>
      </c>
      <c r="AC12" s="54">
        <f>Table1[[#This Row],[Received by mail]]/Table1[[#This Row],[Ballots Returned]]</f>
        <v>0.45075005952853403</v>
      </c>
      <c r="AD12" s="54">
        <f>Table1[[#This Row],[ Received by Email or Fax]]/Table1[[#This Row],[Ballots Returned]]</f>
        <v>2.3811413604254305E-4</v>
      </c>
    </row>
    <row r="13" spans="1:30">
      <c r="A13" s="16" t="s">
        <v>121</v>
      </c>
      <c r="B13" s="44">
        <v>46063</v>
      </c>
      <c r="C13" s="3" t="s">
        <v>99</v>
      </c>
      <c r="D13" s="40">
        <v>2026</v>
      </c>
      <c r="E13" s="3">
        <v>34</v>
      </c>
      <c r="F13" s="3">
        <v>1</v>
      </c>
      <c r="G13" s="3">
        <v>4</v>
      </c>
      <c r="H13" s="3">
        <v>34</v>
      </c>
      <c r="I13" s="3">
        <v>5</v>
      </c>
      <c r="J13" s="3">
        <v>4</v>
      </c>
      <c r="K13" s="3">
        <v>0</v>
      </c>
      <c r="L13" s="3">
        <v>0</v>
      </c>
      <c r="M13" s="3">
        <v>1</v>
      </c>
      <c r="N13" s="3">
        <v>0</v>
      </c>
      <c r="O13" s="3">
        <v>0</v>
      </c>
      <c r="P13" s="3">
        <v>1</v>
      </c>
      <c r="Q13" s="45">
        <f t="shared" si="0"/>
        <v>0.2</v>
      </c>
      <c r="R13" s="45">
        <f>Table1[[#This Row],[Ballots Rejected - Late Postmark]]/Table1[[#This Row],[Ballots Rejected]]</f>
        <v>1</v>
      </c>
      <c r="S13" s="3">
        <v>0</v>
      </c>
      <c r="T13" s="3">
        <v>0</v>
      </c>
      <c r="U13" s="3">
        <v>5</v>
      </c>
      <c r="V13" s="3">
        <v>4</v>
      </c>
      <c r="W13" s="3">
        <v>1</v>
      </c>
      <c r="X13" s="3">
        <v>34</v>
      </c>
      <c r="Y13">
        <v>0</v>
      </c>
      <c r="Z13">
        <v>5</v>
      </c>
      <c r="AA13" s="3">
        <v>0</v>
      </c>
      <c r="AB13" s="54">
        <f>Table1[[#This Row],[ Received by dropbox]]/Table1[[#This Row],[Ballots Returned]]</f>
        <v>0</v>
      </c>
      <c r="AC13" s="54">
        <f>Table1[[#This Row],[Received by mail]]/Table1[[#This Row],[Ballots Returned]]</f>
        <v>1</v>
      </c>
      <c r="AD13" s="54">
        <f>Table1[[#This Row],[ Received by Email or Fax]]/Table1[[#This Row],[Ballots Returned]]</f>
        <v>0</v>
      </c>
    </row>
    <row r="14" spans="1:30">
      <c r="A14" s="16" t="s">
        <v>123</v>
      </c>
      <c r="B14" s="44">
        <v>46063</v>
      </c>
      <c r="C14" s="3" t="s">
        <v>99</v>
      </c>
      <c r="D14" s="40">
        <v>2026</v>
      </c>
      <c r="E14" s="3">
        <v>21687</v>
      </c>
      <c r="F14" s="3">
        <v>1448</v>
      </c>
      <c r="G14" s="3">
        <v>6944</v>
      </c>
      <c r="H14" s="3">
        <v>21932</v>
      </c>
      <c r="I14" s="3">
        <v>7233</v>
      </c>
      <c r="J14" s="3">
        <v>6944</v>
      </c>
      <c r="K14" s="3">
        <v>5</v>
      </c>
      <c r="L14" s="3">
        <v>0</v>
      </c>
      <c r="M14" s="3">
        <v>284</v>
      </c>
      <c r="N14" s="3">
        <v>30</v>
      </c>
      <c r="O14" s="3">
        <v>69</v>
      </c>
      <c r="P14" s="3">
        <v>185</v>
      </c>
      <c r="Q14" s="45">
        <f t="shared" si="0"/>
        <v>2.5577215539886632E-2</v>
      </c>
      <c r="R14" s="45">
        <f>Table1[[#This Row],[Ballots Rejected - Late Postmark]]/Table1[[#This Row],[Ballots Rejected]]</f>
        <v>0.65140845070422537</v>
      </c>
      <c r="S14" s="3">
        <v>0</v>
      </c>
      <c r="T14" s="3">
        <v>0</v>
      </c>
      <c r="U14" s="3">
        <v>7217</v>
      </c>
      <c r="V14" s="3">
        <v>6929</v>
      </c>
      <c r="W14" s="3">
        <v>283</v>
      </c>
      <c r="X14" s="3">
        <v>21725</v>
      </c>
      <c r="Y14">
        <v>3571</v>
      </c>
      <c r="Z14">
        <v>3660</v>
      </c>
      <c r="AA14" s="3">
        <v>2</v>
      </c>
      <c r="AB14" s="54">
        <f>Table1[[#This Row],[ Received by dropbox]]/Table1[[#This Row],[Ballots Returned]]</f>
        <v>0.49370938752937921</v>
      </c>
      <c r="AC14" s="54">
        <f>Table1[[#This Row],[Received by mail]]/Table1[[#This Row],[Ballots Returned]]</f>
        <v>0.50601410203235175</v>
      </c>
      <c r="AD14" s="54">
        <f>Table1[[#This Row],[ Received by Email or Fax]]/Table1[[#This Row],[Ballots Returned]]</f>
        <v>2.7651043826904464E-4</v>
      </c>
    </row>
    <row r="15" spans="1:30">
      <c r="A15" s="16" t="s">
        <v>125</v>
      </c>
      <c r="B15" s="44">
        <v>46063</v>
      </c>
      <c r="C15" s="3" t="s">
        <v>99</v>
      </c>
      <c r="D15" s="40">
        <v>2026</v>
      </c>
      <c r="E15" s="3">
        <v>30618</v>
      </c>
      <c r="F15" s="3">
        <v>1447</v>
      </c>
      <c r="G15" s="3">
        <v>9196</v>
      </c>
      <c r="H15" s="3">
        <v>31250</v>
      </c>
      <c r="I15" s="3">
        <v>9481</v>
      </c>
      <c r="J15" s="3">
        <v>9196</v>
      </c>
      <c r="K15" s="3">
        <v>0</v>
      </c>
      <c r="L15" s="3">
        <v>0</v>
      </c>
      <c r="M15" s="3">
        <v>285</v>
      </c>
      <c r="N15" s="3">
        <v>53</v>
      </c>
      <c r="O15" s="3">
        <v>16</v>
      </c>
      <c r="P15" s="3">
        <v>216</v>
      </c>
      <c r="Q15" s="45">
        <f t="shared" si="0"/>
        <v>2.2782406919101359E-2</v>
      </c>
      <c r="R15" s="45">
        <f>Table1[[#This Row],[Ballots Rejected - Late Postmark]]/Table1[[#This Row],[Ballots Rejected]]</f>
        <v>0.75789473684210529</v>
      </c>
      <c r="S15" s="3">
        <v>0</v>
      </c>
      <c r="T15" s="3">
        <v>0</v>
      </c>
      <c r="U15" s="3">
        <v>9468</v>
      </c>
      <c r="V15" s="3">
        <v>9183</v>
      </c>
      <c r="W15" s="3">
        <v>285</v>
      </c>
      <c r="X15" s="3">
        <v>31073</v>
      </c>
      <c r="Y15">
        <v>4151</v>
      </c>
      <c r="Z15">
        <v>5326</v>
      </c>
      <c r="AA15" s="3">
        <v>4</v>
      </c>
      <c r="AB15" s="54">
        <f>Table1[[#This Row],[ Received by dropbox]]/Table1[[#This Row],[Ballots Returned]]</f>
        <v>0.43782301444995253</v>
      </c>
      <c r="AC15" s="54">
        <f>Table1[[#This Row],[Received by mail]]/Table1[[#This Row],[Ballots Returned]]</f>
        <v>0.56175508912561967</v>
      </c>
      <c r="AD15" s="54">
        <f>Table1[[#This Row],[ Received by Email or Fax]]/Table1[[#This Row],[Ballots Returned]]</f>
        <v>4.2189642442780296E-4</v>
      </c>
    </row>
    <row r="16" spans="1:30">
      <c r="A16" s="16" t="s">
        <v>127</v>
      </c>
      <c r="B16" s="44">
        <v>46063</v>
      </c>
      <c r="C16" s="3" t="s">
        <v>99</v>
      </c>
      <c r="D16" s="40">
        <v>2026</v>
      </c>
      <c r="E16" s="3">
        <v>24130</v>
      </c>
      <c r="F16" s="3">
        <v>1415</v>
      </c>
      <c r="G16" s="3">
        <v>10290</v>
      </c>
      <c r="H16" s="3">
        <v>24262</v>
      </c>
      <c r="I16" s="3">
        <v>10531</v>
      </c>
      <c r="J16" s="3">
        <v>10290</v>
      </c>
      <c r="K16" s="3">
        <v>2</v>
      </c>
      <c r="L16" s="3">
        <v>0</v>
      </c>
      <c r="M16" s="3">
        <v>239</v>
      </c>
      <c r="N16" s="3">
        <v>18</v>
      </c>
      <c r="O16" s="3">
        <v>11</v>
      </c>
      <c r="P16" s="3">
        <v>203</v>
      </c>
      <c r="Q16" s="45">
        <f t="shared" si="0"/>
        <v>1.9276421992213466E-2</v>
      </c>
      <c r="R16" s="45">
        <f>Table1[[#This Row],[Ballots Rejected - Late Postmark]]/Table1[[#This Row],[Ballots Rejected]]</f>
        <v>0.84937238493723854</v>
      </c>
      <c r="S16" s="3">
        <v>0</v>
      </c>
      <c r="T16" s="3">
        <v>7</v>
      </c>
      <c r="U16" s="3">
        <v>10433</v>
      </c>
      <c r="V16" s="3">
        <v>10193</v>
      </c>
      <c r="W16" s="3">
        <v>238</v>
      </c>
      <c r="X16" s="3">
        <v>23514</v>
      </c>
      <c r="Y16">
        <v>5750</v>
      </c>
      <c r="Z16">
        <v>4769</v>
      </c>
      <c r="AA16" s="3">
        <v>12</v>
      </c>
      <c r="AB16" s="54">
        <f>Table1[[#This Row],[ Received by dropbox]]/Table1[[#This Row],[Ballots Returned]]</f>
        <v>0.54600702687304148</v>
      </c>
      <c r="AC16" s="54">
        <f>Table1[[#This Row],[Received by mail]]/Table1[[#This Row],[Ballots Returned]]</f>
        <v>0.45285348020131044</v>
      </c>
      <c r="AD16" s="54">
        <f>Table1[[#This Row],[ Received by Email or Fax]]/Table1[[#This Row],[Ballots Returned]]</f>
        <v>1.1394929256480866E-3</v>
      </c>
    </row>
    <row r="17" spans="1:30">
      <c r="A17" s="16" t="s">
        <v>129</v>
      </c>
      <c r="B17" s="44">
        <v>46063</v>
      </c>
      <c r="C17" s="3" t="s">
        <v>99</v>
      </c>
      <c r="D17" s="40">
        <v>2026</v>
      </c>
      <c r="E17" s="3">
        <v>26187</v>
      </c>
      <c r="F17" s="3">
        <v>1353</v>
      </c>
      <c r="G17" s="3">
        <v>12678</v>
      </c>
      <c r="H17" s="3">
        <v>26360</v>
      </c>
      <c r="I17" s="3">
        <v>12917</v>
      </c>
      <c r="J17" s="3">
        <v>12678</v>
      </c>
      <c r="K17" s="3">
        <v>1</v>
      </c>
      <c r="L17" s="3">
        <v>1</v>
      </c>
      <c r="M17" s="3">
        <v>238</v>
      </c>
      <c r="N17" s="3">
        <v>24</v>
      </c>
      <c r="O17" s="3">
        <v>18</v>
      </c>
      <c r="P17" s="3">
        <v>194</v>
      </c>
      <c r="Q17" s="45">
        <f t="shared" si="0"/>
        <v>1.5018967252458002E-2</v>
      </c>
      <c r="R17" s="45">
        <f>Table1[[#This Row],[Ballots Rejected - Late Postmark]]/Table1[[#This Row],[Ballots Rejected]]</f>
        <v>0.81512605042016806</v>
      </c>
      <c r="S17" s="3">
        <v>0</v>
      </c>
      <c r="T17" s="3">
        <v>2</v>
      </c>
      <c r="U17" s="3">
        <v>12867</v>
      </c>
      <c r="V17" s="3">
        <v>12630</v>
      </c>
      <c r="W17" s="3">
        <v>236</v>
      </c>
      <c r="X17" s="3">
        <v>25820</v>
      </c>
      <c r="Y17">
        <v>5960</v>
      </c>
      <c r="Z17">
        <v>6934</v>
      </c>
      <c r="AA17" s="3">
        <v>23</v>
      </c>
      <c r="AB17" s="54">
        <f>Table1[[#This Row],[ Received by dropbox]]/Table1[[#This Row],[Ballots Returned]]</f>
        <v>0.46140744754974067</v>
      </c>
      <c r="AC17" s="54">
        <f>Table1[[#This Row],[Received by mail]]/Table1[[#This Row],[Ballots Returned]]</f>
        <v>0.53681195323991637</v>
      </c>
      <c r="AD17" s="54">
        <f>Table1[[#This Row],[ Received by Email or Fax]]/Table1[[#This Row],[Ballots Returned]]</f>
        <v>1.7805992103429589E-3</v>
      </c>
    </row>
    <row r="18" spans="1:30">
      <c r="A18" s="16" t="s">
        <v>131</v>
      </c>
      <c r="B18" s="44">
        <v>46063</v>
      </c>
      <c r="C18" s="3" t="s">
        <v>99</v>
      </c>
      <c r="D18" s="40">
        <v>2026</v>
      </c>
      <c r="E18" s="3">
        <v>611433</v>
      </c>
      <c r="F18" s="3">
        <v>43268</v>
      </c>
      <c r="G18" s="3">
        <v>187962</v>
      </c>
      <c r="H18" s="3">
        <v>620660</v>
      </c>
      <c r="I18" s="3">
        <v>190038</v>
      </c>
      <c r="J18" s="3">
        <v>187962</v>
      </c>
      <c r="K18" s="3">
        <v>0</v>
      </c>
      <c r="L18" s="3">
        <v>0</v>
      </c>
      <c r="M18" s="3">
        <v>2076</v>
      </c>
      <c r="N18" s="3">
        <v>377</v>
      </c>
      <c r="O18" s="3">
        <v>431</v>
      </c>
      <c r="P18" s="3">
        <v>1248</v>
      </c>
      <c r="Q18" s="45">
        <f t="shared" si="0"/>
        <v>6.5671076311053581E-3</v>
      </c>
      <c r="R18" s="45">
        <f>Table1[[#This Row],[Ballots Rejected - Late Postmark]]/Table1[[#This Row],[Ballots Rejected]]</f>
        <v>0.60115606936416188</v>
      </c>
      <c r="S18" s="3">
        <v>0</v>
      </c>
      <c r="T18" s="3">
        <v>20</v>
      </c>
      <c r="U18" s="3">
        <v>188723</v>
      </c>
      <c r="V18" s="3">
        <v>186662</v>
      </c>
      <c r="W18" s="3">
        <v>2061</v>
      </c>
      <c r="X18" s="3">
        <v>607203</v>
      </c>
      <c r="Y18">
        <v>104481</v>
      </c>
      <c r="Z18">
        <v>85078</v>
      </c>
      <c r="AA18" s="3">
        <v>479</v>
      </c>
      <c r="AB18" s="54">
        <f>Table1[[#This Row],[ Received by dropbox]]/Table1[[#This Row],[Ballots Returned]]</f>
        <v>0.54979004199160164</v>
      </c>
      <c r="AC18" s="54">
        <f>Table1[[#This Row],[Received by mail]]/Table1[[#This Row],[Ballots Returned]]</f>
        <v>0.44768940948652375</v>
      </c>
      <c r="AD18" s="54">
        <f>Table1[[#This Row],[ Received by Email or Fax]]/Table1[[#This Row],[Ballots Returned]]</f>
        <v>2.5205485218745723E-3</v>
      </c>
    </row>
    <row r="19" spans="1:30">
      <c r="A19" s="16" t="s">
        <v>133</v>
      </c>
      <c r="B19" s="44">
        <v>46063</v>
      </c>
      <c r="C19" s="3" t="s">
        <v>99</v>
      </c>
      <c r="D19" s="40">
        <v>2026</v>
      </c>
      <c r="E19" s="3">
        <v>70809</v>
      </c>
      <c r="F19" s="3">
        <v>6188</v>
      </c>
      <c r="G19" s="3">
        <v>22927</v>
      </c>
      <c r="H19" s="3">
        <v>72482</v>
      </c>
      <c r="I19" s="3">
        <v>23329</v>
      </c>
      <c r="J19" s="3">
        <v>22927</v>
      </c>
      <c r="K19" s="3">
        <v>17</v>
      </c>
      <c r="L19" s="3">
        <v>0</v>
      </c>
      <c r="M19" s="3">
        <v>385</v>
      </c>
      <c r="N19" s="3">
        <v>87</v>
      </c>
      <c r="O19" s="3">
        <v>42</v>
      </c>
      <c r="P19" s="3">
        <v>235</v>
      </c>
      <c r="Q19" s="45">
        <f t="shared" si="0"/>
        <v>1.0073299327017875E-2</v>
      </c>
      <c r="R19" s="45">
        <f>Table1[[#This Row],[Ballots Rejected - Late Postmark]]/Table1[[#This Row],[Ballots Rejected]]</f>
        <v>0.61038961038961037</v>
      </c>
      <c r="S19" s="3">
        <v>0</v>
      </c>
      <c r="T19" s="3">
        <v>21</v>
      </c>
      <c r="U19" s="3">
        <v>23029</v>
      </c>
      <c r="V19" s="3">
        <v>22630</v>
      </c>
      <c r="W19" s="3">
        <v>382</v>
      </c>
      <c r="X19" s="3">
        <v>68077</v>
      </c>
      <c r="Y19">
        <v>15101</v>
      </c>
      <c r="Z19">
        <v>8187</v>
      </c>
      <c r="AA19" s="3">
        <v>41</v>
      </c>
      <c r="AB19" s="54">
        <f>Table1[[#This Row],[ Received by dropbox]]/Table1[[#This Row],[Ballots Returned]]</f>
        <v>0.64730592824381672</v>
      </c>
      <c r="AC19" s="54">
        <f>Table1[[#This Row],[Received by mail]]/Table1[[#This Row],[Ballots Returned]]</f>
        <v>0.35093660251189507</v>
      </c>
      <c r="AD19" s="54">
        <f>Table1[[#This Row],[ Received by Email or Fax]]/Table1[[#This Row],[Ballots Returned]]</f>
        <v>1.7574692442882249E-3</v>
      </c>
    </row>
    <row r="20" spans="1:30">
      <c r="A20" s="16" t="s">
        <v>135</v>
      </c>
      <c r="B20" s="44">
        <v>46063</v>
      </c>
      <c r="C20" s="3" t="s">
        <v>99</v>
      </c>
      <c r="D20" s="40">
        <v>2026</v>
      </c>
      <c r="E20" s="3">
        <v>23187</v>
      </c>
      <c r="F20" s="3">
        <v>1922</v>
      </c>
      <c r="G20" s="3">
        <v>7541</v>
      </c>
      <c r="H20" s="3">
        <v>23307</v>
      </c>
      <c r="I20" s="3">
        <v>7730</v>
      </c>
      <c r="J20" s="3">
        <v>7541</v>
      </c>
      <c r="K20" s="3">
        <v>3</v>
      </c>
      <c r="L20" s="3">
        <v>0</v>
      </c>
      <c r="M20" s="3">
        <v>186</v>
      </c>
      <c r="N20" s="3">
        <v>14</v>
      </c>
      <c r="O20" s="3">
        <v>42</v>
      </c>
      <c r="P20" s="3">
        <v>127</v>
      </c>
      <c r="Q20" s="45">
        <f t="shared" si="0"/>
        <v>1.6429495472186289E-2</v>
      </c>
      <c r="R20" s="45">
        <f>Table1[[#This Row],[Ballots Rejected - Late Postmark]]/Table1[[#This Row],[Ballots Rejected]]</f>
        <v>0.68279569892473113</v>
      </c>
      <c r="S20" s="3">
        <v>0</v>
      </c>
      <c r="T20" s="3">
        <v>3</v>
      </c>
      <c r="U20" s="3">
        <v>7719</v>
      </c>
      <c r="V20" s="3">
        <v>7530</v>
      </c>
      <c r="W20" s="3">
        <v>186</v>
      </c>
      <c r="X20" s="3">
        <v>23096</v>
      </c>
      <c r="Y20">
        <v>5090</v>
      </c>
      <c r="Z20">
        <v>2631</v>
      </c>
      <c r="AA20" s="3">
        <v>9</v>
      </c>
      <c r="AB20" s="54">
        <f>Table1[[#This Row],[ Received by dropbox]]/Table1[[#This Row],[Ballots Returned]]</f>
        <v>0.65847347994825356</v>
      </c>
      <c r="AC20" s="54">
        <f>Table1[[#This Row],[Received by mail]]/Table1[[#This Row],[Ballots Returned]]</f>
        <v>0.34036222509702457</v>
      </c>
      <c r="AD20" s="54">
        <f>Table1[[#This Row],[ Received by Email or Fax]]/Table1[[#This Row],[Ballots Returned]]</f>
        <v>1.1642949547218629E-3</v>
      </c>
    </row>
    <row r="21" spans="1:30">
      <c r="A21" s="16" t="s">
        <v>137</v>
      </c>
      <c r="B21" s="44">
        <v>46063</v>
      </c>
      <c r="C21" s="3" t="s">
        <v>99</v>
      </c>
      <c r="D21" s="40">
        <v>2026</v>
      </c>
      <c r="E21" s="3">
        <v>10158</v>
      </c>
      <c r="F21" s="3">
        <v>901</v>
      </c>
      <c r="G21" s="3">
        <v>4538</v>
      </c>
      <c r="H21" s="3">
        <v>10225</v>
      </c>
      <c r="I21" s="3">
        <v>4595</v>
      </c>
      <c r="J21" s="3">
        <v>4538</v>
      </c>
      <c r="K21" s="3">
        <v>3</v>
      </c>
      <c r="L21" s="3">
        <v>0</v>
      </c>
      <c r="M21" s="3">
        <v>54</v>
      </c>
      <c r="N21" s="3">
        <v>13</v>
      </c>
      <c r="O21" s="3">
        <v>9</v>
      </c>
      <c r="P21" s="3">
        <v>29</v>
      </c>
      <c r="Q21" s="45">
        <f t="shared" si="0"/>
        <v>6.3112078346028288E-3</v>
      </c>
      <c r="R21" s="45">
        <f>Table1[[#This Row],[Ballots Rejected - Late Postmark]]/Table1[[#This Row],[Ballots Rejected]]</f>
        <v>0.53703703703703709</v>
      </c>
      <c r="S21" s="3">
        <v>0</v>
      </c>
      <c r="T21" s="3">
        <v>3</v>
      </c>
      <c r="U21" s="3">
        <v>4581</v>
      </c>
      <c r="V21" s="3">
        <v>4524</v>
      </c>
      <c r="W21" s="3">
        <v>54</v>
      </c>
      <c r="X21" s="3">
        <v>10097</v>
      </c>
      <c r="Y21">
        <v>3161</v>
      </c>
      <c r="Z21">
        <v>1424</v>
      </c>
      <c r="AA21" s="3">
        <v>10</v>
      </c>
      <c r="AB21" s="54">
        <f>Table1[[#This Row],[ Received by dropbox]]/Table1[[#This Row],[Ballots Returned]]</f>
        <v>0.68792165397170835</v>
      </c>
      <c r="AC21" s="54">
        <f>Table1[[#This Row],[Received by mail]]/Table1[[#This Row],[Ballots Returned]]</f>
        <v>0.3099020674646355</v>
      </c>
      <c r="AD21" s="54">
        <f>Table1[[#This Row],[ Received by Email or Fax]]/Table1[[#This Row],[Ballots Returned]]</f>
        <v>2.176278563656148E-3</v>
      </c>
    </row>
    <row r="22" spans="1:30">
      <c r="A22" s="16" t="s">
        <v>139</v>
      </c>
      <c r="B22" s="44">
        <v>46063</v>
      </c>
      <c r="C22" s="3" t="s">
        <v>99</v>
      </c>
      <c r="D22" s="40">
        <v>2026</v>
      </c>
      <c r="E22" s="3">
        <v>20899</v>
      </c>
      <c r="F22" s="3">
        <v>1634</v>
      </c>
      <c r="G22" s="3">
        <v>7249</v>
      </c>
      <c r="H22" s="3">
        <v>21088</v>
      </c>
      <c r="I22" s="3">
        <v>7431</v>
      </c>
      <c r="J22" s="3">
        <v>7249</v>
      </c>
      <c r="K22" s="3">
        <v>0</v>
      </c>
      <c r="L22" s="3">
        <v>0</v>
      </c>
      <c r="M22" s="3">
        <v>182</v>
      </c>
      <c r="N22" s="3">
        <v>15</v>
      </c>
      <c r="O22" s="3">
        <v>19</v>
      </c>
      <c r="P22" s="3">
        <v>146</v>
      </c>
      <c r="Q22" s="45">
        <f t="shared" si="0"/>
        <v>1.9647422957879156E-2</v>
      </c>
      <c r="R22" s="45">
        <f>Table1[[#This Row],[Ballots Rejected - Late Postmark]]/Table1[[#This Row],[Ballots Rejected]]</f>
        <v>0.80219780219780223</v>
      </c>
      <c r="S22" s="3">
        <v>0</v>
      </c>
      <c r="T22" s="3">
        <v>2</v>
      </c>
      <c r="U22" s="3">
        <v>7395</v>
      </c>
      <c r="V22" s="3">
        <v>7214</v>
      </c>
      <c r="W22" s="3">
        <v>181</v>
      </c>
      <c r="X22" s="3">
        <v>20825</v>
      </c>
      <c r="Y22">
        <v>3031</v>
      </c>
      <c r="Z22">
        <v>4394</v>
      </c>
      <c r="AA22" s="3">
        <v>6</v>
      </c>
      <c r="AB22" s="54">
        <f>Table1[[#This Row],[ Received by dropbox]]/Table1[[#This Row],[Ballots Returned]]</f>
        <v>0.40788588346117616</v>
      </c>
      <c r="AC22" s="54">
        <f>Table1[[#This Row],[Received by mail]]/Table1[[#This Row],[Ballots Returned]]</f>
        <v>0.59130668819808907</v>
      </c>
      <c r="AD22" s="54">
        <f>Table1[[#This Row],[ Received by Email or Fax]]/Table1[[#This Row],[Ballots Returned]]</f>
        <v>8.0742834073475975E-4</v>
      </c>
    </row>
    <row r="23" spans="1:30">
      <c r="A23" s="16" t="s">
        <v>141</v>
      </c>
      <c r="B23" s="44">
        <v>46063</v>
      </c>
      <c r="C23" s="3" t="s">
        <v>99</v>
      </c>
      <c r="D23" s="40">
        <v>2026</v>
      </c>
      <c r="E23" s="3">
        <v>4303</v>
      </c>
      <c r="F23" s="3">
        <v>202</v>
      </c>
      <c r="G23" s="3">
        <v>1753</v>
      </c>
      <c r="H23" s="3">
        <v>4316</v>
      </c>
      <c r="I23" s="3">
        <v>1786</v>
      </c>
      <c r="J23" s="3">
        <v>1753</v>
      </c>
      <c r="K23" s="3">
        <v>1</v>
      </c>
      <c r="L23" s="3">
        <v>0</v>
      </c>
      <c r="M23" s="3">
        <v>32</v>
      </c>
      <c r="N23" s="3">
        <v>2</v>
      </c>
      <c r="O23" s="3">
        <v>5</v>
      </c>
      <c r="P23" s="3">
        <v>16</v>
      </c>
      <c r="Q23" s="45">
        <f t="shared" si="0"/>
        <v>8.9585666293393058E-3</v>
      </c>
      <c r="R23" s="45">
        <f>Table1[[#This Row],[Ballots Rejected - Late Postmark]]/Table1[[#This Row],[Ballots Rejected]]</f>
        <v>0.5</v>
      </c>
      <c r="S23" s="3">
        <v>0</v>
      </c>
      <c r="T23" s="3">
        <v>9</v>
      </c>
      <c r="U23" s="3">
        <v>1779</v>
      </c>
      <c r="V23" s="3">
        <v>1746</v>
      </c>
      <c r="W23" s="3">
        <v>32</v>
      </c>
      <c r="X23" s="3">
        <v>4267</v>
      </c>
      <c r="Y23">
        <v>221</v>
      </c>
      <c r="Z23">
        <v>1565</v>
      </c>
      <c r="AA23" s="3">
        <v>0</v>
      </c>
      <c r="AB23" s="54">
        <f>Table1[[#This Row],[ Received by dropbox]]/Table1[[#This Row],[Ballots Returned]]</f>
        <v>0.12374020156774916</v>
      </c>
      <c r="AC23" s="54">
        <f>Table1[[#This Row],[Received by mail]]/Table1[[#This Row],[Ballots Returned]]</f>
        <v>0.87625979843225088</v>
      </c>
      <c r="AD23" s="54">
        <f>Table1[[#This Row],[ Received by Email or Fax]]/Table1[[#This Row],[Ballots Returned]]</f>
        <v>0</v>
      </c>
    </row>
    <row r="24" spans="1:30">
      <c r="A24" s="16" t="s">
        <v>143</v>
      </c>
      <c r="B24" s="44">
        <v>46063</v>
      </c>
      <c r="C24" s="3" t="s">
        <v>99</v>
      </c>
      <c r="D24" s="40">
        <v>2026</v>
      </c>
      <c r="E24" s="3">
        <v>16464</v>
      </c>
      <c r="F24" s="3">
        <v>900</v>
      </c>
      <c r="G24" s="3">
        <v>5437</v>
      </c>
      <c r="H24" s="3">
        <v>16794</v>
      </c>
      <c r="I24" s="3">
        <v>5550</v>
      </c>
      <c r="J24" s="3">
        <v>5437</v>
      </c>
      <c r="K24" s="3">
        <v>9</v>
      </c>
      <c r="L24" s="3">
        <v>0</v>
      </c>
      <c r="M24" s="3">
        <v>104</v>
      </c>
      <c r="N24" s="3">
        <v>4</v>
      </c>
      <c r="O24" s="3">
        <v>18</v>
      </c>
      <c r="P24" s="3">
        <v>78</v>
      </c>
      <c r="Q24" s="45">
        <f t="shared" si="0"/>
        <v>1.4054054054054054E-2</v>
      </c>
      <c r="R24" s="45">
        <f>Table1[[#This Row],[Ballots Rejected - Late Postmark]]/Table1[[#This Row],[Ballots Rejected]]</f>
        <v>0.75</v>
      </c>
      <c r="S24" s="3">
        <v>0</v>
      </c>
      <c r="T24" s="3">
        <v>3</v>
      </c>
      <c r="U24" s="3">
        <v>5531</v>
      </c>
      <c r="V24" s="3">
        <v>5418</v>
      </c>
      <c r="W24" s="3">
        <v>104</v>
      </c>
      <c r="X24" s="3">
        <v>16553</v>
      </c>
      <c r="Y24">
        <v>3374</v>
      </c>
      <c r="Z24">
        <v>2173</v>
      </c>
      <c r="AA24" s="3">
        <v>3</v>
      </c>
      <c r="AB24" s="54">
        <f>Table1[[#This Row],[ Received by dropbox]]/Table1[[#This Row],[Ballots Returned]]</f>
        <v>0.60792792792792794</v>
      </c>
      <c r="AC24" s="54">
        <f>Table1[[#This Row],[Received by mail]]/Table1[[#This Row],[Ballots Returned]]</f>
        <v>0.39153153153153153</v>
      </c>
      <c r="AD24" s="54">
        <f>Table1[[#This Row],[ Received by Email or Fax]]/Table1[[#This Row],[Ballots Returned]]</f>
        <v>5.4054054054054055E-4</v>
      </c>
    </row>
    <row r="25" spans="1:30">
      <c r="A25" s="16" t="s">
        <v>145</v>
      </c>
      <c r="B25" s="44">
        <v>46063</v>
      </c>
      <c r="C25" s="3" t="s">
        <v>99</v>
      </c>
      <c r="D25" s="40">
        <v>2026</v>
      </c>
      <c r="E25" s="3">
        <v>4827</v>
      </c>
      <c r="F25" s="3">
        <v>331</v>
      </c>
      <c r="G25" s="3">
        <v>1644</v>
      </c>
      <c r="H25" s="3">
        <v>4918</v>
      </c>
      <c r="I25" s="3">
        <v>1697</v>
      </c>
      <c r="J25" s="3">
        <v>1644</v>
      </c>
      <c r="K25" s="3">
        <v>0</v>
      </c>
      <c r="L25" s="3">
        <v>0</v>
      </c>
      <c r="M25" s="3">
        <v>53</v>
      </c>
      <c r="N25" s="3">
        <v>5</v>
      </c>
      <c r="O25" s="3">
        <v>0</v>
      </c>
      <c r="P25" s="3">
        <v>36</v>
      </c>
      <c r="Q25" s="45">
        <f t="shared" si="0"/>
        <v>2.1213906894519741E-2</v>
      </c>
      <c r="R25" s="45">
        <f>Table1[[#This Row],[Ballots Rejected - Late Postmark]]/Table1[[#This Row],[Ballots Rejected]]</f>
        <v>0.67924528301886788</v>
      </c>
      <c r="S25" s="3">
        <v>0</v>
      </c>
      <c r="T25" s="3">
        <v>12</v>
      </c>
      <c r="U25" s="3">
        <v>1689</v>
      </c>
      <c r="V25" s="3">
        <v>1636</v>
      </c>
      <c r="W25" s="3">
        <v>53</v>
      </c>
      <c r="X25" s="3">
        <v>4848</v>
      </c>
      <c r="Y25">
        <v>655</v>
      </c>
      <c r="Z25">
        <v>1041</v>
      </c>
      <c r="AA25" s="3">
        <v>1</v>
      </c>
      <c r="AB25" s="54">
        <f>Table1[[#This Row],[ Received by dropbox]]/Table1[[#This Row],[Ballots Returned]]</f>
        <v>0.38597525044195641</v>
      </c>
      <c r="AC25" s="54">
        <f>Table1[[#This Row],[Received by mail]]/Table1[[#This Row],[Ballots Returned]]</f>
        <v>0.61343547436652912</v>
      </c>
      <c r="AD25" s="54">
        <f>Table1[[#This Row],[ Received by Email or Fax]]/Table1[[#This Row],[Ballots Returned]]</f>
        <v>5.8927519151443723E-4</v>
      </c>
    </row>
    <row r="26" spans="1:30">
      <c r="A26" s="16" t="s">
        <v>147</v>
      </c>
      <c r="B26" s="44">
        <v>46063</v>
      </c>
      <c r="C26" s="3" t="s">
        <v>99</v>
      </c>
      <c r="D26" s="40">
        <v>2026</v>
      </c>
      <c r="E26" s="3">
        <v>8398</v>
      </c>
      <c r="F26" s="3">
        <v>757</v>
      </c>
      <c r="G26" s="3">
        <v>3210</v>
      </c>
      <c r="H26" s="3">
        <v>8467</v>
      </c>
      <c r="I26" s="3">
        <v>3318</v>
      </c>
      <c r="J26" s="3">
        <v>3210</v>
      </c>
      <c r="K26" s="3">
        <v>0</v>
      </c>
      <c r="L26" s="3">
        <v>0</v>
      </c>
      <c r="M26" s="3">
        <v>108</v>
      </c>
      <c r="N26" s="3">
        <v>6</v>
      </c>
      <c r="O26" s="3">
        <v>4</v>
      </c>
      <c r="P26" s="3">
        <v>95</v>
      </c>
      <c r="Q26" s="45">
        <f t="shared" si="0"/>
        <v>2.8631705846895721E-2</v>
      </c>
      <c r="R26" s="45">
        <f>Table1[[#This Row],[Ballots Rejected - Late Postmark]]/Table1[[#This Row],[Ballots Rejected]]</f>
        <v>0.87962962962962965</v>
      </c>
      <c r="S26" s="3">
        <v>0</v>
      </c>
      <c r="T26" s="3">
        <v>3</v>
      </c>
      <c r="U26" s="3">
        <v>3311</v>
      </c>
      <c r="V26" s="3">
        <v>3203</v>
      </c>
      <c r="W26" s="3">
        <v>108</v>
      </c>
      <c r="X26" s="3">
        <v>8364</v>
      </c>
      <c r="Y26">
        <v>1103</v>
      </c>
      <c r="Z26">
        <v>2215</v>
      </c>
      <c r="AA26" s="3">
        <v>0</v>
      </c>
      <c r="AB26" s="54">
        <f>Table1[[#This Row],[ Received by dropbox]]/Table1[[#This Row],[Ballots Returned]]</f>
        <v>0.33242917420132612</v>
      </c>
      <c r="AC26" s="54">
        <f>Table1[[#This Row],[Received by mail]]/Table1[[#This Row],[Ballots Returned]]</f>
        <v>0.66757082579867388</v>
      </c>
      <c r="AD26" s="54">
        <f>Table1[[#This Row],[ Received by Email or Fax]]/Table1[[#This Row],[Ballots Returned]]</f>
        <v>0</v>
      </c>
    </row>
    <row r="27" spans="1:30">
      <c r="A27" s="16" t="s">
        <v>149</v>
      </c>
      <c r="B27" s="44">
        <v>46063</v>
      </c>
      <c r="C27" s="3" t="s">
        <v>99</v>
      </c>
      <c r="D27" s="40">
        <v>2026</v>
      </c>
      <c r="E27" s="3">
        <v>10266</v>
      </c>
      <c r="F27" s="3">
        <v>842</v>
      </c>
      <c r="G27" s="3">
        <v>4352</v>
      </c>
      <c r="H27" s="3">
        <v>10478</v>
      </c>
      <c r="I27" s="3">
        <v>4434</v>
      </c>
      <c r="J27" s="3">
        <v>4352</v>
      </c>
      <c r="K27" s="3">
        <v>0</v>
      </c>
      <c r="L27" s="3">
        <v>0</v>
      </c>
      <c r="M27" s="3">
        <v>82</v>
      </c>
      <c r="N27" s="3">
        <v>2</v>
      </c>
      <c r="O27" s="3">
        <v>8</v>
      </c>
      <c r="P27" s="3">
        <v>70</v>
      </c>
      <c r="Q27" s="45">
        <f t="shared" si="0"/>
        <v>1.5787099684258007E-2</v>
      </c>
      <c r="R27" s="45">
        <f>Table1[[#This Row],[Ballots Rejected - Late Postmark]]/Table1[[#This Row],[Ballots Rejected]]</f>
        <v>0.85365853658536583</v>
      </c>
      <c r="S27" s="3">
        <v>0</v>
      </c>
      <c r="T27" s="3">
        <v>2</v>
      </c>
      <c r="U27" s="3">
        <v>4400</v>
      </c>
      <c r="V27" s="3">
        <v>4318</v>
      </c>
      <c r="W27" s="3">
        <v>82</v>
      </c>
      <c r="X27" s="3">
        <v>10317</v>
      </c>
      <c r="Y27">
        <v>1806</v>
      </c>
      <c r="Z27">
        <v>2626</v>
      </c>
      <c r="AA27" s="3">
        <v>2</v>
      </c>
      <c r="AB27" s="54">
        <f>Table1[[#This Row],[ Received by dropbox]]/Table1[[#This Row],[Ballots Returned]]</f>
        <v>0.40730717185385656</v>
      </c>
      <c r="AC27" s="54">
        <f>Table1[[#This Row],[Received by mail]]/Table1[[#This Row],[Ballots Returned]]</f>
        <v>0.59224176815516461</v>
      </c>
      <c r="AD27" s="54">
        <f>Table1[[#This Row],[ Received by Email or Fax]]/Table1[[#This Row],[Ballots Returned]]</f>
        <v>4.5105999097880018E-4</v>
      </c>
    </row>
    <row r="28" spans="1:30">
      <c r="A28" s="16" t="s">
        <v>151</v>
      </c>
      <c r="B28" s="44">
        <v>46063</v>
      </c>
      <c r="C28" s="3" t="s">
        <v>99</v>
      </c>
      <c r="D28" s="40">
        <v>2026</v>
      </c>
      <c r="E28" s="3">
        <v>480650</v>
      </c>
      <c r="F28" s="3">
        <v>40491</v>
      </c>
      <c r="G28" s="3">
        <v>127378</v>
      </c>
      <c r="H28" s="3">
        <v>488688</v>
      </c>
      <c r="I28" s="3">
        <v>128954</v>
      </c>
      <c r="J28" s="3">
        <v>127378</v>
      </c>
      <c r="K28" s="3">
        <v>289</v>
      </c>
      <c r="L28" s="3">
        <v>0</v>
      </c>
      <c r="M28" s="3">
        <v>1287</v>
      </c>
      <c r="N28" s="3">
        <v>185</v>
      </c>
      <c r="O28" s="3">
        <v>275</v>
      </c>
      <c r="P28" s="3">
        <v>819</v>
      </c>
      <c r="Q28" s="45">
        <f t="shared" si="0"/>
        <v>6.3511019433286292E-3</v>
      </c>
      <c r="R28" s="45">
        <f>Table1[[#This Row],[Ballots Rejected - Late Postmark]]/Table1[[#This Row],[Ballots Rejected]]</f>
        <v>0.63636363636363635</v>
      </c>
      <c r="S28" s="3">
        <v>0</v>
      </c>
      <c r="T28" s="3">
        <v>8</v>
      </c>
      <c r="U28" s="3">
        <v>127969</v>
      </c>
      <c r="V28" s="3">
        <v>126398</v>
      </c>
      <c r="W28" s="3">
        <v>1282</v>
      </c>
      <c r="X28" s="3">
        <v>478208</v>
      </c>
      <c r="Y28">
        <v>72653</v>
      </c>
      <c r="Z28">
        <v>56191</v>
      </c>
      <c r="AA28" s="3">
        <v>110</v>
      </c>
      <c r="AB28" s="54">
        <f>Table1[[#This Row],[ Received by dropbox]]/Table1[[#This Row],[Ballots Returned]]</f>
        <v>0.56340245358810115</v>
      </c>
      <c r="AC28" s="54">
        <f>Table1[[#This Row],[Received by mail]]/Table1[[#This Row],[Ballots Returned]]</f>
        <v>0.435744529056873</v>
      </c>
      <c r="AD28" s="54">
        <f>Table1[[#This Row],[ Received by Email or Fax]]/Table1[[#This Row],[Ballots Returned]]</f>
        <v>8.5301735502582316E-4</v>
      </c>
    </row>
    <row r="29" spans="1:30">
      <c r="A29" s="16" t="s">
        <v>153</v>
      </c>
      <c r="B29" s="44">
        <v>46063</v>
      </c>
      <c r="C29" s="3" t="s">
        <v>99</v>
      </c>
      <c r="D29" s="40">
        <v>2026</v>
      </c>
      <c r="E29" s="3">
        <v>7311</v>
      </c>
      <c r="F29" s="3">
        <v>375</v>
      </c>
      <c r="G29" s="3">
        <v>3043</v>
      </c>
      <c r="H29" s="3">
        <v>7464</v>
      </c>
      <c r="I29" s="3">
        <v>3072</v>
      </c>
      <c r="J29" s="3">
        <v>3043</v>
      </c>
      <c r="K29" s="3">
        <v>0</v>
      </c>
      <c r="L29" s="3">
        <v>0</v>
      </c>
      <c r="M29" s="3">
        <v>29</v>
      </c>
      <c r="N29" s="3">
        <v>0</v>
      </c>
      <c r="O29" s="3">
        <v>17</v>
      </c>
      <c r="P29" s="3">
        <v>12</v>
      </c>
      <c r="Q29" s="45">
        <f t="shared" si="0"/>
        <v>3.90625E-3</v>
      </c>
      <c r="R29" s="45">
        <f>Table1[[#This Row],[Ballots Rejected - Late Postmark]]/Table1[[#This Row],[Ballots Rejected]]</f>
        <v>0.41379310344827586</v>
      </c>
      <c r="S29" s="3">
        <v>0</v>
      </c>
      <c r="T29" s="3">
        <v>0</v>
      </c>
      <c r="U29" s="3">
        <v>3063</v>
      </c>
      <c r="V29" s="3">
        <v>3034</v>
      </c>
      <c r="W29" s="3">
        <v>29</v>
      </c>
      <c r="X29" s="3">
        <v>7270</v>
      </c>
      <c r="Y29">
        <v>2505</v>
      </c>
      <c r="Z29">
        <v>563</v>
      </c>
      <c r="AA29" s="3">
        <v>4</v>
      </c>
      <c r="AB29" s="54">
        <f>Table1[[#This Row],[ Received by dropbox]]/Table1[[#This Row],[Ballots Returned]]</f>
        <v>0.8154296875</v>
      </c>
      <c r="AC29" s="54">
        <f>Table1[[#This Row],[Received by mail]]/Table1[[#This Row],[Ballots Returned]]</f>
        <v>0.18326822916666666</v>
      </c>
      <c r="AD29" s="54">
        <f>Table1[[#This Row],[ Received by Email or Fax]]/Table1[[#This Row],[Ballots Returned]]</f>
        <v>1.3020833333333333E-3</v>
      </c>
    </row>
    <row r="30" spans="1:30">
      <c r="A30" s="16" t="s">
        <v>155</v>
      </c>
      <c r="B30" s="44">
        <v>46063</v>
      </c>
      <c r="C30" s="3" t="s">
        <v>99</v>
      </c>
      <c r="D30" s="40">
        <v>2026</v>
      </c>
      <c r="E30" s="3">
        <v>62130</v>
      </c>
      <c r="F30" s="3">
        <v>3927</v>
      </c>
      <c r="G30" s="3">
        <v>22689</v>
      </c>
      <c r="H30" s="3">
        <v>63298</v>
      </c>
      <c r="I30" s="3">
        <v>23211</v>
      </c>
      <c r="J30" s="3">
        <v>22689</v>
      </c>
      <c r="K30" s="3">
        <v>0</v>
      </c>
      <c r="L30" s="3">
        <v>0</v>
      </c>
      <c r="M30" s="3">
        <v>522</v>
      </c>
      <c r="N30" s="3">
        <v>33</v>
      </c>
      <c r="O30" s="3">
        <v>110</v>
      </c>
      <c r="P30" s="3">
        <v>377</v>
      </c>
      <c r="Q30" s="45">
        <f t="shared" si="0"/>
        <v>1.6242298909999568E-2</v>
      </c>
      <c r="R30" s="45">
        <f>Table1[[#This Row],[Ballots Rejected - Late Postmark]]/Table1[[#This Row],[Ballots Rejected]]</f>
        <v>0.72222222222222221</v>
      </c>
      <c r="S30" s="3">
        <v>0</v>
      </c>
      <c r="T30" s="3">
        <v>2</v>
      </c>
      <c r="U30" s="3">
        <v>23015</v>
      </c>
      <c r="V30" s="3">
        <v>22496</v>
      </c>
      <c r="W30" s="3">
        <v>519</v>
      </c>
      <c r="X30" s="3">
        <v>61724</v>
      </c>
      <c r="Y30">
        <v>14231</v>
      </c>
      <c r="Z30">
        <v>8954</v>
      </c>
      <c r="AA30" s="3">
        <v>26</v>
      </c>
      <c r="AB30" s="54">
        <f>Table1[[#This Row],[ Received by dropbox]]/Table1[[#This Row],[Ballots Returned]]</f>
        <v>0.6131144715867477</v>
      </c>
      <c r="AC30" s="54">
        <f>Table1[[#This Row],[Received by mail]]/Table1[[#This Row],[Ballots Returned]]</f>
        <v>0.38576536986773513</v>
      </c>
      <c r="AD30" s="54">
        <f>Table1[[#This Row],[ Received by Email or Fax]]/Table1[[#This Row],[Ballots Returned]]</f>
        <v>1.1201585455172117E-3</v>
      </c>
    </row>
    <row r="31" spans="1:30">
      <c r="A31" s="16" t="s">
        <v>157</v>
      </c>
      <c r="B31" s="44">
        <v>46063</v>
      </c>
      <c r="C31" s="3" t="s">
        <v>99</v>
      </c>
      <c r="D31" s="40">
        <v>2026</v>
      </c>
      <c r="E31" s="3">
        <v>8814</v>
      </c>
      <c r="F31" s="3">
        <v>450</v>
      </c>
      <c r="G31" s="3">
        <v>3279</v>
      </c>
      <c r="H31" s="3">
        <v>8848</v>
      </c>
      <c r="I31" s="3">
        <v>3341</v>
      </c>
      <c r="J31" s="3">
        <v>3279</v>
      </c>
      <c r="K31" s="3">
        <v>18</v>
      </c>
      <c r="L31" s="3">
        <v>0</v>
      </c>
      <c r="M31" s="3">
        <v>44</v>
      </c>
      <c r="N31" s="3">
        <v>5</v>
      </c>
      <c r="O31" s="3">
        <v>17</v>
      </c>
      <c r="P31" s="3">
        <v>22</v>
      </c>
      <c r="Q31" s="45">
        <f t="shared" si="0"/>
        <v>6.5848548338820713E-3</v>
      </c>
      <c r="R31" s="45">
        <f>Table1[[#This Row],[Ballots Rejected - Late Postmark]]/Table1[[#This Row],[Ballots Rejected]]</f>
        <v>0.5</v>
      </c>
      <c r="S31" s="3">
        <v>0</v>
      </c>
      <c r="T31" s="3">
        <v>0</v>
      </c>
      <c r="U31" s="3">
        <v>3333</v>
      </c>
      <c r="V31" s="3">
        <v>3271</v>
      </c>
      <c r="W31" s="3">
        <v>44</v>
      </c>
      <c r="X31" s="3">
        <v>8692</v>
      </c>
      <c r="Y31">
        <v>2155</v>
      </c>
      <c r="Z31">
        <v>1183</v>
      </c>
      <c r="AA31" s="3">
        <v>3</v>
      </c>
      <c r="AB31" s="54">
        <f>Table1[[#This Row],[ Received by dropbox]]/Table1[[#This Row],[Ballots Returned]]</f>
        <v>0.64501646213708475</v>
      </c>
      <c r="AC31" s="54">
        <f>Table1[[#This Row],[Received by mail]]/Table1[[#This Row],[Ballots Returned]]</f>
        <v>0.35408560311284049</v>
      </c>
      <c r="AD31" s="54">
        <f>Table1[[#This Row],[ Received by Email or Fax]]/Table1[[#This Row],[Ballots Returned]]</f>
        <v>8.9793475007482785E-4</v>
      </c>
    </row>
    <row r="32" spans="1:30">
      <c r="A32" s="16" t="s">
        <v>159</v>
      </c>
      <c r="B32" s="44">
        <v>46063</v>
      </c>
      <c r="C32" s="3" t="s">
        <v>99</v>
      </c>
      <c r="D32" s="40">
        <v>2026</v>
      </c>
      <c r="E32" s="3">
        <v>454134</v>
      </c>
      <c r="F32" s="3">
        <v>31002</v>
      </c>
      <c r="G32" s="3">
        <v>129505</v>
      </c>
      <c r="H32" s="3">
        <v>459483</v>
      </c>
      <c r="I32" s="3">
        <v>133680</v>
      </c>
      <c r="J32" s="3">
        <v>129505</v>
      </c>
      <c r="K32" s="3">
        <v>0</v>
      </c>
      <c r="L32" s="3">
        <v>0</v>
      </c>
      <c r="M32" s="3">
        <v>4175</v>
      </c>
      <c r="N32" s="3">
        <v>81</v>
      </c>
      <c r="O32" s="3">
        <v>328</v>
      </c>
      <c r="P32" s="3">
        <v>3709</v>
      </c>
      <c r="Q32" s="45">
        <f t="shared" si="0"/>
        <v>2.7745362058647517E-2</v>
      </c>
      <c r="R32" s="45">
        <f>Table1[[#This Row],[Ballots Rejected - Late Postmark]]/Table1[[#This Row],[Ballots Rejected]]</f>
        <v>0.88838323353293414</v>
      </c>
      <c r="S32" s="3">
        <v>0</v>
      </c>
      <c r="T32" s="3">
        <v>57</v>
      </c>
      <c r="U32" s="3">
        <v>133186</v>
      </c>
      <c r="V32" s="3">
        <v>129019</v>
      </c>
      <c r="W32" s="3">
        <v>4167</v>
      </c>
      <c r="X32" s="3">
        <v>452148</v>
      </c>
      <c r="Y32">
        <v>76391</v>
      </c>
      <c r="Z32">
        <v>57155</v>
      </c>
      <c r="AA32" s="3">
        <v>134</v>
      </c>
      <c r="AB32" s="54">
        <f>Table1[[#This Row],[ Received by dropbox]]/Table1[[#This Row],[Ballots Returned]]</f>
        <v>0.57144673847995209</v>
      </c>
      <c r="AC32" s="54">
        <f>Table1[[#This Row],[Received by mail]]/Table1[[#This Row],[Ballots Returned]]</f>
        <v>0.42755086774386597</v>
      </c>
      <c r="AD32" s="54">
        <f>Table1[[#This Row],[ Received by Email or Fax]]/Table1[[#This Row],[Ballots Returned]]</f>
        <v>1.002393776181927E-3</v>
      </c>
    </row>
    <row r="33" spans="1:30">
      <c r="A33" s="16" t="s">
        <v>161</v>
      </c>
      <c r="B33" s="44">
        <v>46063</v>
      </c>
      <c r="C33" s="3" t="s">
        <v>99</v>
      </c>
      <c r="D33" s="40">
        <v>2026</v>
      </c>
      <c r="E33" s="3">
        <v>20395</v>
      </c>
      <c r="F33" s="3">
        <v>2162</v>
      </c>
      <c r="G33" s="3">
        <v>6930</v>
      </c>
      <c r="H33" s="3">
        <v>20663</v>
      </c>
      <c r="I33" s="3">
        <v>6986</v>
      </c>
      <c r="J33" s="3">
        <v>6930</v>
      </c>
      <c r="K33" s="3">
        <v>0</v>
      </c>
      <c r="L33" s="3">
        <v>0</v>
      </c>
      <c r="M33" s="3">
        <v>56</v>
      </c>
      <c r="N33" s="3">
        <v>10</v>
      </c>
      <c r="O33" s="3">
        <v>17</v>
      </c>
      <c r="P33" s="3">
        <v>28</v>
      </c>
      <c r="Q33" s="45">
        <f t="shared" si="0"/>
        <v>4.0080160320641279E-3</v>
      </c>
      <c r="R33" s="45">
        <f>Table1[[#This Row],[Ballots Rejected - Late Postmark]]/Table1[[#This Row],[Ballots Rejected]]</f>
        <v>0.5</v>
      </c>
      <c r="S33" s="3">
        <v>0</v>
      </c>
      <c r="T33" s="3">
        <v>1</v>
      </c>
      <c r="U33" s="3">
        <v>6949</v>
      </c>
      <c r="V33" s="3">
        <v>6894</v>
      </c>
      <c r="W33" s="3">
        <v>55</v>
      </c>
      <c r="X33" s="3">
        <v>20414</v>
      </c>
      <c r="Y33">
        <v>2586</v>
      </c>
      <c r="Z33">
        <v>4397</v>
      </c>
      <c r="AA33" s="3">
        <v>3</v>
      </c>
      <c r="AB33" s="54">
        <f>Table1[[#This Row],[ Received by dropbox]]/Table1[[#This Row],[Ballots Returned]]</f>
        <v>0.37016890924706558</v>
      </c>
      <c r="AC33" s="54">
        <f>Table1[[#This Row],[Received by mail]]/Table1[[#This Row],[Ballots Returned]]</f>
        <v>0.62940166046378476</v>
      </c>
      <c r="AD33" s="54">
        <f>Table1[[#This Row],[ Received by Email or Fax]]/Table1[[#This Row],[Ballots Returned]]</f>
        <v>4.2943028914972805E-4</v>
      </c>
    </row>
    <row r="34" spans="1:30">
      <c r="A34" s="16" t="s">
        <v>163</v>
      </c>
      <c r="B34" s="44">
        <v>46063</v>
      </c>
      <c r="C34" s="3" t="s">
        <v>99</v>
      </c>
      <c r="D34" s="40">
        <v>2026</v>
      </c>
      <c r="E34" s="3">
        <v>13971</v>
      </c>
      <c r="F34" s="3">
        <v>764</v>
      </c>
      <c r="G34" s="3">
        <v>5161</v>
      </c>
      <c r="H34" s="3">
        <v>14091</v>
      </c>
      <c r="I34" s="3">
        <v>5232</v>
      </c>
      <c r="J34" s="3">
        <v>5164</v>
      </c>
      <c r="K34" s="3">
        <v>2</v>
      </c>
      <c r="L34" s="3">
        <v>0</v>
      </c>
      <c r="M34" s="3">
        <v>70</v>
      </c>
      <c r="N34" s="3">
        <v>8</v>
      </c>
      <c r="O34" s="3">
        <v>32</v>
      </c>
      <c r="P34" s="3">
        <v>30</v>
      </c>
      <c r="Q34" s="45">
        <f t="shared" si="0"/>
        <v>5.7339449541284407E-3</v>
      </c>
      <c r="R34" s="45">
        <f>Table1[[#This Row],[Ballots Rejected - Late Postmark]]/Table1[[#This Row],[Ballots Rejected]]</f>
        <v>0.42857142857142855</v>
      </c>
      <c r="S34" s="3">
        <v>0</v>
      </c>
      <c r="T34" s="3">
        <v>0</v>
      </c>
      <c r="U34" s="3">
        <v>5221</v>
      </c>
      <c r="V34" s="3">
        <v>5153</v>
      </c>
      <c r="W34" s="3">
        <v>70</v>
      </c>
      <c r="X34" s="3">
        <v>13957</v>
      </c>
      <c r="Y34">
        <v>2032</v>
      </c>
      <c r="Z34">
        <v>3198</v>
      </c>
      <c r="AA34" s="3">
        <v>2</v>
      </c>
      <c r="AB34" s="54">
        <f>Table1[[#This Row],[ Received by dropbox]]/Table1[[#This Row],[Ballots Returned]]</f>
        <v>0.38837920489296635</v>
      </c>
      <c r="AC34" s="54">
        <f>Table1[[#This Row],[Received by mail]]/Table1[[#This Row],[Ballots Returned]]</f>
        <v>0.61123853211009171</v>
      </c>
      <c r="AD34" s="54">
        <f>Table1[[#This Row],[ Received by Email or Fax]]/Table1[[#This Row],[Ballots Returned]]</f>
        <v>3.8226299694189603E-4</v>
      </c>
    </row>
    <row r="35" spans="1:30">
      <c r="A35" s="16" t="s">
        <v>166</v>
      </c>
      <c r="B35" s="44">
        <v>46063</v>
      </c>
      <c r="C35" s="3" t="s">
        <v>99</v>
      </c>
      <c r="D35" s="40">
        <v>2026</v>
      </c>
      <c r="E35" s="3">
        <v>92696</v>
      </c>
      <c r="F35" s="3">
        <v>7359</v>
      </c>
      <c r="G35" s="3">
        <v>29431</v>
      </c>
      <c r="H35" s="3">
        <v>93845</v>
      </c>
      <c r="I35" s="3">
        <v>29804</v>
      </c>
      <c r="J35" s="3">
        <v>29431</v>
      </c>
      <c r="K35" s="3">
        <v>3</v>
      </c>
      <c r="L35" s="3">
        <v>0</v>
      </c>
      <c r="M35" s="3">
        <v>370</v>
      </c>
      <c r="N35" s="3">
        <v>61</v>
      </c>
      <c r="O35" s="3">
        <v>67</v>
      </c>
      <c r="P35" s="3">
        <v>223</v>
      </c>
      <c r="Q35" s="45">
        <f t="shared" si="0"/>
        <v>7.482217152060126E-3</v>
      </c>
      <c r="R35" s="45">
        <f>Table1[[#This Row],[Ballots Rejected - Late Postmark]]/Table1[[#This Row],[Ballots Rejected]]</f>
        <v>0.60270270270270265</v>
      </c>
      <c r="S35" s="3">
        <v>0</v>
      </c>
      <c r="T35" s="3">
        <v>19</v>
      </c>
      <c r="U35" s="3">
        <v>29511</v>
      </c>
      <c r="V35" s="3">
        <v>29145</v>
      </c>
      <c r="W35" s="3">
        <v>363</v>
      </c>
      <c r="X35" s="3">
        <v>91245</v>
      </c>
      <c r="Y35">
        <v>16321</v>
      </c>
      <c r="Z35">
        <v>13452</v>
      </c>
      <c r="AA35" s="3">
        <v>31</v>
      </c>
      <c r="AB35" s="54">
        <f>Table1[[#This Row],[ Received by dropbox]]/Table1[[#This Row],[Ballots Returned]]</f>
        <v>0.547611058918266</v>
      </c>
      <c r="AC35" s="54">
        <f>Table1[[#This Row],[Received by mail]]/Table1[[#This Row],[Ballots Returned]]</f>
        <v>0.45134881223996781</v>
      </c>
      <c r="AD35" s="54">
        <f>Table1[[#This Row],[ Received by Email or Fax]]/Table1[[#This Row],[Ballots Returned]]</f>
        <v>1.040128841766206E-3</v>
      </c>
    </row>
    <row r="36" spans="1:30">
      <c r="A36" s="16" t="s">
        <v>168</v>
      </c>
      <c r="B36" s="44">
        <v>46063</v>
      </c>
      <c r="C36" s="3" t="s">
        <v>99</v>
      </c>
      <c r="D36" s="40">
        <v>2026</v>
      </c>
      <c r="E36" s="3">
        <v>2981</v>
      </c>
      <c r="F36" s="3">
        <v>232</v>
      </c>
      <c r="G36" s="3">
        <v>1279</v>
      </c>
      <c r="H36" s="3">
        <v>3008</v>
      </c>
      <c r="I36" s="3">
        <v>1288</v>
      </c>
      <c r="J36" s="3">
        <v>1279</v>
      </c>
      <c r="K36" s="3">
        <v>0</v>
      </c>
      <c r="L36" s="3">
        <v>0</v>
      </c>
      <c r="M36" s="3">
        <v>9</v>
      </c>
      <c r="N36" s="3">
        <v>4</v>
      </c>
      <c r="O36" s="3">
        <v>1</v>
      </c>
      <c r="P36" s="3">
        <v>4</v>
      </c>
      <c r="Q36" s="45">
        <f t="shared" si="0"/>
        <v>3.105590062111801E-3</v>
      </c>
      <c r="R36" s="45">
        <f>Table1[[#This Row],[Ballots Rejected - Late Postmark]]/Table1[[#This Row],[Ballots Rejected]]</f>
        <v>0.44444444444444442</v>
      </c>
      <c r="S36" s="3">
        <v>0</v>
      </c>
      <c r="T36" s="3">
        <v>0</v>
      </c>
      <c r="U36" s="3">
        <v>1279</v>
      </c>
      <c r="V36" s="3">
        <v>1270</v>
      </c>
      <c r="W36" s="3">
        <v>9</v>
      </c>
      <c r="X36" s="3">
        <v>2979</v>
      </c>
      <c r="Y36">
        <v>627</v>
      </c>
      <c r="Z36">
        <v>661</v>
      </c>
      <c r="AA36" s="3">
        <v>0</v>
      </c>
      <c r="AB36" s="54">
        <f>Table1[[#This Row],[ Received by dropbox]]/Table1[[#This Row],[Ballots Returned]]</f>
        <v>0.48680124223602483</v>
      </c>
      <c r="AC36" s="54">
        <f>Table1[[#This Row],[Received by mail]]/Table1[[#This Row],[Ballots Returned]]</f>
        <v>0.51319875776397517</v>
      </c>
      <c r="AD36" s="54">
        <f>Table1[[#This Row],[ Received by Email or Fax]]/Table1[[#This Row],[Ballots Returned]]</f>
        <v>0</v>
      </c>
    </row>
    <row r="37" spans="1:30">
      <c r="A37" s="16" t="s">
        <v>170</v>
      </c>
      <c r="B37" s="44">
        <v>46063</v>
      </c>
      <c r="C37" s="3" t="s">
        <v>99</v>
      </c>
      <c r="D37" s="40">
        <v>2026</v>
      </c>
      <c r="E37" s="3">
        <v>38658</v>
      </c>
      <c r="F37" s="3">
        <v>2870</v>
      </c>
      <c r="G37" s="3">
        <v>15392</v>
      </c>
      <c r="H37" s="3">
        <v>39109</v>
      </c>
      <c r="I37" s="3">
        <v>15796</v>
      </c>
      <c r="J37" s="3">
        <v>15392</v>
      </c>
      <c r="K37" s="3">
        <v>3</v>
      </c>
      <c r="L37" s="3">
        <v>3</v>
      </c>
      <c r="M37" s="3">
        <v>401</v>
      </c>
      <c r="N37" s="3">
        <v>53</v>
      </c>
      <c r="O37" s="3">
        <v>71</v>
      </c>
      <c r="P37" s="3">
        <v>268</v>
      </c>
      <c r="Q37" s="45">
        <f t="shared" si="0"/>
        <v>1.6966320587490504E-2</v>
      </c>
      <c r="R37" s="45">
        <f>Table1[[#This Row],[Ballots Rejected - Late Postmark]]/Table1[[#This Row],[Ballots Rejected]]</f>
        <v>0.66832917705735662</v>
      </c>
      <c r="S37" s="3">
        <v>0</v>
      </c>
      <c r="T37" s="3">
        <v>9</v>
      </c>
      <c r="U37" s="3">
        <v>15714</v>
      </c>
      <c r="V37" s="3">
        <v>15311</v>
      </c>
      <c r="W37" s="3">
        <v>400</v>
      </c>
      <c r="X37" s="3">
        <v>38625</v>
      </c>
      <c r="Y37">
        <v>9264</v>
      </c>
      <c r="Z37">
        <v>6522</v>
      </c>
      <c r="AA37" s="3">
        <v>10</v>
      </c>
      <c r="AB37" s="54">
        <f>Table1[[#This Row],[ Received by dropbox]]/Table1[[#This Row],[Ballots Returned]]</f>
        <v>0.58647758926310456</v>
      </c>
      <c r="AC37" s="54">
        <f>Table1[[#This Row],[Received by mail]]/Table1[[#This Row],[Ballots Returned]]</f>
        <v>0.41288933907318309</v>
      </c>
      <c r="AD37" s="54">
        <f>Table1[[#This Row],[ Received by Email or Fax]]/Table1[[#This Row],[Ballots Returned]]</f>
        <v>6.3307166371233219E-4</v>
      </c>
    </row>
    <row r="38" spans="1:30">
      <c r="A38" s="16" t="s">
        <v>172</v>
      </c>
      <c r="B38" s="44">
        <v>46063</v>
      </c>
      <c r="C38" s="3" t="s">
        <v>99</v>
      </c>
      <c r="D38" s="40">
        <v>2026</v>
      </c>
      <c r="E38" s="3">
        <v>0</v>
      </c>
      <c r="F38" s="3">
        <v>0</v>
      </c>
      <c r="G38" s="3">
        <v>0</v>
      </c>
      <c r="H38" s="3">
        <v>0</v>
      </c>
      <c r="I38" s="3">
        <v>0</v>
      </c>
      <c r="J38" s="3">
        <v>0</v>
      </c>
      <c r="K38" s="3">
        <v>0</v>
      </c>
      <c r="L38" s="3">
        <v>0</v>
      </c>
      <c r="M38" s="3">
        <v>0</v>
      </c>
      <c r="N38" s="3">
        <v>0</v>
      </c>
      <c r="O38" s="3">
        <v>0</v>
      </c>
      <c r="P38" s="3">
        <v>0</v>
      </c>
      <c r="Q38" s="45"/>
      <c r="R38" s="45" t="e">
        <f>Table1[[#This Row],[Ballots Rejected - Late Postmark]]/Table1[[#This Row],[Ballots Rejected]]</f>
        <v>#DIV/0!</v>
      </c>
      <c r="S38" s="3">
        <v>0</v>
      </c>
      <c r="T38" s="3">
        <v>0</v>
      </c>
      <c r="U38" s="3">
        <v>0</v>
      </c>
      <c r="V38" s="3">
        <v>0</v>
      </c>
      <c r="W38" s="3">
        <v>0</v>
      </c>
      <c r="X38" s="3">
        <v>0</v>
      </c>
      <c r="Y38">
        <v>0</v>
      </c>
      <c r="Z38">
        <v>0</v>
      </c>
      <c r="AA38" s="1">
        <v>0</v>
      </c>
      <c r="AB38" s="54" t="e">
        <f>Table1[[#This Row],[ Received by dropbox]]/Table1[[#This Row],[Ballots Returned]]</f>
        <v>#DIV/0!</v>
      </c>
      <c r="AC38" s="54" t="e">
        <f>Table1[[#This Row],[Received by mail]]/Table1[[#This Row],[Ballots Returned]]</f>
        <v>#DIV/0!</v>
      </c>
      <c r="AD38" s="54" t="e">
        <f>Table1[[#This Row],[ Received by Email or Fax]]/Table1[[#This Row],[Ballots Returned]]</f>
        <v>#DIV/0!</v>
      </c>
    </row>
    <row r="39" spans="1:30">
      <c r="A39" s="16" t="s">
        <v>174</v>
      </c>
      <c r="B39" s="44">
        <v>46063</v>
      </c>
      <c r="C39" s="3" t="s">
        <v>99</v>
      </c>
      <c r="D39" s="40">
        <v>2026</v>
      </c>
      <c r="E39" s="3">
        <v>7615</v>
      </c>
      <c r="F39" s="3">
        <v>517</v>
      </c>
      <c r="G39" s="3">
        <v>3097</v>
      </c>
      <c r="H39" s="3">
        <v>7689</v>
      </c>
      <c r="I39" s="3">
        <v>3149</v>
      </c>
      <c r="J39" s="3">
        <v>3097</v>
      </c>
      <c r="K39" s="3">
        <v>0</v>
      </c>
      <c r="L39" s="3">
        <v>0</v>
      </c>
      <c r="M39" s="3">
        <v>52</v>
      </c>
      <c r="N39" s="3">
        <v>6</v>
      </c>
      <c r="O39" s="3">
        <v>3</v>
      </c>
      <c r="P39" s="3">
        <v>38</v>
      </c>
      <c r="Q39" s="45">
        <f t="shared" ref="Q39:Q70" si="1">P39/I39</f>
        <v>1.2067322959669736E-2</v>
      </c>
      <c r="R39" s="45">
        <f>Table1[[#This Row],[Ballots Rejected - Late Postmark]]/Table1[[#This Row],[Ballots Rejected]]</f>
        <v>0.73076923076923073</v>
      </c>
      <c r="S39" s="3">
        <v>0</v>
      </c>
      <c r="T39" s="3">
        <v>5</v>
      </c>
      <c r="U39" s="3">
        <v>3143</v>
      </c>
      <c r="V39" s="3">
        <v>3091</v>
      </c>
      <c r="W39" s="3">
        <v>52</v>
      </c>
      <c r="X39" s="3">
        <v>7622</v>
      </c>
      <c r="Y39">
        <v>952</v>
      </c>
      <c r="Z39">
        <v>2197</v>
      </c>
      <c r="AA39" s="3">
        <v>0</v>
      </c>
      <c r="AB39" s="54">
        <f>Table1[[#This Row],[ Received by dropbox]]/Table1[[#This Row],[Ballots Returned]]</f>
        <v>0.30231819625277867</v>
      </c>
      <c r="AC39" s="54">
        <f>Table1[[#This Row],[Received by mail]]/Table1[[#This Row],[Ballots Returned]]</f>
        <v>0.69768180374722133</v>
      </c>
      <c r="AD39" s="54">
        <f>Table1[[#This Row],[ Received by Email or Fax]]/Table1[[#This Row],[Ballots Returned]]</f>
        <v>0</v>
      </c>
    </row>
    <row r="40" spans="1:30">
      <c r="A40" s="16" t="s">
        <v>176</v>
      </c>
      <c r="B40" s="44">
        <v>46063</v>
      </c>
      <c r="C40" s="3" t="s">
        <v>99</v>
      </c>
      <c r="D40" s="40">
        <v>2026</v>
      </c>
      <c r="E40" s="3">
        <v>44929</v>
      </c>
      <c r="F40" s="3">
        <v>2247</v>
      </c>
      <c r="G40" s="3">
        <v>11022</v>
      </c>
      <c r="H40" s="3">
        <v>46011</v>
      </c>
      <c r="I40" s="3">
        <v>11421</v>
      </c>
      <c r="J40" s="3">
        <v>11022</v>
      </c>
      <c r="K40" s="3">
        <v>0</v>
      </c>
      <c r="L40" s="3">
        <v>0</v>
      </c>
      <c r="M40" s="3">
        <v>399</v>
      </c>
      <c r="N40" s="3">
        <v>30</v>
      </c>
      <c r="O40" s="3">
        <v>19</v>
      </c>
      <c r="P40" s="3">
        <v>350</v>
      </c>
      <c r="Q40" s="45">
        <f t="shared" si="1"/>
        <v>3.0645302512914807E-2</v>
      </c>
      <c r="R40" s="45">
        <f>Table1[[#This Row],[Ballots Rejected - Late Postmark]]/Table1[[#This Row],[Ballots Rejected]]</f>
        <v>0.8771929824561403</v>
      </c>
      <c r="S40" s="3">
        <v>0</v>
      </c>
      <c r="T40" s="3">
        <v>0</v>
      </c>
      <c r="U40" s="8">
        <v>11365</v>
      </c>
      <c r="V40" s="8">
        <v>10966</v>
      </c>
      <c r="W40" s="8">
        <v>399</v>
      </c>
      <c r="X40" s="8">
        <v>45488</v>
      </c>
      <c r="Y40">
        <v>3054</v>
      </c>
      <c r="Z40">
        <v>8362</v>
      </c>
      <c r="AA40" s="3">
        <v>5</v>
      </c>
      <c r="AB40" s="54">
        <f>Table1[[#This Row],[ Received by dropbox]]/Table1[[#This Row],[Ballots Returned]]</f>
        <v>0.26740215392697664</v>
      </c>
      <c r="AC40" s="54">
        <f>Table1[[#This Row],[Received by mail]]/Table1[[#This Row],[Ballots Returned]]</f>
        <v>0.73216005603712464</v>
      </c>
      <c r="AD40" s="54">
        <f>Table1[[#This Row],[ Received by Email or Fax]]/Table1[[#This Row],[Ballots Returned]]</f>
        <v>4.3779003589878294E-4</v>
      </c>
    </row>
    <row r="41" spans="1:30">
      <c r="A41" s="8" t="s">
        <v>178</v>
      </c>
      <c r="B41" s="19">
        <v>46063</v>
      </c>
      <c r="C41" s="8" t="s">
        <v>99</v>
      </c>
      <c r="D41" s="10">
        <v>2026</v>
      </c>
      <c r="E41" s="8">
        <v>2517390</v>
      </c>
      <c r="F41" s="8">
        <v>181487</v>
      </c>
      <c r="G41" s="8">
        <v>770983</v>
      </c>
      <c r="H41" s="8">
        <v>2551897</v>
      </c>
      <c r="I41" s="8">
        <v>785570</v>
      </c>
      <c r="J41" s="8">
        <v>770986</v>
      </c>
      <c r="K41" s="8">
        <v>380</v>
      </c>
      <c r="L41" s="8">
        <v>28</v>
      </c>
      <c r="M41" s="8">
        <v>14208</v>
      </c>
      <c r="N41" s="8">
        <v>1484</v>
      </c>
      <c r="O41" s="8">
        <v>1998</v>
      </c>
      <c r="P41" s="8">
        <v>10486</v>
      </c>
      <c r="Q41" s="45">
        <f t="shared" si="1"/>
        <v>1.3348269409473376E-2</v>
      </c>
      <c r="R41" s="45">
        <f>Table1[[#This Row],[Ballots Rejected - Late Postmark]]/Table1[[#This Row],[Ballots Rejected]]</f>
        <v>0.73803490990990994</v>
      </c>
      <c r="S41" s="8">
        <v>0</v>
      </c>
      <c r="T41" s="8">
        <v>239</v>
      </c>
      <c r="U41" s="3">
        <v>781060</v>
      </c>
      <c r="V41" s="3">
        <v>759809</v>
      </c>
      <c r="W41" s="3">
        <v>13960</v>
      </c>
      <c r="X41" s="3">
        <v>2482162</v>
      </c>
      <c r="Y41">
        <v>434900</v>
      </c>
      <c r="Z41">
        <v>349671</v>
      </c>
      <c r="AA41" s="21">
        <v>999</v>
      </c>
      <c r="AB41" s="54">
        <f>Table1[[#This Row],[ Received by dropbox]]/Table1[[#This Row],[Ballots Returned]]</f>
        <v>0.55361075397482085</v>
      </c>
      <c r="AC41" s="54">
        <f>Table1[[#This Row],[Received by mail]]/Table1[[#This Row],[Ballots Returned]]</f>
        <v>0.44511755795155111</v>
      </c>
      <c r="AD41" s="54">
        <f>Table1[[#This Row],[ Received by Email or Fax]]/Table1[[#This Row],[Ballots Returned]]</f>
        <v>1.2716880736280663E-3</v>
      </c>
    </row>
    <row r="42" spans="1:30">
      <c r="A42" s="16" t="s">
        <v>98</v>
      </c>
      <c r="B42" s="44">
        <v>45965</v>
      </c>
      <c r="C42" s="3" t="s">
        <v>179</v>
      </c>
      <c r="D42" s="40">
        <v>2025</v>
      </c>
      <c r="E42" s="3">
        <v>8668</v>
      </c>
      <c r="F42" s="3">
        <v>356</v>
      </c>
      <c r="G42" s="3">
        <v>2741</v>
      </c>
      <c r="H42" s="3">
        <v>8698</v>
      </c>
      <c r="I42" s="3">
        <v>2827</v>
      </c>
      <c r="J42" s="3">
        <v>2741</v>
      </c>
      <c r="K42" s="3">
        <v>0</v>
      </c>
      <c r="L42" s="3">
        <v>0</v>
      </c>
      <c r="M42" s="3">
        <v>86</v>
      </c>
      <c r="N42" s="3">
        <v>3</v>
      </c>
      <c r="O42" s="3">
        <v>17</v>
      </c>
      <c r="P42" s="3">
        <v>66</v>
      </c>
      <c r="Q42" s="45">
        <f t="shared" si="1"/>
        <v>2.3346303501945526E-2</v>
      </c>
      <c r="R42" s="45">
        <f>Table1[[#This Row],[Ballots Rejected - Late Postmark]]/Table1[[#This Row],[Ballots Rejected]]</f>
        <v>0.76744186046511631</v>
      </c>
      <c r="S42" s="3">
        <v>0</v>
      </c>
      <c r="T42" s="3">
        <v>0</v>
      </c>
      <c r="U42" s="3">
        <v>2824</v>
      </c>
      <c r="V42" s="3">
        <v>2738</v>
      </c>
      <c r="W42" s="3">
        <v>86</v>
      </c>
      <c r="X42" s="3">
        <v>8627</v>
      </c>
      <c r="Y42">
        <v>1701</v>
      </c>
      <c r="Z42">
        <v>1126</v>
      </c>
      <c r="AA42" s="3">
        <v>0</v>
      </c>
      <c r="AB42" s="54">
        <f>Table1[[#This Row],[ Received by dropbox]]/Table1[[#This Row],[Ballots Returned]]</f>
        <v>0.60169791298195963</v>
      </c>
      <c r="AC42" s="54">
        <f>Table1[[#This Row],[Received by mail]]/Table1[[#This Row],[Ballots Returned]]</f>
        <v>0.39830208701804032</v>
      </c>
      <c r="AD42" s="54">
        <f>Table1[[#This Row],[ Received by Email or Fax]]/Table1[[#This Row],[Ballots Returned]]</f>
        <v>0</v>
      </c>
    </row>
    <row r="43" spans="1:30">
      <c r="A43" s="16" t="s">
        <v>101</v>
      </c>
      <c r="B43" s="44">
        <v>45965</v>
      </c>
      <c r="C43" s="3" t="s">
        <v>179</v>
      </c>
      <c r="D43" s="40">
        <v>2025</v>
      </c>
      <c r="E43" s="3">
        <v>15126</v>
      </c>
      <c r="F43" s="3">
        <v>1334</v>
      </c>
      <c r="G43" s="3">
        <v>6213</v>
      </c>
      <c r="H43" s="3">
        <v>15356</v>
      </c>
      <c r="I43" s="3">
        <v>6359</v>
      </c>
      <c r="J43" s="3">
        <v>6213</v>
      </c>
      <c r="K43" s="3">
        <v>0</v>
      </c>
      <c r="L43" s="3">
        <v>0</v>
      </c>
      <c r="M43" s="3">
        <v>146</v>
      </c>
      <c r="N43" s="3">
        <v>10</v>
      </c>
      <c r="O43" s="3">
        <v>9</v>
      </c>
      <c r="P43" s="3">
        <v>116</v>
      </c>
      <c r="Q43" s="45">
        <f t="shared" si="1"/>
        <v>1.8241861927976097E-2</v>
      </c>
      <c r="R43" s="45">
        <f>Table1[[#This Row],[Ballots Rejected - Late Postmark]]/Table1[[#This Row],[Ballots Rejected]]</f>
        <v>0.79452054794520544</v>
      </c>
      <c r="S43" s="3">
        <v>0</v>
      </c>
      <c r="T43" s="3">
        <v>11</v>
      </c>
      <c r="U43" s="3">
        <v>6347</v>
      </c>
      <c r="V43" s="3">
        <v>6203</v>
      </c>
      <c r="W43" s="3">
        <v>144</v>
      </c>
      <c r="X43" s="3">
        <v>15242</v>
      </c>
      <c r="Y43">
        <v>4018</v>
      </c>
      <c r="Z43">
        <v>2337</v>
      </c>
      <c r="AA43" s="3">
        <v>4</v>
      </c>
      <c r="AB43" s="54">
        <f>Table1[[#This Row],[ Received by dropbox]]/Table1[[#This Row],[Ballots Returned]]</f>
        <v>0.63186035540179275</v>
      </c>
      <c r="AC43" s="54">
        <f>Table1[[#This Row],[Received by mail]]/Table1[[#This Row],[Ballots Returned]]</f>
        <v>0.3675106148765529</v>
      </c>
      <c r="AD43" s="54">
        <f>Table1[[#This Row],[ Received by Email or Fax]]/Table1[[#This Row],[Ballots Returned]]</f>
        <v>6.2902972165434817E-4</v>
      </c>
    </row>
    <row r="44" spans="1:30">
      <c r="A44" s="16" t="s">
        <v>103</v>
      </c>
      <c r="B44" s="44">
        <v>45965</v>
      </c>
      <c r="C44" s="3" t="s">
        <v>179</v>
      </c>
      <c r="D44" s="40">
        <v>2025</v>
      </c>
      <c r="E44" s="3">
        <v>136741</v>
      </c>
      <c r="F44" s="3">
        <v>8510</v>
      </c>
      <c r="G44" s="3">
        <v>43791</v>
      </c>
      <c r="H44" s="3">
        <v>137342</v>
      </c>
      <c r="I44" s="3">
        <v>44903</v>
      </c>
      <c r="J44" s="3">
        <v>43791</v>
      </c>
      <c r="K44" s="3">
        <v>0</v>
      </c>
      <c r="L44" s="3">
        <v>0</v>
      </c>
      <c r="M44" s="3">
        <v>1112</v>
      </c>
      <c r="N44" s="3">
        <v>89</v>
      </c>
      <c r="O44" s="3">
        <v>54</v>
      </c>
      <c r="P44" s="3">
        <v>968</v>
      </c>
      <c r="Q44" s="45">
        <f t="shared" si="1"/>
        <v>2.1557579671736854E-2</v>
      </c>
      <c r="R44" s="45">
        <f>Table1[[#This Row],[Ballots Rejected - Late Postmark]]/Table1[[#This Row],[Ballots Rejected]]</f>
        <v>0.87050359712230219</v>
      </c>
      <c r="S44" s="3">
        <v>0</v>
      </c>
      <c r="T44" s="3">
        <v>1</v>
      </c>
      <c r="U44" s="3">
        <v>44752</v>
      </c>
      <c r="V44" s="3">
        <v>43648</v>
      </c>
      <c r="W44" s="3">
        <v>1104</v>
      </c>
      <c r="X44" s="3">
        <v>136042</v>
      </c>
      <c r="Y44">
        <v>27361</v>
      </c>
      <c r="Z44">
        <v>17492</v>
      </c>
      <c r="AA44" s="3">
        <v>50</v>
      </c>
      <c r="AB44" s="54">
        <f>Table1[[#This Row],[ Received by dropbox]]/Table1[[#This Row],[Ballots Returned]]</f>
        <v>0.6093356791305703</v>
      </c>
      <c r="AC44" s="54">
        <f>Table1[[#This Row],[Received by mail]]/Table1[[#This Row],[Ballots Returned]]</f>
        <v>0.38955080952274906</v>
      </c>
      <c r="AD44" s="54">
        <f>Table1[[#This Row],[ Received by Email or Fax]]/Table1[[#This Row],[Ballots Returned]]</f>
        <v>1.1135113466806228E-3</v>
      </c>
    </row>
    <row r="45" spans="1:30">
      <c r="A45" s="16" t="s">
        <v>105</v>
      </c>
      <c r="B45" s="44">
        <v>45965</v>
      </c>
      <c r="C45" s="3" t="s">
        <v>179</v>
      </c>
      <c r="D45" s="40">
        <v>2025</v>
      </c>
      <c r="E45" s="3">
        <v>54725</v>
      </c>
      <c r="F45" s="3">
        <v>2754</v>
      </c>
      <c r="G45" s="3">
        <v>18931</v>
      </c>
      <c r="H45" s="3">
        <v>55692</v>
      </c>
      <c r="I45" s="3">
        <v>19564</v>
      </c>
      <c r="J45" s="3">
        <v>18931</v>
      </c>
      <c r="K45" s="3">
        <v>12</v>
      </c>
      <c r="L45" s="3">
        <v>12</v>
      </c>
      <c r="M45" s="3">
        <v>621</v>
      </c>
      <c r="N45" s="3">
        <v>72</v>
      </c>
      <c r="O45" s="3">
        <v>47</v>
      </c>
      <c r="P45" s="3">
        <v>501</v>
      </c>
      <c r="Q45" s="45">
        <f t="shared" si="1"/>
        <v>2.5608260069515436E-2</v>
      </c>
      <c r="R45" s="45">
        <f>Table1[[#This Row],[Ballots Rejected - Late Postmark]]/Table1[[#This Row],[Ballots Rejected]]</f>
        <v>0.80676328502415462</v>
      </c>
      <c r="S45" s="3">
        <v>0</v>
      </c>
      <c r="T45" s="3">
        <v>1</v>
      </c>
      <c r="U45" s="3">
        <v>19521</v>
      </c>
      <c r="V45" s="3">
        <v>18888</v>
      </c>
      <c r="W45" s="3">
        <v>621</v>
      </c>
      <c r="X45" s="3">
        <v>55165</v>
      </c>
      <c r="Y45">
        <v>12202</v>
      </c>
      <c r="Z45">
        <v>7341</v>
      </c>
      <c r="AA45" s="3">
        <v>21</v>
      </c>
      <c r="AB45" s="54">
        <f>Table1[[#This Row],[ Received by dropbox]]/Table1[[#This Row],[Ballots Returned]]</f>
        <v>0.62369658556532404</v>
      </c>
      <c r="AC45" s="54">
        <f>Table1[[#This Row],[Received by mail]]/Table1[[#This Row],[Ballots Returned]]</f>
        <v>0.37523001431200165</v>
      </c>
      <c r="AD45" s="54">
        <f>Table1[[#This Row],[ Received by Email or Fax]]/Table1[[#This Row],[Ballots Returned]]</f>
        <v>1.0734001226742997E-3</v>
      </c>
    </row>
    <row r="46" spans="1:30">
      <c r="A46" s="16" t="s">
        <v>107</v>
      </c>
      <c r="B46" s="44">
        <v>45965</v>
      </c>
      <c r="C46" s="3" t="s">
        <v>179</v>
      </c>
      <c r="D46" s="40">
        <v>2025</v>
      </c>
      <c r="E46" s="3">
        <v>59529</v>
      </c>
      <c r="F46" s="3">
        <v>3352</v>
      </c>
      <c r="G46" s="3">
        <v>28203</v>
      </c>
      <c r="H46" s="3">
        <v>60811</v>
      </c>
      <c r="I46" s="3">
        <v>28424</v>
      </c>
      <c r="J46" s="3">
        <v>28203</v>
      </c>
      <c r="K46" s="3">
        <v>30</v>
      </c>
      <c r="L46" s="3">
        <v>0</v>
      </c>
      <c r="M46" s="3">
        <v>191</v>
      </c>
      <c r="N46" s="3">
        <v>58</v>
      </c>
      <c r="O46" s="3">
        <v>56</v>
      </c>
      <c r="P46" s="3">
        <v>76</v>
      </c>
      <c r="Q46" s="45">
        <f t="shared" si="1"/>
        <v>2.6737967914438501E-3</v>
      </c>
      <c r="R46" s="45">
        <f>Table1[[#This Row],[Ballots Rejected - Late Postmark]]/Table1[[#This Row],[Ballots Rejected]]</f>
        <v>0.39790575916230364</v>
      </c>
      <c r="S46" s="3">
        <v>0</v>
      </c>
      <c r="T46" s="3">
        <v>1</v>
      </c>
      <c r="U46" s="3">
        <v>28285</v>
      </c>
      <c r="V46" s="3">
        <v>28067</v>
      </c>
      <c r="W46" s="3">
        <v>188</v>
      </c>
      <c r="X46" s="3">
        <v>59796</v>
      </c>
      <c r="Y46">
        <v>21421</v>
      </c>
      <c r="Z46">
        <v>6958</v>
      </c>
      <c r="AA46" s="3">
        <v>45</v>
      </c>
      <c r="AB46" s="54">
        <f>Table1[[#This Row],[ Received by dropbox]]/Table1[[#This Row],[Ballots Returned]]</f>
        <v>0.75362369828314102</v>
      </c>
      <c r="AC46" s="54">
        <f>Table1[[#This Row],[Received by mail]]/Table1[[#This Row],[Ballots Returned]]</f>
        <v>0.2447931325640304</v>
      </c>
      <c r="AD46" s="54">
        <f>Table1[[#This Row],[ Received by Email or Fax]]/Table1[[#This Row],[Ballots Returned]]</f>
        <v>1.5831691528285956E-3</v>
      </c>
    </row>
    <row r="47" spans="1:30">
      <c r="A47" s="16" t="s">
        <v>109</v>
      </c>
      <c r="B47" s="44">
        <v>45965</v>
      </c>
      <c r="C47" s="3" t="s">
        <v>179</v>
      </c>
      <c r="D47" s="40">
        <v>2025</v>
      </c>
      <c r="E47" s="3">
        <v>355841</v>
      </c>
      <c r="F47" s="3">
        <v>27695</v>
      </c>
      <c r="G47" s="3">
        <v>123410</v>
      </c>
      <c r="H47" s="3">
        <v>359026</v>
      </c>
      <c r="I47" s="3">
        <v>124649</v>
      </c>
      <c r="J47" s="3">
        <v>123410</v>
      </c>
      <c r="K47" s="3">
        <v>5</v>
      </c>
      <c r="L47" s="3">
        <v>0</v>
      </c>
      <c r="M47" s="3">
        <v>1234</v>
      </c>
      <c r="N47" s="3">
        <v>281</v>
      </c>
      <c r="O47" s="3">
        <v>261</v>
      </c>
      <c r="P47" s="3">
        <v>643</v>
      </c>
      <c r="Q47" s="45">
        <f t="shared" si="1"/>
        <v>5.1584850259528752E-3</v>
      </c>
      <c r="R47" s="45">
        <f>Table1[[#This Row],[Ballots Rejected - Late Postmark]]/Table1[[#This Row],[Ballots Rejected]]</f>
        <v>0.52106969205834686</v>
      </c>
      <c r="S47" s="3">
        <v>0</v>
      </c>
      <c r="T47" s="3">
        <v>49</v>
      </c>
      <c r="U47" s="3">
        <v>124124</v>
      </c>
      <c r="V47" s="3">
        <v>122887</v>
      </c>
      <c r="W47" s="3">
        <v>1232</v>
      </c>
      <c r="X47" s="3">
        <v>354313</v>
      </c>
      <c r="Y47">
        <v>78312</v>
      </c>
      <c r="Z47">
        <v>46186</v>
      </c>
      <c r="AA47" s="3">
        <v>151</v>
      </c>
      <c r="AB47" s="54">
        <f>Table1[[#This Row],[ Received by dropbox]]/Table1[[#This Row],[Ballots Returned]]</f>
        <v>0.62826015451387496</v>
      </c>
      <c r="AC47" s="54">
        <f>Table1[[#This Row],[Received by mail]]/Table1[[#This Row],[Ballots Returned]]</f>
        <v>0.37052844387038802</v>
      </c>
      <c r="AD47" s="54">
        <f>Table1[[#This Row],[ Received by Email or Fax]]/Table1[[#This Row],[Ballots Returned]]</f>
        <v>1.2114016157369894E-3</v>
      </c>
    </row>
    <row r="48" spans="1:30">
      <c r="A48" s="16" t="s">
        <v>111</v>
      </c>
      <c r="B48" s="44">
        <v>45965</v>
      </c>
      <c r="C48" s="3" t="s">
        <v>179</v>
      </c>
      <c r="D48" s="40">
        <v>2025</v>
      </c>
      <c r="E48" s="3">
        <v>3025</v>
      </c>
      <c r="F48" s="3">
        <v>197</v>
      </c>
      <c r="G48" s="3">
        <v>1527</v>
      </c>
      <c r="H48" s="3">
        <v>3039</v>
      </c>
      <c r="I48" s="3">
        <v>1545</v>
      </c>
      <c r="J48" s="3">
        <v>1527</v>
      </c>
      <c r="K48" s="3">
        <v>0</v>
      </c>
      <c r="L48" s="3">
        <v>0</v>
      </c>
      <c r="M48" s="3">
        <v>18</v>
      </c>
      <c r="N48" s="3">
        <v>1</v>
      </c>
      <c r="O48" s="3">
        <v>4</v>
      </c>
      <c r="P48" s="3">
        <v>13</v>
      </c>
      <c r="Q48" s="45">
        <f t="shared" si="1"/>
        <v>8.4142394822006479E-3</v>
      </c>
      <c r="R48" s="45">
        <f>Table1[[#This Row],[Ballots Rejected - Late Postmark]]/Table1[[#This Row],[Ballots Rejected]]</f>
        <v>0.72222222222222221</v>
      </c>
      <c r="S48" s="3">
        <v>0</v>
      </c>
      <c r="T48" s="3">
        <v>0</v>
      </c>
      <c r="U48" s="3">
        <v>1542</v>
      </c>
      <c r="V48" s="3">
        <v>1524</v>
      </c>
      <c r="W48" s="3">
        <v>18</v>
      </c>
      <c r="X48" s="3">
        <v>3011</v>
      </c>
      <c r="Y48">
        <v>998</v>
      </c>
      <c r="Z48">
        <v>545</v>
      </c>
      <c r="AA48" s="3">
        <v>2</v>
      </c>
      <c r="AB48" s="54">
        <f>Table1[[#This Row],[ Received by dropbox]]/Table1[[#This Row],[Ballots Returned]]</f>
        <v>0.64595469255663429</v>
      </c>
      <c r="AC48" s="54">
        <f>Table1[[#This Row],[Received by mail]]/Table1[[#This Row],[Ballots Returned]]</f>
        <v>0.35275080906148865</v>
      </c>
      <c r="AD48" s="54">
        <f>Table1[[#This Row],[ Received by Email or Fax]]/Table1[[#This Row],[Ballots Returned]]</f>
        <v>1.2944983818770227E-3</v>
      </c>
    </row>
    <row r="49" spans="1:30">
      <c r="A49" s="16" t="s">
        <v>113</v>
      </c>
      <c r="B49" s="44">
        <v>45965</v>
      </c>
      <c r="C49" s="3" t="s">
        <v>179</v>
      </c>
      <c r="D49" s="40">
        <v>2025</v>
      </c>
      <c r="E49" s="3">
        <v>77869</v>
      </c>
      <c r="F49" s="3">
        <v>4627</v>
      </c>
      <c r="G49" s="3">
        <v>26017</v>
      </c>
      <c r="H49" s="3">
        <v>78497</v>
      </c>
      <c r="I49" s="3">
        <v>26259</v>
      </c>
      <c r="J49" s="3">
        <v>26017</v>
      </c>
      <c r="K49" s="3">
        <v>0</v>
      </c>
      <c r="L49" s="3">
        <v>0</v>
      </c>
      <c r="M49" s="3">
        <v>242</v>
      </c>
      <c r="N49" s="3">
        <v>27</v>
      </c>
      <c r="O49" s="3">
        <v>75</v>
      </c>
      <c r="P49" s="3">
        <v>135</v>
      </c>
      <c r="Q49" s="45">
        <f t="shared" si="1"/>
        <v>5.1410944818919228E-3</v>
      </c>
      <c r="R49" s="45">
        <f>Table1[[#This Row],[Ballots Rejected - Late Postmark]]/Table1[[#This Row],[Ballots Rejected]]</f>
        <v>0.55785123966942152</v>
      </c>
      <c r="S49" s="3">
        <v>0</v>
      </c>
      <c r="T49" s="3">
        <v>5</v>
      </c>
      <c r="U49" s="3">
        <v>26183</v>
      </c>
      <c r="V49" s="3">
        <v>25941</v>
      </c>
      <c r="W49" s="3">
        <v>242</v>
      </c>
      <c r="X49" s="3">
        <v>77662</v>
      </c>
      <c r="Y49">
        <v>17867</v>
      </c>
      <c r="Z49">
        <v>8367</v>
      </c>
      <c r="AA49" s="3">
        <v>25</v>
      </c>
      <c r="AB49" s="54">
        <f>Table1[[#This Row],[ Received by dropbox]]/Table1[[#This Row],[Ballots Returned]]</f>
        <v>0.68041433413305918</v>
      </c>
      <c r="AC49" s="54">
        <f>Table1[[#This Row],[Received by mail]]/Table1[[#This Row],[Ballots Returned]]</f>
        <v>0.31863361133325718</v>
      </c>
      <c r="AD49" s="54">
        <f>Table1[[#This Row],[ Received by Email or Fax]]/Table1[[#This Row],[Ballots Returned]]</f>
        <v>9.5205453368368939E-4</v>
      </c>
    </row>
    <row r="50" spans="1:30">
      <c r="A50" s="16" t="s">
        <v>115</v>
      </c>
      <c r="B50" s="44">
        <v>45965</v>
      </c>
      <c r="C50" s="3" t="s">
        <v>179</v>
      </c>
      <c r="D50" s="40">
        <v>2025</v>
      </c>
      <c r="E50" s="3">
        <v>28097</v>
      </c>
      <c r="F50" s="3">
        <v>1289</v>
      </c>
      <c r="G50" s="3">
        <v>9752</v>
      </c>
      <c r="H50" s="3">
        <v>29100</v>
      </c>
      <c r="I50" s="3">
        <v>10006</v>
      </c>
      <c r="J50" s="3">
        <v>9752</v>
      </c>
      <c r="K50" s="3">
        <v>0</v>
      </c>
      <c r="L50" s="3">
        <v>0</v>
      </c>
      <c r="M50" s="3">
        <v>254</v>
      </c>
      <c r="N50" s="3">
        <v>16</v>
      </c>
      <c r="O50" s="3">
        <v>10</v>
      </c>
      <c r="P50" s="3">
        <v>226</v>
      </c>
      <c r="Q50" s="45">
        <f t="shared" si="1"/>
        <v>2.2586448131121328E-2</v>
      </c>
      <c r="R50" s="45">
        <f>Table1[[#This Row],[Ballots Rejected - Late Postmark]]/Table1[[#This Row],[Ballots Rejected]]</f>
        <v>0.88976377952755903</v>
      </c>
      <c r="S50" s="3">
        <v>0</v>
      </c>
      <c r="T50" s="3">
        <v>2</v>
      </c>
      <c r="U50" s="3">
        <v>9988</v>
      </c>
      <c r="V50" s="3">
        <v>9734</v>
      </c>
      <c r="W50" s="3">
        <v>254</v>
      </c>
      <c r="X50" s="3">
        <v>28870</v>
      </c>
      <c r="Y50">
        <v>6531</v>
      </c>
      <c r="Z50">
        <v>3472</v>
      </c>
      <c r="AA50" s="3">
        <v>3</v>
      </c>
      <c r="AB50" s="54">
        <f>Table1[[#This Row],[ Received by dropbox]]/Table1[[#This Row],[Ballots Returned]]</f>
        <v>0.65270837497501499</v>
      </c>
      <c r="AC50" s="54">
        <f>Table1[[#This Row],[Received by mail]]/Table1[[#This Row],[Ballots Returned]]</f>
        <v>0.34699180491704978</v>
      </c>
      <c r="AD50" s="54">
        <f>Table1[[#This Row],[ Received by Email or Fax]]/Table1[[#This Row],[Ballots Returned]]</f>
        <v>2.9982010793523883E-4</v>
      </c>
    </row>
    <row r="51" spans="1:30">
      <c r="A51" s="16" t="s">
        <v>117</v>
      </c>
      <c r="B51" s="44">
        <v>45965</v>
      </c>
      <c r="C51" s="3" t="s">
        <v>179</v>
      </c>
      <c r="D51" s="40">
        <v>2025</v>
      </c>
      <c r="E51" s="3">
        <v>4898</v>
      </c>
      <c r="F51" s="3">
        <v>323</v>
      </c>
      <c r="G51" s="3">
        <v>2021</v>
      </c>
      <c r="H51" s="3">
        <v>5229</v>
      </c>
      <c r="I51" s="3">
        <v>2026</v>
      </c>
      <c r="J51" s="3">
        <v>2021</v>
      </c>
      <c r="K51" s="3">
        <v>0</v>
      </c>
      <c r="L51" s="3">
        <v>0</v>
      </c>
      <c r="M51" s="3">
        <v>5</v>
      </c>
      <c r="N51" s="3">
        <v>2</v>
      </c>
      <c r="O51" s="3">
        <v>2</v>
      </c>
      <c r="P51" s="3">
        <v>0</v>
      </c>
      <c r="Q51" s="45">
        <f t="shared" si="1"/>
        <v>0</v>
      </c>
      <c r="R51" s="45">
        <f>Table1[[#This Row],[Ballots Rejected - Late Postmark]]/Table1[[#This Row],[Ballots Rejected]]</f>
        <v>0</v>
      </c>
      <c r="S51" s="3">
        <v>0</v>
      </c>
      <c r="T51" s="3">
        <v>1</v>
      </c>
      <c r="U51" s="3">
        <v>2019</v>
      </c>
      <c r="V51" s="3">
        <v>2014</v>
      </c>
      <c r="W51" s="3">
        <v>5</v>
      </c>
      <c r="X51" s="3">
        <v>5184</v>
      </c>
      <c r="Y51">
        <v>705</v>
      </c>
      <c r="Z51">
        <v>1320</v>
      </c>
      <c r="AA51" s="3">
        <v>1</v>
      </c>
      <c r="AB51" s="54">
        <f>Table1[[#This Row],[ Received by dropbox]]/Table1[[#This Row],[Ballots Returned]]</f>
        <v>0.34797630799605134</v>
      </c>
      <c r="AC51" s="54">
        <f>Table1[[#This Row],[Received by mail]]/Table1[[#This Row],[Ballots Returned]]</f>
        <v>0.65153010858835148</v>
      </c>
      <c r="AD51" s="54">
        <f>Table1[[#This Row],[ Received by Email or Fax]]/Table1[[#This Row],[Ballots Returned]]</f>
        <v>4.935834155972359E-4</v>
      </c>
    </row>
    <row r="52" spans="1:30">
      <c r="A52" s="16" t="s">
        <v>119</v>
      </c>
      <c r="B52" s="44">
        <v>45965</v>
      </c>
      <c r="C52" s="3" t="s">
        <v>179</v>
      </c>
      <c r="D52" s="40">
        <v>2025</v>
      </c>
      <c r="E52" s="3">
        <v>48781</v>
      </c>
      <c r="F52" s="3">
        <v>2191</v>
      </c>
      <c r="G52" s="3">
        <v>11863</v>
      </c>
      <c r="H52" s="3">
        <v>49618</v>
      </c>
      <c r="I52" s="3">
        <v>12395</v>
      </c>
      <c r="J52" s="3">
        <v>11863</v>
      </c>
      <c r="K52" s="3">
        <v>6</v>
      </c>
      <c r="L52" s="3">
        <v>6</v>
      </c>
      <c r="M52" s="3">
        <v>526</v>
      </c>
      <c r="N52" s="3">
        <v>40</v>
      </c>
      <c r="O52" s="3">
        <v>57</v>
      </c>
      <c r="P52" s="3">
        <v>416</v>
      </c>
      <c r="Q52" s="45">
        <f t="shared" si="1"/>
        <v>3.3561920129084308E-2</v>
      </c>
      <c r="R52" s="45">
        <f>Table1[[#This Row],[Ballots Rejected - Late Postmark]]/Table1[[#This Row],[Ballots Rejected]]</f>
        <v>0.79087452471482889</v>
      </c>
      <c r="S52" s="3">
        <v>0</v>
      </c>
      <c r="T52" s="3">
        <v>13</v>
      </c>
      <c r="U52" s="3">
        <v>12355</v>
      </c>
      <c r="V52" s="3">
        <v>11823</v>
      </c>
      <c r="W52" s="3">
        <v>526</v>
      </c>
      <c r="X52" s="3">
        <v>49157</v>
      </c>
      <c r="Y52">
        <v>7540</v>
      </c>
      <c r="Z52">
        <v>4850</v>
      </c>
      <c r="AA52" s="3">
        <v>5</v>
      </c>
      <c r="AB52" s="54">
        <f>Table1[[#This Row],[ Received by dropbox]]/Table1[[#This Row],[Ballots Returned]]</f>
        <v>0.60830980233965304</v>
      </c>
      <c r="AC52" s="54">
        <f>Table1[[#This Row],[Received by mail]]/Table1[[#This Row],[Ballots Returned]]</f>
        <v>0.39128680919725695</v>
      </c>
      <c r="AD52" s="54">
        <f>Table1[[#This Row],[ Received by Email or Fax]]/Table1[[#This Row],[Ballots Returned]]</f>
        <v>4.0338846308995562E-4</v>
      </c>
    </row>
    <row r="53" spans="1:30">
      <c r="A53" s="16" t="s">
        <v>121</v>
      </c>
      <c r="B53" s="44">
        <v>45965</v>
      </c>
      <c r="C53" s="3" t="s">
        <v>179</v>
      </c>
      <c r="D53" s="40">
        <v>2025</v>
      </c>
      <c r="E53" s="3">
        <v>1685</v>
      </c>
      <c r="F53" s="3">
        <v>79</v>
      </c>
      <c r="G53" s="3">
        <v>990</v>
      </c>
      <c r="H53" s="3">
        <v>1697</v>
      </c>
      <c r="I53" s="3">
        <v>1005</v>
      </c>
      <c r="J53" s="3">
        <v>990</v>
      </c>
      <c r="K53" s="3">
        <v>0</v>
      </c>
      <c r="L53" s="3">
        <v>0</v>
      </c>
      <c r="M53" s="3">
        <v>15</v>
      </c>
      <c r="N53" s="3">
        <v>2</v>
      </c>
      <c r="O53" s="3">
        <v>3</v>
      </c>
      <c r="P53" s="3">
        <v>9</v>
      </c>
      <c r="Q53" s="45">
        <f t="shared" si="1"/>
        <v>8.9552238805970154E-3</v>
      </c>
      <c r="R53" s="45">
        <f>Table1[[#This Row],[Ballots Rejected - Late Postmark]]/Table1[[#This Row],[Ballots Rejected]]</f>
        <v>0.6</v>
      </c>
      <c r="S53" s="3">
        <v>0</v>
      </c>
      <c r="T53" s="3">
        <v>1</v>
      </c>
      <c r="U53" s="3">
        <v>1003</v>
      </c>
      <c r="V53" s="3">
        <v>989</v>
      </c>
      <c r="W53" s="3">
        <v>14</v>
      </c>
      <c r="X53" s="3">
        <v>1681</v>
      </c>
      <c r="Y53">
        <v>683</v>
      </c>
      <c r="Z53">
        <v>322</v>
      </c>
      <c r="AA53" s="3">
        <v>0</v>
      </c>
      <c r="AB53" s="54">
        <f>Table1[[#This Row],[ Received by dropbox]]/Table1[[#This Row],[Ballots Returned]]</f>
        <v>0.67960199004975119</v>
      </c>
      <c r="AC53" s="54">
        <f>Table1[[#This Row],[Received by mail]]/Table1[[#This Row],[Ballots Returned]]</f>
        <v>0.32039800995024875</v>
      </c>
      <c r="AD53" s="54">
        <f>Table1[[#This Row],[ Received by Email or Fax]]/Table1[[#This Row],[Ballots Returned]]</f>
        <v>0</v>
      </c>
    </row>
    <row r="54" spans="1:30">
      <c r="A54" s="16" t="s">
        <v>123</v>
      </c>
      <c r="B54" s="44">
        <v>45965</v>
      </c>
      <c r="C54" s="3" t="s">
        <v>179</v>
      </c>
      <c r="D54" s="40">
        <v>2025</v>
      </c>
      <c r="E54" s="3">
        <v>52143</v>
      </c>
      <c r="F54" s="3">
        <v>3185</v>
      </c>
      <c r="G54" s="3">
        <v>15927</v>
      </c>
      <c r="H54" s="3">
        <v>52565</v>
      </c>
      <c r="I54" s="3">
        <v>16390</v>
      </c>
      <c r="J54" s="3">
        <v>15927</v>
      </c>
      <c r="K54" s="3">
        <v>8</v>
      </c>
      <c r="L54" s="3">
        <v>0</v>
      </c>
      <c r="M54" s="3">
        <v>455</v>
      </c>
      <c r="N54" s="3">
        <v>56</v>
      </c>
      <c r="O54" s="3">
        <v>74</v>
      </c>
      <c r="P54" s="3">
        <v>325</v>
      </c>
      <c r="Q54" s="45">
        <f t="shared" si="1"/>
        <v>1.9829164124466139E-2</v>
      </c>
      <c r="R54" s="45">
        <f>Table1[[#This Row],[Ballots Rejected - Late Postmark]]/Table1[[#This Row],[Ballots Rejected]]</f>
        <v>0.7142857142857143</v>
      </c>
      <c r="S54" s="3">
        <v>0</v>
      </c>
      <c r="T54" s="3">
        <v>0</v>
      </c>
      <c r="U54" s="3">
        <v>16357</v>
      </c>
      <c r="V54" s="3">
        <v>15894</v>
      </c>
      <c r="W54" s="3">
        <v>455</v>
      </c>
      <c r="X54" s="3">
        <v>52105</v>
      </c>
      <c r="Y54">
        <v>7971</v>
      </c>
      <c r="Z54">
        <v>8412</v>
      </c>
      <c r="AA54" s="3">
        <v>7</v>
      </c>
      <c r="AB54" s="54">
        <f>Table1[[#This Row],[ Received by dropbox]]/Table1[[#This Row],[Ballots Returned]]</f>
        <v>0.48633312995729105</v>
      </c>
      <c r="AC54" s="54">
        <f>Table1[[#This Row],[Received by mail]]/Table1[[#This Row],[Ballots Returned]]</f>
        <v>0.5132397803538743</v>
      </c>
      <c r="AD54" s="54">
        <f>Table1[[#This Row],[ Received by Email or Fax]]/Table1[[#This Row],[Ballots Returned]]</f>
        <v>4.2708968883465529E-4</v>
      </c>
    </row>
    <row r="55" spans="1:30">
      <c r="A55" s="16" t="s">
        <v>125</v>
      </c>
      <c r="B55" s="44">
        <v>45965</v>
      </c>
      <c r="C55" s="3" t="s">
        <v>179</v>
      </c>
      <c r="D55" s="40">
        <v>2025</v>
      </c>
      <c r="E55" s="3">
        <v>51765</v>
      </c>
      <c r="F55" s="3">
        <v>2382</v>
      </c>
      <c r="G55" s="3">
        <v>16119</v>
      </c>
      <c r="H55" s="3">
        <v>52976</v>
      </c>
      <c r="I55" s="3">
        <v>16280</v>
      </c>
      <c r="J55" s="3">
        <v>16119</v>
      </c>
      <c r="K55" s="3">
        <v>0</v>
      </c>
      <c r="L55" s="3">
        <v>0</v>
      </c>
      <c r="M55" s="3">
        <v>161</v>
      </c>
      <c r="N55" s="3">
        <v>48</v>
      </c>
      <c r="O55" s="3">
        <v>11</v>
      </c>
      <c r="P55" s="3">
        <v>102</v>
      </c>
      <c r="Q55" s="45">
        <f t="shared" si="1"/>
        <v>6.2653562653562653E-3</v>
      </c>
      <c r="R55" s="45">
        <f>Table1[[#This Row],[Ballots Rejected - Late Postmark]]/Table1[[#This Row],[Ballots Rejected]]</f>
        <v>0.63354037267080743</v>
      </c>
      <c r="S55" s="3">
        <v>0</v>
      </c>
      <c r="T55" s="3">
        <v>0</v>
      </c>
      <c r="U55" s="3">
        <v>16261</v>
      </c>
      <c r="V55" s="3">
        <v>16100</v>
      </c>
      <c r="W55" s="3">
        <v>161</v>
      </c>
      <c r="X55" s="3">
        <v>52713</v>
      </c>
      <c r="Y55">
        <v>9132</v>
      </c>
      <c r="Z55">
        <v>7138</v>
      </c>
      <c r="AA55" s="3">
        <v>10</v>
      </c>
      <c r="AB55" s="54">
        <f>Table1[[#This Row],[ Received by dropbox]]/Table1[[#This Row],[Ballots Returned]]</f>
        <v>0.56093366093366093</v>
      </c>
      <c r="AC55" s="54">
        <f>Table1[[#This Row],[Received by mail]]/Table1[[#This Row],[Ballots Returned]]</f>
        <v>0.43845208845208844</v>
      </c>
      <c r="AD55" s="54">
        <f>Table1[[#This Row],[ Received by Email or Fax]]/Table1[[#This Row],[Ballots Returned]]</f>
        <v>6.1425061425061424E-4</v>
      </c>
    </row>
    <row r="56" spans="1:30">
      <c r="A56" s="16" t="s">
        <v>127</v>
      </c>
      <c r="B56" s="44">
        <v>45965</v>
      </c>
      <c r="C56" s="3" t="s">
        <v>179</v>
      </c>
      <c r="D56" s="40">
        <v>2025</v>
      </c>
      <c r="E56" s="3">
        <v>65236</v>
      </c>
      <c r="F56" s="3">
        <v>5097</v>
      </c>
      <c r="G56" s="3">
        <v>26881</v>
      </c>
      <c r="H56" s="3">
        <v>65660</v>
      </c>
      <c r="I56" s="3">
        <v>27174</v>
      </c>
      <c r="J56" s="3">
        <v>26881</v>
      </c>
      <c r="K56" s="3">
        <v>43</v>
      </c>
      <c r="L56" s="3">
        <v>0</v>
      </c>
      <c r="M56" s="3">
        <v>250</v>
      </c>
      <c r="N56" s="3">
        <v>47</v>
      </c>
      <c r="O56" s="3">
        <v>60</v>
      </c>
      <c r="P56" s="3">
        <v>140</v>
      </c>
      <c r="Q56" s="45">
        <f t="shared" si="1"/>
        <v>5.1519835136527563E-3</v>
      </c>
      <c r="R56" s="45">
        <f>Table1[[#This Row],[Ballots Rejected - Late Postmark]]/Table1[[#This Row],[Ballots Rejected]]</f>
        <v>0.56000000000000005</v>
      </c>
      <c r="S56" s="3">
        <v>0</v>
      </c>
      <c r="T56" s="3">
        <v>3</v>
      </c>
      <c r="U56" s="3">
        <v>26662</v>
      </c>
      <c r="V56" s="3">
        <v>26377</v>
      </c>
      <c r="W56" s="3">
        <v>242</v>
      </c>
      <c r="X56" s="3">
        <v>59648</v>
      </c>
      <c r="Y56">
        <v>17651</v>
      </c>
      <c r="Z56">
        <v>9450</v>
      </c>
      <c r="AA56" s="3">
        <v>73</v>
      </c>
      <c r="AB56" s="54">
        <f>Table1[[#This Row],[ Received by dropbox]]/Table1[[#This Row],[Ballots Returned]]</f>
        <v>0.64955472142489146</v>
      </c>
      <c r="AC56" s="54">
        <f>Table1[[#This Row],[Received by mail]]/Table1[[#This Row],[Ballots Returned]]</f>
        <v>0.34775888717156106</v>
      </c>
      <c r="AD56" s="54">
        <f>Table1[[#This Row],[ Received by Email or Fax]]/Table1[[#This Row],[Ballots Returned]]</f>
        <v>2.6863914035475086E-3</v>
      </c>
    </row>
    <row r="57" spans="1:30">
      <c r="A57" s="16" t="s">
        <v>129</v>
      </c>
      <c r="B57" s="44">
        <v>45965</v>
      </c>
      <c r="C57" s="3" t="s">
        <v>179</v>
      </c>
      <c r="D57" s="40">
        <v>2025</v>
      </c>
      <c r="E57" s="3">
        <v>28888</v>
      </c>
      <c r="F57" s="3">
        <v>1217</v>
      </c>
      <c r="G57" s="3">
        <v>15352</v>
      </c>
      <c r="H57" s="3">
        <v>29130</v>
      </c>
      <c r="I57" s="3">
        <v>15449</v>
      </c>
      <c r="J57" s="3">
        <v>15352</v>
      </c>
      <c r="K57" s="3">
        <v>1</v>
      </c>
      <c r="L57" s="3">
        <v>0</v>
      </c>
      <c r="M57" s="3">
        <v>96</v>
      </c>
      <c r="N57" s="3">
        <v>27</v>
      </c>
      <c r="O57" s="3">
        <v>27</v>
      </c>
      <c r="P57" s="3">
        <v>40</v>
      </c>
      <c r="Q57" s="45">
        <f t="shared" si="1"/>
        <v>2.5891643472069391E-3</v>
      </c>
      <c r="R57" s="45">
        <f>Table1[[#This Row],[Ballots Rejected - Late Postmark]]/Table1[[#This Row],[Ballots Rejected]]</f>
        <v>0.41666666666666669</v>
      </c>
      <c r="S57" s="3">
        <v>0</v>
      </c>
      <c r="T57" s="3">
        <v>2</v>
      </c>
      <c r="U57" s="3">
        <v>15381</v>
      </c>
      <c r="V57" s="3">
        <v>15287</v>
      </c>
      <c r="W57" s="3">
        <v>93</v>
      </c>
      <c r="X57" s="3">
        <v>28534</v>
      </c>
      <c r="Y57">
        <v>8465</v>
      </c>
      <c r="Z57">
        <v>6949</v>
      </c>
      <c r="AA57" s="3">
        <v>35</v>
      </c>
      <c r="AB57" s="54">
        <f>Table1[[#This Row],[ Received by dropbox]]/Table1[[#This Row],[Ballots Returned]]</f>
        <v>0.54793190497766842</v>
      </c>
      <c r="AC57" s="54">
        <f>Table1[[#This Row],[Received by mail]]/Table1[[#This Row],[Ballots Returned]]</f>
        <v>0.44980257621852548</v>
      </c>
      <c r="AD57" s="54">
        <f>Table1[[#This Row],[ Received by Email or Fax]]/Table1[[#This Row],[Ballots Returned]]</f>
        <v>2.2655188038060714E-3</v>
      </c>
    </row>
    <row r="58" spans="1:30">
      <c r="A58" s="16" t="s">
        <v>131</v>
      </c>
      <c r="B58" s="44">
        <v>45965</v>
      </c>
      <c r="C58" s="3" t="s">
        <v>179</v>
      </c>
      <c r="D58" s="40">
        <v>2025</v>
      </c>
      <c r="E58" s="3">
        <v>1443842</v>
      </c>
      <c r="F58" s="3">
        <v>108256</v>
      </c>
      <c r="G58" s="3">
        <v>654742</v>
      </c>
      <c r="H58" s="3">
        <v>1472491</v>
      </c>
      <c r="I58" s="3">
        <v>661119</v>
      </c>
      <c r="J58" s="3">
        <v>654742</v>
      </c>
      <c r="K58" s="3">
        <v>0</v>
      </c>
      <c r="L58" s="3">
        <v>0</v>
      </c>
      <c r="M58" s="3">
        <v>6377</v>
      </c>
      <c r="N58" s="3">
        <v>1073</v>
      </c>
      <c r="O58" s="3">
        <v>1580</v>
      </c>
      <c r="P58" s="3">
        <v>3662</v>
      </c>
      <c r="Q58" s="45">
        <f t="shared" si="1"/>
        <v>5.5390935671187792E-3</v>
      </c>
      <c r="R58" s="45">
        <f>Table1[[#This Row],[Ballots Rejected - Late Postmark]]/Table1[[#This Row],[Ballots Rejected]]</f>
        <v>0.57425121530500234</v>
      </c>
      <c r="S58" s="3">
        <v>0</v>
      </c>
      <c r="T58" s="3">
        <v>62</v>
      </c>
      <c r="U58" s="3">
        <v>655319</v>
      </c>
      <c r="V58" s="3">
        <v>648996</v>
      </c>
      <c r="W58" s="3">
        <v>6323</v>
      </c>
      <c r="X58" s="3">
        <v>1436825</v>
      </c>
      <c r="Y58">
        <v>442178</v>
      </c>
      <c r="Z58">
        <v>216222</v>
      </c>
      <c r="AA58" s="3">
        <v>2719</v>
      </c>
      <c r="AB58" s="54">
        <f>Table1[[#This Row],[ Received by dropbox]]/Table1[[#This Row],[Ballots Returned]]</f>
        <v>0.66883269124015499</v>
      </c>
      <c r="AC58" s="54">
        <f>Table1[[#This Row],[Received by mail]]/Table1[[#This Row],[Ballots Returned]]</f>
        <v>0.3270545847268041</v>
      </c>
      <c r="AD58" s="54">
        <f>Table1[[#This Row],[ Received by Email or Fax]]/Table1[[#This Row],[Ballots Returned]]</f>
        <v>4.1127240330409501E-3</v>
      </c>
    </row>
    <row r="59" spans="1:30">
      <c r="A59" s="16" t="s">
        <v>133</v>
      </c>
      <c r="B59" s="44">
        <v>45965</v>
      </c>
      <c r="C59" s="3" t="s">
        <v>179</v>
      </c>
      <c r="D59" s="40">
        <v>2025</v>
      </c>
      <c r="E59" s="3">
        <v>201081</v>
      </c>
      <c r="F59" s="3">
        <v>13589</v>
      </c>
      <c r="G59" s="3">
        <v>86960</v>
      </c>
      <c r="H59" s="3">
        <v>205515</v>
      </c>
      <c r="I59" s="3">
        <v>87894</v>
      </c>
      <c r="J59" s="3">
        <v>86960</v>
      </c>
      <c r="K59" s="3">
        <v>236</v>
      </c>
      <c r="L59" s="3">
        <v>0</v>
      </c>
      <c r="M59" s="3">
        <v>698</v>
      </c>
      <c r="N59" s="3">
        <v>346</v>
      </c>
      <c r="O59" s="3">
        <v>301</v>
      </c>
      <c r="P59" s="3">
        <v>0</v>
      </c>
      <c r="Q59" s="45">
        <f t="shared" si="1"/>
        <v>0</v>
      </c>
      <c r="R59" s="45">
        <f>Table1[[#This Row],[Ballots Rejected - Late Postmark]]/Table1[[#This Row],[Ballots Rejected]]</f>
        <v>0</v>
      </c>
      <c r="S59" s="3">
        <v>0</v>
      </c>
      <c r="T59" s="3">
        <v>51</v>
      </c>
      <c r="U59" s="3">
        <v>86577</v>
      </c>
      <c r="V59" s="3">
        <v>85663</v>
      </c>
      <c r="W59" s="3">
        <v>678</v>
      </c>
      <c r="X59" s="3">
        <v>191986</v>
      </c>
      <c r="Y59">
        <v>62790</v>
      </c>
      <c r="Z59">
        <v>24813</v>
      </c>
      <c r="AA59" s="3">
        <v>291</v>
      </c>
      <c r="AB59" s="54">
        <f>Table1[[#This Row],[ Received by dropbox]]/Table1[[#This Row],[Ballots Returned]]</f>
        <v>0.71438323435046758</v>
      </c>
      <c r="AC59" s="54">
        <f>Table1[[#This Row],[Received by mail]]/Table1[[#This Row],[Ballots Returned]]</f>
        <v>0.28230595945115705</v>
      </c>
      <c r="AD59" s="54">
        <f>Table1[[#This Row],[ Received by Email or Fax]]/Table1[[#This Row],[Ballots Returned]]</f>
        <v>3.3108061983753156E-3</v>
      </c>
    </row>
    <row r="60" spans="1:30">
      <c r="A60" s="16" t="s">
        <v>135</v>
      </c>
      <c r="B60" s="44">
        <v>45965</v>
      </c>
      <c r="C60" s="3" t="s">
        <v>179</v>
      </c>
      <c r="D60" s="40">
        <v>2025</v>
      </c>
      <c r="E60" s="3">
        <v>32251</v>
      </c>
      <c r="F60" s="3">
        <v>1970</v>
      </c>
      <c r="G60" s="3">
        <v>13454</v>
      </c>
      <c r="H60" s="3">
        <v>32492</v>
      </c>
      <c r="I60" s="3">
        <v>13614</v>
      </c>
      <c r="J60" s="3">
        <v>13454</v>
      </c>
      <c r="K60" s="3">
        <v>2</v>
      </c>
      <c r="L60" s="3">
        <v>2</v>
      </c>
      <c r="M60" s="3">
        <v>158</v>
      </c>
      <c r="N60" s="3">
        <v>31</v>
      </c>
      <c r="O60" s="3">
        <v>40</v>
      </c>
      <c r="P60" s="3">
        <v>84</v>
      </c>
      <c r="Q60" s="45">
        <f t="shared" si="1"/>
        <v>6.1701189951520498E-3</v>
      </c>
      <c r="R60" s="45">
        <f>Table1[[#This Row],[Ballots Rejected - Late Postmark]]/Table1[[#This Row],[Ballots Rejected]]</f>
        <v>0.53164556962025311</v>
      </c>
      <c r="S60" s="3">
        <v>0</v>
      </c>
      <c r="T60" s="3">
        <v>3</v>
      </c>
      <c r="U60" s="3">
        <v>13577</v>
      </c>
      <c r="V60" s="3">
        <v>13419</v>
      </c>
      <c r="W60" s="3">
        <v>156</v>
      </c>
      <c r="X60" s="3">
        <v>32210</v>
      </c>
      <c r="Y60">
        <v>10008</v>
      </c>
      <c r="Z60">
        <v>3584</v>
      </c>
      <c r="AA60" s="3">
        <v>22</v>
      </c>
      <c r="AB60" s="54">
        <f>Table1[[#This Row],[ Received by dropbox]]/Table1[[#This Row],[Ballots Returned]]</f>
        <v>0.73512560599382992</v>
      </c>
      <c r="AC60" s="54">
        <f>Table1[[#This Row],[Received by mail]]/Table1[[#This Row],[Ballots Returned]]</f>
        <v>0.26325841045982079</v>
      </c>
      <c r="AD60" s="54">
        <f>Table1[[#This Row],[ Received by Email or Fax]]/Table1[[#This Row],[Ballots Returned]]</f>
        <v>1.6159835463493463E-3</v>
      </c>
    </row>
    <row r="61" spans="1:30">
      <c r="A61" s="16" t="s">
        <v>137</v>
      </c>
      <c r="B61" s="44">
        <v>45965</v>
      </c>
      <c r="C61" s="3" t="s">
        <v>179</v>
      </c>
      <c r="D61" s="40">
        <v>2025</v>
      </c>
      <c r="E61" s="3">
        <v>16421</v>
      </c>
      <c r="F61" s="3">
        <v>1383</v>
      </c>
      <c r="G61" s="3">
        <v>6368</v>
      </c>
      <c r="H61" s="3">
        <v>16610</v>
      </c>
      <c r="I61" s="3">
        <v>6491</v>
      </c>
      <c r="J61" s="3">
        <v>6368</v>
      </c>
      <c r="K61" s="3">
        <v>1</v>
      </c>
      <c r="L61" s="3">
        <v>1</v>
      </c>
      <c r="M61" s="3">
        <v>122</v>
      </c>
      <c r="N61" s="3">
        <v>7</v>
      </c>
      <c r="O61" s="3">
        <v>16</v>
      </c>
      <c r="P61" s="3">
        <v>91</v>
      </c>
      <c r="Q61" s="45">
        <f t="shared" si="1"/>
        <v>1.4019411492836234E-2</v>
      </c>
      <c r="R61" s="45">
        <f>Table1[[#This Row],[Ballots Rejected - Late Postmark]]/Table1[[#This Row],[Ballots Rejected]]</f>
        <v>0.74590163934426235</v>
      </c>
      <c r="S61" s="3">
        <v>0</v>
      </c>
      <c r="T61" s="3">
        <v>8</v>
      </c>
      <c r="U61" s="3">
        <v>6479</v>
      </c>
      <c r="V61" s="3">
        <v>6356</v>
      </c>
      <c r="W61" s="3">
        <v>122</v>
      </c>
      <c r="X61" s="3">
        <v>16420</v>
      </c>
      <c r="Y61">
        <v>4301</v>
      </c>
      <c r="Z61">
        <v>2182</v>
      </c>
      <c r="AA61" s="3">
        <v>8</v>
      </c>
      <c r="AB61" s="54">
        <f>Table1[[#This Row],[ Received by dropbox]]/Table1[[#This Row],[Ballots Returned]]</f>
        <v>0.66260976737020494</v>
      </c>
      <c r="AC61" s="54">
        <f>Table1[[#This Row],[Received by mail]]/Table1[[#This Row],[Ballots Returned]]</f>
        <v>0.33615775689416116</v>
      </c>
      <c r="AD61" s="54">
        <f>Table1[[#This Row],[ Received by Email or Fax]]/Table1[[#This Row],[Ballots Returned]]</f>
        <v>1.2324757356339548E-3</v>
      </c>
    </row>
    <row r="62" spans="1:30">
      <c r="A62" s="16" t="s">
        <v>139</v>
      </c>
      <c r="B62" s="44">
        <v>45965</v>
      </c>
      <c r="C62" s="3" t="s">
        <v>179</v>
      </c>
      <c r="D62" s="40">
        <v>2025</v>
      </c>
      <c r="E62" s="3">
        <v>58913</v>
      </c>
      <c r="F62" s="3">
        <v>3881</v>
      </c>
      <c r="G62" s="3">
        <v>20389</v>
      </c>
      <c r="H62" s="3">
        <v>59375</v>
      </c>
      <c r="I62" s="3">
        <v>20633</v>
      </c>
      <c r="J62" s="3">
        <v>20389</v>
      </c>
      <c r="K62" s="3">
        <v>0</v>
      </c>
      <c r="L62" s="3">
        <v>0</v>
      </c>
      <c r="M62" s="3">
        <v>244</v>
      </c>
      <c r="N62" s="3">
        <v>23</v>
      </c>
      <c r="O62" s="3">
        <v>71</v>
      </c>
      <c r="P62" s="3">
        <v>148</v>
      </c>
      <c r="Q62" s="45">
        <f t="shared" si="1"/>
        <v>7.172975330780788E-3</v>
      </c>
      <c r="R62" s="45">
        <f>Table1[[#This Row],[Ballots Rejected - Late Postmark]]/Table1[[#This Row],[Ballots Rejected]]</f>
        <v>0.60655737704918034</v>
      </c>
      <c r="S62" s="3">
        <v>0</v>
      </c>
      <c r="T62" s="3">
        <v>2</v>
      </c>
      <c r="U62" s="3">
        <v>20564</v>
      </c>
      <c r="V62" s="3">
        <v>20320</v>
      </c>
      <c r="W62" s="3">
        <v>244</v>
      </c>
      <c r="X62" s="3">
        <v>58696</v>
      </c>
      <c r="Y62">
        <v>10483</v>
      </c>
      <c r="Z62">
        <v>10138</v>
      </c>
      <c r="AA62" s="3">
        <v>12</v>
      </c>
      <c r="AB62" s="54">
        <f>Table1[[#This Row],[ Received by dropbox]]/Table1[[#This Row],[Ballots Returned]]</f>
        <v>0.50806959724712841</v>
      </c>
      <c r="AC62" s="54">
        <f>Table1[[#This Row],[Received by mail]]/Table1[[#This Row],[Ballots Returned]]</f>
        <v>0.49134881015848397</v>
      </c>
      <c r="AD62" s="54">
        <f>Table1[[#This Row],[ Received by Email or Fax]]/Table1[[#This Row],[Ballots Returned]]</f>
        <v>5.8159259438763148E-4</v>
      </c>
    </row>
    <row r="63" spans="1:30">
      <c r="A63" s="16" t="s">
        <v>141</v>
      </c>
      <c r="B63" s="44">
        <v>45965</v>
      </c>
      <c r="C63" s="3" t="s">
        <v>179</v>
      </c>
      <c r="D63" s="40">
        <v>2025</v>
      </c>
      <c r="E63" s="3">
        <v>8811</v>
      </c>
      <c r="F63" s="3">
        <v>474</v>
      </c>
      <c r="G63" s="3">
        <v>3836</v>
      </c>
      <c r="H63" s="3">
        <v>8921</v>
      </c>
      <c r="I63" s="3">
        <v>3908</v>
      </c>
      <c r="J63" s="3">
        <v>3836</v>
      </c>
      <c r="K63" s="3">
        <v>0</v>
      </c>
      <c r="L63" s="3">
        <v>0</v>
      </c>
      <c r="M63" s="3">
        <v>72</v>
      </c>
      <c r="N63" s="3">
        <v>2</v>
      </c>
      <c r="O63" s="3">
        <v>6</v>
      </c>
      <c r="P63" s="3">
        <v>37</v>
      </c>
      <c r="Q63" s="45">
        <f t="shared" si="1"/>
        <v>9.467758444216991E-3</v>
      </c>
      <c r="R63" s="45">
        <f>Table1[[#This Row],[Ballots Rejected - Late Postmark]]/Table1[[#This Row],[Ballots Rejected]]</f>
        <v>0.51388888888888884</v>
      </c>
      <c r="S63" s="3">
        <v>0</v>
      </c>
      <c r="T63" s="3">
        <v>27</v>
      </c>
      <c r="U63" s="3">
        <v>3892</v>
      </c>
      <c r="V63" s="3">
        <v>3820</v>
      </c>
      <c r="W63" s="3">
        <v>72</v>
      </c>
      <c r="X63" s="3">
        <v>8810</v>
      </c>
      <c r="Y63">
        <v>996</v>
      </c>
      <c r="Z63">
        <v>2910</v>
      </c>
      <c r="AA63" s="3">
        <v>2</v>
      </c>
      <c r="AB63" s="54">
        <f>Table1[[#This Row],[ Received by dropbox]]/Table1[[#This Row],[Ballots Returned]]</f>
        <v>0.25486182190378709</v>
      </c>
      <c r="AC63" s="54">
        <f>Table1[[#This Row],[Received by mail]]/Table1[[#This Row],[Ballots Returned]]</f>
        <v>0.74462640736949848</v>
      </c>
      <c r="AD63" s="54">
        <f>Table1[[#This Row],[ Received by Email or Fax]]/Table1[[#This Row],[Ballots Returned]]</f>
        <v>5.1177072671443195E-4</v>
      </c>
    </row>
    <row r="64" spans="1:30">
      <c r="A64" s="16" t="s">
        <v>143</v>
      </c>
      <c r="B64" s="44">
        <v>45965</v>
      </c>
      <c r="C64" s="3" t="s">
        <v>179</v>
      </c>
      <c r="D64" s="40">
        <v>2025</v>
      </c>
      <c r="E64" s="3">
        <v>47829</v>
      </c>
      <c r="F64" s="3">
        <v>2068</v>
      </c>
      <c r="G64" s="3">
        <v>18300</v>
      </c>
      <c r="H64" s="3">
        <v>48243</v>
      </c>
      <c r="I64" s="3">
        <v>18484</v>
      </c>
      <c r="J64" s="3">
        <v>18300</v>
      </c>
      <c r="K64" s="3">
        <v>42</v>
      </c>
      <c r="L64" s="3">
        <v>0</v>
      </c>
      <c r="M64" s="3">
        <v>142</v>
      </c>
      <c r="N64" s="3">
        <v>7</v>
      </c>
      <c r="O64" s="3">
        <v>35</v>
      </c>
      <c r="P64" s="3">
        <v>94</v>
      </c>
      <c r="Q64" s="45">
        <f t="shared" si="1"/>
        <v>5.0854793334776018E-3</v>
      </c>
      <c r="R64" s="45">
        <f>Table1[[#This Row],[Ballots Rejected - Late Postmark]]/Table1[[#This Row],[Ballots Rejected]]</f>
        <v>0.6619718309859155</v>
      </c>
      <c r="S64" s="3">
        <v>0</v>
      </c>
      <c r="T64" s="3">
        <v>6</v>
      </c>
      <c r="U64" s="3">
        <v>18361</v>
      </c>
      <c r="V64" s="3">
        <v>18181</v>
      </c>
      <c r="W64" s="3">
        <v>138</v>
      </c>
      <c r="X64" s="3">
        <v>47399</v>
      </c>
      <c r="Y64">
        <v>10969</v>
      </c>
      <c r="Z64">
        <v>7483</v>
      </c>
      <c r="AA64" s="3">
        <v>32</v>
      </c>
      <c r="AB64" s="54">
        <f>Table1[[#This Row],[ Received by dropbox]]/Table1[[#This Row],[Ballots Returned]]</f>
        <v>0.59343215754165768</v>
      </c>
      <c r="AC64" s="54">
        <f>Table1[[#This Row],[Received by mail]]/Table1[[#This Row],[Ballots Returned]]</f>
        <v>0.40483661545120103</v>
      </c>
      <c r="AD64" s="54">
        <f>Table1[[#This Row],[ Received by Email or Fax]]/Table1[[#This Row],[Ballots Returned]]</f>
        <v>1.7312270071413113E-3</v>
      </c>
    </row>
    <row r="65" spans="1:30">
      <c r="A65" s="16" t="s">
        <v>145</v>
      </c>
      <c r="B65" s="44">
        <v>45965</v>
      </c>
      <c r="C65" s="3" t="s">
        <v>179</v>
      </c>
      <c r="D65" s="40">
        <v>2025</v>
      </c>
      <c r="E65" s="3">
        <v>27134</v>
      </c>
      <c r="F65" s="3">
        <v>1336</v>
      </c>
      <c r="G65" s="3">
        <v>10457</v>
      </c>
      <c r="H65" s="3">
        <v>27932</v>
      </c>
      <c r="I65" s="3">
        <v>10700</v>
      </c>
      <c r="J65" s="3">
        <v>10457</v>
      </c>
      <c r="K65" s="3">
        <v>6</v>
      </c>
      <c r="L65" s="3">
        <v>6</v>
      </c>
      <c r="M65" s="3">
        <v>237</v>
      </c>
      <c r="N65" s="3">
        <v>17</v>
      </c>
      <c r="O65" s="3">
        <v>7</v>
      </c>
      <c r="P65" s="3">
        <v>190</v>
      </c>
      <c r="Q65" s="45">
        <f t="shared" si="1"/>
        <v>1.7757009345794394E-2</v>
      </c>
      <c r="R65" s="45">
        <f>Table1[[#This Row],[Ballots Rejected - Late Postmark]]/Table1[[#This Row],[Ballots Rejected]]</f>
        <v>0.80168776371308015</v>
      </c>
      <c r="S65" s="3">
        <v>0</v>
      </c>
      <c r="T65" s="3">
        <v>23</v>
      </c>
      <c r="U65" s="3">
        <v>10663</v>
      </c>
      <c r="V65" s="3">
        <v>10422</v>
      </c>
      <c r="W65" s="3">
        <v>235</v>
      </c>
      <c r="X65" s="3">
        <v>27614</v>
      </c>
      <c r="Y65">
        <v>4523</v>
      </c>
      <c r="Z65">
        <v>6177</v>
      </c>
      <c r="AA65" s="3">
        <v>0</v>
      </c>
      <c r="AB65" s="54">
        <f>Table1[[#This Row],[ Received by dropbox]]/Table1[[#This Row],[Ballots Returned]]</f>
        <v>0.42271028037383179</v>
      </c>
      <c r="AC65" s="54">
        <f>Table1[[#This Row],[Received by mail]]/Table1[[#This Row],[Ballots Returned]]</f>
        <v>0.57728971962616826</v>
      </c>
      <c r="AD65" s="54">
        <f>Table1[[#This Row],[ Received by Email or Fax]]/Table1[[#This Row],[Ballots Returned]]</f>
        <v>0</v>
      </c>
    </row>
    <row r="66" spans="1:30">
      <c r="A66" s="16" t="s">
        <v>147</v>
      </c>
      <c r="B66" s="44">
        <v>45965</v>
      </c>
      <c r="C66" s="3" t="s">
        <v>179</v>
      </c>
      <c r="D66" s="40">
        <v>2025</v>
      </c>
      <c r="E66" s="3">
        <v>17910</v>
      </c>
      <c r="F66" s="3">
        <v>1163</v>
      </c>
      <c r="G66" s="3">
        <v>7851</v>
      </c>
      <c r="H66" s="3">
        <v>18049</v>
      </c>
      <c r="I66" s="3">
        <v>7995</v>
      </c>
      <c r="J66" s="3">
        <v>7851</v>
      </c>
      <c r="K66" s="3">
        <v>0</v>
      </c>
      <c r="L66" s="3">
        <v>0</v>
      </c>
      <c r="M66" s="3">
        <v>144</v>
      </c>
      <c r="N66" s="3">
        <v>6</v>
      </c>
      <c r="O66" s="3">
        <v>20</v>
      </c>
      <c r="P66" s="3">
        <v>118</v>
      </c>
      <c r="Q66" s="45">
        <f t="shared" si="1"/>
        <v>1.4759224515322076E-2</v>
      </c>
      <c r="R66" s="45">
        <f>Table1[[#This Row],[Ballots Rejected - Late Postmark]]/Table1[[#This Row],[Ballots Rejected]]</f>
        <v>0.81944444444444442</v>
      </c>
      <c r="S66" s="3">
        <v>0</v>
      </c>
      <c r="T66" s="3">
        <v>0</v>
      </c>
      <c r="U66" s="3">
        <v>7975</v>
      </c>
      <c r="V66" s="3">
        <v>7831</v>
      </c>
      <c r="W66" s="3">
        <v>144</v>
      </c>
      <c r="X66" s="3">
        <v>17847</v>
      </c>
      <c r="Y66">
        <v>4156</v>
      </c>
      <c r="Z66">
        <v>3836</v>
      </c>
      <c r="AA66" s="3">
        <v>3</v>
      </c>
      <c r="AB66" s="54">
        <f>Table1[[#This Row],[ Received by dropbox]]/Table1[[#This Row],[Ballots Returned]]</f>
        <v>0.51982489055659786</v>
      </c>
      <c r="AC66" s="54">
        <f>Table1[[#This Row],[Received by mail]]/Table1[[#This Row],[Ballots Returned]]</f>
        <v>0.47979987492182613</v>
      </c>
      <c r="AD66" s="54">
        <f>Table1[[#This Row],[ Received by Email or Fax]]/Table1[[#This Row],[Ballots Returned]]</f>
        <v>3.7523452157598499E-4</v>
      </c>
    </row>
    <row r="67" spans="1:30">
      <c r="A67" s="16" t="s">
        <v>149</v>
      </c>
      <c r="B67" s="44">
        <v>45965</v>
      </c>
      <c r="C67" s="3" t="s">
        <v>179</v>
      </c>
      <c r="D67" s="40">
        <v>2025</v>
      </c>
      <c r="E67" s="3">
        <v>11182</v>
      </c>
      <c r="F67" s="3">
        <v>626</v>
      </c>
      <c r="G67" s="3">
        <v>3881</v>
      </c>
      <c r="H67" s="3">
        <v>11332</v>
      </c>
      <c r="I67" s="3">
        <v>3913</v>
      </c>
      <c r="J67" s="3">
        <v>3881</v>
      </c>
      <c r="K67" s="3">
        <v>0</v>
      </c>
      <c r="L67" s="3">
        <v>0</v>
      </c>
      <c r="M67" s="3">
        <v>32</v>
      </c>
      <c r="N67" s="3">
        <v>8</v>
      </c>
      <c r="O67" s="3">
        <v>0</v>
      </c>
      <c r="P67" s="3">
        <v>23</v>
      </c>
      <c r="Q67" s="45">
        <f t="shared" si="1"/>
        <v>5.8778430871454131E-3</v>
      </c>
      <c r="R67" s="45">
        <f>Table1[[#This Row],[Ballots Rejected - Late Postmark]]/Table1[[#This Row],[Ballots Rejected]]</f>
        <v>0.71875</v>
      </c>
      <c r="S67" s="3">
        <v>0</v>
      </c>
      <c r="T67" s="3">
        <v>1</v>
      </c>
      <c r="U67" s="3">
        <v>3889</v>
      </c>
      <c r="V67" s="3">
        <v>3857</v>
      </c>
      <c r="W67" s="3">
        <v>32</v>
      </c>
      <c r="X67" s="3">
        <v>11147</v>
      </c>
      <c r="Y67">
        <v>1663</v>
      </c>
      <c r="Z67">
        <v>2249</v>
      </c>
      <c r="AA67" s="3">
        <v>1</v>
      </c>
      <c r="AB67" s="54">
        <f>Table1[[#This Row],[ Received by dropbox]]/Table1[[#This Row],[Ballots Returned]]</f>
        <v>0.42499361104012268</v>
      </c>
      <c r="AC67" s="54">
        <f>Table1[[#This Row],[Received by mail]]/Table1[[#This Row],[Ballots Returned]]</f>
        <v>0.57475083056478404</v>
      </c>
      <c r="AD67" s="54">
        <f>Table1[[#This Row],[ Received by Email or Fax]]/Table1[[#This Row],[Ballots Returned]]</f>
        <v>2.5555839509327881E-4</v>
      </c>
    </row>
    <row r="68" spans="1:30">
      <c r="A68" s="16" t="s">
        <v>151</v>
      </c>
      <c r="B68" s="44">
        <v>45965</v>
      </c>
      <c r="C68" s="3" t="s">
        <v>179</v>
      </c>
      <c r="D68" s="40">
        <v>2025</v>
      </c>
      <c r="E68" s="3">
        <v>591409</v>
      </c>
      <c r="F68" s="3">
        <v>47518</v>
      </c>
      <c r="G68" s="3">
        <v>200434</v>
      </c>
      <c r="H68" s="3">
        <v>603256</v>
      </c>
      <c r="I68" s="3">
        <v>202638</v>
      </c>
      <c r="J68" s="3">
        <v>200434</v>
      </c>
      <c r="K68" s="3">
        <v>557</v>
      </c>
      <c r="L68" s="3">
        <v>0</v>
      </c>
      <c r="M68" s="3">
        <v>1647</v>
      </c>
      <c r="N68" s="3">
        <v>138</v>
      </c>
      <c r="O68" s="3">
        <v>333</v>
      </c>
      <c r="P68" s="3">
        <v>1151</v>
      </c>
      <c r="Q68" s="45">
        <f t="shared" si="1"/>
        <v>5.6800797481222675E-3</v>
      </c>
      <c r="R68" s="45">
        <f>Table1[[#This Row],[Ballots Rejected - Late Postmark]]/Table1[[#This Row],[Ballots Rejected]]</f>
        <v>0.69884638737097748</v>
      </c>
      <c r="S68" s="3">
        <v>0</v>
      </c>
      <c r="T68" s="3">
        <v>25</v>
      </c>
      <c r="U68" s="3">
        <v>200776</v>
      </c>
      <c r="V68" s="3">
        <v>198589</v>
      </c>
      <c r="W68" s="3">
        <v>1630</v>
      </c>
      <c r="X68" s="3">
        <v>585998</v>
      </c>
      <c r="Y68">
        <v>141404</v>
      </c>
      <c r="Z68">
        <v>60796</v>
      </c>
      <c r="AA68" s="3">
        <v>438</v>
      </c>
      <c r="AB68" s="54">
        <f>Table1[[#This Row],[ Received by dropbox]]/Table1[[#This Row],[Ballots Returned]]</f>
        <v>0.69781580947305044</v>
      </c>
      <c r="AC68" s="54">
        <f>Table1[[#This Row],[Received by mail]]/Table1[[#This Row],[Ballots Returned]]</f>
        <v>0.30002270057935826</v>
      </c>
      <c r="AD68" s="54">
        <f>Table1[[#This Row],[ Received by Email or Fax]]/Table1[[#This Row],[Ballots Returned]]</f>
        <v>2.161489947591271E-3</v>
      </c>
    </row>
    <row r="69" spans="1:30">
      <c r="A69" s="16" t="s">
        <v>153</v>
      </c>
      <c r="B69" s="44">
        <v>45965</v>
      </c>
      <c r="C69" s="3" t="s">
        <v>179</v>
      </c>
      <c r="D69" s="40">
        <v>2025</v>
      </c>
      <c r="E69" s="3">
        <v>15151</v>
      </c>
      <c r="F69" s="3">
        <v>592</v>
      </c>
      <c r="G69" s="3">
        <v>8548</v>
      </c>
      <c r="H69" s="3">
        <v>15620</v>
      </c>
      <c r="I69" s="3">
        <v>8628</v>
      </c>
      <c r="J69" s="3">
        <v>8548</v>
      </c>
      <c r="K69" s="3">
        <v>0</v>
      </c>
      <c r="L69" s="3">
        <v>0</v>
      </c>
      <c r="M69" s="3">
        <v>80</v>
      </c>
      <c r="N69" s="3">
        <v>13</v>
      </c>
      <c r="O69" s="3">
        <v>25</v>
      </c>
      <c r="P69" s="3">
        <v>41</v>
      </c>
      <c r="Q69" s="45">
        <f t="shared" si="1"/>
        <v>4.7519703291608716E-3</v>
      </c>
      <c r="R69" s="45">
        <f>Table1[[#This Row],[Ballots Rejected - Late Postmark]]/Table1[[#This Row],[Ballots Rejected]]</f>
        <v>0.51249999999999996</v>
      </c>
      <c r="S69" s="3">
        <v>0</v>
      </c>
      <c r="T69" s="3">
        <v>1</v>
      </c>
      <c r="U69" s="3">
        <v>8559</v>
      </c>
      <c r="V69" s="3">
        <v>8480</v>
      </c>
      <c r="W69" s="3">
        <v>79</v>
      </c>
      <c r="X69" s="3">
        <v>15182</v>
      </c>
      <c r="Y69">
        <v>5585</v>
      </c>
      <c r="Z69">
        <v>2995</v>
      </c>
      <c r="AA69" s="3">
        <v>48</v>
      </c>
      <c r="AB69" s="54">
        <f>Table1[[#This Row],[ Received by dropbox]]/Table1[[#This Row],[Ballots Returned]]</f>
        <v>0.64731108020398698</v>
      </c>
      <c r="AC69" s="54">
        <f>Table1[[#This Row],[Received by mail]]/Table1[[#This Row],[Ballots Returned]]</f>
        <v>0.34712563745943442</v>
      </c>
      <c r="AD69" s="54">
        <f>Table1[[#This Row],[ Received by Email or Fax]]/Table1[[#This Row],[Ballots Returned]]</f>
        <v>5.5632823365785811E-3</v>
      </c>
    </row>
    <row r="70" spans="1:30">
      <c r="A70" s="16" t="s">
        <v>155</v>
      </c>
      <c r="B70" s="44">
        <v>45965</v>
      </c>
      <c r="C70" s="3" t="s">
        <v>179</v>
      </c>
      <c r="D70" s="40">
        <v>2025</v>
      </c>
      <c r="E70" s="3">
        <v>90418</v>
      </c>
      <c r="F70" s="3">
        <v>4846</v>
      </c>
      <c r="G70" s="3">
        <v>36097</v>
      </c>
      <c r="H70" s="3">
        <v>91752</v>
      </c>
      <c r="I70" s="3">
        <v>36398</v>
      </c>
      <c r="J70" s="3">
        <v>36097</v>
      </c>
      <c r="K70" s="3">
        <v>0</v>
      </c>
      <c r="L70" s="3">
        <v>0</v>
      </c>
      <c r="M70" s="3">
        <v>301</v>
      </c>
      <c r="N70" s="3">
        <v>58</v>
      </c>
      <c r="O70" s="3">
        <v>97</v>
      </c>
      <c r="P70" s="3">
        <v>142</v>
      </c>
      <c r="Q70" s="45">
        <f t="shared" si="1"/>
        <v>3.9013132589702732E-3</v>
      </c>
      <c r="R70" s="45">
        <f>Table1[[#This Row],[Ballots Rejected - Late Postmark]]/Table1[[#This Row],[Ballots Rejected]]</f>
        <v>0.47176079734219267</v>
      </c>
      <c r="S70" s="3">
        <v>0</v>
      </c>
      <c r="T70" s="3">
        <v>4</v>
      </c>
      <c r="U70" s="3">
        <v>36119</v>
      </c>
      <c r="V70" s="3">
        <v>35823</v>
      </c>
      <c r="W70" s="3">
        <v>296</v>
      </c>
      <c r="X70" s="3">
        <v>89514</v>
      </c>
      <c r="Y70">
        <v>25263</v>
      </c>
      <c r="Z70">
        <v>11078</v>
      </c>
      <c r="AA70" s="3">
        <v>57</v>
      </c>
      <c r="AB70" s="54">
        <f>Table1[[#This Row],[ Received by dropbox]]/Table1[[#This Row],[Ballots Returned]]</f>
        <v>0.69407659761525353</v>
      </c>
      <c r="AC70" s="54">
        <f>Table1[[#This Row],[Received by mail]]/Table1[[#This Row],[Ballots Returned]]</f>
        <v>0.30435738227375131</v>
      </c>
      <c r="AD70" s="54">
        <f>Table1[[#This Row],[ Received by Email or Fax]]/Table1[[#This Row],[Ballots Returned]]</f>
        <v>1.5660201109951096E-3</v>
      </c>
    </row>
    <row r="71" spans="1:30">
      <c r="A71" s="16" t="s">
        <v>157</v>
      </c>
      <c r="B71" s="44">
        <v>45965</v>
      </c>
      <c r="C71" s="3" t="s">
        <v>179</v>
      </c>
      <c r="D71" s="40">
        <v>2025</v>
      </c>
      <c r="E71" s="3">
        <v>9462</v>
      </c>
      <c r="F71" s="3">
        <v>383</v>
      </c>
      <c r="G71" s="3">
        <v>3385</v>
      </c>
      <c r="H71" s="3">
        <v>9523</v>
      </c>
      <c r="I71" s="3">
        <v>3431</v>
      </c>
      <c r="J71" s="3">
        <v>3385</v>
      </c>
      <c r="K71" s="3">
        <v>5</v>
      </c>
      <c r="L71" s="3">
        <v>0</v>
      </c>
      <c r="M71" s="3">
        <v>41</v>
      </c>
      <c r="N71" s="3">
        <v>3</v>
      </c>
      <c r="O71" s="3">
        <v>9</v>
      </c>
      <c r="P71" s="3">
        <v>25</v>
      </c>
      <c r="Q71" s="45">
        <f t="shared" ref="Q71:Q102" si="2">P71/I71</f>
        <v>7.2865053920139903E-3</v>
      </c>
      <c r="R71" s="45">
        <f>Table1[[#This Row],[Ballots Rejected - Late Postmark]]/Table1[[#This Row],[Ballots Rejected]]</f>
        <v>0.6097560975609756</v>
      </c>
      <c r="S71" s="3">
        <v>0</v>
      </c>
      <c r="T71" s="3">
        <v>4</v>
      </c>
      <c r="U71" s="3">
        <v>3417</v>
      </c>
      <c r="V71" s="3">
        <v>3371</v>
      </c>
      <c r="W71" s="3">
        <v>41</v>
      </c>
      <c r="X71" s="3">
        <v>9356</v>
      </c>
      <c r="Y71">
        <v>2373</v>
      </c>
      <c r="Z71">
        <v>1054</v>
      </c>
      <c r="AA71" s="3">
        <v>4</v>
      </c>
      <c r="AB71" s="54">
        <f>Table1[[#This Row],[ Received by dropbox]]/Table1[[#This Row],[Ballots Returned]]</f>
        <v>0.69163509180996796</v>
      </c>
      <c r="AC71" s="54">
        <f>Table1[[#This Row],[Received by mail]]/Table1[[#This Row],[Ballots Returned]]</f>
        <v>0.30719906732730984</v>
      </c>
      <c r="AD71" s="54">
        <f>Table1[[#This Row],[ Received by Email or Fax]]/Table1[[#This Row],[Ballots Returned]]</f>
        <v>1.1658408627222385E-3</v>
      </c>
    </row>
    <row r="72" spans="1:30">
      <c r="A72" s="16" t="s">
        <v>159</v>
      </c>
      <c r="B72" s="44">
        <v>45965</v>
      </c>
      <c r="C72" s="3" t="s">
        <v>179</v>
      </c>
      <c r="D72" s="40">
        <v>2025</v>
      </c>
      <c r="E72" s="3">
        <v>541376</v>
      </c>
      <c r="F72" s="3">
        <v>32737</v>
      </c>
      <c r="G72" s="3">
        <v>190493</v>
      </c>
      <c r="H72" s="3">
        <v>549085</v>
      </c>
      <c r="I72" s="3">
        <v>192443</v>
      </c>
      <c r="J72" s="3">
        <v>190493</v>
      </c>
      <c r="K72" s="3">
        <v>0</v>
      </c>
      <c r="L72" s="3">
        <v>0</v>
      </c>
      <c r="M72" s="3">
        <v>1950</v>
      </c>
      <c r="N72" s="3">
        <v>104</v>
      </c>
      <c r="O72" s="3">
        <v>509</v>
      </c>
      <c r="P72" s="3">
        <v>1250</v>
      </c>
      <c r="Q72" s="45">
        <f t="shared" si="2"/>
        <v>6.4954298155817563E-3</v>
      </c>
      <c r="R72" s="45">
        <f>Table1[[#This Row],[Ballots Rejected - Late Postmark]]/Table1[[#This Row],[Ballots Rejected]]</f>
        <v>0.64102564102564108</v>
      </c>
      <c r="S72" s="3">
        <v>0</v>
      </c>
      <c r="T72" s="3">
        <v>87</v>
      </c>
      <c r="U72" s="3">
        <v>191597</v>
      </c>
      <c r="V72" s="3">
        <v>189655</v>
      </c>
      <c r="W72" s="3">
        <v>1942</v>
      </c>
      <c r="X72" s="3">
        <v>540163</v>
      </c>
      <c r="Y72">
        <v>133502</v>
      </c>
      <c r="Z72">
        <v>58639</v>
      </c>
      <c r="AA72" s="3">
        <v>302</v>
      </c>
      <c r="AB72" s="54">
        <f>Table1[[#This Row],[ Received by dropbox]]/Table1[[#This Row],[Ballots Returned]]</f>
        <v>0.69372229699183652</v>
      </c>
      <c r="AC72" s="54">
        <f>Table1[[#This Row],[Received by mail]]/Table1[[#This Row],[Ballots Returned]]</f>
        <v>0.30470840716471892</v>
      </c>
      <c r="AD72" s="54">
        <f>Table1[[#This Row],[ Received by Email or Fax]]/Table1[[#This Row],[Ballots Returned]]</f>
        <v>1.5692958434445523E-3</v>
      </c>
    </row>
    <row r="73" spans="1:30">
      <c r="A73" s="16" t="s">
        <v>161</v>
      </c>
      <c r="B73" s="44">
        <v>45965</v>
      </c>
      <c r="C73" s="3" t="s">
        <v>179</v>
      </c>
      <c r="D73" s="40">
        <v>2025</v>
      </c>
      <c r="E73" s="3">
        <v>372866</v>
      </c>
      <c r="F73" s="3">
        <v>32625</v>
      </c>
      <c r="G73" s="3">
        <v>148065</v>
      </c>
      <c r="H73" s="3">
        <v>379759</v>
      </c>
      <c r="I73" s="3">
        <v>149223</v>
      </c>
      <c r="J73" s="3">
        <v>148064</v>
      </c>
      <c r="K73" s="3">
        <v>0</v>
      </c>
      <c r="L73" s="3">
        <v>0</v>
      </c>
      <c r="M73" s="3">
        <v>1159</v>
      </c>
      <c r="N73" s="3">
        <v>161</v>
      </c>
      <c r="O73" s="3">
        <v>243</v>
      </c>
      <c r="P73" s="3">
        <v>746</v>
      </c>
      <c r="Q73" s="45">
        <f t="shared" si="2"/>
        <v>4.9992293413213783E-3</v>
      </c>
      <c r="R73" s="45">
        <f>Table1[[#This Row],[Ballots Rejected - Late Postmark]]/Table1[[#This Row],[Ballots Rejected]]</f>
        <v>0.64365832614322693</v>
      </c>
      <c r="S73" s="3">
        <v>0</v>
      </c>
      <c r="T73" s="3">
        <v>9</v>
      </c>
      <c r="U73" s="3">
        <v>147841</v>
      </c>
      <c r="V73" s="3">
        <v>146691</v>
      </c>
      <c r="W73" s="3">
        <v>1150</v>
      </c>
      <c r="X73" s="3">
        <v>371705</v>
      </c>
      <c r="Y73">
        <v>78231</v>
      </c>
      <c r="Z73">
        <v>70825</v>
      </c>
      <c r="AA73" s="3">
        <v>167</v>
      </c>
      <c r="AB73" s="54">
        <f>Table1[[#This Row],[ Received by dropbox]]/Table1[[#This Row],[Ballots Returned]]</f>
        <v>0.52425564423714843</v>
      </c>
      <c r="AC73" s="54">
        <f>Table1[[#This Row],[Received by mail]]/Table1[[#This Row],[Ballots Returned]]</f>
        <v>0.47462522533389623</v>
      </c>
      <c r="AD73" s="54">
        <f>Table1[[#This Row],[ Received by Email or Fax]]/Table1[[#This Row],[Ballots Returned]]</f>
        <v>1.1191304289553219E-3</v>
      </c>
    </row>
    <row r="74" spans="1:30">
      <c r="A74" s="16" t="s">
        <v>163</v>
      </c>
      <c r="B74" s="44">
        <v>45965</v>
      </c>
      <c r="C74" s="3" t="s">
        <v>179</v>
      </c>
      <c r="D74" s="40">
        <v>2025</v>
      </c>
      <c r="E74" s="3">
        <v>35748</v>
      </c>
      <c r="F74" s="3">
        <v>1758</v>
      </c>
      <c r="G74" s="3">
        <v>13170</v>
      </c>
      <c r="H74" s="3">
        <v>36029</v>
      </c>
      <c r="I74" s="3">
        <v>13476</v>
      </c>
      <c r="J74" s="3">
        <v>13170</v>
      </c>
      <c r="K74" s="3">
        <v>0</v>
      </c>
      <c r="L74" s="3">
        <v>0</v>
      </c>
      <c r="M74" s="3">
        <v>306</v>
      </c>
      <c r="N74" s="3">
        <v>20</v>
      </c>
      <c r="O74" s="3">
        <v>38</v>
      </c>
      <c r="P74" s="3">
        <v>248</v>
      </c>
      <c r="Q74" s="45">
        <f t="shared" si="2"/>
        <v>1.8403086969427131E-2</v>
      </c>
      <c r="R74" s="45">
        <f>Table1[[#This Row],[Ballots Rejected - Late Postmark]]/Table1[[#This Row],[Ballots Rejected]]</f>
        <v>0.81045751633986929</v>
      </c>
      <c r="S74" s="3">
        <v>0</v>
      </c>
      <c r="T74" s="3">
        <v>0</v>
      </c>
      <c r="U74" s="3">
        <v>13426</v>
      </c>
      <c r="V74" s="3">
        <v>13120</v>
      </c>
      <c r="W74" s="3">
        <v>306</v>
      </c>
      <c r="X74" s="3">
        <v>35616</v>
      </c>
      <c r="Y74">
        <v>4855</v>
      </c>
      <c r="Z74">
        <v>8617</v>
      </c>
      <c r="AA74" s="3">
        <v>4</v>
      </c>
      <c r="AB74" s="54">
        <f>Table1[[#This Row],[ Received by dropbox]]/Table1[[#This Row],[Ballots Returned]]</f>
        <v>0.36027010982487384</v>
      </c>
      <c r="AC74" s="54">
        <f>Table1[[#This Row],[Received by mail]]/Table1[[#This Row],[Ballots Returned]]</f>
        <v>0.63943306619174833</v>
      </c>
      <c r="AD74" s="54">
        <f>Table1[[#This Row],[ Received by Email or Fax]]/Table1[[#This Row],[Ballots Returned]]</f>
        <v>2.9682398337785694E-4</v>
      </c>
    </row>
    <row r="75" spans="1:30">
      <c r="A75" s="16" t="s">
        <v>166</v>
      </c>
      <c r="B75" s="44">
        <v>45965</v>
      </c>
      <c r="C75" s="3" t="s">
        <v>179</v>
      </c>
      <c r="D75" s="40">
        <v>2025</v>
      </c>
      <c r="E75" s="3">
        <v>213369</v>
      </c>
      <c r="F75" s="3">
        <v>15083</v>
      </c>
      <c r="G75" s="3">
        <v>84944</v>
      </c>
      <c r="H75" s="3">
        <v>217059</v>
      </c>
      <c r="I75" s="3">
        <v>85670</v>
      </c>
      <c r="J75" s="3">
        <v>84944</v>
      </c>
      <c r="K75" s="3">
        <v>16</v>
      </c>
      <c r="L75" s="3">
        <v>16</v>
      </c>
      <c r="M75" s="3">
        <v>710</v>
      </c>
      <c r="N75" s="3">
        <v>100</v>
      </c>
      <c r="O75" s="3">
        <v>171</v>
      </c>
      <c r="P75" s="3">
        <v>416</v>
      </c>
      <c r="Q75" s="45">
        <f t="shared" si="2"/>
        <v>4.8558421851289833E-3</v>
      </c>
      <c r="R75" s="45">
        <f>Table1[[#This Row],[Ballots Rejected - Late Postmark]]/Table1[[#This Row],[Ballots Rejected]]</f>
        <v>0.58591549295774648</v>
      </c>
      <c r="S75" s="3">
        <v>0</v>
      </c>
      <c r="T75" s="3">
        <v>23</v>
      </c>
      <c r="U75" s="3">
        <v>84247</v>
      </c>
      <c r="V75" s="3">
        <v>83537</v>
      </c>
      <c r="W75" s="3">
        <v>694</v>
      </c>
      <c r="X75" s="3">
        <v>205997</v>
      </c>
      <c r="Y75">
        <v>61599</v>
      </c>
      <c r="Z75">
        <v>23936</v>
      </c>
      <c r="AA75" s="3">
        <v>135</v>
      </c>
      <c r="AB75" s="54">
        <f>Table1[[#This Row],[ Received by dropbox]]/Table1[[#This Row],[Ballots Returned]]</f>
        <v>0.71902649702346211</v>
      </c>
      <c r="AC75" s="54">
        <f>Table1[[#This Row],[Received by mail]]/Table1[[#This Row],[Ballots Returned]]</f>
        <v>0.27939768880588306</v>
      </c>
      <c r="AD75" s="54">
        <f>Table1[[#This Row],[ Received by Email or Fax]]/Table1[[#This Row],[Ballots Returned]]</f>
        <v>1.5758141706548384E-3</v>
      </c>
    </row>
    <row r="76" spans="1:30">
      <c r="A76" s="16" t="s">
        <v>168</v>
      </c>
      <c r="B76" s="44">
        <v>45965</v>
      </c>
      <c r="C76" s="3" t="s">
        <v>179</v>
      </c>
      <c r="D76" s="40">
        <v>2025</v>
      </c>
      <c r="E76" s="3">
        <v>3661</v>
      </c>
      <c r="F76" s="3">
        <v>269</v>
      </c>
      <c r="G76" s="3">
        <v>2010</v>
      </c>
      <c r="H76" s="3">
        <v>3639</v>
      </c>
      <c r="I76" s="3">
        <v>2044</v>
      </c>
      <c r="J76" s="3">
        <v>2010</v>
      </c>
      <c r="K76" s="3">
        <v>5</v>
      </c>
      <c r="L76" s="3">
        <v>0</v>
      </c>
      <c r="M76" s="3">
        <v>29</v>
      </c>
      <c r="N76" s="3">
        <v>5</v>
      </c>
      <c r="O76" s="3">
        <v>15</v>
      </c>
      <c r="P76" s="3">
        <v>5</v>
      </c>
      <c r="Q76" s="45">
        <f t="shared" si="2"/>
        <v>2.446183953033268E-3</v>
      </c>
      <c r="R76" s="45">
        <f>Table1[[#This Row],[Ballots Rejected - Late Postmark]]/Table1[[#This Row],[Ballots Rejected]]</f>
        <v>0.17241379310344829</v>
      </c>
      <c r="S76" s="3">
        <v>0</v>
      </c>
      <c r="T76" s="3">
        <v>4</v>
      </c>
      <c r="U76" s="3">
        <v>2037</v>
      </c>
      <c r="V76" s="3">
        <v>2003</v>
      </c>
      <c r="W76" s="3">
        <v>29</v>
      </c>
      <c r="X76" s="3">
        <v>3604</v>
      </c>
      <c r="Y76">
        <v>1332</v>
      </c>
      <c r="Z76">
        <v>711</v>
      </c>
      <c r="AA76" s="3">
        <v>1</v>
      </c>
      <c r="AB76" s="54">
        <f>Table1[[#This Row],[ Received by dropbox]]/Table1[[#This Row],[Ballots Returned]]</f>
        <v>0.65166340508806264</v>
      </c>
      <c r="AC76" s="54">
        <f>Table1[[#This Row],[Received by mail]]/Table1[[#This Row],[Ballots Returned]]</f>
        <v>0.34784735812133072</v>
      </c>
      <c r="AD76" s="54">
        <f>Table1[[#This Row],[ Received by Email or Fax]]/Table1[[#This Row],[Ballots Returned]]</f>
        <v>4.8923679060665359E-4</v>
      </c>
    </row>
    <row r="77" spans="1:30">
      <c r="A77" s="16" t="s">
        <v>170</v>
      </c>
      <c r="B77" s="44">
        <v>45965</v>
      </c>
      <c r="C77" s="3" t="s">
        <v>179</v>
      </c>
      <c r="D77" s="40">
        <v>2025</v>
      </c>
      <c r="E77" s="3">
        <v>38697</v>
      </c>
      <c r="F77" s="3">
        <v>2565</v>
      </c>
      <c r="G77" s="3">
        <v>14338</v>
      </c>
      <c r="H77" s="3">
        <v>39247</v>
      </c>
      <c r="I77" s="3">
        <v>14769</v>
      </c>
      <c r="J77" s="3">
        <v>14338</v>
      </c>
      <c r="K77" s="3">
        <v>20</v>
      </c>
      <c r="L77" s="3">
        <v>1</v>
      </c>
      <c r="M77" s="3">
        <v>411</v>
      </c>
      <c r="N77" s="3">
        <v>39</v>
      </c>
      <c r="O77" s="3">
        <v>37</v>
      </c>
      <c r="P77" s="3">
        <v>318</v>
      </c>
      <c r="Q77" s="45">
        <f t="shared" si="2"/>
        <v>2.1531586431037985E-2</v>
      </c>
      <c r="R77" s="45">
        <f>Table1[[#This Row],[Ballots Rejected - Late Postmark]]/Table1[[#This Row],[Ballots Rejected]]</f>
        <v>0.77372262773722633</v>
      </c>
      <c r="S77" s="3">
        <v>0</v>
      </c>
      <c r="T77" s="3">
        <v>17</v>
      </c>
      <c r="U77" s="3">
        <v>14692</v>
      </c>
      <c r="V77" s="3">
        <v>14261</v>
      </c>
      <c r="W77" s="3">
        <v>411</v>
      </c>
      <c r="X77" s="3">
        <v>38751</v>
      </c>
      <c r="Y77">
        <v>9078</v>
      </c>
      <c r="Z77">
        <v>5676</v>
      </c>
      <c r="AA77" s="3">
        <v>15</v>
      </c>
      <c r="AB77" s="54">
        <f>Table1[[#This Row],[ Received by dropbox]]/Table1[[#This Row],[Ballots Returned]]</f>
        <v>0.61466585415397113</v>
      </c>
      <c r="AC77" s="54">
        <f>Table1[[#This Row],[Received by mail]]/Table1[[#This Row],[Ballots Returned]]</f>
        <v>0.38431850497664027</v>
      </c>
      <c r="AD77" s="54">
        <f>Table1[[#This Row],[ Received by Email or Fax]]/Table1[[#This Row],[Ballots Returned]]</f>
        <v>1.0156408693885843E-3</v>
      </c>
    </row>
    <row r="78" spans="1:30">
      <c r="A78" s="16" t="s">
        <v>172</v>
      </c>
      <c r="B78" s="44">
        <v>45965</v>
      </c>
      <c r="C78" s="3" t="s">
        <v>179</v>
      </c>
      <c r="D78" s="40">
        <v>2025</v>
      </c>
      <c r="E78" s="3">
        <v>169242</v>
      </c>
      <c r="F78" s="3">
        <v>9424</v>
      </c>
      <c r="G78" s="3">
        <v>76618</v>
      </c>
      <c r="H78" s="3">
        <v>173210</v>
      </c>
      <c r="I78" s="3">
        <v>77317</v>
      </c>
      <c r="J78" s="3">
        <v>76618</v>
      </c>
      <c r="K78" s="3">
        <v>0</v>
      </c>
      <c r="L78" s="3">
        <v>0</v>
      </c>
      <c r="M78" s="3">
        <v>699</v>
      </c>
      <c r="N78" s="3">
        <v>65</v>
      </c>
      <c r="O78" s="3">
        <v>175</v>
      </c>
      <c r="P78" s="3">
        <v>455</v>
      </c>
      <c r="Q78" s="45">
        <f t="shared" si="2"/>
        <v>5.8848636134355963E-3</v>
      </c>
      <c r="R78" s="45">
        <f>Table1[[#This Row],[Ballots Rejected - Late Postmark]]/Table1[[#This Row],[Ballots Rejected]]</f>
        <v>0.6509298998569385</v>
      </c>
      <c r="S78" s="3">
        <v>0</v>
      </c>
      <c r="T78" s="3">
        <v>4</v>
      </c>
      <c r="U78" s="3">
        <v>76832</v>
      </c>
      <c r="V78" s="3">
        <v>76136</v>
      </c>
      <c r="W78" s="3">
        <v>696</v>
      </c>
      <c r="X78" s="3">
        <v>169653</v>
      </c>
      <c r="Y78">
        <v>58122</v>
      </c>
      <c r="Z78">
        <v>18921</v>
      </c>
      <c r="AA78" s="3">
        <v>274</v>
      </c>
      <c r="AB78" s="54">
        <f>Table1[[#This Row],[ Received by dropbox]]/Table1[[#This Row],[Ballots Returned]]</f>
        <v>0.75173635811011807</v>
      </c>
      <c r="AC78" s="54">
        <f>Table1[[#This Row],[Received by mail]]/Table1[[#This Row],[Ballots Returned]]</f>
        <v>0.24471978995563717</v>
      </c>
      <c r="AD78" s="54">
        <f>Table1[[#This Row],[ Received by Email or Fax]]/Table1[[#This Row],[Ballots Returned]]</f>
        <v>3.5438519342447326E-3</v>
      </c>
    </row>
    <row r="79" spans="1:30">
      <c r="A79" s="16" t="s">
        <v>174</v>
      </c>
      <c r="B79" s="44">
        <v>45965</v>
      </c>
      <c r="C79" s="3" t="s">
        <v>179</v>
      </c>
      <c r="D79" s="40">
        <v>2025</v>
      </c>
      <c r="E79" s="3">
        <v>24665</v>
      </c>
      <c r="F79" s="3">
        <v>3066</v>
      </c>
      <c r="G79" s="3">
        <v>10234</v>
      </c>
      <c r="H79" s="3">
        <v>25146</v>
      </c>
      <c r="I79" s="3">
        <v>10574</v>
      </c>
      <c r="J79" s="3">
        <v>10234</v>
      </c>
      <c r="K79" s="3">
        <v>0</v>
      </c>
      <c r="L79" s="3">
        <v>0</v>
      </c>
      <c r="M79" s="3">
        <v>340</v>
      </c>
      <c r="N79" s="3">
        <v>5</v>
      </c>
      <c r="O79" s="3">
        <v>12</v>
      </c>
      <c r="P79" s="3">
        <v>315</v>
      </c>
      <c r="Q79" s="45">
        <f t="shared" si="2"/>
        <v>2.9790051068658976E-2</v>
      </c>
      <c r="R79" s="45">
        <f>Table1[[#This Row],[Ballots Rejected - Late Postmark]]/Table1[[#This Row],[Ballots Rejected]]</f>
        <v>0.92647058823529416</v>
      </c>
      <c r="S79" s="3">
        <v>0</v>
      </c>
      <c r="T79" s="3">
        <v>8</v>
      </c>
      <c r="U79" s="3">
        <v>10529</v>
      </c>
      <c r="V79" s="3">
        <v>10189</v>
      </c>
      <c r="W79" s="3">
        <v>340</v>
      </c>
      <c r="X79" s="3">
        <v>24686</v>
      </c>
      <c r="Y79">
        <v>5349</v>
      </c>
      <c r="Z79">
        <v>5221</v>
      </c>
      <c r="AA79" s="3">
        <v>4</v>
      </c>
      <c r="AB79" s="54">
        <f>Table1[[#This Row],[ Received by dropbox]]/Table1[[#This Row],[Ballots Returned]]</f>
        <v>0.50586343862303762</v>
      </c>
      <c r="AC79" s="54">
        <f>Table1[[#This Row],[Received by mail]]/Table1[[#This Row],[Ballots Returned]]</f>
        <v>0.49375827501418573</v>
      </c>
      <c r="AD79" s="54">
        <f>Table1[[#This Row],[ Received by Email or Fax]]/Table1[[#This Row],[Ballots Returned]]</f>
        <v>3.7828636277662192E-4</v>
      </c>
    </row>
    <row r="80" spans="1:30">
      <c r="A80" s="16" t="s">
        <v>176</v>
      </c>
      <c r="B80" s="44">
        <v>45965</v>
      </c>
      <c r="C80" s="3" t="s">
        <v>179</v>
      </c>
      <c r="D80" s="40">
        <v>2025</v>
      </c>
      <c r="E80" s="3">
        <v>135537</v>
      </c>
      <c r="F80" s="3">
        <v>7216</v>
      </c>
      <c r="G80" s="3">
        <v>37114</v>
      </c>
      <c r="H80" s="3">
        <v>137748</v>
      </c>
      <c r="I80" s="3">
        <v>38654</v>
      </c>
      <c r="J80" s="3">
        <v>37114</v>
      </c>
      <c r="K80" s="3">
        <v>0</v>
      </c>
      <c r="L80" s="3">
        <v>0</v>
      </c>
      <c r="M80" s="3">
        <v>1540</v>
      </c>
      <c r="N80" s="3">
        <v>66</v>
      </c>
      <c r="O80" s="3">
        <v>60</v>
      </c>
      <c r="P80" s="3">
        <v>1406</v>
      </c>
      <c r="Q80" s="45">
        <f t="shared" si="2"/>
        <v>3.6373984581155899E-2</v>
      </c>
      <c r="R80" s="45">
        <f>Table1[[#This Row],[Ballots Rejected - Late Postmark]]/Table1[[#This Row],[Ballots Rejected]]</f>
        <v>0.91298701298701301</v>
      </c>
      <c r="S80" s="3">
        <v>0</v>
      </c>
      <c r="T80" s="3">
        <v>8</v>
      </c>
      <c r="U80" s="8">
        <v>38478</v>
      </c>
      <c r="V80" s="8">
        <v>36938</v>
      </c>
      <c r="W80" s="8">
        <v>1540</v>
      </c>
      <c r="X80" s="8">
        <v>136197</v>
      </c>
      <c r="Y80">
        <v>17969</v>
      </c>
      <c r="Z80">
        <v>20662</v>
      </c>
      <c r="AA80" s="3">
        <v>23</v>
      </c>
      <c r="AB80" s="54">
        <f>Table1[[#This Row],[ Received by dropbox]]/Table1[[#This Row],[Ballots Returned]]</f>
        <v>0.46486780152118795</v>
      </c>
      <c r="AC80" s="54">
        <f>Table1[[#This Row],[Received by mail]]/Table1[[#This Row],[Ballots Returned]]</f>
        <v>0.5345371759714389</v>
      </c>
      <c r="AD80" s="54">
        <f>Table1[[#This Row],[ Received by Email or Fax]]/Table1[[#This Row],[Ballots Returned]]</f>
        <v>5.9502250737310497E-4</v>
      </c>
    </row>
    <row r="81" spans="1:30">
      <c r="A81" s="8" t="s">
        <v>178</v>
      </c>
      <c r="B81" s="44">
        <v>45965</v>
      </c>
      <c r="C81" s="3" t="s">
        <v>179</v>
      </c>
      <c r="D81" s="10">
        <v>2025</v>
      </c>
      <c r="E81" s="8">
        <v>5099992</v>
      </c>
      <c r="F81" s="8">
        <v>357416</v>
      </c>
      <c r="G81" s="8">
        <v>2001426</v>
      </c>
      <c r="H81" s="8">
        <v>5186469</v>
      </c>
      <c r="I81" s="8">
        <v>2025271</v>
      </c>
      <c r="J81" s="8">
        <v>2001425</v>
      </c>
      <c r="K81" s="8">
        <v>995</v>
      </c>
      <c r="L81" s="8">
        <v>44</v>
      </c>
      <c r="M81" s="8">
        <v>22851</v>
      </c>
      <c r="N81" s="8">
        <v>3076</v>
      </c>
      <c r="O81" s="8">
        <v>4567</v>
      </c>
      <c r="P81" s="8">
        <v>14741</v>
      </c>
      <c r="Q81" s="45">
        <f t="shared" si="2"/>
        <v>7.2785321075549891E-3</v>
      </c>
      <c r="R81" s="45">
        <f>Table1[[#This Row],[Ballots Rejected - Late Postmark]]/Table1[[#This Row],[Ballots Rejected]]</f>
        <v>0.64509211850684867</v>
      </c>
      <c r="S81" s="8">
        <v>0</v>
      </c>
      <c r="T81" s="8">
        <v>467</v>
      </c>
      <c r="U81" s="3">
        <v>2009450</v>
      </c>
      <c r="V81" s="3">
        <v>1933183</v>
      </c>
      <c r="W81" s="3">
        <v>21349</v>
      </c>
      <c r="X81" s="3">
        <v>4903215</v>
      </c>
      <c r="Y81">
        <v>1319287</v>
      </c>
      <c r="Z81">
        <v>700990</v>
      </c>
      <c r="AA81" s="21">
        <v>4994</v>
      </c>
      <c r="AB81" s="54">
        <f>Table1[[#This Row],[ Received by dropbox]]/Table1[[#This Row],[Ballots Returned]]</f>
        <v>0.65141257639101136</v>
      </c>
      <c r="AC81" s="54">
        <f>Table1[[#This Row],[Received by mail]]/Table1[[#This Row],[Ballots Returned]]</f>
        <v>0.34612158076622834</v>
      </c>
      <c r="AD81" s="54">
        <f>Table1[[#This Row],[ Received by Email or Fax]]/Table1[[#This Row],[Ballots Returned]]</f>
        <v>2.4658428427603023E-3</v>
      </c>
    </row>
    <row r="82" spans="1:30">
      <c r="A82" t="s">
        <v>98</v>
      </c>
      <c r="B82" s="20">
        <v>45874</v>
      </c>
      <c r="C82" t="s">
        <v>220</v>
      </c>
      <c r="D82">
        <v>2025</v>
      </c>
      <c r="E82" s="3">
        <v>2602</v>
      </c>
      <c r="F82" s="3">
        <v>185</v>
      </c>
      <c r="G82" s="3">
        <v>994</v>
      </c>
      <c r="H82" s="3">
        <v>2628</v>
      </c>
      <c r="I82" s="3">
        <v>1024</v>
      </c>
      <c r="J82" s="3">
        <v>994</v>
      </c>
      <c r="K82" s="3">
        <v>0</v>
      </c>
      <c r="L82" s="3">
        <v>0</v>
      </c>
      <c r="M82" s="3">
        <v>30</v>
      </c>
      <c r="N82" s="3">
        <v>5</v>
      </c>
      <c r="O82" s="3">
        <v>4</v>
      </c>
      <c r="P82" s="3">
        <v>21</v>
      </c>
      <c r="Q82" s="45">
        <f t="shared" si="2"/>
        <v>2.05078125E-2</v>
      </c>
      <c r="R82" s="45">
        <f>Table1[[#This Row],[Ballots Rejected - Late Postmark]]/Table1[[#This Row],[Ballots Rejected]]</f>
        <v>0.7</v>
      </c>
      <c r="S82" s="3">
        <v>0</v>
      </c>
      <c r="T82" s="3">
        <v>0</v>
      </c>
      <c r="U82" s="3">
        <v>1021</v>
      </c>
      <c r="V82" s="3">
        <v>991</v>
      </c>
      <c r="W82" s="3">
        <v>30</v>
      </c>
      <c r="X82" s="3">
        <v>2608</v>
      </c>
      <c r="Y82">
        <v>549</v>
      </c>
      <c r="Z82">
        <v>474</v>
      </c>
      <c r="AA82" s="3">
        <v>1</v>
      </c>
      <c r="AB82" s="54">
        <f>Table1[[#This Row],[ Received by dropbox]]/Table1[[#This Row],[Ballots Returned]]</f>
        <v>0.5361328125</v>
      </c>
      <c r="AC82" s="54">
        <f>Table1[[#This Row],[Received by mail]]/Table1[[#This Row],[Ballots Returned]]</f>
        <v>0.462890625</v>
      </c>
      <c r="AD82" s="54">
        <f>Table1[[#This Row],[ Received by Email or Fax]]/Table1[[#This Row],[Ballots Returned]]</f>
        <v>9.765625E-4</v>
      </c>
    </row>
    <row r="83" spans="1:30">
      <c r="A83" t="s">
        <v>101</v>
      </c>
      <c r="B83" s="20">
        <v>45874</v>
      </c>
      <c r="C83" t="s">
        <v>220</v>
      </c>
      <c r="D83">
        <v>2025</v>
      </c>
      <c r="E83" s="3">
        <v>9633</v>
      </c>
      <c r="F83" s="3">
        <v>675</v>
      </c>
      <c r="G83" s="3">
        <v>3425</v>
      </c>
      <c r="H83" s="3">
        <v>9775</v>
      </c>
      <c r="I83" s="3">
        <v>3480</v>
      </c>
      <c r="J83" s="3">
        <v>3425</v>
      </c>
      <c r="K83" s="3">
        <v>0</v>
      </c>
      <c r="L83" s="3">
        <v>0</v>
      </c>
      <c r="M83" s="3">
        <v>55</v>
      </c>
      <c r="N83" s="3">
        <v>5</v>
      </c>
      <c r="O83" s="3">
        <v>7</v>
      </c>
      <c r="P83" s="3">
        <v>38</v>
      </c>
      <c r="Q83" s="45">
        <f t="shared" si="2"/>
        <v>1.0919540229885057E-2</v>
      </c>
      <c r="R83" s="45">
        <f>Table1[[#This Row],[Ballots Rejected - Late Postmark]]/Table1[[#This Row],[Ballots Rejected]]</f>
        <v>0.69090909090909092</v>
      </c>
      <c r="S83" s="3">
        <v>0</v>
      </c>
      <c r="T83" s="3">
        <v>5</v>
      </c>
      <c r="U83" s="3">
        <v>3479</v>
      </c>
      <c r="V83" s="3">
        <v>3424</v>
      </c>
      <c r="W83" s="3">
        <v>55</v>
      </c>
      <c r="X83" s="3">
        <v>9705</v>
      </c>
      <c r="Y83">
        <v>1557</v>
      </c>
      <c r="Z83">
        <v>1922</v>
      </c>
      <c r="AA83" s="3">
        <v>1</v>
      </c>
      <c r="AB83" s="54">
        <f>Table1[[#This Row],[ Received by dropbox]]/Table1[[#This Row],[Ballots Returned]]</f>
        <v>0.44741379310344825</v>
      </c>
      <c r="AC83" s="54">
        <f>Table1[[#This Row],[Received by mail]]/Table1[[#This Row],[Ballots Returned]]</f>
        <v>0.55229885057471262</v>
      </c>
      <c r="AD83" s="54">
        <f>Table1[[#This Row],[ Received by Email or Fax]]/Table1[[#This Row],[Ballots Returned]]</f>
        <v>2.8735632183908046E-4</v>
      </c>
    </row>
    <row r="84" spans="1:30">
      <c r="A84" t="s">
        <v>103</v>
      </c>
      <c r="B84" s="20">
        <v>45874</v>
      </c>
      <c r="C84" t="s">
        <v>220</v>
      </c>
      <c r="D84">
        <v>2025</v>
      </c>
      <c r="E84" s="3">
        <v>110351</v>
      </c>
      <c r="F84" s="3">
        <v>7413</v>
      </c>
      <c r="G84" s="3">
        <v>23638</v>
      </c>
      <c r="H84" s="3">
        <v>110859</v>
      </c>
      <c r="I84" s="3">
        <v>24110</v>
      </c>
      <c r="J84" s="3">
        <v>23638</v>
      </c>
      <c r="K84" s="3">
        <v>0</v>
      </c>
      <c r="L84" s="3">
        <v>0</v>
      </c>
      <c r="M84" s="3">
        <v>472</v>
      </c>
      <c r="N84" s="3">
        <v>68</v>
      </c>
      <c r="O84" s="3">
        <v>48</v>
      </c>
      <c r="P84" s="3">
        <v>352</v>
      </c>
      <c r="Q84" s="45">
        <f t="shared" si="2"/>
        <v>1.4599751140605558E-2</v>
      </c>
      <c r="R84" s="45">
        <f>Table1[[#This Row],[Ballots Rejected - Late Postmark]]/Table1[[#This Row],[Ballots Rejected]]</f>
        <v>0.74576271186440679</v>
      </c>
      <c r="S84" s="3">
        <v>0</v>
      </c>
      <c r="T84" s="3">
        <v>4</v>
      </c>
      <c r="U84" s="3">
        <v>24049</v>
      </c>
      <c r="V84" s="3">
        <v>23578</v>
      </c>
      <c r="W84" s="3">
        <v>471</v>
      </c>
      <c r="X84" s="3">
        <v>109806</v>
      </c>
      <c r="Y84">
        <v>14134</v>
      </c>
      <c r="Z84">
        <v>9963</v>
      </c>
      <c r="AA84" s="3">
        <v>13</v>
      </c>
      <c r="AB84" s="54">
        <f>Table1[[#This Row],[ Received by dropbox]]/Table1[[#This Row],[Ballots Returned]]</f>
        <v>0.58622978017420158</v>
      </c>
      <c r="AC84" s="54">
        <f>Table1[[#This Row],[Received by mail]]/Table1[[#This Row],[Ballots Returned]]</f>
        <v>0.41323102447117377</v>
      </c>
      <c r="AD84" s="54">
        <f>Table1[[#This Row],[ Received by Email or Fax]]/Table1[[#This Row],[Ballots Returned]]</f>
        <v>5.3919535462463707E-4</v>
      </c>
    </row>
    <row r="85" spans="1:30">
      <c r="A85" t="s">
        <v>105</v>
      </c>
      <c r="B85" s="20">
        <v>45874</v>
      </c>
      <c r="C85" t="s">
        <v>220</v>
      </c>
      <c r="D85">
        <v>2025</v>
      </c>
      <c r="E85" s="3">
        <v>36596</v>
      </c>
      <c r="F85" s="3">
        <v>1971</v>
      </c>
      <c r="G85" s="3">
        <v>11475</v>
      </c>
      <c r="H85" s="3">
        <v>37300</v>
      </c>
      <c r="I85" s="3">
        <v>11612</v>
      </c>
      <c r="J85" s="3">
        <v>11475</v>
      </c>
      <c r="K85" s="3">
        <v>5</v>
      </c>
      <c r="L85" s="3">
        <v>5</v>
      </c>
      <c r="M85" s="3">
        <v>132</v>
      </c>
      <c r="N85" s="3">
        <v>32</v>
      </c>
      <c r="O85" s="3">
        <v>38</v>
      </c>
      <c r="P85" s="3">
        <v>61</v>
      </c>
      <c r="Q85" s="45">
        <f t="shared" si="2"/>
        <v>5.2531863589390286E-3</v>
      </c>
      <c r="R85" s="45">
        <f>Table1[[#This Row],[Ballots Rejected - Late Postmark]]/Table1[[#This Row],[Ballots Rejected]]</f>
        <v>0.4621212121212121</v>
      </c>
      <c r="S85" s="3">
        <v>0</v>
      </c>
      <c r="T85" s="3">
        <v>1</v>
      </c>
      <c r="U85" s="3">
        <v>11587</v>
      </c>
      <c r="V85" s="3">
        <v>11450</v>
      </c>
      <c r="W85" s="3">
        <v>132</v>
      </c>
      <c r="X85" s="3">
        <v>36985</v>
      </c>
      <c r="Y85">
        <v>6122</v>
      </c>
      <c r="Z85">
        <v>5480</v>
      </c>
      <c r="AA85" s="3">
        <v>10</v>
      </c>
      <c r="AB85" s="54">
        <f>Table1[[#This Row],[ Received by dropbox]]/Table1[[#This Row],[Ballots Returned]]</f>
        <v>0.5272132276954874</v>
      </c>
      <c r="AC85" s="54">
        <f>Table1[[#This Row],[Received by mail]]/Table1[[#This Row],[Ballots Returned]]</f>
        <v>0.47192559421288321</v>
      </c>
      <c r="AD85" s="54">
        <f>Table1[[#This Row],[ Received by Email or Fax]]/Table1[[#This Row],[Ballots Returned]]</f>
        <v>8.6117809162934895E-4</v>
      </c>
    </row>
    <row r="86" spans="1:30">
      <c r="A86" t="s">
        <v>107</v>
      </c>
      <c r="B86" s="20">
        <v>45874</v>
      </c>
      <c r="C86" t="s">
        <v>220</v>
      </c>
      <c r="D86">
        <v>2025</v>
      </c>
      <c r="E86" s="3">
        <v>54276</v>
      </c>
      <c r="F86" s="3">
        <v>2920</v>
      </c>
      <c r="G86" s="3">
        <v>17920</v>
      </c>
      <c r="H86" s="3">
        <v>54621</v>
      </c>
      <c r="I86" s="3">
        <v>18088</v>
      </c>
      <c r="J86" s="3">
        <v>17920</v>
      </c>
      <c r="K86" s="3">
        <v>16</v>
      </c>
      <c r="L86" s="3">
        <v>0</v>
      </c>
      <c r="M86" s="3">
        <v>152</v>
      </c>
      <c r="N86" s="3">
        <v>41</v>
      </c>
      <c r="O86" s="3">
        <v>18</v>
      </c>
      <c r="P86" s="3">
        <v>91</v>
      </c>
      <c r="Q86" s="45">
        <f t="shared" si="2"/>
        <v>5.0309597523219814E-3</v>
      </c>
      <c r="R86" s="45">
        <f>Table1[[#This Row],[Ballots Rejected - Late Postmark]]/Table1[[#This Row],[Ballots Rejected]]</f>
        <v>0.59868421052631582</v>
      </c>
      <c r="S86" s="3">
        <v>0</v>
      </c>
      <c r="T86" s="3">
        <v>2</v>
      </c>
      <c r="U86" s="3">
        <v>18007</v>
      </c>
      <c r="V86" s="3">
        <v>17840</v>
      </c>
      <c r="W86" s="3">
        <v>151</v>
      </c>
      <c r="X86" s="3">
        <v>53671</v>
      </c>
      <c r="Y86">
        <v>11614</v>
      </c>
      <c r="Z86">
        <v>6444</v>
      </c>
      <c r="AA86" s="3">
        <v>30</v>
      </c>
      <c r="AB86" s="54">
        <f>Table1[[#This Row],[ Received by dropbox]]/Table1[[#This Row],[Ballots Returned]]</f>
        <v>0.64208314904909336</v>
      </c>
      <c r="AC86" s="54">
        <f>Table1[[#This Row],[Received by mail]]/Table1[[#This Row],[Ballots Returned]]</f>
        <v>0.35625829279080051</v>
      </c>
      <c r="AD86" s="54">
        <f>Table1[[#This Row],[ Received by Email or Fax]]/Table1[[#This Row],[Ballots Returned]]</f>
        <v>1.6585581601061478E-3</v>
      </c>
    </row>
    <row r="87" spans="1:30">
      <c r="A87" t="s">
        <v>109</v>
      </c>
      <c r="B87" s="20">
        <v>45874</v>
      </c>
      <c r="C87" t="s">
        <v>220</v>
      </c>
      <c r="D87">
        <v>2025</v>
      </c>
      <c r="E87" s="3">
        <v>332871</v>
      </c>
      <c r="F87" s="3">
        <v>24217</v>
      </c>
      <c r="G87" s="3">
        <v>91067</v>
      </c>
      <c r="H87" s="3">
        <v>336124</v>
      </c>
      <c r="I87" s="3">
        <v>92221</v>
      </c>
      <c r="J87" s="3">
        <v>91067</v>
      </c>
      <c r="K87" s="3">
        <v>2</v>
      </c>
      <c r="L87" s="3">
        <v>0</v>
      </c>
      <c r="M87" s="3">
        <v>1152</v>
      </c>
      <c r="N87" s="3">
        <v>309</v>
      </c>
      <c r="O87" s="3">
        <v>141</v>
      </c>
      <c r="P87" s="3">
        <v>672</v>
      </c>
      <c r="Q87" s="45">
        <f t="shared" si="2"/>
        <v>7.2868435605773088E-3</v>
      </c>
      <c r="R87" s="45">
        <f>Table1[[#This Row],[Ballots Rejected - Late Postmark]]/Table1[[#This Row],[Ballots Rejected]]</f>
        <v>0.58333333333333337</v>
      </c>
      <c r="S87" s="3">
        <v>0</v>
      </c>
      <c r="T87" s="3">
        <v>30</v>
      </c>
      <c r="U87" s="3">
        <v>91862</v>
      </c>
      <c r="V87" s="3">
        <v>90709</v>
      </c>
      <c r="W87" s="3">
        <v>1151</v>
      </c>
      <c r="X87" s="3">
        <v>331746</v>
      </c>
      <c r="Y87">
        <v>40785</v>
      </c>
      <c r="Z87">
        <v>51338</v>
      </c>
      <c r="AA87" s="3">
        <v>98</v>
      </c>
      <c r="AB87" s="54">
        <f>Table1[[#This Row],[ Received by dropbox]]/Table1[[#This Row],[Ballots Returned]]</f>
        <v>0.44225284913414514</v>
      </c>
      <c r="AC87" s="54">
        <f>Table1[[#This Row],[Received by mail]]/Table1[[#This Row],[Ballots Returned]]</f>
        <v>0.55668448617993738</v>
      </c>
      <c r="AD87" s="54">
        <f>Table1[[#This Row],[ Received by Email or Fax]]/Table1[[#This Row],[Ballots Returned]]</f>
        <v>1.0626646859175242E-3</v>
      </c>
    </row>
    <row r="88" spans="1:30">
      <c r="A88" t="s">
        <v>113</v>
      </c>
      <c r="B88" s="20">
        <v>45874</v>
      </c>
      <c r="C88" t="s">
        <v>220</v>
      </c>
      <c r="D88">
        <v>2025</v>
      </c>
      <c r="E88" s="3">
        <v>35255</v>
      </c>
      <c r="F88" s="3">
        <v>2398</v>
      </c>
      <c r="G88" s="3">
        <v>9153</v>
      </c>
      <c r="H88" s="3">
        <v>35477</v>
      </c>
      <c r="I88" s="3">
        <v>9246</v>
      </c>
      <c r="J88" s="3">
        <v>9153</v>
      </c>
      <c r="K88" s="3">
        <v>0</v>
      </c>
      <c r="L88" s="3">
        <v>0</v>
      </c>
      <c r="M88" s="3">
        <v>93</v>
      </c>
      <c r="N88" s="3">
        <v>14</v>
      </c>
      <c r="O88" s="3">
        <v>17</v>
      </c>
      <c r="P88" s="3">
        <v>60</v>
      </c>
      <c r="Q88" s="45">
        <f t="shared" si="2"/>
        <v>6.4892926670992862E-3</v>
      </c>
      <c r="R88" s="45">
        <f>Table1[[#This Row],[Ballots Rejected - Late Postmark]]/Table1[[#This Row],[Ballots Rejected]]</f>
        <v>0.64516129032258063</v>
      </c>
      <c r="S88" s="3">
        <v>0</v>
      </c>
      <c r="T88" s="3">
        <v>2</v>
      </c>
      <c r="U88" s="3">
        <v>9226</v>
      </c>
      <c r="V88" s="3">
        <v>9133</v>
      </c>
      <c r="W88" s="3">
        <v>93</v>
      </c>
      <c r="X88" s="3">
        <v>35140</v>
      </c>
      <c r="Y88">
        <v>5665</v>
      </c>
      <c r="Z88">
        <v>3579</v>
      </c>
      <c r="AA88" s="3">
        <v>2</v>
      </c>
      <c r="AB88" s="54">
        <f>Table1[[#This Row],[ Received by dropbox]]/Table1[[#This Row],[Ballots Returned]]</f>
        <v>0.61269738265195761</v>
      </c>
      <c r="AC88" s="54">
        <f>Table1[[#This Row],[Received by mail]]/Table1[[#This Row],[Ballots Returned]]</f>
        <v>0.38708630759247242</v>
      </c>
      <c r="AD88" s="54">
        <f>Table1[[#This Row],[ Received by Email or Fax]]/Table1[[#This Row],[Ballots Returned]]</f>
        <v>2.1630975556997619E-4</v>
      </c>
    </row>
    <row r="89" spans="1:30">
      <c r="A89" t="s">
        <v>115</v>
      </c>
      <c r="B89" s="20">
        <v>45874</v>
      </c>
      <c r="C89" t="s">
        <v>220</v>
      </c>
      <c r="D89">
        <v>2025</v>
      </c>
      <c r="E89" s="3">
        <v>1452</v>
      </c>
      <c r="F89" s="3">
        <v>74</v>
      </c>
      <c r="G89" s="3">
        <v>384</v>
      </c>
      <c r="H89" s="3">
        <v>1506</v>
      </c>
      <c r="I89" s="3">
        <v>386</v>
      </c>
      <c r="J89" s="3">
        <v>384</v>
      </c>
      <c r="K89" s="3">
        <v>0</v>
      </c>
      <c r="L89" s="3">
        <v>0</v>
      </c>
      <c r="M89" s="3">
        <v>2</v>
      </c>
      <c r="N89" s="3">
        <v>0</v>
      </c>
      <c r="O89" s="3">
        <v>0</v>
      </c>
      <c r="P89" s="3">
        <v>2</v>
      </c>
      <c r="Q89" s="45">
        <f t="shared" si="2"/>
        <v>5.1813471502590676E-3</v>
      </c>
      <c r="R89" s="45">
        <f>Table1[[#This Row],[Ballots Rejected - Late Postmark]]/Table1[[#This Row],[Ballots Rejected]]</f>
        <v>1</v>
      </c>
      <c r="S89" s="3">
        <v>0</v>
      </c>
      <c r="T89" s="3">
        <v>0</v>
      </c>
      <c r="U89" s="3">
        <v>386</v>
      </c>
      <c r="V89" s="3">
        <v>384</v>
      </c>
      <c r="W89" s="3">
        <v>2</v>
      </c>
      <c r="X89" s="3">
        <v>1494</v>
      </c>
      <c r="Y89">
        <v>193</v>
      </c>
      <c r="Z89">
        <v>193</v>
      </c>
      <c r="AA89" s="3">
        <v>0</v>
      </c>
      <c r="AB89" s="54">
        <f>Table1[[#This Row],[ Received by dropbox]]/Table1[[#This Row],[Ballots Returned]]</f>
        <v>0.5</v>
      </c>
      <c r="AC89" s="54">
        <f>Table1[[#This Row],[Received by mail]]/Table1[[#This Row],[Ballots Returned]]</f>
        <v>0.5</v>
      </c>
      <c r="AD89" s="54">
        <f>Table1[[#This Row],[ Received by Email or Fax]]/Table1[[#This Row],[Ballots Returned]]</f>
        <v>0</v>
      </c>
    </row>
    <row r="90" spans="1:30">
      <c r="A90" t="s">
        <v>117</v>
      </c>
      <c r="B90" s="20">
        <v>45874</v>
      </c>
      <c r="C90" t="s">
        <v>220</v>
      </c>
      <c r="D90">
        <v>2025</v>
      </c>
      <c r="E90" s="3">
        <v>587</v>
      </c>
      <c r="F90" s="3">
        <v>61</v>
      </c>
      <c r="G90" s="3">
        <v>192</v>
      </c>
      <c r="H90" s="3">
        <v>600</v>
      </c>
      <c r="I90" s="3">
        <v>203</v>
      </c>
      <c r="J90" s="3">
        <v>192</v>
      </c>
      <c r="K90" s="3">
        <v>0</v>
      </c>
      <c r="L90" s="3">
        <v>0</v>
      </c>
      <c r="M90" s="3">
        <v>11</v>
      </c>
      <c r="N90" s="3">
        <v>1</v>
      </c>
      <c r="O90" s="3">
        <v>0</v>
      </c>
      <c r="P90" s="3">
        <v>10</v>
      </c>
      <c r="Q90" s="45">
        <f t="shared" si="2"/>
        <v>4.9261083743842367E-2</v>
      </c>
      <c r="R90" s="45">
        <f>Table1[[#This Row],[Ballots Rejected - Late Postmark]]/Table1[[#This Row],[Ballots Rejected]]</f>
        <v>0.90909090909090906</v>
      </c>
      <c r="S90" s="3">
        <v>0</v>
      </c>
      <c r="T90" s="3">
        <v>0</v>
      </c>
      <c r="U90" s="3">
        <v>203</v>
      </c>
      <c r="V90" s="3">
        <v>192</v>
      </c>
      <c r="W90" s="3">
        <v>11</v>
      </c>
      <c r="X90" s="3">
        <v>593</v>
      </c>
      <c r="Y90">
        <v>67</v>
      </c>
      <c r="Z90">
        <v>136</v>
      </c>
      <c r="AA90" s="3">
        <v>0</v>
      </c>
      <c r="AB90" s="54">
        <f>Table1[[#This Row],[ Received by dropbox]]/Table1[[#This Row],[Ballots Returned]]</f>
        <v>0.33004926108374383</v>
      </c>
      <c r="AC90" s="54">
        <f>Table1[[#This Row],[Received by mail]]/Table1[[#This Row],[Ballots Returned]]</f>
        <v>0.66995073891625612</v>
      </c>
      <c r="AD90" s="54">
        <f>Table1[[#This Row],[ Received by Email or Fax]]/Table1[[#This Row],[Ballots Returned]]</f>
        <v>0</v>
      </c>
    </row>
    <row r="91" spans="1:30">
      <c r="A91" t="s">
        <v>119</v>
      </c>
      <c r="B91" s="20">
        <v>45874</v>
      </c>
      <c r="C91" t="s">
        <v>220</v>
      </c>
      <c r="D91">
        <v>2025</v>
      </c>
      <c r="E91" s="3">
        <v>1233</v>
      </c>
      <c r="F91" s="3">
        <v>82</v>
      </c>
      <c r="G91" s="3">
        <v>423</v>
      </c>
      <c r="H91" s="3">
        <v>1240</v>
      </c>
      <c r="I91" s="3">
        <v>439</v>
      </c>
      <c r="J91" s="3">
        <v>423</v>
      </c>
      <c r="K91" s="3">
        <v>0</v>
      </c>
      <c r="L91" s="3">
        <v>0</v>
      </c>
      <c r="M91" s="3">
        <v>16</v>
      </c>
      <c r="N91" s="3">
        <v>1</v>
      </c>
      <c r="O91" s="3">
        <v>4</v>
      </c>
      <c r="P91" s="3">
        <v>7</v>
      </c>
      <c r="Q91" s="45">
        <f t="shared" si="2"/>
        <v>1.5945330296127564E-2</v>
      </c>
      <c r="R91" s="45">
        <f>Table1[[#This Row],[Ballots Rejected - Late Postmark]]/Table1[[#This Row],[Ballots Rejected]]</f>
        <v>0.4375</v>
      </c>
      <c r="S91" s="3">
        <v>0</v>
      </c>
      <c r="T91" s="3">
        <v>4</v>
      </c>
      <c r="U91" s="3">
        <v>438</v>
      </c>
      <c r="V91" s="3">
        <v>422</v>
      </c>
      <c r="W91" s="3">
        <v>16</v>
      </c>
      <c r="X91" s="3">
        <v>1227</v>
      </c>
      <c r="Y91">
        <v>274</v>
      </c>
      <c r="Z91">
        <v>165</v>
      </c>
      <c r="AA91" s="3">
        <v>0</v>
      </c>
      <c r="AB91" s="54">
        <f>Table1[[#This Row],[ Received by dropbox]]/Table1[[#This Row],[Ballots Returned]]</f>
        <v>0.62414578587699321</v>
      </c>
      <c r="AC91" s="54">
        <f>Table1[[#This Row],[Received by mail]]/Table1[[#This Row],[Ballots Returned]]</f>
        <v>0.37585421412300685</v>
      </c>
      <c r="AD91" s="54">
        <f>Table1[[#This Row],[ Received by Email or Fax]]/Table1[[#This Row],[Ballots Returned]]</f>
        <v>0</v>
      </c>
    </row>
    <row r="92" spans="1:30">
      <c r="A92" t="s">
        <v>123</v>
      </c>
      <c r="B92" s="20">
        <v>45874</v>
      </c>
      <c r="C92" t="s">
        <v>220</v>
      </c>
      <c r="D92">
        <v>2025</v>
      </c>
      <c r="E92" s="3">
        <v>14406</v>
      </c>
      <c r="F92" s="3">
        <v>838</v>
      </c>
      <c r="G92" s="3">
        <v>3580</v>
      </c>
      <c r="H92" s="3">
        <v>14470</v>
      </c>
      <c r="I92" s="3">
        <v>3646</v>
      </c>
      <c r="J92" s="3">
        <v>3580</v>
      </c>
      <c r="K92" s="3">
        <v>0</v>
      </c>
      <c r="L92" s="3">
        <v>0</v>
      </c>
      <c r="M92" s="3">
        <v>66</v>
      </c>
      <c r="N92" s="3">
        <v>8</v>
      </c>
      <c r="O92" s="3">
        <v>27</v>
      </c>
      <c r="P92" s="3">
        <v>31</v>
      </c>
      <c r="Q92" s="45">
        <f t="shared" si="2"/>
        <v>8.5024684585847509E-3</v>
      </c>
      <c r="R92" s="45">
        <f>Table1[[#This Row],[Ballots Rejected - Late Postmark]]/Table1[[#This Row],[Ballots Rejected]]</f>
        <v>0.46969696969696972</v>
      </c>
      <c r="S92" s="3">
        <v>0</v>
      </c>
      <c r="T92" s="3">
        <v>0</v>
      </c>
      <c r="U92" s="3">
        <v>3636</v>
      </c>
      <c r="V92" s="3">
        <v>3571</v>
      </c>
      <c r="W92" s="3">
        <v>65</v>
      </c>
      <c r="X92" s="3">
        <v>14340</v>
      </c>
      <c r="Y92">
        <v>1383</v>
      </c>
      <c r="Z92">
        <v>2262</v>
      </c>
      <c r="AA92" s="3">
        <v>1</v>
      </c>
      <c r="AB92" s="54">
        <f>Table1[[#This Row],[ Received by dropbox]]/Table1[[#This Row],[Ballots Returned]]</f>
        <v>0.37931980252331321</v>
      </c>
      <c r="AC92" s="54">
        <f>Table1[[#This Row],[Received by mail]]/Table1[[#This Row],[Ballots Returned]]</f>
        <v>0.62040592430060337</v>
      </c>
      <c r="AD92" s="54">
        <f>Table1[[#This Row],[ Received by Email or Fax]]/Table1[[#This Row],[Ballots Returned]]</f>
        <v>2.7427317608337906E-4</v>
      </c>
    </row>
    <row r="93" spans="1:30">
      <c r="A93" t="s">
        <v>125</v>
      </c>
      <c r="B93" s="20">
        <v>45874</v>
      </c>
      <c r="C93" t="s">
        <v>220</v>
      </c>
      <c r="D93">
        <v>2025</v>
      </c>
      <c r="E93" s="3">
        <v>18566</v>
      </c>
      <c r="F93" s="3">
        <v>1011</v>
      </c>
      <c r="G93" s="3">
        <v>3521</v>
      </c>
      <c r="H93" s="3">
        <v>18930</v>
      </c>
      <c r="I93" s="3">
        <v>3597</v>
      </c>
      <c r="J93" s="3">
        <v>3521</v>
      </c>
      <c r="K93" s="3">
        <v>0</v>
      </c>
      <c r="L93" s="3">
        <v>0</v>
      </c>
      <c r="M93" s="3">
        <v>76</v>
      </c>
      <c r="N93" s="3">
        <v>11</v>
      </c>
      <c r="O93" s="3">
        <v>4</v>
      </c>
      <c r="P93" s="3">
        <v>59</v>
      </c>
      <c r="Q93" s="45">
        <f t="shared" si="2"/>
        <v>1.6402557686961357E-2</v>
      </c>
      <c r="R93" s="45">
        <f>Table1[[#This Row],[Ballots Rejected - Late Postmark]]/Table1[[#This Row],[Ballots Rejected]]</f>
        <v>0.77631578947368418</v>
      </c>
      <c r="S93" s="3">
        <v>0</v>
      </c>
      <c r="T93" s="3">
        <v>2</v>
      </c>
      <c r="U93" s="3">
        <v>3594</v>
      </c>
      <c r="V93" s="3">
        <v>3518</v>
      </c>
      <c r="W93" s="3">
        <v>76</v>
      </c>
      <c r="X93" s="3">
        <v>18852</v>
      </c>
      <c r="Y93">
        <v>872</v>
      </c>
      <c r="Z93">
        <v>2723</v>
      </c>
      <c r="AA93" s="3">
        <v>2</v>
      </c>
      <c r="AB93" s="54">
        <f>Table1[[#This Row],[ Received by dropbox]]/Table1[[#This Row],[Ballots Returned]]</f>
        <v>0.24242424242424243</v>
      </c>
      <c r="AC93" s="54">
        <f>Table1[[#This Row],[Received by mail]]/Table1[[#This Row],[Ballots Returned]]</f>
        <v>0.75701973867111483</v>
      </c>
      <c r="AD93" s="54">
        <f>Table1[[#This Row],[ Received by Email or Fax]]/Table1[[#This Row],[Ballots Returned]]</f>
        <v>5.5601890464275787E-4</v>
      </c>
    </row>
    <row r="94" spans="1:30">
      <c r="A94" t="s">
        <v>127</v>
      </c>
      <c r="B94" s="20">
        <v>45874</v>
      </c>
      <c r="C94" t="s">
        <v>220</v>
      </c>
      <c r="D94">
        <v>2025</v>
      </c>
      <c r="E94" s="3">
        <v>64696</v>
      </c>
      <c r="F94" s="3">
        <v>4994</v>
      </c>
      <c r="G94" s="3">
        <v>18522</v>
      </c>
      <c r="H94" s="3">
        <v>65625</v>
      </c>
      <c r="I94" s="3">
        <v>19038</v>
      </c>
      <c r="J94" s="3">
        <v>18522</v>
      </c>
      <c r="K94" s="3">
        <v>13</v>
      </c>
      <c r="L94" s="3">
        <v>0</v>
      </c>
      <c r="M94" s="3">
        <v>503</v>
      </c>
      <c r="N94" s="3">
        <v>40</v>
      </c>
      <c r="O94" s="3">
        <v>22</v>
      </c>
      <c r="P94" s="3">
        <v>383</v>
      </c>
      <c r="Q94" s="45">
        <f t="shared" si="2"/>
        <v>2.0117659418006095E-2</v>
      </c>
      <c r="R94" s="45">
        <f>Table1[[#This Row],[Ballots Rejected - Late Postmark]]/Table1[[#This Row],[Ballots Rejected]]</f>
        <v>0.76143141153081506</v>
      </c>
      <c r="S94" s="3">
        <v>0</v>
      </c>
      <c r="T94" s="3">
        <v>58</v>
      </c>
      <c r="U94" s="3">
        <v>18762</v>
      </c>
      <c r="V94" s="3">
        <v>18247</v>
      </c>
      <c r="W94" s="3">
        <v>502</v>
      </c>
      <c r="X94" s="3">
        <v>59648</v>
      </c>
      <c r="Y94">
        <v>10024</v>
      </c>
      <c r="Z94">
        <v>8997</v>
      </c>
      <c r="AA94" s="3">
        <v>17</v>
      </c>
      <c r="AB94" s="54">
        <f>Table1[[#This Row],[ Received by dropbox]]/Table1[[#This Row],[Ballots Returned]]</f>
        <v>0.52652589557726648</v>
      </c>
      <c r="AC94" s="54">
        <f>Table1[[#This Row],[Received by mail]]/Table1[[#This Row],[Ballots Returned]]</f>
        <v>0.47258115348250868</v>
      </c>
      <c r="AD94" s="54">
        <f>Table1[[#This Row],[ Received by Email or Fax]]/Table1[[#This Row],[Ballots Returned]]</f>
        <v>8.9295094022481358E-4</v>
      </c>
    </row>
    <row r="95" spans="1:30">
      <c r="A95" t="s">
        <v>129</v>
      </c>
      <c r="B95" s="20">
        <v>45874</v>
      </c>
      <c r="C95" t="s">
        <v>220</v>
      </c>
      <c r="D95">
        <v>2025</v>
      </c>
      <c r="E95" s="3">
        <v>9415</v>
      </c>
      <c r="F95" s="3">
        <v>464</v>
      </c>
      <c r="G95" s="3">
        <v>4143</v>
      </c>
      <c r="H95" s="3">
        <v>9474</v>
      </c>
      <c r="I95" s="3">
        <v>4177</v>
      </c>
      <c r="J95" s="3">
        <v>4143</v>
      </c>
      <c r="K95" s="3">
        <v>0</v>
      </c>
      <c r="L95" s="3">
        <v>0</v>
      </c>
      <c r="M95" s="3">
        <v>34</v>
      </c>
      <c r="N95" s="3">
        <v>8</v>
      </c>
      <c r="O95" s="3">
        <v>8</v>
      </c>
      <c r="P95" s="3">
        <v>17</v>
      </c>
      <c r="Q95" s="45">
        <f t="shared" si="2"/>
        <v>4.0699066315537467E-3</v>
      </c>
      <c r="R95" s="45">
        <f>Table1[[#This Row],[Ballots Rejected - Late Postmark]]/Table1[[#This Row],[Ballots Rejected]]</f>
        <v>0.5</v>
      </c>
      <c r="S95" s="3">
        <v>0</v>
      </c>
      <c r="T95" s="3">
        <v>1</v>
      </c>
      <c r="U95" s="3">
        <v>4166</v>
      </c>
      <c r="V95" s="3">
        <v>4132</v>
      </c>
      <c r="W95" s="3">
        <v>34</v>
      </c>
      <c r="X95" s="3">
        <v>9235</v>
      </c>
      <c r="Y95">
        <v>2074</v>
      </c>
      <c r="Z95">
        <v>2096</v>
      </c>
      <c r="AA95" s="3">
        <v>7</v>
      </c>
      <c r="AB95" s="54">
        <f>Table1[[#This Row],[ Received by dropbox]]/Table1[[#This Row],[Ballots Returned]]</f>
        <v>0.49652860904955709</v>
      </c>
      <c r="AC95" s="54">
        <f>Table1[[#This Row],[Received by mail]]/Table1[[#This Row],[Ballots Returned]]</f>
        <v>0.50179554704333251</v>
      </c>
      <c r="AD95" s="54">
        <f>Table1[[#This Row],[ Received by Email or Fax]]/Table1[[#This Row],[Ballots Returned]]</f>
        <v>1.6758439071103662E-3</v>
      </c>
    </row>
    <row r="96" spans="1:30">
      <c r="A96" t="s">
        <v>131</v>
      </c>
      <c r="B96" s="20">
        <v>45874</v>
      </c>
      <c r="C96" t="s">
        <v>220</v>
      </c>
      <c r="D96">
        <v>2025</v>
      </c>
      <c r="E96" s="3">
        <v>1435977</v>
      </c>
      <c r="F96" s="3">
        <v>105776</v>
      </c>
      <c r="G96" s="3">
        <v>486036</v>
      </c>
      <c r="H96" s="3">
        <v>1463669</v>
      </c>
      <c r="I96" s="3">
        <v>493255</v>
      </c>
      <c r="J96" s="3">
        <v>486036</v>
      </c>
      <c r="K96" s="3">
        <v>0</v>
      </c>
      <c r="L96" s="3">
        <v>0</v>
      </c>
      <c r="M96" s="3">
        <v>7219</v>
      </c>
      <c r="N96" s="3">
        <v>825</v>
      </c>
      <c r="O96" s="3">
        <v>1100</v>
      </c>
      <c r="P96" s="3">
        <v>5265</v>
      </c>
      <c r="Q96" s="45">
        <f t="shared" si="2"/>
        <v>1.0673992154159612E-2</v>
      </c>
      <c r="R96" s="45">
        <f>Table1[[#This Row],[Ballots Rejected - Late Postmark]]/Table1[[#This Row],[Ballots Rejected]]</f>
        <v>0.72932539132843888</v>
      </c>
      <c r="S96" s="3">
        <v>0</v>
      </c>
      <c r="T96" s="3">
        <v>29</v>
      </c>
      <c r="U96" s="3">
        <v>489681</v>
      </c>
      <c r="V96" s="3">
        <v>482484</v>
      </c>
      <c r="W96" s="3">
        <v>7197</v>
      </c>
      <c r="X96" s="3">
        <v>1428290</v>
      </c>
      <c r="Y96">
        <v>278767</v>
      </c>
      <c r="Z96">
        <v>213174</v>
      </c>
      <c r="AA96" s="3">
        <v>1314</v>
      </c>
      <c r="AB96" s="54">
        <f>Table1[[#This Row],[ Received by dropbox]]/Table1[[#This Row],[Ballots Returned]]</f>
        <v>0.56515798116592841</v>
      </c>
      <c r="AC96" s="54">
        <f>Table1[[#This Row],[Received by mail]]/Table1[[#This Row],[Ballots Returned]]</f>
        <v>0.43217808233064031</v>
      </c>
      <c r="AD96" s="54">
        <f>Table1[[#This Row],[ Received by Email or Fax]]/Table1[[#This Row],[Ballots Returned]]</f>
        <v>2.663936503431288E-3</v>
      </c>
    </row>
    <row r="97" spans="1:30">
      <c r="A97" t="s">
        <v>133</v>
      </c>
      <c r="B97" s="20">
        <v>45874</v>
      </c>
      <c r="C97" t="s">
        <v>220</v>
      </c>
      <c r="D97">
        <v>2025</v>
      </c>
      <c r="E97" s="3">
        <v>200168</v>
      </c>
      <c r="F97" s="3">
        <v>12323</v>
      </c>
      <c r="G97" s="3">
        <v>71546</v>
      </c>
      <c r="H97" s="3">
        <v>204081</v>
      </c>
      <c r="I97" s="3">
        <v>72103</v>
      </c>
      <c r="J97" s="3">
        <v>71546</v>
      </c>
      <c r="K97" s="3">
        <v>73</v>
      </c>
      <c r="L97" s="3">
        <v>0</v>
      </c>
      <c r="M97" s="3">
        <v>484</v>
      </c>
      <c r="N97" s="3">
        <v>242</v>
      </c>
      <c r="O97" s="3">
        <v>195</v>
      </c>
      <c r="P97" s="3">
        <v>0</v>
      </c>
      <c r="Q97" s="45">
        <f t="shared" si="2"/>
        <v>0</v>
      </c>
      <c r="R97" s="45">
        <f>Table1[[#This Row],[Ballots Rejected - Late Postmark]]/Table1[[#This Row],[Ballots Rejected]]</f>
        <v>0</v>
      </c>
      <c r="S97" s="3">
        <v>0</v>
      </c>
      <c r="T97" s="3">
        <v>47</v>
      </c>
      <c r="U97" s="3">
        <v>70985</v>
      </c>
      <c r="V97" s="3">
        <v>70443</v>
      </c>
      <c r="W97" s="3">
        <v>469</v>
      </c>
      <c r="X97" s="3">
        <v>190761</v>
      </c>
      <c r="Y97">
        <v>43793</v>
      </c>
      <c r="Z97">
        <v>28144</v>
      </c>
      <c r="AA97" s="3">
        <v>166</v>
      </c>
      <c r="AB97" s="54">
        <f>Table1[[#This Row],[ Received by dropbox]]/Table1[[#This Row],[Ballots Returned]]</f>
        <v>0.60736723853376418</v>
      </c>
      <c r="AC97" s="54">
        <f>Table1[[#This Row],[Received by mail]]/Table1[[#This Row],[Ballots Returned]]</f>
        <v>0.39033049942443448</v>
      </c>
      <c r="AD97" s="54">
        <f>Table1[[#This Row],[ Received by Email or Fax]]/Table1[[#This Row],[Ballots Returned]]</f>
        <v>2.3022620418013122E-3</v>
      </c>
    </row>
    <row r="98" spans="1:30">
      <c r="A98" t="s">
        <v>135</v>
      </c>
      <c r="B98" s="20">
        <v>45874</v>
      </c>
      <c r="C98" t="s">
        <v>220</v>
      </c>
      <c r="D98">
        <v>2025</v>
      </c>
      <c r="E98" s="3">
        <v>27625</v>
      </c>
      <c r="F98" s="3">
        <v>1520</v>
      </c>
      <c r="G98" s="3">
        <v>10454</v>
      </c>
      <c r="H98" s="3">
        <v>27793</v>
      </c>
      <c r="I98" s="3">
        <v>10650</v>
      </c>
      <c r="J98" s="3">
        <v>10454</v>
      </c>
      <c r="K98" s="3">
        <v>1</v>
      </c>
      <c r="L98" s="3">
        <v>1</v>
      </c>
      <c r="M98" s="3">
        <v>196</v>
      </c>
      <c r="N98" s="3">
        <v>27</v>
      </c>
      <c r="O98" s="3">
        <v>43</v>
      </c>
      <c r="P98" s="3">
        <v>117</v>
      </c>
      <c r="Q98" s="45">
        <f t="shared" si="2"/>
        <v>1.0985915492957746E-2</v>
      </c>
      <c r="R98" s="45">
        <f>Table1[[#This Row],[Ballots Rejected - Late Postmark]]/Table1[[#This Row],[Ballots Rejected]]</f>
        <v>0.59693877551020413</v>
      </c>
      <c r="S98" s="3">
        <v>0</v>
      </c>
      <c r="T98" s="3">
        <v>9</v>
      </c>
      <c r="U98" s="3">
        <v>10627</v>
      </c>
      <c r="V98" s="3">
        <v>10433</v>
      </c>
      <c r="W98" s="3">
        <v>194</v>
      </c>
      <c r="X98" s="3">
        <v>27537</v>
      </c>
      <c r="Y98">
        <v>7002</v>
      </c>
      <c r="Z98">
        <v>3636</v>
      </c>
      <c r="AA98" s="3">
        <v>12</v>
      </c>
      <c r="AB98" s="54">
        <f>Table1[[#This Row],[ Received by dropbox]]/Table1[[#This Row],[Ballots Returned]]</f>
        <v>0.65746478873239433</v>
      </c>
      <c r="AC98" s="54">
        <f>Table1[[#This Row],[Received by mail]]/Table1[[#This Row],[Ballots Returned]]</f>
        <v>0.34140845070422537</v>
      </c>
      <c r="AD98" s="54">
        <f>Table1[[#This Row],[ Received by Email or Fax]]/Table1[[#This Row],[Ballots Returned]]</f>
        <v>1.1267605633802818E-3</v>
      </c>
    </row>
    <row r="99" spans="1:30">
      <c r="A99" t="s">
        <v>137</v>
      </c>
      <c r="B99" s="20">
        <v>45874</v>
      </c>
      <c r="C99" t="s">
        <v>220</v>
      </c>
      <c r="D99">
        <v>2025</v>
      </c>
      <c r="E99" s="3">
        <v>16495</v>
      </c>
      <c r="F99" s="3">
        <v>1221</v>
      </c>
      <c r="G99" s="3">
        <v>5638</v>
      </c>
      <c r="H99" s="3">
        <v>16787</v>
      </c>
      <c r="I99" s="3">
        <v>5751</v>
      </c>
      <c r="J99" s="3">
        <v>5638</v>
      </c>
      <c r="K99" s="3">
        <v>0</v>
      </c>
      <c r="L99" s="3">
        <v>0</v>
      </c>
      <c r="M99" s="3">
        <v>113</v>
      </c>
      <c r="N99" s="3">
        <v>7</v>
      </c>
      <c r="O99" s="3">
        <v>6</v>
      </c>
      <c r="P99" s="3">
        <v>97</v>
      </c>
      <c r="Q99" s="45">
        <f t="shared" si="2"/>
        <v>1.6866631890106069E-2</v>
      </c>
      <c r="R99" s="45">
        <f>Table1[[#This Row],[Ballots Rejected - Late Postmark]]/Table1[[#This Row],[Ballots Rejected]]</f>
        <v>0.8584070796460177</v>
      </c>
      <c r="S99" s="3">
        <v>0</v>
      </c>
      <c r="T99" s="3">
        <v>3</v>
      </c>
      <c r="U99" s="3">
        <v>5734</v>
      </c>
      <c r="V99" s="3">
        <v>5621</v>
      </c>
      <c r="W99" s="3">
        <v>113</v>
      </c>
      <c r="X99" s="3">
        <v>16582</v>
      </c>
      <c r="Y99">
        <v>3397</v>
      </c>
      <c r="Z99">
        <v>2347</v>
      </c>
      <c r="AA99" s="3">
        <v>7</v>
      </c>
      <c r="AB99" s="54">
        <f>Table1[[#This Row],[ Received by dropbox]]/Table1[[#This Row],[Ballots Returned]]</f>
        <v>0.59067988175969399</v>
      </c>
      <c r="AC99" s="54">
        <f>Table1[[#This Row],[Received by mail]]/Table1[[#This Row],[Ballots Returned]]</f>
        <v>0.40810293861937053</v>
      </c>
      <c r="AD99" s="54">
        <f>Table1[[#This Row],[ Received by Email or Fax]]/Table1[[#This Row],[Ballots Returned]]</f>
        <v>1.2171796209354895E-3</v>
      </c>
    </row>
    <row r="100" spans="1:30">
      <c r="A100" t="s">
        <v>139</v>
      </c>
      <c r="B100" s="20">
        <v>45874</v>
      </c>
      <c r="C100" t="s">
        <v>220</v>
      </c>
      <c r="D100">
        <v>2025</v>
      </c>
      <c r="E100" s="3">
        <v>20107</v>
      </c>
      <c r="F100" s="3">
        <v>1408</v>
      </c>
      <c r="G100" s="3">
        <v>5624</v>
      </c>
      <c r="H100" s="3">
        <v>20405</v>
      </c>
      <c r="I100" s="3">
        <v>5700</v>
      </c>
      <c r="J100" s="3">
        <v>5624</v>
      </c>
      <c r="K100" s="3">
        <v>0</v>
      </c>
      <c r="L100" s="3">
        <v>0</v>
      </c>
      <c r="M100" s="3">
        <v>76</v>
      </c>
      <c r="N100" s="3">
        <v>15</v>
      </c>
      <c r="O100" s="3">
        <v>17</v>
      </c>
      <c r="P100" s="3">
        <v>43</v>
      </c>
      <c r="Q100" s="45">
        <f t="shared" si="2"/>
        <v>7.5438596491228067E-3</v>
      </c>
      <c r="R100" s="45">
        <f>Table1[[#This Row],[Ballots Rejected - Late Postmark]]/Table1[[#This Row],[Ballots Rejected]]</f>
        <v>0.56578947368421051</v>
      </c>
      <c r="S100" s="3">
        <v>0</v>
      </c>
      <c r="T100" s="3">
        <v>1</v>
      </c>
      <c r="U100" s="3">
        <v>5678</v>
      </c>
      <c r="V100" s="3">
        <v>5602</v>
      </c>
      <c r="W100" s="3">
        <v>76</v>
      </c>
      <c r="X100" s="3">
        <v>20191</v>
      </c>
      <c r="Y100">
        <v>1982</v>
      </c>
      <c r="Z100">
        <v>3718</v>
      </c>
      <c r="AA100" s="3">
        <v>0</v>
      </c>
      <c r="AB100" s="54">
        <f>Table1[[#This Row],[ Received by dropbox]]/Table1[[#This Row],[Ballots Returned]]</f>
        <v>0.34771929824561404</v>
      </c>
      <c r="AC100" s="54">
        <f>Table1[[#This Row],[Received by mail]]/Table1[[#This Row],[Ballots Returned]]</f>
        <v>0.65228070175438602</v>
      </c>
      <c r="AD100" s="54">
        <f>Table1[[#This Row],[ Received by Email or Fax]]/Table1[[#This Row],[Ballots Returned]]</f>
        <v>0</v>
      </c>
    </row>
    <row r="101" spans="1:30">
      <c r="A101" t="s">
        <v>141</v>
      </c>
      <c r="B101" s="20">
        <v>45874</v>
      </c>
      <c r="C101" t="s">
        <v>220</v>
      </c>
      <c r="D101">
        <v>2025</v>
      </c>
      <c r="E101" s="3">
        <v>8755</v>
      </c>
      <c r="F101" s="3">
        <v>426</v>
      </c>
      <c r="G101" s="3">
        <v>2114</v>
      </c>
      <c r="H101" s="3">
        <v>8814</v>
      </c>
      <c r="I101" s="3">
        <v>2201</v>
      </c>
      <c r="J101" s="3">
        <v>2114</v>
      </c>
      <c r="K101" s="3">
        <v>4</v>
      </c>
      <c r="L101" s="3">
        <v>0</v>
      </c>
      <c r="M101" s="3">
        <v>83</v>
      </c>
      <c r="N101" s="3">
        <v>3</v>
      </c>
      <c r="O101" s="3">
        <v>1</v>
      </c>
      <c r="P101" s="3">
        <v>69</v>
      </c>
      <c r="Q101" s="45">
        <f t="shared" si="2"/>
        <v>3.1349386642435258E-2</v>
      </c>
      <c r="R101" s="45">
        <f>Table1[[#This Row],[Ballots Rejected - Late Postmark]]/Table1[[#This Row],[Ballots Rejected]]</f>
        <v>0.83132530120481929</v>
      </c>
      <c r="S101" s="3">
        <v>0</v>
      </c>
      <c r="T101" s="3">
        <v>10</v>
      </c>
      <c r="U101" s="3">
        <v>2195</v>
      </c>
      <c r="V101" s="3">
        <v>2108</v>
      </c>
      <c r="W101" s="3">
        <v>83</v>
      </c>
      <c r="X101" s="3">
        <v>8705</v>
      </c>
      <c r="Y101">
        <v>388</v>
      </c>
      <c r="Z101">
        <v>1813</v>
      </c>
      <c r="AA101" s="3">
        <v>0</v>
      </c>
      <c r="AB101" s="54">
        <f>Table1[[#This Row],[ Received by dropbox]]/Table1[[#This Row],[Ballots Returned]]</f>
        <v>0.17628350749659247</v>
      </c>
      <c r="AC101" s="54">
        <f>Table1[[#This Row],[Received by mail]]/Table1[[#This Row],[Ballots Returned]]</f>
        <v>0.8237164925034075</v>
      </c>
      <c r="AD101" s="54">
        <f>Table1[[#This Row],[ Received by Email or Fax]]/Table1[[#This Row],[Ballots Returned]]</f>
        <v>0</v>
      </c>
    </row>
    <row r="102" spans="1:30">
      <c r="A102" t="s">
        <v>143</v>
      </c>
      <c r="B102" s="20">
        <v>45874</v>
      </c>
      <c r="C102" t="s">
        <v>220</v>
      </c>
      <c r="D102">
        <v>2025</v>
      </c>
      <c r="E102" s="3">
        <v>9921</v>
      </c>
      <c r="F102" s="3">
        <v>547</v>
      </c>
      <c r="G102" s="3">
        <v>2724</v>
      </c>
      <c r="H102" s="3">
        <v>9979</v>
      </c>
      <c r="I102" s="3">
        <v>2782</v>
      </c>
      <c r="J102" s="3">
        <v>2724</v>
      </c>
      <c r="K102" s="3">
        <v>13</v>
      </c>
      <c r="L102" s="3">
        <v>0</v>
      </c>
      <c r="M102" s="3">
        <v>45</v>
      </c>
      <c r="N102" s="3">
        <v>4</v>
      </c>
      <c r="O102" s="3">
        <v>13</v>
      </c>
      <c r="P102" s="3">
        <v>22</v>
      </c>
      <c r="Q102" s="45">
        <f t="shared" si="2"/>
        <v>7.9079798705966927E-3</v>
      </c>
      <c r="R102" s="45">
        <f>Table1[[#This Row],[Ballots Rejected - Late Postmark]]/Table1[[#This Row],[Ballots Rejected]]</f>
        <v>0.48888888888888887</v>
      </c>
      <c r="S102" s="3">
        <v>0</v>
      </c>
      <c r="T102" s="3">
        <v>6</v>
      </c>
      <c r="U102" s="3">
        <v>2770</v>
      </c>
      <c r="V102" s="3">
        <v>2712</v>
      </c>
      <c r="W102" s="3">
        <v>45</v>
      </c>
      <c r="X102" s="3">
        <v>9847</v>
      </c>
      <c r="Y102">
        <v>1497</v>
      </c>
      <c r="Z102">
        <v>1282</v>
      </c>
      <c r="AA102" s="3">
        <v>3</v>
      </c>
      <c r="AB102" s="54">
        <f>Table1[[#This Row],[ Received by dropbox]]/Table1[[#This Row],[Ballots Returned]]</f>
        <v>0.53810208483105681</v>
      </c>
      <c r="AC102" s="54">
        <f>Table1[[#This Row],[Received by mail]]/Table1[[#This Row],[Ballots Returned]]</f>
        <v>0.46081955427749821</v>
      </c>
      <c r="AD102" s="54">
        <f>Table1[[#This Row],[ Received by Email or Fax]]/Table1[[#This Row],[Ballots Returned]]</f>
        <v>1.0783608914450035E-3</v>
      </c>
    </row>
    <row r="103" spans="1:30">
      <c r="A103" t="s">
        <v>145</v>
      </c>
      <c r="B103" s="20">
        <v>45874</v>
      </c>
      <c r="C103" t="s">
        <v>220</v>
      </c>
      <c r="D103">
        <v>2025</v>
      </c>
      <c r="E103" s="3">
        <v>15669</v>
      </c>
      <c r="F103" s="3">
        <v>681</v>
      </c>
      <c r="G103" s="3">
        <v>5289</v>
      </c>
      <c r="H103" s="3">
        <v>15930</v>
      </c>
      <c r="I103" s="3">
        <v>5392</v>
      </c>
      <c r="J103" s="3">
        <v>5289</v>
      </c>
      <c r="K103" s="3">
        <v>14</v>
      </c>
      <c r="L103" s="3">
        <v>4</v>
      </c>
      <c r="M103" s="3">
        <v>89</v>
      </c>
      <c r="N103" s="3">
        <v>8</v>
      </c>
      <c r="O103" s="3">
        <v>9</v>
      </c>
      <c r="P103" s="3">
        <v>59</v>
      </c>
      <c r="Q103" s="45">
        <f t="shared" ref="Q103:Q119" si="3">P103/I103</f>
        <v>1.094213649851632E-2</v>
      </c>
      <c r="R103" s="45">
        <f>Table1[[#This Row],[Ballots Rejected - Late Postmark]]/Table1[[#This Row],[Ballots Rejected]]</f>
        <v>0.6629213483146067</v>
      </c>
      <c r="S103" s="3">
        <v>0</v>
      </c>
      <c r="T103" s="3">
        <v>13</v>
      </c>
      <c r="U103" s="3">
        <v>5370</v>
      </c>
      <c r="V103" s="3">
        <v>5267</v>
      </c>
      <c r="W103" s="3">
        <v>89</v>
      </c>
      <c r="X103" s="3">
        <v>15705</v>
      </c>
      <c r="Y103">
        <v>1678</v>
      </c>
      <c r="Z103">
        <v>3713</v>
      </c>
      <c r="AA103" s="3">
        <v>1</v>
      </c>
      <c r="AB103" s="54">
        <f>Table1[[#This Row],[ Received by dropbox]]/Table1[[#This Row],[Ballots Returned]]</f>
        <v>0.31120178041543028</v>
      </c>
      <c r="AC103" s="54">
        <f>Table1[[#This Row],[Received by mail]]/Table1[[#This Row],[Ballots Returned]]</f>
        <v>0.68861275964391688</v>
      </c>
      <c r="AD103" s="54">
        <f>Table1[[#This Row],[ Received by Email or Fax]]/Table1[[#This Row],[Ballots Returned]]</f>
        <v>1.85459940652819E-4</v>
      </c>
    </row>
    <row r="104" spans="1:30">
      <c r="A104" t="s">
        <v>147</v>
      </c>
      <c r="B104" s="20">
        <v>45874</v>
      </c>
      <c r="C104" t="s">
        <v>220</v>
      </c>
      <c r="D104">
        <v>2025</v>
      </c>
      <c r="E104" s="3">
        <v>1451</v>
      </c>
      <c r="F104" s="3">
        <v>105</v>
      </c>
      <c r="G104" s="3">
        <v>507</v>
      </c>
      <c r="H104" s="3">
        <v>1462</v>
      </c>
      <c r="I104" s="3">
        <v>527</v>
      </c>
      <c r="J104" s="3">
        <v>507</v>
      </c>
      <c r="K104" s="3">
        <v>0</v>
      </c>
      <c r="L104" s="3">
        <v>0</v>
      </c>
      <c r="M104" s="3">
        <v>20</v>
      </c>
      <c r="N104" s="3">
        <v>1</v>
      </c>
      <c r="O104" s="3">
        <v>0</v>
      </c>
      <c r="P104" s="3">
        <v>19</v>
      </c>
      <c r="Q104" s="45">
        <f t="shared" si="3"/>
        <v>3.6053130929791274E-2</v>
      </c>
      <c r="R104" s="45">
        <f>Table1[[#This Row],[Ballots Rejected - Late Postmark]]/Table1[[#This Row],[Ballots Rejected]]</f>
        <v>0.95</v>
      </c>
      <c r="S104" s="3">
        <v>0</v>
      </c>
      <c r="T104" s="3">
        <v>0</v>
      </c>
      <c r="U104" s="3">
        <v>525</v>
      </c>
      <c r="V104" s="3">
        <v>505</v>
      </c>
      <c r="W104" s="3">
        <v>20</v>
      </c>
      <c r="X104" s="3">
        <v>1429</v>
      </c>
      <c r="Y104">
        <v>80</v>
      </c>
      <c r="Z104">
        <v>447</v>
      </c>
      <c r="AA104" s="3">
        <v>0</v>
      </c>
      <c r="AB104" s="54">
        <f>Table1[[#This Row],[ Received by dropbox]]/Table1[[#This Row],[Ballots Returned]]</f>
        <v>0.15180265654648956</v>
      </c>
      <c r="AC104" s="54">
        <f>Table1[[#This Row],[Received by mail]]/Table1[[#This Row],[Ballots Returned]]</f>
        <v>0.84819734345351039</v>
      </c>
      <c r="AD104" s="54">
        <f>Table1[[#This Row],[ Received by Email or Fax]]/Table1[[#This Row],[Ballots Returned]]</f>
        <v>0</v>
      </c>
    </row>
    <row r="105" spans="1:30">
      <c r="A105" t="s">
        <v>149</v>
      </c>
      <c r="B105" s="20">
        <v>45874</v>
      </c>
      <c r="C105" t="s">
        <v>220</v>
      </c>
      <c r="D105">
        <v>2025</v>
      </c>
      <c r="E105" s="3">
        <v>1887</v>
      </c>
      <c r="F105" s="3">
        <v>131</v>
      </c>
      <c r="G105" s="3">
        <v>675</v>
      </c>
      <c r="H105" s="3">
        <v>1912</v>
      </c>
      <c r="I105" s="3">
        <v>703</v>
      </c>
      <c r="J105" s="3">
        <v>675</v>
      </c>
      <c r="K105" s="3">
        <v>0</v>
      </c>
      <c r="L105" s="3">
        <v>0</v>
      </c>
      <c r="M105" s="3">
        <v>28</v>
      </c>
      <c r="N105" s="3">
        <v>0</v>
      </c>
      <c r="O105" s="3">
        <v>0</v>
      </c>
      <c r="P105" s="3">
        <v>28</v>
      </c>
      <c r="Q105" s="45">
        <f t="shared" si="3"/>
        <v>3.9829302987197723E-2</v>
      </c>
      <c r="R105" s="45">
        <f>Table1[[#This Row],[Ballots Rejected - Late Postmark]]/Table1[[#This Row],[Ballots Rejected]]</f>
        <v>1</v>
      </c>
      <c r="S105" s="3">
        <v>0</v>
      </c>
      <c r="T105" s="3">
        <v>0</v>
      </c>
      <c r="U105" s="3">
        <v>695</v>
      </c>
      <c r="V105" s="3">
        <v>667</v>
      </c>
      <c r="W105" s="3">
        <v>28</v>
      </c>
      <c r="X105" s="3">
        <v>1880</v>
      </c>
      <c r="Y105">
        <v>209</v>
      </c>
      <c r="Z105">
        <v>493</v>
      </c>
      <c r="AA105" s="3">
        <v>1</v>
      </c>
      <c r="AB105" s="54">
        <f>Table1[[#This Row],[ Received by dropbox]]/Table1[[#This Row],[Ballots Returned]]</f>
        <v>0.29729729729729731</v>
      </c>
      <c r="AC105" s="54">
        <f>Table1[[#This Row],[Received by mail]]/Table1[[#This Row],[Ballots Returned]]</f>
        <v>0.70128022759601705</v>
      </c>
      <c r="AD105" s="54">
        <f>Table1[[#This Row],[ Received by Email or Fax]]/Table1[[#This Row],[Ballots Returned]]</f>
        <v>1.4224751066856331E-3</v>
      </c>
    </row>
    <row r="106" spans="1:30">
      <c r="A106" t="s">
        <v>151</v>
      </c>
      <c r="B106" s="20">
        <v>45874</v>
      </c>
      <c r="C106" t="s">
        <v>220</v>
      </c>
      <c r="D106">
        <v>2025</v>
      </c>
      <c r="E106" s="3">
        <v>588928</v>
      </c>
      <c r="F106" s="3">
        <v>43805</v>
      </c>
      <c r="G106" s="3">
        <v>131783</v>
      </c>
      <c r="H106" s="3">
        <v>600986</v>
      </c>
      <c r="I106" s="3">
        <v>133896</v>
      </c>
      <c r="J106" s="3">
        <v>131783</v>
      </c>
      <c r="K106" s="3">
        <v>203</v>
      </c>
      <c r="L106" s="3">
        <v>0</v>
      </c>
      <c r="M106" s="3">
        <v>1910</v>
      </c>
      <c r="N106" s="3">
        <v>75</v>
      </c>
      <c r="O106" s="3">
        <v>235</v>
      </c>
      <c r="P106" s="3">
        <v>1589</v>
      </c>
      <c r="Q106" s="45">
        <f t="shared" si="3"/>
        <v>1.1867419489753242E-2</v>
      </c>
      <c r="R106" s="45">
        <f>Table1[[#This Row],[Ballots Rejected - Late Postmark]]/Table1[[#This Row],[Ballots Rejected]]</f>
        <v>0.83193717277486912</v>
      </c>
      <c r="S106" s="3">
        <v>0</v>
      </c>
      <c r="T106" s="3">
        <v>11</v>
      </c>
      <c r="U106" s="3">
        <v>132777</v>
      </c>
      <c r="V106" s="3">
        <v>130673</v>
      </c>
      <c r="W106" s="3">
        <v>1901</v>
      </c>
      <c r="X106" s="3">
        <v>583712</v>
      </c>
      <c r="Y106">
        <v>78444</v>
      </c>
      <c r="Z106">
        <v>55272</v>
      </c>
      <c r="AA106" s="3">
        <v>180</v>
      </c>
      <c r="AB106" s="54">
        <f>Table1[[#This Row],[ Received by dropbox]]/Table1[[#This Row],[Ballots Returned]]</f>
        <v>0.58585768058791898</v>
      </c>
      <c r="AC106" s="54">
        <f>Table1[[#This Row],[Received by mail]]/Table1[[#This Row],[Ballots Returned]]</f>
        <v>0.41279799247176913</v>
      </c>
      <c r="AD106" s="54">
        <f>Table1[[#This Row],[ Received by Email or Fax]]/Table1[[#This Row],[Ballots Returned]]</f>
        <v>1.3443269403118838E-3</v>
      </c>
    </row>
    <row r="107" spans="1:30">
      <c r="A107" t="s">
        <v>153</v>
      </c>
      <c r="B107" s="20">
        <v>45874</v>
      </c>
      <c r="C107" t="s">
        <v>220</v>
      </c>
      <c r="D107">
        <v>2025</v>
      </c>
      <c r="E107" s="3">
        <v>4498</v>
      </c>
      <c r="F107" s="3">
        <v>187</v>
      </c>
      <c r="G107" s="3">
        <v>2123</v>
      </c>
      <c r="H107" s="3">
        <v>4657</v>
      </c>
      <c r="I107" s="3">
        <v>2205</v>
      </c>
      <c r="J107" s="3">
        <v>2123</v>
      </c>
      <c r="K107" s="3">
        <v>0</v>
      </c>
      <c r="L107" s="3">
        <v>0</v>
      </c>
      <c r="M107" s="3">
        <v>82</v>
      </c>
      <c r="N107" s="3">
        <v>3</v>
      </c>
      <c r="O107" s="3">
        <v>8</v>
      </c>
      <c r="P107" s="3">
        <v>71</v>
      </c>
      <c r="Q107" s="45">
        <f t="shared" si="3"/>
        <v>3.2199546485260772E-2</v>
      </c>
      <c r="R107" s="45">
        <f>Table1[[#This Row],[Ballots Rejected - Late Postmark]]/Table1[[#This Row],[Ballots Rejected]]</f>
        <v>0.86585365853658536</v>
      </c>
      <c r="S107" s="3">
        <v>0</v>
      </c>
      <c r="T107" s="3">
        <v>0</v>
      </c>
      <c r="U107" s="3">
        <v>2182</v>
      </c>
      <c r="V107" s="3">
        <v>2101</v>
      </c>
      <c r="W107" s="3">
        <v>81</v>
      </c>
      <c r="X107" s="3">
        <v>4519</v>
      </c>
      <c r="Y107">
        <v>1484</v>
      </c>
      <c r="Z107">
        <v>711</v>
      </c>
      <c r="AA107" s="3">
        <v>10</v>
      </c>
      <c r="AB107" s="54">
        <f>Table1[[#This Row],[ Received by dropbox]]/Table1[[#This Row],[Ballots Returned]]</f>
        <v>0.67301587301587307</v>
      </c>
      <c r="AC107" s="54">
        <f>Table1[[#This Row],[Received by mail]]/Table1[[#This Row],[Ballots Returned]]</f>
        <v>0.32244897959183672</v>
      </c>
      <c r="AD107" s="54">
        <f>Table1[[#This Row],[ Received by Email or Fax]]/Table1[[#This Row],[Ballots Returned]]</f>
        <v>4.5351473922902496E-3</v>
      </c>
    </row>
    <row r="108" spans="1:30">
      <c r="A108" t="s">
        <v>155</v>
      </c>
      <c r="B108" s="20">
        <v>45874</v>
      </c>
      <c r="C108" t="s">
        <v>220</v>
      </c>
      <c r="D108">
        <v>2025</v>
      </c>
      <c r="E108" s="3">
        <v>71751</v>
      </c>
      <c r="F108" s="3">
        <v>3570</v>
      </c>
      <c r="G108" s="3">
        <v>17150</v>
      </c>
      <c r="H108" s="3">
        <v>73294</v>
      </c>
      <c r="I108" s="3">
        <v>17636</v>
      </c>
      <c r="J108" s="3">
        <v>17150</v>
      </c>
      <c r="K108" s="3">
        <v>0</v>
      </c>
      <c r="L108" s="3">
        <v>0</v>
      </c>
      <c r="M108" s="3">
        <v>486</v>
      </c>
      <c r="N108" s="3">
        <v>28</v>
      </c>
      <c r="O108" s="3">
        <v>45</v>
      </c>
      <c r="P108" s="3">
        <v>413</v>
      </c>
      <c r="Q108" s="45">
        <f t="shared" si="3"/>
        <v>2.3418008618734408E-2</v>
      </c>
      <c r="R108" s="45">
        <f>Table1[[#This Row],[Ballots Rejected - Late Postmark]]/Table1[[#This Row],[Ballots Rejected]]</f>
        <v>0.84979423868312753</v>
      </c>
      <c r="S108" s="3">
        <v>0</v>
      </c>
      <c r="T108" s="3">
        <v>0</v>
      </c>
      <c r="U108" s="3">
        <v>17533</v>
      </c>
      <c r="V108" s="3">
        <v>17050</v>
      </c>
      <c r="W108" s="3">
        <v>483</v>
      </c>
      <c r="X108" s="3">
        <v>71764</v>
      </c>
      <c r="Y108">
        <v>10121</v>
      </c>
      <c r="Z108">
        <v>7491</v>
      </c>
      <c r="AA108" s="3">
        <v>24</v>
      </c>
      <c r="AB108" s="54">
        <f>Table1[[#This Row],[ Received by dropbox]]/Table1[[#This Row],[Ballots Returned]]</f>
        <v>0.57388296665910632</v>
      </c>
      <c r="AC108" s="54">
        <f>Table1[[#This Row],[Received by mail]]/Table1[[#This Row],[Ballots Returned]]</f>
        <v>0.42475618053980496</v>
      </c>
      <c r="AD108" s="54">
        <f>Table1[[#This Row],[ Received by Email or Fax]]/Table1[[#This Row],[Ballots Returned]]</f>
        <v>1.3608528010886822E-3</v>
      </c>
    </row>
    <row r="109" spans="1:30">
      <c r="A109" t="s">
        <v>157</v>
      </c>
      <c r="B109" s="20">
        <v>45874</v>
      </c>
      <c r="C109" t="s">
        <v>220</v>
      </c>
      <c r="D109">
        <v>2025</v>
      </c>
      <c r="E109" s="3">
        <v>9396</v>
      </c>
      <c r="F109" s="3">
        <v>392</v>
      </c>
      <c r="G109" s="3">
        <v>3066</v>
      </c>
      <c r="H109" s="3">
        <v>9478</v>
      </c>
      <c r="I109" s="3">
        <v>3102</v>
      </c>
      <c r="J109" s="3">
        <v>3066</v>
      </c>
      <c r="K109" s="3">
        <v>5</v>
      </c>
      <c r="L109" s="3">
        <v>0</v>
      </c>
      <c r="M109" s="3">
        <v>31</v>
      </c>
      <c r="N109" s="3">
        <v>1</v>
      </c>
      <c r="O109" s="3">
        <v>9</v>
      </c>
      <c r="P109" s="3">
        <v>18</v>
      </c>
      <c r="Q109" s="45">
        <f t="shared" si="3"/>
        <v>5.8027079303675051E-3</v>
      </c>
      <c r="R109" s="45">
        <f>Table1[[#This Row],[Ballots Rejected - Late Postmark]]/Table1[[#This Row],[Ballots Rejected]]</f>
        <v>0.58064516129032262</v>
      </c>
      <c r="S109" s="3">
        <v>0</v>
      </c>
      <c r="T109" s="3">
        <v>3</v>
      </c>
      <c r="U109" s="3">
        <v>3083</v>
      </c>
      <c r="V109" s="3">
        <v>3047</v>
      </c>
      <c r="W109" s="3">
        <v>31</v>
      </c>
      <c r="X109" s="3">
        <v>9306</v>
      </c>
      <c r="Y109">
        <v>1876</v>
      </c>
      <c r="Z109">
        <v>1222</v>
      </c>
      <c r="AA109" s="3">
        <v>4</v>
      </c>
      <c r="AB109" s="54">
        <f>Table1[[#This Row],[ Received by dropbox]]/Table1[[#This Row],[Ballots Returned]]</f>
        <v>0.60477111540941331</v>
      </c>
      <c r="AC109" s="54">
        <f>Table1[[#This Row],[Received by mail]]/Table1[[#This Row],[Ballots Returned]]</f>
        <v>0.39393939393939392</v>
      </c>
      <c r="AD109" s="54">
        <f>Table1[[#This Row],[ Received by Email or Fax]]/Table1[[#This Row],[Ballots Returned]]</f>
        <v>1.2894906511927789E-3</v>
      </c>
    </row>
    <row r="110" spans="1:30">
      <c r="A110" t="s">
        <v>159</v>
      </c>
      <c r="B110" s="20">
        <v>45874</v>
      </c>
      <c r="C110" t="s">
        <v>220</v>
      </c>
      <c r="D110">
        <v>2025</v>
      </c>
      <c r="E110" s="3">
        <v>475073</v>
      </c>
      <c r="F110" s="3">
        <v>25161</v>
      </c>
      <c r="G110" s="3">
        <v>111204</v>
      </c>
      <c r="H110" s="3">
        <v>482052</v>
      </c>
      <c r="I110" s="3">
        <v>117092</v>
      </c>
      <c r="J110" s="3">
        <v>111204</v>
      </c>
      <c r="K110" s="3">
        <v>0</v>
      </c>
      <c r="L110" s="3">
        <v>0</v>
      </c>
      <c r="M110" s="3">
        <v>5888</v>
      </c>
      <c r="N110" s="3">
        <v>47</v>
      </c>
      <c r="O110" s="3">
        <v>252</v>
      </c>
      <c r="P110" s="3">
        <v>5544</v>
      </c>
      <c r="Q110" s="45">
        <f t="shared" si="3"/>
        <v>4.7347384962251902E-2</v>
      </c>
      <c r="R110" s="45">
        <f>Table1[[#This Row],[Ballots Rejected - Late Postmark]]/Table1[[#This Row],[Ballots Rejected]]</f>
        <v>0.94157608695652173</v>
      </c>
      <c r="S110" s="3">
        <v>0</v>
      </c>
      <c r="T110" s="3">
        <v>45</v>
      </c>
      <c r="U110" s="3">
        <v>116615</v>
      </c>
      <c r="V110" s="3">
        <v>110728</v>
      </c>
      <c r="W110" s="3">
        <v>5887</v>
      </c>
      <c r="X110" s="3">
        <v>474097</v>
      </c>
      <c r="Y110">
        <v>63067</v>
      </c>
      <c r="Z110">
        <v>53887</v>
      </c>
      <c r="AA110" s="3">
        <v>138</v>
      </c>
      <c r="AB110" s="54">
        <f>Table1[[#This Row],[ Received by dropbox]]/Table1[[#This Row],[Ballots Returned]]</f>
        <v>0.5386106651180268</v>
      </c>
      <c r="AC110" s="54">
        <f>Table1[[#This Row],[Received by mail]]/Table1[[#This Row],[Ballots Returned]]</f>
        <v>0.46021077443377856</v>
      </c>
      <c r="AD110" s="54">
        <f>Table1[[#This Row],[ Received by Email or Fax]]/Table1[[#This Row],[Ballots Returned]]</f>
        <v>1.1785604481945821E-3</v>
      </c>
    </row>
    <row r="111" spans="1:30">
      <c r="A111" t="s">
        <v>161</v>
      </c>
      <c r="B111" s="20">
        <v>45874</v>
      </c>
      <c r="C111" t="s">
        <v>220</v>
      </c>
      <c r="D111">
        <v>2025</v>
      </c>
      <c r="E111" s="3">
        <v>350080</v>
      </c>
      <c r="F111" s="3">
        <v>27933</v>
      </c>
      <c r="G111" s="3">
        <v>89115</v>
      </c>
      <c r="H111" s="3">
        <v>358902</v>
      </c>
      <c r="I111" s="3">
        <v>90533</v>
      </c>
      <c r="J111" s="3">
        <v>89115</v>
      </c>
      <c r="K111" s="3">
        <v>0</v>
      </c>
      <c r="L111" s="3">
        <v>0</v>
      </c>
      <c r="M111" s="3">
        <v>1418</v>
      </c>
      <c r="N111" s="3">
        <v>86</v>
      </c>
      <c r="O111" s="3">
        <v>149</v>
      </c>
      <c r="P111" s="3">
        <v>1181</v>
      </c>
      <c r="Q111" s="45">
        <f t="shared" si="3"/>
        <v>1.3044967028597308E-2</v>
      </c>
      <c r="R111" s="45">
        <f>Table1[[#This Row],[Ballots Rejected - Late Postmark]]/Table1[[#This Row],[Ballots Rejected]]</f>
        <v>0.83286318758815236</v>
      </c>
      <c r="S111" s="3">
        <v>0</v>
      </c>
      <c r="T111" s="3">
        <v>2</v>
      </c>
      <c r="U111" s="3">
        <v>89794</v>
      </c>
      <c r="V111" s="3">
        <v>88382</v>
      </c>
      <c r="W111" s="3">
        <v>1412</v>
      </c>
      <c r="X111" s="3">
        <v>352362</v>
      </c>
      <c r="Y111">
        <v>31430</v>
      </c>
      <c r="Z111">
        <v>59057</v>
      </c>
      <c r="AA111" s="3">
        <v>46</v>
      </c>
      <c r="AB111" s="54">
        <f>Table1[[#This Row],[ Received by dropbox]]/Table1[[#This Row],[Ballots Returned]]</f>
        <v>0.3471662266797742</v>
      </c>
      <c r="AC111" s="54">
        <f>Table1[[#This Row],[Received by mail]]/Table1[[#This Row],[Ballots Returned]]</f>
        <v>0.65232567130217711</v>
      </c>
      <c r="AD111" s="54">
        <f>Table1[[#This Row],[ Received by Email or Fax]]/Table1[[#This Row],[Ballots Returned]]</f>
        <v>5.0810201804866735E-4</v>
      </c>
    </row>
    <row r="112" spans="1:30">
      <c r="A112" t="s">
        <v>163</v>
      </c>
      <c r="B112" s="20">
        <v>45874</v>
      </c>
      <c r="C112" t="s">
        <v>220</v>
      </c>
      <c r="D112">
        <v>2025</v>
      </c>
      <c r="E112" s="3">
        <v>4559</v>
      </c>
      <c r="F112" s="3">
        <v>248</v>
      </c>
      <c r="G112" s="3">
        <v>1375</v>
      </c>
      <c r="H112" s="3">
        <v>4571</v>
      </c>
      <c r="I112" s="3">
        <v>1437</v>
      </c>
      <c r="J112" s="3">
        <v>1375</v>
      </c>
      <c r="K112" s="3">
        <v>0</v>
      </c>
      <c r="L112" s="3">
        <v>0</v>
      </c>
      <c r="M112" s="3">
        <v>62</v>
      </c>
      <c r="N112" s="3">
        <v>6</v>
      </c>
      <c r="O112" s="3">
        <v>2</v>
      </c>
      <c r="P112" s="3">
        <v>53</v>
      </c>
      <c r="Q112" s="45">
        <f t="shared" si="3"/>
        <v>3.6882393876130827E-2</v>
      </c>
      <c r="R112" s="45">
        <f>Table1[[#This Row],[Ballots Rejected - Late Postmark]]/Table1[[#This Row],[Ballots Rejected]]</f>
        <v>0.85483870967741937</v>
      </c>
      <c r="S112" s="3">
        <v>0</v>
      </c>
      <c r="T112" s="3">
        <v>1</v>
      </c>
      <c r="U112" s="3">
        <v>1430</v>
      </c>
      <c r="V112" s="3">
        <v>1368</v>
      </c>
      <c r="W112" s="3">
        <v>62</v>
      </c>
      <c r="X112" s="3">
        <v>4529</v>
      </c>
      <c r="Y112">
        <v>346</v>
      </c>
      <c r="Z112">
        <v>1090</v>
      </c>
      <c r="AA112" s="3">
        <v>1</v>
      </c>
      <c r="AB112" s="54">
        <f>Table1[[#This Row],[ Received by dropbox]]/Table1[[#This Row],[Ballots Returned]]</f>
        <v>0.2407794015309673</v>
      </c>
      <c r="AC112" s="54">
        <f>Table1[[#This Row],[Received by mail]]/Table1[[#This Row],[Ballots Returned]]</f>
        <v>0.75852470424495477</v>
      </c>
      <c r="AD112" s="54">
        <f>Table1[[#This Row],[ Received by Email or Fax]]/Table1[[#This Row],[Ballots Returned]]</f>
        <v>6.9589422407794019E-4</v>
      </c>
    </row>
    <row r="113" spans="1:30">
      <c r="A113" t="s">
        <v>166</v>
      </c>
      <c r="B113" s="20">
        <v>45874</v>
      </c>
      <c r="C113" t="s">
        <v>220</v>
      </c>
      <c r="D113">
        <v>2025</v>
      </c>
      <c r="E113" s="3">
        <v>154719</v>
      </c>
      <c r="F113" s="3">
        <v>10443</v>
      </c>
      <c r="G113" s="3">
        <v>45543</v>
      </c>
      <c r="H113" s="3">
        <v>157560</v>
      </c>
      <c r="I113" s="3">
        <v>46222</v>
      </c>
      <c r="J113" s="3">
        <v>45543</v>
      </c>
      <c r="K113" s="3">
        <v>6</v>
      </c>
      <c r="L113" s="3">
        <v>6</v>
      </c>
      <c r="M113" s="3">
        <v>673</v>
      </c>
      <c r="N113" s="3">
        <v>42</v>
      </c>
      <c r="O113" s="3">
        <v>66</v>
      </c>
      <c r="P113" s="3">
        <v>548</v>
      </c>
      <c r="Q113" s="45">
        <f t="shared" si="3"/>
        <v>1.1855826229933798E-2</v>
      </c>
      <c r="R113" s="45">
        <f>Table1[[#This Row],[Ballots Rejected - Late Postmark]]/Table1[[#This Row],[Ballots Rejected]]</f>
        <v>0.81426448736998513</v>
      </c>
      <c r="S113" s="3">
        <v>0</v>
      </c>
      <c r="T113" s="3">
        <v>17</v>
      </c>
      <c r="U113" s="3">
        <v>45491</v>
      </c>
      <c r="V113" s="3">
        <v>44816</v>
      </c>
      <c r="W113" s="3">
        <v>669</v>
      </c>
      <c r="X113" s="3">
        <v>148622</v>
      </c>
      <c r="Y113">
        <v>27830</v>
      </c>
      <c r="Z113">
        <v>18330</v>
      </c>
      <c r="AA113" s="3">
        <v>62</v>
      </c>
      <c r="AB113" s="54">
        <f>Table1[[#This Row],[ Received by dropbox]]/Table1[[#This Row],[Ballots Returned]]</f>
        <v>0.60209424083769636</v>
      </c>
      <c r="AC113" s="54">
        <f>Table1[[#This Row],[Received by mail]]/Table1[[#This Row],[Ballots Returned]]</f>
        <v>0.39656440655964692</v>
      </c>
      <c r="AD113" s="54">
        <f>Table1[[#This Row],[ Received by Email or Fax]]/Table1[[#This Row],[Ballots Returned]]</f>
        <v>1.3413526026567436E-3</v>
      </c>
    </row>
    <row r="114" spans="1:30">
      <c r="A114" t="s">
        <v>168</v>
      </c>
      <c r="B114" s="20">
        <v>45874</v>
      </c>
      <c r="C114" t="s">
        <v>220</v>
      </c>
      <c r="D114">
        <v>2025</v>
      </c>
      <c r="E114" s="3">
        <v>3171</v>
      </c>
      <c r="F114" s="3">
        <v>263</v>
      </c>
      <c r="G114" s="3">
        <v>1680</v>
      </c>
      <c r="H114" s="3">
        <v>3700</v>
      </c>
      <c r="I114" s="3">
        <v>1703</v>
      </c>
      <c r="J114" s="3">
        <v>1680</v>
      </c>
      <c r="K114" s="3">
        <v>2</v>
      </c>
      <c r="L114" s="3">
        <v>0</v>
      </c>
      <c r="M114" s="3">
        <v>21</v>
      </c>
      <c r="N114" s="3">
        <v>2</v>
      </c>
      <c r="O114" s="3">
        <v>10</v>
      </c>
      <c r="P114" s="3">
        <v>9</v>
      </c>
      <c r="Q114" s="45">
        <f t="shared" si="3"/>
        <v>5.2847915443335293E-3</v>
      </c>
      <c r="R114" s="45">
        <f>Table1[[#This Row],[Ballots Rejected - Late Postmark]]/Table1[[#This Row],[Ballots Rejected]]</f>
        <v>0.42857142857142855</v>
      </c>
      <c r="S114" s="3">
        <v>0</v>
      </c>
      <c r="T114" s="3">
        <v>0</v>
      </c>
      <c r="U114" s="3">
        <v>1694</v>
      </c>
      <c r="V114" s="3">
        <v>1672</v>
      </c>
      <c r="W114" s="3">
        <v>20</v>
      </c>
      <c r="X114" s="3">
        <v>3667</v>
      </c>
      <c r="Y114">
        <v>733</v>
      </c>
      <c r="Z114">
        <v>970</v>
      </c>
      <c r="AA114" s="3">
        <v>0</v>
      </c>
      <c r="AB114" s="54">
        <f>Table1[[#This Row],[ Received by dropbox]]/Table1[[#This Row],[Ballots Returned]]</f>
        <v>0.43041691133294185</v>
      </c>
      <c r="AC114" s="54">
        <f>Table1[[#This Row],[Received by mail]]/Table1[[#This Row],[Ballots Returned]]</f>
        <v>0.56958308866705809</v>
      </c>
      <c r="AD114" s="54">
        <f>Table1[[#This Row],[ Received by Email or Fax]]/Table1[[#This Row],[Ballots Returned]]</f>
        <v>0</v>
      </c>
    </row>
    <row r="115" spans="1:30">
      <c r="A115" t="s">
        <v>170</v>
      </c>
      <c r="B115" s="20">
        <v>45874</v>
      </c>
      <c r="C115" t="s">
        <v>220</v>
      </c>
      <c r="D115">
        <v>2025</v>
      </c>
      <c r="E115" s="3">
        <v>38779</v>
      </c>
      <c r="F115" s="3">
        <v>2095</v>
      </c>
      <c r="G115" s="3">
        <v>11687</v>
      </c>
      <c r="H115" s="3">
        <v>39747</v>
      </c>
      <c r="I115" s="3">
        <v>12153</v>
      </c>
      <c r="J115" s="3">
        <v>11687</v>
      </c>
      <c r="K115" s="3">
        <v>0</v>
      </c>
      <c r="L115" s="3">
        <v>0</v>
      </c>
      <c r="M115" s="3">
        <v>466</v>
      </c>
      <c r="N115" s="3">
        <v>26</v>
      </c>
      <c r="O115" s="3">
        <v>23</v>
      </c>
      <c r="P115" s="3">
        <v>402</v>
      </c>
      <c r="Q115" s="45">
        <f t="shared" si="3"/>
        <v>3.3078252283386816E-2</v>
      </c>
      <c r="R115" s="45">
        <f>Table1[[#This Row],[Ballots Rejected - Late Postmark]]/Table1[[#This Row],[Ballots Rejected]]</f>
        <v>0.86266094420600858</v>
      </c>
      <c r="S115" s="3">
        <v>0</v>
      </c>
      <c r="T115" s="3">
        <v>15</v>
      </c>
      <c r="U115" s="3">
        <v>12077</v>
      </c>
      <c r="V115" s="3">
        <v>11612</v>
      </c>
      <c r="W115" s="3">
        <v>465</v>
      </c>
      <c r="X115" s="3">
        <v>39247</v>
      </c>
      <c r="Y115">
        <v>5679</v>
      </c>
      <c r="Z115">
        <v>6464</v>
      </c>
      <c r="AA115" s="3">
        <v>10</v>
      </c>
      <c r="AB115" s="54">
        <f>Table1[[#This Row],[ Received by dropbox]]/Table1[[#This Row],[Ballots Returned]]</f>
        <v>0.4672920266600839</v>
      </c>
      <c r="AC115" s="54">
        <f>Table1[[#This Row],[Received by mail]]/Table1[[#This Row],[Ballots Returned]]</f>
        <v>0.53188513124331438</v>
      </c>
      <c r="AD115" s="54">
        <f>Table1[[#This Row],[ Received by Email or Fax]]/Table1[[#This Row],[Ballots Returned]]</f>
        <v>8.2284209660166217E-4</v>
      </c>
    </row>
    <row r="116" spans="1:30">
      <c r="A116" t="s">
        <v>172</v>
      </c>
      <c r="B116" s="20">
        <v>45874</v>
      </c>
      <c r="C116" t="s">
        <v>220</v>
      </c>
      <c r="D116">
        <v>2025</v>
      </c>
      <c r="E116" s="3">
        <v>138607</v>
      </c>
      <c r="F116" s="3">
        <v>6147</v>
      </c>
      <c r="G116" s="3">
        <v>43640</v>
      </c>
      <c r="H116" s="3">
        <v>140618</v>
      </c>
      <c r="I116" s="3">
        <v>44260</v>
      </c>
      <c r="J116" s="3">
        <v>43640</v>
      </c>
      <c r="K116" s="3">
        <v>0</v>
      </c>
      <c r="L116" s="3">
        <v>0</v>
      </c>
      <c r="M116" s="3">
        <v>620</v>
      </c>
      <c r="N116" s="3">
        <v>55</v>
      </c>
      <c r="O116" s="3">
        <v>75</v>
      </c>
      <c r="P116" s="3">
        <v>484</v>
      </c>
      <c r="Q116" s="45">
        <f t="shared" si="3"/>
        <v>1.0935381834613647E-2</v>
      </c>
      <c r="R116" s="45">
        <f>Table1[[#This Row],[Ballots Rejected - Late Postmark]]/Table1[[#This Row],[Ballots Rejected]]</f>
        <v>0.78064516129032258</v>
      </c>
      <c r="S116" s="3">
        <v>0</v>
      </c>
      <c r="T116" s="3">
        <v>6</v>
      </c>
      <c r="U116" s="3">
        <v>44069</v>
      </c>
      <c r="V116" s="3">
        <v>43451</v>
      </c>
      <c r="W116" s="3">
        <v>618</v>
      </c>
      <c r="X116" s="3">
        <v>137809</v>
      </c>
      <c r="Y116">
        <v>27561</v>
      </c>
      <c r="Z116">
        <v>16632</v>
      </c>
      <c r="AA116" s="3">
        <v>67</v>
      </c>
      <c r="AB116" s="54">
        <f>Table1[[#This Row],[ Received by dropbox]]/Table1[[#This Row],[Ballots Returned]]</f>
        <v>0.62270673294170809</v>
      </c>
      <c r="AC116" s="54">
        <f>Table1[[#This Row],[Received by mail]]/Table1[[#This Row],[Ballots Returned]]</f>
        <v>0.37577948486217805</v>
      </c>
      <c r="AD116" s="54">
        <f>Table1[[#This Row],[ Received by Email or Fax]]/Table1[[#This Row],[Ballots Returned]]</f>
        <v>1.5137821961138725E-3</v>
      </c>
    </row>
    <row r="117" spans="1:30">
      <c r="A117" t="s">
        <v>174</v>
      </c>
      <c r="B117" s="20">
        <v>45874</v>
      </c>
      <c r="C117" t="s">
        <v>220</v>
      </c>
      <c r="D117">
        <v>2025</v>
      </c>
      <c r="E117" s="3">
        <v>19374</v>
      </c>
      <c r="F117" s="3">
        <v>2524</v>
      </c>
      <c r="G117" s="3">
        <v>5541</v>
      </c>
      <c r="H117" s="3">
        <v>19954</v>
      </c>
      <c r="I117" s="3">
        <v>5798</v>
      </c>
      <c r="J117" s="3">
        <v>5541</v>
      </c>
      <c r="K117" s="3">
        <v>2</v>
      </c>
      <c r="L117" s="3">
        <v>0</v>
      </c>
      <c r="M117" s="3">
        <v>255</v>
      </c>
      <c r="N117" s="3">
        <v>2</v>
      </c>
      <c r="O117" s="3">
        <v>7</v>
      </c>
      <c r="P117" s="3">
        <v>240</v>
      </c>
      <c r="Q117" s="45">
        <f t="shared" si="3"/>
        <v>4.1393583994480856E-2</v>
      </c>
      <c r="R117" s="45">
        <f>Table1[[#This Row],[Ballots Rejected - Late Postmark]]/Table1[[#This Row],[Ballots Rejected]]</f>
        <v>0.94117647058823528</v>
      </c>
      <c r="S117" s="3">
        <v>0</v>
      </c>
      <c r="T117" s="3">
        <v>6</v>
      </c>
      <c r="U117" s="3">
        <v>5768</v>
      </c>
      <c r="V117" s="3">
        <v>5511</v>
      </c>
      <c r="W117" s="3">
        <v>255</v>
      </c>
      <c r="X117" s="3">
        <v>19556</v>
      </c>
      <c r="Y117">
        <v>2579</v>
      </c>
      <c r="Z117">
        <v>3219</v>
      </c>
      <c r="AA117" s="3">
        <v>0</v>
      </c>
      <c r="AB117" s="54">
        <f>Table1[[#This Row],[ Received by dropbox]]/Table1[[#This Row],[Ballots Returned]]</f>
        <v>0.44480855467402552</v>
      </c>
      <c r="AC117" s="54">
        <f>Table1[[#This Row],[Received by mail]]/Table1[[#This Row],[Ballots Returned]]</f>
        <v>0.55519144532597442</v>
      </c>
      <c r="AD117" s="54">
        <f>Table1[[#This Row],[ Received by Email or Fax]]/Table1[[#This Row],[Ballots Returned]]</f>
        <v>0</v>
      </c>
    </row>
    <row r="118" spans="1:30">
      <c r="A118" t="s">
        <v>176</v>
      </c>
      <c r="B118" s="20">
        <v>45874</v>
      </c>
      <c r="C118" t="s">
        <v>220</v>
      </c>
      <c r="D118">
        <v>2025</v>
      </c>
      <c r="E118" s="3">
        <v>134967</v>
      </c>
      <c r="F118" s="3">
        <v>6929</v>
      </c>
      <c r="G118" s="3">
        <v>22114</v>
      </c>
      <c r="H118" s="3">
        <v>136816</v>
      </c>
      <c r="I118" s="3">
        <v>23492</v>
      </c>
      <c r="J118" s="3">
        <v>22114</v>
      </c>
      <c r="K118" s="3">
        <v>0</v>
      </c>
      <c r="L118" s="3">
        <v>0</v>
      </c>
      <c r="M118" s="3">
        <v>1378</v>
      </c>
      <c r="N118" s="3">
        <v>67</v>
      </c>
      <c r="O118" s="3">
        <v>11</v>
      </c>
      <c r="P118" s="3">
        <v>1293</v>
      </c>
      <c r="Q118" s="45">
        <f t="shared" si="3"/>
        <v>5.5040013621658439E-2</v>
      </c>
      <c r="R118" s="45">
        <f>Table1[[#This Row],[Ballots Rejected - Late Postmark]]/Table1[[#This Row],[Ballots Rejected]]</f>
        <v>0.93831640058055155</v>
      </c>
      <c r="S118" s="3">
        <v>0</v>
      </c>
      <c r="T118" s="3">
        <v>7</v>
      </c>
      <c r="U118" s="8">
        <v>23399</v>
      </c>
      <c r="V118" s="8">
        <v>22021</v>
      </c>
      <c r="W118" s="8">
        <v>1378</v>
      </c>
      <c r="X118" s="8">
        <v>135283</v>
      </c>
      <c r="Y118">
        <v>6414</v>
      </c>
      <c r="Z118">
        <v>17072</v>
      </c>
      <c r="AA118" s="3">
        <v>6</v>
      </c>
      <c r="AB118" s="54">
        <f>Table1[[#This Row],[ Received by dropbox]]/Table1[[#This Row],[Ballots Returned]]</f>
        <v>0.27302911629490889</v>
      </c>
      <c r="AC118" s="54">
        <f>Table1[[#This Row],[Received by mail]]/Table1[[#This Row],[Ballots Returned]]</f>
        <v>0.72671547760939892</v>
      </c>
      <c r="AD118" s="54">
        <f>Table1[[#This Row],[ Received by Email or Fax]]/Table1[[#This Row],[Ballots Returned]]</f>
        <v>2.5540609569215051E-4</v>
      </c>
    </row>
    <row r="119" spans="1:30">
      <c r="A119" s="8" t="s">
        <v>178</v>
      </c>
      <c r="B119" s="19">
        <v>45874</v>
      </c>
      <c r="C119" s="46" t="s">
        <v>220</v>
      </c>
      <c r="D119" s="10">
        <v>2025</v>
      </c>
      <c r="E119" s="8">
        <v>4423896</v>
      </c>
      <c r="F119" s="8">
        <v>301138</v>
      </c>
      <c r="G119" s="8">
        <v>1265065</v>
      </c>
      <c r="H119" s="8">
        <v>4501796</v>
      </c>
      <c r="I119" s="8">
        <v>1289860</v>
      </c>
      <c r="J119" s="8">
        <v>1265065</v>
      </c>
      <c r="K119" s="8">
        <v>359</v>
      </c>
      <c r="L119" s="8">
        <v>16</v>
      </c>
      <c r="M119" s="8">
        <v>24437</v>
      </c>
      <c r="N119" s="8">
        <v>2115</v>
      </c>
      <c r="O119" s="8">
        <v>2614</v>
      </c>
      <c r="P119" s="8">
        <v>19368</v>
      </c>
      <c r="Q119" s="45">
        <f t="shared" si="3"/>
        <v>1.5015583086536523E-2</v>
      </c>
      <c r="R119" s="45">
        <f>Table1[[#This Row],[Ballots Rejected - Late Postmark]]/Table1[[#This Row],[Ballots Rejected]]</f>
        <v>0.79256864590579856</v>
      </c>
      <c r="S119" s="8">
        <v>0</v>
      </c>
      <c r="T119" s="8">
        <v>340</v>
      </c>
      <c r="U119" s="8">
        <v>1280588</v>
      </c>
      <c r="V119" s="8">
        <v>1255865</v>
      </c>
      <c r="W119" s="8">
        <v>24365</v>
      </c>
      <c r="X119" s="8">
        <v>4390450</v>
      </c>
      <c r="Y119">
        <v>691670</v>
      </c>
      <c r="Z119">
        <v>595956</v>
      </c>
      <c r="AA119" s="21">
        <v>2234</v>
      </c>
      <c r="AB119" s="54">
        <f>Table1[[#This Row],[ Received by dropbox]]/Table1[[#This Row],[Ballots Returned]]</f>
        <v>0.53623649078194535</v>
      </c>
      <c r="AC119" s="54">
        <f>Table1[[#This Row],[Received by mail]]/Table1[[#This Row],[Ballots Returned]]</f>
        <v>0.46203153830648286</v>
      </c>
      <c r="AD119" s="54">
        <f>Table1[[#This Row],[ Received by Email or Fax]]/Table1[[#This Row],[Ballots Returned]]</f>
        <v>1.7319709115717985E-3</v>
      </c>
    </row>
    <row r="120" spans="1:30">
      <c r="A120" t="s">
        <v>98</v>
      </c>
      <c r="B120" s="20">
        <v>45769</v>
      </c>
      <c r="C120" t="s">
        <v>258</v>
      </c>
      <c r="D120">
        <v>2025</v>
      </c>
      <c r="E120" s="8">
        <v>0</v>
      </c>
      <c r="F120" s="8">
        <v>0</v>
      </c>
      <c r="G120" s="8">
        <v>0</v>
      </c>
      <c r="H120" s="8">
        <v>0</v>
      </c>
      <c r="I120" s="8">
        <v>0</v>
      </c>
      <c r="J120" s="8">
        <v>0</v>
      </c>
      <c r="K120" s="8">
        <v>0</v>
      </c>
      <c r="L120" s="8">
        <v>0</v>
      </c>
      <c r="M120" s="8">
        <v>0</v>
      </c>
      <c r="N120" s="8">
        <v>0</v>
      </c>
      <c r="O120" s="8">
        <v>0</v>
      </c>
      <c r="P120" s="8">
        <v>0</v>
      </c>
      <c r="Q120" s="45"/>
      <c r="R120" s="45" t="e">
        <f>Table1[[#This Row],[Ballots Rejected - Late Postmark]]/Table1[[#This Row],[Ballots Rejected]]</f>
        <v>#DIV/0!</v>
      </c>
      <c r="S120" s="8">
        <v>0</v>
      </c>
      <c r="T120" s="8">
        <v>0</v>
      </c>
      <c r="U120" s="8">
        <v>0</v>
      </c>
      <c r="V120" s="8">
        <v>0</v>
      </c>
      <c r="W120" s="8">
        <v>0</v>
      </c>
      <c r="X120" s="8">
        <v>0</v>
      </c>
      <c r="Y120">
        <v>0</v>
      </c>
      <c r="Z120">
        <v>0</v>
      </c>
      <c r="AA120" s="4">
        <v>0</v>
      </c>
      <c r="AB120" s="54" t="e">
        <f>Table1[[#This Row],[ Received by dropbox]]/Table1[[#This Row],[Ballots Returned]]</f>
        <v>#DIV/0!</v>
      </c>
      <c r="AC120" s="54" t="e">
        <f>Table1[[#This Row],[Received by mail]]/Table1[[#This Row],[Ballots Returned]]</f>
        <v>#DIV/0!</v>
      </c>
      <c r="AD120" s="54" t="e">
        <f>Table1[[#This Row],[ Received by Email or Fax]]/Table1[[#This Row],[Ballots Returned]]</f>
        <v>#DIV/0!</v>
      </c>
    </row>
    <row r="121" spans="1:30">
      <c r="A121" t="s">
        <v>101</v>
      </c>
      <c r="B121" s="20">
        <v>45769</v>
      </c>
      <c r="C121" t="s">
        <v>258</v>
      </c>
      <c r="D121">
        <v>2025</v>
      </c>
      <c r="E121" s="8">
        <v>0</v>
      </c>
      <c r="F121" s="8">
        <v>0</v>
      </c>
      <c r="G121" s="8">
        <v>0</v>
      </c>
      <c r="H121" s="8">
        <v>0</v>
      </c>
      <c r="I121" s="8">
        <v>0</v>
      </c>
      <c r="J121" s="8">
        <v>0</v>
      </c>
      <c r="K121" s="8">
        <v>0</v>
      </c>
      <c r="L121" s="8">
        <v>0</v>
      </c>
      <c r="M121" s="8">
        <v>0</v>
      </c>
      <c r="N121" s="8">
        <v>0</v>
      </c>
      <c r="O121" s="8">
        <v>0</v>
      </c>
      <c r="P121" s="8">
        <v>0</v>
      </c>
      <c r="Q121" s="45"/>
      <c r="R121" s="45" t="e">
        <f>Table1[[#This Row],[Ballots Rejected - Late Postmark]]/Table1[[#This Row],[Ballots Rejected]]</f>
        <v>#DIV/0!</v>
      </c>
      <c r="S121" s="8">
        <v>0</v>
      </c>
      <c r="T121" s="8">
        <v>0</v>
      </c>
      <c r="U121" s="8">
        <v>0</v>
      </c>
      <c r="V121" s="8">
        <v>0</v>
      </c>
      <c r="W121" s="8">
        <v>0</v>
      </c>
      <c r="X121" s="8">
        <v>0</v>
      </c>
      <c r="Y121">
        <v>0</v>
      </c>
      <c r="Z121">
        <v>0</v>
      </c>
      <c r="AA121" s="4">
        <v>0</v>
      </c>
      <c r="AB121" s="54" t="e">
        <f>Table1[[#This Row],[ Received by dropbox]]/Table1[[#This Row],[Ballots Returned]]</f>
        <v>#DIV/0!</v>
      </c>
      <c r="AC121" s="54" t="e">
        <f>Table1[[#This Row],[Received by mail]]/Table1[[#This Row],[Ballots Returned]]</f>
        <v>#DIV/0!</v>
      </c>
      <c r="AD121" s="54" t="e">
        <f>Table1[[#This Row],[ Received by Email or Fax]]/Table1[[#This Row],[Ballots Returned]]</f>
        <v>#DIV/0!</v>
      </c>
    </row>
    <row r="122" spans="1:30">
      <c r="A122" t="s">
        <v>103</v>
      </c>
      <c r="B122" s="20">
        <v>45769</v>
      </c>
      <c r="C122" t="s">
        <v>258</v>
      </c>
      <c r="D122">
        <v>2025</v>
      </c>
      <c r="E122" s="8">
        <v>3163</v>
      </c>
      <c r="F122" s="8">
        <v>134</v>
      </c>
      <c r="G122" s="8">
        <v>1237</v>
      </c>
      <c r="H122" s="8">
        <v>3175</v>
      </c>
      <c r="I122" s="8">
        <v>1256</v>
      </c>
      <c r="J122" s="8">
        <v>1237</v>
      </c>
      <c r="K122" s="8">
        <v>0</v>
      </c>
      <c r="L122" s="8">
        <v>0</v>
      </c>
      <c r="M122" s="8">
        <v>19</v>
      </c>
      <c r="N122" s="8">
        <v>6</v>
      </c>
      <c r="O122" s="8">
        <v>8</v>
      </c>
      <c r="P122" s="8">
        <v>3</v>
      </c>
      <c r="Q122" s="45">
        <f>P122/I122</f>
        <v>2.3885350318471337E-3</v>
      </c>
      <c r="R122" s="45">
        <f>Table1[[#This Row],[Ballots Rejected - Late Postmark]]/Table1[[#This Row],[Ballots Rejected]]</f>
        <v>0.15789473684210525</v>
      </c>
      <c r="S122" s="8">
        <v>0</v>
      </c>
      <c r="T122" s="8">
        <v>2</v>
      </c>
      <c r="U122" s="8">
        <v>1255</v>
      </c>
      <c r="V122" s="8">
        <v>1236</v>
      </c>
      <c r="W122" s="8">
        <v>19</v>
      </c>
      <c r="X122" s="8">
        <v>3154</v>
      </c>
      <c r="Y122">
        <v>892</v>
      </c>
      <c r="Z122">
        <v>364</v>
      </c>
      <c r="AA122" s="4">
        <v>0</v>
      </c>
      <c r="AB122" s="54">
        <f>Table1[[#This Row],[ Received by dropbox]]/Table1[[#This Row],[Ballots Returned]]</f>
        <v>0.71019108280254772</v>
      </c>
      <c r="AC122" s="54">
        <f>Table1[[#This Row],[Received by mail]]/Table1[[#This Row],[Ballots Returned]]</f>
        <v>0.28980891719745222</v>
      </c>
      <c r="AD122" s="54">
        <f>Table1[[#This Row],[ Received by Email or Fax]]/Table1[[#This Row],[Ballots Returned]]</f>
        <v>0</v>
      </c>
    </row>
    <row r="123" spans="1:30">
      <c r="A123" t="s">
        <v>105</v>
      </c>
      <c r="B123" s="20">
        <v>45769</v>
      </c>
      <c r="C123" t="s">
        <v>258</v>
      </c>
      <c r="D123">
        <v>2025</v>
      </c>
      <c r="E123" s="8">
        <v>8173</v>
      </c>
      <c r="F123" s="8">
        <v>399</v>
      </c>
      <c r="G123" s="8">
        <v>3011</v>
      </c>
      <c r="H123" s="8">
        <v>8346</v>
      </c>
      <c r="I123" s="8">
        <v>3055</v>
      </c>
      <c r="J123" s="8">
        <v>3011</v>
      </c>
      <c r="K123" s="8">
        <v>1</v>
      </c>
      <c r="L123" s="8">
        <v>1</v>
      </c>
      <c r="M123" s="8">
        <v>43</v>
      </c>
      <c r="N123" s="8">
        <v>20</v>
      </c>
      <c r="O123" s="8">
        <v>3</v>
      </c>
      <c r="P123" s="8">
        <v>20</v>
      </c>
      <c r="Q123" s="45">
        <f>P123/I123</f>
        <v>6.5466448445171853E-3</v>
      </c>
      <c r="R123" s="45">
        <f>Table1[[#This Row],[Ballots Rejected - Late Postmark]]/Table1[[#This Row],[Ballots Rejected]]</f>
        <v>0.46511627906976744</v>
      </c>
      <c r="S123" s="8">
        <v>0</v>
      </c>
      <c r="T123" s="8">
        <v>0</v>
      </c>
      <c r="U123" s="8">
        <v>3041</v>
      </c>
      <c r="V123" s="8">
        <v>2997</v>
      </c>
      <c r="W123" s="8">
        <v>43</v>
      </c>
      <c r="X123" s="8">
        <v>8206</v>
      </c>
      <c r="Y123">
        <v>1502</v>
      </c>
      <c r="Z123">
        <v>1545</v>
      </c>
      <c r="AA123" s="4">
        <v>8</v>
      </c>
      <c r="AB123" s="54">
        <f>Table1[[#This Row],[ Received by dropbox]]/Table1[[#This Row],[Ballots Returned]]</f>
        <v>0.49165302782324061</v>
      </c>
      <c r="AC123" s="54">
        <f>Table1[[#This Row],[Received by mail]]/Table1[[#This Row],[Ballots Returned]]</f>
        <v>0.50572831423895259</v>
      </c>
      <c r="AD123" s="54">
        <f>Table1[[#This Row],[ Received by Email or Fax]]/Table1[[#This Row],[Ballots Returned]]</f>
        <v>2.6186579378068742E-3</v>
      </c>
    </row>
    <row r="124" spans="1:30">
      <c r="A124" t="s">
        <v>107</v>
      </c>
      <c r="B124" s="20">
        <v>45769</v>
      </c>
      <c r="C124" t="s">
        <v>258</v>
      </c>
      <c r="D124">
        <v>2025</v>
      </c>
      <c r="E124" s="8">
        <v>0</v>
      </c>
      <c r="F124" s="8">
        <v>0</v>
      </c>
      <c r="G124" s="8">
        <v>0</v>
      </c>
      <c r="H124" s="8">
        <v>0</v>
      </c>
      <c r="I124" s="8">
        <v>0</v>
      </c>
      <c r="J124" s="8">
        <v>0</v>
      </c>
      <c r="K124" s="8">
        <v>0</v>
      </c>
      <c r="L124" s="8">
        <v>0</v>
      </c>
      <c r="M124" s="8">
        <v>0</v>
      </c>
      <c r="N124" s="8">
        <v>0</v>
      </c>
      <c r="O124" s="8">
        <v>0</v>
      </c>
      <c r="P124" s="8">
        <v>0</v>
      </c>
      <c r="Q124" s="45"/>
      <c r="R124" s="45" t="e">
        <f>Table1[[#This Row],[Ballots Rejected - Late Postmark]]/Table1[[#This Row],[Ballots Rejected]]</f>
        <v>#DIV/0!</v>
      </c>
      <c r="S124" s="8">
        <v>0</v>
      </c>
      <c r="T124" s="8">
        <v>0</v>
      </c>
      <c r="U124" s="8">
        <v>0</v>
      </c>
      <c r="V124" s="8">
        <v>0</v>
      </c>
      <c r="W124" s="8">
        <v>0</v>
      </c>
      <c r="X124" s="8">
        <v>0</v>
      </c>
      <c r="Y124">
        <v>0</v>
      </c>
      <c r="Z124">
        <v>0</v>
      </c>
      <c r="AA124" s="4">
        <v>0</v>
      </c>
      <c r="AB124" s="54" t="e">
        <f>Table1[[#This Row],[ Received by dropbox]]/Table1[[#This Row],[Ballots Returned]]</f>
        <v>#DIV/0!</v>
      </c>
      <c r="AC124" s="54" t="e">
        <f>Table1[[#This Row],[Received by mail]]/Table1[[#This Row],[Ballots Returned]]</f>
        <v>#DIV/0!</v>
      </c>
      <c r="AD124" s="54" t="e">
        <f>Table1[[#This Row],[ Received by Email or Fax]]/Table1[[#This Row],[Ballots Returned]]</f>
        <v>#DIV/0!</v>
      </c>
    </row>
    <row r="125" spans="1:30">
      <c r="A125" t="s">
        <v>109</v>
      </c>
      <c r="B125" s="20">
        <v>45769</v>
      </c>
      <c r="C125" t="s">
        <v>258</v>
      </c>
      <c r="D125">
        <v>2025</v>
      </c>
      <c r="E125" s="8">
        <v>102346</v>
      </c>
      <c r="F125" s="8">
        <v>5468</v>
      </c>
      <c r="G125" s="8">
        <v>37528</v>
      </c>
      <c r="H125" s="8">
        <v>103410</v>
      </c>
      <c r="I125" s="8">
        <v>37951</v>
      </c>
      <c r="J125" s="8">
        <v>37528</v>
      </c>
      <c r="K125" s="8">
        <v>0</v>
      </c>
      <c r="L125" s="8">
        <v>0</v>
      </c>
      <c r="M125" s="8">
        <v>423</v>
      </c>
      <c r="N125" s="8">
        <v>93</v>
      </c>
      <c r="O125" s="8">
        <v>137</v>
      </c>
      <c r="P125" s="8">
        <v>173</v>
      </c>
      <c r="Q125" s="45">
        <f>P125/I125</f>
        <v>4.5585096571895342E-3</v>
      </c>
      <c r="R125" s="45">
        <f>Table1[[#This Row],[Ballots Rejected - Late Postmark]]/Table1[[#This Row],[Ballots Rejected]]</f>
        <v>0.40898345153664301</v>
      </c>
      <c r="S125" s="8">
        <v>0</v>
      </c>
      <c r="T125" s="8">
        <v>20</v>
      </c>
      <c r="U125" s="8">
        <v>37788</v>
      </c>
      <c r="V125" s="8">
        <v>37368</v>
      </c>
      <c r="W125" s="8">
        <v>420</v>
      </c>
      <c r="X125" s="8">
        <v>101975</v>
      </c>
      <c r="Y125">
        <v>20974</v>
      </c>
      <c r="Z125">
        <v>16957</v>
      </c>
      <c r="AA125" s="4">
        <v>20</v>
      </c>
      <c r="AB125" s="54">
        <f>Table1[[#This Row],[ Received by dropbox]]/Table1[[#This Row],[Ballots Returned]]</f>
        <v>0.55266000895892076</v>
      </c>
      <c r="AC125" s="54">
        <f>Table1[[#This Row],[Received by mail]]/Table1[[#This Row],[Ballots Returned]]</f>
        <v>0.446812995704988</v>
      </c>
      <c r="AD125" s="54">
        <f>Table1[[#This Row],[ Received by Email or Fax]]/Table1[[#This Row],[Ballots Returned]]</f>
        <v>5.2699533609127562E-4</v>
      </c>
    </row>
    <row r="126" spans="1:30">
      <c r="A126" t="s">
        <v>111</v>
      </c>
      <c r="B126" s="20">
        <v>45769</v>
      </c>
      <c r="C126" t="s">
        <v>258</v>
      </c>
      <c r="D126">
        <v>2025</v>
      </c>
      <c r="E126" s="8">
        <v>75</v>
      </c>
      <c r="F126" s="8">
        <v>3</v>
      </c>
      <c r="G126" s="8">
        <v>41</v>
      </c>
      <c r="H126" s="8">
        <v>76</v>
      </c>
      <c r="I126" s="8">
        <v>41</v>
      </c>
      <c r="J126" s="8">
        <v>41</v>
      </c>
      <c r="K126" s="8">
        <v>0</v>
      </c>
      <c r="L126" s="8">
        <v>0</v>
      </c>
      <c r="M126" s="8">
        <v>0</v>
      </c>
      <c r="N126" s="8">
        <v>0</v>
      </c>
      <c r="O126" s="8">
        <v>0</v>
      </c>
      <c r="P126" s="8">
        <v>0</v>
      </c>
      <c r="Q126" s="45">
        <f>P126/I126</f>
        <v>0</v>
      </c>
      <c r="R126" s="45" t="e">
        <f>Table1[[#This Row],[Ballots Rejected - Late Postmark]]/Table1[[#This Row],[Ballots Rejected]]</f>
        <v>#DIV/0!</v>
      </c>
      <c r="S126" s="8">
        <v>0</v>
      </c>
      <c r="T126" s="8">
        <v>0</v>
      </c>
      <c r="U126" s="8">
        <v>41</v>
      </c>
      <c r="V126" s="8">
        <v>41</v>
      </c>
      <c r="W126" s="8">
        <v>0</v>
      </c>
      <c r="X126" s="8">
        <v>76</v>
      </c>
      <c r="Y126">
        <v>12</v>
      </c>
      <c r="Z126">
        <v>29</v>
      </c>
      <c r="AA126" s="4">
        <v>0</v>
      </c>
      <c r="AB126" s="54">
        <f>Table1[[#This Row],[ Received by dropbox]]/Table1[[#This Row],[Ballots Returned]]</f>
        <v>0.29268292682926828</v>
      </c>
      <c r="AC126" s="54">
        <f>Table1[[#This Row],[Received by mail]]/Table1[[#This Row],[Ballots Returned]]</f>
        <v>0.70731707317073167</v>
      </c>
      <c r="AD126" s="54">
        <f>Table1[[#This Row],[ Received by Email or Fax]]/Table1[[#This Row],[Ballots Returned]]</f>
        <v>0</v>
      </c>
    </row>
    <row r="127" spans="1:30">
      <c r="A127" t="s">
        <v>113</v>
      </c>
      <c r="B127" s="20">
        <v>45769</v>
      </c>
      <c r="C127" t="s">
        <v>258</v>
      </c>
      <c r="D127">
        <v>2025</v>
      </c>
      <c r="E127" s="8">
        <v>0</v>
      </c>
      <c r="F127" s="8">
        <v>0</v>
      </c>
      <c r="G127" s="8">
        <v>0</v>
      </c>
      <c r="H127" s="8">
        <v>0</v>
      </c>
      <c r="I127" s="8">
        <v>0</v>
      </c>
      <c r="J127" s="8">
        <v>0</v>
      </c>
      <c r="K127" s="8">
        <v>0</v>
      </c>
      <c r="L127" s="8">
        <v>0</v>
      </c>
      <c r="M127" s="8">
        <v>0</v>
      </c>
      <c r="N127" s="8">
        <v>0</v>
      </c>
      <c r="O127" s="8">
        <v>0</v>
      </c>
      <c r="P127" s="8">
        <v>0</v>
      </c>
      <c r="Q127" s="45"/>
      <c r="R127" s="45" t="e">
        <f>Table1[[#This Row],[Ballots Rejected - Late Postmark]]/Table1[[#This Row],[Ballots Rejected]]</f>
        <v>#DIV/0!</v>
      </c>
      <c r="S127" s="8">
        <v>0</v>
      </c>
      <c r="T127" s="8">
        <v>0</v>
      </c>
      <c r="U127" s="8">
        <v>0</v>
      </c>
      <c r="V127" s="8">
        <v>0</v>
      </c>
      <c r="W127" s="8">
        <v>0</v>
      </c>
      <c r="X127" s="8">
        <v>0</v>
      </c>
      <c r="Y127">
        <v>0</v>
      </c>
      <c r="Z127">
        <v>0</v>
      </c>
      <c r="AA127" s="4">
        <v>0</v>
      </c>
      <c r="AB127" s="54" t="e">
        <f>Table1[[#This Row],[ Received by dropbox]]/Table1[[#This Row],[Ballots Returned]]</f>
        <v>#DIV/0!</v>
      </c>
      <c r="AC127" s="54" t="e">
        <f>Table1[[#This Row],[Received by mail]]/Table1[[#This Row],[Ballots Returned]]</f>
        <v>#DIV/0!</v>
      </c>
      <c r="AD127" s="54" t="e">
        <f>Table1[[#This Row],[ Received by Email or Fax]]/Table1[[#This Row],[Ballots Returned]]</f>
        <v>#DIV/0!</v>
      </c>
    </row>
    <row r="128" spans="1:30">
      <c r="A128" t="s">
        <v>115</v>
      </c>
      <c r="B128" s="20">
        <v>45769</v>
      </c>
      <c r="C128" t="s">
        <v>258</v>
      </c>
      <c r="D128">
        <v>2025</v>
      </c>
      <c r="E128" s="8">
        <v>0</v>
      </c>
      <c r="F128" s="8">
        <v>0</v>
      </c>
      <c r="G128" s="8">
        <v>0</v>
      </c>
      <c r="H128" s="8">
        <v>0</v>
      </c>
      <c r="I128" s="8">
        <v>0</v>
      </c>
      <c r="J128" s="8">
        <v>0</v>
      </c>
      <c r="K128" s="8">
        <v>0</v>
      </c>
      <c r="L128" s="8">
        <v>0</v>
      </c>
      <c r="M128" s="8">
        <v>0</v>
      </c>
      <c r="N128" s="8">
        <v>0</v>
      </c>
      <c r="O128" s="8">
        <v>0</v>
      </c>
      <c r="P128" s="8">
        <v>0</v>
      </c>
      <c r="Q128" s="45"/>
      <c r="R128" s="45" t="e">
        <f>Table1[[#This Row],[Ballots Rejected - Late Postmark]]/Table1[[#This Row],[Ballots Rejected]]</f>
        <v>#DIV/0!</v>
      </c>
      <c r="S128" s="8">
        <v>0</v>
      </c>
      <c r="T128" s="8">
        <v>0</v>
      </c>
      <c r="U128" s="8">
        <v>0</v>
      </c>
      <c r="V128" s="8">
        <v>0</v>
      </c>
      <c r="W128" s="8">
        <v>0</v>
      </c>
      <c r="X128" s="8">
        <v>0</v>
      </c>
      <c r="Y128">
        <v>0</v>
      </c>
      <c r="Z128">
        <v>0</v>
      </c>
      <c r="AA128" s="4">
        <v>0</v>
      </c>
      <c r="AB128" s="54" t="e">
        <f>Table1[[#This Row],[ Received by dropbox]]/Table1[[#This Row],[Ballots Returned]]</f>
        <v>#DIV/0!</v>
      </c>
      <c r="AC128" s="54" t="e">
        <f>Table1[[#This Row],[Received by mail]]/Table1[[#This Row],[Ballots Returned]]</f>
        <v>#DIV/0!</v>
      </c>
      <c r="AD128" s="54" t="e">
        <f>Table1[[#This Row],[ Received by Email or Fax]]/Table1[[#This Row],[Ballots Returned]]</f>
        <v>#DIV/0!</v>
      </c>
    </row>
    <row r="129" spans="1:30">
      <c r="A129" t="s">
        <v>117</v>
      </c>
      <c r="B129" s="20">
        <v>45769</v>
      </c>
      <c r="C129" t="s">
        <v>258</v>
      </c>
      <c r="D129">
        <v>2025</v>
      </c>
      <c r="E129" s="8">
        <v>979</v>
      </c>
      <c r="F129" s="8">
        <v>58</v>
      </c>
      <c r="G129" s="8">
        <v>398</v>
      </c>
      <c r="H129" s="8">
        <v>984</v>
      </c>
      <c r="I129" s="8">
        <v>400</v>
      </c>
      <c r="J129" s="8">
        <v>398</v>
      </c>
      <c r="K129" s="8">
        <v>0</v>
      </c>
      <c r="L129" s="8">
        <v>0</v>
      </c>
      <c r="M129" s="8">
        <v>2</v>
      </c>
      <c r="N129" s="8">
        <v>0</v>
      </c>
      <c r="O129" s="8">
        <v>1</v>
      </c>
      <c r="P129" s="8">
        <v>0</v>
      </c>
      <c r="Q129" s="45">
        <f>P129/I129</f>
        <v>0</v>
      </c>
      <c r="R129" s="45">
        <f>Table1[[#This Row],[Ballots Rejected - Late Postmark]]/Table1[[#This Row],[Ballots Rejected]]</f>
        <v>0</v>
      </c>
      <c r="S129" s="8">
        <v>0</v>
      </c>
      <c r="T129" s="8">
        <v>1</v>
      </c>
      <c r="U129" s="8">
        <v>397</v>
      </c>
      <c r="V129" s="8">
        <v>395</v>
      </c>
      <c r="W129" s="8">
        <v>2</v>
      </c>
      <c r="X129" s="8">
        <v>974</v>
      </c>
      <c r="Y129">
        <v>5</v>
      </c>
      <c r="Z129">
        <v>395</v>
      </c>
      <c r="AA129" s="4">
        <v>0</v>
      </c>
      <c r="AB129" s="54">
        <f>Table1[[#This Row],[ Received by dropbox]]/Table1[[#This Row],[Ballots Returned]]</f>
        <v>1.2500000000000001E-2</v>
      </c>
      <c r="AC129" s="54">
        <f>Table1[[#This Row],[Received by mail]]/Table1[[#This Row],[Ballots Returned]]</f>
        <v>0.98750000000000004</v>
      </c>
      <c r="AD129" s="54">
        <f>Table1[[#This Row],[ Received by Email or Fax]]/Table1[[#This Row],[Ballots Returned]]</f>
        <v>0</v>
      </c>
    </row>
    <row r="130" spans="1:30">
      <c r="A130" t="s">
        <v>119</v>
      </c>
      <c r="B130" s="20">
        <v>45769</v>
      </c>
      <c r="C130" t="s">
        <v>258</v>
      </c>
      <c r="D130">
        <v>2025</v>
      </c>
      <c r="E130" s="8">
        <v>0</v>
      </c>
      <c r="F130" s="8">
        <v>0</v>
      </c>
      <c r="G130" s="8">
        <v>0</v>
      </c>
      <c r="H130" s="8">
        <v>0</v>
      </c>
      <c r="I130" s="8">
        <v>0</v>
      </c>
      <c r="J130" s="8">
        <v>0</v>
      </c>
      <c r="K130" s="8">
        <v>0</v>
      </c>
      <c r="L130" s="8">
        <v>0</v>
      </c>
      <c r="M130" s="8">
        <v>0</v>
      </c>
      <c r="N130" s="8">
        <v>0</v>
      </c>
      <c r="O130" s="8">
        <v>0</v>
      </c>
      <c r="P130" s="8">
        <v>0</v>
      </c>
      <c r="Q130" s="45"/>
      <c r="R130" s="45" t="e">
        <f>Table1[[#This Row],[Ballots Rejected - Late Postmark]]/Table1[[#This Row],[Ballots Rejected]]</f>
        <v>#DIV/0!</v>
      </c>
      <c r="S130" s="8">
        <v>0</v>
      </c>
      <c r="T130" s="8">
        <v>0</v>
      </c>
      <c r="U130" s="8">
        <v>0</v>
      </c>
      <c r="V130" s="8">
        <v>0</v>
      </c>
      <c r="W130" s="8">
        <v>0</v>
      </c>
      <c r="X130" s="8">
        <v>0</v>
      </c>
      <c r="Y130">
        <v>0</v>
      </c>
      <c r="Z130">
        <v>0</v>
      </c>
      <c r="AA130" s="4">
        <v>0</v>
      </c>
      <c r="AB130" s="54" t="e">
        <f>Table1[[#This Row],[ Received by dropbox]]/Table1[[#This Row],[Ballots Returned]]</f>
        <v>#DIV/0!</v>
      </c>
      <c r="AC130" s="54" t="e">
        <f>Table1[[#This Row],[Received by mail]]/Table1[[#This Row],[Ballots Returned]]</f>
        <v>#DIV/0!</v>
      </c>
      <c r="AD130" s="54" t="e">
        <f>Table1[[#This Row],[ Received by Email or Fax]]/Table1[[#This Row],[Ballots Returned]]</f>
        <v>#DIV/0!</v>
      </c>
    </row>
    <row r="131" spans="1:30">
      <c r="A131" t="s">
        <v>121</v>
      </c>
      <c r="B131" s="20">
        <v>45769</v>
      </c>
      <c r="C131" t="s">
        <v>258</v>
      </c>
      <c r="D131">
        <v>2025</v>
      </c>
      <c r="E131" s="8">
        <v>0</v>
      </c>
      <c r="F131" s="8">
        <v>0</v>
      </c>
      <c r="G131" s="8">
        <v>0</v>
      </c>
      <c r="H131" s="8">
        <v>0</v>
      </c>
      <c r="I131" s="8">
        <v>0</v>
      </c>
      <c r="J131" s="8">
        <v>0</v>
      </c>
      <c r="K131" s="8">
        <v>0</v>
      </c>
      <c r="L131" s="8">
        <v>0</v>
      </c>
      <c r="M131" s="8">
        <v>0</v>
      </c>
      <c r="N131" s="8">
        <v>0</v>
      </c>
      <c r="O131" s="8">
        <v>0</v>
      </c>
      <c r="P131" s="8">
        <v>0</v>
      </c>
      <c r="Q131" s="45"/>
      <c r="R131" s="45" t="e">
        <f>Table1[[#This Row],[Ballots Rejected - Late Postmark]]/Table1[[#This Row],[Ballots Rejected]]</f>
        <v>#DIV/0!</v>
      </c>
      <c r="S131" s="8">
        <v>0</v>
      </c>
      <c r="T131" s="8">
        <v>0</v>
      </c>
      <c r="U131" s="8">
        <v>0</v>
      </c>
      <c r="V131" s="8">
        <v>0</v>
      </c>
      <c r="W131" s="8">
        <v>0</v>
      </c>
      <c r="X131" s="8">
        <v>0</v>
      </c>
      <c r="Y131">
        <v>0</v>
      </c>
      <c r="Z131">
        <v>0</v>
      </c>
      <c r="AA131" s="4">
        <v>0</v>
      </c>
      <c r="AB131" s="54" t="e">
        <f>Table1[[#This Row],[ Received by dropbox]]/Table1[[#This Row],[Ballots Returned]]</f>
        <v>#DIV/0!</v>
      </c>
      <c r="AC131" s="54" t="e">
        <f>Table1[[#This Row],[Received by mail]]/Table1[[#This Row],[Ballots Returned]]</f>
        <v>#DIV/0!</v>
      </c>
      <c r="AD131" s="54" t="e">
        <f>Table1[[#This Row],[ Received by Email or Fax]]/Table1[[#This Row],[Ballots Returned]]</f>
        <v>#DIV/0!</v>
      </c>
    </row>
    <row r="132" spans="1:30">
      <c r="A132" t="s">
        <v>123</v>
      </c>
      <c r="B132" s="20">
        <v>45769</v>
      </c>
      <c r="C132" t="s">
        <v>258</v>
      </c>
      <c r="D132">
        <v>2025</v>
      </c>
      <c r="E132" s="8">
        <v>0</v>
      </c>
      <c r="F132" s="8">
        <v>0</v>
      </c>
      <c r="G132" s="8">
        <v>0</v>
      </c>
      <c r="H132" s="8">
        <v>0</v>
      </c>
      <c r="I132" s="8">
        <v>0</v>
      </c>
      <c r="J132" s="8">
        <v>0</v>
      </c>
      <c r="K132" s="8">
        <v>0</v>
      </c>
      <c r="L132" s="8">
        <v>0</v>
      </c>
      <c r="M132" s="8">
        <v>0</v>
      </c>
      <c r="N132" s="8">
        <v>0</v>
      </c>
      <c r="O132" s="8">
        <v>0</v>
      </c>
      <c r="P132" s="8">
        <v>0</v>
      </c>
      <c r="Q132" s="45"/>
      <c r="R132" s="45" t="e">
        <f>Table1[[#This Row],[Ballots Rejected - Late Postmark]]/Table1[[#This Row],[Ballots Rejected]]</f>
        <v>#DIV/0!</v>
      </c>
      <c r="S132" s="8">
        <v>0</v>
      </c>
      <c r="T132" s="8">
        <v>0</v>
      </c>
      <c r="U132" s="8">
        <v>0</v>
      </c>
      <c r="V132" s="8">
        <v>0</v>
      </c>
      <c r="W132" s="8">
        <v>0</v>
      </c>
      <c r="X132" s="8">
        <v>0</v>
      </c>
      <c r="Y132">
        <v>0</v>
      </c>
      <c r="Z132">
        <v>0</v>
      </c>
      <c r="AA132" s="4">
        <v>0</v>
      </c>
      <c r="AB132" s="54" t="e">
        <f>Table1[[#This Row],[ Received by dropbox]]/Table1[[#This Row],[Ballots Returned]]</f>
        <v>#DIV/0!</v>
      </c>
      <c r="AC132" s="54" t="e">
        <f>Table1[[#This Row],[Received by mail]]/Table1[[#This Row],[Ballots Returned]]</f>
        <v>#DIV/0!</v>
      </c>
      <c r="AD132" s="54" t="e">
        <f>Table1[[#This Row],[ Received by Email or Fax]]/Table1[[#This Row],[Ballots Returned]]</f>
        <v>#DIV/0!</v>
      </c>
    </row>
    <row r="133" spans="1:30">
      <c r="A133" t="s">
        <v>125</v>
      </c>
      <c r="B133" s="20">
        <v>45769</v>
      </c>
      <c r="C133" t="s">
        <v>258</v>
      </c>
      <c r="D133">
        <v>2025</v>
      </c>
      <c r="E133" s="8">
        <v>535</v>
      </c>
      <c r="F133" s="8">
        <v>15</v>
      </c>
      <c r="G133" s="8">
        <v>71</v>
      </c>
      <c r="H133" s="8">
        <v>545</v>
      </c>
      <c r="I133" s="8">
        <v>71</v>
      </c>
      <c r="J133" s="8">
        <v>71</v>
      </c>
      <c r="K133" s="8">
        <v>0</v>
      </c>
      <c r="L133" s="8">
        <v>0</v>
      </c>
      <c r="M133" s="8">
        <v>0</v>
      </c>
      <c r="N133" s="8">
        <v>0</v>
      </c>
      <c r="O133" s="8">
        <v>0</v>
      </c>
      <c r="P133" s="8">
        <v>0</v>
      </c>
      <c r="Q133" s="45">
        <f>P133/I133</f>
        <v>0</v>
      </c>
      <c r="R133" s="45" t="e">
        <f>Table1[[#This Row],[Ballots Rejected - Late Postmark]]/Table1[[#This Row],[Ballots Rejected]]</f>
        <v>#DIV/0!</v>
      </c>
      <c r="S133" s="8">
        <v>0</v>
      </c>
      <c r="T133" s="8">
        <v>0</v>
      </c>
      <c r="U133" s="8">
        <v>71</v>
      </c>
      <c r="V133" s="8">
        <v>71</v>
      </c>
      <c r="W133" s="8">
        <v>0</v>
      </c>
      <c r="X133" s="8">
        <v>544</v>
      </c>
      <c r="Y133">
        <v>23</v>
      </c>
      <c r="Z133">
        <v>48</v>
      </c>
      <c r="AA133" s="4">
        <v>0</v>
      </c>
      <c r="AB133" s="54">
        <f>Table1[[#This Row],[ Received by dropbox]]/Table1[[#This Row],[Ballots Returned]]</f>
        <v>0.323943661971831</v>
      </c>
      <c r="AC133" s="54">
        <f>Table1[[#This Row],[Received by mail]]/Table1[[#This Row],[Ballots Returned]]</f>
        <v>0.676056338028169</v>
      </c>
      <c r="AD133" s="54">
        <f>Table1[[#This Row],[ Received by Email or Fax]]/Table1[[#This Row],[Ballots Returned]]</f>
        <v>0</v>
      </c>
    </row>
    <row r="134" spans="1:30">
      <c r="A134" t="s">
        <v>127</v>
      </c>
      <c r="B134" s="20">
        <v>45769</v>
      </c>
      <c r="C134" t="s">
        <v>258</v>
      </c>
      <c r="D134">
        <v>2025</v>
      </c>
      <c r="E134" s="8">
        <v>64039</v>
      </c>
      <c r="F134" s="8">
        <v>4609</v>
      </c>
      <c r="G134" s="8">
        <v>23503</v>
      </c>
      <c r="H134" s="8">
        <v>64396</v>
      </c>
      <c r="I134" s="8">
        <v>23943</v>
      </c>
      <c r="J134" s="8">
        <v>23504</v>
      </c>
      <c r="K134" s="8">
        <v>5</v>
      </c>
      <c r="L134" s="8">
        <v>0</v>
      </c>
      <c r="M134" s="8">
        <v>435</v>
      </c>
      <c r="N134" s="8">
        <v>43</v>
      </c>
      <c r="O134" s="8">
        <v>39</v>
      </c>
      <c r="P134" s="8">
        <v>346</v>
      </c>
      <c r="Q134" s="45">
        <f>P134/I134</f>
        <v>1.4450987762602849E-2</v>
      </c>
      <c r="R134" s="45">
        <f>Table1[[#This Row],[Ballots Rejected - Late Postmark]]/Table1[[#This Row],[Ballots Rejected]]</f>
        <v>0.79540229885057467</v>
      </c>
      <c r="S134" s="8">
        <v>0</v>
      </c>
      <c r="T134" s="8">
        <v>7</v>
      </c>
      <c r="U134" s="8">
        <v>23457</v>
      </c>
      <c r="V134" s="8">
        <v>23022</v>
      </c>
      <c r="W134" s="8">
        <v>431</v>
      </c>
      <c r="X134" s="8">
        <v>58697</v>
      </c>
      <c r="Y134">
        <v>12161</v>
      </c>
      <c r="Z134">
        <v>11750</v>
      </c>
      <c r="AA134" s="4">
        <v>32</v>
      </c>
      <c r="AB134" s="54">
        <f>Table1[[#This Row],[ Received by dropbox]]/Table1[[#This Row],[Ballots Returned]]</f>
        <v>0.50791463058096309</v>
      </c>
      <c r="AC134" s="54">
        <f>Table1[[#This Row],[Received by mail]]/Table1[[#This Row],[Ballots Returned]]</f>
        <v>0.49074886188029904</v>
      </c>
      <c r="AD134" s="54">
        <f>Table1[[#This Row],[ Received by Email or Fax]]/Table1[[#This Row],[Ballots Returned]]</f>
        <v>1.3365075387378356E-3</v>
      </c>
    </row>
    <row r="135" spans="1:30">
      <c r="A135" t="s">
        <v>129</v>
      </c>
      <c r="B135" s="20">
        <v>45769</v>
      </c>
      <c r="C135" t="s">
        <v>258</v>
      </c>
      <c r="D135">
        <v>2025</v>
      </c>
      <c r="E135" s="8">
        <v>0</v>
      </c>
      <c r="F135" s="8">
        <v>0</v>
      </c>
      <c r="G135" s="8">
        <v>0</v>
      </c>
      <c r="H135" s="8">
        <v>0</v>
      </c>
      <c r="I135" s="8">
        <v>0</v>
      </c>
      <c r="J135" s="8">
        <v>0</v>
      </c>
      <c r="K135" s="8">
        <v>0</v>
      </c>
      <c r="L135" s="8">
        <v>0</v>
      </c>
      <c r="M135" s="8">
        <v>0</v>
      </c>
      <c r="N135" s="8">
        <v>0</v>
      </c>
      <c r="O135" s="8">
        <v>0</v>
      </c>
      <c r="P135" s="8">
        <v>0</v>
      </c>
      <c r="Q135" s="45"/>
      <c r="R135" s="45" t="e">
        <f>Table1[[#This Row],[Ballots Rejected - Late Postmark]]/Table1[[#This Row],[Ballots Rejected]]</f>
        <v>#DIV/0!</v>
      </c>
      <c r="S135" s="8">
        <v>0</v>
      </c>
      <c r="T135" s="8">
        <v>0</v>
      </c>
      <c r="U135" s="8">
        <v>0</v>
      </c>
      <c r="V135" s="8">
        <v>0</v>
      </c>
      <c r="W135" s="8">
        <v>0</v>
      </c>
      <c r="X135" s="8">
        <v>0</v>
      </c>
      <c r="Y135">
        <v>0</v>
      </c>
      <c r="Z135">
        <v>0</v>
      </c>
      <c r="AA135" s="4">
        <v>0</v>
      </c>
      <c r="AB135" s="54" t="e">
        <f>Table1[[#This Row],[ Received by dropbox]]/Table1[[#This Row],[Ballots Returned]]</f>
        <v>#DIV/0!</v>
      </c>
      <c r="AC135" s="54" t="e">
        <f>Table1[[#This Row],[Received by mail]]/Table1[[#This Row],[Ballots Returned]]</f>
        <v>#DIV/0!</v>
      </c>
      <c r="AD135" s="54" t="e">
        <f>Table1[[#This Row],[ Received by Email or Fax]]/Table1[[#This Row],[Ballots Returned]]</f>
        <v>#DIV/0!</v>
      </c>
    </row>
    <row r="136" spans="1:30">
      <c r="A136" t="s">
        <v>131</v>
      </c>
      <c r="B136" s="20">
        <v>45769</v>
      </c>
      <c r="C136" t="s">
        <v>258</v>
      </c>
      <c r="D136">
        <v>2025</v>
      </c>
      <c r="E136" s="8">
        <v>1427439</v>
      </c>
      <c r="F136" s="8">
        <v>102089</v>
      </c>
      <c r="G136" s="8">
        <v>360094</v>
      </c>
      <c r="H136" s="8">
        <v>1451278</v>
      </c>
      <c r="I136" s="8">
        <v>365247</v>
      </c>
      <c r="J136" s="8">
        <v>360094</v>
      </c>
      <c r="K136" s="8">
        <v>0</v>
      </c>
      <c r="L136" s="8">
        <v>0</v>
      </c>
      <c r="M136" s="8">
        <v>5153</v>
      </c>
      <c r="N136" s="8">
        <v>864</v>
      </c>
      <c r="O136" s="8">
        <v>771</v>
      </c>
      <c r="P136" s="8">
        <v>3494</v>
      </c>
      <c r="Q136" s="45">
        <f>P136/I136</f>
        <v>9.5661292221428246E-3</v>
      </c>
      <c r="R136" s="45">
        <f>Table1[[#This Row],[Ballots Rejected - Late Postmark]]/Table1[[#This Row],[Ballots Rejected]]</f>
        <v>0.6780516204152921</v>
      </c>
      <c r="S136" s="8">
        <v>0</v>
      </c>
      <c r="T136" s="8">
        <v>24</v>
      </c>
      <c r="U136" s="8">
        <v>362477</v>
      </c>
      <c r="V136" s="8">
        <v>357336</v>
      </c>
      <c r="W136" s="8">
        <v>5141</v>
      </c>
      <c r="X136" s="8">
        <v>1414809</v>
      </c>
      <c r="Y136">
        <v>159775</v>
      </c>
      <c r="Z136">
        <v>204360</v>
      </c>
      <c r="AA136" s="4">
        <v>1112</v>
      </c>
      <c r="AB136" s="54">
        <f>Table1[[#This Row],[ Received by dropbox]]/Table1[[#This Row],[Ballots Returned]]</f>
        <v>0.43744370248078696</v>
      </c>
      <c r="AC136" s="54">
        <f>Table1[[#This Row],[Received by mail]]/Table1[[#This Row],[Ballots Returned]]</f>
        <v>0.55951178243763811</v>
      </c>
      <c r="AD136" s="54">
        <f>Table1[[#This Row],[ Received by Email or Fax]]/Table1[[#This Row],[Ballots Returned]]</f>
        <v>3.0445150815749341E-3</v>
      </c>
    </row>
    <row r="137" spans="1:30">
      <c r="A137" t="s">
        <v>133</v>
      </c>
      <c r="B137" s="20">
        <v>45769</v>
      </c>
      <c r="C137" t="s">
        <v>258</v>
      </c>
      <c r="D137">
        <v>2025</v>
      </c>
      <c r="E137" s="8">
        <v>0</v>
      </c>
      <c r="F137" s="8">
        <v>0</v>
      </c>
      <c r="G137" s="8">
        <v>0</v>
      </c>
      <c r="H137" s="8">
        <v>0</v>
      </c>
      <c r="I137" s="8">
        <v>0</v>
      </c>
      <c r="J137" s="8">
        <v>0</v>
      </c>
      <c r="K137" s="8">
        <v>0</v>
      </c>
      <c r="L137" s="8">
        <v>0</v>
      </c>
      <c r="M137" s="8">
        <v>0</v>
      </c>
      <c r="N137" s="8">
        <v>0</v>
      </c>
      <c r="O137" s="8">
        <v>0</v>
      </c>
      <c r="P137" s="8">
        <v>0</v>
      </c>
      <c r="Q137" s="45"/>
      <c r="R137" s="45" t="e">
        <f>Table1[[#This Row],[Ballots Rejected - Late Postmark]]/Table1[[#This Row],[Ballots Rejected]]</f>
        <v>#DIV/0!</v>
      </c>
      <c r="S137" s="8">
        <v>0</v>
      </c>
      <c r="T137" s="8">
        <v>0</v>
      </c>
      <c r="U137" s="8">
        <v>0</v>
      </c>
      <c r="V137" s="8">
        <v>0</v>
      </c>
      <c r="W137" s="8">
        <v>0</v>
      </c>
      <c r="X137" s="8">
        <v>0</v>
      </c>
      <c r="Y137">
        <v>0</v>
      </c>
      <c r="Z137">
        <v>0</v>
      </c>
      <c r="AA137" s="4">
        <v>0</v>
      </c>
      <c r="AB137" s="54" t="e">
        <f>Table1[[#This Row],[ Received by dropbox]]/Table1[[#This Row],[Ballots Returned]]</f>
        <v>#DIV/0!</v>
      </c>
      <c r="AC137" s="54" t="e">
        <f>Table1[[#This Row],[Received by mail]]/Table1[[#This Row],[Ballots Returned]]</f>
        <v>#DIV/0!</v>
      </c>
      <c r="AD137" s="54" t="e">
        <f>Table1[[#This Row],[ Received by Email or Fax]]/Table1[[#This Row],[Ballots Returned]]</f>
        <v>#DIV/0!</v>
      </c>
    </row>
    <row r="138" spans="1:30">
      <c r="A138" t="s">
        <v>135</v>
      </c>
      <c r="B138" s="20">
        <v>45769</v>
      </c>
      <c r="C138" t="s">
        <v>258</v>
      </c>
      <c r="D138">
        <v>2025</v>
      </c>
      <c r="E138" s="8">
        <v>0</v>
      </c>
      <c r="F138" s="8">
        <v>0</v>
      </c>
      <c r="G138" s="8">
        <v>0</v>
      </c>
      <c r="H138" s="8">
        <v>0</v>
      </c>
      <c r="I138" s="8">
        <v>0</v>
      </c>
      <c r="J138" s="8">
        <v>0</v>
      </c>
      <c r="K138" s="8">
        <v>0</v>
      </c>
      <c r="L138" s="8">
        <v>0</v>
      </c>
      <c r="M138" s="8">
        <v>0</v>
      </c>
      <c r="N138" s="8">
        <v>0</v>
      </c>
      <c r="O138" s="8">
        <v>0</v>
      </c>
      <c r="P138" s="8">
        <v>0</v>
      </c>
      <c r="Q138" s="45"/>
      <c r="R138" s="45" t="e">
        <f>Table1[[#This Row],[Ballots Rejected - Late Postmark]]/Table1[[#This Row],[Ballots Rejected]]</f>
        <v>#DIV/0!</v>
      </c>
      <c r="S138" s="8">
        <v>0</v>
      </c>
      <c r="T138" s="8">
        <v>0</v>
      </c>
      <c r="U138" s="8">
        <v>0</v>
      </c>
      <c r="V138" s="8">
        <v>0</v>
      </c>
      <c r="W138" s="8">
        <v>0</v>
      </c>
      <c r="X138" s="8">
        <v>0</v>
      </c>
      <c r="Y138">
        <v>0</v>
      </c>
      <c r="Z138">
        <v>0</v>
      </c>
      <c r="AA138" s="4">
        <v>0</v>
      </c>
      <c r="AB138" s="54" t="e">
        <f>Table1[[#This Row],[ Received by dropbox]]/Table1[[#This Row],[Ballots Returned]]</f>
        <v>#DIV/0!</v>
      </c>
      <c r="AC138" s="54" t="e">
        <f>Table1[[#This Row],[Received by mail]]/Table1[[#This Row],[Ballots Returned]]</f>
        <v>#DIV/0!</v>
      </c>
      <c r="AD138" s="54" t="e">
        <f>Table1[[#This Row],[ Received by Email or Fax]]/Table1[[#This Row],[Ballots Returned]]</f>
        <v>#DIV/0!</v>
      </c>
    </row>
    <row r="139" spans="1:30">
      <c r="A139" t="s">
        <v>137</v>
      </c>
      <c r="B139" s="20">
        <v>45769</v>
      </c>
      <c r="C139" t="s">
        <v>258</v>
      </c>
      <c r="D139">
        <v>2025</v>
      </c>
      <c r="E139" s="8">
        <v>0</v>
      </c>
      <c r="F139" s="8">
        <v>0</v>
      </c>
      <c r="G139" s="8">
        <v>0</v>
      </c>
      <c r="H139" s="8">
        <v>0</v>
      </c>
      <c r="I139" s="8">
        <v>0</v>
      </c>
      <c r="J139" s="8">
        <v>0</v>
      </c>
      <c r="K139" s="8">
        <v>0</v>
      </c>
      <c r="L139" s="8">
        <v>0</v>
      </c>
      <c r="M139" s="8">
        <v>0</v>
      </c>
      <c r="N139" s="8">
        <v>0</v>
      </c>
      <c r="O139" s="8">
        <v>0</v>
      </c>
      <c r="P139" s="8">
        <v>0</v>
      </c>
      <c r="Q139" s="45"/>
      <c r="R139" s="45" t="e">
        <f>Table1[[#This Row],[Ballots Rejected - Late Postmark]]/Table1[[#This Row],[Ballots Rejected]]</f>
        <v>#DIV/0!</v>
      </c>
      <c r="S139" s="8">
        <v>0</v>
      </c>
      <c r="T139" s="8">
        <v>0</v>
      </c>
      <c r="U139" s="8">
        <v>0</v>
      </c>
      <c r="V139" s="8">
        <v>0</v>
      </c>
      <c r="W139" s="8">
        <v>0</v>
      </c>
      <c r="X139" s="8">
        <v>0</v>
      </c>
      <c r="Y139">
        <v>0</v>
      </c>
      <c r="Z139">
        <v>0</v>
      </c>
      <c r="AA139" s="4">
        <v>0</v>
      </c>
      <c r="AB139" s="54" t="e">
        <f>Table1[[#This Row],[ Received by dropbox]]/Table1[[#This Row],[Ballots Returned]]</f>
        <v>#DIV/0!</v>
      </c>
      <c r="AC139" s="54" t="e">
        <f>Table1[[#This Row],[Received by mail]]/Table1[[#This Row],[Ballots Returned]]</f>
        <v>#DIV/0!</v>
      </c>
      <c r="AD139" s="54" t="e">
        <f>Table1[[#This Row],[ Received by Email or Fax]]/Table1[[#This Row],[Ballots Returned]]</f>
        <v>#DIV/0!</v>
      </c>
    </row>
    <row r="140" spans="1:30">
      <c r="A140" t="s">
        <v>139</v>
      </c>
      <c r="B140" s="20">
        <v>45769</v>
      </c>
      <c r="C140" t="s">
        <v>258</v>
      </c>
      <c r="D140">
        <v>2025</v>
      </c>
      <c r="E140" s="8">
        <v>13250</v>
      </c>
      <c r="F140" s="8">
        <v>772</v>
      </c>
      <c r="G140" s="8">
        <v>4916</v>
      </c>
      <c r="H140" s="8">
        <v>13477</v>
      </c>
      <c r="I140" s="8">
        <v>4992</v>
      </c>
      <c r="J140" s="8">
        <v>4916</v>
      </c>
      <c r="K140" s="8">
        <v>0</v>
      </c>
      <c r="L140" s="8">
        <v>0</v>
      </c>
      <c r="M140" s="8">
        <v>76</v>
      </c>
      <c r="N140" s="8">
        <v>7</v>
      </c>
      <c r="O140" s="8">
        <v>16</v>
      </c>
      <c r="P140" s="8">
        <v>53</v>
      </c>
      <c r="Q140" s="45">
        <f>P140/I140</f>
        <v>1.061698717948718E-2</v>
      </c>
      <c r="R140" s="45">
        <f>Table1[[#This Row],[Ballots Rejected - Late Postmark]]/Table1[[#This Row],[Ballots Rejected]]</f>
        <v>0.69736842105263153</v>
      </c>
      <c r="S140" s="8">
        <v>0</v>
      </c>
      <c r="T140" s="8">
        <v>0</v>
      </c>
      <c r="U140" s="8">
        <v>4975</v>
      </c>
      <c r="V140" s="8">
        <v>4899</v>
      </c>
      <c r="W140" s="8">
        <v>76</v>
      </c>
      <c r="X140" s="8">
        <v>13334</v>
      </c>
      <c r="Y140">
        <v>1734</v>
      </c>
      <c r="Z140">
        <v>3257</v>
      </c>
      <c r="AA140" s="4">
        <v>1</v>
      </c>
      <c r="AB140" s="54">
        <f>Table1[[#This Row],[ Received by dropbox]]/Table1[[#This Row],[Ballots Returned]]</f>
        <v>0.34735576923076922</v>
      </c>
      <c r="AC140" s="54">
        <f>Table1[[#This Row],[Received by mail]]/Table1[[#This Row],[Ballots Returned]]</f>
        <v>0.65244391025641024</v>
      </c>
      <c r="AD140" s="54">
        <f>Table1[[#This Row],[ Received by Email or Fax]]/Table1[[#This Row],[Ballots Returned]]</f>
        <v>2.0032051282051281E-4</v>
      </c>
    </row>
    <row r="141" spans="1:30">
      <c r="A141" t="s">
        <v>141</v>
      </c>
      <c r="B141" s="20">
        <v>45769</v>
      </c>
      <c r="C141" t="s">
        <v>258</v>
      </c>
      <c r="D141">
        <v>2025</v>
      </c>
      <c r="E141" s="8">
        <v>0</v>
      </c>
      <c r="F141" s="8">
        <v>0</v>
      </c>
      <c r="G141" s="8">
        <v>0</v>
      </c>
      <c r="H141" s="8">
        <v>0</v>
      </c>
      <c r="I141" s="8">
        <v>0</v>
      </c>
      <c r="J141" s="8">
        <v>0</v>
      </c>
      <c r="K141" s="8">
        <v>0</v>
      </c>
      <c r="L141" s="8">
        <v>0</v>
      </c>
      <c r="M141" s="8">
        <v>0</v>
      </c>
      <c r="N141" s="8">
        <v>0</v>
      </c>
      <c r="O141" s="8">
        <v>0</v>
      </c>
      <c r="P141" s="8">
        <v>0</v>
      </c>
      <c r="Q141" s="45"/>
      <c r="R141" s="45" t="e">
        <f>Table1[[#This Row],[Ballots Rejected - Late Postmark]]/Table1[[#This Row],[Ballots Rejected]]</f>
        <v>#DIV/0!</v>
      </c>
      <c r="S141" s="8">
        <v>0</v>
      </c>
      <c r="T141" s="8">
        <v>0</v>
      </c>
      <c r="U141" s="8">
        <v>0</v>
      </c>
      <c r="V141" s="8">
        <v>0</v>
      </c>
      <c r="W141" s="8">
        <v>0</v>
      </c>
      <c r="X141" s="8">
        <v>0</v>
      </c>
      <c r="Y141">
        <v>0</v>
      </c>
      <c r="Z141">
        <v>0</v>
      </c>
      <c r="AA141" s="4">
        <v>0</v>
      </c>
      <c r="AB141" s="54" t="e">
        <f>Table1[[#This Row],[ Received by dropbox]]/Table1[[#This Row],[Ballots Returned]]</f>
        <v>#DIV/0!</v>
      </c>
      <c r="AC141" s="54" t="e">
        <f>Table1[[#This Row],[Received by mail]]/Table1[[#This Row],[Ballots Returned]]</f>
        <v>#DIV/0!</v>
      </c>
      <c r="AD141" s="54" t="e">
        <f>Table1[[#This Row],[ Received by Email or Fax]]/Table1[[#This Row],[Ballots Returned]]</f>
        <v>#DIV/0!</v>
      </c>
    </row>
    <row r="142" spans="1:30">
      <c r="A142" t="s">
        <v>143</v>
      </c>
      <c r="B142" s="20">
        <v>45769</v>
      </c>
      <c r="C142" t="s">
        <v>258</v>
      </c>
      <c r="D142">
        <v>2025</v>
      </c>
      <c r="E142" s="8">
        <v>514</v>
      </c>
      <c r="F142" s="8">
        <v>26</v>
      </c>
      <c r="G142" s="8">
        <v>235</v>
      </c>
      <c r="H142" s="8">
        <v>517</v>
      </c>
      <c r="I142" s="8">
        <v>244</v>
      </c>
      <c r="J142" s="8">
        <v>235</v>
      </c>
      <c r="K142" s="8">
        <v>4</v>
      </c>
      <c r="L142" s="8">
        <v>0</v>
      </c>
      <c r="M142" s="8">
        <v>5</v>
      </c>
      <c r="N142" s="8">
        <v>1</v>
      </c>
      <c r="O142" s="8">
        <v>0</v>
      </c>
      <c r="P142" s="8">
        <v>4</v>
      </c>
      <c r="Q142" s="45">
        <f>P142/I142</f>
        <v>1.6393442622950821E-2</v>
      </c>
      <c r="R142" s="45">
        <f>Table1[[#This Row],[Ballots Rejected - Late Postmark]]/Table1[[#This Row],[Ballots Rejected]]</f>
        <v>0.8</v>
      </c>
      <c r="S142" s="8">
        <v>0</v>
      </c>
      <c r="T142" s="8">
        <v>0</v>
      </c>
      <c r="U142" s="8">
        <v>244</v>
      </c>
      <c r="V142" s="8">
        <v>235</v>
      </c>
      <c r="W142" s="8">
        <v>5</v>
      </c>
      <c r="X142" s="8">
        <v>510</v>
      </c>
      <c r="Y142">
        <v>81</v>
      </c>
      <c r="Z142">
        <v>163</v>
      </c>
      <c r="AA142" s="4">
        <v>0</v>
      </c>
      <c r="AB142" s="54">
        <f>Table1[[#This Row],[ Received by dropbox]]/Table1[[#This Row],[Ballots Returned]]</f>
        <v>0.33196721311475408</v>
      </c>
      <c r="AC142" s="54">
        <f>Table1[[#This Row],[Received by mail]]/Table1[[#This Row],[Ballots Returned]]</f>
        <v>0.66803278688524592</v>
      </c>
      <c r="AD142" s="54">
        <f>Table1[[#This Row],[ Received by Email or Fax]]/Table1[[#This Row],[Ballots Returned]]</f>
        <v>0</v>
      </c>
    </row>
    <row r="143" spans="1:30">
      <c r="A143" t="s">
        <v>145</v>
      </c>
      <c r="B143" s="20">
        <v>45769</v>
      </c>
      <c r="C143" t="s">
        <v>258</v>
      </c>
      <c r="D143">
        <v>2025</v>
      </c>
      <c r="E143" s="8">
        <v>3255</v>
      </c>
      <c r="F143" s="8">
        <v>139</v>
      </c>
      <c r="G143" s="8">
        <v>1328</v>
      </c>
      <c r="H143" s="8">
        <v>3295</v>
      </c>
      <c r="I143" s="8">
        <v>1346</v>
      </c>
      <c r="J143" s="8">
        <v>1328</v>
      </c>
      <c r="K143" s="8">
        <v>0</v>
      </c>
      <c r="L143" s="8">
        <v>0</v>
      </c>
      <c r="M143" s="8">
        <v>18</v>
      </c>
      <c r="N143" s="8">
        <v>5</v>
      </c>
      <c r="O143" s="8">
        <v>0</v>
      </c>
      <c r="P143" s="8">
        <v>10</v>
      </c>
      <c r="Q143" s="45">
        <f>P143/I143</f>
        <v>7.429420505200594E-3</v>
      </c>
      <c r="R143" s="45">
        <f>Table1[[#This Row],[Ballots Rejected - Late Postmark]]/Table1[[#This Row],[Ballots Rejected]]</f>
        <v>0.55555555555555558</v>
      </c>
      <c r="S143" s="8">
        <v>0</v>
      </c>
      <c r="T143" s="8">
        <v>3</v>
      </c>
      <c r="U143" s="8">
        <v>1342</v>
      </c>
      <c r="V143" s="8">
        <v>1324</v>
      </c>
      <c r="W143" s="8">
        <v>18</v>
      </c>
      <c r="X143" s="8">
        <v>3260</v>
      </c>
      <c r="Y143">
        <v>305</v>
      </c>
      <c r="Z143">
        <v>1041</v>
      </c>
      <c r="AA143" s="4">
        <v>0</v>
      </c>
      <c r="AB143" s="54">
        <f>Table1[[#This Row],[ Received by dropbox]]/Table1[[#This Row],[Ballots Returned]]</f>
        <v>0.22659732540861813</v>
      </c>
      <c r="AC143" s="54">
        <f>Table1[[#This Row],[Received by mail]]/Table1[[#This Row],[Ballots Returned]]</f>
        <v>0.7734026745913819</v>
      </c>
      <c r="AD143" s="54">
        <f>Table1[[#This Row],[ Received by Email or Fax]]/Table1[[#This Row],[Ballots Returned]]</f>
        <v>0</v>
      </c>
    </row>
    <row r="144" spans="1:30">
      <c r="A144" t="s">
        <v>147</v>
      </c>
      <c r="B144" s="20">
        <v>45769</v>
      </c>
      <c r="C144" t="s">
        <v>258</v>
      </c>
      <c r="D144">
        <v>2025</v>
      </c>
      <c r="E144" s="8">
        <v>6885</v>
      </c>
      <c r="F144" s="8">
        <v>338</v>
      </c>
      <c r="G144" s="8">
        <v>3685</v>
      </c>
      <c r="H144" s="8">
        <v>6921</v>
      </c>
      <c r="I144" s="8">
        <v>3719</v>
      </c>
      <c r="J144" s="8">
        <v>3685</v>
      </c>
      <c r="K144" s="8">
        <v>0</v>
      </c>
      <c r="L144" s="8">
        <v>0</v>
      </c>
      <c r="M144" s="8">
        <v>34</v>
      </c>
      <c r="N144" s="8">
        <v>9</v>
      </c>
      <c r="O144" s="8">
        <v>5</v>
      </c>
      <c r="P144" s="8">
        <v>20</v>
      </c>
      <c r="Q144" s="45">
        <f>P144/I144</f>
        <v>5.377789728421619E-3</v>
      </c>
      <c r="R144" s="45">
        <f>Table1[[#This Row],[Ballots Rejected - Late Postmark]]/Table1[[#This Row],[Ballots Rejected]]</f>
        <v>0.58823529411764708</v>
      </c>
      <c r="S144" s="8">
        <v>0</v>
      </c>
      <c r="T144" s="8">
        <v>0</v>
      </c>
      <c r="U144" s="8">
        <v>3709</v>
      </c>
      <c r="V144" s="8">
        <v>3675</v>
      </c>
      <c r="W144" s="8">
        <v>34</v>
      </c>
      <c r="X144" s="8">
        <v>6854</v>
      </c>
      <c r="Y144">
        <v>1627</v>
      </c>
      <c r="Z144">
        <v>2089</v>
      </c>
      <c r="AA144" s="4">
        <v>3</v>
      </c>
      <c r="AB144" s="54">
        <f>Table1[[#This Row],[ Received by dropbox]]/Table1[[#This Row],[Ballots Returned]]</f>
        <v>0.43748319440709871</v>
      </c>
      <c r="AC144" s="54">
        <f>Table1[[#This Row],[Received by mail]]/Table1[[#This Row],[Ballots Returned]]</f>
        <v>0.56171013713363804</v>
      </c>
      <c r="AD144" s="54">
        <f>Table1[[#This Row],[ Received by Email or Fax]]/Table1[[#This Row],[Ballots Returned]]</f>
        <v>8.0666845926324286E-4</v>
      </c>
    </row>
    <row r="145" spans="1:30">
      <c r="A145" t="s">
        <v>149</v>
      </c>
      <c r="B145" s="20">
        <v>45769</v>
      </c>
      <c r="C145" t="s">
        <v>258</v>
      </c>
      <c r="D145">
        <v>2025</v>
      </c>
      <c r="E145" s="8">
        <v>0</v>
      </c>
      <c r="F145" s="8">
        <v>0</v>
      </c>
      <c r="G145" s="8">
        <v>0</v>
      </c>
      <c r="H145" s="8">
        <v>0</v>
      </c>
      <c r="I145" s="8">
        <v>0</v>
      </c>
      <c r="J145" s="8">
        <v>0</v>
      </c>
      <c r="K145" s="8">
        <v>0</v>
      </c>
      <c r="L145" s="8">
        <v>0</v>
      </c>
      <c r="M145" s="8">
        <v>0</v>
      </c>
      <c r="N145" s="8">
        <v>0</v>
      </c>
      <c r="O145" s="8">
        <v>0</v>
      </c>
      <c r="P145" s="8">
        <v>0</v>
      </c>
      <c r="Q145" s="45"/>
      <c r="R145" s="45" t="e">
        <f>Table1[[#This Row],[Ballots Rejected - Late Postmark]]/Table1[[#This Row],[Ballots Rejected]]</f>
        <v>#DIV/0!</v>
      </c>
      <c r="S145" s="8">
        <v>0</v>
      </c>
      <c r="T145" s="8">
        <v>0</v>
      </c>
      <c r="U145" s="8">
        <v>0</v>
      </c>
      <c r="V145" s="8">
        <v>0</v>
      </c>
      <c r="W145" s="8">
        <v>0</v>
      </c>
      <c r="X145" s="8">
        <v>0</v>
      </c>
      <c r="Y145">
        <v>0</v>
      </c>
      <c r="Z145">
        <v>0</v>
      </c>
      <c r="AA145" s="4">
        <v>0</v>
      </c>
      <c r="AB145" s="54" t="e">
        <f>Table1[[#This Row],[ Received by dropbox]]/Table1[[#This Row],[Ballots Returned]]</f>
        <v>#DIV/0!</v>
      </c>
      <c r="AC145" s="54" t="e">
        <f>Table1[[#This Row],[Received by mail]]/Table1[[#This Row],[Ballots Returned]]</f>
        <v>#DIV/0!</v>
      </c>
      <c r="AD145" s="54" t="e">
        <f>Table1[[#This Row],[ Received by Email or Fax]]/Table1[[#This Row],[Ballots Returned]]</f>
        <v>#DIV/0!</v>
      </c>
    </row>
    <row r="146" spans="1:30">
      <c r="A146" t="s">
        <v>151</v>
      </c>
      <c r="B146" s="20">
        <v>45769</v>
      </c>
      <c r="C146" t="s">
        <v>258</v>
      </c>
      <c r="D146">
        <v>2025</v>
      </c>
      <c r="E146" s="8">
        <v>274966</v>
      </c>
      <c r="F146" s="8">
        <v>19944</v>
      </c>
      <c r="G146" s="8">
        <v>68381</v>
      </c>
      <c r="H146" s="8">
        <v>278968</v>
      </c>
      <c r="I146" s="8">
        <v>69175</v>
      </c>
      <c r="J146" s="8">
        <v>68381</v>
      </c>
      <c r="K146" s="8">
        <v>5</v>
      </c>
      <c r="L146" s="8">
        <v>0</v>
      </c>
      <c r="M146" s="8">
        <v>789</v>
      </c>
      <c r="N146" s="8">
        <v>75</v>
      </c>
      <c r="O146" s="8">
        <v>110</v>
      </c>
      <c r="P146" s="8">
        <v>591</v>
      </c>
      <c r="Q146" s="45">
        <f t="shared" ref="Q146:Q153" si="4">P146/I146</f>
        <v>8.5435489700036137E-3</v>
      </c>
      <c r="R146" s="45">
        <f>Table1[[#This Row],[Ballots Rejected - Late Postmark]]/Table1[[#This Row],[Ballots Rejected]]</f>
        <v>0.74904942965779464</v>
      </c>
      <c r="S146" s="8">
        <v>0</v>
      </c>
      <c r="T146" s="8">
        <v>13</v>
      </c>
      <c r="U146" s="8">
        <v>68708</v>
      </c>
      <c r="V146" s="8">
        <v>67919</v>
      </c>
      <c r="W146" s="8">
        <v>784</v>
      </c>
      <c r="X146" s="8">
        <v>272767</v>
      </c>
      <c r="Y146">
        <v>32676</v>
      </c>
      <c r="Z146">
        <v>36495</v>
      </c>
      <c r="AA146" s="4">
        <v>4</v>
      </c>
      <c r="AB146" s="54">
        <f>Table1[[#This Row],[ Received by dropbox]]/Table1[[#This Row],[Ballots Returned]]</f>
        <v>0.47236718467654498</v>
      </c>
      <c r="AC146" s="54">
        <f>Table1[[#This Row],[Received by mail]]/Table1[[#This Row],[Ballots Returned]]</f>
        <v>0.52757499096494398</v>
      </c>
      <c r="AD146" s="54">
        <f>Table1[[#This Row],[ Received by Email or Fax]]/Table1[[#This Row],[Ballots Returned]]</f>
        <v>5.782435851102277E-5</v>
      </c>
    </row>
    <row r="147" spans="1:30">
      <c r="A147" t="s">
        <v>153</v>
      </c>
      <c r="B147" s="20">
        <v>45769</v>
      </c>
      <c r="C147" t="s">
        <v>258</v>
      </c>
      <c r="D147">
        <v>2025</v>
      </c>
      <c r="E147" s="8">
        <v>4841</v>
      </c>
      <c r="F147" s="8">
        <v>207</v>
      </c>
      <c r="G147" s="8">
        <v>2141</v>
      </c>
      <c r="H147" s="8">
        <v>4986</v>
      </c>
      <c r="I147" s="8">
        <v>2181</v>
      </c>
      <c r="J147" s="8">
        <v>2141</v>
      </c>
      <c r="K147" s="8">
        <v>0</v>
      </c>
      <c r="L147" s="8">
        <v>0</v>
      </c>
      <c r="M147" s="8">
        <v>40</v>
      </c>
      <c r="N147" s="8">
        <v>5</v>
      </c>
      <c r="O147" s="8">
        <v>6</v>
      </c>
      <c r="P147" s="8">
        <v>29</v>
      </c>
      <c r="Q147" s="45">
        <f t="shared" si="4"/>
        <v>1.3296652911508482E-2</v>
      </c>
      <c r="R147" s="45">
        <f>Table1[[#This Row],[Ballots Rejected - Late Postmark]]/Table1[[#This Row],[Ballots Rejected]]</f>
        <v>0.72499999999999998</v>
      </c>
      <c r="S147" s="8">
        <v>0</v>
      </c>
      <c r="T147" s="8">
        <v>0</v>
      </c>
      <c r="U147" s="8">
        <v>2168</v>
      </c>
      <c r="V147" s="8">
        <v>2128</v>
      </c>
      <c r="W147" s="8">
        <v>40</v>
      </c>
      <c r="X147" s="8">
        <v>4820</v>
      </c>
      <c r="Y147">
        <v>686</v>
      </c>
      <c r="Z147">
        <v>1491</v>
      </c>
      <c r="AA147" s="4">
        <v>4</v>
      </c>
      <c r="AB147" s="54">
        <f>Table1[[#This Row],[ Received by dropbox]]/Table1[[#This Row],[Ballots Returned]]</f>
        <v>0.31453461714809722</v>
      </c>
      <c r="AC147" s="54">
        <f>Table1[[#This Row],[Received by mail]]/Table1[[#This Row],[Ballots Returned]]</f>
        <v>0.68363136176066019</v>
      </c>
      <c r="AD147" s="54">
        <f>Table1[[#This Row],[ Received by Email or Fax]]/Table1[[#This Row],[Ballots Returned]]</f>
        <v>1.8340210912425492E-3</v>
      </c>
    </row>
    <row r="148" spans="1:30">
      <c r="A148" t="s">
        <v>155</v>
      </c>
      <c r="B148" s="20">
        <v>45769</v>
      </c>
      <c r="C148" t="s">
        <v>258</v>
      </c>
      <c r="D148">
        <v>2025</v>
      </c>
      <c r="E148" s="8">
        <v>18836</v>
      </c>
      <c r="F148" s="8">
        <v>885</v>
      </c>
      <c r="G148" s="8">
        <v>9108</v>
      </c>
      <c r="H148" s="8">
        <v>19096</v>
      </c>
      <c r="I148" s="8">
        <v>9190</v>
      </c>
      <c r="J148" s="8">
        <v>9108</v>
      </c>
      <c r="K148" s="8">
        <v>0</v>
      </c>
      <c r="L148" s="8">
        <v>0</v>
      </c>
      <c r="M148" s="8">
        <v>82</v>
      </c>
      <c r="N148" s="8">
        <v>13</v>
      </c>
      <c r="O148" s="8">
        <v>20</v>
      </c>
      <c r="P148" s="8">
        <v>47</v>
      </c>
      <c r="Q148" s="45">
        <f t="shared" si="4"/>
        <v>5.114254624591948E-3</v>
      </c>
      <c r="R148" s="45">
        <f>Table1[[#This Row],[Ballots Rejected - Late Postmark]]/Table1[[#This Row],[Ballots Rejected]]</f>
        <v>0.57317073170731703</v>
      </c>
      <c r="S148" s="8">
        <v>0</v>
      </c>
      <c r="T148" s="8">
        <v>2</v>
      </c>
      <c r="U148" s="8">
        <v>9057</v>
      </c>
      <c r="V148" s="8">
        <v>8976</v>
      </c>
      <c r="W148" s="8">
        <v>81</v>
      </c>
      <c r="X148" s="8">
        <v>18123</v>
      </c>
      <c r="Y148">
        <v>5533</v>
      </c>
      <c r="Z148">
        <v>3645</v>
      </c>
      <c r="AA148" s="4">
        <v>12</v>
      </c>
      <c r="AB148" s="54">
        <f>Table1[[#This Row],[ Received by dropbox]]/Table1[[#This Row],[Ballots Returned]]</f>
        <v>0.60206746463547334</v>
      </c>
      <c r="AC148" s="54">
        <f>Table1[[#This Row],[Received by mail]]/Table1[[#This Row],[Ballots Returned]]</f>
        <v>0.39662676822633297</v>
      </c>
      <c r="AD148" s="54">
        <f>Table1[[#This Row],[ Received by Email or Fax]]/Table1[[#This Row],[Ballots Returned]]</f>
        <v>1.3057671381936887E-3</v>
      </c>
    </row>
    <row r="149" spans="1:30">
      <c r="A149" t="s">
        <v>157</v>
      </c>
      <c r="B149" s="20">
        <v>45769</v>
      </c>
      <c r="C149" t="s">
        <v>258</v>
      </c>
      <c r="D149">
        <v>2025</v>
      </c>
      <c r="E149" s="8">
        <v>9377</v>
      </c>
      <c r="F149" s="8">
        <v>382</v>
      </c>
      <c r="G149" s="8">
        <v>3306</v>
      </c>
      <c r="H149" s="8">
        <v>9551</v>
      </c>
      <c r="I149" s="8">
        <v>3363</v>
      </c>
      <c r="J149" s="8">
        <v>3306</v>
      </c>
      <c r="K149" s="8">
        <v>1</v>
      </c>
      <c r="L149" s="8">
        <v>0</v>
      </c>
      <c r="M149" s="8">
        <v>56</v>
      </c>
      <c r="N149" s="8">
        <v>8</v>
      </c>
      <c r="O149" s="8">
        <v>18</v>
      </c>
      <c r="P149" s="8">
        <v>28</v>
      </c>
      <c r="Q149" s="45">
        <f t="shared" si="4"/>
        <v>8.3258994944989586E-3</v>
      </c>
      <c r="R149" s="45">
        <f>Table1[[#This Row],[Ballots Rejected - Late Postmark]]/Table1[[#This Row],[Ballots Rejected]]</f>
        <v>0.5</v>
      </c>
      <c r="S149" s="8">
        <v>0</v>
      </c>
      <c r="T149" s="8">
        <v>2</v>
      </c>
      <c r="U149" s="8">
        <v>3341</v>
      </c>
      <c r="V149" s="8">
        <v>3284</v>
      </c>
      <c r="W149" s="8">
        <v>56</v>
      </c>
      <c r="X149" s="8">
        <v>9356</v>
      </c>
      <c r="Y149">
        <v>1984</v>
      </c>
      <c r="Z149">
        <v>1376</v>
      </c>
      <c r="AA149" s="4">
        <v>3</v>
      </c>
      <c r="AB149" s="54">
        <f>Table1[[#This Row],[ Received by dropbox]]/Table1[[#This Row],[Ballots Returned]]</f>
        <v>0.58994944989592624</v>
      </c>
      <c r="AC149" s="54">
        <f>Table1[[#This Row],[Received by mail]]/Table1[[#This Row],[Ballots Returned]]</f>
        <v>0.40915848944394884</v>
      </c>
      <c r="AD149" s="54">
        <f>Table1[[#This Row],[ Received by Email or Fax]]/Table1[[#This Row],[Ballots Returned]]</f>
        <v>8.9206066012488853E-4</v>
      </c>
    </row>
    <row r="150" spans="1:30">
      <c r="A150" t="s">
        <v>159</v>
      </c>
      <c r="B150" s="20">
        <v>45769</v>
      </c>
      <c r="C150" t="s">
        <v>258</v>
      </c>
      <c r="D150">
        <v>2025</v>
      </c>
      <c r="E150" s="8">
        <v>36756</v>
      </c>
      <c r="F150" s="8">
        <v>1527</v>
      </c>
      <c r="G150" s="8">
        <v>15673</v>
      </c>
      <c r="H150" s="8">
        <v>37072</v>
      </c>
      <c r="I150" s="8">
        <v>15831</v>
      </c>
      <c r="J150" s="8">
        <v>15673</v>
      </c>
      <c r="K150" s="8">
        <v>0</v>
      </c>
      <c r="L150" s="8">
        <v>0</v>
      </c>
      <c r="M150" s="8">
        <v>158</v>
      </c>
      <c r="N150" s="8">
        <v>9</v>
      </c>
      <c r="O150" s="8">
        <v>33</v>
      </c>
      <c r="P150" s="8">
        <v>110</v>
      </c>
      <c r="Q150" s="45">
        <f t="shared" si="4"/>
        <v>6.9483923946686878E-3</v>
      </c>
      <c r="R150" s="45">
        <f>Table1[[#This Row],[Ballots Rejected - Late Postmark]]/Table1[[#This Row],[Ballots Rejected]]</f>
        <v>0.69620253164556967</v>
      </c>
      <c r="S150" s="8">
        <v>0</v>
      </c>
      <c r="T150" s="8">
        <v>6</v>
      </c>
      <c r="U150" s="8">
        <v>15779</v>
      </c>
      <c r="V150" s="8">
        <v>15621</v>
      </c>
      <c r="W150" s="8">
        <v>158</v>
      </c>
      <c r="X150" s="8">
        <v>36356</v>
      </c>
      <c r="Y150">
        <v>9077</v>
      </c>
      <c r="Z150">
        <v>6735</v>
      </c>
      <c r="AA150" s="4">
        <v>19</v>
      </c>
      <c r="AB150" s="54">
        <f>Table1[[#This Row],[ Received by dropbox]]/Table1[[#This Row],[Ballots Returned]]</f>
        <v>0.57336870696734255</v>
      </c>
      <c r="AC150" s="54">
        <f>Table1[[#This Row],[Received by mail]]/Table1[[#This Row],[Ballots Returned]]</f>
        <v>0.42543111616448742</v>
      </c>
      <c r="AD150" s="54">
        <f>Table1[[#This Row],[ Received by Email or Fax]]/Table1[[#This Row],[Ballots Returned]]</f>
        <v>1.2001768681700461E-3</v>
      </c>
    </row>
    <row r="151" spans="1:30">
      <c r="A151" t="s">
        <v>161</v>
      </c>
      <c r="B151" s="20">
        <v>45769</v>
      </c>
      <c r="C151" t="s">
        <v>258</v>
      </c>
      <c r="D151">
        <v>2025</v>
      </c>
      <c r="E151" s="8">
        <v>19998</v>
      </c>
      <c r="F151" s="8">
        <v>867</v>
      </c>
      <c r="G151" s="8">
        <v>7034</v>
      </c>
      <c r="H151" s="8">
        <v>20188</v>
      </c>
      <c r="I151" s="8">
        <v>7106</v>
      </c>
      <c r="J151" s="8">
        <v>7034</v>
      </c>
      <c r="K151" s="8">
        <v>0</v>
      </c>
      <c r="L151" s="8">
        <v>0</v>
      </c>
      <c r="M151" s="8">
        <v>72</v>
      </c>
      <c r="N151" s="8">
        <v>10</v>
      </c>
      <c r="O151" s="8">
        <v>5</v>
      </c>
      <c r="P151" s="8">
        <v>57</v>
      </c>
      <c r="Q151" s="45">
        <f t="shared" si="4"/>
        <v>8.0213903743315516E-3</v>
      </c>
      <c r="R151" s="45">
        <f>Table1[[#This Row],[Ballots Rejected - Late Postmark]]/Table1[[#This Row],[Ballots Rejected]]</f>
        <v>0.79166666666666663</v>
      </c>
      <c r="S151" s="8">
        <v>0</v>
      </c>
      <c r="T151" s="8">
        <v>0</v>
      </c>
      <c r="U151" s="8">
        <v>7053</v>
      </c>
      <c r="V151" s="8">
        <v>6982</v>
      </c>
      <c r="W151" s="8">
        <v>71</v>
      </c>
      <c r="X151" s="8">
        <v>19789</v>
      </c>
      <c r="Y151">
        <v>1981</v>
      </c>
      <c r="Z151">
        <v>5120</v>
      </c>
      <c r="AA151" s="4">
        <v>5</v>
      </c>
      <c r="AB151" s="54">
        <f>Table1[[#This Row],[ Received by dropbox]]/Table1[[#This Row],[Ballots Returned]]</f>
        <v>0.27877849704475094</v>
      </c>
      <c r="AC151" s="54">
        <f>Table1[[#This Row],[Received by mail]]/Table1[[#This Row],[Ballots Returned]]</f>
        <v>0.72051787222065855</v>
      </c>
      <c r="AD151" s="54">
        <f>Table1[[#This Row],[ Received by Email or Fax]]/Table1[[#This Row],[Ballots Returned]]</f>
        <v>7.0363073459048687E-4</v>
      </c>
    </row>
    <row r="152" spans="1:30">
      <c r="A152" t="s">
        <v>163</v>
      </c>
      <c r="B152" s="20">
        <v>45769</v>
      </c>
      <c r="C152" t="s">
        <v>258</v>
      </c>
      <c r="D152">
        <v>2025</v>
      </c>
      <c r="E152" s="8">
        <v>3318</v>
      </c>
      <c r="F152" s="8">
        <v>230</v>
      </c>
      <c r="G152" s="8">
        <v>1359</v>
      </c>
      <c r="H152" s="8">
        <v>3330</v>
      </c>
      <c r="I152" s="8">
        <v>1382</v>
      </c>
      <c r="J152" s="8">
        <v>1359</v>
      </c>
      <c r="K152" s="8">
        <v>0</v>
      </c>
      <c r="L152" s="8">
        <v>0</v>
      </c>
      <c r="M152" s="8">
        <v>23</v>
      </c>
      <c r="N152" s="8">
        <v>3</v>
      </c>
      <c r="O152" s="8">
        <v>3</v>
      </c>
      <c r="P152" s="8">
        <v>17</v>
      </c>
      <c r="Q152" s="45">
        <f t="shared" si="4"/>
        <v>1.2301013024602027E-2</v>
      </c>
      <c r="R152" s="45">
        <f>Table1[[#This Row],[Ballots Rejected - Late Postmark]]/Table1[[#This Row],[Ballots Rejected]]</f>
        <v>0.73913043478260865</v>
      </c>
      <c r="S152" s="8">
        <v>0</v>
      </c>
      <c r="T152" s="8">
        <v>0</v>
      </c>
      <c r="U152" s="8">
        <v>1377</v>
      </c>
      <c r="V152" s="8">
        <v>1356</v>
      </c>
      <c r="W152" s="8">
        <v>21</v>
      </c>
      <c r="X152" s="8">
        <v>3276</v>
      </c>
      <c r="Y152">
        <v>331</v>
      </c>
      <c r="Z152">
        <v>1046</v>
      </c>
      <c r="AA152" s="4">
        <v>5</v>
      </c>
      <c r="AB152" s="54">
        <f>Table1[[#This Row],[ Received by dropbox]]/Table1[[#This Row],[Ballots Returned]]</f>
        <v>0.23950795947901593</v>
      </c>
      <c r="AC152" s="54">
        <f>Table1[[#This Row],[Received by mail]]/Table1[[#This Row],[Ballots Returned]]</f>
        <v>0.75687409551374818</v>
      </c>
      <c r="AD152" s="54">
        <f>Table1[[#This Row],[ Received by Email or Fax]]/Table1[[#This Row],[Ballots Returned]]</f>
        <v>3.6179450072358899E-3</v>
      </c>
    </row>
    <row r="153" spans="1:30">
      <c r="A153" t="s">
        <v>166</v>
      </c>
      <c r="B153" s="20">
        <v>45769</v>
      </c>
      <c r="C153" t="s">
        <v>258</v>
      </c>
      <c r="D153">
        <v>2025</v>
      </c>
      <c r="E153" s="8">
        <v>18877</v>
      </c>
      <c r="F153" s="8">
        <v>1461</v>
      </c>
      <c r="G153" s="8">
        <v>5523</v>
      </c>
      <c r="H153" s="8">
        <v>19255</v>
      </c>
      <c r="I153" s="8">
        <v>5589</v>
      </c>
      <c r="J153" s="8">
        <v>5523</v>
      </c>
      <c r="K153" s="8">
        <v>0</v>
      </c>
      <c r="L153" s="8">
        <v>0</v>
      </c>
      <c r="M153" s="8">
        <v>66</v>
      </c>
      <c r="N153" s="8">
        <v>11</v>
      </c>
      <c r="O153" s="8">
        <v>7</v>
      </c>
      <c r="P153" s="8">
        <v>44</v>
      </c>
      <c r="Q153" s="45">
        <f t="shared" si="4"/>
        <v>7.8726069064233312E-3</v>
      </c>
      <c r="R153" s="45">
        <f>Table1[[#This Row],[Ballots Rejected - Late Postmark]]/Table1[[#This Row],[Ballots Rejected]]</f>
        <v>0.66666666666666663</v>
      </c>
      <c r="S153" s="8">
        <v>0</v>
      </c>
      <c r="T153" s="8">
        <v>4</v>
      </c>
      <c r="U153" s="8">
        <v>5513</v>
      </c>
      <c r="V153" s="8">
        <v>5447</v>
      </c>
      <c r="W153" s="8">
        <v>66</v>
      </c>
      <c r="X153" s="8">
        <v>18562</v>
      </c>
      <c r="Y153">
        <v>2583</v>
      </c>
      <c r="Z153">
        <v>3002</v>
      </c>
      <c r="AA153" s="4">
        <v>4</v>
      </c>
      <c r="AB153" s="54">
        <f>Table1[[#This Row],[ Received by dropbox]]/Table1[[#This Row],[Ballots Returned]]</f>
        <v>0.46215780998389694</v>
      </c>
      <c r="AC153" s="54">
        <f>Table1[[#This Row],[Received by mail]]/Table1[[#This Row],[Ballots Returned]]</f>
        <v>0.5371264984791555</v>
      </c>
      <c r="AD153" s="54">
        <f>Table1[[#This Row],[ Received by Email or Fax]]/Table1[[#This Row],[Ballots Returned]]</f>
        <v>7.1569153694757556E-4</v>
      </c>
    </row>
    <row r="154" spans="1:30">
      <c r="A154" t="s">
        <v>168</v>
      </c>
      <c r="B154" s="20">
        <v>45769</v>
      </c>
      <c r="C154" t="s">
        <v>258</v>
      </c>
      <c r="D154">
        <v>2025</v>
      </c>
      <c r="E154" s="8">
        <v>0</v>
      </c>
      <c r="F154" s="8">
        <v>0</v>
      </c>
      <c r="G154" s="8">
        <v>0</v>
      </c>
      <c r="H154" s="8">
        <v>0</v>
      </c>
      <c r="I154" s="8">
        <v>0</v>
      </c>
      <c r="J154" s="8">
        <v>0</v>
      </c>
      <c r="K154" s="8">
        <v>0</v>
      </c>
      <c r="L154" s="8">
        <v>0</v>
      </c>
      <c r="M154" s="8">
        <v>0</v>
      </c>
      <c r="N154" s="8">
        <v>0</v>
      </c>
      <c r="O154" s="8">
        <v>0</v>
      </c>
      <c r="P154" s="8">
        <v>0</v>
      </c>
      <c r="Q154" s="45"/>
      <c r="R154" s="45" t="e">
        <f>Table1[[#This Row],[Ballots Rejected - Late Postmark]]/Table1[[#This Row],[Ballots Rejected]]</f>
        <v>#DIV/0!</v>
      </c>
      <c r="S154" s="8">
        <v>0</v>
      </c>
      <c r="T154" s="8">
        <v>0</v>
      </c>
      <c r="U154" s="8">
        <v>0</v>
      </c>
      <c r="V154" s="8">
        <v>0</v>
      </c>
      <c r="W154" s="8">
        <v>0</v>
      </c>
      <c r="X154" s="8">
        <v>0</v>
      </c>
      <c r="Y154">
        <v>0</v>
      </c>
      <c r="Z154">
        <v>0</v>
      </c>
      <c r="AA154" s="4">
        <v>0</v>
      </c>
      <c r="AB154" s="54" t="e">
        <f>Table1[[#This Row],[ Received by dropbox]]/Table1[[#This Row],[Ballots Returned]]</f>
        <v>#DIV/0!</v>
      </c>
      <c r="AC154" s="54" t="e">
        <f>Table1[[#This Row],[Received by mail]]/Table1[[#This Row],[Ballots Returned]]</f>
        <v>#DIV/0!</v>
      </c>
      <c r="AD154" s="54" t="e">
        <f>Table1[[#This Row],[ Received by Email or Fax]]/Table1[[#This Row],[Ballots Returned]]</f>
        <v>#DIV/0!</v>
      </c>
    </row>
    <row r="155" spans="1:30">
      <c r="A155" t="s">
        <v>170</v>
      </c>
      <c r="B155" s="20">
        <v>45769</v>
      </c>
      <c r="C155" t="s">
        <v>258</v>
      </c>
      <c r="D155">
        <v>2025</v>
      </c>
      <c r="E155" s="8">
        <v>1354</v>
      </c>
      <c r="F155" s="8">
        <v>75</v>
      </c>
      <c r="G155" s="8">
        <v>491</v>
      </c>
      <c r="H155" s="8">
        <v>1372</v>
      </c>
      <c r="I155" s="8">
        <v>497</v>
      </c>
      <c r="J155" s="8">
        <v>491</v>
      </c>
      <c r="K155" s="8">
        <v>2</v>
      </c>
      <c r="L155" s="8">
        <v>0</v>
      </c>
      <c r="M155" s="8">
        <v>4</v>
      </c>
      <c r="N155" s="8">
        <v>0</v>
      </c>
      <c r="O155" s="8">
        <v>0</v>
      </c>
      <c r="P155" s="8">
        <v>4</v>
      </c>
      <c r="Q155" s="45">
        <f>P155/I155</f>
        <v>8.0482897384305842E-3</v>
      </c>
      <c r="R155" s="45">
        <f>Table1[[#This Row],[Ballots Rejected - Late Postmark]]/Table1[[#This Row],[Ballots Rejected]]</f>
        <v>1</v>
      </c>
      <c r="S155" s="8">
        <v>0</v>
      </c>
      <c r="T155" s="8">
        <v>0</v>
      </c>
      <c r="U155" s="8">
        <v>496</v>
      </c>
      <c r="V155" s="8">
        <v>490</v>
      </c>
      <c r="W155" s="8">
        <v>4</v>
      </c>
      <c r="X155" s="8">
        <v>1359</v>
      </c>
      <c r="Y155">
        <v>299</v>
      </c>
      <c r="Z155">
        <v>198</v>
      </c>
      <c r="AA155" s="4">
        <v>0</v>
      </c>
      <c r="AB155" s="54">
        <f>Table1[[#This Row],[ Received by dropbox]]/Table1[[#This Row],[Ballots Returned]]</f>
        <v>0.60160965794768617</v>
      </c>
      <c r="AC155" s="54">
        <f>Table1[[#This Row],[Received by mail]]/Table1[[#This Row],[Ballots Returned]]</f>
        <v>0.39839034205231388</v>
      </c>
      <c r="AD155" s="54">
        <f>Table1[[#This Row],[ Received by Email or Fax]]/Table1[[#This Row],[Ballots Returned]]</f>
        <v>0</v>
      </c>
    </row>
    <row r="156" spans="1:30">
      <c r="A156" t="s">
        <v>172</v>
      </c>
      <c r="B156" s="20">
        <v>45769</v>
      </c>
      <c r="C156" t="s">
        <v>258</v>
      </c>
      <c r="D156">
        <v>2025</v>
      </c>
      <c r="E156" s="8">
        <v>0</v>
      </c>
      <c r="F156" s="8">
        <v>0</v>
      </c>
      <c r="G156" s="8">
        <v>0</v>
      </c>
      <c r="H156" s="8">
        <v>0</v>
      </c>
      <c r="I156" s="8">
        <v>0</v>
      </c>
      <c r="J156" s="8">
        <v>0</v>
      </c>
      <c r="K156" s="8">
        <v>0</v>
      </c>
      <c r="L156" s="8">
        <v>0</v>
      </c>
      <c r="M156" s="8">
        <v>0</v>
      </c>
      <c r="N156" s="8">
        <v>0</v>
      </c>
      <c r="O156" s="8">
        <v>0</v>
      </c>
      <c r="P156" s="8">
        <v>0</v>
      </c>
      <c r="Q156" s="45"/>
      <c r="R156" s="45" t="e">
        <f>Table1[[#This Row],[Ballots Rejected - Late Postmark]]/Table1[[#This Row],[Ballots Rejected]]</f>
        <v>#DIV/0!</v>
      </c>
      <c r="S156" s="8">
        <v>0</v>
      </c>
      <c r="T156" s="8">
        <v>0</v>
      </c>
      <c r="U156" s="8">
        <v>0</v>
      </c>
      <c r="V156" s="8">
        <v>0</v>
      </c>
      <c r="W156" s="8">
        <v>0</v>
      </c>
      <c r="X156" s="8">
        <v>0</v>
      </c>
      <c r="Y156">
        <v>0</v>
      </c>
      <c r="Z156">
        <v>0</v>
      </c>
      <c r="AA156" s="4">
        <v>0</v>
      </c>
      <c r="AB156" s="54" t="e">
        <f>Table1[[#This Row],[ Received by dropbox]]/Table1[[#This Row],[Ballots Returned]]</f>
        <v>#DIV/0!</v>
      </c>
      <c r="AC156" s="54" t="e">
        <f>Table1[[#This Row],[Received by mail]]/Table1[[#This Row],[Ballots Returned]]</f>
        <v>#DIV/0!</v>
      </c>
      <c r="AD156" s="54" t="e">
        <f>Table1[[#This Row],[ Received by Email or Fax]]/Table1[[#This Row],[Ballots Returned]]</f>
        <v>#DIV/0!</v>
      </c>
    </row>
    <row r="157" spans="1:30">
      <c r="A157" t="s">
        <v>174</v>
      </c>
      <c r="B157" s="20">
        <v>45769</v>
      </c>
      <c r="C157" t="s">
        <v>258</v>
      </c>
      <c r="D157">
        <v>2025</v>
      </c>
      <c r="E157" s="8">
        <v>0</v>
      </c>
      <c r="F157" s="8">
        <v>0</v>
      </c>
      <c r="G157" s="8">
        <v>0</v>
      </c>
      <c r="H157" s="8">
        <v>0</v>
      </c>
      <c r="I157" s="8">
        <v>0</v>
      </c>
      <c r="J157" s="8">
        <v>0</v>
      </c>
      <c r="K157" s="8">
        <v>0</v>
      </c>
      <c r="L157" s="8">
        <v>0</v>
      </c>
      <c r="M157" s="8">
        <v>0</v>
      </c>
      <c r="N157" s="8">
        <v>0</v>
      </c>
      <c r="O157" s="8">
        <v>0</v>
      </c>
      <c r="P157" s="8">
        <v>0</v>
      </c>
      <c r="Q157" s="45"/>
      <c r="R157" s="45" t="e">
        <f>Table1[[#This Row],[Ballots Rejected - Late Postmark]]/Table1[[#This Row],[Ballots Rejected]]</f>
        <v>#DIV/0!</v>
      </c>
      <c r="S157" s="8">
        <v>0</v>
      </c>
      <c r="T157" s="8">
        <v>0</v>
      </c>
      <c r="U157" s="8">
        <v>0</v>
      </c>
      <c r="V157" s="8">
        <v>0</v>
      </c>
      <c r="W157" s="8">
        <v>0</v>
      </c>
      <c r="X157" s="8">
        <v>0</v>
      </c>
      <c r="Y157">
        <v>0</v>
      </c>
      <c r="Z157">
        <v>0</v>
      </c>
      <c r="AA157" s="4">
        <v>0</v>
      </c>
      <c r="AB157" s="54" t="e">
        <f>Table1[[#This Row],[ Received by dropbox]]/Table1[[#This Row],[Ballots Returned]]</f>
        <v>#DIV/0!</v>
      </c>
      <c r="AC157" s="54" t="e">
        <f>Table1[[#This Row],[Received by mail]]/Table1[[#This Row],[Ballots Returned]]</f>
        <v>#DIV/0!</v>
      </c>
      <c r="AD157" s="54" t="e">
        <f>Table1[[#This Row],[ Received by Email or Fax]]/Table1[[#This Row],[Ballots Returned]]</f>
        <v>#DIV/0!</v>
      </c>
    </row>
    <row r="158" spans="1:30">
      <c r="A158" t="s">
        <v>176</v>
      </c>
      <c r="B158" s="20">
        <v>45769</v>
      </c>
      <c r="C158" t="s">
        <v>258</v>
      </c>
      <c r="D158">
        <v>2025</v>
      </c>
      <c r="E158" s="8">
        <v>133693</v>
      </c>
      <c r="F158" s="8">
        <v>6268</v>
      </c>
      <c r="G158" s="8">
        <v>27431</v>
      </c>
      <c r="H158" s="8">
        <v>135369</v>
      </c>
      <c r="I158" s="8">
        <v>27927</v>
      </c>
      <c r="J158" s="8">
        <v>27431</v>
      </c>
      <c r="K158" s="8">
        <v>0</v>
      </c>
      <c r="L158" s="8">
        <v>0</v>
      </c>
      <c r="M158" s="8">
        <v>496</v>
      </c>
      <c r="N158" s="8">
        <v>84</v>
      </c>
      <c r="O158" s="8">
        <v>14</v>
      </c>
      <c r="P158" s="8">
        <v>387</v>
      </c>
      <c r="Q158" s="45">
        <f t="shared" ref="Q158:Q165" si="5">P158/I158</f>
        <v>1.3857557202707057E-2</v>
      </c>
      <c r="R158" s="45">
        <f>Table1[[#This Row],[Ballots Rejected - Late Postmark]]/Table1[[#This Row],[Ballots Rejected]]</f>
        <v>0.780241935483871</v>
      </c>
      <c r="S158" s="8">
        <v>0</v>
      </c>
      <c r="T158" s="8">
        <v>11</v>
      </c>
      <c r="U158" s="8">
        <v>27800</v>
      </c>
      <c r="V158" s="8">
        <v>27304</v>
      </c>
      <c r="W158" s="8">
        <v>496</v>
      </c>
      <c r="X158" s="8">
        <v>133862</v>
      </c>
      <c r="Y158">
        <v>6310</v>
      </c>
      <c r="Z158">
        <v>21605</v>
      </c>
      <c r="AA158" s="4">
        <v>12</v>
      </c>
      <c r="AB158" s="54">
        <f>Table1[[#This Row],[ Received by dropbox]]/Table1[[#This Row],[Ballots Returned]]</f>
        <v>0.22594621692269129</v>
      </c>
      <c r="AC158" s="54">
        <f>Table1[[#This Row],[Received by mail]]/Table1[[#This Row],[Ballots Returned]]</f>
        <v>0.77362409138110078</v>
      </c>
      <c r="AD158" s="54">
        <f>Table1[[#This Row],[ Received by Email or Fax]]/Table1[[#This Row],[Ballots Returned]]</f>
        <v>4.2969169620797078E-4</v>
      </c>
    </row>
    <row r="159" spans="1:30">
      <c r="A159" s="8" t="s">
        <v>178</v>
      </c>
      <c r="B159" s="19">
        <v>45769</v>
      </c>
      <c r="C159" s="8" t="s">
        <v>258</v>
      </c>
      <c r="D159" s="10">
        <v>2025</v>
      </c>
      <c r="E159" s="8">
        <v>2152669</v>
      </c>
      <c r="F159" s="8">
        <v>145896</v>
      </c>
      <c r="G159" s="8">
        <v>2008798</v>
      </c>
      <c r="H159" s="8">
        <v>2185607</v>
      </c>
      <c r="I159" s="8">
        <v>584506</v>
      </c>
      <c r="J159" s="8">
        <v>576495</v>
      </c>
      <c r="K159" s="8">
        <v>18</v>
      </c>
      <c r="L159" s="8">
        <v>1</v>
      </c>
      <c r="M159" s="8">
        <v>7994</v>
      </c>
      <c r="N159" s="8">
        <v>1266</v>
      </c>
      <c r="O159" s="8">
        <v>1196</v>
      </c>
      <c r="P159" s="8">
        <v>5437</v>
      </c>
      <c r="Q159" s="45">
        <f t="shared" si="5"/>
        <v>9.3018720081573161E-3</v>
      </c>
      <c r="R159" s="45">
        <f>Table1[[#This Row],[Ballots Rejected - Late Postmark]]/Table1[[#This Row],[Ballots Rejected]]</f>
        <v>0.68013510132599453</v>
      </c>
      <c r="S159" s="8">
        <v>0</v>
      </c>
      <c r="T159" s="8">
        <v>95</v>
      </c>
      <c r="U159" s="8">
        <v>580089</v>
      </c>
      <c r="V159" s="8">
        <v>572106</v>
      </c>
      <c r="W159" s="8">
        <v>7966</v>
      </c>
      <c r="X159" s="8">
        <v>2130663</v>
      </c>
      <c r="Y159">
        <v>260551</v>
      </c>
      <c r="Z159">
        <v>322711</v>
      </c>
      <c r="AA159" s="21">
        <v>1244</v>
      </c>
      <c r="AB159" s="54">
        <f>Table1[[#This Row],[ Received by dropbox]]/Table1[[#This Row],[Ballots Returned]]</f>
        <v>0.44576274666128318</v>
      </c>
      <c r="AC159" s="54">
        <f>Table1[[#This Row],[Received by mail]]/Table1[[#This Row],[Ballots Returned]]</f>
        <v>0.55210896038706192</v>
      </c>
      <c r="AD159" s="54">
        <f>Table1[[#This Row],[ Received by Email or Fax]]/Table1[[#This Row],[Ballots Returned]]</f>
        <v>2.128292951654902E-3</v>
      </c>
    </row>
    <row r="160" spans="1:30">
      <c r="A160" s="8" t="s">
        <v>98</v>
      </c>
      <c r="B160" s="19">
        <v>45699</v>
      </c>
      <c r="C160" s="8" t="s">
        <v>99</v>
      </c>
      <c r="D160" s="10">
        <v>2025</v>
      </c>
      <c r="E160" s="8">
        <v>88</v>
      </c>
      <c r="F160" s="8">
        <v>5</v>
      </c>
      <c r="G160" s="8">
        <v>28</v>
      </c>
      <c r="H160" s="8">
        <v>90</v>
      </c>
      <c r="I160" s="8">
        <v>29</v>
      </c>
      <c r="J160" s="8">
        <v>28</v>
      </c>
      <c r="K160" s="8">
        <v>0</v>
      </c>
      <c r="L160" s="8">
        <v>0</v>
      </c>
      <c r="M160" s="8">
        <v>1</v>
      </c>
      <c r="N160" s="8">
        <v>1</v>
      </c>
      <c r="O160" s="8">
        <v>0</v>
      </c>
      <c r="P160" s="8">
        <v>0</v>
      </c>
      <c r="Q160" s="45">
        <f t="shared" si="5"/>
        <v>0</v>
      </c>
      <c r="R160" s="45">
        <f>Table1[[#This Row],[Ballots Rejected - Late Postmark]]/Table1[[#This Row],[Ballots Rejected]]</f>
        <v>0</v>
      </c>
      <c r="S160" s="8">
        <v>0</v>
      </c>
      <c r="T160" s="8">
        <v>0</v>
      </c>
      <c r="U160" s="8">
        <v>29</v>
      </c>
      <c r="V160" s="8">
        <v>28</v>
      </c>
      <c r="W160" s="8">
        <v>1</v>
      </c>
      <c r="X160" s="8">
        <v>87</v>
      </c>
      <c r="Y160">
        <v>4</v>
      </c>
      <c r="Z160">
        <v>25</v>
      </c>
      <c r="AA160" s="8">
        <v>0</v>
      </c>
      <c r="AB160" s="54">
        <f>Table1[[#This Row],[ Received by dropbox]]/Table1[[#This Row],[Ballots Returned]]</f>
        <v>0.13793103448275862</v>
      </c>
      <c r="AC160" s="54">
        <f>Table1[[#This Row],[Received by mail]]/Table1[[#This Row],[Ballots Returned]]</f>
        <v>0.86206896551724133</v>
      </c>
      <c r="AD160" s="54">
        <f>Table1[[#This Row],[ Received by Email or Fax]]/Table1[[#This Row],[Ballots Returned]]</f>
        <v>0</v>
      </c>
    </row>
    <row r="161" spans="1:30">
      <c r="A161" s="8" t="s">
        <v>101</v>
      </c>
      <c r="B161" s="19">
        <v>45699</v>
      </c>
      <c r="C161" s="8" t="s">
        <v>99</v>
      </c>
      <c r="D161" s="10">
        <v>2025</v>
      </c>
      <c r="E161" s="8">
        <v>2457</v>
      </c>
      <c r="F161" s="8">
        <v>152</v>
      </c>
      <c r="G161" s="8">
        <v>1023</v>
      </c>
      <c r="H161" s="8">
        <v>2494</v>
      </c>
      <c r="I161" s="8">
        <v>1040</v>
      </c>
      <c r="J161" s="8">
        <v>1023</v>
      </c>
      <c r="K161" s="8">
        <v>0</v>
      </c>
      <c r="L161" s="8">
        <v>0</v>
      </c>
      <c r="M161" s="8">
        <v>17</v>
      </c>
      <c r="N161" s="8">
        <v>2</v>
      </c>
      <c r="O161" s="8">
        <v>7</v>
      </c>
      <c r="P161" s="8">
        <v>7</v>
      </c>
      <c r="Q161" s="45">
        <f t="shared" si="5"/>
        <v>6.7307692307692311E-3</v>
      </c>
      <c r="R161" s="45">
        <f>Table1[[#This Row],[Ballots Rejected - Late Postmark]]/Table1[[#This Row],[Ballots Rejected]]</f>
        <v>0.41176470588235292</v>
      </c>
      <c r="S161" s="8">
        <v>0</v>
      </c>
      <c r="T161" s="8">
        <v>1</v>
      </c>
      <c r="U161" s="8">
        <v>1038</v>
      </c>
      <c r="V161" s="8">
        <v>1021</v>
      </c>
      <c r="W161" s="8">
        <v>17</v>
      </c>
      <c r="X161" s="8">
        <v>2460</v>
      </c>
      <c r="Y161">
        <v>499</v>
      </c>
      <c r="Z161">
        <v>539</v>
      </c>
      <c r="AA161" s="8">
        <v>2</v>
      </c>
      <c r="AB161" s="54">
        <f>Table1[[#This Row],[ Received by dropbox]]/Table1[[#This Row],[Ballots Returned]]</f>
        <v>0.47980769230769232</v>
      </c>
      <c r="AC161" s="54">
        <f>Table1[[#This Row],[Received by mail]]/Table1[[#This Row],[Ballots Returned]]</f>
        <v>0.51826923076923082</v>
      </c>
      <c r="AD161" s="54">
        <f>Table1[[#This Row],[ Received by Email or Fax]]/Table1[[#This Row],[Ballots Returned]]</f>
        <v>1.9230769230769232E-3</v>
      </c>
    </row>
    <row r="162" spans="1:30">
      <c r="A162" s="8" t="s">
        <v>103</v>
      </c>
      <c r="B162" s="19">
        <v>45699</v>
      </c>
      <c r="C162" s="8" t="s">
        <v>99</v>
      </c>
      <c r="D162" s="10">
        <v>2025</v>
      </c>
      <c r="E162" s="8">
        <v>51758</v>
      </c>
      <c r="F162" s="8">
        <v>3919</v>
      </c>
      <c r="G162" s="8">
        <v>15700</v>
      </c>
      <c r="H162" s="8">
        <v>52277</v>
      </c>
      <c r="I162" s="8">
        <v>15951</v>
      </c>
      <c r="J162" s="8">
        <v>15700</v>
      </c>
      <c r="K162" s="8">
        <v>0</v>
      </c>
      <c r="L162" s="8">
        <v>0</v>
      </c>
      <c r="M162" s="8">
        <v>251</v>
      </c>
      <c r="N162" s="8">
        <v>94</v>
      </c>
      <c r="O162" s="8">
        <v>27</v>
      </c>
      <c r="P162" s="8">
        <v>111</v>
      </c>
      <c r="Q162" s="45">
        <f t="shared" si="5"/>
        <v>6.9588113597893551E-3</v>
      </c>
      <c r="R162" s="45">
        <f>Table1[[#This Row],[Ballots Rejected - Late Postmark]]/Table1[[#This Row],[Ballots Rejected]]</f>
        <v>0.44223107569721115</v>
      </c>
      <c r="S162" s="8">
        <v>0</v>
      </c>
      <c r="T162" s="8">
        <v>19</v>
      </c>
      <c r="U162" s="8">
        <v>15908</v>
      </c>
      <c r="V162" s="8">
        <v>15659</v>
      </c>
      <c r="W162" s="8">
        <v>249</v>
      </c>
      <c r="X162" s="8">
        <v>51671</v>
      </c>
      <c r="Y162">
        <v>9122</v>
      </c>
      <c r="Z162">
        <v>6819</v>
      </c>
      <c r="AA162" s="8">
        <v>10</v>
      </c>
      <c r="AB162" s="54">
        <f>Table1[[#This Row],[ Received by dropbox]]/Table1[[#This Row],[Ballots Returned]]</f>
        <v>0.57187637138737379</v>
      </c>
      <c r="AC162" s="54">
        <f>Table1[[#This Row],[Received by mail]]/Table1[[#This Row],[Ballots Returned]]</f>
        <v>0.42749670867030282</v>
      </c>
      <c r="AD162" s="54">
        <f>Table1[[#This Row],[ Received by Email or Fax]]/Table1[[#This Row],[Ballots Returned]]</f>
        <v>6.2691994232336526E-4</v>
      </c>
    </row>
    <row r="163" spans="1:30">
      <c r="A163" s="8" t="s">
        <v>105</v>
      </c>
      <c r="B163" s="19">
        <v>45699</v>
      </c>
      <c r="C163" s="8" t="s">
        <v>99</v>
      </c>
      <c r="D163" s="10">
        <v>2025</v>
      </c>
      <c r="E163" s="8">
        <v>40427</v>
      </c>
      <c r="F163" s="8">
        <v>1953</v>
      </c>
      <c r="G163" s="8">
        <v>15570</v>
      </c>
      <c r="H163" s="8">
        <v>41384</v>
      </c>
      <c r="I163" s="8">
        <v>15786</v>
      </c>
      <c r="J163" s="8">
        <v>15570</v>
      </c>
      <c r="K163" s="8">
        <v>8</v>
      </c>
      <c r="L163" s="8">
        <v>8</v>
      </c>
      <c r="M163" s="8">
        <v>208</v>
      </c>
      <c r="N163" s="8">
        <v>49</v>
      </c>
      <c r="O163" s="8">
        <v>46</v>
      </c>
      <c r="P163" s="8">
        <v>109</v>
      </c>
      <c r="Q163" s="45">
        <f t="shared" si="5"/>
        <v>6.9048524008615232E-3</v>
      </c>
      <c r="R163" s="45">
        <f>Table1[[#This Row],[Ballots Rejected - Late Postmark]]/Table1[[#This Row],[Ballots Rejected]]</f>
        <v>0.52403846153846156</v>
      </c>
      <c r="S163" s="8">
        <v>0</v>
      </c>
      <c r="T163" s="8">
        <v>4</v>
      </c>
      <c r="U163" s="8">
        <v>15763</v>
      </c>
      <c r="V163" s="8">
        <v>15547</v>
      </c>
      <c r="W163" s="8">
        <v>208</v>
      </c>
      <c r="X163" s="8">
        <v>40948</v>
      </c>
      <c r="Y163">
        <v>8263</v>
      </c>
      <c r="Z163">
        <v>7508</v>
      </c>
      <c r="AA163" s="8">
        <v>15</v>
      </c>
      <c r="AB163" s="54">
        <f>Table1[[#This Row],[ Received by dropbox]]/Table1[[#This Row],[Ballots Returned]]</f>
        <v>0.52343848980108953</v>
      </c>
      <c r="AC163" s="54">
        <f>Table1[[#This Row],[Received by mail]]/Table1[[#This Row],[Ballots Returned]]</f>
        <v>0.47561130115292033</v>
      </c>
      <c r="AD163" s="54">
        <f>Table1[[#This Row],[ Received by Email or Fax]]/Table1[[#This Row],[Ballots Returned]]</f>
        <v>9.5020904599011778E-4</v>
      </c>
    </row>
    <row r="164" spans="1:30">
      <c r="A164" s="8" t="s">
        <v>107</v>
      </c>
      <c r="B164" s="19">
        <v>45699</v>
      </c>
      <c r="C164" s="8" t="s">
        <v>99</v>
      </c>
      <c r="D164" s="10">
        <v>2025</v>
      </c>
      <c r="E164" s="8">
        <v>31422</v>
      </c>
      <c r="F164" s="8">
        <v>1439</v>
      </c>
      <c r="G164" s="8">
        <v>15531</v>
      </c>
      <c r="H164" s="8">
        <v>31997</v>
      </c>
      <c r="I164" s="8">
        <v>15710</v>
      </c>
      <c r="J164" s="8">
        <v>15531</v>
      </c>
      <c r="K164" s="8">
        <v>7</v>
      </c>
      <c r="L164" s="8">
        <v>0</v>
      </c>
      <c r="M164" s="8">
        <v>172</v>
      </c>
      <c r="N164" s="8">
        <v>39</v>
      </c>
      <c r="O164" s="8">
        <v>30</v>
      </c>
      <c r="P164" s="8">
        <v>101</v>
      </c>
      <c r="Q164" s="45">
        <f t="shared" si="5"/>
        <v>6.4290260980267343E-3</v>
      </c>
      <c r="R164" s="45">
        <f>Table1[[#This Row],[Ballots Rejected - Late Postmark]]/Table1[[#This Row],[Ballots Rejected]]</f>
        <v>0.58720930232558144</v>
      </c>
      <c r="S164" s="8">
        <v>0</v>
      </c>
      <c r="T164" s="8">
        <v>2</v>
      </c>
      <c r="U164" s="8">
        <v>15665</v>
      </c>
      <c r="V164" s="8">
        <v>15488</v>
      </c>
      <c r="W164" s="8">
        <v>170</v>
      </c>
      <c r="X164" s="8">
        <v>31551</v>
      </c>
      <c r="Y164">
        <v>9483</v>
      </c>
      <c r="Z164">
        <v>6216</v>
      </c>
      <c r="AA164" s="8">
        <v>11</v>
      </c>
      <c r="AB164" s="54">
        <f>Table1[[#This Row],[ Received by dropbox]]/Table1[[#This Row],[Ballots Returned]]</f>
        <v>0.60362826225334187</v>
      </c>
      <c r="AC164" s="54">
        <f>Table1[[#This Row],[Received by mail]]/Table1[[#This Row],[Ballots Returned]]</f>
        <v>0.39567154678548694</v>
      </c>
      <c r="AD164" s="54">
        <f>Table1[[#This Row],[ Received by Email or Fax]]/Table1[[#This Row],[Ballots Returned]]</f>
        <v>7.0019096117122849E-4</v>
      </c>
    </row>
    <row r="165" spans="1:30">
      <c r="A165" s="8" t="s">
        <v>109</v>
      </c>
      <c r="B165" s="19">
        <v>45699</v>
      </c>
      <c r="C165" s="8" t="s">
        <v>99</v>
      </c>
      <c r="D165" s="10">
        <v>2025</v>
      </c>
      <c r="E165" s="8">
        <v>324007</v>
      </c>
      <c r="F165" s="8">
        <v>21018</v>
      </c>
      <c r="G165" s="8">
        <v>99813</v>
      </c>
      <c r="H165" s="8">
        <v>327769</v>
      </c>
      <c r="I165" s="8">
        <v>101160</v>
      </c>
      <c r="J165" s="8">
        <v>99813</v>
      </c>
      <c r="K165" s="8">
        <v>5</v>
      </c>
      <c r="L165" s="8">
        <v>0</v>
      </c>
      <c r="M165" s="8">
        <v>1342</v>
      </c>
      <c r="N165" s="8">
        <v>398</v>
      </c>
      <c r="O165" s="8">
        <v>332</v>
      </c>
      <c r="P165" s="8">
        <v>571</v>
      </c>
      <c r="Q165" s="45">
        <f t="shared" si="5"/>
        <v>5.6445235270858049E-3</v>
      </c>
      <c r="R165" s="45">
        <f>Table1[[#This Row],[Ballots Rejected - Late Postmark]]/Table1[[#This Row],[Ballots Rejected]]</f>
        <v>0.4254843517138599</v>
      </c>
      <c r="S165" s="8">
        <v>0</v>
      </c>
      <c r="T165" s="8">
        <v>41</v>
      </c>
      <c r="U165" s="8">
        <v>100767</v>
      </c>
      <c r="V165" s="8">
        <v>99425</v>
      </c>
      <c r="W165" s="8">
        <v>1337</v>
      </c>
      <c r="X165" s="8">
        <v>323260</v>
      </c>
      <c r="Y165">
        <v>45216</v>
      </c>
      <c r="Z165">
        <v>55866</v>
      </c>
      <c r="AA165" s="8">
        <v>78</v>
      </c>
      <c r="AB165" s="54">
        <f>Table1[[#This Row],[ Received by dropbox]]/Table1[[#This Row],[Ballots Returned]]</f>
        <v>0.44697508896797156</v>
      </c>
      <c r="AC165" s="54">
        <f>Table1[[#This Row],[Received by mail]]/Table1[[#This Row],[Ballots Returned]]</f>
        <v>0.55225385527876636</v>
      </c>
      <c r="AD165" s="54">
        <f>Table1[[#This Row],[ Received by Email or Fax]]/Table1[[#This Row],[Ballots Returned]]</f>
        <v>7.710557532621589E-4</v>
      </c>
    </row>
    <row r="166" spans="1:30">
      <c r="A166" s="8" t="s">
        <v>111</v>
      </c>
      <c r="B166" s="19">
        <v>45699</v>
      </c>
      <c r="C166" s="8" t="s">
        <v>99</v>
      </c>
      <c r="D166" s="10">
        <v>2025</v>
      </c>
      <c r="E166" s="8">
        <v>0</v>
      </c>
      <c r="F166" s="8">
        <v>0</v>
      </c>
      <c r="G166" s="8">
        <v>0</v>
      </c>
      <c r="H166" s="8">
        <v>0</v>
      </c>
      <c r="I166" s="8">
        <v>0</v>
      </c>
      <c r="J166" s="8">
        <v>0</v>
      </c>
      <c r="K166" s="8">
        <v>0</v>
      </c>
      <c r="L166" s="8">
        <v>0</v>
      </c>
      <c r="M166" s="8">
        <v>0</v>
      </c>
      <c r="N166" s="8">
        <v>0</v>
      </c>
      <c r="O166" s="8">
        <v>0</v>
      </c>
      <c r="P166" s="8">
        <v>0</v>
      </c>
      <c r="Q166" s="45"/>
      <c r="R166" s="45" t="e">
        <f>Table1[[#This Row],[Ballots Rejected - Late Postmark]]/Table1[[#This Row],[Ballots Rejected]]</f>
        <v>#DIV/0!</v>
      </c>
      <c r="S166" s="8">
        <v>0</v>
      </c>
      <c r="T166" s="8">
        <v>0</v>
      </c>
      <c r="U166" s="8">
        <v>0</v>
      </c>
      <c r="V166" s="8">
        <v>0</v>
      </c>
      <c r="W166" s="8">
        <v>0</v>
      </c>
      <c r="X166" s="8">
        <v>0</v>
      </c>
      <c r="Y166">
        <v>0</v>
      </c>
      <c r="Z166">
        <v>0</v>
      </c>
      <c r="AA166" s="8">
        <v>0</v>
      </c>
      <c r="AB166" s="54" t="e">
        <f>Table1[[#This Row],[ Received by dropbox]]/Table1[[#This Row],[Ballots Returned]]</f>
        <v>#DIV/0!</v>
      </c>
      <c r="AC166" s="54" t="e">
        <f>Table1[[#This Row],[Received by mail]]/Table1[[#This Row],[Ballots Returned]]</f>
        <v>#DIV/0!</v>
      </c>
      <c r="AD166" s="54" t="e">
        <f>Table1[[#This Row],[ Received by Email or Fax]]/Table1[[#This Row],[Ballots Returned]]</f>
        <v>#DIV/0!</v>
      </c>
    </row>
    <row r="167" spans="1:30">
      <c r="A167" s="8" t="s">
        <v>113</v>
      </c>
      <c r="B167" s="19">
        <v>45699</v>
      </c>
      <c r="C167" s="8" t="s">
        <v>99</v>
      </c>
      <c r="D167" s="10">
        <v>2025</v>
      </c>
      <c r="E167" s="8">
        <v>7052</v>
      </c>
      <c r="F167" s="8">
        <v>334</v>
      </c>
      <c r="G167" s="8">
        <v>2489</v>
      </c>
      <c r="H167" s="8">
        <v>7082</v>
      </c>
      <c r="I167" s="8">
        <v>2513</v>
      </c>
      <c r="J167" s="8">
        <v>2489</v>
      </c>
      <c r="K167" s="8">
        <v>0</v>
      </c>
      <c r="L167" s="8">
        <v>0</v>
      </c>
      <c r="M167" s="8">
        <v>24</v>
      </c>
      <c r="N167" s="8">
        <v>6</v>
      </c>
      <c r="O167" s="8">
        <v>11</v>
      </c>
      <c r="P167" s="8">
        <v>7</v>
      </c>
      <c r="Q167" s="45">
        <f>P167/I167</f>
        <v>2.7855153203342618E-3</v>
      </c>
      <c r="R167" s="45">
        <f>Table1[[#This Row],[Ballots Rejected - Late Postmark]]/Table1[[#This Row],[Ballots Rejected]]</f>
        <v>0.29166666666666669</v>
      </c>
      <c r="S167" s="8">
        <v>0</v>
      </c>
      <c r="T167" s="8">
        <v>0</v>
      </c>
      <c r="U167" s="8">
        <v>2509</v>
      </c>
      <c r="V167" s="8">
        <v>2485</v>
      </c>
      <c r="W167" s="8">
        <v>24</v>
      </c>
      <c r="X167" s="8">
        <v>7002</v>
      </c>
      <c r="Y167">
        <v>1760</v>
      </c>
      <c r="Z167">
        <v>753</v>
      </c>
      <c r="AA167" s="8">
        <v>0</v>
      </c>
      <c r="AB167" s="54">
        <f>Table1[[#This Row],[ Received by dropbox]]/Table1[[#This Row],[Ballots Returned]]</f>
        <v>0.70035813768404298</v>
      </c>
      <c r="AC167" s="54">
        <f>Table1[[#This Row],[Received by mail]]/Table1[[#This Row],[Ballots Returned]]</f>
        <v>0.29964186231595702</v>
      </c>
      <c r="AD167" s="54">
        <f>Table1[[#This Row],[ Received by Email or Fax]]/Table1[[#This Row],[Ballots Returned]]</f>
        <v>0</v>
      </c>
    </row>
    <row r="168" spans="1:30">
      <c r="A168" s="8" t="s">
        <v>115</v>
      </c>
      <c r="B168" s="19">
        <v>45699</v>
      </c>
      <c r="C168" s="8" t="s">
        <v>99</v>
      </c>
      <c r="D168" s="10">
        <v>2025</v>
      </c>
      <c r="E168" s="8">
        <v>271</v>
      </c>
      <c r="F168" s="8">
        <v>12</v>
      </c>
      <c r="G168" s="8">
        <v>109</v>
      </c>
      <c r="H168" s="8">
        <v>277</v>
      </c>
      <c r="I168" s="8">
        <v>111</v>
      </c>
      <c r="J168" s="8">
        <v>109</v>
      </c>
      <c r="K168" s="8">
        <v>0</v>
      </c>
      <c r="L168" s="8">
        <v>0</v>
      </c>
      <c r="M168" s="8">
        <v>2</v>
      </c>
      <c r="N168" s="8">
        <v>0</v>
      </c>
      <c r="O168" s="8">
        <v>0</v>
      </c>
      <c r="P168" s="8">
        <v>2</v>
      </c>
      <c r="Q168" s="45">
        <f>P168/I168</f>
        <v>1.8018018018018018E-2</v>
      </c>
      <c r="R168" s="45">
        <f>Table1[[#This Row],[Ballots Rejected - Late Postmark]]/Table1[[#This Row],[Ballots Rejected]]</f>
        <v>1</v>
      </c>
      <c r="S168" s="8">
        <v>0</v>
      </c>
      <c r="T168" s="8">
        <v>0</v>
      </c>
      <c r="U168" s="8">
        <v>111</v>
      </c>
      <c r="V168" s="8">
        <v>109</v>
      </c>
      <c r="W168" s="8">
        <v>2</v>
      </c>
      <c r="X168" s="8">
        <v>272</v>
      </c>
      <c r="Y168">
        <v>41</v>
      </c>
      <c r="Z168">
        <v>70</v>
      </c>
      <c r="AA168" s="8">
        <v>0</v>
      </c>
      <c r="AB168" s="54">
        <f>Table1[[#This Row],[ Received by dropbox]]/Table1[[#This Row],[Ballots Returned]]</f>
        <v>0.36936936936936937</v>
      </c>
      <c r="AC168" s="54">
        <f>Table1[[#This Row],[Received by mail]]/Table1[[#This Row],[Ballots Returned]]</f>
        <v>0.63063063063063063</v>
      </c>
      <c r="AD168" s="54">
        <f>Table1[[#This Row],[ Received by Email or Fax]]/Table1[[#This Row],[Ballots Returned]]</f>
        <v>0</v>
      </c>
    </row>
    <row r="169" spans="1:30">
      <c r="A169" s="8" t="s">
        <v>117</v>
      </c>
      <c r="B169" s="19">
        <v>45699</v>
      </c>
      <c r="C169" s="8" t="s">
        <v>99</v>
      </c>
      <c r="D169" s="10">
        <v>2025</v>
      </c>
      <c r="E169" s="8">
        <v>677</v>
      </c>
      <c r="F169" s="8">
        <v>47</v>
      </c>
      <c r="G169" s="8">
        <v>182</v>
      </c>
      <c r="H169" s="8">
        <v>682</v>
      </c>
      <c r="I169" s="8">
        <v>183</v>
      </c>
      <c r="J169" s="8">
        <v>182</v>
      </c>
      <c r="K169" s="8">
        <v>0</v>
      </c>
      <c r="L169" s="8">
        <v>0</v>
      </c>
      <c r="M169" s="8">
        <v>1</v>
      </c>
      <c r="N169" s="8">
        <v>0</v>
      </c>
      <c r="O169" s="8">
        <v>0</v>
      </c>
      <c r="P169" s="8">
        <v>0</v>
      </c>
      <c r="Q169" s="45">
        <f>P169/I169</f>
        <v>0</v>
      </c>
      <c r="R169" s="45">
        <f>Table1[[#This Row],[Ballots Rejected - Late Postmark]]/Table1[[#This Row],[Ballots Rejected]]</f>
        <v>0</v>
      </c>
      <c r="S169" s="8">
        <v>0</v>
      </c>
      <c r="T169" s="8">
        <v>1</v>
      </c>
      <c r="U169" s="8">
        <v>182</v>
      </c>
      <c r="V169" s="8">
        <v>181</v>
      </c>
      <c r="W169" s="8">
        <v>1</v>
      </c>
      <c r="X169" s="8">
        <v>679</v>
      </c>
      <c r="Y169">
        <v>17</v>
      </c>
      <c r="Z169">
        <v>166</v>
      </c>
      <c r="AA169" s="8">
        <v>0</v>
      </c>
      <c r="AB169" s="54">
        <f>Table1[[#This Row],[ Received by dropbox]]/Table1[[#This Row],[Ballots Returned]]</f>
        <v>9.2896174863387984E-2</v>
      </c>
      <c r="AC169" s="54">
        <f>Table1[[#This Row],[Received by mail]]/Table1[[#This Row],[Ballots Returned]]</f>
        <v>0.90710382513661203</v>
      </c>
      <c r="AD169" s="54">
        <f>Table1[[#This Row],[ Received by Email or Fax]]/Table1[[#This Row],[Ballots Returned]]</f>
        <v>0</v>
      </c>
    </row>
    <row r="170" spans="1:30">
      <c r="A170" s="8" t="s">
        <v>119</v>
      </c>
      <c r="B170" s="19">
        <v>45699</v>
      </c>
      <c r="C170" s="8" t="s">
        <v>99</v>
      </c>
      <c r="D170" s="10">
        <v>2025</v>
      </c>
      <c r="E170" s="8">
        <v>0</v>
      </c>
      <c r="F170" s="8">
        <v>0</v>
      </c>
      <c r="G170" s="8">
        <v>0</v>
      </c>
      <c r="H170" s="8">
        <v>0</v>
      </c>
      <c r="I170" s="8">
        <v>0</v>
      </c>
      <c r="J170" s="8">
        <v>0</v>
      </c>
      <c r="K170" s="8">
        <v>0</v>
      </c>
      <c r="L170" s="8">
        <v>0</v>
      </c>
      <c r="M170" s="8">
        <v>0</v>
      </c>
      <c r="N170" s="8">
        <v>0</v>
      </c>
      <c r="O170" s="8">
        <v>0</v>
      </c>
      <c r="P170" s="8">
        <v>0</v>
      </c>
      <c r="Q170" s="45"/>
      <c r="R170" s="45" t="e">
        <f>Table1[[#This Row],[Ballots Rejected - Late Postmark]]/Table1[[#This Row],[Ballots Rejected]]</f>
        <v>#DIV/0!</v>
      </c>
      <c r="S170" s="8">
        <v>0</v>
      </c>
      <c r="T170" s="8">
        <v>0</v>
      </c>
      <c r="U170" s="8">
        <v>0</v>
      </c>
      <c r="V170" s="8">
        <v>0</v>
      </c>
      <c r="W170" s="8">
        <v>0</v>
      </c>
      <c r="X170" s="8">
        <v>0</v>
      </c>
      <c r="Y170">
        <v>0</v>
      </c>
      <c r="Z170">
        <v>0</v>
      </c>
      <c r="AA170" s="8">
        <v>0</v>
      </c>
      <c r="AB170" s="54" t="e">
        <f>Table1[[#This Row],[ Received by dropbox]]/Table1[[#This Row],[Ballots Returned]]</f>
        <v>#DIV/0!</v>
      </c>
      <c r="AC170" s="54" t="e">
        <f>Table1[[#This Row],[Received by mail]]/Table1[[#This Row],[Ballots Returned]]</f>
        <v>#DIV/0!</v>
      </c>
      <c r="AD170" s="54" t="e">
        <f>Table1[[#This Row],[ Received by Email or Fax]]/Table1[[#This Row],[Ballots Returned]]</f>
        <v>#DIV/0!</v>
      </c>
    </row>
    <row r="171" spans="1:30">
      <c r="A171" s="8" t="s">
        <v>121</v>
      </c>
      <c r="B171" s="19">
        <v>45699</v>
      </c>
      <c r="C171" s="8" t="s">
        <v>99</v>
      </c>
      <c r="D171" s="10">
        <v>2025</v>
      </c>
      <c r="E171" s="8">
        <v>0</v>
      </c>
      <c r="F171" s="8">
        <v>0</v>
      </c>
      <c r="G171" s="8">
        <v>0</v>
      </c>
      <c r="H171" s="8">
        <v>0</v>
      </c>
      <c r="I171" s="8">
        <v>0</v>
      </c>
      <c r="J171" s="8">
        <v>0</v>
      </c>
      <c r="K171" s="8">
        <v>0</v>
      </c>
      <c r="L171" s="8">
        <v>0</v>
      </c>
      <c r="M171" s="8">
        <v>0</v>
      </c>
      <c r="N171" s="8">
        <v>0</v>
      </c>
      <c r="O171" s="8">
        <v>0</v>
      </c>
      <c r="P171" s="8">
        <v>0</v>
      </c>
      <c r="Q171" s="45"/>
      <c r="R171" s="45" t="e">
        <f>Table1[[#This Row],[Ballots Rejected - Late Postmark]]/Table1[[#This Row],[Ballots Rejected]]</f>
        <v>#DIV/0!</v>
      </c>
      <c r="S171" s="8">
        <v>0</v>
      </c>
      <c r="T171" s="8">
        <v>0</v>
      </c>
      <c r="U171" s="8">
        <v>0</v>
      </c>
      <c r="V171" s="8">
        <v>0</v>
      </c>
      <c r="W171" s="8">
        <v>0</v>
      </c>
      <c r="X171" s="8">
        <v>0</v>
      </c>
      <c r="Y171">
        <v>0</v>
      </c>
      <c r="Z171">
        <v>0</v>
      </c>
      <c r="AA171" s="8">
        <v>0</v>
      </c>
      <c r="AB171" s="54" t="e">
        <f>Table1[[#This Row],[ Received by dropbox]]/Table1[[#This Row],[Ballots Returned]]</f>
        <v>#DIV/0!</v>
      </c>
      <c r="AC171" s="54" t="e">
        <f>Table1[[#This Row],[Received by mail]]/Table1[[#This Row],[Ballots Returned]]</f>
        <v>#DIV/0!</v>
      </c>
      <c r="AD171" s="54" t="e">
        <f>Table1[[#This Row],[ Received by Email or Fax]]/Table1[[#This Row],[Ballots Returned]]</f>
        <v>#DIV/0!</v>
      </c>
    </row>
    <row r="172" spans="1:30">
      <c r="A172" s="8" t="s">
        <v>123</v>
      </c>
      <c r="B172" s="19">
        <v>45699</v>
      </c>
      <c r="C172" s="8" t="s">
        <v>99</v>
      </c>
      <c r="D172" s="10">
        <v>2025</v>
      </c>
      <c r="E172" s="8">
        <v>37032</v>
      </c>
      <c r="F172" s="8">
        <v>2382</v>
      </c>
      <c r="G172" s="8">
        <v>15238</v>
      </c>
      <c r="H172" s="8">
        <v>37475</v>
      </c>
      <c r="I172" s="8">
        <v>15605</v>
      </c>
      <c r="J172" s="8">
        <v>15238</v>
      </c>
      <c r="K172" s="8">
        <v>2</v>
      </c>
      <c r="L172" s="8">
        <v>0</v>
      </c>
      <c r="M172" s="8">
        <v>365</v>
      </c>
      <c r="N172" s="8">
        <v>28</v>
      </c>
      <c r="O172" s="8">
        <v>218</v>
      </c>
      <c r="P172" s="8">
        <v>117</v>
      </c>
      <c r="Q172" s="45">
        <f t="shared" ref="Q172:Q178" si="6">P172/I172</f>
        <v>7.4975969240628007E-3</v>
      </c>
      <c r="R172" s="45">
        <f>Table1[[#This Row],[Ballots Rejected - Late Postmark]]/Table1[[#This Row],[Ballots Rejected]]</f>
        <v>0.32054794520547947</v>
      </c>
      <c r="S172" s="8">
        <v>0</v>
      </c>
      <c r="T172" s="8">
        <v>2</v>
      </c>
      <c r="U172" s="8">
        <v>15563</v>
      </c>
      <c r="V172" s="8">
        <v>15197</v>
      </c>
      <c r="W172" s="8">
        <v>364</v>
      </c>
      <c r="X172" s="8">
        <v>37137</v>
      </c>
      <c r="Y172">
        <v>6888</v>
      </c>
      <c r="Z172">
        <v>8711</v>
      </c>
      <c r="AA172" s="8">
        <v>6</v>
      </c>
      <c r="AB172" s="54">
        <f>Table1[[#This Row],[ Received by dropbox]]/Table1[[#This Row],[Ballots Returned]]</f>
        <v>0.44139698814482536</v>
      </c>
      <c r="AC172" s="54">
        <f>Table1[[#This Row],[Received by mail]]/Table1[[#This Row],[Ballots Returned]]</f>
        <v>0.55821851970522274</v>
      </c>
      <c r="AD172" s="54">
        <f>Table1[[#This Row],[ Received by Email or Fax]]/Table1[[#This Row],[Ballots Returned]]</f>
        <v>3.8449214995193846E-4</v>
      </c>
    </row>
    <row r="173" spans="1:30">
      <c r="A173" s="8" t="s">
        <v>125</v>
      </c>
      <c r="B173" s="19">
        <v>45699</v>
      </c>
      <c r="C173" s="8" t="s">
        <v>99</v>
      </c>
      <c r="D173" s="10">
        <v>2025</v>
      </c>
      <c r="E173" s="8">
        <v>2913</v>
      </c>
      <c r="F173" s="8">
        <v>150</v>
      </c>
      <c r="G173" s="8">
        <v>957</v>
      </c>
      <c r="H173" s="8">
        <v>2948</v>
      </c>
      <c r="I173" s="8">
        <v>967</v>
      </c>
      <c r="J173" s="8">
        <v>957</v>
      </c>
      <c r="K173" s="8">
        <v>0</v>
      </c>
      <c r="L173" s="8">
        <v>0</v>
      </c>
      <c r="M173" s="8">
        <v>10</v>
      </c>
      <c r="N173" s="8">
        <v>1</v>
      </c>
      <c r="O173" s="8">
        <v>0</v>
      </c>
      <c r="P173" s="8">
        <v>9</v>
      </c>
      <c r="Q173" s="45">
        <f t="shared" si="6"/>
        <v>9.3071354705274046E-3</v>
      </c>
      <c r="R173" s="45">
        <f>Table1[[#This Row],[Ballots Rejected - Late Postmark]]/Table1[[#This Row],[Ballots Rejected]]</f>
        <v>0.9</v>
      </c>
      <c r="S173" s="8">
        <v>0</v>
      </c>
      <c r="T173" s="8">
        <v>0</v>
      </c>
      <c r="U173" s="8">
        <v>966</v>
      </c>
      <c r="V173" s="8">
        <v>956</v>
      </c>
      <c r="W173" s="8">
        <v>10</v>
      </c>
      <c r="X173" s="8">
        <v>2929</v>
      </c>
      <c r="Y173">
        <v>359</v>
      </c>
      <c r="Z173">
        <v>608</v>
      </c>
      <c r="AA173" s="8">
        <v>0</v>
      </c>
      <c r="AB173" s="54">
        <f>Table1[[#This Row],[ Received by dropbox]]/Table1[[#This Row],[Ballots Returned]]</f>
        <v>0.37125129265770423</v>
      </c>
      <c r="AC173" s="54">
        <f>Table1[[#This Row],[Received by mail]]/Table1[[#This Row],[Ballots Returned]]</f>
        <v>0.62874870734229571</v>
      </c>
      <c r="AD173" s="54">
        <f>Table1[[#This Row],[ Received by Email or Fax]]/Table1[[#This Row],[Ballots Returned]]</f>
        <v>0</v>
      </c>
    </row>
    <row r="174" spans="1:30">
      <c r="A174" s="8" t="s">
        <v>127</v>
      </c>
      <c r="B174" s="19">
        <v>45699</v>
      </c>
      <c r="C174" s="8" t="s">
        <v>99</v>
      </c>
      <c r="D174" s="10">
        <v>2025</v>
      </c>
      <c r="E174" s="8">
        <v>25503</v>
      </c>
      <c r="F174" s="8">
        <v>2571</v>
      </c>
      <c r="G174" s="8">
        <v>9345</v>
      </c>
      <c r="H174" s="8">
        <v>25860</v>
      </c>
      <c r="I174" s="8">
        <v>9395</v>
      </c>
      <c r="J174" s="8">
        <v>9345</v>
      </c>
      <c r="K174" s="8">
        <v>0</v>
      </c>
      <c r="L174" s="8">
        <v>0</v>
      </c>
      <c r="M174" s="8">
        <v>50</v>
      </c>
      <c r="N174" s="8">
        <v>18</v>
      </c>
      <c r="O174" s="8">
        <v>16</v>
      </c>
      <c r="P174" s="8">
        <v>14</v>
      </c>
      <c r="Q174" s="45">
        <f t="shared" si="6"/>
        <v>1.4901543374135177E-3</v>
      </c>
      <c r="R174" s="45">
        <f>Table1[[#This Row],[Ballots Rejected - Late Postmark]]/Table1[[#This Row],[Ballots Rejected]]</f>
        <v>0.28000000000000003</v>
      </c>
      <c r="S174" s="8">
        <v>0</v>
      </c>
      <c r="T174" s="8">
        <v>2</v>
      </c>
      <c r="U174" s="8">
        <v>8764</v>
      </c>
      <c r="V174" s="8">
        <v>8717</v>
      </c>
      <c r="W174" s="8">
        <v>47</v>
      </c>
      <c r="X174" s="8">
        <v>21265</v>
      </c>
      <c r="Y174">
        <v>5086</v>
      </c>
      <c r="Z174">
        <v>4273</v>
      </c>
      <c r="AA174" s="8">
        <v>36</v>
      </c>
      <c r="AB174" s="54">
        <f>Table1[[#This Row],[ Received by dropbox]]/Table1[[#This Row],[Ballots Returned]]</f>
        <v>0.54135178286322516</v>
      </c>
      <c r="AC174" s="54">
        <f>Table1[[#This Row],[Received by mail]]/Table1[[#This Row],[Ballots Returned]]</f>
        <v>0.45481639169771154</v>
      </c>
      <c r="AD174" s="54">
        <f>Table1[[#This Row],[ Received by Email or Fax]]/Table1[[#This Row],[Ballots Returned]]</f>
        <v>3.8318254390633318E-3</v>
      </c>
    </row>
    <row r="175" spans="1:30">
      <c r="A175" s="8" t="s">
        <v>129</v>
      </c>
      <c r="B175" s="19">
        <v>45699</v>
      </c>
      <c r="C175" s="8" t="s">
        <v>99</v>
      </c>
      <c r="D175" s="10">
        <v>2025</v>
      </c>
      <c r="E175" s="8">
        <v>25509</v>
      </c>
      <c r="F175" s="8">
        <v>1017</v>
      </c>
      <c r="G175" s="8">
        <v>11785</v>
      </c>
      <c r="H175" s="8">
        <v>25774</v>
      </c>
      <c r="I175" s="8">
        <v>12009</v>
      </c>
      <c r="J175" s="8">
        <v>11785</v>
      </c>
      <c r="K175" s="8">
        <v>0</v>
      </c>
      <c r="L175" s="8">
        <v>0</v>
      </c>
      <c r="M175" s="8">
        <v>224</v>
      </c>
      <c r="N175" s="8">
        <v>28</v>
      </c>
      <c r="O175" s="8">
        <v>27</v>
      </c>
      <c r="P175" s="8">
        <v>169</v>
      </c>
      <c r="Q175" s="45">
        <f t="shared" si="6"/>
        <v>1.407277874927138E-2</v>
      </c>
      <c r="R175" s="45">
        <f>Table1[[#This Row],[Ballots Rejected - Late Postmark]]/Table1[[#This Row],[Ballots Rejected]]</f>
        <v>0.7544642857142857</v>
      </c>
      <c r="S175" s="8">
        <v>0</v>
      </c>
      <c r="T175" s="8">
        <v>0</v>
      </c>
      <c r="U175" s="8">
        <v>11991</v>
      </c>
      <c r="V175" s="8">
        <v>11767</v>
      </c>
      <c r="W175" s="8">
        <v>224</v>
      </c>
      <c r="X175" s="8">
        <v>25217</v>
      </c>
      <c r="Y175">
        <v>4172</v>
      </c>
      <c r="Z175">
        <v>7827</v>
      </c>
      <c r="AA175" s="8">
        <v>10</v>
      </c>
      <c r="AB175" s="54">
        <f>Table1[[#This Row],[ Received by dropbox]]/Table1[[#This Row],[Ballots Returned]]</f>
        <v>0.34740611208260469</v>
      </c>
      <c r="AC175" s="54">
        <f>Table1[[#This Row],[Received by mail]]/Table1[[#This Row],[Ballots Returned]]</f>
        <v>0.65176117911566323</v>
      </c>
      <c r="AD175" s="54">
        <f>Table1[[#This Row],[ Received by Email or Fax]]/Table1[[#This Row],[Ballots Returned]]</f>
        <v>8.3270880173203431E-4</v>
      </c>
    </row>
    <row r="176" spans="1:30">
      <c r="A176" s="8" t="s">
        <v>131</v>
      </c>
      <c r="B176" s="19">
        <v>45699</v>
      </c>
      <c r="C176" s="8" t="s">
        <v>99</v>
      </c>
      <c r="D176" s="10">
        <v>2025</v>
      </c>
      <c r="E176" s="8">
        <v>674630</v>
      </c>
      <c r="F176" s="8">
        <v>47263</v>
      </c>
      <c r="G176" s="8">
        <v>247775</v>
      </c>
      <c r="H176" s="8">
        <v>685528</v>
      </c>
      <c r="I176" s="8">
        <v>251176</v>
      </c>
      <c r="J176" s="8">
        <v>247775</v>
      </c>
      <c r="K176" s="8">
        <v>0</v>
      </c>
      <c r="L176" s="8">
        <v>0</v>
      </c>
      <c r="M176" s="8">
        <v>3401</v>
      </c>
      <c r="N176" s="8">
        <v>590</v>
      </c>
      <c r="O176" s="8">
        <v>559</v>
      </c>
      <c r="P176" s="8">
        <v>2237</v>
      </c>
      <c r="Q176" s="45">
        <f t="shared" si="6"/>
        <v>8.9061056788865174E-3</v>
      </c>
      <c r="R176" s="45">
        <f>Table1[[#This Row],[Ballots Rejected - Late Postmark]]/Table1[[#This Row],[Ballots Rejected]]</f>
        <v>0.65774772125845338</v>
      </c>
      <c r="S176" s="8">
        <v>0</v>
      </c>
      <c r="T176" s="8">
        <v>15</v>
      </c>
      <c r="U176" s="8">
        <v>249123</v>
      </c>
      <c r="V176" s="8">
        <v>245740</v>
      </c>
      <c r="W176" s="8">
        <v>3383</v>
      </c>
      <c r="X176" s="8">
        <v>665405</v>
      </c>
      <c r="Y176">
        <v>129788</v>
      </c>
      <c r="Z176">
        <v>120384</v>
      </c>
      <c r="AA176" s="8">
        <v>1004</v>
      </c>
      <c r="AB176" s="54">
        <f>Table1[[#This Row],[ Received by dropbox]]/Table1[[#This Row],[Ballots Returned]]</f>
        <v>0.51672134280345261</v>
      </c>
      <c r="AC176" s="54">
        <f>Table1[[#This Row],[Received by mail]]/Table1[[#This Row],[Ballots Returned]]</f>
        <v>0.47928146001210309</v>
      </c>
      <c r="AD176" s="54">
        <f>Table1[[#This Row],[ Received by Email or Fax]]/Table1[[#This Row],[Ballots Returned]]</f>
        <v>3.9971971844443739E-3</v>
      </c>
    </row>
    <row r="177" spans="1:30">
      <c r="A177" s="8" t="s">
        <v>133</v>
      </c>
      <c r="B177" s="19">
        <v>45699</v>
      </c>
      <c r="C177" s="8" t="s">
        <v>99</v>
      </c>
      <c r="D177" s="10">
        <v>2025</v>
      </c>
      <c r="E177" s="8">
        <v>55888</v>
      </c>
      <c r="F177" s="8">
        <v>3452</v>
      </c>
      <c r="G177" s="8">
        <v>20072</v>
      </c>
      <c r="H177" s="8">
        <v>56943</v>
      </c>
      <c r="I177" s="8">
        <v>20255</v>
      </c>
      <c r="J177" s="8">
        <v>20072</v>
      </c>
      <c r="K177" s="8">
        <v>3</v>
      </c>
      <c r="L177" s="8">
        <v>0</v>
      </c>
      <c r="M177" s="8">
        <v>180</v>
      </c>
      <c r="N177" s="8">
        <v>102</v>
      </c>
      <c r="O177" s="8">
        <v>65</v>
      </c>
      <c r="P177" s="8">
        <v>0</v>
      </c>
      <c r="Q177" s="45">
        <f t="shared" si="6"/>
        <v>0</v>
      </c>
      <c r="R177" s="45">
        <f>Table1[[#This Row],[Ballots Rejected - Late Postmark]]/Table1[[#This Row],[Ballots Rejected]]</f>
        <v>0</v>
      </c>
      <c r="S177" s="8">
        <v>0</v>
      </c>
      <c r="T177" s="8">
        <v>13</v>
      </c>
      <c r="U177" s="8">
        <v>19983</v>
      </c>
      <c r="V177" s="8">
        <v>19804</v>
      </c>
      <c r="W177" s="8">
        <v>176</v>
      </c>
      <c r="X177" s="8">
        <v>54179</v>
      </c>
      <c r="Y177">
        <v>10965</v>
      </c>
      <c r="Z177">
        <v>9264</v>
      </c>
      <c r="AA177" s="8">
        <v>26</v>
      </c>
      <c r="AB177" s="54">
        <f>Table1[[#This Row],[ Received by dropbox]]/Table1[[#This Row],[Ballots Returned]]</f>
        <v>0.54134781535423349</v>
      </c>
      <c r="AC177" s="54">
        <f>Table1[[#This Row],[Received by mail]]/Table1[[#This Row],[Ballots Returned]]</f>
        <v>0.4573685509750679</v>
      </c>
      <c r="AD177" s="54">
        <f>Table1[[#This Row],[ Received by Email or Fax]]/Table1[[#This Row],[Ballots Returned]]</f>
        <v>1.283633670698593E-3</v>
      </c>
    </row>
    <row r="178" spans="1:30">
      <c r="A178" s="8" t="s">
        <v>135</v>
      </c>
      <c r="B178" s="19">
        <v>45699</v>
      </c>
      <c r="C178" s="8" t="s">
        <v>99</v>
      </c>
      <c r="D178" s="10">
        <v>2025</v>
      </c>
      <c r="E178" s="8">
        <v>9863</v>
      </c>
      <c r="F178" s="8">
        <v>422</v>
      </c>
      <c r="G178" s="8">
        <v>3629</v>
      </c>
      <c r="H178" s="8">
        <v>9943</v>
      </c>
      <c r="I178" s="8">
        <v>3753</v>
      </c>
      <c r="J178" s="8">
        <v>3629</v>
      </c>
      <c r="K178" s="8">
        <v>0</v>
      </c>
      <c r="L178" s="8">
        <v>0</v>
      </c>
      <c r="M178" s="8">
        <v>124</v>
      </c>
      <c r="N178" s="8">
        <v>20</v>
      </c>
      <c r="O178" s="8">
        <v>17</v>
      </c>
      <c r="P178" s="8">
        <v>87</v>
      </c>
      <c r="Q178" s="45">
        <f t="shared" si="6"/>
        <v>2.3181454836131096E-2</v>
      </c>
      <c r="R178" s="45">
        <f>Table1[[#This Row],[Ballots Rejected - Late Postmark]]/Table1[[#This Row],[Ballots Rejected]]</f>
        <v>0.70161290322580649</v>
      </c>
      <c r="S178" s="8">
        <v>0</v>
      </c>
      <c r="T178" s="8">
        <v>0</v>
      </c>
      <c r="U178" s="8">
        <v>3747</v>
      </c>
      <c r="V178" s="8">
        <v>3623</v>
      </c>
      <c r="W178" s="8">
        <v>124</v>
      </c>
      <c r="X178" s="8">
        <v>9870</v>
      </c>
      <c r="Y178">
        <v>2058</v>
      </c>
      <c r="Z178">
        <v>1694</v>
      </c>
      <c r="AA178" s="8">
        <v>1</v>
      </c>
      <c r="AB178" s="54">
        <f>Table1[[#This Row],[ Received by dropbox]]/Table1[[#This Row],[Ballots Returned]]</f>
        <v>0.54836131095123897</v>
      </c>
      <c r="AC178" s="54">
        <f>Table1[[#This Row],[Received by mail]]/Table1[[#This Row],[Ballots Returned]]</f>
        <v>0.45137223554489742</v>
      </c>
      <c r="AD178" s="54">
        <f>Table1[[#This Row],[ Received by Email or Fax]]/Table1[[#This Row],[Ballots Returned]]</f>
        <v>2.664535038635758E-4</v>
      </c>
    </row>
    <row r="179" spans="1:30">
      <c r="A179" s="8" t="s">
        <v>137</v>
      </c>
      <c r="B179" s="19">
        <v>45699</v>
      </c>
      <c r="C179" s="8" t="s">
        <v>99</v>
      </c>
      <c r="D179" s="10">
        <v>2025</v>
      </c>
      <c r="E179" s="8">
        <v>0</v>
      </c>
      <c r="F179" s="8">
        <v>0</v>
      </c>
      <c r="G179" s="8">
        <v>0</v>
      </c>
      <c r="H179" s="8">
        <v>0</v>
      </c>
      <c r="I179" s="8">
        <v>0</v>
      </c>
      <c r="J179" s="8">
        <v>0</v>
      </c>
      <c r="K179" s="8">
        <v>0</v>
      </c>
      <c r="L179" s="8">
        <v>0</v>
      </c>
      <c r="M179" s="8">
        <v>0</v>
      </c>
      <c r="N179" s="8">
        <v>0</v>
      </c>
      <c r="O179" s="8">
        <v>0</v>
      </c>
      <c r="P179" s="8">
        <v>0</v>
      </c>
      <c r="Q179" s="45"/>
      <c r="R179" s="45" t="e">
        <f>Table1[[#This Row],[Ballots Rejected - Late Postmark]]/Table1[[#This Row],[Ballots Rejected]]</f>
        <v>#DIV/0!</v>
      </c>
      <c r="S179" s="8">
        <v>0</v>
      </c>
      <c r="T179" s="8">
        <v>0</v>
      </c>
      <c r="U179" s="8">
        <v>0</v>
      </c>
      <c r="V179" s="8">
        <v>0</v>
      </c>
      <c r="W179" s="8">
        <v>0</v>
      </c>
      <c r="X179" s="8">
        <v>0</v>
      </c>
      <c r="Y179">
        <v>0</v>
      </c>
      <c r="Z179">
        <v>0</v>
      </c>
      <c r="AA179" s="8">
        <v>0</v>
      </c>
      <c r="AB179" s="54" t="e">
        <f>Table1[[#This Row],[ Received by dropbox]]/Table1[[#This Row],[Ballots Returned]]</f>
        <v>#DIV/0!</v>
      </c>
      <c r="AC179" s="54" t="e">
        <f>Table1[[#This Row],[Received by mail]]/Table1[[#This Row],[Ballots Returned]]</f>
        <v>#DIV/0!</v>
      </c>
      <c r="AD179" s="54" t="e">
        <f>Table1[[#This Row],[ Received by Email or Fax]]/Table1[[#This Row],[Ballots Returned]]</f>
        <v>#DIV/0!</v>
      </c>
    </row>
    <row r="180" spans="1:30">
      <c r="A180" s="8" t="s">
        <v>139</v>
      </c>
      <c r="B180" s="19">
        <v>45699</v>
      </c>
      <c r="C180" s="8" t="s">
        <v>99</v>
      </c>
      <c r="D180" s="10">
        <v>2025</v>
      </c>
      <c r="E180" s="8">
        <v>17958</v>
      </c>
      <c r="F180" s="8">
        <v>968</v>
      </c>
      <c r="G180" s="8">
        <v>6073</v>
      </c>
      <c r="H180" s="8">
        <v>19143</v>
      </c>
      <c r="I180" s="8">
        <v>6206</v>
      </c>
      <c r="J180" s="8">
        <v>6073</v>
      </c>
      <c r="K180" s="8">
        <v>0</v>
      </c>
      <c r="L180" s="8">
        <v>0</v>
      </c>
      <c r="M180" s="8">
        <v>133</v>
      </c>
      <c r="N180" s="8">
        <v>19</v>
      </c>
      <c r="O180" s="8">
        <v>42</v>
      </c>
      <c r="P180" s="8">
        <v>71</v>
      </c>
      <c r="Q180" s="45">
        <f>P180/I180</f>
        <v>1.1440541411537221E-2</v>
      </c>
      <c r="R180" s="45">
        <f>Table1[[#This Row],[Ballots Rejected - Late Postmark]]/Table1[[#This Row],[Ballots Rejected]]</f>
        <v>0.53383458646616544</v>
      </c>
      <c r="S180" s="8">
        <v>0</v>
      </c>
      <c r="T180" s="8">
        <v>1</v>
      </c>
      <c r="U180" s="8">
        <v>6191</v>
      </c>
      <c r="V180" s="8">
        <v>6058</v>
      </c>
      <c r="W180" s="8">
        <v>133</v>
      </c>
      <c r="X180" s="8">
        <v>18933</v>
      </c>
      <c r="Y180">
        <v>2058</v>
      </c>
      <c r="Z180">
        <v>4146</v>
      </c>
      <c r="AA180" s="8">
        <v>2</v>
      </c>
      <c r="AB180" s="54">
        <f>Table1[[#This Row],[ Received by dropbox]]/Table1[[#This Row],[Ballots Returned]]</f>
        <v>0.33161456654850147</v>
      </c>
      <c r="AC180" s="54">
        <f>Table1[[#This Row],[Received by mail]]/Table1[[#This Row],[Ballots Returned]]</f>
        <v>0.66806316467934257</v>
      </c>
      <c r="AD180" s="54">
        <f>Table1[[#This Row],[ Received by Email or Fax]]/Table1[[#This Row],[Ballots Returned]]</f>
        <v>3.2226877215597811E-4</v>
      </c>
    </row>
    <row r="181" spans="1:30">
      <c r="A181" s="8" t="s">
        <v>141</v>
      </c>
      <c r="B181" s="19">
        <v>45699</v>
      </c>
      <c r="C181" s="8" t="s">
        <v>99</v>
      </c>
      <c r="D181" s="10">
        <v>2025</v>
      </c>
      <c r="E181" s="8">
        <v>1596</v>
      </c>
      <c r="F181" s="8">
        <v>72</v>
      </c>
      <c r="G181" s="8">
        <v>682</v>
      </c>
      <c r="H181" s="8">
        <v>1620</v>
      </c>
      <c r="I181" s="8">
        <v>694</v>
      </c>
      <c r="J181" s="8">
        <v>682</v>
      </c>
      <c r="K181" s="8">
        <v>0</v>
      </c>
      <c r="L181" s="8">
        <v>0</v>
      </c>
      <c r="M181" s="8">
        <v>12</v>
      </c>
      <c r="N181" s="8">
        <v>0</v>
      </c>
      <c r="O181" s="8">
        <v>1</v>
      </c>
      <c r="P181" s="8">
        <v>1</v>
      </c>
      <c r="Q181" s="45">
        <f>P181/I181</f>
        <v>1.440922190201729E-3</v>
      </c>
      <c r="R181" s="45">
        <f>Table1[[#This Row],[Ballots Rejected - Late Postmark]]/Table1[[#This Row],[Ballots Rejected]]</f>
        <v>8.3333333333333329E-2</v>
      </c>
      <c r="S181" s="8">
        <v>0</v>
      </c>
      <c r="T181" s="8">
        <v>10</v>
      </c>
      <c r="U181" s="8">
        <v>694</v>
      </c>
      <c r="V181" s="8">
        <v>682</v>
      </c>
      <c r="W181" s="8">
        <v>12</v>
      </c>
      <c r="X181" s="8">
        <v>1605</v>
      </c>
      <c r="Y181">
        <v>24</v>
      </c>
      <c r="Z181">
        <v>670</v>
      </c>
      <c r="AA181" s="8">
        <v>0</v>
      </c>
      <c r="AB181" s="54">
        <f>Table1[[#This Row],[ Received by dropbox]]/Table1[[#This Row],[Ballots Returned]]</f>
        <v>3.4582132564841501E-2</v>
      </c>
      <c r="AC181" s="54">
        <f>Table1[[#This Row],[Received by mail]]/Table1[[#This Row],[Ballots Returned]]</f>
        <v>0.96541786743515845</v>
      </c>
      <c r="AD181" s="54">
        <f>Table1[[#This Row],[ Received by Email or Fax]]/Table1[[#This Row],[Ballots Returned]]</f>
        <v>0</v>
      </c>
    </row>
    <row r="182" spans="1:30">
      <c r="A182" s="8" t="s">
        <v>143</v>
      </c>
      <c r="B182" s="19">
        <v>45699</v>
      </c>
      <c r="C182" s="8" t="s">
        <v>99</v>
      </c>
      <c r="D182" s="10">
        <v>2025</v>
      </c>
      <c r="E182" s="8">
        <v>17214</v>
      </c>
      <c r="F182" s="8">
        <v>868</v>
      </c>
      <c r="G182" s="8">
        <v>6497</v>
      </c>
      <c r="H182" s="8">
        <v>17313</v>
      </c>
      <c r="I182" s="8">
        <v>6589</v>
      </c>
      <c r="J182" s="8">
        <v>6497</v>
      </c>
      <c r="K182" s="8">
        <v>10</v>
      </c>
      <c r="L182" s="8">
        <v>0</v>
      </c>
      <c r="M182" s="8">
        <v>82</v>
      </c>
      <c r="N182" s="8">
        <v>4</v>
      </c>
      <c r="O182" s="8">
        <v>23</v>
      </c>
      <c r="P182" s="8">
        <v>55</v>
      </c>
      <c r="Q182" s="45">
        <f>P182/I182</f>
        <v>8.3472454090150246E-3</v>
      </c>
      <c r="R182" s="45">
        <f>Table1[[#This Row],[Ballots Rejected - Late Postmark]]/Table1[[#This Row],[Ballots Rejected]]</f>
        <v>0.67073170731707321</v>
      </c>
      <c r="S182" s="8">
        <v>0</v>
      </c>
      <c r="T182" s="8">
        <v>0</v>
      </c>
      <c r="U182" s="8">
        <v>6547</v>
      </c>
      <c r="V182" s="8">
        <v>6455</v>
      </c>
      <c r="W182" s="8">
        <v>82</v>
      </c>
      <c r="X182" s="8">
        <v>16928</v>
      </c>
      <c r="Y182">
        <v>2703</v>
      </c>
      <c r="Z182">
        <v>3884</v>
      </c>
      <c r="AA182" s="8">
        <v>2</v>
      </c>
      <c r="AB182" s="54">
        <f>Table1[[#This Row],[ Received by dropbox]]/Table1[[#This Row],[Ballots Returned]]</f>
        <v>0.41022916982850205</v>
      </c>
      <c r="AC182" s="54">
        <f>Table1[[#This Row],[Received by mail]]/Table1[[#This Row],[Ballots Returned]]</f>
        <v>0.58946729397480646</v>
      </c>
      <c r="AD182" s="54">
        <f>Table1[[#This Row],[ Received by Email or Fax]]/Table1[[#This Row],[Ballots Returned]]</f>
        <v>3.0353619669145547E-4</v>
      </c>
    </row>
    <row r="183" spans="1:30">
      <c r="A183" s="8" t="s">
        <v>145</v>
      </c>
      <c r="B183" s="19">
        <v>45699</v>
      </c>
      <c r="C183" s="8" t="s">
        <v>99</v>
      </c>
      <c r="D183" s="10">
        <v>2025</v>
      </c>
      <c r="E183" s="8">
        <v>981</v>
      </c>
      <c r="F183" s="8">
        <v>59</v>
      </c>
      <c r="G183" s="8">
        <v>304</v>
      </c>
      <c r="H183" s="8">
        <v>990</v>
      </c>
      <c r="I183" s="8">
        <v>311</v>
      </c>
      <c r="J183" s="8">
        <v>304</v>
      </c>
      <c r="K183" s="8">
        <v>3</v>
      </c>
      <c r="L183" s="8">
        <v>0</v>
      </c>
      <c r="M183" s="8">
        <v>4</v>
      </c>
      <c r="N183" s="8">
        <v>0</v>
      </c>
      <c r="O183" s="8">
        <v>0</v>
      </c>
      <c r="P183" s="8">
        <v>4</v>
      </c>
      <c r="Q183" s="45">
        <f>P183/I183</f>
        <v>1.2861736334405145E-2</v>
      </c>
      <c r="R183" s="45">
        <f>Table1[[#This Row],[Ballots Rejected - Late Postmark]]/Table1[[#This Row],[Ballots Rejected]]</f>
        <v>1</v>
      </c>
      <c r="S183" s="8">
        <v>0</v>
      </c>
      <c r="T183" s="8">
        <v>0</v>
      </c>
      <c r="U183" s="8">
        <v>311</v>
      </c>
      <c r="V183" s="8">
        <v>304</v>
      </c>
      <c r="W183" s="8">
        <v>4</v>
      </c>
      <c r="X183" s="8">
        <v>978</v>
      </c>
      <c r="Y183">
        <v>84</v>
      </c>
      <c r="Z183">
        <v>227</v>
      </c>
      <c r="AA183" s="8">
        <v>0</v>
      </c>
      <c r="AB183" s="54">
        <f>Table1[[#This Row],[ Received by dropbox]]/Table1[[#This Row],[Ballots Returned]]</f>
        <v>0.27009646302250806</v>
      </c>
      <c r="AC183" s="54">
        <f>Table1[[#This Row],[Received by mail]]/Table1[[#This Row],[Ballots Returned]]</f>
        <v>0.729903536977492</v>
      </c>
      <c r="AD183" s="54">
        <f>Table1[[#This Row],[ Received by Email or Fax]]/Table1[[#This Row],[Ballots Returned]]</f>
        <v>0</v>
      </c>
    </row>
    <row r="184" spans="1:30">
      <c r="A184" s="8" t="s">
        <v>147</v>
      </c>
      <c r="B184" s="19">
        <v>45699</v>
      </c>
      <c r="C184" s="8" t="s">
        <v>99</v>
      </c>
      <c r="D184" s="10">
        <v>2025</v>
      </c>
      <c r="E184" s="8">
        <v>0</v>
      </c>
      <c r="F184" s="8">
        <v>0</v>
      </c>
      <c r="G184" s="8">
        <v>0</v>
      </c>
      <c r="H184" s="8">
        <v>0</v>
      </c>
      <c r="I184" s="8">
        <v>0</v>
      </c>
      <c r="J184" s="8">
        <v>0</v>
      </c>
      <c r="K184" s="8">
        <v>0</v>
      </c>
      <c r="L184" s="8">
        <v>0</v>
      </c>
      <c r="M184" s="8">
        <v>0</v>
      </c>
      <c r="N184" s="8">
        <v>0</v>
      </c>
      <c r="O184" s="8">
        <v>0</v>
      </c>
      <c r="P184" s="8">
        <v>0</v>
      </c>
      <c r="Q184" s="45"/>
      <c r="R184" s="45" t="e">
        <f>Table1[[#This Row],[Ballots Rejected - Late Postmark]]/Table1[[#This Row],[Ballots Rejected]]</f>
        <v>#DIV/0!</v>
      </c>
      <c r="S184" s="8">
        <v>0</v>
      </c>
      <c r="T184" s="8">
        <v>0</v>
      </c>
      <c r="U184" s="8">
        <v>0</v>
      </c>
      <c r="V184" s="8">
        <v>0</v>
      </c>
      <c r="W184" s="8">
        <v>0</v>
      </c>
      <c r="X184" s="8">
        <v>0</v>
      </c>
      <c r="Y184">
        <v>0</v>
      </c>
      <c r="Z184">
        <v>0</v>
      </c>
      <c r="AA184" s="8">
        <v>0</v>
      </c>
      <c r="AB184" s="54" t="e">
        <f>Table1[[#This Row],[ Received by dropbox]]/Table1[[#This Row],[Ballots Returned]]</f>
        <v>#DIV/0!</v>
      </c>
      <c r="AC184" s="54" t="e">
        <f>Table1[[#This Row],[Received by mail]]/Table1[[#This Row],[Ballots Returned]]</f>
        <v>#DIV/0!</v>
      </c>
      <c r="AD184" s="54" t="e">
        <f>Table1[[#This Row],[ Received by Email or Fax]]/Table1[[#This Row],[Ballots Returned]]</f>
        <v>#DIV/0!</v>
      </c>
    </row>
    <row r="185" spans="1:30">
      <c r="A185" s="8" t="s">
        <v>149</v>
      </c>
      <c r="B185" s="19">
        <v>45699</v>
      </c>
      <c r="C185" s="8" t="s">
        <v>99</v>
      </c>
      <c r="D185" s="10">
        <v>2025</v>
      </c>
      <c r="E185" s="8">
        <v>0</v>
      </c>
      <c r="F185" s="8">
        <v>0</v>
      </c>
      <c r="G185" s="8">
        <v>0</v>
      </c>
      <c r="H185" s="8">
        <v>0</v>
      </c>
      <c r="I185" s="8">
        <v>0</v>
      </c>
      <c r="J185" s="8">
        <v>0</v>
      </c>
      <c r="K185" s="8">
        <v>0</v>
      </c>
      <c r="L185" s="8">
        <v>0</v>
      </c>
      <c r="M185" s="8">
        <v>0</v>
      </c>
      <c r="N185" s="8">
        <v>0</v>
      </c>
      <c r="O185" s="8">
        <v>0</v>
      </c>
      <c r="P185" s="8">
        <v>0</v>
      </c>
      <c r="Q185" s="45"/>
      <c r="R185" s="45" t="e">
        <f>Table1[[#This Row],[Ballots Rejected - Late Postmark]]/Table1[[#This Row],[Ballots Rejected]]</f>
        <v>#DIV/0!</v>
      </c>
      <c r="S185" s="8">
        <v>0</v>
      </c>
      <c r="T185" s="8">
        <v>0</v>
      </c>
      <c r="U185" s="8">
        <v>0</v>
      </c>
      <c r="V185" s="8">
        <v>0</v>
      </c>
      <c r="W185" s="8">
        <v>0</v>
      </c>
      <c r="X185" s="8">
        <v>0</v>
      </c>
      <c r="Y185">
        <v>0</v>
      </c>
      <c r="Z185">
        <v>0</v>
      </c>
      <c r="AA185" s="8">
        <v>0</v>
      </c>
      <c r="AB185" s="54" t="e">
        <f>Table1[[#This Row],[ Received by dropbox]]/Table1[[#This Row],[Ballots Returned]]</f>
        <v>#DIV/0!</v>
      </c>
      <c r="AC185" s="54" t="e">
        <f>Table1[[#This Row],[Received by mail]]/Table1[[#This Row],[Ballots Returned]]</f>
        <v>#DIV/0!</v>
      </c>
      <c r="AD185" s="54" t="e">
        <f>Table1[[#This Row],[ Received by Email or Fax]]/Table1[[#This Row],[Ballots Returned]]</f>
        <v>#DIV/0!</v>
      </c>
    </row>
    <row r="186" spans="1:30">
      <c r="A186" s="8" t="s">
        <v>151</v>
      </c>
      <c r="B186" s="19">
        <v>45699</v>
      </c>
      <c r="C186" s="8" t="s">
        <v>99</v>
      </c>
      <c r="D186" s="10">
        <v>2025</v>
      </c>
      <c r="E186" s="8">
        <v>115294</v>
      </c>
      <c r="F186" s="8">
        <v>7764</v>
      </c>
      <c r="G186" s="8">
        <v>34361</v>
      </c>
      <c r="H186" s="8">
        <v>117422</v>
      </c>
      <c r="I186" s="8">
        <v>34922</v>
      </c>
      <c r="J186" s="8">
        <v>34361</v>
      </c>
      <c r="K186" s="8">
        <v>3</v>
      </c>
      <c r="L186" s="8">
        <v>0</v>
      </c>
      <c r="M186" s="8">
        <v>558</v>
      </c>
      <c r="N186" s="8">
        <v>41</v>
      </c>
      <c r="O186" s="8">
        <v>123</v>
      </c>
      <c r="P186" s="8">
        <v>387</v>
      </c>
      <c r="Q186" s="45">
        <f>P186/I186</f>
        <v>1.1081839528091175E-2</v>
      </c>
      <c r="R186" s="45">
        <f>Table1[[#This Row],[Ballots Rejected - Late Postmark]]/Table1[[#This Row],[Ballots Rejected]]</f>
        <v>0.69354838709677424</v>
      </c>
      <c r="S186" s="8">
        <v>0</v>
      </c>
      <c r="T186" s="8">
        <v>7</v>
      </c>
      <c r="U186" s="8">
        <v>34463</v>
      </c>
      <c r="V186" s="8">
        <v>33910</v>
      </c>
      <c r="W186" s="8">
        <v>550</v>
      </c>
      <c r="X186" s="8">
        <v>113355</v>
      </c>
      <c r="Y186">
        <v>17001</v>
      </c>
      <c r="Z186">
        <v>17880</v>
      </c>
      <c r="AA186" s="8">
        <v>41</v>
      </c>
      <c r="AB186" s="54">
        <f>Table1[[#This Row],[ Received by dropbox]]/Table1[[#This Row],[Ballots Returned]]</f>
        <v>0.48682778764102858</v>
      </c>
      <c r="AC186" s="54">
        <f>Table1[[#This Row],[Received by mail]]/Table1[[#This Row],[Ballots Returned]]</f>
        <v>0.51199816734436743</v>
      </c>
      <c r="AD186" s="54">
        <f>Table1[[#This Row],[ Received by Email or Fax]]/Table1[[#This Row],[Ballots Returned]]</f>
        <v>1.1740450146039746E-3</v>
      </c>
    </row>
    <row r="187" spans="1:30">
      <c r="A187" s="8" t="s">
        <v>153</v>
      </c>
      <c r="B187" s="19">
        <v>45699</v>
      </c>
      <c r="C187" s="8" t="s">
        <v>99</v>
      </c>
      <c r="D187" s="10">
        <v>2025</v>
      </c>
      <c r="E187" s="8">
        <v>0</v>
      </c>
      <c r="F187" s="8">
        <v>0</v>
      </c>
      <c r="G187" s="8">
        <v>0</v>
      </c>
      <c r="H187" s="8">
        <v>0</v>
      </c>
      <c r="I187" s="8">
        <v>0</v>
      </c>
      <c r="J187" s="8">
        <v>0</v>
      </c>
      <c r="K187" s="8">
        <v>0</v>
      </c>
      <c r="L187" s="8">
        <v>0</v>
      </c>
      <c r="M187" s="8">
        <v>0</v>
      </c>
      <c r="N187" s="8">
        <v>0</v>
      </c>
      <c r="O187" s="8">
        <v>0</v>
      </c>
      <c r="P187" s="8">
        <v>0</v>
      </c>
      <c r="Q187" s="45"/>
      <c r="R187" s="45" t="e">
        <f>Table1[[#This Row],[Ballots Rejected - Late Postmark]]/Table1[[#This Row],[Ballots Rejected]]</f>
        <v>#DIV/0!</v>
      </c>
      <c r="S187" s="8">
        <v>0</v>
      </c>
      <c r="T187" s="8">
        <v>0</v>
      </c>
      <c r="U187" s="8">
        <v>0</v>
      </c>
      <c r="V187" s="8">
        <v>0</v>
      </c>
      <c r="W187" s="8">
        <v>0</v>
      </c>
      <c r="X187" s="8">
        <v>0</v>
      </c>
      <c r="Y187">
        <v>0</v>
      </c>
      <c r="Z187">
        <v>0</v>
      </c>
      <c r="AA187" s="8">
        <v>0</v>
      </c>
      <c r="AB187" s="54" t="e">
        <f>Table1[[#This Row],[ Received by dropbox]]/Table1[[#This Row],[Ballots Returned]]</f>
        <v>#DIV/0!</v>
      </c>
      <c r="AC187" s="54" t="e">
        <f>Table1[[#This Row],[Received by mail]]/Table1[[#This Row],[Ballots Returned]]</f>
        <v>#DIV/0!</v>
      </c>
      <c r="AD187" s="54" t="e">
        <f>Table1[[#This Row],[ Received by Email or Fax]]/Table1[[#This Row],[Ballots Returned]]</f>
        <v>#DIV/0!</v>
      </c>
    </row>
    <row r="188" spans="1:30">
      <c r="A188" s="8" t="s">
        <v>155</v>
      </c>
      <c r="B188" s="19">
        <v>45699</v>
      </c>
      <c r="C188" s="8" t="s">
        <v>99</v>
      </c>
      <c r="D188" s="10">
        <v>2025</v>
      </c>
      <c r="E188" s="8">
        <v>4091</v>
      </c>
      <c r="F188" s="8">
        <v>193</v>
      </c>
      <c r="G188" s="8">
        <v>1678</v>
      </c>
      <c r="H188" s="8">
        <v>4138</v>
      </c>
      <c r="I188" s="8">
        <v>1690</v>
      </c>
      <c r="J188" s="8">
        <v>1678</v>
      </c>
      <c r="K188" s="8">
        <v>0</v>
      </c>
      <c r="L188" s="8">
        <v>0</v>
      </c>
      <c r="M188" s="8">
        <v>12</v>
      </c>
      <c r="N188" s="8">
        <v>5</v>
      </c>
      <c r="O188" s="8">
        <v>5</v>
      </c>
      <c r="P188" s="8">
        <v>2</v>
      </c>
      <c r="Q188" s="45">
        <f>P188/I188</f>
        <v>1.1834319526627219E-3</v>
      </c>
      <c r="R188" s="45">
        <f>Table1[[#This Row],[Ballots Rejected - Late Postmark]]/Table1[[#This Row],[Ballots Rejected]]</f>
        <v>0.16666666666666666</v>
      </c>
      <c r="S188" s="8">
        <v>0</v>
      </c>
      <c r="T188" s="8">
        <v>0</v>
      </c>
      <c r="U188" s="8">
        <v>1687</v>
      </c>
      <c r="V188" s="8">
        <v>1675</v>
      </c>
      <c r="W188" s="8">
        <v>12</v>
      </c>
      <c r="X188" s="8">
        <v>4049</v>
      </c>
      <c r="Y188">
        <v>897</v>
      </c>
      <c r="Z188">
        <v>792</v>
      </c>
      <c r="AA188" s="8">
        <v>1</v>
      </c>
      <c r="AB188" s="54">
        <f>Table1[[#This Row],[ Received by dropbox]]/Table1[[#This Row],[Ballots Returned]]</f>
        <v>0.53076923076923077</v>
      </c>
      <c r="AC188" s="54">
        <f>Table1[[#This Row],[Received by mail]]/Table1[[#This Row],[Ballots Returned]]</f>
        <v>0.46863905325443789</v>
      </c>
      <c r="AD188" s="54">
        <f>Table1[[#This Row],[ Received by Email or Fax]]/Table1[[#This Row],[Ballots Returned]]</f>
        <v>5.9171597633136095E-4</v>
      </c>
    </row>
    <row r="189" spans="1:30">
      <c r="A189" s="8" t="s">
        <v>157</v>
      </c>
      <c r="B189" s="19">
        <v>45699</v>
      </c>
      <c r="C189" s="8" t="s">
        <v>99</v>
      </c>
      <c r="D189" s="10">
        <v>2025</v>
      </c>
      <c r="E189" s="8">
        <v>1559</v>
      </c>
      <c r="F189" s="8">
        <v>37</v>
      </c>
      <c r="G189" s="8">
        <v>600</v>
      </c>
      <c r="H189" s="8">
        <v>1570</v>
      </c>
      <c r="I189" s="8">
        <v>606</v>
      </c>
      <c r="J189" s="8">
        <v>600</v>
      </c>
      <c r="K189" s="8">
        <v>0</v>
      </c>
      <c r="L189" s="8">
        <v>0</v>
      </c>
      <c r="M189" s="8">
        <v>6</v>
      </c>
      <c r="N189" s="8">
        <v>2</v>
      </c>
      <c r="O189" s="8">
        <v>2</v>
      </c>
      <c r="P189" s="8">
        <v>2</v>
      </c>
      <c r="Q189" s="45">
        <f>P189/I189</f>
        <v>3.3003300330033004E-3</v>
      </c>
      <c r="R189" s="45">
        <f>Table1[[#This Row],[Ballots Rejected - Late Postmark]]/Table1[[#This Row],[Ballots Rejected]]</f>
        <v>0.33333333333333331</v>
      </c>
      <c r="S189" s="8">
        <v>0</v>
      </c>
      <c r="T189" s="8">
        <v>0</v>
      </c>
      <c r="U189" s="8">
        <v>602</v>
      </c>
      <c r="V189" s="8">
        <v>596</v>
      </c>
      <c r="W189" s="8">
        <v>6</v>
      </c>
      <c r="X189" s="8">
        <v>1542</v>
      </c>
      <c r="Y189">
        <v>347</v>
      </c>
      <c r="Z189">
        <v>257</v>
      </c>
      <c r="AA189" s="8">
        <v>2</v>
      </c>
      <c r="AB189" s="54">
        <f>Table1[[#This Row],[ Received by dropbox]]/Table1[[#This Row],[Ballots Returned]]</f>
        <v>0.5726072607260726</v>
      </c>
      <c r="AC189" s="54">
        <f>Table1[[#This Row],[Received by mail]]/Table1[[#This Row],[Ballots Returned]]</f>
        <v>0.42409240924092412</v>
      </c>
      <c r="AD189" s="54">
        <f>Table1[[#This Row],[ Received by Email or Fax]]/Table1[[#This Row],[Ballots Returned]]</f>
        <v>3.3003300330033004E-3</v>
      </c>
    </row>
    <row r="190" spans="1:30">
      <c r="A190" s="8" t="s">
        <v>159</v>
      </c>
      <c r="B190" s="19">
        <v>45699</v>
      </c>
      <c r="C190" s="8" t="s">
        <v>99</v>
      </c>
      <c r="D190" s="10">
        <v>2025</v>
      </c>
      <c r="E190" s="8">
        <v>59998</v>
      </c>
      <c r="F190" s="8">
        <v>3155</v>
      </c>
      <c r="G190" s="8">
        <v>20729</v>
      </c>
      <c r="H190" s="8">
        <v>61046</v>
      </c>
      <c r="I190" s="8">
        <v>21012</v>
      </c>
      <c r="J190" s="8">
        <v>20729</v>
      </c>
      <c r="K190" s="8">
        <v>0</v>
      </c>
      <c r="L190" s="8">
        <v>0</v>
      </c>
      <c r="M190" s="8">
        <v>283</v>
      </c>
      <c r="N190" s="8">
        <v>10</v>
      </c>
      <c r="O190" s="8">
        <v>60</v>
      </c>
      <c r="P190" s="8">
        <v>202</v>
      </c>
      <c r="Q190" s="45">
        <f>P190/I190</f>
        <v>9.613554159527889E-3</v>
      </c>
      <c r="R190" s="45">
        <f>Table1[[#This Row],[Ballots Rejected - Late Postmark]]/Table1[[#This Row],[Ballots Rejected]]</f>
        <v>0.71378091872791516</v>
      </c>
      <c r="S190" s="8">
        <v>0</v>
      </c>
      <c r="T190" s="8">
        <v>11</v>
      </c>
      <c r="U190" s="8">
        <v>20907</v>
      </c>
      <c r="V190" s="8">
        <v>20626</v>
      </c>
      <c r="W190" s="8">
        <v>281</v>
      </c>
      <c r="X190" s="8">
        <v>59795</v>
      </c>
      <c r="Y190">
        <v>10087</v>
      </c>
      <c r="Z190">
        <v>10915</v>
      </c>
      <c r="AA190" s="8">
        <v>10</v>
      </c>
      <c r="AB190" s="54">
        <f>Table1[[#This Row],[ Received by dropbox]]/Table1[[#This Row],[Ballots Returned]]</f>
        <v>0.48005901389682087</v>
      </c>
      <c r="AC190" s="54">
        <f>Table1[[#This Row],[Received by mail]]/Table1[[#This Row],[Ballots Returned]]</f>
        <v>0.51946506758043021</v>
      </c>
      <c r="AD190" s="54">
        <f>Table1[[#This Row],[ Received by Email or Fax]]/Table1[[#This Row],[Ballots Returned]]</f>
        <v>4.7591852274890539E-4</v>
      </c>
    </row>
    <row r="191" spans="1:30">
      <c r="A191" s="8" t="s">
        <v>161</v>
      </c>
      <c r="B191" s="19">
        <v>45699</v>
      </c>
      <c r="C191" s="8" t="s">
        <v>99</v>
      </c>
      <c r="D191" s="10">
        <v>2025</v>
      </c>
      <c r="E191" s="8">
        <v>4192</v>
      </c>
      <c r="F191" s="8">
        <v>159</v>
      </c>
      <c r="G191" s="8">
        <v>2015</v>
      </c>
      <c r="H191" s="8">
        <v>4230</v>
      </c>
      <c r="I191" s="8">
        <v>2037</v>
      </c>
      <c r="J191" s="8">
        <v>2015</v>
      </c>
      <c r="K191" s="8">
        <v>0</v>
      </c>
      <c r="L191" s="8">
        <v>0</v>
      </c>
      <c r="M191" s="8">
        <v>22</v>
      </c>
      <c r="N191" s="8">
        <v>0</v>
      </c>
      <c r="O191" s="8">
        <v>2</v>
      </c>
      <c r="P191" s="8">
        <v>20</v>
      </c>
      <c r="Q191" s="45">
        <f>P191/I191</f>
        <v>9.8183603338242512E-3</v>
      </c>
      <c r="R191" s="45">
        <f>Table1[[#This Row],[Ballots Rejected - Late Postmark]]/Table1[[#This Row],[Ballots Rejected]]</f>
        <v>0.90909090909090906</v>
      </c>
      <c r="S191" s="8">
        <v>0</v>
      </c>
      <c r="T191" s="8">
        <v>0</v>
      </c>
      <c r="U191" s="8">
        <v>2020</v>
      </c>
      <c r="V191" s="8">
        <v>1998</v>
      </c>
      <c r="W191" s="8">
        <v>22</v>
      </c>
      <c r="X191" s="8">
        <v>4150</v>
      </c>
      <c r="Y191">
        <v>506</v>
      </c>
      <c r="Z191">
        <v>1530</v>
      </c>
      <c r="AA191" s="8">
        <v>1</v>
      </c>
      <c r="AB191" s="54">
        <f>Table1[[#This Row],[ Received by dropbox]]/Table1[[#This Row],[Ballots Returned]]</f>
        <v>0.24840451644575356</v>
      </c>
      <c r="AC191" s="54">
        <f>Table1[[#This Row],[Received by mail]]/Table1[[#This Row],[Ballots Returned]]</f>
        <v>0.75110456553755522</v>
      </c>
      <c r="AD191" s="54">
        <f>Table1[[#This Row],[ Received by Email or Fax]]/Table1[[#This Row],[Ballots Returned]]</f>
        <v>4.9091801669121256E-4</v>
      </c>
    </row>
    <row r="192" spans="1:30">
      <c r="A192" s="8" t="s">
        <v>163</v>
      </c>
      <c r="B192" s="19">
        <v>45699</v>
      </c>
      <c r="C192" s="8" t="s">
        <v>99</v>
      </c>
      <c r="D192" s="10">
        <v>2025</v>
      </c>
      <c r="E192" s="8">
        <v>4206</v>
      </c>
      <c r="F192" s="8">
        <v>229</v>
      </c>
      <c r="G192" s="8">
        <v>1500</v>
      </c>
      <c r="H192" s="8">
        <v>4251</v>
      </c>
      <c r="I192" s="8">
        <v>1525</v>
      </c>
      <c r="J192" s="8">
        <v>1500</v>
      </c>
      <c r="K192" s="8">
        <v>0</v>
      </c>
      <c r="L192" s="8">
        <v>0</v>
      </c>
      <c r="M192" s="8">
        <v>25</v>
      </c>
      <c r="N192" s="8">
        <v>4</v>
      </c>
      <c r="O192" s="8">
        <v>5</v>
      </c>
      <c r="P192" s="8">
        <v>16</v>
      </c>
      <c r="Q192" s="45">
        <f>P192/I192</f>
        <v>1.0491803278688525E-2</v>
      </c>
      <c r="R192" s="45">
        <f>Table1[[#This Row],[Ballots Rejected - Late Postmark]]/Table1[[#This Row],[Ballots Rejected]]</f>
        <v>0.64</v>
      </c>
      <c r="S192" s="8">
        <v>0</v>
      </c>
      <c r="T192" s="8">
        <v>0</v>
      </c>
      <c r="U192" s="8">
        <v>1522</v>
      </c>
      <c r="V192" s="8">
        <v>1497</v>
      </c>
      <c r="W192" s="8">
        <v>25</v>
      </c>
      <c r="X192" s="8">
        <v>4202</v>
      </c>
      <c r="Y192">
        <v>290</v>
      </c>
      <c r="Z192">
        <v>1235</v>
      </c>
      <c r="AA192" s="8">
        <v>0</v>
      </c>
      <c r="AB192" s="54">
        <f>Table1[[#This Row],[ Received by dropbox]]/Table1[[#This Row],[Ballots Returned]]</f>
        <v>0.1901639344262295</v>
      </c>
      <c r="AC192" s="54">
        <f>Table1[[#This Row],[Received by mail]]/Table1[[#This Row],[Ballots Returned]]</f>
        <v>0.80983606557377052</v>
      </c>
      <c r="AD192" s="54">
        <f>Table1[[#This Row],[ Received by Email or Fax]]/Table1[[#This Row],[Ballots Returned]]</f>
        <v>0</v>
      </c>
    </row>
    <row r="193" spans="1:30">
      <c r="A193" s="8" t="s">
        <v>166</v>
      </c>
      <c r="B193" s="19">
        <v>45699</v>
      </c>
      <c r="C193" s="8" t="s">
        <v>99</v>
      </c>
      <c r="D193" s="10">
        <v>2025</v>
      </c>
      <c r="E193" s="8">
        <v>0</v>
      </c>
      <c r="F193" s="8">
        <v>0</v>
      </c>
      <c r="G193" s="8">
        <v>0</v>
      </c>
      <c r="H193" s="8">
        <v>0</v>
      </c>
      <c r="I193" s="8">
        <v>0</v>
      </c>
      <c r="J193" s="8">
        <v>0</v>
      </c>
      <c r="K193" s="8">
        <v>0</v>
      </c>
      <c r="L193" s="8">
        <v>0</v>
      </c>
      <c r="M193" s="8">
        <v>0</v>
      </c>
      <c r="N193" s="8">
        <v>0</v>
      </c>
      <c r="O193" s="8">
        <v>0</v>
      </c>
      <c r="P193" s="8">
        <v>0</v>
      </c>
      <c r="Q193" s="45"/>
      <c r="R193" s="45" t="e">
        <f>Table1[[#This Row],[Ballots Rejected - Late Postmark]]/Table1[[#This Row],[Ballots Rejected]]</f>
        <v>#DIV/0!</v>
      </c>
      <c r="S193" s="8">
        <v>0</v>
      </c>
      <c r="T193" s="8">
        <v>0</v>
      </c>
      <c r="U193" s="8">
        <v>0</v>
      </c>
      <c r="V193" s="8">
        <v>0</v>
      </c>
      <c r="W193" s="8">
        <v>0</v>
      </c>
      <c r="X193" s="8">
        <v>0</v>
      </c>
      <c r="Y193">
        <v>0</v>
      </c>
      <c r="Z193">
        <v>0</v>
      </c>
      <c r="AA193" s="8">
        <v>0</v>
      </c>
      <c r="AB193" s="54" t="e">
        <f>Table1[[#This Row],[ Received by dropbox]]/Table1[[#This Row],[Ballots Returned]]</f>
        <v>#DIV/0!</v>
      </c>
      <c r="AC193" s="54" t="e">
        <f>Table1[[#This Row],[Received by mail]]/Table1[[#This Row],[Ballots Returned]]</f>
        <v>#DIV/0!</v>
      </c>
      <c r="AD193" s="54" t="e">
        <f>Table1[[#This Row],[ Received by Email or Fax]]/Table1[[#This Row],[Ballots Returned]]</f>
        <v>#DIV/0!</v>
      </c>
    </row>
    <row r="194" spans="1:30">
      <c r="A194" s="8" t="s">
        <v>168</v>
      </c>
      <c r="B194" s="19">
        <v>45699</v>
      </c>
      <c r="C194" s="8" t="s">
        <v>99</v>
      </c>
      <c r="D194" s="10">
        <v>2025</v>
      </c>
      <c r="E194" s="8">
        <v>0</v>
      </c>
      <c r="F194" s="8">
        <v>0</v>
      </c>
      <c r="G194" s="8">
        <v>0</v>
      </c>
      <c r="H194" s="8">
        <v>0</v>
      </c>
      <c r="I194" s="8">
        <v>0</v>
      </c>
      <c r="J194" s="8">
        <v>0</v>
      </c>
      <c r="K194" s="8">
        <v>0</v>
      </c>
      <c r="L194" s="8">
        <v>0</v>
      </c>
      <c r="M194" s="8">
        <v>0</v>
      </c>
      <c r="N194" s="8">
        <v>0</v>
      </c>
      <c r="O194" s="8">
        <v>0</v>
      </c>
      <c r="P194" s="8">
        <v>0</v>
      </c>
      <c r="Q194" s="45"/>
      <c r="R194" s="45" t="e">
        <f>Table1[[#This Row],[Ballots Rejected - Late Postmark]]/Table1[[#This Row],[Ballots Rejected]]</f>
        <v>#DIV/0!</v>
      </c>
      <c r="S194" s="8">
        <v>0</v>
      </c>
      <c r="T194" s="8">
        <v>0</v>
      </c>
      <c r="U194" s="8">
        <v>0</v>
      </c>
      <c r="V194" s="8">
        <v>0</v>
      </c>
      <c r="W194" s="8">
        <v>0</v>
      </c>
      <c r="X194" s="8">
        <v>0</v>
      </c>
      <c r="Y194">
        <v>0</v>
      </c>
      <c r="Z194">
        <v>0</v>
      </c>
      <c r="AA194" s="8">
        <v>0</v>
      </c>
      <c r="AB194" s="54" t="e">
        <f>Table1[[#This Row],[ Received by dropbox]]/Table1[[#This Row],[Ballots Returned]]</f>
        <v>#DIV/0!</v>
      </c>
      <c r="AC194" s="54" t="e">
        <f>Table1[[#This Row],[Received by mail]]/Table1[[#This Row],[Ballots Returned]]</f>
        <v>#DIV/0!</v>
      </c>
      <c r="AD194" s="54" t="e">
        <f>Table1[[#This Row],[ Received by Email or Fax]]/Table1[[#This Row],[Ballots Returned]]</f>
        <v>#DIV/0!</v>
      </c>
    </row>
    <row r="195" spans="1:30">
      <c r="A195" s="8" t="s">
        <v>170</v>
      </c>
      <c r="B195" s="19">
        <v>45699</v>
      </c>
      <c r="C195" s="8" t="s">
        <v>99</v>
      </c>
      <c r="D195" s="10">
        <v>2025</v>
      </c>
      <c r="E195" s="8">
        <v>1300</v>
      </c>
      <c r="F195" s="8">
        <v>53</v>
      </c>
      <c r="G195" s="8">
        <v>401</v>
      </c>
      <c r="H195" s="8">
        <v>1321</v>
      </c>
      <c r="I195" s="8">
        <v>415</v>
      </c>
      <c r="J195" s="8">
        <v>401</v>
      </c>
      <c r="K195" s="8">
        <v>0</v>
      </c>
      <c r="L195" s="8">
        <v>0</v>
      </c>
      <c r="M195" s="8">
        <v>14</v>
      </c>
      <c r="N195" s="8">
        <v>3</v>
      </c>
      <c r="O195" s="8">
        <v>4</v>
      </c>
      <c r="P195" s="8">
        <v>7</v>
      </c>
      <c r="Q195" s="45">
        <f>P195/I195</f>
        <v>1.6867469879518072E-2</v>
      </c>
      <c r="R195" s="45">
        <f>Table1[[#This Row],[Ballots Rejected - Late Postmark]]/Table1[[#This Row],[Ballots Rejected]]</f>
        <v>0.5</v>
      </c>
      <c r="S195" s="8">
        <v>0</v>
      </c>
      <c r="T195" s="8">
        <v>0</v>
      </c>
      <c r="U195" s="8">
        <v>414</v>
      </c>
      <c r="V195" s="8">
        <v>400</v>
      </c>
      <c r="W195" s="8">
        <v>14</v>
      </c>
      <c r="X195" s="8">
        <v>1300</v>
      </c>
      <c r="Y195">
        <v>217</v>
      </c>
      <c r="Z195">
        <v>197</v>
      </c>
      <c r="AA195" s="8">
        <v>1</v>
      </c>
      <c r="AB195" s="54">
        <f>Table1[[#This Row],[ Received by dropbox]]/Table1[[#This Row],[Ballots Returned]]</f>
        <v>0.52289156626506028</v>
      </c>
      <c r="AC195" s="54">
        <f>Table1[[#This Row],[Received by mail]]/Table1[[#This Row],[Ballots Returned]]</f>
        <v>0.47469879518072289</v>
      </c>
      <c r="AD195" s="54">
        <f>Table1[[#This Row],[ Received by Email or Fax]]/Table1[[#This Row],[Ballots Returned]]</f>
        <v>2.4096385542168677E-3</v>
      </c>
    </row>
    <row r="196" spans="1:30">
      <c r="A196" s="8" t="s">
        <v>172</v>
      </c>
      <c r="B196" s="19">
        <v>45699</v>
      </c>
      <c r="C196" s="8" t="s">
        <v>99</v>
      </c>
      <c r="D196" s="10">
        <v>2025</v>
      </c>
      <c r="E196" s="8">
        <v>0</v>
      </c>
      <c r="F196" s="8">
        <v>0</v>
      </c>
      <c r="G196" s="8">
        <v>0</v>
      </c>
      <c r="H196" s="8">
        <v>0</v>
      </c>
      <c r="I196" s="8">
        <v>0</v>
      </c>
      <c r="J196" s="8">
        <v>0</v>
      </c>
      <c r="K196" s="8">
        <v>0</v>
      </c>
      <c r="L196" s="8">
        <v>0</v>
      </c>
      <c r="M196" s="8">
        <v>0</v>
      </c>
      <c r="N196" s="8">
        <v>0</v>
      </c>
      <c r="O196" s="8">
        <v>0</v>
      </c>
      <c r="P196" s="8">
        <v>0</v>
      </c>
      <c r="Q196" s="45"/>
      <c r="R196" s="45" t="e">
        <f>Table1[[#This Row],[Ballots Rejected - Late Postmark]]/Table1[[#This Row],[Ballots Rejected]]</f>
        <v>#DIV/0!</v>
      </c>
      <c r="S196" s="8">
        <v>0</v>
      </c>
      <c r="T196" s="8">
        <v>0</v>
      </c>
      <c r="U196" s="8">
        <v>0</v>
      </c>
      <c r="V196" s="8">
        <v>0</v>
      </c>
      <c r="W196" s="8">
        <v>0</v>
      </c>
      <c r="X196" s="8">
        <v>0</v>
      </c>
      <c r="Y196">
        <v>0</v>
      </c>
      <c r="Z196">
        <v>0</v>
      </c>
      <c r="AA196" s="8">
        <v>0</v>
      </c>
      <c r="AB196" s="54" t="e">
        <f>Table1[[#This Row],[ Received by dropbox]]/Table1[[#This Row],[Ballots Returned]]</f>
        <v>#DIV/0!</v>
      </c>
      <c r="AC196" s="54" t="e">
        <f>Table1[[#This Row],[Received by mail]]/Table1[[#This Row],[Ballots Returned]]</f>
        <v>#DIV/0!</v>
      </c>
      <c r="AD196" s="54" t="e">
        <f>Table1[[#This Row],[ Received by Email or Fax]]/Table1[[#This Row],[Ballots Returned]]</f>
        <v>#DIV/0!</v>
      </c>
    </row>
    <row r="197" spans="1:30">
      <c r="A197" s="8" t="s">
        <v>174</v>
      </c>
      <c r="B197" s="19">
        <v>45699</v>
      </c>
      <c r="C197" s="8" t="s">
        <v>99</v>
      </c>
      <c r="D197" s="10">
        <v>2025</v>
      </c>
      <c r="E197" s="8">
        <v>3416</v>
      </c>
      <c r="F197" s="8">
        <v>174</v>
      </c>
      <c r="G197" s="8">
        <v>1338</v>
      </c>
      <c r="H197" s="8">
        <v>3467</v>
      </c>
      <c r="I197" s="8">
        <v>1347</v>
      </c>
      <c r="J197" s="8">
        <v>1338</v>
      </c>
      <c r="K197" s="8">
        <v>0</v>
      </c>
      <c r="L197" s="8">
        <v>0</v>
      </c>
      <c r="M197" s="8">
        <v>9</v>
      </c>
      <c r="N197" s="8">
        <v>1</v>
      </c>
      <c r="O197" s="8">
        <v>0</v>
      </c>
      <c r="P197" s="8">
        <v>6</v>
      </c>
      <c r="Q197" s="45">
        <f t="shared" ref="Q197:Q228" si="7">P197/I197</f>
        <v>4.4543429844097994E-3</v>
      </c>
      <c r="R197" s="45">
        <f>Table1[[#This Row],[Ballots Rejected - Late Postmark]]/Table1[[#This Row],[Ballots Rejected]]</f>
        <v>0.66666666666666663</v>
      </c>
      <c r="S197" s="8">
        <v>0</v>
      </c>
      <c r="T197" s="8">
        <v>2</v>
      </c>
      <c r="U197" s="8">
        <v>1346</v>
      </c>
      <c r="V197" s="8">
        <v>1337</v>
      </c>
      <c r="W197" s="8">
        <v>9</v>
      </c>
      <c r="X197" s="8">
        <v>3426</v>
      </c>
      <c r="Y197">
        <v>67</v>
      </c>
      <c r="Z197">
        <v>1280</v>
      </c>
      <c r="AA197" s="8">
        <v>0</v>
      </c>
      <c r="AB197" s="54">
        <f>Table1[[#This Row],[ Received by dropbox]]/Table1[[#This Row],[Ballots Returned]]</f>
        <v>4.9740163325909428E-2</v>
      </c>
      <c r="AC197" s="54">
        <f>Table1[[#This Row],[Received by mail]]/Table1[[#This Row],[Ballots Returned]]</f>
        <v>0.95025983667409053</v>
      </c>
      <c r="AD197" s="54">
        <f>Table1[[#This Row],[ Received by Email or Fax]]/Table1[[#This Row],[Ballots Returned]]</f>
        <v>0</v>
      </c>
    </row>
    <row r="198" spans="1:30">
      <c r="A198" s="8" t="s">
        <v>176</v>
      </c>
      <c r="B198" s="19">
        <v>45699</v>
      </c>
      <c r="C198" s="8" t="s">
        <v>99</v>
      </c>
      <c r="D198" s="10">
        <v>2025</v>
      </c>
      <c r="E198" s="8">
        <v>5873</v>
      </c>
      <c r="F198" s="8">
        <v>276</v>
      </c>
      <c r="G198" s="8">
        <v>1154</v>
      </c>
      <c r="H198" s="8">
        <v>5927</v>
      </c>
      <c r="I198" s="8">
        <v>1225</v>
      </c>
      <c r="J198" s="8">
        <v>1154</v>
      </c>
      <c r="K198" s="8">
        <v>0</v>
      </c>
      <c r="L198" s="8">
        <v>0</v>
      </c>
      <c r="M198" s="8">
        <v>71</v>
      </c>
      <c r="N198" s="8">
        <v>2</v>
      </c>
      <c r="O198" s="8">
        <v>2</v>
      </c>
      <c r="P198" s="8">
        <v>65</v>
      </c>
      <c r="Q198" s="45">
        <f t="shared" si="7"/>
        <v>5.3061224489795916E-2</v>
      </c>
      <c r="R198" s="45">
        <f>Table1[[#This Row],[Ballots Rejected - Late Postmark]]/Table1[[#This Row],[Ballots Rejected]]</f>
        <v>0.91549295774647887</v>
      </c>
      <c r="S198" s="8">
        <v>0</v>
      </c>
      <c r="T198" s="8">
        <v>2</v>
      </c>
      <c r="U198" s="8">
        <v>1224</v>
      </c>
      <c r="V198" s="8">
        <v>1153</v>
      </c>
      <c r="W198" s="8">
        <v>71</v>
      </c>
      <c r="X198" s="8">
        <v>5883</v>
      </c>
      <c r="Y198">
        <v>333</v>
      </c>
      <c r="Z198">
        <v>892</v>
      </c>
      <c r="AA198" s="8">
        <v>0</v>
      </c>
      <c r="AB198" s="54">
        <f>Table1[[#This Row],[ Received by dropbox]]/Table1[[#This Row],[Ballots Returned]]</f>
        <v>0.27183673469387754</v>
      </c>
      <c r="AC198" s="54">
        <f>Table1[[#This Row],[Received by mail]]/Table1[[#This Row],[Ballots Returned]]</f>
        <v>0.72816326530612241</v>
      </c>
      <c r="AD198" s="54">
        <f>Table1[[#This Row],[ Received by Email or Fax]]/Table1[[#This Row],[Ballots Returned]]</f>
        <v>0</v>
      </c>
    </row>
    <row r="199" spans="1:30">
      <c r="A199" s="8" t="s">
        <v>178</v>
      </c>
      <c r="B199" s="19">
        <v>45699</v>
      </c>
      <c r="C199" s="8" t="s">
        <v>99</v>
      </c>
      <c r="D199" s="10">
        <v>2025</v>
      </c>
      <c r="E199" s="8">
        <v>1527175</v>
      </c>
      <c r="F199" s="8">
        <v>100143</v>
      </c>
      <c r="G199" s="8">
        <v>1429057</v>
      </c>
      <c r="H199" s="8">
        <v>1550961</v>
      </c>
      <c r="I199" s="8">
        <v>544222</v>
      </c>
      <c r="J199" s="8">
        <v>536578</v>
      </c>
      <c r="K199" s="8">
        <v>41</v>
      </c>
      <c r="L199" s="8">
        <v>8</v>
      </c>
      <c r="M199" s="8">
        <v>7603</v>
      </c>
      <c r="N199" s="8">
        <v>1467</v>
      </c>
      <c r="O199" s="8">
        <v>1624</v>
      </c>
      <c r="P199" s="8">
        <v>4379</v>
      </c>
      <c r="Q199" s="45">
        <f t="shared" si="7"/>
        <v>8.0463487326862936E-3</v>
      </c>
      <c r="R199" s="45">
        <f>Table1[[#This Row],[Ballots Rejected - Late Postmark]]/Table1[[#This Row],[Ballots Rejected]]</f>
        <v>0.57595685913455219</v>
      </c>
      <c r="S199" s="8">
        <v>0</v>
      </c>
      <c r="T199" s="8">
        <v>133</v>
      </c>
      <c r="U199" s="8">
        <v>540037</v>
      </c>
      <c r="V199" s="8">
        <v>532438</v>
      </c>
      <c r="W199" s="8">
        <v>7558</v>
      </c>
      <c r="X199" s="8">
        <v>1510078</v>
      </c>
      <c r="Y199">
        <v>268335</v>
      </c>
      <c r="Z199">
        <v>274628</v>
      </c>
      <c r="AA199" s="21">
        <v>1259</v>
      </c>
      <c r="AB199" s="54">
        <f>Table1[[#This Row],[ Received by dropbox]]/Table1[[#This Row],[Ballots Returned]]</f>
        <v>0.49306165498638421</v>
      </c>
      <c r="AC199" s="54">
        <f>Table1[[#This Row],[Received by mail]]/Table1[[#This Row],[Ballots Returned]]</f>
        <v>0.50462495084726455</v>
      </c>
      <c r="AD199" s="54">
        <f>Table1[[#This Row],[ Received by Email or Fax]]/Table1[[#This Row],[Ballots Returned]]</f>
        <v>2.3133941663512317E-3</v>
      </c>
    </row>
    <row r="200" spans="1:30">
      <c r="A200" s="8" t="s">
        <v>98</v>
      </c>
      <c r="B200" s="19">
        <v>45601</v>
      </c>
      <c r="C200" s="8" t="s">
        <v>179</v>
      </c>
      <c r="D200" s="10">
        <v>2024</v>
      </c>
      <c r="E200" s="8">
        <v>8335</v>
      </c>
      <c r="F200" s="8">
        <v>638</v>
      </c>
      <c r="G200" s="8">
        <v>5417</v>
      </c>
      <c r="H200" s="8">
        <v>8635</v>
      </c>
      <c r="I200" s="8">
        <v>5564</v>
      </c>
      <c r="J200" s="8">
        <v>5417</v>
      </c>
      <c r="K200" s="8">
        <v>0</v>
      </c>
      <c r="L200" s="8">
        <v>0</v>
      </c>
      <c r="M200" s="8">
        <v>147</v>
      </c>
      <c r="N200" s="8">
        <v>18</v>
      </c>
      <c r="O200" s="8">
        <v>121</v>
      </c>
      <c r="P200" s="8">
        <v>6</v>
      </c>
      <c r="Q200" s="45">
        <f t="shared" si="7"/>
        <v>1.0783608914450035E-3</v>
      </c>
      <c r="R200" s="45">
        <f>Table1[[#This Row],[Ballots Rejected - Late Postmark]]/Table1[[#This Row],[Ballots Rejected]]</f>
        <v>4.0816326530612242E-2</v>
      </c>
      <c r="S200" s="8">
        <v>0</v>
      </c>
      <c r="T200" s="8">
        <v>2</v>
      </c>
      <c r="U200" s="8">
        <v>5543</v>
      </c>
      <c r="V200" s="8">
        <v>5398</v>
      </c>
      <c r="W200" s="8">
        <v>145</v>
      </c>
      <c r="X200" s="8">
        <v>8563</v>
      </c>
      <c r="Y200">
        <v>3684</v>
      </c>
      <c r="Z200">
        <v>1871</v>
      </c>
      <c r="AA200" s="8">
        <v>9</v>
      </c>
      <c r="AB200" s="54">
        <f>Table1[[#This Row],[ Received by dropbox]]/Table1[[#This Row],[Ballots Returned]]</f>
        <v>0.66211358734723225</v>
      </c>
      <c r="AC200" s="54">
        <f>Table1[[#This Row],[Received by mail]]/Table1[[#This Row],[Ballots Returned]]</f>
        <v>0.33626887131560029</v>
      </c>
      <c r="AD200" s="54">
        <f>Table1[[#This Row],[ Received by Email or Fax]]/Table1[[#This Row],[Ballots Returned]]</f>
        <v>1.6175413371675054E-3</v>
      </c>
    </row>
    <row r="201" spans="1:30">
      <c r="A201" s="8" t="s">
        <v>101</v>
      </c>
      <c r="B201" s="19">
        <v>45601</v>
      </c>
      <c r="C201" s="8" t="s">
        <v>179</v>
      </c>
      <c r="D201" s="10">
        <v>2024</v>
      </c>
      <c r="E201" s="8">
        <v>14951</v>
      </c>
      <c r="F201" s="8">
        <v>1878</v>
      </c>
      <c r="G201" s="8">
        <v>11584</v>
      </c>
      <c r="H201" s="8">
        <v>15584</v>
      </c>
      <c r="I201" s="8">
        <v>11696</v>
      </c>
      <c r="J201" s="8">
        <v>11584</v>
      </c>
      <c r="K201" s="8">
        <v>0</v>
      </c>
      <c r="L201" s="8">
        <v>0</v>
      </c>
      <c r="M201" s="8">
        <v>112</v>
      </c>
      <c r="N201" s="8">
        <v>9</v>
      </c>
      <c r="O201" s="8">
        <v>86</v>
      </c>
      <c r="P201" s="8">
        <v>12</v>
      </c>
      <c r="Q201" s="45">
        <f t="shared" si="7"/>
        <v>1.0259917920656635E-3</v>
      </c>
      <c r="R201" s="45">
        <f>Table1[[#This Row],[Ballots Rejected - Late Postmark]]/Table1[[#This Row],[Ballots Rejected]]</f>
        <v>0.10714285714285714</v>
      </c>
      <c r="S201" s="8">
        <v>0</v>
      </c>
      <c r="T201" s="8">
        <v>5</v>
      </c>
      <c r="U201" s="8">
        <v>11647</v>
      </c>
      <c r="V201" s="8">
        <v>11535</v>
      </c>
      <c r="W201" s="8">
        <v>112</v>
      </c>
      <c r="X201" s="8">
        <v>15385</v>
      </c>
      <c r="Y201">
        <v>8385</v>
      </c>
      <c r="Z201">
        <v>3282</v>
      </c>
      <c r="AA201" s="8">
        <v>29</v>
      </c>
      <c r="AB201" s="54">
        <f>Table1[[#This Row],[ Received by dropbox]]/Table1[[#This Row],[Ballots Returned]]</f>
        <v>0.71691176470588236</v>
      </c>
      <c r="AC201" s="54">
        <f>Table1[[#This Row],[Received by mail]]/Table1[[#This Row],[Ballots Returned]]</f>
        <v>0.28060875512995898</v>
      </c>
      <c r="AD201" s="54">
        <f>Table1[[#This Row],[ Received by Email or Fax]]/Table1[[#This Row],[Ballots Returned]]</f>
        <v>2.4794801641586867E-3</v>
      </c>
    </row>
    <row r="202" spans="1:30">
      <c r="A202" s="8" t="s">
        <v>103</v>
      </c>
      <c r="B202" s="19">
        <v>45601</v>
      </c>
      <c r="C202" s="8" t="s">
        <v>179</v>
      </c>
      <c r="D202" s="10">
        <v>2024</v>
      </c>
      <c r="E202" s="8">
        <v>132022</v>
      </c>
      <c r="F202" s="8">
        <v>13746</v>
      </c>
      <c r="G202" s="8">
        <v>101652</v>
      </c>
      <c r="H202" s="8">
        <v>137501</v>
      </c>
      <c r="I202" s="8">
        <v>102506</v>
      </c>
      <c r="J202" s="8">
        <v>101652</v>
      </c>
      <c r="K202" s="8">
        <v>0</v>
      </c>
      <c r="L202" s="8">
        <v>0</v>
      </c>
      <c r="M202" s="8">
        <v>854</v>
      </c>
      <c r="N202" s="8">
        <v>174</v>
      </c>
      <c r="O202" s="8">
        <v>508</v>
      </c>
      <c r="P202" s="8">
        <v>119</v>
      </c>
      <c r="Q202" s="45">
        <f t="shared" si="7"/>
        <v>1.1609076541860964E-3</v>
      </c>
      <c r="R202" s="45">
        <f>Table1[[#This Row],[Ballots Rejected - Late Postmark]]/Table1[[#This Row],[Ballots Rejected]]</f>
        <v>0.13934426229508196</v>
      </c>
      <c r="S202" s="8">
        <v>0</v>
      </c>
      <c r="T202" s="8">
        <v>53</v>
      </c>
      <c r="U202" s="8">
        <v>101713</v>
      </c>
      <c r="V202" s="8">
        <v>100884</v>
      </c>
      <c r="W202" s="8">
        <v>829</v>
      </c>
      <c r="X202" s="8">
        <v>135161</v>
      </c>
      <c r="Y202">
        <v>74273</v>
      </c>
      <c r="Z202">
        <v>27909</v>
      </c>
      <c r="AA202" s="8">
        <v>324</v>
      </c>
      <c r="AB202" s="54">
        <f>Table1[[#This Row],[ Received by dropbox]]/Table1[[#This Row],[Ballots Returned]]</f>
        <v>0.72457222016272216</v>
      </c>
      <c r="AC202" s="54">
        <f>Table1[[#This Row],[Received by mail]]/Table1[[#This Row],[Ballots Returned]]</f>
        <v>0.27226698924940979</v>
      </c>
      <c r="AD202" s="54">
        <f>Table1[[#This Row],[ Received by Email or Fax]]/Table1[[#This Row],[Ballots Returned]]</f>
        <v>3.1607905878680274E-3</v>
      </c>
    </row>
    <row r="203" spans="1:30">
      <c r="A203" s="8" t="s">
        <v>105</v>
      </c>
      <c r="B203" s="19">
        <v>45601</v>
      </c>
      <c r="C203" s="8" t="s">
        <v>179</v>
      </c>
      <c r="D203" s="10">
        <v>2024</v>
      </c>
      <c r="E203" s="8">
        <v>53541</v>
      </c>
      <c r="F203" s="8">
        <v>3409</v>
      </c>
      <c r="G203" s="8">
        <v>42604</v>
      </c>
      <c r="H203" s="8">
        <v>56804</v>
      </c>
      <c r="I203" s="8">
        <v>43177</v>
      </c>
      <c r="J203" s="8">
        <v>42606</v>
      </c>
      <c r="K203" s="8">
        <v>17</v>
      </c>
      <c r="L203" s="8">
        <v>17</v>
      </c>
      <c r="M203" s="8">
        <v>554</v>
      </c>
      <c r="N203" s="8">
        <v>157</v>
      </c>
      <c r="O203" s="8">
        <v>325</v>
      </c>
      <c r="P203" s="8">
        <v>56</v>
      </c>
      <c r="Q203" s="45">
        <f t="shared" si="7"/>
        <v>1.2969868216874726E-3</v>
      </c>
      <c r="R203" s="45">
        <f>Table1[[#This Row],[Ballots Rejected - Late Postmark]]/Table1[[#This Row],[Ballots Rejected]]</f>
        <v>0.10108303249097472</v>
      </c>
      <c r="S203" s="8">
        <v>0</v>
      </c>
      <c r="T203" s="8">
        <v>16</v>
      </c>
      <c r="U203" s="8">
        <v>42827</v>
      </c>
      <c r="V203" s="8">
        <v>42263</v>
      </c>
      <c r="W203" s="8">
        <v>547</v>
      </c>
      <c r="X203" s="8">
        <v>55563</v>
      </c>
      <c r="Y203">
        <v>30348</v>
      </c>
      <c r="Z203">
        <v>12617</v>
      </c>
      <c r="AA203" s="8">
        <v>212</v>
      </c>
      <c r="AB203" s="54">
        <f>Table1[[#This Row],[ Received by dropbox]]/Table1[[#This Row],[Ballots Returned]]</f>
        <v>0.70287421543877526</v>
      </c>
      <c r="AC203" s="54">
        <f>Table1[[#This Row],[Received by mail]]/Table1[[#This Row],[Ballots Returned]]</f>
        <v>0.29221576302197927</v>
      </c>
      <c r="AD203" s="54">
        <f>Table1[[#This Row],[ Received by Email or Fax]]/Table1[[#This Row],[Ballots Returned]]</f>
        <v>4.9100215392454318E-3</v>
      </c>
    </row>
    <row r="204" spans="1:30">
      <c r="A204" s="8" t="s">
        <v>107</v>
      </c>
      <c r="B204" s="19">
        <v>45601</v>
      </c>
      <c r="C204" s="8" t="s">
        <v>179</v>
      </c>
      <c r="D204" s="10">
        <v>2024</v>
      </c>
      <c r="E204" s="8">
        <v>58988</v>
      </c>
      <c r="F204" s="8">
        <v>4480</v>
      </c>
      <c r="G204" s="8">
        <v>49022</v>
      </c>
      <c r="H204" s="8">
        <v>62699</v>
      </c>
      <c r="I204" s="8">
        <v>49499</v>
      </c>
      <c r="J204" s="8">
        <v>49023</v>
      </c>
      <c r="K204" s="8">
        <v>125</v>
      </c>
      <c r="L204" s="8">
        <v>8</v>
      </c>
      <c r="M204" s="8">
        <v>351</v>
      </c>
      <c r="N204" s="8">
        <v>87</v>
      </c>
      <c r="O204" s="8">
        <v>228</v>
      </c>
      <c r="P204" s="8">
        <v>20</v>
      </c>
      <c r="Q204" s="45">
        <f t="shared" si="7"/>
        <v>4.0404856663770985E-4</v>
      </c>
      <c r="R204" s="45">
        <f>Table1[[#This Row],[Ballots Rejected - Late Postmark]]/Table1[[#This Row],[Ballots Rejected]]</f>
        <v>5.6980056980056981E-2</v>
      </c>
      <c r="S204" s="8">
        <v>0</v>
      </c>
      <c r="T204" s="8">
        <v>16</v>
      </c>
      <c r="U204" s="8">
        <v>48847</v>
      </c>
      <c r="V204" s="8">
        <v>48387</v>
      </c>
      <c r="W204" s="8">
        <v>335</v>
      </c>
      <c r="X204" s="8">
        <v>61601</v>
      </c>
      <c r="Y204">
        <v>38805</v>
      </c>
      <c r="Z204">
        <v>10360</v>
      </c>
      <c r="AA204" s="8">
        <v>334</v>
      </c>
      <c r="AB204" s="54">
        <f>Table1[[#This Row],[ Received by dropbox]]/Table1[[#This Row],[Ballots Returned]]</f>
        <v>0.78395523141881651</v>
      </c>
      <c r="AC204" s="54">
        <f>Table1[[#This Row],[Received by mail]]/Table1[[#This Row],[Ballots Returned]]</f>
        <v>0.20929715751833369</v>
      </c>
      <c r="AD204" s="54">
        <f>Table1[[#This Row],[ Received by Email or Fax]]/Table1[[#This Row],[Ballots Returned]]</f>
        <v>6.7476110628497546E-3</v>
      </c>
    </row>
    <row r="205" spans="1:30">
      <c r="A205" s="8" t="s">
        <v>109</v>
      </c>
      <c r="B205" s="19">
        <v>45601</v>
      </c>
      <c r="C205" s="8" t="s">
        <v>179</v>
      </c>
      <c r="D205" s="10">
        <v>2024</v>
      </c>
      <c r="E205" s="8">
        <v>345622</v>
      </c>
      <c r="F205" s="8">
        <v>39204</v>
      </c>
      <c r="G205" s="8">
        <v>278848</v>
      </c>
      <c r="H205" s="8">
        <v>371082</v>
      </c>
      <c r="I205" s="8">
        <v>281483</v>
      </c>
      <c r="J205" s="8">
        <v>278851</v>
      </c>
      <c r="K205" s="8">
        <v>45</v>
      </c>
      <c r="L205" s="8">
        <v>0</v>
      </c>
      <c r="M205" s="8">
        <v>2587</v>
      </c>
      <c r="N205" s="8">
        <v>341</v>
      </c>
      <c r="O205" s="8">
        <v>1871</v>
      </c>
      <c r="P205" s="8">
        <v>265</v>
      </c>
      <c r="Q205" s="45">
        <f t="shared" si="7"/>
        <v>9.4144228958764826E-4</v>
      </c>
      <c r="R205" s="45">
        <f>Table1[[#This Row],[Ballots Rejected - Late Postmark]]/Table1[[#This Row],[Ballots Rejected]]</f>
        <v>0.10243525318902204</v>
      </c>
      <c r="S205" s="8">
        <v>0</v>
      </c>
      <c r="T205" s="8">
        <v>110</v>
      </c>
      <c r="U205" s="8">
        <v>278365</v>
      </c>
      <c r="V205" s="8">
        <v>275784</v>
      </c>
      <c r="W205" s="8">
        <v>2536</v>
      </c>
      <c r="X205" s="8">
        <v>360287</v>
      </c>
      <c r="Y205">
        <v>194959</v>
      </c>
      <c r="Z205">
        <v>85079</v>
      </c>
      <c r="AA205" s="8">
        <v>1445</v>
      </c>
      <c r="AB205" s="54">
        <f>Table1[[#This Row],[ Received by dropbox]]/Table1[[#This Row],[Ballots Returned]]</f>
        <v>0.69261376353101256</v>
      </c>
      <c r="AC205" s="54">
        <f>Table1[[#This Row],[Received by mail]]/Table1[[#This Row],[Ballots Returned]]</f>
        <v>0.30225271153142463</v>
      </c>
      <c r="AD205" s="54">
        <f>Table1[[#This Row],[ Received by Email or Fax]]/Table1[[#This Row],[Ballots Returned]]</f>
        <v>5.1335249375628368E-3</v>
      </c>
    </row>
    <row r="206" spans="1:30">
      <c r="A206" s="8" t="s">
        <v>111</v>
      </c>
      <c r="B206" s="19">
        <v>45601</v>
      </c>
      <c r="C206" s="8" t="s">
        <v>179</v>
      </c>
      <c r="D206" s="10">
        <v>2024</v>
      </c>
      <c r="E206" s="8">
        <v>2983</v>
      </c>
      <c r="F206" s="8">
        <v>222</v>
      </c>
      <c r="G206" s="8">
        <v>2501</v>
      </c>
      <c r="H206" s="8">
        <v>3057</v>
      </c>
      <c r="I206" s="8">
        <v>2511</v>
      </c>
      <c r="J206" s="8">
        <v>2501</v>
      </c>
      <c r="K206" s="8">
        <v>0</v>
      </c>
      <c r="L206" s="8">
        <v>0</v>
      </c>
      <c r="M206" s="8">
        <v>10</v>
      </c>
      <c r="N206" s="8">
        <v>1</v>
      </c>
      <c r="O206" s="8">
        <v>8</v>
      </c>
      <c r="P206" s="8">
        <v>1</v>
      </c>
      <c r="Q206" s="45">
        <f t="shared" si="7"/>
        <v>3.9824771007566706E-4</v>
      </c>
      <c r="R206" s="45">
        <f>Table1[[#This Row],[Ballots Rejected - Late Postmark]]/Table1[[#This Row],[Ballots Rejected]]</f>
        <v>0.1</v>
      </c>
      <c r="S206" s="8">
        <v>0</v>
      </c>
      <c r="T206" s="8">
        <v>0</v>
      </c>
      <c r="U206" s="8">
        <v>2488</v>
      </c>
      <c r="V206" s="8">
        <v>2478</v>
      </c>
      <c r="W206" s="8">
        <v>10</v>
      </c>
      <c r="X206" s="8">
        <v>3013</v>
      </c>
      <c r="Y206">
        <v>1689</v>
      </c>
      <c r="Z206">
        <v>817</v>
      </c>
      <c r="AA206" s="8">
        <v>5</v>
      </c>
      <c r="AB206" s="54">
        <f>Table1[[#This Row],[ Received by dropbox]]/Table1[[#This Row],[Ballots Returned]]</f>
        <v>0.67264038231780165</v>
      </c>
      <c r="AC206" s="54">
        <f>Table1[[#This Row],[Received by mail]]/Table1[[#This Row],[Ballots Returned]]</f>
        <v>0.32536837913181998</v>
      </c>
      <c r="AD206" s="54">
        <f>Table1[[#This Row],[ Received by Email or Fax]]/Table1[[#This Row],[Ballots Returned]]</f>
        <v>1.9912385503783351E-3</v>
      </c>
    </row>
    <row r="207" spans="1:30">
      <c r="A207" s="8" t="s">
        <v>113</v>
      </c>
      <c r="B207" s="19">
        <v>45601</v>
      </c>
      <c r="C207" s="8" t="s">
        <v>179</v>
      </c>
      <c r="D207" s="10">
        <v>2024</v>
      </c>
      <c r="E207" s="8">
        <v>75812</v>
      </c>
      <c r="F207" s="8">
        <v>7076</v>
      </c>
      <c r="G207" s="8">
        <v>59821</v>
      </c>
      <c r="H207" s="8">
        <v>78861</v>
      </c>
      <c r="I207" s="8">
        <v>60329</v>
      </c>
      <c r="J207" s="8">
        <v>59822</v>
      </c>
      <c r="K207" s="8">
        <v>0</v>
      </c>
      <c r="L207" s="8">
        <v>0</v>
      </c>
      <c r="M207" s="8">
        <v>507</v>
      </c>
      <c r="N207" s="8">
        <v>104</v>
      </c>
      <c r="O207" s="8">
        <v>354</v>
      </c>
      <c r="P207" s="8">
        <v>41</v>
      </c>
      <c r="Q207" s="45">
        <f t="shared" si="7"/>
        <v>6.796068225894677E-4</v>
      </c>
      <c r="R207" s="45">
        <f>Table1[[#This Row],[Ballots Rejected - Late Postmark]]/Table1[[#This Row],[Ballots Rejected]]</f>
        <v>8.0867850098619326E-2</v>
      </c>
      <c r="S207" s="8">
        <v>0</v>
      </c>
      <c r="T207" s="8">
        <v>8</v>
      </c>
      <c r="U207" s="8">
        <v>59897</v>
      </c>
      <c r="V207" s="8">
        <v>59396</v>
      </c>
      <c r="W207" s="8">
        <v>501</v>
      </c>
      <c r="X207" s="8">
        <v>77459</v>
      </c>
      <c r="Y207">
        <v>43300</v>
      </c>
      <c r="Z207">
        <v>16842</v>
      </c>
      <c r="AA207" s="8">
        <v>187</v>
      </c>
      <c r="AB207" s="54">
        <f>Table1[[#This Row],[ Received by dropbox]]/Table1[[#This Row],[Ballots Returned]]</f>
        <v>0.71773110775912086</v>
      </c>
      <c r="AC207" s="54">
        <f>Table1[[#This Row],[Received by mail]]/Table1[[#This Row],[Ballots Returned]]</f>
        <v>0.27916922209882478</v>
      </c>
      <c r="AD207" s="54">
        <f>Table1[[#This Row],[ Received by Email or Fax]]/Table1[[#This Row],[Ballots Returned]]</f>
        <v>3.0996701420544018E-3</v>
      </c>
    </row>
    <row r="208" spans="1:30">
      <c r="A208" s="8" t="s">
        <v>115</v>
      </c>
      <c r="B208" s="19">
        <v>45601</v>
      </c>
      <c r="C208" s="8" t="s">
        <v>179</v>
      </c>
      <c r="D208" s="10">
        <v>2024</v>
      </c>
      <c r="E208" s="8">
        <v>27542</v>
      </c>
      <c r="F208" s="8">
        <v>2049</v>
      </c>
      <c r="G208" s="8">
        <v>21386</v>
      </c>
      <c r="H208" s="8">
        <v>29178</v>
      </c>
      <c r="I208" s="8">
        <v>21478</v>
      </c>
      <c r="J208" s="8">
        <v>21387</v>
      </c>
      <c r="K208" s="8">
        <v>0</v>
      </c>
      <c r="L208" s="8">
        <v>0</v>
      </c>
      <c r="M208" s="8">
        <v>91</v>
      </c>
      <c r="N208" s="8">
        <v>25</v>
      </c>
      <c r="O208" s="8">
        <v>32</v>
      </c>
      <c r="P208" s="8">
        <v>29</v>
      </c>
      <c r="Q208" s="45">
        <f t="shared" si="7"/>
        <v>1.3502188285687681E-3</v>
      </c>
      <c r="R208" s="45">
        <f>Table1[[#This Row],[Ballots Rejected - Late Postmark]]/Table1[[#This Row],[Ballots Rejected]]</f>
        <v>0.31868131868131866</v>
      </c>
      <c r="S208" s="8">
        <v>0</v>
      </c>
      <c r="T208" s="8">
        <v>5</v>
      </c>
      <c r="U208" s="8">
        <v>21359</v>
      </c>
      <c r="V208" s="8">
        <v>21269</v>
      </c>
      <c r="W208" s="8">
        <v>90</v>
      </c>
      <c r="X208" s="8">
        <v>28790</v>
      </c>
      <c r="Y208">
        <v>15454</v>
      </c>
      <c r="Z208">
        <v>5970</v>
      </c>
      <c r="AA208" s="8">
        <v>54</v>
      </c>
      <c r="AB208" s="54">
        <f>Table1[[#This Row],[ Received by dropbox]]/Table1[[#This Row],[Ballots Returned]]</f>
        <v>0.71952695781730147</v>
      </c>
      <c r="AC208" s="54">
        <f>Table1[[#This Row],[Received by mail]]/Table1[[#This Row],[Ballots Returned]]</f>
        <v>0.2779588416053636</v>
      </c>
      <c r="AD208" s="54">
        <f>Table1[[#This Row],[ Received by Email or Fax]]/Table1[[#This Row],[Ballots Returned]]</f>
        <v>2.5142005773349475E-3</v>
      </c>
    </row>
    <row r="209" spans="1:30">
      <c r="A209" s="8" t="s">
        <v>117</v>
      </c>
      <c r="B209" s="19">
        <v>45601</v>
      </c>
      <c r="C209" s="8" t="s">
        <v>179</v>
      </c>
      <c r="D209" s="10">
        <v>2024</v>
      </c>
      <c r="E209" s="8">
        <v>5247</v>
      </c>
      <c r="F209" s="8">
        <v>470</v>
      </c>
      <c r="G209" s="8">
        <v>4165</v>
      </c>
      <c r="H209" s="8">
        <v>5379</v>
      </c>
      <c r="I209" s="8">
        <v>4191</v>
      </c>
      <c r="J209" s="8">
        <v>4165</v>
      </c>
      <c r="K209" s="8">
        <v>0</v>
      </c>
      <c r="L209" s="8">
        <v>0</v>
      </c>
      <c r="M209" s="8">
        <v>26</v>
      </c>
      <c r="N209" s="8">
        <v>8</v>
      </c>
      <c r="O209" s="8">
        <v>18</v>
      </c>
      <c r="P209" s="8">
        <v>0</v>
      </c>
      <c r="Q209" s="45">
        <f t="shared" si="7"/>
        <v>0</v>
      </c>
      <c r="R209" s="45">
        <f>Table1[[#This Row],[Ballots Rejected - Late Postmark]]/Table1[[#This Row],[Ballots Rejected]]</f>
        <v>0</v>
      </c>
      <c r="S209" s="8">
        <v>0</v>
      </c>
      <c r="T209" s="8">
        <v>0</v>
      </c>
      <c r="U209" s="8">
        <v>4170</v>
      </c>
      <c r="V209" s="8">
        <v>4144</v>
      </c>
      <c r="W209" s="8">
        <v>26</v>
      </c>
      <c r="X209" s="8">
        <v>5308</v>
      </c>
      <c r="Y209">
        <v>1904</v>
      </c>
      <c r="Z209">
        <v>2285</v>
      </c>
      <c r="AA209" s="8">
        <v>2</v>
      </c>
      <c r="AB209" s="54">
        <f>Table1[[#This Row],[ Received by dropbox]]/Table1[[#This Row],[Ballots Returned]]</f>
        <v>0.45430684800763543</v>
      </c>
      <c r="AC209" s="54">
        <f>Table1[[#This Row],[Received by mail]]/Table1[[#This Row],[Ballots Returned]]</f>
        <v>0.54521593891672637</v>
      </c>
      <c r="AD209" s="54">
        <f>Table1[[#This Row],[ Received by Email or Fax]]/Table1[[#This Row],[Ballots Returned]]</f>
        <v>4.7721307563827249E-4</v>
      </c>
    </row>
    <row r="210" spans="1:30">
      <c r="A210" s="8" t="s">
        <v>119</v>
      </c>
      <c r="B210" s="19">
        <v>45601</v>
      </c>
      <c r="C210" s="8" t="s">
        <v>179</v>
      </c>
      <c r="D210" s="10">
        <v>2024</v>
      </c>
      <c r="E210" s="8">
        <v>46375</v>
      </c>
      <c r="F210" s="8">
        <v>4154</v>
      </c>
      <c r="G210" s="8">
        <v>32234</v>
      </c>
      <c r="H210" s="8">
        <v>48903</v>
      </c>
      <c r="I210" s="8">
        <v>32817</v>
      </c>
      <c r="J210" s="8">
        <v>32234</v>
      </c>
      <c r="K210" s="8">
        <v>24</v>
      </c>
      <c r="L210" s="8">
        <v>0</v>
      </c>
      <c r="M210" s="8">
        <v>559</v>
      </c>
      <c r="N210" s="8">
        <v>154</v>
      </c>
      <c r="O210" s="8">
        <v>263</v>
      </c>
      <c r="P210" s="8">
        <v>49</v>
      </c>
      <c r="Q210" s="45">
        <f t="shared" si="7"/>
        <v>1.493128561416339E-3</v>
      </c>
      <c r="R210" s="45">
        <f>Table1[[#This Row],[Ballots Rejected - Late Postmark]]/Table1[[#This Row],[Ballots Rejected]]</f>
        <v>8.7656529516994638E-2</v>
      </c>
      <c r="S210" s="8">
        <v>0</v>
      </c>
      <c r="T210" s="8">
        <v>93</v>
      </c>
      <c r="U210" s="8">
        <v>32564</v>
      </c>
      <c r="V210" s="8">
        <v>31989</v>
      </c>
      <c r="W210" s="8">
        <v>551</v>
      </c>
      <c r="X210" s="8">
        <v>48105</v>
      </c>
      <c r="Y210">
        <v>23226</v>
      </c>
      <c r="Z210">
        <v>9502</v>
      </c>
      <c r="AA210" s="8">
        <v>89</v>
      </c>
      <c r="AB210" s="54">
        <f>Table1[[#This Row],[ Received by dropbox]]/Table1[[#This Row],[Ballots Returned]]</f>
        <v>0.7077429381113447</v>
      </c>
      <c r="AC210" s="54">
        <f>Table1[[#This Row],[Received by mail]]/Table1[[#This Row],[Ballots Returned]]</f>
        <v>0.28954505286893989</v>
      </c>
      <c r="AD210" s="54">
        <f>Table1[[#This Row],[ Received by Email or Fax]]/Table1[[#This Row],[Ballots Returned]]</f>
        <v>2.7120090197153912E-3</v>
      </c>
    </row>
    <row r="211" spans="1:30">
      <c r="A211" s="8" t="s">
        <v>121</v>
      </c>
      <c r="B211" s="19">
        <v>45601</v>
      </c>
      <c r="C211" s="8" t="s">
        <v>179</v>
      </c>
      <c r="D211" s="10">
        <v>2024</v>
      </c>
      <c r="E211" s="8">
        <v>1673</v>
      </c>
      <c r="F211" s="8">
        <v>122</v>
      </c>
      <c r="G211" s="8">
        <v>1392</v>
      </c>
      <c r="H211" s="8">
        <v>1720</v>
      </c>
      <c r="I211" s="8">
        <v>1405</v>
      </c>
      <c r="J211" s="8">
        <v>1392</v>
      </c>
      <c r="K211" s="8">
        <v>0</v>
      </c>
      <c r="L211" s="8">
        <v>0</v>
      </c>
      <c r="M211" s="8">
        <v>13</v>
      </c>
      <c r="N211" s="8">
        <v>3</v>
      </c>
      <c r="O211" s="8">
        <v>7</v>
      </c>
      <c r="P211" s="8">
        <v>2</v>
      </c>
      <c r="Q211" s="45">
        <f t="shared" si="7"/>
        <v>1.4234875444839859E-3</v>
      </c>
      <c r="R211" s="45">
        <f>Table1[[#This Row],[Ballots Rejected - Late Postmark]]/Table1[[#This Row],[Ballots Rejected]]</f>
        <v>0.15384615384615385</v>
      </c>
      <c r="S211" s="8">
        <v>0</v>
      </c>
      <c r="T211" s="8">
        <v>1</v>
      </c>
      <c r="U211" s="8">
        <v>1397</v>
      </c>
      <c r="V211" s="8">
        <v>1384</v>
      </c>
      <c r="W211" s="8">
        <v>13</v>
      </c>
      <c r="X211" s="8">
        <v>1696</v>
      </c>
      <c r="Y211">
        <v>1017</v>
      </c>
      <c r="Z211">
        <v>386</v>
      </c>
      <c r="AA211" s="8">
        <v>2</v>
      </c>
      <c r="AB211" s="54">
        <f>Table1[[#This Row],[ Received by dropbox]]/Table1[[#This Row],[Ballots Returned]]</f>
        <v>0.72384341637010674</v>
      </c>
      <c r="AC211" s="54">
        <f>Table1[[#This Row],[Received by mail]]/Table1[[#This Row],[Ballots Returned]]</f>
        <v>0.27473309608540925</v>
      </c>
      <c r="AD211" s="54">
        <f>Table1[[#This Row],[ Received by Email or Fax]]/Table1[[#This Row],[Ballots Returned]]</f>
        <v>1.4234875444839859E-3</v>
      </c>
    </row>
    <row r="212" spans="1:30">
      <c r="A212" s="8" t="s">
        <v>123</v>
      </c>
      <c r="B212" s="19">
        <v>45601</v>
      </c>
      <c r="C212" s="8" t="s">
        <v>179</v>
      </c>
      <c r="D212" s="10">
        <v>2024</v>
      </c>
      <c r="E212" s="8">
        <v>50439</v>
      </c>
      <c r="F212" s="8">
        <v>5178</v>
      </c>
      <c r="G212" s="8">
        <v>36600</v>
      </c>
      <c r="H212" s="8">
        <v>52290</v>
      </c>
      <c r="I212" s="8">
        <v>37482</v>
      </c>
      <c r="J212" s="8">
        <v>36600</v>
      </c>
      <c r="K212" s="8">
        <v>187</v>
      </c>
      <c r="L212" s="8">
        <v>0</v>
      </c>
      <c r="M212" s="8">
        <v>695</v>
      </c>
      <c r="N212" s="8">
        <v>142</v>
      </c>
      <c r="O212" s="8">
        <v>476</v>
      </c>
      <c r="P212" s="8">
        <v>77</v>
      </c>
      <c r="Q212" s="45">
        <f t="shared" si="7"/>
        <v>2.0543194066485245E-3</v>
      </c>
      <c r="R212" s="45">
        <f>Table1[[#This Row],[Ballots Rejected - Late Postmark]]/Table1[[#This Row],[Ballots Rejected]]</f>
        <v>0.11079136690647481</v>
      </c>
      <c r="S212" s="8">
        <v>0</v>
      </c>
      <c r="T212" s="8">
        <v>0</v>
      </c>
      <c r="U212" s="8">
        <v>37325</v>
      </c>
      <c r="V212" s="8">
        <v>36443</v>
      </c>
      <c r="W212" s="8">
        <v>695</v>
      </c>
      <c r="X212" s="8">
        <v>51825</v>
      </c>
      <c r="Y212">
        <v>21388</v>
      </c>
      <c r="Z212">
        <v>16005</v>
      </c>
      <c r="AA212" s="8">
        <v>89</v>
      </c>
      <c r="AB212" s="54">
        <f>Table1[[#This Row],[ Received by dropbox]]/Table1[[#This Row],[Ballots Returned]]</f>
        <v>0.57062056453764476</v>
      </c>
      <c r="AC212" s="54">
        <f>Table1[[#This Row],[Received by mail]]/Table1[[#This Row],[Ballots Returned]]</f>
        <v>0.42700496238194335</v>
      </c>
      <c r="AD212" s="54">
        <f>Table1[[#This Row],[ Received by Email or Fax]]/Table1[[#This Row],[Ballots Returned]]</f>
        <v>2.3744730804119312E-3</v>
      </c>
    </row>
    <row r="213" spans="1:30">
      <c r="A213" s="8" t="s">
        <v>125</v>
      </c>
      <c r="B213" s="19">
        <v>45601</v>
      </c>
      <c r="C213" s="8" t="s">
        <v>179</v>
      </c>
      <c r="D213" s="10">
        <v>2024</v>
      </c>
      <c r="E213" s="8">
        <v>50713</v>
      </c>
      <c r="F213" s="8">
        <v>4405</v>
      </c>
      <c r="G213" s="8">
        <v>38102</v>
      </c>
      <c r="H213" s="8">
        <v>53037</v>
      </c>
      <c r="I213" s="8">
        <v>38579</v>
      </c>
      <c r="J213" s="8">
        <v>38102</v>
      </c>
      <c r="K213" s="8">
        <v>220</v>
      </c>
      <c r="L213" s="8">
        <v>0</v>
      </c>
      <c r="M213" s="8">
        <v>257</v>
      </c>
      <c r="N213" s="8">
        <v>84</v>
      </c>
      <c r="O213" s="8">
        <v>94</v>
      </c>
      <c r="P213" s="8">
        <v>37</v>
      </c>
      <c r="Q213" s="45">
        <f t="shared" si="7"/>
        <v>9.5907099717462869E-4</v>
      </c>
      <c r="R213" s="45">
        <f>Table1[[#This Row],[Ballots Rejected - Late Postmark]]/Table1[[#This Row],[Ballots Rejected]]</f>
        <v>0.14396887159533073</v>
      </c>
      <c r="S213" s="8">
        <v>0</v>
      </c>
      <c r="T213" s="8">
        <v>42</v>
      </c>
      <c r="U213" s="8">
        <v>38435</v>
      </c>
      <c r="V213" s="8">
        <v>37958</v>
      </c>
      <c r="W213" s="8">
        <v>257</v>
      </c>
      <c r="X213" s="8">
        <v>52531</v>
      </c>
      <c r="Y213">
        <v>23112</v>
      </c>
      <c r="Z213">
        <v>15371</v>
      </c>
      <c r="AA213" s="8">
        <v>96</v>
      </c>
      <c r="AB213" s="54">
        <f>Table1[[#This Row],[ Received by dropbox]]/Table1[[#This Row],[Ballots Returned]]</f>
        <v>0.59908240234324373</v>
      </c>
      <c r="AC213" s="54">
        <f>Table1[[#This Row],[Received by mail]]/Table1[[#This Row],[Ballots Returned]]</f>
        <v>0.39842919723165454</v>
      </c>
      <c r="AD213" s="54">
        <f>Table1[[#This Row],[ Received by Email or Fax]]/Table1[[#This Row],[Ballots Returned]]</f>
        <v>2.4884004251017394E-3</v>
      </c>
    </row>
    <row r="214" spans="1:30">
      <c r="A214" s="8" t="s">
        <v>127</v>
      </c>
      <c r="B214" s="19">
        <v>45601</v>
      </c>
      <c r="C214" s="8" t="s">
        <v>179</v>
      </c>
      <c r="D214" s="10">
        <v>2024</v>
      </c>
      <c r="E214" s="8">
        <v>64127</v>
      </c>
      <c r="F214" s="8">
        <v>7949</v>
      </c>
      <c r="G214" s="8">
        <v>52959</v>
      </c>
      <c r="H214" s="8">
        <v>68387</v>
      </c>
      <c r="I214" s="8">
        <v>53431</v>
      </c>
      <c r="J214" s="8">
        <v>52959</v>
      </c>
      <c r="K214" s="8">
        <v>87</v>
      </c>
      <c r="L214" s="8">
        <v>0</v>
      </c>
      <c r="M214" s="8">
        <v>385</v>
      </c>
      <c r="N214" s="8">
        <v>136</v>
      </c>
      <c r="O214" s="8">
        <v>179</v>
      </c>
      <c r="P214" s="8">
        <v>24</v>
      </c>
      <c r="Q214" s="45">
        <f t="shared" si="7"/>
        <v>4.4917744380603021E-4</v>
      </c>
      <c r="R214" s="45">
        <f>Table1[[#This Row],[Ballots Rejected - Late Postmark]]/Table1[[#This Row],[Ballots Rejected]]</f>
        <v>6.2337662337662338E-2</v>
      </c>
      <c r="S214" s="8">
        <v>0</v>
      </c>
      <c r="T214" s="8">
        <v>46</v>
      </c>
      <c r="U214" s="8">
        <v>50938</v>
      </c>
      <c r="V214" s="8">
        <v>50508</v>
      </c>
      <c r="W214" s="8">
        <v>343</v>
      </c>
      <c r="X214" s="8">
        <v>62497</v>
      </c>
      <c r="Y214">
        <v>37216</v>
      </c>
      <c r="Z214">
        <v>15518</v>
      </c>
      <c r="AA214" s="8">
        <v>697</v>
      </c>
      <c r="AB214" s="54">
        <f>Table1[[#This Row],[ Received by dropbox]]/Table1[[#This Row],[Ballots Returned]]</f>
        <v>0.69652448952855084</v>
      </c>
      <c r="AC214" s="54">
        <f>Table1[[#This Row],[Received by mail]]/Table1[[#This Row],[Ballots Returned]]</f>
        <v>0.29043064887424902</v>
      </c>
      <c r="AD214" s="54">
        <f>Table1[[#This Row],[ Received by Email or Fax]]/Table1[[#This Row],[Ballots Returned]]</f>
        <v>1.3044861597200128E-2</v>
      </c>
    </row>
    <row r="215" spans="1:30">
      <c r="A215" s="8" t="s">
        <v>129</v>
      </c>
      <c r="B215" s="19">
        <v>45601</v>
      </c>
      <c r="C215" s="8" t="s">
        <v>179</v>
      </c>
      <c r="D215" s="10">
        <v>2024</v>
      </c>
      <c r="E215" s="8">
        <v>28417</v>
      </c>
      <c r="F215" s="8">
        <v>2044</v>
      </c>
      <c r="G215" s="8">
        <v>24920</v>
      </c>
      <c r="H215" s="8">
        <v>30000</v>
      </c>
      <c r="I215" s="8">
        <v>25063</v>
      </c>
      <c r="J215" s="8">
        <v>24920</v>
      </c>
      <c r="K215" s="8">
        <v>3</v>
      </c>
      <c r="L215" s="8">
        <v>3</v>
      </c>
      <c r="M215" s="8">
        <v>140</v>
      </c>
      <c r="N215" s="8">
        <v>34</v>
      </c>
      <c r="O215" s="8">
        <v>84</v>
      </c>
      <c r="P215" s="8">
        <v>10</v>
      </c>
      <c r="Q215" s="45">
        <f t="shared" si="7"/>
        <v>3.9899453377488731E-4</v>
      </c>
      <c r="R215" s="45">
        <f>Table1[[#This Row],[Ballots Rejected - Late Postmark]]/Table1[[#This Row],[Ballots Rejected]]</f>
        <v>7.1428571428571425E-2</v>
      </c>
      <c r="S215" s="8">
        <v>0</v>
      </c>
      <c r="T215" s="8">
        <v>12</v>
      </c>
      <c r="U215" s="8">
        <v>24635</v>
      </c>
      <c r="V215" s="8">
        <v>24498</v>
      </c>
      <c r="W215" s="8">
        <v>134</v>
      </c>
      <c r="X215" s="8">
        <v>29353</v>
      </c>
      <c r="Y215">
        <v>15115</v>
      </c>
      <c r="Z215">
        <v>9691</v>
      </c>
      <c r="AA215" s="8">
        <v>257</v>
      </c>
      <c r="AB215" s="54">
        <f>Table1[[#This Row],[ Received by dropbox]]/Table1[[#This Row],[Ballots Returned]]</f>
        <v>0.60308023780074216</v>
      </c>
      <c r="AC215" s="54">
        <f>Table1[[#This Row],[Received by mail]]/Table1[[#This Row],[Ballots Returned]]</f>
        <v>0.38666560268124328</v>
      </c>
      <c r="AD215" s="54">
        <f>Table1[[#This Row],[ Received by Email or Fax]]/Table1[[#This Row],[Ballots Returned]]</f>
        <v>1.0254159518014604E-2</v>
      </c>
    </row>
    <row r="216" spans="1:30">
      <c r="A216" s="8" t="s">
        <v>131</v>
      </c>
      <c r="B216" s="19">
        <v>45601</v>
      </c>
      <c r="C216" s="8" t="s">
        <v>179</v>
      </c>
      <c r="D216" s="10">
        <v>2024</v>
      </c>
      <c r="E216" s="8">
        <v>1425313</v>
      </c>
      <c r="F216" s="8">
        <v>155117</v>
      </c>
      <c r="G216" s="8">
        <v>1142444</v>
      </c>
      <c r="H216" s="8">
        <v>1503561</v>
      </c>
      <c r="I216" s="8">
        <v>1155819</v>
      </c>
      <c r="J216" s="8">
        <v>1142444</v>
      </c>
      <c r="K216" s="8">
        <v>0</v>
      </c>
      <c r="L216" s="8">
        <v>0</v>
      </c>
      <c r="M216" s="8">
        <v>13375</v>
      </c>
      <c r="N216" s="8">
        <v>2837</v>
      </c>
      <c r="O216" s="8">
        <v>8731</v>
      </c>
      <c r="P216" s="8">
        <v>1445</v>
      </c>
      <c r="Q216" s="45">
        <f t="shared" si="7"/>
        <v>1.2501957486423048E-3</v>
      </c>
      <c r="R216" s="45">
        <f>Table1[[#This Row],[Ballots Rejected - Late Postmark]]/Table1[[#This Row],[Ballots Rejected]]</f>
        <v>0.1080373831775701</v>
      </c>
      <c r="S216" s="8">
        <v>0</v>
      </c>
      <c r="T216" s="8">
        <v>362</v>
      </c>
      <c r="U216" s="8">
        <v>1131793</v>
      </c>
      <c r="V216" s="8">
        <v>1119004</v>
      </c>
      <c r="W216" s="8">
        <v>12789</v>
      </c>
      <c r="X216" s="8">
        <v>1462818</v>
      </c>
      <c r="Y216">
        <v>770985</v>
      </c>
      <c r="Z216">
        <v>369992</v>
      </c>
      <c r="AA216" s="8">
        <v>14842</v>
      </c>
      <c r="AB216" s="54">
        <f>Table1[[#This Row],[ Received by dropbox]]/Table1[[#This Row],[Ballots Returned]]</f>
        <v>0.66704648392179056</v>
      </c>
      <c r="AC216" s="54">
        <f>Table1[[#This Row],[Received by mail]]/Table1[[#This Row],[Ballots Returned]]</f>
        <v>0.32011240514301981</v>
      </c>
      <c r="AD216" s="54">
        <f>Table1[[#This Row],[ Received by Email or Fax]]/Table1[[#This Row],[Ballots Returned]]</f>
        <v>1.2841110935189678E-2</v>
      </c>
    </row>
    <row r="217" spans="1:30">
      <c r="A217" s="8" t="s">
        <v>133</v>
      </c>
      <c r="B217" s="19">
        <v>45601</v>
      </c>
      <c r="C217" s="8" t="s">
        <v>179</v>
      </c>
      <c r="D217" s="10">
        <v>2024</v>
      </c>
      <c r="E217" s="8">
        <v>197551</v>
      </c>
      <c r="F217" s="8">
        <v>20270</v>
      </c>
      <c r="G217" s="8">
        <v>158201</v>
      </c>
      <c r="H217" s="8">
        <v>212419</v>
      </c>
      <c r="I217" s="8">
        <v>161682</v>
      </c>
      <c r="J217" s="8">
        <v>158201</v>
      </c>
      <c r="K217" s="8">
        <v>1244</v>
      </c>
      <c r="L217" s="8">
        <v>0</v>
      </c>
      <c r="M217" s="8">
        <v>2237</v>
      </c>
      <c r="N217" s="8">
        <v>389</v>
      </c>
      <c r="O217" s="8">
        <v>1599</v>
      </c>
      <c r="P217" s="8">
        <v>89</v>
      </c>
      <c r="Q217" s="45">
        <f t="shared" si="7"/>
        <v>5.5046325503148156E-4</v>
      </c>
      <c r="R217" s="45">
        <f>Table1[[#This Row],[Ballots Rejected - Late Postmark]]/Table1[[#This Row],[Ballots Rejected]]</f>
        <v>3.9785426911041574E-2</v>
      </c>
      <c r="S217" s="8">
        <v>0</v>
      </c>
      <c r="T217" s="8">
        <v>160</v>
      </c>
      <c r="U217" s="8">
        <v>155595</v>
      </c>
      <c r="V217" s="8">
        <v>152255</v>
      </c>
      <c r="W217" s="8">
        <v>2096</v>
      </c>
      <c r="X217" s="8">
        <v>193640</v>
      </c>
      <c r="Y217">
        <v>119227</v>
      </c>
      <c r="Z217">
        <v>40587</v>
      </c>
      <c r="AA217" s="8">
        <v>1868</v>
      </c>
      <c r="AB217" s="54">
        <f>Table1[[#This Row],[ Received by dropbox]]/Table1[[#This Row],[Ballots Returned]]</f>
        <v>0.73741665738919604</v>
      </c>
      <c r="AC217" s="54">
        <f>Table1[[#This Row],[Received by mail]]/Table1[[#This Row],[Ballots Returned]]</f>
        <v>0.25102979923553642</v>
      </c>
      <c r="AD217" s="54">
        <f>Table1[[#This Row],[ Received by Email or Fax]]/Table1[[#This Row],[Ballots Returned]]</f>
        <v>1.1553543375267501E-2</v>
      </c>
    </row>
    <row r="218" spans="1:30">
      <c r="A218" s="8" t="s">
        <v>135</v>
      </c>
      <c r="B218" s="19">
        <v>45601</v>
      </c>
      <c r="C218" s="8" t="s">
        <v>179</v>
      </c>
      <c r="D218" s="10">
        <v>2024</v>
      </c>
      <c r="E218" s="8">
        <v>31647</v>
      </c>
      <c r="F218" s="8">
        <v>2969</v>
      </c>
      <c r="G218" s="8">
        <v>26737</v>
      </c>
      <c r="H218" s="8">
        <v>33167</v>
      </c>
      <c r="I218" s="8">
        <v>26959</v>
      </c>
      <c r="J218" s="8">
        <v>26737</v>
      </c>
      <c r="K218" s="8">
        <v>12</v>
      </c>
      <c r="L218" s="8">
        <v>12</v>
      </c>
      <c r="M218" s="8">
        <v>210</v>
      </c>
      <c r="N218" s="8">
        <v>44</v>
      </c>
      <c r="O218" s="8">
        <v>137</v>
      </c>
      <c r="P218" s="8">
        <v>25</v>
      </c>
      <c r="Q218" s="45">
        <f t="shared" si="7"/>
        <v>9.2733409992952259E-4</v>
      </c>
      <c r="R218" s="45">
        <f>Table1[[#This Row],[Ballots Rejected - Late Postmark]]/Table1[[#This Row],[Ballots Rejected]]</f>
        <v>0.11904761904761904</v>
      </c>
      <c r="S218" s="8">
        <v>0</v>
      </c>
      <c r="T218" s="8">
        <v>4</v>
      </c>
      <c r="U218" s="8">
        <v>26768</v>
      </c>
      <c r="V218" s="8">
        <v>26550</v>
      </c>
      <c r="W218" s="8">
        <v>206</v>
      </c>
      <c r="X218" s="8">
        <v>32481</v>
      </c>
      <c r="Y218">
        <v>21003</v>
      </c>
      <c r="Z218">
        <v>5844</v>
      </c>
      <c r="AA218" s="8">
        <v>112</v>
      </c>
      <c r="AB218" s="54">
        <f>Table1[[#This Row],[ Received by dropbox]]/Table1[[#This Row],[Ballots Returned]]</f>
        <v>0.77907192403279057</v>
      </c>
      <c r="AC218" s="54">
        <f>Table1[[#This Row],[Received by mail]]/Table1[[#This Row],[Ballots Returned]]</f>
        <v>0.2167736191995252</v>
      </c>
      <c r="AD218" s="54">
        <f>Table1[[#This Row],[ Received by Email or Fax]]/Table1[[#This Row],[Ballots Returned]]</f>
        <v>4.1544567676842616E-3</v>
      </c>
    </row>
    <row r="219" spans="1:30">
      <c r="A219" s="8" t="s">
        <v>137</v>
      </c>
      <c r="B219" s="19">
        <v>45601</v>
      </c>
      <c r="C219" s="8" t="s">
        <v>179</v>
      </c>
      <c r="D219" s="10">
        <v>2024</v>
      </c>
      <c r="E219" s="8">
        <v>16531</v>
      </c>
      <c r="F219" s="8">
        <v>1843</v>
      </c>
      <c r="G219" s="8">
        <v>13723</v>
      </c>
      <c r="H219" s="8">
        <v>17451</v>
      </c>
      <c r="I219" s="8">
        <v>13866</v>
      </c>
      <c r="J219" s="8">
        <v>13723</v>
      </c>
      <c r="K219" s="8">
        <v>57</v>
      </c>
      <c r="L219" s="8">
        <v>2</v>
      </c>
      <c r="M219" s="8">
        <v>86</v>
      </c>
      <c r="N219" s="8">
        <v>10</v>
      </c>
      <c r="O219" s="8">
        <v>46</v>
      </c>
      <c r="P219" s="8">
        <v>15</v>
      </c>
      <c r="Q219" s="45">
        <f t="shared" si="7"/>
        <v>1.0817827780181739E-3</v>
      </c>
      <c r="R219" s="45">
        <f>Table1[[#This Row],[Ballots Rejected - Late Postmark]]/Table1[[#This Row],[Ballots Rejected]]</f>
        <v>0.1744186046511628</v>
      </c>
      <c r="S219" s="8">
        <v>0</v>
      </c>
      <c r="T219" s="8">
        <v>15</v>
      </c>
      <c r="U219" s="8">
        <v>13750</v>
      </c>
      <c r="V219" s="8">
        <v>13610</v>
      </c>
      <c r="W219" s="8">
        <v>83</v>
      </c>
      <c r="X219" s="8">
        <v>16993</v>
      </c>
      <c r="Y219">
        <v>10344</v>
      </c>
      <c r="Z219">
        <v>3450</v>
      </c>
      <c r="AA219" s="8">
        <v>72</v>
      </c>
      <c r="AB219" s="54">
        <f>Table1[[#This Row],[ Received by dropbox]]/Table1[[#This Row],[Ballots Returned]]</f>
        <v>0.74599740372133272</v>
      </c>
      <c r="AC219" s="54">
        <f>Table1[[#This Row],[Received by mail]]/Table1[[#This Row],[Ballots Returned]]</f>
        <v>0.24881003894418</v>
      </c>
      <c r="AD219" s="54">
        <f>Table1[[#This Row],[ Received by Email or Fax]]/Table1[[#This Row],[Ballots Returned]]</f>
        <v>5.1925573344872352E-3</v>
      </c>
    </row>
    <row r="220" spans="1:30">
      <c r="A220" s="8" t="s">
        <v>139</v>
      </c>
      <c r="B220" s="19">
        <v>45601</v>
      </c>
      <c r="C220" s="8" t="s">
        <v>179</v>
      </c>
      <c r="D220" s="10">
        <v>2024</v>
      </c>
      <c r="E220" s="8">
        <v>57421</v>
      </c>
      <c r="F220" s="8">
        <v>4981</v>
      </c>
      <c r="G220" s="8">
        <v>45758</v>
      </c>
      <c r="H220" s="8">
        <v>59337</v>
      </c>
      <c r="I220" s="8">
        <v>46230</v>
      </c>
      <c r="J220" s="8">
        <v>45758</v>
      </c>
      <c r="K220" s="8">
        <v>0</v>
      </c>
      <c r="L220" s="8">
        <v>0</v>
      </c>
      <c r="M220" s="8">
        <v>472</v>
      </c>
      <c r="N220" s="8">
        <v>86</v>
      </c>
      <c r="O220" s="8">
        <v>350</v>
      </c>
      <c r="P220" s="8">
        <v>36</v>
      </c>
      <c r="Q220" s="45">
        <f t="shared" si="7"/>
        <v>7.7871512005191429E-4</v>
      </c>
      <c r="R220" s="45">
        <f>Table1[[#This Row],[Ballots Rejected - Late Postmark]]/Table1[[#This Row],[Ballots Rejected]]</f>
        <v>7.6271186440677971E-2</v>
      </c>
      <c r="S220" s="8">
        <v>0</v>
      </c>
      <c r="T220" s="8">
        <v>0</v>
      </c>
      <c r="U220" s="8">
        <v>45868</v>
      </c>
      <c r="V220" s="8">
        <v>45398</v>
      </c>
      <c r="W220" s="8">
        <v>470</v>
      </c>
      <c r="X220" s="8">
        <v>58195</v>
      </c>
      <c r="Y220">
        <v>28768</v>
      </c>
      <c r="Z220">
        <v>17323</v>
      </c>
      <c r="AA220" s="8">
        <v>139</v>
      </c>
      <c r="AB220" s="54">
        <f>Table1[[#This Row],[ Received by dropbox]]/Table1[[#This Row],[Ballots Returned]]</f>
        <v>0.62227990482370754</v>
      </c>
      <c r="AC220" s="54">
        <f>Table1[[#This Row],[Received by mail]]/Table1[[#This Row],[Ballots Returned]]</f>
        <v>0.37471338957386979</v>
      </c>
      <c r="AD220" s="54">
        <f>Table1[[#This Row],[ Received by Email or Fax]]/Table1[[#This Row],[Ballots Returned]]</f>
        <v>3.0067056024226692E-3</v>
      </c>
    </row>
    <row r="221" spans="1:30">
      <c r="A221" s="8" t="s">
        <v>141</v>
      </c>
      <c r="B221" s="19">
        <v>45601</v>
      </c>
      <c r="C221" s="8" t="s">
        <v>179</v>
      </c>
      <c r="D221" s="10">
        <v>2024</v>
      </c>
      <c r="E221" s="8">
        <v>8641</v>
      </c>
      <c r="F221" s="8">
        <v>625</v>
      </c>
      <c r="G221" s="8">
        <v>7217</v>
      </c>
      <c r="H221" s="8">
        <v>8879</v>
      </c>
      <c r="I221" s="8">
        <v>7385</v>
      </c>
      <c r="J221" s="8">
        <v>7217</v>
      </c>
      <c r="K221" s="8">
        <v>35</v>
      </c>
      <c r="L221" s="8">
        <v>0</v>
      </c>
      <c r="M221" s="8">
        <v>133</v>
      </c>
      <c r="N221" s="8">
        <v>3</v>
      </c>
      <c r="O221" s="8">
        <v>36</v>
      </c>
      <c r="P221" s="8">
        <v>5</v>
      </c>
      <c r="Q221" s="45">
        <f t="shared" si="7"/>
        <v>6.770480704129993E-4</v>
      </c>
      <c r="R221" s="45">
        <f>Table1[[#This Row],[Ballots Rejected - Late Postmark]]/Table1[[#This Row],[Ballots Rejected]]</f>
        <v>3.7593984962406013E-2</v>
      </c>
      <c r="S221" s="8">
        <v>0</v>
      </c>
      <c r="T221" s="8">
        <v>89</v>
      </c>
      <c r="U221" s="8">
        <v>7313</v>
      </c>
      <c r="V221" s="8">
        <v>7146</v>
      </c>
      <c r="W221" s="8">
        <v>132</v>
      </c>
      <c r="X221" s="8">
        <v>8694</v>
      </c>
      <c r="Y221">
        <v>2723</v>
      </c>
      <c r="Z221">
        <v>4636</v>
      </c>
      <c r="AA221" s="8">
        <v>26</v>
      </c>
      <c r="AB221" s="54">
        <f>Table1[[#This Row],[ Received by dropbox]]/Table1[[#This Row],[Ballots Returned]]</f>
        <v>0.36872037914691941</v>
      </c>
      <c r="AC221" s="54">
        <f>Table1[[#This Row],[Received by mail]]/Table1[[#This Row],[Ballots Returned]]</f>
        <v>0.627758970886933</v>
      </c>
      <c r="AD221" s="54">
        <f>Table1[[#This Row],[ Received by Email or Fax]]/Table1[[#This Row],[Ballots Returned]]</f>
        <v>3.5206499661475966E-3</v>
      </c>
    </row>
    <row r="222" spans="1:30">
      <c r="A222" s="8" t="s">
        <v>143</v>
      </c>
      <c r="B222" s="19">
        <v>45601</v>
      </c>
      <c r="C222" s="8" t="s">
        <v>179</v>
      </c>
      <c r="D222" s="10">
        <v>2024</v>
      </c>
      <c r="E222" s="8">
        <v>46645</v>
      </c>
      <c r="F222" s="8">
        <v>3815</v>
      </c>
      <c r="G222" s="8">
        <v>36991</v>
      </c>
      <c r="H222" s="8">
        <v>48944</v>
      </c>
      <c r="I222" s="8">
        <v>37632</v>
      </c>
      <c r="J222" s="8">
        <v>36991</v>
      </c>
      <c r="K222" s="8">
        <v>370</v>
      </c>
      <c r="L222" s="8">
        <v>0</v>
      </c>
      <c r="M222" s="8">
        <v>271</v>
      </c>
      <c r="N222" s="8">
        <v>41</v>
      </c>
      <c r="O222" s="8">
        <v>176</v>
      </c>
      <c r="P222" s="8">
        <v>21</v>
      </c>
      <c r="Q222" s="45">
        <f t="shared" si="7"/>
        <v>5.5803571428571425E-4</v>
      </c>
      <c r="R222" s="45">
        <f>Table1[[#This Row],[Ballots Rejected - Late Postmark]]/Table1[[#This Row],[Ballots Rejected]]</f>
        <v>7.7490774907749083E-2</v>
      </c>
      <c r="S222" s="8">
        <v>0</v>
      </c>
      <c r="T222" s="8">
        <v>33</v>
      </c>
      <c r="U222" s="8">
        <v>37290</v>
      </c>
      <c r="V222" s="8">
        <v>36655</v>
      </c>
      <c r="W222" s="8">
        <v>265</v>
      </c>
      <c r="X222" s="8">
        <v>48120</v>
      </c>
      <c r="Y222">
        <v>25096</v>
      </c>
      <c r="Z222">
        <v>12388</v>
      </c>
      <c r="AA222" s="8">
        <v>148</v>
      </c>
      <c r="AB222" s="54">
        <f>Table1[[#This Row],[ Received by dropbox]]/Table1[[#This Row],[Ballots Returned]]</f>
        <v>0.6668792517006803</v>
      </c>
      <c r="AC222" s="54">
        <f>Table1[[#This Row],[Received by mail]]/Table1[[#This Row],[Ballots Returned]]</f>
        <v>0.32918792517006801</v>
      </c>
      <c r="AD222" s="54">
        <f>Table1[[#This Row],[ Received by Email or Fax]]/Table1[[#This Row],[Ballots Returned]]</f>
        <v>3.9328231292517007E-3</v>
      </c>
    </row>
    <row r="223" spans="1:30">
      <c r="A223" s="8" t="s">
        <v>145</v>
      </c>
      <c r="B223" s="19">
        <v>45601</v>
      </c>
      <c r="C223" s="8" t="s">
        <v>179</v>
      </c>
      <c r="D223" s="10">
        <v>2024</v>
      </c>
      <c r="E223" s="8">
        <v>26651</v>
      </c>
      <c r="F223" s="8">
        <v>1954</v>
      </c>
      <c r="G223" s="8">
        <v>20900</v>
      </c>
      <c r="H223" s="8">
        <v>28151</v>
      </c>
      <c r="I223" s="8">
        <v>21229</v>
      </c>
      <c r="J223" s="8">
        <v>20904</v>
      </c>
      <c r="K223" s="8">
        <v>139</v>
      </c>
      <c r="L223" s="8">
        <v>0</v>
      </c>
      <c r="M223" s="8">
        <v>186</v>
      </c>
      <c r="N223" s="8">
        <v>20</v>
      </c>
      <c r="O223" s="8">
        <v>80</v>
      </c>
      <c r="P223" s="8">
        <v>15</v>
      </c>
      <c r="Q223" s="45">
        <f t="shared" si="7"/>
        <v>7.0658062084883887E-4</v>
      </c>
      <c r="R223" s="45">
        <f>Table1[[#This Row],[Ballots Rejected - Late Postmark]]/Table1[[#This Row],[Ballots Rejected]]</f>
        <v>8.0645161290322578E-2</v>
      </c>
      <c r="S223" s="8">
        <v>0</v>
      </c>
      <c r="T223" s="8">
        <v>71</v>
      </c>
      <c r="U223" s="8">
        <v>21039</v>
      </c>
      <c r="V223" s="8">
        <v>20716</v>
      </c>
      <c r="W223" s="8">
        <v>184</v>
      </c>
      <c r="X223" s="8">
        <v>27527</v>
      </c>
      <c r="Y223">
        <v>11776</v>
      </c>
      <c r="Z223">
        <v>9426</v>
      </c>
      <c r="AA223" s="8">
        <v>27</v>
      </c>
      <c r="AB223" s="54">
        <f>Table1[[#This Row],[ Received by dropbox]]/Table1[[#This Row],[Ballots Returned]]</f>
        <v>0.55471289274106172</v>
      </c>
      <c r="AC223" s="54">
        <f>Table1[[#This Row],[Received by mail]]/Table1[[#This Row],[Ballots Returned]]</f>
        <v>0.44401526214141035</v>
      </c>
      <c r="AD223" s="54">
        <f>Table1[[#This Row],[ Received by Email or Fax]]/Table1[[#This Row],[Ballots Returned]]</f>
        <v>1.2718451175279099E-3</v>
      </c>
    </row>
    <row r="224" spans="1:30">
      <c r="A224" s="8" t="s">
        <v>147</v>
      </c>
      <c r="B224" s="19">
        <v>45601</v>
      </c>
      <c r="C224" s="8" t="s">
        <v>179</v>
      </c>
      <c r="D224" s="10">
        <v>2024</v>
      </c>
      <c r="E224" s="8">
        <v>17592</v>
      </c>
      <c r="F224" s="8">
        <v>1719</v>
      </c>
      <c r="G224" s="8">
        <v>14357</v>
      </c>
      <c r="H224" s="8">
        <v>18355</v>
      </c>
      <c r="I224" s="8">
        <v>14444</v>
      </c>
      <c r="J224" s="8">
        <v>14357</v>
      </c>
      <c r="K224" s="8">
        <v>0</v>
      </c>
      <c r="L224" s="8">
        <v>0</v>
      </c>
      <c r="M224" s="8">
        <v>87</v>
      </c>
      <c r="N224" s="8">
        <v>14</v>
      </c>
      <c r="O224" s="8">
        <v>57</v>
      </c>
      <c r="P224" s="8">
        <v>14</v>
      </c>
      <c r="Q224" s="45">
        <f t="shared" si="7"/>
        <v>9.6926059263361948E-4</v>
      </c>
      <c r="R224" s="45">
        <f>Table1[[#This Row],[Ballots Rejected - Late Postmark]]/Table1[[#This Row],[Ballots Rejected]]</f>
        <v>0.16091954022988506</v>
      </c>
      <c r="S224" s="8">
        <v>0</v>
      </c>
      <c r="T224" s="8">
        <v>2</v>
      </c>
      <c r="U224" s="8">
        <v>14308</v>
      </c>
      <c r="V224" s="8">
        <v>14221</v>
      </c>
      <c r="W224" s="8">
        <v>87</v>
      </c>
      <c r="X224" s="8">
        <v>17945</v>
      </c>
      <c r="Y224">
        <v>8141</v>
      </c>
      <c r="Z224">
        <v>6266</v>
      </c>
      <c r="AA224" s="8">
        <v>37</v>
      </c>
      <c r="AB224" s="54">
        <f>Table1[[#This Row],[ Received by dropbox]]/Table1[[#This Row],[Ballots Returned]]</f>
        <v>0.56362503461644975</v>
      </c>
      <c r="AC224" s="54">
        <f>Table1[[#This Row],[Received by mail]]/Table1[[#This Row],[Ballots Returned]]</f>
        <v>0.43381334810301858</v>
      </c>
      <c r="AD224" s="54">
        <f>Table1[[#This Row],[ Received by Email or Fax]]/Table1[[#This Row],[Ballots Returned]]</f>
        <v>2.5616172805317085E-3</v>
      </c>
    </row>
    <row r="225" spans="1:30">
      <c r="A225" s="8" t="s">
        <v>149</v>
      </c>
      <c r="B225" s="19">
        <v>45601</v>
      </c>
      <c r="C225" s="8" t="s">
        <v>179</v>
      </c>
      <c r="D225" s="10">
        <v>2024</v>
      </c>
      <c r="E225" s="8">
        <v>10904</v>
      </c>
      <c r="F225" s="8">
        <v>894</v>
      </c>
      <c r="G225" s="8">
        <v>8617</v>
      </c>
      <c r="H225" s="8">
        <v>11712</v>
      </c>
      <c r="I225" s="8">
        <v>8714</v>
      </c>
      <c r="J225" s="8">
        <v>8617</v>
      </c>
      <c r="K225" s="8">
        <v>73</v>
      </c>
      <c r="L225" s="8">
        <v>0</v>
      </c>
      <c r="M225" s="8">
        <v>24</v>
      </c>
      <c r="N225" s="8">
        <v>11</v>
      </c>
      <c r="O225" s="8">
        <v>7</v>
      </c>
      <c r="P225" s="8">
        <v>5</v>
      </c>
      <c r="Q225" s="45">
        <f t="shared" si="7"/>
        <v>5.7378930456736287E-4</v>
      </c>
      <c r="R225" s="45">
        <f>Table1[[#This Row],[Ballots Rejected - Late Postmark]]/Table1[[#This Row],[Ballots Rejected]]</f>
        <v>0.20833333333333334</v>
      </c>
      <c r="S225" s="8">
        <v>0</v>
      </c>
      <c r="T225" s="8">
        <v>1</v>
      </c>
      <c r="U225" s="8">
        <v>8623</v>
      </c>
      <c r="V225" s="8">
        <v>8528</v>
      </c>
      <c r="W225" s="8">
        <v>22</v>
      </c>
      <c r="X225" s="8">
        <v>11444</v>
      </c>
      <c r="Y225">
        <v>4357</v>
      </c>
      <c r="Z225">
        <v>4332</v>
      </c>
      <c r="AA225" s="8">
        <v>25</v>
      </c>
      <c r="AB225" s="54">
        <f>Table1[[#This Row],[ Received by dropbox]]/Table1[[#This Row],[Ballots Returned]]</f>
        <v>0.5</v>
      </c>
      <c r="AC225" s="54">
        <f>Table1[[#This Row],[Received by mail]]/Table1[[#This Row],[Ballots Returned]]</f>
        <v>0.49713105347716319</v>
      </c>
      <c r="AD225" s="54">
        <f>Table1[[#This Row],[ Received by Email or Fax]]/Table1[[#This Row],[Ballots Returned]]</f>
        <v>2.8689465228368145E-3</v>
      </c>
    </row>
    <row r="226" spans="1:30">
      <c r="A226" s="8" t="s">
        <v>151</v>
      </c>
      <c r="B226" s="19">
        <v>45601</v>
      </c>
      <c r="C226" s="8" t="s">
        <v>179</v>
      </c>
      <c r="D226" s="10">
        <v>2024</v>
      </c>
      <c r="E226" s="8">
        <v>577948</v>
      </c>
      <c r="F226" s="8">
        <v>70389</v>
      </c>
      <c r="G226" s="8">
        <v>443447</v>
      </c>
      <c r="H226" s="8">
        <v>620039</v>
      </c>
      <c r="I226" s="8">
        <v>451313</v>
      </c>
      <c r="J226" s="8">
        <v>443447</v>
      </c>
      <c r="K226" s="8">
        <v>4545</v>
      </c>
      <c r="L226" s="8">
        <v>0</v>
      </c>
      <c r="M226" s="8">
        <v>3321</v>
      </c>
      <c r="N226" s="8">
        <v>390</v>
      </c>
      <c r="O226" s="8">
        <v>2029</v>
      </c>
      <c r="P226" s="8">
        <v>653</v>
      </c>
      <c r="Q226" s="45">
        <f t="shared" si="7"/>
        <v>1.4468894093456204E-3</v>
      </c>
      <c r="R226" s="45">
        <f>Table1[[#This Row],[Ballots Rejected - Late Postmark]]/Table1[[#This Row],[Ballots Rejected]]</f>
        <v>0.19662752183077387</v>
      </c>
      <c r="S226" s="8">
        <v>0</v>
      </c>
      <c r="T226" s="8">
        <v>249</v>
      </c>
      <c r="U226" s="8">
        <v>441383</v>
      </c>
      <c r="V226" s="8">
        <v>433820</v>
      </c>
      <c r="W226" s="8">
        <v>3018</v>
      </c>
      <c r="X226" s="8">
        <v>590447</v>
      </c>
      <c r="Y226">
        <v>304647</v>
      </c>
      <c r="Z226">
        <v>143993</v>
      </c>
      <c r="AA226" s="8">
        <v>2673</v>
      </c>
      <c r="AB226" s="54">
        <f>Table1[[#This Row],[ Received by dropbox]]/Table1[[#This Row],[Ballots Returned]]</f>
        <v>0.67502376399527597</v>
      </c>
      <c r="AC226" s="54">
        <f>Table1[[#This Row],[Received by mail]]/Table1[[#This Row],[Ballots Returned]]</f>
        <v>0.31905351718208869</v>
      </c>
      <c r="AD226" s="54">
        <f>Table1[[#This Row],[ Received by Email or Fax]]/Table1[[#This Row],[Ballots Returned]]</f>
        <v>5.9227188226352884E-3</v>
      </c>
    </row>
    <row r="227" spans="1:30">
      <c r="A227" s="8" t="s">
        <v>153</v>
      </c>
      <c r="B227" s="19">
        <v>45601</v>
      </c>
      <c r="C227" s="8" t="s">
        <v>179</v>
      </c>
      <c r="D227" s="10">
        <v>2024</v>
      </c>
      <c r="E227" s="8">
        <v>15123</v>
      </c>
      <c r="F227" s="8">
        <v>963</v>
      </c>
      <c r="G227" s="8">
        <v>13141</v>
      </c>
      <c r="H227" s="8">
        <v>16282</v>
      </c>
      <c r="I227" s="8">
        <v>13217</v>
      </c>
      <c r="J227" s="8">
        <v>13141</v>
      </c>
      <c r="K227" s="8">
        <v>0</v>
      </c>
      <c r="L227" s="8">
        <v>0</v>
      </c>
      <c r="M227" s="8">
        <v>76</v>
      </c>
      <c r="N227" s="8">
        <v>12</v>
      </c>
      <c r="O227" s="8">
        <v>40</v>
      </c>
      <c r="P227" s="8">
        <v>17</v>
      </c>
      <c r="Q227" s="45">
        <f t="shared" si="7"/>
        <v>1.2862222894756753E-3</v>
      </c>
      <c r="R227" s="45">
        <f>Table1[[#This Row],[Ballots Rejected - Late Postmark]]/Table1[[#This Row],[Ballots Rejected]]</f>
        <v>0.22368421052631579</v>
      </c>
      <c r="S227" s="8">
        <v>0</v>
      </c>
      <c r="T227" s="8">
        <v>7</v>
      </c>
      <c r="U227" s="8">
        <v>12881</v>
      </c>
      <c r="V227" s="8">
        <v>12810</v>
      </c>
      <c r="W227" s="8">
        <v>71</v>
      </c>
      <c r="X227" s="8">
        <v>15252</v>
      </c>
      <c r="Y227">
        <v>8927</v>
      </c>
      <c r="Z227">
        <v>4046</v>
      </c>
      <c r="AA227" s="8">
        <v>244</v>
      </c>
      <c r="AB227" s="54">
        <f>Table1[[#This Row],[ Received by dropbox]]/Table1[[#This Row],[Ballots Returned]]</f>
        <v>0.67541802224407954</v>
      </c>
      <c r="AC227" s="54">
        <f>Table1[[#This Row],[Received by mail]]/Table1[[#This Row],[Ballots Returned]]</f>
        <v>0.30612090489521071</v>
      </c>
      <c r="AD227" s="54">
        <f>Table1[[#This Row],[ Received by Email or Fax]]/Table1[[#This Row],[Ballots Returned]]</f>
        <v>1.8461072860709693E-2</v>
      </c>
    </row>
    <row r="228" spans="1:30">
      <c r="A228" s="8" t="s">
        <v>155</v>
      </c>
      <c r="B228" s="19">
        <v>45601</v>
      </c>
      <c r="C228" s="8" t="s">
        <v>179</v>
      </c>
      <c r="D228" s="10">
        <v>2024</v>
      </c>
      <c r="E228" s="8">
        <v>88818</v>
      </c>
      <c r="F228" s="8">
        <v>7224</v>
      </c>
      <c r="G228" s="8">
        <v>71002</v>
      </c>
      <c r="H228" s="8">
        <v>93616</v>
      </c>
      <c r="I228" s="8">
        <v>72063</v>
      </c>
      <c r="J228" s="8">
        <v>71009</v>
      </c>
      <c r="K228" s="8">
        <v>0</v>
      </c>
      <c r="L228" s="8">
        <v>0</v>
      </c>
      <c r="M228" s="8">
        <v>1054</v>
      </c>
      <c r="N228" s="8">
        <v>150</v>
      </c>
      <c r="O228" s="8">
        <v>811</v>
      </c>
      <c r="P228" s="8">
        <v>59</v>
      </c>
      <c r="Q228" s="45">
        <f t="shared" si="7"/>
        <v>8.1872805739422448E-4</v>
      </c>
      <c r="R228" s="45">
        <f>Table1[[#This Row],[Ballots Rejected - Late Postmark]]/Table1[[#This Row],[Ballots Rejected]]</f>
        <v>5.5977229601518026E-2</v>
      </c>
      <c r="S228" s="8">
        <v>0</v>
      </c>
      <c r="T228" s="8">
        <v>34</v>
      </c>
      <c r="U228" s="8">
        <v>70748</v>
      </c>
      <c r="V228" s="8">
        <v>69722</v>
      </c>
      <c r="W228" s="8">
        <v>1026</v>
      </c>
      <c r="X228" s="8">
        <v>90012</v>
      </c>
      <c r="Y228">
        <v>22637</v>
      </c>
      <c r="Z228">
        <v>48944</v>
      </c>
      <c r="AA228" s="8">
        <v>482</v>
      </c>
      <c r="AB228" s="54">
        <f>Table1[[#This Row],[ Received by dropbox]]/Table1[[#This Row],[Ballots Returned]]</f>
        <v>0.31412791585140781</v>
      </c>
      <c r="AC228" s="54">
        <f>Table1[[#This Row],[Received by mail]]/Table1[[#This Row],[Ballots Returned]]</f>
        <v>0.67918349222208341</v>
      </c>
      <c r="AD228" s="54">
        <f>Table1[[#This Row],[ Received by Email or Fax]]/Table1[[#This Row],[Ballots Returned]]</f>
        <v>6.6885919265087489E-3</v>
      </c>
    </row>
    <row r="229" spans="1:30">
      <c r="A229" s="8" t="s">
        <v>157</v>
      </c>
      <c r="B229" s="19">
        <v>45601</v>
      </c>
      <c r="C229" s="8" t="s">
        <v>179</v>
      </c>
      <c r="D229" s="10">
        <v>2024</v>
      </c>
      <c r="E229" s="8">
        <v>9440</v>
      </c>
      <c r="F229" s="8">
        <v>708</v>
      </c>
      <c r="G229" s="8">
        <v>7414</v>
      </c>
      <c r="H229" s="8">
        <v>9983</v>
      </c>
      <c r="I229" s="8">
        <v>7529</v>
      </c>
      <c r="J229" s="8">
        <v>7414</v>
      </c>
      <c r="K229" s="8">
        <v>51</v>
      </c>
      <c r="L229" s="8">
        <v>1</v>
      </c>
      <c r="M229" s="8">
        <v>64</v>
      </c>
      <c r="N229" s="8">
        <v>3</v>
      </c>
      <c r="O229" s="8">
        <v>42</v>
      </c>
      <c r="P229" s="8">
        <v>3</v>
      </c>
      <c r="Q229" s="45">
        <f t="shared" ref="Q229:Q260" si="8">P229/I229</f>
        <v>3.9845929074246248E-4</v>
      </c>
      <c r="R229" s="45">
        <f>Table1[[#This Row],[Ballots Rejected - Late Postmark]]/Table1[[#This Row],[Ballots Rejected]]</f>
        <v>4.6875E-2</v>
      </c>
      <c r="S229" s="8">
        <v>0</v>
      </c>
      <c r="T229" s="8">
        <v>16</v>
      </c>
      <c r="U229" s="8">
        <v>7421</v>
      </c>
      <c r="V229" s="8">
        <v>7308</v>
      </c>
      <c r="W229" s="8">
        <v>62</v>
      </c>
      <c r="X229" s="8">
        <v>9617</v>
      </c>
      <c r="Y229">
        <v>5506</v>
      </c>
      <c r="Z229">
        <v>1977</v>
      </c>
      <c r="AA229" s="8">
        <v>46</v>
      </c>
      <c r="AB229" s="54">
        <f>Table1[[#This Row],[ Received by dropbox]]/Table1[[#This Row],[Ballots Returned]]</f>
        <v>0.73130561827599949</v>
      </c>
      <c r="AC229" s="54">
        <f>Table1[[#This Row],[Received by mail]]/Table1[[#This Row],[Ballots Returned]]</f>
        <v>0.26258467259928275</v>
      </c>
      <c r="AD229" s="54">
        <f>Table1[[#This Row],[ Received by Email or Fax]]/Table1[[#This Row],[Ballots Returned]]</f>
        <v>6.1097091247177583E-3</v>
      </c>
    </row>
    <row r="230" spans="1:30">
      <c r="A230" s="8" t="s">
        <v>159</v>
      </c>
      <c r="B230" s="19">
        <v>45601</v>
      </c>
      <c r="C230" s="8" t="s">
        <v>179</v>
      </c>
      <c r="D230" s="10">
        <v>2024</v>
      </c>
      <c r="E230" s="8">
        <v>530489</v>
      </c>
      <c r="F230" s="8">
        <v>51296</v>
      </c>
      <c r="G230" s="8">
        <v>422233</v>
      </c>
      <c r="H230" s="8">
        <v>566147</v>
      </c>
      <c r="I230" s="8">
        <v>425586</v>
      </c>
      <c r="J230" s="8">
        <v>422233</v>
      </c>
      <c r="K230" s="8">
        <v>10</v>
      </c>
      <c r="L230" s="8">
        <v>0</v>
      </c>
      <c r="M230" s="8">
        <v>3343</v>
      </c>
      <c r="N230" s="8">
        <v>239</v>
      </c>
      <c r="O230" s="8">
        <v>2158</v>
      </c>
      <c r="P230" s="8">
        <v>533</v>
      </c>
      <c r="Q230" s="45">
        <f t="shared" si="8"/>
        <v>1.2523908211266347E-3</v>
      </c>
      <c r="R230" s="45">
        <f>Table1[[#This Row],[Ballots Rejected - Late Postmark]]/Table1[[#This Row],[Ballots Rejected]]</f>
        <v>0.15943763087047563</v>
      </c>
      <c r="S230" s="8">
        <v>0</v>
      </c>
      <c r="T230" s="8">
        <v>413</v>
      </c>
      <c r="U230" s="8">
        <v>420672</v>
      </c>
      <c r="V230" s="8">
        <v>417503</v>
      </c>
      <c r="W230" s="8">
        <v>3169</v>
      </c>
      <c r="X230" s="8">
        <v>549833</v>
      </c>
      <c r="Y230">
        <v>290687</v>
      </c>
      <c r="Z230">
        <v>132530</v>
      </c>
      <c r="AA230" s="8">
        <v>2369</v>
      </c>
      <c r="AB230" s="54">
        <f>Table1[[#This Row],[ Received by dropbox]]/Table1[[#This Row],[Ballots Returned]]</f>
        <v>0.68302763718731352</v>
      </c>
      <c r="AC230" s="54">
        <f>Table1[[#This Row],[Received by mail]]/Table1[[#This Row],[Ballots Returned]]</f>
        <v>0.31140592030752889</v>
      </c>
      <c r="AD230" s="54">
        <f>Table1[[#This Row],[ Received by Email or Fax]]/Table1[[#This Row],[Ballots Returned]]</f>
        <v>5.5664425051575941E-3</v>
      </c>
    </row>
    <row r="231" spans="1:30">
      <c r="A231" s="8" t="s">
        <v>161</v>
      </c>
      <c r="B231" s="19">
        <v>45601</v>
      </c>
      <c r="C231" s="8" t="s">
        <v>179</v>
      </c>
      <c r="D231" s="10">
        <v>2024</v>
      </c>
      <c r="E231" s="8">
        <v>375467</v>
      </c>
      <c r="F231" s="8">
        <v>40209</v>
      </c>
      <c r="G231" s="8">
        <v>289524</v>
      </c>
      <c r="H231" s="8">
        <v>392646</v>
      </c>
      <c r="I231" s="8">
        <v>291523</v>
      </c>
      <c r="J231" s="8">
        <v>289536</v>
      </c>
      <c r="K231" s="8">
        <v>0</v>
      </c>
      <c r="L231" s="8">
        <v>0</v>
      </c>
      <c r="M231" s="8">
        <v>1999</v>
      </c>
      <c r="N231" s="8">
        <v>394</v>
      </c>
      <c r="O231" s="8">
        <v>1172</v>
      </c>
      <c r="P231" s="8">
        <v>391</v>
      </c>
      <c r="Q231" s="45">
        <f t="shared" si="8"/>
        <v>1.3412320811736981E-3</v>
      </c>
      <c r="R231" s="45">
        <f>Table1[[#This Row],[Ballots Rejected - Late Postmark]]/Table1[[#This Row],[Ballots Rejected]]</f>
        <v>0.19559779889944973</v>
      </c>
      <c r="S231" s="8">
        <v>0</v>
      </c>
      <c r="T231" s="8">
        <v>42</v>
      </c>
      <c r="U231" s="8">
        <v>286577</v>
      </c>
      <c r="V231" s="8">
        <v>284629</v>
      </c>
      <c r="W231" s="8">
        <v>1960</v>
      </c>
      <c r="X231" s="8">
        <v>383878</v>
      </c>
      <c r="Y231">
        <v>162667</v>
      </c>
      <c r="Z231">
        <v>127748</v>
      </c>
      <c r="AA231" s="8">
        <v>1108</v>
      </c>
      <c r="AB231" s="54">
        <f>Table1[[#This Row],[ Received by dropbox]]/Table1[[#This Row],[Ballots Returned]]</f>
        <v>0.55799027864010731</v>
      </c>
      <c r="AC231" s="54">
        <f>Table1[[#This Row],[Received by mail]]/Table1[[#This Row],[Ballots Returned]]</f>
        <v>0.43820899208638769</v>
      </c>
      <c r="AD231" s="54">
        <f>Table1[[#This Row],[ Received by Email or Fax]]/Table1[[#This Row],[Ballots Returned]]</f>
        <v>3.8007292735050065E-3</v>
      </c>
    </row>
    <row r="232" spans="1:30">
      <c r="A232" s="8" t="s">
        <v>163</v>
      </c>
      <c r="B232" s="19">
        <v>45601</v>
      </c>
      <c r="C232" s="8" t="s">
        <v>179</v>
      </c>
      <c r="D232" s="10">
        <v>2024</v>
      </c>
      <c r="E232" s="8">
        <v>35552</v>
      </c>
      <c r="F232" s="8">
        <v>2759</v>
      </c>
      <c r="G232" s="8">
        <v>28563</v>
      </c>
      <c r="H232" s="8">
        <v>36727</v>
      </c>
      <c r="I232" s="8">
        <v>28770</v>
      </c>
      <c r="J232" s="8">
        <v>28563</v>
      </c>
      <c r="K232" s="8">
        <v>0</v>
      </c>
      <c r="L232" s="8">
        <v>0</v>
      </c>
      <c r="M232" s="8">
        <v>207</v>
      </c>
      <c r="N232" s="8">
        <v>40</v>
      </c>
      <c r="O232" s="8">
        <v>131</v>
      </c>
      <c r="P232" s="8">
        <v>28</v>
      </c>
      <c r="Q232" s="45">
        <f t="shared" si="8"/>
        <v>9.7323600973236014E-4</v>
      </c>
      <c r="R232" s="45">
        <f>Table1[[#This Row],[Ballots Rejected - Late Postmark]]/Table1[[#This Row],[Ballots Rejected]]</f>
        <v>0.13526570048309178</v>
      </c>
      <c r="S232" s="8">
        <v>0</v>
      </c>
      <c r="T232" s="8">
        <v>8</v>
      </c>
      <c r="U232" s="8">
        <v>28506</v>
      </c>
      <c r="V232" s="8">
        <v>28299</v>
      </c>
      <c r="W232" s="8">
        <v>207</v>
      </c>
      <c r="X232" s="8">
        <v>35979</v>
      </c>
      <c r="Y232">
        <v>14266</v>
      </c>
      <c r="Z232">
        <v>14385</v>
      </c>
      <c r="AA232" s="8">
        <v>119</v>
      </c>
      <c r="AB232" s="54">
        <f>Table1[[#This Row],[ Received by dropbox]]/Table1[[#This Row],[Ballots Returned]]</f>
        <v>0.4958637469586375</v>
      </c>
      <c r="AC232" s="54">
        <f>Table1[[#This Row],[Received by mail]]/Table1[[#This Row],[Ballots Returned]]</f>
        <v>0.5</v>
      </c>
      <c r="AD232" s="54">
        <f>Table1[[#This Row],[ Received by Email or Fax]]/Table1[[#This Row],[Ballots Returned]]</f>
        <v>4.13625304136253E-3</v>
      </c>
    </row>
    <row r="233" spans="1:30">
      <c r="A233" s="8" t="s">
        <v>166</v>
      </c>
      <c r="B233" s="19">
        <v>45601</v>
      </c>
      <c r="C233" s="8" t="s">
        <v>179</v>
      </c>
      <c r="D233" s="10">
        <v>2024</v>
      </c>
      <c r="E233" s="8">
        <v>207296</v>
      </c>
      <c r="F233" s="8">
        <v>24465</v>
      </c>
      <c r="G233" s="8">
        <v>166038</v>
      </c>
      <c r="H233" s="8">
        <v>222923</v>
      </c>
      <c r="I233" s="8">
        <v>167046</v>
      </c>
      <c r="J233" s="8">
        <v>166039</v>
      </c>
      <c r="K233" s="8">
        <v>47</v>
      </c>
      <c r="L233" s="8">
        <v>47</v>
      </c>
      <c r="M233" s="8">
        <v>960</v>
      </c>
      <c r="N233" s="8">
        <v>260</v>
      </c>
      <c r="O233" s="8">
        <v>426</v>
      </c>
      <c r="P233" s="8">
        <v>172</v>
      </c>
      <c r="Q233" s="45">
        <f t="shared" si="8"/>
        <v>1.029656501801899E-3</v>
      </c>
      <c r="R233" s="45">
        <f>Table1[[#This Row],[Ballots Rejected - Late Postmark]]/Table1[[#This Row],[Ballots Rejected]]</f>
        <v>0.17916666666666667</v>
      </c>
      <c r="S233" s="8">
        <v>0</v>
      </c>
      <c r="T233" s="8">
        <v>102</v>
      </c>
      <c r="U233" s="8">
        <v>161051</v>
      </c>
      <c r="V233" s="8">
        <v>160146</v>
      </c>
      <c r="W233" s="8">
        <v>858</v>
      </c>
      <c r="X233" s="8">
        <v>210113</v>
      </c>
      <c r="Y233">
        <v>121182</v>
      </c>
      <c r="Z233">
        <v>44998</v>
      </c>
      <c r="AA233" s="8">
        <v>866</v>
      </c>
      <c r="AB233" s="54">
        <f>Table1[[#This Row],[ Received by dropbox]]/Table1[[#This Row],[Ballots Returned]]</f>
        <v>0.72544089651952159</v>
      </c>
      <c r="AC233" s="54">
        <f>Table1[[#This Row],[Received by mail]]/Table1[[#This Row],[Ballots Returned]]</f>
        <v>0.26937490272140607</v>
      </c>
      <c r="AD233" s="54">
        <f>Table1[[#This Row],[ Received by Email or Fax]]/Table1[[#This Row],[Ballots Returned]]</f>
        <v>5.1842007590723509E-3</v>
      </c>
    </row>
    <row r="234" spans="1:30">
      <c r="A234" s="8" t="s">
        <v>168</v>
      </c>
      <c r="B234" s="19">
        <v>45601</v>
      </c>
      <c r="C234" s="8" t="s">
        <v>179</v>
      </c>
      <c r="D234" s="10">
        <v>2024</v>
      </c>
      <c r="E234" s="8">
        <v>3472</v>
      </c>
      <c r="F234" s="8">
        <v>362</v>
      </c>
      <c r="G234" s="8">
        <v>3099</v>
      </c>
      <c r="H234" s="8">
        <v>3790</v>
      </c>
      <c r="I234" s="8">
        <v>3124</v>
      </c>
      <c r="J234" s="8">
        <v>3099</v>
      </c>
      <c r="K234" s="8">
        <v>4</v>
      </c>
      <c r="L234" s="8">
        <v>0</v>
      </c>
      <c r="M234" s="8">
        <v>21</v>
      </c>
      <c r="N234" s="8">
        <v>5</v>
      </c>
      <c r="O234" s="8">
        <v>10</v>
      </c>
      <c r="P234" s="8">
        <v>3</v>
      </c>
      <c r="Q234" s="45">
        <f t="shared" si="8"/>
        <v>9.6030729833546731E-4</v>
      </c>
      <c r="R234" s="45">
        <f>Table1[[#This Row],[Ballots Rejected - Late Postmark]]/Table1[[#This Row],[Ballots Rejected]]</f>
        <v>0.14285714285714285</v>
      </c>
      <c r="S234" s="8">
        <v>0</v>
      </c>
      <c r="T234" s="8">
        <v>3</v>
      </c>
      <c r="U234" s="8">
        <v>3097</v>
      </c>
      <c r="V234" s="8">
        <v>3072</v>
      </c>
      <c r="W234" s="8">
        <v>21</v>
      </c>
      <c r="X234" s="8">
        <v>3708</v>
      </c>
      <c r="Y234">
        <v>2106</v>
      </c>
      <c r="Z234">
        <v>1008</v>
      </c>
      <c r="AA234" s="8">
        <v>10</v>
      </c>
      <c r="AB234" s="54">
        <f>Table1[[#This Row],[ Received by dropbox]]/Table1[[#This Row],[Ballots Returned]]</f>
        <v>0.67413572343149808</v>
      </c>
      <c r="AC234" s="54">
        <f>Table1[[#This Row],[Received by mail]]/Table1[[#This Row],[Ballots Returned]]</f>
        <v>0.32266325224071701</v>
      </c>
      <c r="AD234" s="54">
        <f>Table1[[#This Row],[ Received by Email or Fax]]/Table1[[#This Row],[Ballots Returned]]</f>
        <v>3.201024327784891E-3</v>
      </c>
    </row>
    <row r="235" spans="1:30">
      <c r="A235" s="8" t="s">
        <v>170</v>
      </c>
      <c r="B235" s="19">
        <v>45601</v>
      </c>
      <c r="C235" s="8" t="s">
        <v>179</v>
      </c>
      <c r="D235" s="10">
        <v>2024</v>
      </c>
      <c r="E235" s="8">
        <v>38275</v>
      </c>
      <c r="F235" s="8">
        <v>3223</v>
      </c>
      <c r="G235" s="8">
        <v>30014</v>
      </c>
      <c r="H235" s="8">
        <v>40313</v>
      </c>
      <c r="I235" s="8">
        <v>30351</v>
      </c>
      <c r="J235" s="8">
        <v>30014</v>
      </c>
      <c r="K235" s="8">
        <v>2</v>
      </c>
      <c r="L235" s="8">
        <v>2</v>
      </c>
      <c r="M235" s="8">
        <v>335</v>
      </c>
      <c r="N235" s="8">
        <v>90</v>
      </c>
      <c r="O235" s="8">
        <v>174</v>
      </c>
      <c r="P235" s="8">
        <v>26</v>
      </c>
      <c r="Q235" s="45">
        <f t="shared" si="8"/>
        <v>8.5664393265460776E-4</v>
      </c>
      <c r="R235" s="45">
        <f>Table1[[#This Row],[Ballots Rejected - Late Postmark]]/Table1[[#This Row],[Ballots Rejected]]</f>
        <v>7.7611940298507459E-2</v>
      </c>
      <c r="S235" s="8">
        <v>0</v>
      </c>
      <c r="T235" s="8">
        <v>45</v>
      </c>
      <c r="U235" s="8">
        <v>30016</v>
      </c>
      <c r="V235" s="8">
        <v>29683</v>
      </c>
      <c r="W235" s="8">
        <v>331</v>
      </c>
      <c r="X235" s="8">
        <v>39515</v>
      </c>
      <c r="Y235">
        <v>21655</v>
      </c>
      <c r="Z235">
        <v>8593</v>
      </c>
      <c r="AA235" s="8">
        <v>103</v>
      </c>
      <c r="AB235" s="54">
        <f>Table1[[#This Row],[ Received by dropbox]]/Table1[[#This Row],[Ballots Returned]]</f>
        <v>0.7134855523705973</v>
      </c>
      <c r="AC235" s="54">
        <f>Table1[[#This Row],[Received by mail]]/Table1[[#This Row],[Ballots Returned]]</f>
        <v>0.28312081974234787</v>
      </c>
      <c r="AD235" s="54">
        <f>Table1[[#This Row],[ Received by Email or Fax]]/Table1[[#This Row],[Ballots Returned]]</f>
        <v>3.3936278870547922E-3</v>
      </c>
    </row>
    <row r="236" spans="1:30">
      <c r="A236" s="8" t="s">
        <v>172</v>
      </c>
      <c r="B236" s="19">
        <v>45601</v>
      </c>
      <c r="C236" s="8" t="s">
        <v>179</v>
      </c>
      <c r="D236" s="10">
        <v>2024</v>
      </c>
      <c r="E236" s="8">
        <v>167790</v>
      </c>
      <c r="F236" s="8">
        <v>13565</v>
      </c>
      <c r="G236" s="8">
        <v>139079</v>
      </c>
      <c r="H236" s="8">
        <v>183266</v>
      </c>
      <c r="I236" s="8">
        <v>140305</v>
      </c>
      <c r="J236" s="8">
        <v>139080</v>
      </c>
      <c r="K236" s="8">
        <v>0</v>
      </c>
      <c r="L236" s="8">
        <v>0</v>
      </c>
      <c r="M236" s="8">
        <v>1225</v>
      </c>
      <c r="N236" s="8">
        <v>204</v>
      </c>
      <c r="O236" s="8">
        <v>770</v>
      </c>
      <c r="P236" s="8">
        <v>155</v>
      </c>
      <c r="Q236" s="45">
        <f t="shared" si="8"/>
        <v>1.1047361106161576E-3</v>
      </c>
      <c r="R236" s="45">
        <f>Table1[[#This Row],[Ballots Rejected - Late Postmark]]/Table1[[#This Row],[Ballots Rejected]]</f>
        <v>0.12653061224489795</v>
      </c>
      <c r="S236" s="8">
        <v>0</v>
      </c>
      <c r="T236" s="8">
        <v>96</v>
      </c>
      <c r="U236" s="8">
        <v>137443</v>
      </c>
      <c r="V236" s="8">
        <v>136307</v>
      </c>
      <c r="W236" s="8">
        <v>1136</v>
      </c>
      <c r="X236" s="8">
        <v>174386</v>
      </c>
      <c r="Y236">
        <v>108506</v>
      </c>
      <c r="Z236">
        <v>30105</v>
      </c>
      <c r="AA236" s="8">
        <v>1694</v>
      </c>
      <c r="AB236" s="54">
        <f>Table1[[#This Row],[ Received by dropbox]]/Table1[[#This Row],[Ballots Returned]]</f>
        <v>0.77335804140978581</v>
      </c>
      <c r="AC236" s="54">
        <f>Table1[[#This Row],[Received by mail]]/Table1[[#This Row],[Ballots Returned]]</f>
        <v>0.21456826200064147</v>
      </c>
      <c r="AD236" s="54">
        <f>Table1[[#This Row],[ Received by Email or Fax]]/Table1[[#This Row],[Ballots Returned]]</f>
        <v>1.2073696589572717E-2</v>
      </c>
    </row>
    <row r="237" spans="1:30">
      <c r="A237" s="8" t="s">
        <v>174</v>
      </c>
      <c r="B237" s="19">
        <v>45601</v>
      </c>
      <c r="C237" s="8" t="s">
        <v>179</v>
      </c>
      <c r="D237" s="10">
        <v>2024</v>
      </c>
      <c r="E237" s="8">
        <v>24588</v>
      </c>
      <c r="F237" s="8">
        <v>4125</v>
      </c>
      <c r="G237" s="8">
        <v>20257</v>
      </c>
      <c r="H237" s="8">
        <v>26434</v>
      </c>
      <c r="I237" s="8">
        <v>20556</v>
      </c>
      <c r="J237" s="8">
        <v>20257</v>
      </c>
      <c r="K237" s="8">
        <v>7</v>
      </c>
      <c r="L237" s="8">
        <v>0</v>
      </c>
      <c r="M237" s="8">
        <v>292</v>
      </c>
      <c r="N237" s="8">
        <v>24</v>
      </c>
      <c r="O237" s="8">
        <v>221</v>
      </c>
      <c r="P237" s="8">
        <v>20</v>
      </c>
      <c r="Q237" s="45">
        <f t="shared" si="8"/>
        <v>9.7295193617435299E-4</v>
      </c>
      <c r="R237" s="45">
        <f>Table1[[#This Row],[Ballots Rejected - Late Postmark]]/Table1[[#This Row],[Ballots Rejected]]</f>
        <v>6.8493150684931503E-2</v>
      </c>
      <c r="S237" s="8">
        <v>0</v>
      </c>
      <c r="T237" s="8">
        <v>27</v>
      </c>
      <c r="U237" s="8">
        <v>20276</v>
      </c>
      <c r="V237" s="8">
        <v>19981</v>
      </c>
      <c r="W237" s="8">
        <v>288</v>
      </c>
      <c r="X237" s="8">
        <v>25550</v>
      </c>
      <c r="Y237">
        <v>11477</v>
      </c>
      <c r="Z237">
        <v>9079</v>
      </c>
      <c r="AA237" s="8">
        <v>0</v>
      </c>
      <c r="AB237" s="54">
        <f>Table1[[#This Row],[ Received by dropbox]]/Table1[[#This Row],[Ballots Returned]]</f>
        <v>0.55832846857365248</v>
      </c>
      <c r="AC237" s="54">
        <f>Table1[[#This Row],[Received by mail]]/Table1[[#This Row],[Ballots Returned]]</f>
        <v>0.44167153142634752</v>
      </c>
      <c r="AD237" s="54">
        <f>Table1[[#This Row],[ Received by Email or Fax]]/Table1[[#This Row],[Ballots Returned]]</f>
        <v>0</v>
      </c>
    </row>
    <row r="238" spans="1:30">
      <c r="A238" s="8" t="s">
        <v>176</v>
      </c>
      <c r="B238" s="19">
        <v>45601</v>
      </c>
      <c r="C238" s="8" t="s">
        <v>179</v>
      </c>
      <c r="D238" s="10">
        <v>2024</v>
      </c>
      <c r="E238" s="8">
        <v>133171</v>
      </c>
      <c r="F238" s="8">
        <v>9501</v>
      </c>
      <c r="G238" s="8">
        <v>89573</v>
      </c>
      <c r="H238" s="8">
        <v>139943</v>
      </c>
      <c r="I238" s="8">
        <v>90119</v>
      </c>
      <c r="J238" s="8">
        <v>89573</v>
      </c>
      <c r="K238" s="8">
        <v>0</v>
      </c>
      <c r="L238" s="8">
        <v>0</v>
      </c>
      <c r="M238" s="8">
        <v>546</v>
      </c>
      <c r="N238" s="8">
        <v>204</v>
      </c>
      <c r="O238" s="8">
        <v>201</v>
      </c>
      <c r="P238" s="8">
        <v>122</v>
      </c>
      <c r="Q238" s="45">
        <f t="shared" si="8"/>
        <v>1.3537655766264606E-3</v>
      </c>
      <c r="R238" s="45">
        <f>Table1[[#This Row],[Ballots Rejected - Late Postmark]]/Table1[[#This Row],[Ballots Rejected]]</f>
        <v>0.22344322344322345</v>
      </c>
      <c r="S238" s="8">
        <v>0</v>
      </c>
      <c r="T238" s="8">
        <v>19</v>
      </c>
      <c r="U238" s="8">
        <v>89291</v>
      </c>
      <c r="V238" s="8">
        <v>88749</v>
      </c>
      <c r="W238" s="8">
        <v>542</v>
      </c>
      <c r="X238" s="8">
        <v>137460</v>
      </c>
      <c r="Y238">
        <v>47318</v>
      </c>
      <c r="Z238">
        <v>42529</v>
      </c>
      <c r="AA238" s="8">
        <v>272</v>
      </c>
      <c r="AB238" s="54">
        <f>Table1[[#This Row],[ Received by dropbox]]/Table1[[#This Row],[Ballots Returned]]</f>
        <v>0.52506130782631855</v>
      </c>
      <c r="AC238" s="54">
        <f>Table1[[#This Row],[Received by mail]]/Table1[[#This Row],[Ballots Returned]]</f>
        <v>0.47192046072415361</v>
      </c>
      <c r="AD238" s="54">
        <f>Table1[[#This Row],[ Received by Email or Fax]]/Table1[[#This Row],[Ballots Returned]]</f>
        <v>3.0182314495278465E-3</v>
      </c>
    </row>
    <row r="239" spans="1:30">
      <c r="A239" s="8" t="s">
        <v>178</v>
      </c>
      <c r="B239" s="19">
        <v>45601</v>
      </c>
      <c r="C239" s="8" t="s">
        <v>179</v>
      </c>
      <c r="D239" s="10">
        <v>2024</v>
      </c>
      <c r="E239" s="8">
        <v>5013112</v>
      </c>
      <c r="F239" s="8">
        <v>520000</v>
      </c>
      <c r="G239" s="8">
        <v>4495136</v>
      </c>
      <c r="H239" s="8">
        <v>5317202</v>
      </c>
      <c r="I239" s="8">
        <v>4006673</v>
      </c>
      <c r="J239" s="8">
        <v>3961569</v>
      </c>
      <c r="K239" s="8">
        <v>7304</v>
      </c>
      <c r="L239" s="8">
        <v>92</v>
      </c>
      <c r="M239" s="8">
        <v>37812</v>
      </c>
      <c r="N239" s="8">
        <v>6947</v>
      </c>
      <c r="O239" s="8">
        <v>24058</v>
      </c>
      <c r="P239" s="8">
        <v>4600</v>
      </c>
      <c r="Q239" s="45">
        <f t="shared" si="8"/>
        <v>1.1480847076864021E-3</v>
      </c>
      <c r="R239" s="45">
        <f>Table1[[#This Row],[Ballots Rejected - Late Postmark]]/Table1[[#This Row],[Ballots Rejected]]</f>
        <v>0.12165450121654502</v>
      </c>
      <c r="S239" s="8">
        <v>0</v>
      </c>
      <c r="T239" s="8">
        <v>2207</v>
      </c>
      <c r="U239" s="8">
        <v>3933859</v>
      </c>
      <c r="V239" s="8">
        <v>3890430</v>
      </c>
      <c r="W239" s="8">
        <v>36147</v>
      </c>
      <c r="X239" s="8">
        <v>5140744</v>
      </c>
      <c r="Y239">
        <v>2657876</v>
      </c>
      <c r="Z239">
        <v>1317684</v>
      </c>
      <c r="AA239" s="21">
        <v>31113</v>
      </c>
      <c r="AB239" s="54">
        <f>Table1[[#This Row],[ Received by dropbox]]/Table1[[#This Row],[Ballots Returned]]</f>
        <v>0.66336234576667474</v>
      </c>
      <c r="AC239" s="54">
        <f>Table1[[#This Row],[Received by mail]]/Table1[[#This Row],[Ballots Returned]]</f>
        <v>0.32887235868761938</v>
      </c>
      <c r="AD239" s="54">
        <f>Table1[[#This Row],[ Received by Email or Fax]]/Table1[[#This Row],[Ballots Returned]]</f>
        <v>7.7652955457058765E-3</v>
      </c>
    </row>
    <row r="240" spans="1:30">
      <c r="A240" s="8" t="s">
        <v>98</v>
      </c>
      <c r="B240" s="19">
        <v>45510</v>
      </c>
      <c r="C240" s="8" t="s">
        <v>220</v>
      </c>
      <c r="D240" s="10">
        <v>2024</v>
      </c>
      <c r="E240" s="8">
        <v>8117</v>
      </c>
      <c r="F240" s="8">
        <v>613</v>
      </c>
      <c r="G240" s="8">
        <v>9528</v>
      </c>
      <c r="H240" s="8">
        <v>8175</v>
      </c>
      <c r="I240" s="8">
        <v>2611</v>
      </c>
      <c r="J240" s="8">
        <v>2560</v>
      </c>
      <c r="K240" s="8">
        <v>0</v>
      </c>
      <c r="L240" s="8">
        <v>0</v>
      </c>
      <c r="M240" s="8">
        <v>51</v>
      </c>
      <c r="N240" s="8">
        <v>3</v>
      </c>
      <c r="O240" s="8">
        <v>22</v>
      </c>
      <c r="P240" s="8">
        <v>26</v>
      </c>
      <c r="Q240" s="45">
        <f t="shared" si="8"/>
        <v>9.9578705476828806E-3</v>
      </c>
      <c r="R240" s="45">
        <f>Table1[[#This Row],[Ballots Rejected - Late Postmark]]/Table1[[#This Row],[Ballots Rejected]]</f>
        <v>0.50980392156862742</v>
      </c>
      <c r="S240" s="8">
        <v>0</v>
      </c>
      <c r="T240" s="8">
        <v>0</v>
      </c>
      <c r="U240" s="8">
        <v>2608</v>
      </c>
      <c r="V240" s="8">
        <v>2557</v>
      </c>
      <c r="W240" s="8">
        <v>51</v>
      </c>
      <c r="X240" s="8">
        <v>8104</v>
      </c>
      <c r="Y240">
        <v>1507</v>
      </c>
      <c r="Z240">
        <v>1104</v>
      </c>
      <c r="AA240" s="4">
        <v>0</v>
      </c>
      <c r="AB240" s="54">
        <f>Table1[[#This Row],[ Received by dropbox]]/Table1[[#This Row],[Ballots Returned]]</f>
        <v>0.57717349674454232</v>
      </c>
      <c r="AC240" s="54">
        <f>Table1[[#This Row],[Received by mail]]/Table1[[#This Row],[Ballots Returned]]</f>
        <v>0.42282650325545768</v>
      </c>
      <c r="AD240" s="54">
        <f>Table1[[#This Row],[ Received by Email or Fax]]/Table1[[#This Row],[Ballots Returned]]</f>
        <v>0</v>
      </c>
    </row>
    <row r="241" spans="1:30">
      <c r="A241" s="8" t="s">
        <v>101</v>
      </c>
      <c r="B241" s="19">
        <v>45510</v>
      </c>
      <c r="C241" s="8" t="s">
        <v>220</v>
      </c>
      <c r="D241" s="10">
        <v>2024</v>
      </c>
      <c r="E241" s="8">
        <v>14565</v>
      </c>
      <c r="F241" s="8">
        <v>1971</v>
      </c>
      <c r="G241" s="8">
        <v>14618</v>
      </c>
      <c r="H241" s="8">
        <v>14724</v>
      </c>
      <c r="I241" s="8">
        <v>5871</v>
      </c>
      <c r="J241" s="8">
        <v>5822</v>
      </c>
      <c r="K241" s="8">
        <v>0</v>
      </c>
      <c r="L241" s="8">
        <v>0</v>
      </c>
      <c r="M241" s="8">
        <v>49</v>
      </c>
      <c r="N241" s="8">
        <v>1</v>
      </c>
      <c r="O241" s="8">
        <v>8</v>
      </c>
      <c r="P241" s="8">
        <v>36</v>
      </c>
      <c r="Q241" s="45">
        <f t="shared" si="8"/>
        <v>6.1318344404701075E-3</v>
      </c>
      <c r="R241" s="45">
        <f>Table1[[#This Row],[Ballots Rejected - Late Postmark]]/Table1[[#This Row],[Ballots Rejected]]</f>
        <v>0.73469387755102045</v>
      </c>
      <c r="S241" s="8">
        <v>0</v>
      </c>
      <c r="T241" s="8">
        <v>4</v>
      </c>
      <c r="U241" s="8">
        <v>5865</v>
      </c>
      <c r="V241" s="8">
        <v>5816</v>
      </c>
      <c r="W241" s="8">
        <v>49</v>
      </c>
      <c r="X241" s="8">
        <v>14638</v>
      </c>
      <c r="Y241">
        <v>3531</v>
      </c>
      <c r="Z241">
        <v>2339</v>
      </c>
      <c r="AA241" s="4">
        <v>1</v>
      </c>
      <c r="AB241" s="54">
        <f>Table1[[#This Row],[ Received by dropbox]]/Table1[[#This Row],[Ballots Returned]]</f>
        <v>0.60143076136944307</v>
      </c>
      <c r="AC241" s="54">
        <f>Table1[[#This Row],[Received by mail]]/Table1[[#This Row],[Ballots Returned]]</f>
        <v>0.3983989098960995</v>
      </c>
      <c r="AD241" s="54">
        <f>Table1[[#This Row],[ Received by Email or Fax]]/Table1[[#This Row],[Ballots Returned]]</f>
        <v>1.7032873445750298E-4</v>
      </c>
    </row>
    <row r="242" spans="1:30">
      <c r="A242" s="8" t="s">
        <v>103</v>
      </c>
      <c r="B242" s="19">
        <v>45510</v>
      </c>
      <c r="C242" s="8" t="s">
        <v>220</v>
      </c>
      <c r="D242" s="10">
        <v>2024</v>
      </c>
      <c r="E242" s="8">
        <v>128708</v>
      </c>
      <c r="F242" s="8">
        <v>14119</v>
      </c>
      <c r="G242" s="8">
        <v>116613</v>
      </c>
      <c r="H242" s="8">
        <v>129703</v>
      </c>
      <c r="I242" s="8">
        <v>51645</v>
      </c>
      <c r="J242" s="8">
        <v>51037</v>
      </c>
      <c r="K242" s="8">
        <v>0</v>
      </c>
      <c r="L242" s="8">
        <v>0</v>
      </c>
      <c r="M242" s="8">
        <v>608</v>
      </c>
      <c r="N242" s="8">
        <v>81</v>
      </c>
      <c r="O242" s="8">
        <v>168</v>
      </c>
      <c r="P242" s="8">
        <v>353</v>
      </c>
      <c r="Q242" s="45">
        <f t="shared" si="8"/>
        <v>6.8351244070093912E-3</v>
      </c>
      <c r="R242" s="45">
        <f>Table1[[#This Row],[Ballots Rejected - Late Postmark]]/Table1[[#This Row],[Ballots Rejected]]</f>
        <v>0.58059210526315785</v>
      </c>
      <c r="S242" s="8">
        <v>0</v>
      </c>
      <c r="T242" s="8">
        <v>6</v>
      </c>
      <c r="U242" s="8">
        <v>51488</v>
      </c>
      <c r="V242" s="8">
        <v>50883</v>
      </c>
      <c r="W242" s="8">
        <v>605</v>
      </c>
      <c r="X242" s="8">
        <v>128395</v>
      </c>
      <c r="Y242">
        <v>25567</v>
      </c>
      <c r="Z242">
        <v>26043</v>
      </c>
      <c r="AA242" s="4">
        <v>35</v>
      </c>
      <c r="AB242" s="54">
        <f>Table1[[#This Row],[ Received by dropbox]]/Table1[[#This Row],[Ballots Returned]]</f>
        <v>0.49505276406234872</v>
      </c>
      <c r="AC242" s="54">
        <f>Table1[[#This Row],[Received by mail]]/Table1[[#This Row],[Ballots Returned]]</f>
        <v>0.50426953238454841</v>
      </c>
      <c r="AD242" s="54">
        <f>Table1[[#This Row],[ Received by Email or Fax]]/Table1[[#This Row],[Ballots Returned]]</f>
        <v>6.7770355310291415E-4</v>
      </c>
    </row>
    <row r="243" spans="1:30">
      <c r="A243" s="8" t="s">
        <v>105</v>
      </c>
      <c r="B243" s="19">
        <v>45510</v>
      </c>
      <c r="C243" s="8" t="s">
        <v>220</v>
      </c>
      <c r="D243" s="10">
        <v>2024</v>
      </c>
      <c r="E243" s="8">
        <v>52230</v>
      </c>
      <c r="F243" s="8">
        <v>3892</v>
      </c>
      <c r="G243" s="8">
        <v>50362</v>
      </c>
      <c r="H243" s="8">
        <v>53673</v>
      </c>
      <c r="I243" s="8">
        <v>23418</v>
      </c>
      <c r="J243" s="8">
        <v>23071</v>
      </c>
      <c r="K243" s="8">
        <v>8</v>
      </c>
      <c r="L243" s="8">
        <v>8</v>
      </c>
      <c r="M243" s="8">
        <v>339</v>
      </c>
      <c r="N243" s="8">
        <v>47</v>
      </c>
      <c r="O243" s="8">
        <v>95</v>
      </c>
      <c r="P243" s="8">
        <v>196</v>
      </c>
      <c r="Q243" s="45">
        <f t="shared" si="8"/>
        <v>8.3696301989922284E-3</v>
      </c>
      <c r="R243" s="45">
        <f>Table1[[#This Row],[Ballots Rejected - Late Postmark]]/Table1[[#This Row],[Ballots Rejected]]</f>
        <v>0.57817109144542778</v>
      </c>
      <c r="S243" s="8">
        <v>0</v>
      </c>
      <c r="T243" s="8">
        <v>1</v>
      </c>
      <c r="U243" s="8">
        <v>23347</v>
      </c>
      <c r="V243" s="8">
        <v>23000</v>
      </c>
      <c r="W243" s="8">
        <v>339</v>
      </c>
      <c r="X243" s="8">
        <v>53083</v>
      </c>
      <c r="Y243">
        <v>14763</v>
      </c>
      <c r="Z243">
        <v>8623</v>
      </c>
      <c r="AA243" s="4">
        <v>32</v>
      </c>
      <c r="AB243" s="54">
        <f>Table1[[#This Row],[ Received by dropbox]]/Table1[[#This Row],[Ballots Returned]]</f>
        <v>0.63041250320266462</v>
      </c>
      <c r="AC243" s="54">
        <f>Table1[[#This Row],[Received by mail]]/Table1[[#This Row],[Ballots Returned]]</f>
        <v>0.36822102656076522</v>
      </c>
      <c r="AD243" s="54">
        <f>Table1[[#This Row],[ Received by Email or Fax]]/Table1[[#This Row],[Ballots Returned]]</f>
        <v>1.3664702365701598E-3</v>
      </c>
    </row>
    <row r="244" spans="1:30">
      <c r="A244" s="8" t="s">
        <v>107</v>
      </c>
      <c r="B244" s="19">
        <v>45510</v>
      </c>
      <c r="C244" s="8" t="s">
        <v>220</v>
      </c>
      <c r="D244" s="10">
        <v>2024</v>
      </c>
      <c r="E244" s="8">
        <v>57614</v>
      </c>
      <c r="F244" s="8">
        <v>4915</v>
      </c>
      <c r="G244" s="8">
        <v>54723</v>
      </c>
      <c r="H244" s="8">
        <v>59077</v>
      </c>
      <c r="I244" s="8">
        <v>29952</v>
      </c>
      <c r="J244" s="8">
        <v>29707</v>
      </c>
      <c r="K244" s="8">
        <v>25</v>
      </c>
      <c r="L244" s="8">
        <v>0</v>
      </c>
      <c r="M244" s="8">
        <v>220</v>
      </c>
      <c r="N244" s="8">
        <v>32</v>
      </c>
      <c r="O244" s="8">
        <v>78</v>
      </c>
      <c r="P244" s="8">
        <v>102</v>
      </c>
      <c r="Q244" s="45">
        <f t="shared" si="8"/>
        <v>3.405448717948718E-3</v>
      </c>
      <c r="R244" s="45">
        <f>Table1[[#This Row],[Ballots Rejected - Late Postmark]]/Table1[[#This Row],[Ballots Rejected]]</f>
        <v>0.46363636363636362</v>
      </c>
      <c r="S244" s="8">
        <v>0</v>
      </c>
      <c r="T244" s="8">
        <v>8</v>
      </c>
      <c r="U244" s="8">
        <v>29808</v>
      </c>
      <c r="V244" s="8">
        <v>29565</v>
      </c>
      <c r="W244" s="8">
        <v>218</v>
      </c>
      <c r="X244" s="8">
        <v>58181</v>
      </c>
      <c r="Y244">
        <v>21745</v>
      </c>
      <c r="Z244">
        <v>8158</v>
      </c>
      <c r="AA244" s="4">
        <v>49</v>
      </c>
      <c r="AB244" s="54">
        <f>Table1[[#This Row],[ Received by dropbox]]/Table1[[#This Row],[Ballots Returned]]</f>
        <v>0.72599492521367526</v>
      </c>
      <c r="AC244" s="54">
        <f>Table1[[#This Row],[Received by mail]]/Table1[[#This Row],[Ballots Returned]]</f>
        <v>0.27236912393162394</v>
      </c>
      <c r="AD244" s="54">
        <f>Table1[[#This Row],[ Received by Email or Fax]]/Table1[[#This Row],[Ballots Returned]]</f>
        <v>1.6359508547008547E-3</v>
      </c>
    </row>
    <row r="245" spans="1:30">
      <c r="A245" s="8" t="s">
        <v>109</v>
      </c>
      <c r="B245" s="19">
        <v>45510</v>
      </c>
      <c r="C245" s="8" t="s">
        <v>220</v>
      </c>
      <c r="D245" s="10">
        <v>2024</v>
      </c>
      <c r="E245" s="8">
        <v>337946</v>
      </c>
      <c r="F245" s="8">
        <v>42186</v>
      </c>
      <c r="G245" s="8">
        <v>297784</v>
      </c>
      <c r="H245" s="8">
        <v>344354</v>
      </c>
      <c r="I245" s="8">
        <v>138610</v>
      </c>
      <c r="J245" s="8">
        <v>136974</v>
      </c>
      <c r="K245" s="8">
        <v>7</v>
      </c>
      <c r="L245" s="8">
        <v>7</v>
      </c>
      <c r="M245" s="8">
        <v>1629</v>
      </c>
      <c r="N245" s="8">
        <v>152</v>
      </c>
      <c r="O245" s="8">
        <v>503</v>
      </c>
      <c r="P245" s="8">
        <v>934</v>
      </c>
      <c r="Q245" s="45">
        <f t="shared" si="8"/>
        <v>6.7383305677801023E-3</v>
      </c>
      <c r="R245" s="45">
        <f>Table1[[#This Row],[Ballots Rejected - Late Postmark]]/Table1[[#This Row],[Ballots Rejected]]</f>
        <v>0.57335788827501533</v>
      </c>
      <c r="S245" s="8">
        <v>0</v>
      </c>
      <c r="T245" s="8">
        <v>40</v>
      </c>
      <c r="U245" s="8">
        <v>137990</v>
      </c>
      <c r="V245" s="8">
        <v>136368</v>
      </c>
      <c r="W245" s="8">
        <v>1615</v>
      </c>
      <c r="X245" s="8">
        <v>339561</v>
      </c>
      <c r="Y245">
        <v>83765</v>
      </c>
      <c r="Z245">
        <v>54649</v>
      </c>
      <c r="AA245" s="4">
        <v>196</v>
      </c>
      <c r="AB245" s="54">
        <f>Table1[[#This Row],[ Received by dropbox]]/Table1[[#This Row],[Ballots Returned]]</f>
        <v>0.60432147752687393</v>
      </c>
      <c r="AC245" s="54">
        <f>Table1[[#This Row],[Received by mail]]/Table1[[#This Row],[Ballots Returned]]</f>
        <v>0.39426448308202872</v>
      </c>
      <c r="AD245" s="54">
        <f>Table1[[#This Row],[ Received by Email or Fax]]/Table1[[#This Row],[Ballots Returned]]</f>
        <v>1.4140393910973233E-3</v>
      </c>
    </row>
    <row r="246" spans="1:30">
      <c r="A246" s="8" t="s">
        <v>111</v>
      </c>
      <c r="B246" s="19">
        <v>45510</v>
      </c>
      <c r="C246" s="8" t="s">
        <v>220</v>
      </c>
      <c r="D246" s="10">
        <v>2024</v>
      </c>
      <c r="E246" s="8">
        <v>2895</v>
      </c>
      <c r="F246" s="8">
        <v>233</v>
      </c>
      <c r="G246" s="8">
        <v>4686</v>
      </c>
      <c r="H246" s="8">
        <v>2911</v>
      </c>
      <c r="I246" s="8">
        <v>1369</v>
      </c>
      <c r="J246" s="8">
        <v>1349</v>
      </c>
      <c r="K246" s="8">
        <v>0</v>
      </c>
      <c r="L246" s="8">
        <v>0</v>
      </c>
      <c r="M246" s="8">
        <v>20</v>
      </c>
      <c r="N246" s="8">
        <v>2</v>
      </c>
      <c r="O246" s="8">
        <v>0</v>
      </c>
      <c r="P246" s="8">
        <v>18</v>
      </c>
      <c r="Q246" s="45">
        <f t="shared" si="8"/>
        <v>1.3148283418553688E-2</v>
      </c>
      <c r="R246" s="45">
        <f>Table1[[#This Row],[Ballots Rejected - Late Postmark]]/Table1[[#This Row],[Ballots Rejected]]</f>
        <v>0.9</v>
      </c>
      <c r="S246" s="8">
        <v>0</v>
      </c>
      <c r="T246" s="8">
        <v>0</v>
      </c>
      <c r="U246" s="8">
        <v>1365</v>
      </c>
      <c r="V246" s="8">
        <v>1345</v>
      </c>
      <c r="W246" s="8">
        <v>20</v>
      </c>
      <c r="X246" s="8">
        <v>2887</v>
      </c>
      <c r="Y246">
        <v>832</v>
      </c>
      <c r="Z246">
        <v>536</v>
      </c>
      <c r="AA246" s="4">
        <v>1</v>
      </c>
      <c r="AB246" s="54">
        <f>Table1[[#This Row],[ Received by dropbox]]/Table1[[#This Row],[Ballots Returned]]</f>
        <v>0.6077428780131483</v>
      </c>
      <c r="AC246" s="54">
        <f>Table1[[#This Row],[Received by mail]]/Table1[[#This Row],[Ballots Returned]]</f>
        <v>0.39152666179693207</v>
      </c>
      <c r="AD246" s="54">
        <f>Table1[[#This Row],[ Received by Email or Fax]]/Table1[[#This Row],[Ballots Returned]]</f>
        <v>7.3046018991964939E-4</v>
      </c>
    </row>
    <row r="247" spans="1:30">
      <c r="A247" s="8" t="s">
        <v>113</v>
      </c>
      <c r="B247" s="19">
        <v>45510</v>
      </c>
      <c r="C247" s="8" t="s">
        <v>220</v>
      </c>
      <c r="D247" s="10">
        <v>2024</v>
      </c>
      <c r="E247" s="8">
        <v>73662</v>
      </c>
      <c r="F247" s="8">
        <v>7649</v>
      </c>
      <c r="G247" s="8">
        <v>68037</v>
      </c>
      <c r="H247" s="8">
        <v>74345</v>
      </c>
      <c r="I247" s="8">
        <v>30328</v>
      </c>
      <c r="J247" s="8">
        <v>30000</v>
      </c>
      <c r="K247" s="8">
        <v>0</v>
      </c>
      <c r="L247" s="8">
        <v>0</v>
      </c>
      <c r="M247" s="8">
        <v>328</v>
      </c>
      <c r="N247" s="8">
        <v>22</v>
      </c>
      <c r="O247" s="8">
        <v>69</v>
      </c>
      <c r="P247" s="8">
        <v>231</v>
      </c>
      <c r="Q247" s="45">
        <f t="shared" si="8"/>
        <v>7.6167238195726725E-3</v>
      </c>
      <c r="R247" s="45">
        <f>Table1[[#This Row],[Ballots Rejected - Late Postmark]]/Table1[[#This Row],[Ballots Rejected]]</f>
        <v>0.70426829268292679</v>
      </c>
      <c r="S247" s="8">
        <v>0</v>
      </c>
      <c r="T247" s="8">
        <v>6</v>
      </c>
      <c r="U247" s="8">
        <v>30232</v>
      </c>
      <c r="V247" s="8">
        <v>29906</v>
      </c>
      <c r="W247" s="8">
        <v>326</v>
      </c>
      <c r="X247" s="8">
        <v>73527</v>
      </c>
      <c r="Y247">
        <v>19634</v>
      </c>
      <c r="Z247">
        <v>10671</v>
      </c>
      <c r="AA247" s="4">
        <v>23</v>
      </c>
      <c r="AB247" s="54">
        <f>Table1[[#This Row],[ Received by dropbox]]/Table1[[#This Row],[Ballots Returned]]</f>
        <v>0.64738855183328936</v>
      </c>
      <c r="AC247" s="54">
        <f>Table1[[#This Row],[Received by mail]]/Table1[[#This Row],[Ballots Returned]]</f>
        <v>0.35185307306779212</v>
      </c>
      <c r="AD247" s="54">
        <f>Table1[[#This Row],[ Received by Email or Fax]]/Table1[[#This Row],[Ballots Returned]]</f>
        <v>7.5837509891849117E-4</v>
      </c>
    </row>
    <row r="248" spans="1:30">
      <c r="A248" s="8" t="s">
        <v>115</v>
      </c>
      <c r="B248" s="19">
        <v>45510</v>
      </c>
      <c r="C248" s="8" t="s">
        <v>220</v>
      </c>
      <c r="D248" s="10">
        <v>2024</v>
      </c>
      <c r="E248" s="8">
        <v>26653</v>
      </c>
      <c r="F248" s="8">
        <v>2382</v>
      </c>
      <c r="G248" s="8">
        <v>26295</v>
      </c>
      <c r="H248" s="8">
        <v>27289</v>
      </c>
      <c r="I248" s="8">
        <v>11472</v>
      </c>
      <c r="J248" s="8">
        <v>11371</v>
      </c>
      <c r="K248" s="8">
        <v>0</v>
      </c>
      <c r="L248" s="8">
        <v>0</v>
      </c>
      <c r="M248" s="8">
        <v>101</v>
      </c>
      <c r="N248" s="8">
        <v>8</v>
      </c>
      <c r="O248" s="8">
        <v>14</v>
      </c>
      <c r="P248" s="8">
        <v>79</v>
      </c>
      <c r="Q248" s="45">
        <f t="shared" si="8"/>
        <v>6.8863319386331936E-3</v>
      </c>
      <c r="R248" s="45">
        <f>Table1[[#This Row],[Ballots Rejected - Late Postmark]]/Table1[[#This Row],[Ballots Rejected]]</f>
        <v>0.78217821782178221</v>
      </c>
      <c r="S248" s="8">
        <v>0</v>
      </c>
      <c r="T248" s="8">
        <v>0</v>
      </c>
      <c r="U248" s="8">
        <v>11455</v>
      </c>
      <c r="V248" s="8">
        <v>11354</v>
      </c>
      <c r="W248" s="8">
        <v>101</v>
      </c>
      <c r="X248" s="8">
        <v>27079</v>
      </c>
      <c r="Y248">
        <v>7411</v>
      </c>
      <c r="Z248">
        <v>4057</v>
      </c>
      <c r="AA248" s="4">
        <v>4</v>
      </c>
      <c r="AB248" s="54">
        <f>Table1[[#This Row],[ Received by dropbox]]/Table1[[#This Row],[Ballots Returned]]</f>
        <v>0.64600767085076705</v>
      </c>
      <c r="AC248" s="54">
        <f>Table1[[#This Row],[Received by mail]]/Table1[[#This Row],[Ballots Returned]]</f>
        <v>0.35364365411436544</v>
      </c>
      <c r="AD248" s="54">
        <f>Table1[[#This Row],[ Received by Email or Fax]]/Table1[[#This Row],[Ballots Returned]]</f>
        <v>3.4867503486750347E-4</v>
      </c>
    </row>
    <row r="249" spans="1:30">
      <c r="A249" s="8" t="s">
        <v>117</v>
      </c>
      <c r="B249" s="19">
        <v>45510</v>
      </c>
      <c r="C249" s="8" t="s">
        <v>220</v>
      </c>
      <c r="D249" s="10">
        <v>2024</v>
      </c>
      <c r="E249" s="8">
        <v>5069</v>
      </c>
      <c r="F249" s="8">
        <v>499</v>
      </c>
      <c r="G249" s="8">
        <v>6594</v>
      </c>
      <c r="H249" s="8">
        <v>5116</v>
      </c>
      <c r="I249" s="8">
        <v>2493</v>
      </c>
      <c r="J249" s="8">
        <v>2484</v>
      </c>
      <c r="K249" s="8">
        <v>0</v>
      </c>
      <c r="L249" s="8">
        <v>0</v>
      </c>
      <c r="M249" s="8">
        <v>9</v>
      </c>
      <c r="N249" s="8">
        <v>3</v>
      </c>
      <c r="O249" s="8">
        <v>3</v>
      </c>
      <c r="P249" s="8">
        <v>0</v>
      </c>
      <c r="Q249" s="45">
        <f t="shared" si="8"/>
        <v>0</v>
      </c>
      <c r="R249" s="45">
        <f>Table1[[#This Row],[Ballots Rejected - Late Postmark]]/Table1[[#This Row],[Ballots Rejected]]</f>
        <v>0</v>
      </c>
      <c r="S249" s="8">
        <v>0</v>
      </c>
      <c r="T249" s="8">
        <v>3</v>
      </c>
      <c r="U249" s="8">
        <v>2483</v>
      </c>
      <c r="V249" s="8">
        <v>2474</v>
      </c>
      <c r="W249" s="8">
        <v>9</v>
      </c>
      <c r="X249" s="8">
        <v>5072</v>
      </c>
      <c r="Y249">
        <v>920</v>
      </c>
      <c r="Z249">
        <v>1573</v>
      </c>
      <c r="AA249" s="4">
        <v>0</v>
      </c>
      <c r="AB249" s="54">
        <f>Table1[[#This Row],[ Received by dropbox]]/Table1[[#This Row],[Ballots Returned]]</f>
        <v>0.36903329322101885</v>
      </c>
      <c r="AC249" s="54">
        <f>Table1[[#This Row],[Received by mail]]/Table1[[#This Row],[Ballots Returned]]</f>
        <v>0.63096670677898115</v>
      </c>
      <c r="AD249" s="54">
        <f>Table1[[#This Row],[ Received by Email or Fax]]/Table1[[#This Row],[Ballots Returned]]</f>
        <v>0</v>
      </c>
    </row>
    <row r="250" spans="1:30">
      <c r="A250" s="8" t="s">
        <v>119</v>
      </c>
      <c r="B250" s="19">
        <v>45510</v>
      </c>
      <c r="C250" s="8" t="s">
        <v>220</v>
      </c>
      <c r="D250" s="10">
        <v>2024</v>
      </c>
      <c r="E250" s="8">
        <v>44999</v>
      </c>
      <c r="F250" s="8">
        <v>4554</v>
      </c>
      <c r="G250" s="8">
        <v>42469</v>
      </c>
      <c r="H250" s="8">
        <v>45722</v>
      </c>
      <c r="I250" s="8">
        <v>14649</v>
      </c>
      <c r="J250" s="8">
        <v>14404</v>
      </c>
      <c r="K250" s="8">
        <v>2</v>
      </c>
      <c r="L250" s="8">
        <v>2</v>
      </c>
      <c r="M250" s="8">
        <v>243</v>
      </c>
      <c r="N250" s="8">
        <v>36</v>
      </c>
      <c r="O250" s="8">
        <v>50</v>
      </c>
      <c r="P250" s="8">
        <v>130</v>
      </c>
      <c r="Q250" s="45">
        <f t="shared" si="8"/>
        <v>8.874325892552392E-3</v>
      </c>
      <c r="R250" s="45">
        <f>Table1[[#This Row],[Ballots Rejected - Late Postmark]]/Table1[[#This Row],[Ballots Rejected]]</f>
        <v>0.53497942386831276</v>
      </c>
      <c r="S250" s="8">
        <v>0</v>
      </c>
      <c r="T250" s="8">
        <v>27</v>
      </c>
      <c r="U250" s="8">
        <v>14599</v>
      </c>
      <c r="V250" s="8">
        <v>14355</v>
      </c>
      <c r="W250" s="8">
        <v>242</v>
      </c>
      <c r="X250" s="8">
        <v>45270</v>
      </c>
      <c r="Y250">
        <v>8947</v>
      </c>
      <c r="Z250">
        <v>5691</v>
      </c>
      <c r="AA250" s="4">
        <v>11</v>
      </c>
      <c r="AB250" s="54">
        <f>Table1[[#This Row],[ Received by dropbox]]/Table1[[#This Row],[Ballots Returned]]</f>
        <v>0.61075841354358662</v>
      </c>
      <c r="AC250" s="54">
        <f>Table1[[#This Row],[Received by mail]]/Table1[[#This Row],[Ballots Returned]]</f>
        <v>0.38849068195781283</v>
      </c>
      <c r="AD250" s="54">
        <f>Table1[[#This Row],[ Received by Email or Fax]]/Table1[[#This Row],[Ballots Returned]]</f>
        <v>7.5090449860058708E-4</v>
      </c>
    </row>
    <row r="251" spans="1:30">
      <c r="A251" s="8" t="s">
        <v>121</v>
      </c>
      <c r="B251" s="19">
        <v>45510</v>
      </c>
      <c r="C251" s="8" t="s">
        <v>220</v>
      </c>
      <c r="D251" s="10">
        <v>2024</v>
      </c>
      <c r="E251" s="8">
        <v>1640</v>
      </c>
      <c r="F251" s="8">
        <v>133</v>
      </c>
      <c r="G251" s="8">
        <v>3531</v>
      </c>
      <c r="H251" s="8">
        <v>1672</v>
      </c>
      <c r="I251" s="8">
        <v>813</v>
      </c>
      <c r="J251" s="8">
        <v>796</v>
      </c>
      <c r="K251" s="8">
        <v>0</v>
      </c>
      <c r="L251" s="8">
        <v>0</v>
      </c>
      <c r="M251" s="8">
        <v>17</v>
      </c>
      <c r="N251" s="8">
        <v>1</v>
      </c>
      <c r="O251" s="8">
        <v>0</v>
      </c>
      <c r="P251" s="8">
        <v>11</v>
      </c>
      <c r="Q251" s="45">
        <f t="shared" si="8"/>
        <v>1.3530135301353014E-2</v>
      </c>
      <c r="R251" s="45">
        <f>Table1[[#This Row],[Ballots Rejected - Late Postmark]]/Table1[[#This Row],[Ballots Rejected]]</f>
        <v>0.6470588235294118</v>
      </c>
      <c r="S251" s="8">
        <v>0</v>
      </c>
      <c r="T251" s="8">
        <v>5</v>
      </c>
      <c r="U251" s="8">
        <v>812</v>
      </c>
      <c r="V251" s="8">
        <v>795</v>
      </c>
      <c r="W251" s="8">
        <v>17</v>
      </c>
      <c r="X251" s="8">
        <v>1657</v>
      </c>
      <c r="Y251">
        <v>529</v>
      </c>
      <c r="Z251">
        <v>284</v>
      </c>
      <c r="AA251" s="4">
        <v>0</v>
      </c>
      <c r="AB251" s="54">
        <f>Table1[[#This Row],[ Received by dropbox]]/Table1[[#This Row],[Ballots Returned]]</f>
        <v>0.65067650676506761</v>
      </c>
      <c r="AC251" s="54">
        <f>Table1[[#This Row],[Received by mail]]/Table1[[#This Row],[Ballots Returned]]</f>
        <v>0.34932349323493234</v>
      </c>
      <c r="AD251" s="54">
        <f>Table1[[#This Row],[ Received by Email or Fax]]/Table1[[#This Row],[Ballots Returned]]</f>
        <v>0</v>
      </c>
    </row>
    <row r="252" spans="1:30">
      <c r="A252" s="8" t="s">
        <v>123</v>
      </c>
      <c r="B252" s="19">
        <v>45510</v>
      </c>
      <c r="C252" s="8" t="s">
        <v>220</v>
      </c>
      <c r="D252" s="10">
        <v>2024</v>
      </c>
      <c r="E252" s="8">
        <v>48746</v>
      </c>
      <c r="F252" s="8">
        <v>5463</v>
      </c>
      <c r="G252" s="8">
        <v>45307</v>
      </c>
      <c r="H252" s="8">
        <v>49026</v>
      </c>
      <c r="I252" s="8">
        <v>17754</v>
      </c>
      <c r="J252" s="8">
        <v>17308</v>
      </c>
      <c r="K252" s="8">
        <v>32</v>
      </c>
      <c r="L252" s="8">
        <v>0</v>
      </c>
      <c r="M252" s="8">
        <v>414</v>
      </c>
      <c r="N252" s="8">
        <v>57</v>
      </c>
      <c r="O252" s="8">
        <v>178</v>
      </c>
      <c r="P252" s="8">
        <v>178</v>
      </c>
      <c r="Q252" s="45">
        <f t="shared" si="8"/>
        <v>1.0025909654162442E-2</v>
      </c>
      <c r="R252" s="45">
        <f>Table1[[#This Row],[Ballots Rejected - Late Postmark]]/Table1[[#This Row],[Ballots Rejected]]</f>
        <v>0.42995169082125606</v>
      </c>
      <c r="S252" s="8">
        <v>0</v>
      </c>
      <c r="T252" s="8">
        <v>1</v>
      </c>
      <c r="U252" s="8">
        <v>17723</v>
      </c>
      <c r="V252" s="8">
        <v>17278</v>
      </c>
      <c r="W252" s="8">
        <v>413</v>
      </c>
      <c r="X252" s="8">
        <v>48654</v>
      </c>
      <c r="Y252">
        <v>9048</v>
      </c>
      <c r="Z252">
        <v>8696</v>
      </c>
      <c r="AA252" s="4">
        <v>10</v>
      </c>
      <c r="AB252" s="54">
        <f>Table1[[#This Row],[ Received by dropbox]]/Table1[[#This Row],[Ballots Returned]]</f>
        <v>0.50963163230821218</v>
      </c>
      <c r="AC252" s="54">
        <f>Table1[[#This Row],[Received by mail]]/Table1[[#This Row],[Ballots Returned]]</f>
        <v>0.48980511434043034</v>
      </c>
      <c r="AD252" s="54">
        <f>Table1[[#This Row],[ Received by Email or Fax]]/Table1[[#This Row],[Ballots Returned]]</f>
        <v>5.6325335135744053E-4</v>
      </c>
    </row>
    <row r="253" spans="1:30">
      <c r="A253" s="8" t="s">
        <v>125</v>
      </c>
      <c r="B253" s="19">
        <v>45510</v>
      </c>
      <c r="C253" s="8" t="s">
        <v>220</v>
      </c>
      <c r="D253" s="10">
        <v>2024</v>
      </c>
      <c r="E253" s="8">
        <v>49221</v>
      </c>
      <c r="F253" s="8">
        <v>4944</v>
      </c>
      <c r="G253" s="8">
        <v>46301</v>
      </c>
      <c r="H253" s="8">
        <v>49966</v>
      </c>
      <c r="I253" s="8">
        <v>20370</v>
      </c>
      <c r="J253" s="8">
        <v>20096</v>
      </c>
      <c r="K253" s="8">
        <v>74</v>
      </c>
      <c r="L253" s="8">
        <v>0</v>
      </c>
      <c r="M253" s="8">
        <v>200</v>
      </c>
      <c r="N253" s="8">
        <v>33</v>
      </c>
      <c r="O253" s="8">
        <v>19</v>
      </c>
      <c r="P253" s="8">
        <v>147</v>
      </c>
      <c r="Q253" s="45">
        <f t="shared" si="8"/>
        <v>7.2164948453608251E-3</v>
      </c>
      <c r="R253" s="45">
        <f>Table1[[#This Row],[Ballots Rejected - Late Postmark]]/Table1[[#This Row],[Ballots Rejected]]</f>
        <v>0.73499999999999999</v>
      </c>
      <c r="S253" s="8">
        <v>0</v>
      </c>
      <c r="T253" s="8">
        <v>1</v>
      </c>
      <c r="U253" s="8">
        <v>20341</v>
      </c>
      <c r="V253" s="8">
        <v>20067</v>
      </c>
      <c r="W253" s="8">
        <v>200</v>
      </c>
      <c r="X253" s="8">
        <v>49744</v>
      </c>
      <c r="Y253">
        <v>11800</v>
      </c>
      <c r="Z253">
        <v>8559</v>
      </c>
      <c r="AA253" s="4">
        <v>11</v>
      </c>
      <c r="AB253" s="54">
        <f>Table1[[#This Row],[ Received by dropbox]]/Table1[[#This Row],[Ballots Returned]]</f>
        <v>0.57928325969563088</v>
      </c>
      <c r="AC253" s="54">
        <f>Table1[[#This Row],[Received by mail]]/Table1[[#This Row],[Ballots Returned]]</f>
        <v>0.42017673048600884</v>
      </c>
      <c r="AD253" s="54">
        <f>Table1[[#This Row],[ Received by Email or Fax]]/Table1[[#This Row],[Ballots Returned]]</f>
        <v>5.4000981836033386E-4</v>
      </c>
    </row>
    <row r="254" spans="1:30">
      <c r="A254" s="8" t="s">
        <v>127</v>
      </c>
      <c r="B254" s="19">
        <v>45510</v>
      </c>
      <c r="C254" s="8" t="s">
        <v>220</v>
      </c>
      <c r="D254" s="10">
        <v>2024</v>
      </c>
      <c r="E254" s="8">
        <v>62309</v>
      </c>
      <c r="F254" s="8">
        <v>8225</v>
      </c>
      <c r="G254" s="8">
        <v>56108</v>
      </c>
      <c r="H254" s="8">
        <v>63131</v>
      </c>
      <c r="I254" s="8">
        <v>31800</v>
      </c>
      <c r="J254" s="8">
        <v>31468</v>
      </c>
      <c r="K254" s="8">
        <v>83</v>
      </c>
      <c r="L254" s="8">
        <v>0</v>
      </c>
      <c r="M254" s="8">
        <v>249</v>
      </c>
      <c r="N254" s="8">
        <v>36</v>
      </c>
      <c r="O254" s="8">
        <v>63</v>
      </c>
      <c r="P254" s="8">
        <v>142</v>
      </c>
      <c r="Q254" s="45">
        <f t="shared" si="8"/>
        <v>4.4654088050314466E-3</v>
      </c>
      <c r="R254" s="45">
        <f>Table1[[#This Row],[Ballots Rejected - Late Postmark]]/Table1[[#This Row],[Ballots Rejected]]</f>
        <v>0.57028112449799195</v>
      </c>
      <c r="S254" s="8">
        <v>0</v>
      </c>
      <c r="T254" s="8">
        <v>8</v>
      </c>
      <c r="U254" s="8">
        <v>31191</v>
      </c>
      <c r="V254" s="8">
        <v>30866</v>
      </c>
      <c r="W254" s="8">
        <v>242</v>
      </c>
      <c r="X254" s="8">
        <v>58192</v>
      </c>
      <c r="Y254">
        <v>20873</v>
      </c>
      <c r="Z254">
        <v>10799</v>
      </c>
      <c r="AA254" s="4">
        <v>128</v>
      </c>
      <c r="AB254" s="54">
        <f>Table1[[#This Row],[ Received by dropbox]]/Table1[[#This Row],[Ballots Returned]]</f>
        <v>0.65638364779874214</v>
      </c>
      <c r="AC254" s="54">
        <f>Table1[[#This Row],[Received by mail]]/Table1[[#This Row],[Ballots Returned]]</f>
        <v>0.33959119496855344</v>
      </c>
      <c r="AD254" s="54">
        <f>Table1[[#This Row],[ Received by Email or Fax]]/Table1[[#This Row],[Ballots Returned]]</f>
        <v>4.0251572327044023E-3</v>
      </c>
    </row>
    <row r="255" spans="1:30">
      <c r="A255" s="8" t="s">
        <v>129</v>
      </c>
      <c r="B255" s="19">
        <v>45510</v>
      </c>
      <c r="C255" s="8" t="s">
        <v>220</v>
      </c>
      <c r="D255" s="10">
        <v>2024</v>
      </c>
      <c r="E255" s="8">
        <v>27792</v>
      </c>
      <c r="F255" s="8">
        <v>2306</v>
      </c>
      <c r="G255" s="8">
        <v>27510</v>
      </c>
      <c r="H255" s="8">
        <v>28290</v>
      </c>
      <c r="I255" s="8">
        <v>16271</v>
      </c>
      <c r="J255" s="8">
        <v>16105</v>
      </c>
      <c r="K255" s="8">
        <v>4</v>
      </c>
      <c r="L255" s="8">
        <v>4</v>
      </c>
      <c r="M255" s="8">
        <v>162</v>
      </c>
      <c r="N255" s="8">
        <v>20</v>
      </c>
      <c r="O255" s="8">
        <v>20</v>
      </c>
      <c r="P255" s="8">
        <v>120</v>
      </c>
      <c r="Q255" s="45">
        <f t="shared" si="8"/>
        <v>7.3750845061766332E-3</v>
      </c>
      <c r="R255" s="45">
        <f>Table1[[#This Row],[Ballots Rejected - Late Postmark]]/Table1[[#This Row],[Ballots Rejected]]</f>
        <v>0.7407407407407407</v>
      </c>
      <c r="S255" s="8">
        <v>0</v>
      </c>
      <c r="T255" s="8">
        <v>2</v>
      </c>
      <c r="U255" s="8">
        <v>16182</v>
      </c>
      <c r="V255" s="8">
        <v>16021</v>
      </c>
      <c r="W255" s="8">
        <v>157</v>
      </c>
      <c r="X255" s="8">
        <v>27753</v>
      </c>
      <c r="Y255">
        <v>7744</v>
      </c>
      <c r="Z255">
        <v>8483</v>
      </c>
      <c r="AA255" s="4">
        <v>44</v>
      </c>
      <c r="AB255" s="54">
        <f>Table1[[#This Row],[ Received by dropbox]]/Table1[[#This Row],[Ballots Returned]]</f>
        <v>0.47593878679859875</v>
      </c>
      <c r="AC255" s="54">
        <f>Table1[[#This Row],[Received by mail]]/Table1[[#This Row],[Ballots Returned]]</f>
        <v>0.52135701554913649</v>
      </c>
      <c r="AD255" s="54">
        <f>Table1[[#This Row],[ Received by Email or Fax]]/Table1[[#This Row],[Ballots Returned]]</f>
        <v>2.7041976522647654E-3</v>
      </c>
    </row>
    <row r="256" spans="1:30">
      <c r="A256" s="8" t="s">
        <v>131</v>
      </c>
      <c r="B256" s="19">
        <v>45510</v>
      </c>
      <c r="C256" s="8" t="s">
        <v>220</v>
      </c>
      <c r="D256" s="10">
        <v>2024</v>
      </c>
      <c r="E256" s="8">
        <v>1391729</v>
      </c>
      <c r="F256" s="8">
        <v>174682</v>
      </c>
      <c r="G256" s="8">
        <v>1219071</v>
      </c>
      <c r="H256" s="8">
        <v>1420381</v>
      </c>
      <c r="I256" s="8">
        <v>566163</v>
      </c>
      <c r="J256" s="8">
        <v>559374</v>
      </c>
      <c r="K256" s="8">
        <v>0</v>
      </c>
      <c r="L256" s="8">
        <v>0</v>
      </c>
      <c r="M256" s="8">
        <v>6789</v>
      </c>
      <c r="N256" s="8">
        <v>669</v>
      </c>
      <c r="O256" s="8">
        <v>1314</v>
      </c>
      <c r="P256" s="8">
        <v>4778</v>
      </c>
      <c r="Q256" s="45">
        <f t="shared" si="8"/>
        <v>8.4392657238286494E-3</v>
      </c>
      <c r="R256" s="45">
        <f>Table1[[#This Row],[Ballots Rejected - Late Postmark]]/Table1[[#This Row],[Ballots Rejected]]</f>
        <v>0.70378553542495215</v>
      </c>
      <c r="S256" s="8">
        <v>0</v>
      </c>
      <c r="T256" s="8">
        <v>28</v>
      </c>
      <c r="U256" s="8">
        <v>560719</v>
      </c>
      <c r="V256" s="8">
        <v>553989</v>
      </c>
      <c r="W256" s="8">
        <v>6730</v>
      </c>
      <c r="X256" s="8">
        <v>1388664</v>
      </c>
      <c r="Y256">
        <v>330426</v>
      </c>
      <c r="Z256">
        <v>233159</v>
      </c>
      <c r="AA256" s="4">
        <v>2578</v>
      </c>
      <c r="AB256" s="54">
        <f>Table1[[#This Row],[ Received by dropbox]]/Table1[[#This Row],[Ballots Returned]]</f>
        <v>0.58362344413181366</v>
      </c>
      <c r="AC256" s="54">
        <f>Table1[[#This Row],[Received by mail]]/Table1[[#This Row],[Ballots Returned]]</f>
        <v>0.41182309688199337</v>
      </c>
      <c r="AD256" s="54">
        <f>Table1[[#This Row],[ Received by Email or Fax]]/Table1[[#This Row],[Ballots Returned]]</f>
        <v>4.553458986193022E-3</v>
      </c>
    </row>
    <row r="257" spans="1:30">
      <c r="A257" s="8" t="s">
        <v>133</v>
      </c>
      <c r="B257" s="19">
        <v>45510</v>
      </c>
      <c r="C257" s="8" t="s">
        <v>220</v>
      </c>
      <c r="D257" s="10">
        <v>2024</v>
      </c>
      <c r="E257" s="8">
        <v>189754</v>
      </c>
      <c r="F257" s="8">
        <v>22865</v>
      </c>
      <c r="G257" s="8">
        <v>168913</v>
      </c>
      <c r="H257" s="8">
        <v>197508</v>
      </c>
      <c r="I257" s="8">
        <v>87169</v>
      </c>
      <c r="J257" s="8">
        <v>85845</v>
      </c>
      <c r="K257" s="8">
        <v>332</v>
      </c>
      <c r="L257" s="8">
        <v>0</v>
      </c>
      <c r="M257" s="8">
        <v>992</v>
      </c>
      <c r="N257" s="8">
        <v>149</v>
      </c>
      <c r="O257" s="8">
        <v>354</v>
      </c>
      <c r="P257" s="8">
        <v>447</v>
      </c>
      <c r="Q257" s="45">
        <f t="shared" si="8"/>
        <v>5.1279698057795772E-3</v>
      </c>
      <c r="R257" s="45">
        <f>Table1[[#This Row],[Ballots Rejected - Late Postmark]]/Table1[[#This Row],[Ballots Rejected]]</f>
        <v>0.45060483870967744</v>
      </c>
      <c r="S257" s="8">
        <v>0</v>
      </c>
      <c r="T257" s="8">
        <v>42</v>
      </c>
      <c r="U257" s="8">
        <v>85926</v>
      </c>
      <c r="V257" s="8">
        <v>84628</v>
      </c>
      <c r="W257" s="8">
        <v>966</v>
      </c>
      <c r="X257" s="8">
        <v>184580</v>
      </c>
      <c r="Y257">
        <v>59922</v>
      </c>
      <c r="Z257">
        <v>26977</v>
      </c>
      <c r="AA257" s="4">
        <v>270</v>
      </c>
      <c r="AB257" s="54">
        <f>Table1[[#This Row],[ Received by dropbox]]/Table1[[#This Row],[Ballots Returned]]</f>
        <v>0.68742328121235763</v>
      </c>
      <c r="AC257" s="54">
        <f>Table1[[#This Row],[Received by mail]]/Table1[[#This Row],[Ballots Returned]]</f>
        <v>0.30947928736133257</v>
      </c>
      <c r="AD257" s="54">
        <f>Table1[[#This Row],[ Received by Email or Fax]]/Table1[[#This Row],[Ballots Returned]]</f>
        <v>3.097431426309812E-3</v>
      </c>
    </row>
    <row r="258" spans="1:30">
      <c r="A258" s="8" t="s">
        <v>135</v>
      </c>
      <c r="B258" s="19">
        <v>45510</v>
      </c>
      <c r="C258" s="8" t="s">
        <v>220</v>
      </c>
      <c r="D258" s="10">
        <v>2024</v>
      </c>
      <c r="E258" s="8">
        <v>29776</v>
      </c>
      <c r="F258" s="8">
        <v>4040</v>
      </c>
      <c r="G258" s="8">
        <v>27760</v>
      </c>
      <c r="H258" s="8">
        <v>30572</v>
      </c>
      <c r="I258" s="8">
        <v>12680</v>
      </c>
      <c r="J258" s="8">
        <v>12486</v>
      </c>
      <c r="K258" s="8">
        <v>4</v>
      </c>
      <c r="L258" s="8">
        <v>4</v>
      </c>
      <c r="M258" s="8">
        <v>190</v>
      </c>
      <c r="N258" s="8">
        <v>19</v>
      </c>
      <c r="O258" s="8">
        <v>54</v>
      </c>
      <c r="P258" s="8">
        <v>116</v>
      </c>
      <c r="Q258" s="45">
        <f t="shared" si="8"/>
        <v>9.1482649842271301E-3</v>
      </c>
      <c r="R258" s="45">
        <f>Table1[[#This Row],[Ballots Rejected - Late Postmark]]/Table1[[#This Row],[Ballots Rejected]]</f>
        <v>0.61052631578947369</v>
      </c>
      <c r="S258" s="8">
        <v>0</v>
      </c>
      <c r="T258" s="8">
        <v>1</v>
      </c>
      <c r="U258" s="8">
        <v>12645</v>
      </c>
      <c r="V258" s="8">
        <v>12452</v>
      </c>
      <c r="W258" s="8">
        <v>189</v>
      </c>
      <c r="X258" s="8">
        <v>30233</v>
      </c>
      <c r="Y258">
        <v>8719</v>
      </c>
      <c r="Z258">
        <v>3938</v>
      </c>
      <c r="AA258" s="4">
        <v>23</v>
      </c>
      <c r="AB258" s="54">
        <f>Table1[[#This Row],[ Received by dropbox]]/Table1[[#This Row],[Ballots Returned]]</f>
        <v>0.68761829652996842</v>
      </c>
      <c r="AC258" s="54">
        <f>Table1[[#This Row],[Received by mail]]/Table1[[#This Row],[Ballots Returned]]</f>
        <v>0.31056782334384858</v>
      </c>
      <c r="AD258" s="54">
        <f>Table1[[#This Row],[ Received by Email or Fax]]/Table1[[#This Row],[Ballots Returned]]</f>
        <v>1.8138801261829653E-3</v>
      </c>
    </row>
    <row r="259" spans="1:30">
      <c r="A259" s="8" t="s">
        <v>137</v>
      </c>
      <c r="B259" s="19">
        <v>45510</v>
      </c>
      <c r="C259" s="8" t="s">
        <v>220</v>
      </c>
      <c r="D259" s="10">
        <v>2024</v>
      </c>
      <c r="E259" s="8">
        <v>15820</v>
      </c>
      <c r="F259" s="8">
        <v>2072</v>
      </c>
      <c r="G259" s="8">
        <v>15772</v>
      </c>
      <c r="H259" s="8">
        <v>16260</v>
      </c>
      <c r="I259" s="8">
        <v>7817</v>
      </c>
      <c r="J259" s="8">
        <v>7725</v>
      </c>
      <c r="K259" s="8">
        <v>20</v>
      </c>
      <c r="L259" s="8">
        <v>0</v>
      </c>
      <c r="M259" s="8">
        <v>72</v>
      </c>
      <c r="N259" s="8">
        <v>12</v>
      </c>
      <c r="O259" s="8">
        <v>13</v>
      </c>
      <c r="P259" s="8">
        <v>39</v>
      </c>
      <c r="Q259" s="45">
        <f t="shared" si="8"/>
        <v>4.9891262632723553E-3</v>
      </c>
      <c r="R259" s="45">
        <f>Table1[[#This Row],[Ballots Rejected - Late Postmark]]/Table1[[#This Row],[Ballots Rejected]]</f>
        <v>0.54166666666666663</v>
      </c>
      <c r="S259" s="8">
        <v>0</v>
      </c>
      <c r="T259" s="8">
        <v>8</v>
      </c>
      <c r="U259" s="8">
        <v>7797</v>
      </c>
      <c r="V259" s="8">
        <v>7706</v>
      </c>
      <c r="W259" s="8">
        <v>71</v>
      </c>
      <c r="X259" s="8">
        <v>16025</v>
      </c>
      <c r="Y259">
        <v>5641</v>
      </c>
      <c r="Z259">
        <v>2166</v>
      </c>
      <c r="AA259" s="4">
        <v>10</v>
      </c>
      <c r="AB259" s="54">
        <f>Table1[[#This Row],[ Received by dropbox]]/Table1[[#This Row],[Ballots Returned]]</f>
        <v>0.72163233977229113</v>
      </c>
      <c r="AC259" s="54">
        <f>Table1[[#This Row],[Received by mail]]/Table1[[#This Row],[Ballots Returned]]</f>
        <v>0.27708839708328004</v>
      </c>
      <c r="AD259" s="54">
        <f>Table1[[#This Row],[ Received by Email or Fax]]/Table1[[#This Row],[Ballots Returned]]</f>
        <v>1.2792631444288091E-3</v>
      </c>
    </row>
    <row r="260" spans="1:30">
      <c r="A260" s="8" t="s">
        <v>139</v>
      </c>
      <c r="B260" s="19">
        <v>45510</v>
      </c>
      <c r="C260" s="8" t="s">
        <v>220</v>
      </c>
      <c r="D260" s="10">
        <v>2024</v>
      </c>
      <c r="E260" s="8">
        <v>55379</v>
      </c>
      <c r="F260" s="8">
        <v>5627</v>
      </c>
      <c r="G260" s="8">
        <v>51776</v>
      </c>
      <c r="H260" s="8">
        <v>56340</v>
      </c>
      <c r="I260" s="8">
        <v>25174</v>
      </c>
      <c r="J260" s="8">
        <v>24798</v>
      </c>
      <c r="K260" s="8">
        <v>0</v>
      </c>
      <c r="L260" s="8">
        <v>0</v>
      </c>
      <c r="M260" s="8">
        <v>376</v>
      </c>
      <c r="N260" s="8">
        <v>28</v>
      </c>
      <c r="O260" s="8">
        <v>125</v>
      </c>
      <c r="P260" s="8">
        <v>222</v>
      </c>
      <c r="Q260" s="45">
        <f t="shared" si="8"/>
        <v>8.8186223881782794E-3</v>
      </c>
      <c r="R260" s="45">
        <f>Table1[[#This Row],[Ballots Rejected - Late Postmark]]/Table1[[#This Row],[Ballots Rejected]]</f>
        <v>0.59042553191489366</v>
      </c>
      <c r="S260" s="8">
        <v>0</v>
      </c>
      <c r="T260" s="8">
        <v>1</v>
      </c>
      <c r="U260" s="8">
        <v>25088</v>
      </c>
      <c r="V260" s="8">
        <v>24712</v>
      </c>
      <c r="W260" s="8">
        <v>376</v>
      </c>
      <c r="X260" s="8">
        <v>55676</v>
      </c>
      <c r="Y260">
        <v>13346</v>
      </c>
      <c r="Z260">
        <v>11805</v>
      </c>
      <c r="AA260" s="4">
        <v>23</v>
      </c>
      <c r="AB260" s="54">
        <f>Table1[[#This Row],[ Received by dropbox]]/Table1[[#This Row],[Ballots Returned]]</f>
        <v>0.53015015492174467</v>
      </c>
      <c r="AC260" s="54">
        <f>Table1[[#This Row],[Received by mail]]/Table1[[#This Row],[Ballots Returned]]</f>
        <v>0.46893620402002067</v>
      </c>
      <c r="AD260" s="54">
        <f>Table1[[#This Row],[ Received by Email or Fax]]/Table1[[#This Row],[Ballots Returned]]</f>
        <v>9.1364105823468658E-4</v>
      </c>
    </row>
    <row r="261" spans="1:30">
      <c r="A261" s="8" t="s">
        <v>141</v>
      </c>
      <c r="B261" s="19">
        <v>45510</v>
      </c>
      <c r="C261" s="8" t="s">
        <v>220</v>
      </c>
      <c r="D261" s="10">
        <v>2024</v>
      </c>
      <c r="E261" s="8">
        <v>8416</v>
      </c>
      <c r="F261" s="8">
        <v>669</v>
      </c>
      <c r="G261" s="8">
        <v>9771</v>
      </c>
      <c r="H261" s="8">
        <v>8573</v>
      </c>
      <c r="I261" s="8">
        <v>4144</v>
      </c>
      <c r="J261" s="8">
        <v>4058</v>
      </c>
      <c r="K261" s="8">
        <v>8</v>
      </c>
      <c r="L261" s="8">
        <v>0</v>
      </c>
      <c r="M261" s="8">
        <v>78</v>
      </c>
      <c r="N261" s="8">
        <v>5</v>
      </c>
      <c r="O261" s="8">
        <v>9</v>
      </c>
      <c r="P261" s="8">
        <v>59</v>
      </c>
      <c r="Q261" s="45">
        <f t="shared" ref="Q261:Q279" si="9">P261/I261</f>
        <v>1.4237451737451737E-2</v>
      </c>
      <c r="R261" s="45">
        <f>Table1[[#This Row],[Ballots Rejected - Late Postmark]]/Table1[[#This Row],[Ballots Rejected]]</f>
        <v>0.75641025641025639</v>
      </c>
      <c r="S261" s="8">
        <v>0</v>
      </c>
      <c r="T261" s="8">
        <v>5</v>
      </c>
      <c r="U261" s="8">
        <v>4127</v>
      </c>
      <c r="V261" s="8">
        <v>4041</v>
      </c>
      <c r="W261" s="8">
        <v>78</v>
      </c>
      <c r="X261" s="8">
        <v>8463</v>
      </c>
      <c r="Y261">
        <v>1102</v>
      </c>
      <c r="Z261">
        <v>3038</v>
      </c>
      <c r="AA261" s="4">
        <v>4</v>
      </c>
      <c r="AB261" s="54">
        <f>Table1[[#This Row],[ Received by dropbox]]/Table1[[#This Row],[Ballots Returned]]</f>
        <v>0.26592664092664092</v>
      </c>
      <c r="AC261" s="54">
        <f>Table1[[#This Row],[Received by mail]]/Table1[[#This Row],[Ballots Returned]]</f>
        <v>0.73310810810810811</v>
      </c>
      <c r="AD261" s="54">
        <f>Table1[[#This Row],[ Received by Email or Fax]]/Table1[[#This Row],[Ballots Returned]]</f>
        <v>9.6525096525096527E-4</v>
      </c>
    </row>
    <row r="262" spans="1:30">
      <c r="A262" s="8" t="s">
        <v>143</v>
      </c>
      <c r="B262" s="19">
        <v>45510</v>
      </c>
      <c r="C262" s="8" t="s">
        <v>220</v>
      </c>
      <c r="D262" s="10">
        <v>2024</v>
      </c>
      <c r="E262" s="8">
        <v>45055</v>
      </c>
      <c r="F262" s="8">
        <v>4226</v>
      </c>
      <c r="G262" s="8">
        <v>42853</v>
      </c>
      <c r="H262" s="8">
        <v>45615</v>
      </c>
      <c r="I262" s="8">
        <v>20421</v>
      </c>
      <c r="J262" s="8">
        <v>20176</v>
      </c>
      <c r="K262" s="8">
        <v>93</v>
      </c>
      <c r="L262" s="8">
        <v>0</v>
      </c>
      <c r="M262" s="8">
        <v>152</v>
      </c>
      <c r="N262" s="8">
        <v>7</v>
      </c>
      <c r="O262" s="8">
        <v>83</v>
      </c>
      <c r="P262" s="8">
        <v>60</v>
      </c>
      <c r="Q262" s="45">
        <f t="shared" si="9"/>
        <v>2.9381519024533568E-3</v>
      </c>
      <c r="R262" s="45">
        <f>Table1[[#This Row],[Ballots Rejected - Late Postmark]]/Table1[[#This Row],[Ballots Rejected]]</f>
        <v>0.39473684210526316</v>
      </c>
      <c r="S262" s="8">
        <v>0</v>
      </c>
      <c r="T262" s="8">
        <v>2</v>
      </c>
      <c r="U262" s="8">
        <v>20320</v>
      </c>
      <c r="V262" s="8">
        <v>20078</v>
      </c>
      <c r="W262" s="8">
        <v>149</v>
      </c>
      <c r="X262" s="8">
        <v>44840</v>
      </c>
      <c r="Y262">
        <v>11619</v>
      </c>
      <c r="Z262">
        <v>8784</v>
      </c>
      <c r="AA262" s="4">
        <v>18</v>
      </c>
      <c r="AB262" s="54">
        <f>Table1[[#This Row],[ Received by dropbox]]/Table1[[#This Row],[Ballots Returned]]</f>
        <v>0.56897311591009259</v>
      </c>
      <c r="AC262" s="54">
        <f>Table1[[#This Row],[Received by mail]]/Table1[[#This Row],[Ballots Returned]]</f>
        <v>0.43014543851917142</v>
      </c>
      <c r="AD262" s="54">
        <f>Table1[[#This Row],[ Received by Email or Fax]]/Table1[[#This Row],[Ballots Returned]]</f>
        <v>8.8144557073600708E-4</v>
      </c>
    </row>
    <row r="263" spans="1:30">
      <c r="A263" s="8" t="s">
        <v>145</v>
      </c>
      <c r="B263" s="19">
        <v>45510</v>
      </c>
      <c r="C263" s="8" t="s">
        <v>220</v>
      </c>
      <c r="D263" s="10">
        <v>2024</v>
      </c>
      <c r="E263" s="8">
        <v>25930</v>
      </c>
      <c r="F263" s="8">
        <v>2204</v>
      </c>
      <c r="G263" s="8">
        <v>25750</v>
      </c>
      <c r="H263" s="8">
        <v>26465</v>
      </c>
      <c r="I263" s="8">
        <v>12363</v>
      </c>
      <c r="J263" s="8">
        <v>12196</v>
      </c>
      <c r="K263" s="8">
        <v>41</v>
      </c>
      <c r="L263" s="8">
        <v>0</v>
      </c>
      <c r="M263" s="8">
        <v>126</v>
      </c>
      <c r="N263" s="8">
        <v>9</v>
      </c>
      <c r="O263" s="8">
        <v>9</v>
      </c>
      <c r="P263" s="8">
        <v>92</v>
      </c>
      <c r="Q263" s="45">
        <f t="shared" si="9"/>
        <v>7.441559492032678E-3</v>
      </c>
      <c r="R263" s="45">
        <f>Table1[[#This Row],[Ballots Rejected - Late Postmark]]/Table1[[#This Row],[Ballots Rejected]]</f>
        <v>0.73015873015873012</v>
      </c>
      <c r="S263" s="8">
        <v>0</v>
      </c>
      <c r="T263" s="8">
        <v>16</v>
      </c>
      <c r="U263" s="8">
        <v>12324</v>
      </c>
      <c r="V263" s="8">
        <v>12158</v>
      </c>
      <c r="W263" s="8">
        <v>125</v>
      </c>
      <c r="X263" s="8">
        <v>26132</v>
      </c>
      <c r="Y263">
        <v>5743</v>
      </c>
      <c r="Z263">
        <v>6617</v>
      </c>
      <c r="AA263" s="4">
        <v>3</v>
      </c>
      <c r="AB263" s="54">
        <f>Table1[[#This Row],[ Received by dropbox]]/Table1[[#This Row],[Ballots Returned]]</f>
        <v>0.46453126263851818</v>
      </c>
      <c r="AC263" s="54">
        <f>Table1[[#This Row],[Received by mail]]/Table1[[#This Row],[Ballots Returned]]</f>
        <v>0.5352260778128286</v>
      </c>
      <c r="AD263" s="54">
        <f>Table1[[#This Row],[ Received by Email or Fax]]/Table1[[#This Row],[Ballots Returned]]</f>
        <v>2.4265954865323951E-4</v>
      </c>
    </row>
    <row r="264" spans="1:30">
      <c r="A264" s="8" t="s">
        <v>147</v>
      </c>
      <c r="B264" s="19">
        <v>45510</v>
      </c>
      <c r="C264" s="8" t="s">
        <v>220</v>
      </c>
      <c r="D264" s="10">
        <v>2024</v>
      </c>
      <c r="E264" s="8">
        <v>17016</v>
      </c>
      <c r="F264" s="8">
        <v>1874</v>
      </c>
      <c r="G264" s="8">
        <v>17166</v>
      </c>
      <c r="H264" s="8">
        <v>17171</v>
      </c>
      <c r="I264" s="8">
        <v>8547</v>
      </c>
      <c r="J264" s="8">
        <v>8440</v>
      </c>
      <c r="K264" s="8">
        <v>0</v>
      </c>
      <c r="L264" s="8">
        <v>0</v>
      </c>
      <c r="M264" s="8">
        <v>107</v>
      </c>
      <c r="N264" s="8">
        <v>9</v>
      </c>
      <c r="O264" s="8">
        <v>17</v>
      </c>
      <c r="P264" s="8">
        <v>80</v>
      </c>
      <c r="Q264" s="45">
        <f t="shared" si="9"/>
        <v>9.3600093600093599E-3</v>
      </c>
      <c r="R264" s="45">
        <f>Table1[[#This Row],[Ballots Rejected - Late Postmark]]/Table1[[#This Row],[Ballots Rejected]]</f>
        <v>0.74766355140186913</v>
      </c>
      <c r="S264" s="8">
        <v>0</v>
      </c>
      <c r="T264" s="8">
        <v>1</v>
      </c>
      <c r="U264" s="8">
        <v>8514</v>
      </c>
      <c r="V264" s="8">
        <v>8407</v>
      </c>
      <c r="W264" s="8">
        <v>107</v>
      </c>
      <c r="X264" s="8">
        <v>16933</v>
      </c>
      <c r="Y264">
        <v>3761</v>
      </c>
      <c r="Z264">
        <v>4783</v>
      </c>
      <c r="AA264" s="4">
        <v>3</v>
      </c>
      <c r="AB264" s="54">
        <f>Table1[[#This Row],[ Received by dropbox]]/Table1[[#This Row],[Ballots Returned]]</f>
        <v>0.44003744003744005</v>
      </c>
      <c r="AC264" s="54">
        <f>Table1[[#This Row],[Received by mail]]/Table1[[#This Row],[Ballots Returned]]</f>
        <v>0.55961155961155962</v>
      </c>
      <c r="AD264" s="54">
        <f>Table1[[#This Row],[ Received by Email or Fax]]/Table1[[#This Row],[Ballots Returned]]</f>
        <v>3.5100035100035098E-4</v>
      </c>
    </row>
    <row r="265" spans="1:30">
      <c r="A265" s="8" t="s">
        <v>149</v>
      </c>
      <c r="B265" s="19">
        <v>45510</v>
      </c>
      <c r="C265" s="8" t="s">
        <v>220</v>
      </c>
      <c r="D265" s="10">
        <v>2024</v>
      </c>
      <c r="E265" s="8">
        <v>10846</v>
      </c>
      <c r="F265" s="8">
        <v>713</v>
      </c>
      <c r="G265" s="8">
        <v>12157</v>
      </c>
      <c r="H265" s="8">
        <v>10987</v>
      </c>
      <c r="I265" s="8">
        <v>4637</v>
      </c>
      <c r="J265" s="8">
        <v>4584</v>
      </c>
      <c r="K265" s="8">
        <v>0</v>
      </c>
      <c r="L265" s="8">
        <v>0</v>
      </c>
      <c r="M265" s="8">
        <v>53</v>
      </c>
      <c r="N265" s="8">
        <v>4</v>
      </c>
      <c r="O265" s="8">
        <v>7</v>
      </c>
      <c r="P265" s="8">
        <v>42</v>
      </c>
      <c r="Q265" s="45">
        <f t="shared" si="9"/>
        <v>9.0575803321112786E-3</v>
      </c>
      <c r="R265" s="45">
        <f>Table1[[#This Row],[Ballots Rejected - Late Postmark]]/Table1[[#This Row],[Ballots Rejected]]</f>
        <v>0.79245283018867929</v>
      </c>
      <c r="S265" s="8">
        <v>0</v>
      </c>
      <c r="T265" s="8">
        <v>0</v>
      </c>
      <c r="U265" s="8">
        <v>4608</v>
      </c>
      <c r="V265" s="8">
        <v>4555</v>
      </c>
      <c r="W265" s="8">
        <v>53</v>
      </c>
      <c r="X265" s="8">
        <v>10819</v>
      </c>
      <c r="Y265">
        <v>1956</v>
      </c>
      <c r="Z265">
        <v>2679</v>
      </c>
      <c r="AA265" s="4">
        <v>2</v>
      </c>
      <c r="AB265" s="54">
        <f>Table1[[#This Row],[ Received by dropbox]]/Table1[[#This Row],[Ballots Returned]]</f>
        <v>0.42182445546689668</v>
      </c>
      <c r="AC265" s="54">
        <f>Table1[[#This Row],[Received by mail]]/Table1[[#This Row],[Ballots Returned]]</f>
        <v>0.57774423118395513</v>
      </c>
      <c r="AD265" s="54">
        <f>Table1[[#This Row],[ Received by Email or Fax]]/Table1[[#This Row],[Ballots Returned]]</f>
        <v>4.3131334914815614E-4</v>
      </c>
    </row>
    <row r="266" spans="1:30">
      <c r="A266" s="8" t="s">
        <v>151</v>
      </c>
      <c r="B266" s="19">
        <v>45510</v>
      </c>
      <c r="C266" s="8" t="s">
        <v>220</v>
      </c>
      <c r="D266" s="10">
        <v>2024</v>
      </c>
      <c r="E266" s="8">
        <v>557310</v>
      </c>
      <c r="F266" s="8">
        <v>77856</v>
      </c>
      <c r="G266" s="8">
        <v>481478</v>
      </c>
      <c r="H266" s="8">
        <v>574221</v>
      </c>
      <c r="I266" s="8">
        <v>215891</v>
      </c>
      <c r="J266" s="8">
        <v>213192</v>
      </c>
      <c r="K266" s="8">
        <v>714</v>
      </c>
      <c r="L266" s="8">
        <v>0</v>
      </c>
      <c r="M266" s="8">
        <v>1985</v>
      </c>
      <c r="N266" s="8">
        <v>99</v>
      </c>
      <c r="O266" s="8">
        <v>231</v>
      </c>
      <c r="P266" s="8">
        <v>1609</v>
      </c>
      <c r="Q266" s="45">
        <f t="shared" si="9"/>
        <v>7.4528349954375121E-3</v>
      </c>
      <c r="R266" s="45">
        <f>Table1[[#This Row],[Ballots Rejected - Late Postmark]]/Table1[[#This Row],[Ballots Rejected]]</f>
        <v>0.81057934508816121</v>
      </c>
      <c r="S266" s="8">
        <v>0</v>
      </c>
      <c r="T266" s="8">
        <v>46</v>
      </c>
      <c r="U266" s="8">
        <v>214250</v>
      </c>
      <c r="V266" s="8">
        <v>211561</v>
      </c>
      <c r="W266" s="8">
        <v>1975</v>
      </c>
      <c r="X266" s="8">
        <v>557308</v>
      </c>
      <c r="Y266">
        <v>133585</v>
      </c>
      <c r="Z266">
        <v>82006</v>
      </c>
      <c r="AA266" s="4">
        <v>300</v>
      </c>
      <c r="AB266" s="54">
        <f>Table1[[#This Row],[ Received by dropbox]]/Table1[[#This Row],[Ballots Returned]]</f>
        <v>0.61876131936949663</v>
      </c>
      <c r="AC266" s="54">
        <f>Table1[[#This Row],[Received by mail]]/Table1[[#This Row],[Ballots Returned]]</f>
        <v>0.37984909051326826</v>
      </c>
      <c r="AD266" s="54">
        <f>Table1[[#This Row],[ Received by Email or Fax]]/Table1[[#This Row],[Ballots Returned]]</f>
        <v>1.3895901172350862E-3</v>
      </c>
    </row>
    <row r="267" spans="1:30">
      <c r="A267" s="8" t="s">
        <v>153</v>
      </c>
      <c r="B267" s="19">
        <v>45510</v>
      </c>
      <c r="C267" s="8" t="s">
        <v>220</v>
      </c>
      <c r="D267" s="10">
        <v>2024</v>
      </c>
      <c r="E267" s="8">
        <v>14761</v>
      </c>
      <c r="F267" s="8">
        <v>1085</v>
      </c>
      <c r="G267" s="8">
        <v>15700</v>
      </c>
      <c r="H267" s="8">
        <v>15096</v>
      </c>
      <c r="I267" s="8">
        <v>8421</v>
      </c>
      <c r="J267" s="8">
        <v>8308</v>
      </c>
      <c r="K267" s="8">
        <v>0</v>
      </c>
      <c r="L267" s="8">
        <v>0</v>
      </c>
      <c r="M267" s="8">
        <v>113</v>
      </c>
      <c r="N267" s="8">
        <v>17</v>
      </c>
      <c r="O267" s="8">
        <v>48</v>
      </c>
      <c r="P267" s="8">
        <v>48</v>
      </c>
      <c r="Q267" s="45">
        <f t="shared" si="9"/>
        <v>5.7000356252226575E-3</v>
      </c>
      <c r="R267" s="45">
        <f>Table1[[#This Row],[Ballots Rejected - Late Postmark]]/Table1[[#This Row],[Ballots Rejected]]</f>
        <v>0.4247787610619469</v>
      </c>
      <c r="S267" s="8">
        <v>0</v>
      </c>
      <c r="T267" s="8">
        <v>0</v>
      </c>
      <c r="U267" s="8">
        <v>8353</v>
      </c>
      <c r="V267" s="8">
        <v>8242</v>
      </c>
      <c r="W267" s="8">
        <v>111</v>
      </c>
      <c r="X267" s="8">
        <v>14649</v>
      </c>
      <c r="Y267">
        <v>5224</v>
      </c>
      <c r="Z267">
        <v>3175</v>
      </c>
      <c r="AA267" s="4">
        <v>22</v>
      </c>
      <c r="AB267" s="54">
        <f>Table1[[#This Row],[ Received by dropbox]]/Table1[[#This Row],[Ballots Returned]]</f>
        <v>0.62035387721173252</v>
      </c>
      <c r="AC267" s="54">
        <f>Table1[[#This Row],[Received by mail]]/Table1[[#This Row],[Ballots Returned]]</f>
        <v>0.37703360646004036</v>
      </c>
      <c r="AD267" s="54">
        <f>Table1[[#This Row],[ Received by Email or Fax]]/Table1[[#This Row],[Ballots Returned]]</f>
        <v>2.6125163282270515E-3</v>
      </c>
    </row>
    <row r="268" spans="1:30">
      <c r="A268" s="8" t="s">
        <v>155</v>
      </c>
      <c r="B268" s="19">
        <v>45510</v>
      </c>
      <c r="C268" s="8" t="s">
        <v>220</v>
      </c>
      <c r="D268" s="10">
        <v>2024</v>
      </c>
      <c r="E268" s="8">
        <v>86514</v>
      </c>
      <c r="F268" s="8">
        <v>7947</v>
      </c>
      <c r="G268" s="8">
        <v>80591</v>
      </c>
      <c r="H268" s="8">
        <v>88116</v>
      </c>
      <c r="I268" s="8">
        <v>38177</v>
      </c>
      <c r="J268" s="8">
        <v>37739</v>
      </c>
      <c r="K268" s="8">
        <v>0</v>
      </c>
      <c r="L268" s="8">
        <v>0</v>
      </c>
      <c r="M268" s="8">
        <v>438</v>
      </c>
      <c r="N268" s="8">
        <v>43</v>
      </c>
      <c r="O268" s="8">
        <v>99</v>
      </c>
      <c r="P268" s="8">
        <v>294</v>
      </c>
      <c r="Q268" s="45">
        <f t="shared" si="9"/>
        <v>7.7009717892972205E-3</v>
      </c>
      <c r="R268" s="45">
        <f>Table1[[#This Row],[Ballots Rejected - Late Postmark]]/Table1[[#This Row],[Ballots Rejected]]</f>
        <v>0.67123287671232879</v>
      </c>
      <c r="S268" s="8">
        <v>0</v>
      </c>
      <c r="T268" s="8">
        <v>2</v>
      </c>
      <c r="U268" s="8">
        <v>37903</v>
      </c>
      <c r="V268" s="8">
        <v>37467</v>
      </c>
      <c r="W268" s="8">
        <v>436</v>
      </c>
      <c r="X268" s="8">
        <v>85915</v>
      </c>
      <c r="Y268">
        <v>10750</v>
      </c>
      <c r="Z268">
        <v>27372</v>
      </c>
      <c r="AA268" s="4">
        <v>55</v>
      </c>
      <c r="AB268" s="54">
        <f>Table1[[#This Row],[ Received by dropbox]]/Table1[[#This Row],[Ballots Returned]]</f>
        <v>0.28158315215967727</v>
      </c>
      <c r="AC268" s="54">
        <f>Table1[[#This Row],[Received by mail]]/Table1[[#This Row],[Ballots Returned]]</f>
        <v>0.71697618985252898</v>
      </c>
      <c r="AD268" s="54">
        <f>Table1[[#This Row],[ Received by Email or Fax]]/Table1[[#This Row],[Ballots Returned]]</f>
        <v>1.4406579877936979E-3</v>
      </c>
    </row>
    <row r="269" spans="1:30">
      <c r="A269" s="8" t="s">
        <v>157</v>
      </c>
      <c r="B269" s="19">
        <v>45510</v>
      </c>
      <c r="C269" s="8" t="s">
        <v>220</v>
      </c>
      <c r="D269" s="10">
        <v>2024</v>
      </c>
      <c r="E269" s="8">
        <v>9151</v>
      </c>
      <c r="F269" s="8">
        <v>748</v>
      </c>
      <c r="G269" s="8">
        <v>10427</v>
      </c>
      <c r="H269" s="8">
        <v>9280</v>
      </c>
      <c r="I269" s="8">
        <v>4200</v>
      </c>
      <c r="J269" s="8">
        <v>4143</v>
      </c>
      <c r="K269" s="8">
        <v>3</v>
      </c>
      <c r="L269" s="8">
        <v>1</v>
      </c>
      <c r="M269" s="8">
        <v>54</v>
      </c>
      <c r="N269" s="8">
        <v>3</v>
      </c>
      <c r="O269" s="8">
        <v>8</v>
      </c>
      <c r="P269" s="8">
        <v>36</v>
      </c>
      <c r="Q269" s="45">
        <f t="shared" si="9"/>
        <v>8.5714285714285719E-3</v>
      </c>
      <c r="R269" s="45">
        <f>Table1[[#This Row],[Ballots Rejected - Late Postmark]]/Table1[[#This Row],[Ballots Rejected]]</f>
        <v>0.66666666666666663</v>
      </c>
      <c r="S269" s="8">
        <v>0</v>
      </c>
      <c r="T269" s="8">
        <v>7</v>
      </c>
      <c r="U269" s="8">
        <v>4170</v>
      </c>
      <c r="V269" s="8">
        <v>4113</v>
      </c>
      <c r="W269" s="8">
        <v>54</v>
      </c>
      <c r="X269" s="8">
        <v>9100</v>
      </c>
      <c r="Y269">
        <v>3111</v>
      </c>
      <c r="Z269">
        <v>1083</v>
      </c>
      <c r="AA269" s="4">
        <v>6</v>
      </c>
      <c r="AB269" s="54">
        <f>Table1[[#This Row],[ Received by dropbox]]/Table1[[#This Row],[Ballots Returned]]</f>
        <v>0.74071428571428577</v>
      </c>
      <c r="AC269" s="54">
        <f>Table1[[#This Row],[Received by mail]]/Table1[[#This Row],[Ballots Returned]]</f>
        <v>0.25785714285714284</v>
      </c>
      <c r="AD269" s="54">
        <f>Table1[[#This Row],[ Received by Email or Fax]]/Table1[[#This Row],[Ballots Returned]]</f>
        <v>1.4285714285714286E-3</v>
      </c>
    </row>
    <row r="270" spans="1:30">
      <c r="A270" s="8" t="s">
        <v>159</v>
      </c>
      <c r="B270" s="19">
        <v>45510</v>
      </c>
      <c r="C270" s="8" t="s">
        <v>220</v>
      </c>
      <c r="D270" s="10">
        <v>2024</v>
      </c>
      <c r="E270" s="8">
        <v>515095</v>
      </c>
      <c r="F270" s="8">
        <v>58004</v>
      </c>
      <c r="G270" s="8">
        <v>459115</v>
      </c>
      <c r="H270" s="8">
        <v>530065</v>
      </c>
      <c r="I270" s="8">
        <v>206858</v>
      </c>
      <c r="J270" s="8">
        <v>204355</v>
      </c>
      <c r="K270" s="8">
        <v>0</v>
      </c>
      <c r="L270" s="8">
        <v>0</v>
      </c>
      <c r="M270" s="8">
        <v>2503</v>
      </c>
      <c r="N270" s="8">
        <v>64</v>
      </c>
      <c r="O270" s="8">
        <v>319</v>
      </c>
      <c r="P270" s="8">
        <v>2036</v>
      </c>
      <c r="Q270" s="45">
        <f t="shared" si="9"/>
        <v>9.8425006526216049E-3</v>
      </c>
      <c r="R270" s="45">
        <f>Table1[[#This Row],[Ballots Rejected - Late Postmark]]/Table1[[#This Row],[Ballots Rejected]]</f>
        <v>0.81342389133040349</v>
      </c>
      <c r="S270" s="8">
        <v>0</v>
      </c>
      <c r="T270" s="8">
        <v>84</v>
      </c>
      <c r="U270" s="8">
        <v>205915</v>
      </c>
      <c r="V270" s="8">
        <v>203426</v>
      </c>
      <c r="W270" s="8">
        <v>2489</v>
      </c>
      <c r="X270" s="8">
        <v>520731</v>
      </c>
      <c r="Y270">
        <v>128041</v>
      </c>
      <c r="Z270">
        <v>78523</v>
      </c>
      <c r="AA270" s="4">
        <v>294</v>
      </c>
      <c r="AB270" s="54">
        <f>Table1[[#This Row],[ Received by dropbox]]/Table1[[#This Row],[Ballots Returned]]</f>
        <v>0.61898016997167138</v>
      </c>
      <c r="AC270" s="54">
        <f>Table1[[#This Row],[Received by mail]]/Table1[[#This Row],[Ballots Returned]]</f>
        <v>0.37959856519931545</v>
      </c>
      <c r="AD270" s="54">
        <f>Table1[[#This Row],[ Received by Email or Fax]]/Table1[[#This Row],[Ballots Returned]]</f>
        <v>1.4212648290131394E-3</v>
      </c>
    </row>
    <row r="271" spans="1:30">
      <c r="A271" s="8" t="s">
        <v>161</v>
      </c>
      <c r="B271" s="19">
        <v>45510</v>
      </c>
      <c r="C271" s="8" t="s">
        <v>220</v>
      </c>
      <c r="D271" s="10">
        <v>2024</v>
      </c>
      <c r="E271" s="8">
        <v>368608</v>
      </c>
      <c r="F271" s="8">
        <v>35846</v>
      </c>
      <c r="G271" s="8">
        <v>334786</v>
      </c>
      <c r="H271" s="8">
        <v>373457</v>
      </c>
      <c r="I271" s="8">
        <v>146852</v>
      </c>
      <c r="J271" s="8">
        <v>144832</v>
      </c>
      <c r="K271" s="8">
        <v>0</v>
      </c>
      <c r="L271" s="8">
        <v>0</v>
      </c>
      <c r="M271" s="8">
        <v>2020</v>
      </c>
      <c r="N271" s="8">
        <v>126</v>
      </c>
      <c r="O271" s="8">
        <v>398</v>
      </c>
      <c r="P271" s="8">
        <v>1494</v>
      </c>
      <c r="Q271" s="45">
        <f t="shared" si="9"/>
        <v>1.0173508021681692E-2</v>
      </c>
      <c r="R271" s="45">
        <f>Table1[[#This Row],[Ballots Rejected - Late Postmark]]/Table1[[#This Row],[Ballots Rejected]]</f>
        <v>0.73960396039603959</v>
      </c>
      <c r="S271" s="8">
        <v>0</v>
      </c>
      <c r="T271" s="8">
        <v>2</v>
      </c>
      <c r="U271" s="8">
        <v>145630</v>
      </c>
      <c r="V271" s="8">
        <v>143619</v>
      </c>
      <c r="W271" s="8">
        <v>2011</v>
      </c>
      <c r="X271" s="8">
        <v>366551</v>
      </c>
      <c r="Y271">
        <v>67626</v>
      </c>
      <c r="Z271">
        <v>79109</v>
      </c>
      <c r="AA271" s="4">
        <v>117</v>
      </c>
      <c r="AB271" s="54">
        <f>Table1[[#This Row],[ Received by dropbox]]/Table1[[#This Row],[Ballots Returned]]</f>
        <v>0.46050445346335084</v>
      </c>
      <c r="AC271" s="54">
        <f>Table1[[#This Row],[Received by mail]]/Table1[[#This Row],[Ballots Returned]]</f>
        <v>0.53869882602892705</v>
      </c>
      <c r="AD271" s="54">
        <f>Table1[[#This Row],[ Received by Email or Fax]]/Table1[[#This Row],[Ballots Returned]]</f>
        <v>7.9672050772206025E-4</v>
      </c>
    </row>
    <row r="272" spans="1:30">
      <c r="A272" s="8" t="s">
        <v>163</v>
      </c>
      <c r="B272" s="19">
        <v>45510</v>
      </c>
      <c r="C272" s="8" t="s">
        <v>220</v>
      </c>
      <c r="D272" s="10">
        <v>2024</v>
      </c>
      <c r="E272" s="8">
        <v>34773</v>
      </c>
      <c r="F272" s="8">
        <v>3038</v>
      </c>
      <c r="G272" s="8">
        <v>33759</v>
      </c>
      <c r="H272" s="8">
        <v>35084</v>
      </c>
      <c r="I272" s="8">
        <v>16274</v>
      </c>
      <c r="J272" s="8">
        <v>16024</v>
      </c>
      <c r="K272" s="8">
        <v>0</v>
      </c>
      <c r="L272" s="8">
        <v>0</v>
      </c>
      <c r="M272" s="8">
        <v>250</v>
      </c>
      <c r="N272" s="8">
        <v>13</v>
      </c>
      <c r="O272" s="8">
        <v>64</v>
      </c>
      <c r="P272" s="8">
        <v>172</v>
      </c>
      <c r="Q272" s="45">
        <f t="shared" si="9"/>
        <v>1.0569005776084552E-2</v>
      </c>
      <c r="R272" s="45">
        <f>Table1[[#This Row],[Ballots Rejected - Late Postmark]]/Table1[[#This Row],[Ballots Rejected]]</f>
        <v>0.68799999999999994</v>
      </c>
      <c r="S272" s="8">
        <v>0</v>
      </c>
      <c r="T272" s="8">
        <v>1</v>
      </c>
      <c r="U272" s="8">
        <v>16203</v>
      </c>
      <c r="V272" s="8">
        <v>15953</v>
      </c>
      <c r="W272" s="8">
        <v>250</v>
      </c>
      <c r="X272" s="8">
        <v>34658</v>
      </c>
      <c r="Y272">
        <v>6341</v>
      </c>
      <c r="Z272">
        <v>9918</v>
      </c>
      <c r="AA272" s="4">
        <v>15</v>
      </c>
      <c r="AB272" s="54">
        <f>Table1[[#This Row],[ Received by dropbox]]/Table1[[#This Row],[Ballots Returned]]</f>
        <v>0.38963991643111712</v>
      </c>
      <c r="AC272" s="54">
        <f>Table1[[#This Row],[Received by mail]]/Table1[[#This Row],[Ballots Returned]]</f>
        <v>0.60943836794887551</v>
      </c>
      <c r="AD272" s="54">
        <f>Table1[[#This Row],[ Received by Email or Fax]]/Table1[[#This Row],[Ballots Returned]]</f>
        <v>9.2171562000737371E-4</v>
      </c>
    </row>
    <row r="273" spans="1:30">
      <c r="A273" s="8" t="s">
        <v>166</v>
      </c>
      <c r="B273" s="19">
        <v>45510</v>
      </c>
      <c r="C273" s="8" t="s">
        <v>220</v>
      </c>
      <c r="D273" s="10">
        <v>2024</v>
      </c>
      <c r="E273" s="8">
        <v>200449</v>
      </c>
      <c r="F273" s="8">
        <v>26240</v>
      </c>
      <c r="G273" s="8">
        <v>176233</v>
      </c>
      <c r="H273" s="8">
        <v>206686</v>
      </c>
      <c r="I273" s="8">
        <v>88922</v>
      </c>
      <c r="J273" s="8">
        <v>88084</v>
      </c>
      <c r="K273" s="8">
        <v>19</v>
      </c>
      <c r="L273" s="8">
        <v>19</v>
      </c>
      <c r="M273" s="8">
        <v>819</v>
      </c>
      <c r="N273" s="8">
        <v>51</v>
      </c>
      <c r="O273" s="8">
        <v>84</v>
      </c>
      <c r="P273" s="8">
        <v>638</v>
      </c>
      <c r="Q273" s="45">
        <f t="shared" si="9"/>
        <v>7.1748273768021415E-3</v>
      </c>
      <c r="R273" s="45">
        <f>Table1[[#This Row],[Ballots Rejected - Late Postmark]]/Table1[[#This Row],[Ballots Rejected]]</f>
        <v>0.77899877899877901</v>
      </c>
      <c r="S273" s="8">
        <v>0</v>
      </c>
      <c r="T273" s="8">
        <v>46</v>
      </c>
      <c r="U273" s="8">
        <v>87516</v>
      </c>
      <c r="V273" s="8">
        <v>86688</v>
      </c>
      <c r="W273" s="8">
        <v>809</v>
      </c>
      <c r="X273" s="8">
        <v>196521</v>
      </c>
      <c r="Y273">
        <v>59478</v>
      </c>
      <c r="Z273">
        <v>29314</v>
      </c>
      <c r="AA273" s="4">
        <v>130</v>
      </c>
      <c r="AB273" s="54">
        <f>Table1[[#This Row],[ Received by dropbox]]/Table1[[#This Row],[Ballots Returned]]</f>
        <v>0.66887834281730052</v>
      </c>
      <c r="AC273" s="54">
        <f>Table1[[#This Row],[Received by mail]]/Table1[[#This Row],[Ballots Returned]]</f>
        <v>0.32965970176109399</v>
      </c>
      <c r="AD273" s="54">
        <f>Table1[[#This Row],[ Received by Email or Fax]]/Table1[[#This Row],[Ballots Returned]]</f>
        <v>1.461955421605452E-3</v>
      </c>
    </row>
    <row r="274" spans="1:30">
      <c r="A274" s="8" t="s">
        <v>168</v>
      </c>
      <c r="B274" s="19">
        <v>45510</v>
      </c>
      <c r="C274" s="8" t="s">
        <v>220</v>
      </c>
      <c r="D274" s="10">
        <v>2024</v>
      </c>
      <c r="E274" s="8">
        <v>3491</v>
      </c>
      <c r="F274" s="8">
        <v>386</v>
      </c>
      <c r="G274" s="8">
        <v>5129</v>
      </c>
      <c r="H274" s="8">
        <v>3597</v>
      </c>
      <c r="I274" s="8">
        <v>1868</v>
      </c>
      <c r="J274" s="8">
        <v>1859</v>
      </c>
      <c r="K274" s="8">
        <v>0</v>
      </c>
      <c r="L274" s="8">
        <v>0</v>
      </c>
      <c r="M274" s="8">
        <v>9</v>
      </c>
      <c r="N274" s="8">
        <v>0</v>
      </c>
      <c r="O274" s="8">
        <v>4</v>
      </c>
      <c r="P274" s="8">
        <v>5</v>
      </c>
      <c r="Q274" s="45">
        <f t="shared" si="9"/>
        <v>2.6766595289079227E-3</v>
      </c>
      <c r="R274" s="45">
        <f>Table1[[#This Row],[Ballots Rejected - Late Postmark]]/Table1[[#This Row],[Ballots Rejected]]</f>
        <v>0.55555555555555558</v>
      </c>
      <c r="S274" s="8">
        <v>0</v>
      </c>
      <c r="T274" s="8">
        <v>0</v>
      </c>
      <c r="U274" s="8">
        <v>1858</v>
      </c>
      <c r="V274" s="8">
        <v>1849</v>
      </c>
      <c r="W274" s="8">
        <v>9</v>
      </c>
      <c r="X274" s="8">
        <v>3558</v>
      </c>
      <c r="Y274">
        <v>1038</v>
      </c>
      <c r="Z274">
        <v>830</v>
      </c>
      <c r="AA274" s="4">
        <v>0</v>
      </c>
      <c r="AB274" s="54">
        <f>Table1[[#This Row],[ Received by dropbox]]/Table1[[#This Row],[Ballots Returned]]</f>
        <v>0.55567451820128477</v>
      </c>
      <c r="AC274" s="54">
        <f>Table1[[#This Row],[Received by mail]]/Table1[[#This Row],[Ballots Returned]]</f>
        <v>0.44432548179871523</v>
      </c>
      <c r="AD274" s="54">
        <f>Table1[[#This Row],[ Received by Email or Fax]]/Table1[[#This Row],[Ballots Returned]]</f>
        <v>0</v>
      </c>
    </row>
    <row r="275" spans="1:30">
      <c r="A275" s="8" t="s">
        <v>170</v>
      </c>
      <c r="B275" s="19">
        <v>45510</v>
      </c>
      <c r="C275" s="8" t="s">
        <v>220</v>
      </c>
      <c r="D275" s="10">
        <v>2024</v>
      </c>
      <c r="E275" s="8">
        <v>37387</v>
      </c>
      <c r="F275" s="8">
        <v>3503</v>
      </c>
      <c r="G275" s="8">
        <v>35908</v>
      </c>
      <c r="H275" s="8">
        <v>38369</v>
      </c>
      <c r="I275" s="8">
        <v>15522</v>
      </c>
      <c r="J275" s="8">
        <v>15288</v>
      </c>
      <c r="K275" s="8">
        <v>19</v>
      </c>
      <c r="L275" s="8">
        <v>0</v>
      </c>
      <c r="M275" s="8">
        <v>215</v>
      </c>
      <c r="N275" s="8">
        <v>33</v>
      </c>
      <c r="O275" s="8">
        <v>57</v>
      </c>
      <c r="P275" s="8">
        <v>115</v>
      </c>
      <c r="Q275" s="45">
        <f t="shared" si="9"/>
        <v>7.4088390671305246E-3</v>
      </c>
      <c r="R275" s="45">
        <f>Table1[[#This Row],[Ballots Rejected - Late Postmark]]/Table1[[#This Row],[Ballots Rejected]]</f>
        <v>0.53488372093023251</v>
      </c>
      <c r="S275" s="8">
        <v>0</v>
      </c>
      <c r="T275" s="8">
        <v>10</v>
      </c>
      <c r="U275" s="8">
        <v>15427</v>
      </c>
      <c r="V275" s="8">
        <v>15194</v>
      </c>
      <c r="W275" s="8">
        <v>214</v>
      </c>
      <c r="X275" s="8">
        <v>37858</v>
      </c>
      <c r="Y275">
        <v>9553</v>
      </c>
      <c r="Z275">
        <v>5954</v>
      </c>
      <c r="AA275" s="4">
        <v>15</v>
      </c>
      <c r="AB275" s="54">
        <f>Table1[[#This Row],[ Received by dropbox]]/Table1[[#This Row],[Ballots Returned]]</f>
        <v>0.61544904007215562</v>
      </c>
      <c r="AC275" s="54">
        <f>Table1[[#This Row],[Received by mail]]/Table1[[#This Row],[Ballots Returned]]</f>
        <v>0.38358458961474035</v>
      </c>
      <c r="AD275" s="54">
        <f>Table1[[#This Row],[ Received by Email or Fax]]/Table1[[#This Row],[Ballots Returned]]</f>
        <v>9.6637031310398147E-4</v>
      </c>
    </row>
    <row r="276" spans="1:30">
      <c r="A276" s="8" t="s">
        <v>172</v>
      </c>
      <c r="B276" s="19">
        <v>45510</v>
      </c>
      <c r="C276" s="8" t="s">
        <v>220</v>
      </c>
      <c r="D276" s="10">
        <v>2024</v>
      </c>
      <c r="E276" s="8">
        <v>162389</v>
      </c>
      <c r="F276" s="8">
        <v>15282</v>
      </c>
      <c r="G276" s="8">
        <v>149131</v>
      </c>
      <c r="H276" s="8">
        <v>166834</v>
      </c>
      <c r="I276" s="8">
        <v>73363</v>
      </c>
      <c r="J276" s="8">
        <v>72681</v>
      </c>
      <c r="K276" s="8">
        <v>0</v>
      </c>
      <c r="L276" s="8">
        <v>0</v>
      </c>
      <c r="M276" s="8">
        <v>682</v>
      </c>
      <c r="N276" s="8">
        <v>37</v>
      </c>
      <c r="O276" s="8">
        <v>201</v>
      </c>
      <c r="P276" s="8">
        <v>436</v>
      </c>
      <c r="Q276" s="45">
        <f t="shared" si="9"/>
        <v>5.9430503114649078E-3</v>
      </c>
      <c r="R276" s="45">
        <f>Table1[[#This Row],[Ballots Rejected - Late Postmark]]/Table1[[#This Row],[Ballots Rejected]]</f>
        <v>0.63929618768328444</v>
      </c>
      <c r="S276" s="8">
        <v>0</v>
      </c>
      <c r="T276" s="8">
        <v>8</v>
      </c>
      <c r="U276" s="8">
        <v>72862</v>
      </c>
      <c r="V276" s="8">
        <v>72185</v>
      </c>
      <c r="W276" s="8">
        <v>677</v>
      </c>
      <c r="X276" s="8">
        <v>163158</v>
      </c>
      <c r="Y276">
        <v>53331</v>
      </c>
      <c r="Z276">
        <v>19806</v>
      </c>
      <c r="AA276" s="4">
        <v>226</v>
      </c>
      <c r="AB276" s="54">
        <f>Table1[[#This Row],[ Received by dropbox]]/Table1[[#This Row],[Ballots Returned]]</f>
        <v>0.72694682605673155</v>
      </c>
      <c r="AC276" s="54">
        <f>Table1[[#This Row],[Received by mail]]/Table1[[#This Row],[Ballots Returned]]</f>
        <v>0.26997260199283019</v>
      </c>
      <c r="AD276" s="54">
        <f>Table1[[#This Row],[ Received by Email or Fax]]/Table1[[#This Row],[Ballots Returned]]</f>
        <v>3.0805719504382319E-3</v>
      </c>
    </row>
    <row r="277" spans="1:30">
      <c r="A277" s="8" t="s">
        <v>174</v>
      </c>
      <c r="B277" s="19">
        <v>45510</v>
      </c>
      <c r="C277" s="8" t="s">
        <v>220</v>
      </c>
      <c r="D277" s="10">
        <v>2024</v>
      </c>
      <c r="E277" s="8">
        <v>22735</v>
      </c>
      <c r="F277" s="8">
        <v>4801</v>
      </c>
      <c r="G277" s="8">
        <v>19958</v>
      </c>
      <c r="H277" s="8">
        <v>23358</v>
      </c>
      <c r="I277" s="8">
        <v>9818</v>
      </c>
      <c r="J277" s="8">
        <v>9690</v>
      </c>
      <c r="K277" s="8">
        <v>0</v>
      </c>
      <c r="L277" s="8">
        <v>0</v>
      </c>
      <c r="M277" s="8">
        <v>128</v>
      </c>
      <c r="N277" s="8">
        <v>1</v>
      </c>
      <c r="O277" s="8">
        <v>33</v>
      </c>
      <c r="P277" s="8">
        <v>86</v>
      </c>
      <c r="Q277" s="45">
        <f t="shared" si="9"/>
        <v>8.7594214707679766E-3</v>
      </c>
      <c r="R277" s="45">
        <f>Table1[[#This Row],[Ballots Rejected - Late Postmark]]/Table1[[#This Row],[Ballots Rejected]]</f>
        <v>0.671875</v>
      </c>
      <c r="S277" s="8">
        <v>0</v>
      </c>
      <c r="T277" s="8">
        <v>8</v>
      </c>
      <c r="U277" s="8">
        <v>9776</v>
      </c>
      <c r="V277" s="8">
        <v>9650</v>
      </c>
      <c r="W277" s="8">
        <v>126</v>
      </c>
      <c r="X277" s="8">
        <v>22917</v>
      </c>
      <c r="Y277">
        <v>4066</v>
      </c>
      <c r="Z277">
        <v>5752</v>
      </c>
      <c r="AA277" s="4">
        <v>0</v>
      </c>
      <c r="AB277" s="54">
        <f>Table1[[#This Row],[ Received by dropbox]]/Table1[[#This Row],[Ballots Returned]]</f>
        <v>0.41413729883886741</v>
      </c>
      <c r="AC277" s="54">
        <f>Table1[[#This Row],[Received by mail]]/Table1[[#This Row],[Ballots Returned]]</f>
        <v>0.58586270116113259</v>
      </c>
      <c r="AD277" s="54">
        <f>Table1[[#This Row],[ Received by Email or Fax]]/Table1[[#This Row],[Ballots Returned]]</f>
        <v>0</v>
      </c>
    </row>
    <row r="278" spans="1:30">
      <c r="A278" s="8" t="s">
        <v>176</v>
      </c>
      <c r="B278" s="19">
        <v>45510</v>
      </c>
      <c r="C278" s="8" t="s">
        <v>220</v>
      </c>
      <c r="D278" s="10">
        <v>2024</v>
      </c>
      <c r="E278" s="8">
        <v>129909</v>
      </c>
      <c r="F278" s="8">
        <v>9928</v>
      </c>
      <c r="G278" s="8">
        <v>122005</v>
      </c>
      <c r="H278" s="8">
        <v>132027</v>
      </c>
      <c r="I278" s="8">
        <v>44366</v>
      </c>
      <c r="J278" s="8">
        <v>43667</v>
      </c>
      <c r="K278" s="8">
        <v>0</v>
      </c>
      <c r="L278" s="8">
        <v>0</v>
      </c>
      <c r="M278" s="8">
        <v>699</v>
      </c>
      <c r="N278" s="8">
        <v>97</v>
      </c>
      <c r="O278" s="8">
        <v>70</v>
      </c>
      <c r="P278" s="8">
        <v>524</v>
      </c>
      <c r="Q278" s="45">
        <f t="shared" si="9"/>
        <v>1.1810846143443177E-2</v>
      </c>
      <c r="R278" s="45">
        <f>Table1[[#This Row],[Ballots Rejected - Late Postmark]]/Table1[[#This Row],[Ballots Rejected]]</f>
        <v>0.74964234620886983</v>
      </c>
      <c r="S278" s="8">
        <v>0</v>
      </c>
      <c r="T278" s="8">
        <v>8</v>
      </c>
      <c r="U278" s="8">
        <v>44190</v>
      </c>
      <c r="V278" s="8">
        <v>43493</v>
      </c>
      <c r="W278" s="8">
        <v>697</v>
      </c>
      <c r="X278" s="8">
        <v>130508</v>
      </c>
      <c r="Y278">
        <v>16651</v>
      </c>
      <c r="Z278">
        <v>27688</v>
      </c>
      <c r="AA278" s="4">
        <v>27</v>
      </c>
      <c r="AB278" s="54">
        <f>Table1[[#This Row],[ Received by dropbox]]/Table1[[#This Row],[Ballots Returned]]</f>
        <v>0.3753099220123518</v>
      </c>
      <c r="AC278" s="54">
        <f>Table1[[#This Row],[Received by mail]]/Table1[[#This Row],[Ballots Returned]]</f>
        <v>0.62408150385430283</v>
      </c>
      <c r="AD278" s="54">
        <f>Table1[[#This Row],[ Received by Email or Fax]]/Table1[[#This Row],[Ballots Returned]]</f>
        <v>6.0857413334535458E-4</v>
      </c>
    </row>
    <row r="279" spans="1:30">
      <c r="A279" s="8" t="s">
        <v>178</v>
      </c>
      <c r="B279" s="19">
        <v>45510</v>
      </c>
      <c r="C279" s="8" t="s">
        <v>220</v>
      </c>
      <c r="D279" s="10">
        <v>2024</v>
      </c>
      <c r="E279" s="8">
        <v>4874459</v>
      </c>
      <c r="F279" s="8">
        <v>567720</v>
      </c>
      <c r="G279" s="8">
        <v>4308763</v>
      </c>
      <c r="H279" s="8">
        <v>4983236</v>
      </c>
      <c r="I279" s="8">
        <v>2019073</v>
      </c>
      <c r="J279" s="8">
        <v>1994096</v>
      </c>
      <c r="K279" s="8">
        <v>1488</v>
      </c>
      <c r="L279" s="8">
        <v>45</v>
      </c>
      <c r="M279" s="8">
        <v>23489</v>
      </c>
      <c r="N279" s="8">
        <v>2029</v>
      </c>
      <c r="O279" s="8">
        <v>4891</v>
      </c>
      <c r="P279" s="8">
        <v>16131</v>
      </c>
      <c r="Q279" s="45">
        <f t="shared" si="9"/>
        <v>7.989309945702806E-3</v>
      </c>
      <c r="R279" s="45">
        <f>Table1[[#This Row],[Ballots Rejected - Late Postmark]]/Table1[[#This Row],[Ballots Rejected]]</f>
        <v>0.68674698795180722</v>
      </c>
      <c r="S279" s="8">
        <v>0</v>
      </c>
      <c r="T279" s="8">
        <v>438</v>
      </c>
      <c r="U279" s="8">
        <v>2003610</v>
      </c>
      <c r="V279" s="8">
        <v>1978816</v>
      </c>
      <c r="W279" s="8">
        <v>23306</v>
      </c>
      <c r="X279" s="8">
        <v>4867594</v>
      </c>
      <c r="Y279">
        <v>1179646</v>
      </c>
      <c r="Z279">
        <v>834741</v>
      </c>
      <c r="AA279" s="21">
        <v>4686</v>
      </c>
      <c r="AB279" s="54">
        <f>Table1[[#This Row],[ Received by dropbox]]/Table1[[#This Row],[Ballots Returned]]</f>
        <v>0.58425128759584222</v>
      </c>
      <c r="AC279" s="54">
        <f>Table1[[#This Row],[Received by mail]]/Table1[[#This Row],[Ballots Returned]]</f>
        <v>0.41342784535279309</v>
      </c>
      <c r="AD279" s="54">
        <f>Table1[[#This Row],[ Received by Email or Fax]]/Table1[[#This Row],[Ballots Returned]]</f>
        <v>2.3208670513646611E-3</v>
      </c>
    </row>
    <row r="280" spans="1:30">
      <c r="A280" s="8" t="s">
        <v>98</v>
      </c>
      <c r="B280" s="19">
        <v>45405</v>
      </c>
      <c r="C280" s="8" t="s">
        <v>258</v>
      </c>
      <c r="D280" s="10">
        <v>2024</v>
      </c>
      <c r="E280" s="8"/>
      <c r="F280" s="8"/>
      <c r="G280" s="8">
        <v>2024</v>
      </c>
      <c r="H280" s="8"/>
      <c r="I280" s="8"/>
      <c r="J280" s="8"/>
      <c r="K280" s="8"/>
      <c r="L280" s="8"/>
      <c r="M280" s="8"/>
      <c r="N280" s="8"/>
      <c r="O280" s="8"/>
      <c r="P280" s="8"/>
      <c r="Q280" s="45"/>
      <c r="R280" s="45" t="e">
        <f>Table1[[#This Row],[Ballots Rejected - Late Postmark]]/Table1[[#This Row],[Ballots Rejected]]</f>
        <v>#DIV/0!</v>
      </c>
      <c r="S280" s="8"/>
      <c r="T280" s="8"/>
      <c r="U280" s="8">
        <v>0</v>
      </c>
      <c r="V280" s="8">
        <v>0</v>
      </c>
      <c r="W280" s="8">
        <v>0</v>
      </c>
      <c r="X280" s="8">
        <v>0</v>
      </c>
      <c r="Z280">
        <v>0</v>
      </c>
      <c r="AA280" s="4">
        <v>0</v>
      </c>
      <c r="AB280" s="54" t="e">
        <f>Table1[[#This Row],[ Received by dropbox]]/Table1[[#This Row],[Ballots Returned]]</f>
        <v>#DIV/0!</v>
      </c>
      <c r="AC280" s="54" t="e">
        <f>Table1[[#This Row],[Received by mail]]/Table1[[#This Row],[Ballots Returned]]</f>
        <v>#DIV/0!</v>
      </c>
      <c r="AD280" s="54" t="e">
        <f>Table1[[#This Row],[ Received by Email or Fax]]/Table1[[#This Row],[Ballots Returned]]</f>
        <v>#DIV/0!</v>
      </c>
    </row>
    <row r="281" spans="1:30">
      <c r="A281" s="8" t="s">
        <v>101</v>
      </c>
      <c r="B281" s="19">
        <v>45405</v>
      </c>
      <c r="C281" s="8" t="s">
        <v>258</v>
      </c>
      <c r="D281" s="10">
        <v>2024</v>
      </c>
      <c r="E281" s="8">
        <v>12107</v>
      </c>
      <c r="F281" s="8">
        <v>1670</v>
      </c>
      <c r="G281" s="8">
        <v>12461</v>
      </c>
      <c r="H281" s="8">
        <v>12202</v>
      </c>
      <c r="I281" s="8">
        <v>4491</v>
      </c>
      <c r="J281" s="8">
        <v>4425</v>
      </c>
      <c r="K281" s="8">
        <v>0</v>
      </c>
      <c r="L281" s="8">
        <v>0</v>
      </c>
      <c r="M281" s="8">
        <v>66</v>
      </c>
      <c r="N281" s="8">
        <v>5</v>
      </c>
      <c r="O281" s="8">
        <v>26</v>
      </c>
      <c r="P281" s="8">
        <v>31</v>
      </c>
      <c r="Q281" s="45">
        <f>P281/I281</f>
        <v>6.9026942774437763E-3</v>
      </c>
      <c r="R281" s="45">
        <f>Table1[[#This Row],[Ballots Rejected - Late Postmark]]/Table1[[#This Row],[Ballots Rejected]]</f>
        <v>0.46969696969696972</v>
      </c>
      <c r="S281" s="8">
        <v>0</v>
      </c>
      <c r="T281" s="8">
        <v>4</v>
      </c>
      <c r="U281" s="8">
        <v>4484</v>
      </c>
      <c r="V281" s="8">
        <v>4419</v>
      </c>
      <c r="W281" s="8">
        <v>65</v>
      </c>
      <c r="X281" s="8">
        <v>12141</v>
      </c>
      <c r="Y281">
        <v>2105</v>
      </c>
      <c r="Z281">
        <v>2386</v>
      </c>
      <c r="AA281" s="4">
        <v>0</v>
      </c>
      <c r="AB281" s="54">
        <f>Table1[[#This Row],[ Received by dropbox]]/Table1[[#This Row],[Ballots Returned]]</f>
        <v>0.46871520819416612</v>
      </c>
      <c r="AC281" s="54">
        <f>Table1[[#This Row],[Received by mail]]/Table1[[#This Row],[Ballots Returned]]</f>
        <v>0.53128479180583388</v>
      </c>
      <c r="AD281" s="54">
        <f>Table1[[#This Row],[ Received by Email or Fax]]/Table1[[#This Row],[Ballots Returned]]</f>
        <v>0</v>
      </c>
    </row>
    <row r="282" spans="1:30">
      <c r="A282" s="8" t="s">
        <v>103</v>
      </c>
      <c r="B282" s="19">
        <v>45405</v>
      </c>
      <c r="C282" s="8" t="s">
        <v>258</v>
      </c>
      <c r="D282" s="10">
        <v>2024</v>
      </c>
      <c r="E282" s="8"/>
      <c r="F282" s="8"/>
      <c r="G282" s="8">
        <v>2024</v>
      </c>
      <c r="H282" s="8"/>
      <c r="I282" s="8"/>
      <c r="J282" s="8"/>
      <c r="K282" s="8"/>
      <c r="L282" s="8"/>
      <c r="M282" s="8"/>
      <c r="N282" s="8"/>
      <c r="O282" s="8"/>
      <c r="P282" s="8"/>
      <c r="Q282" s="45"/>
      <c r="R282" s="45" t="e">
        <f>Table1[[#This Row],[Ballots Rejected - Late Postmark]]/Table1[[#This Row],[Ballots Rejected]]</f>
        <v>#DIV/0!</v>
      </c>
      <c r="S282" s="8"/>
      <c r="T282" s="8"/>
      <c r="U282" s="8">
        <v>0</v>
      </c>
      <c r="V282" s="8">
        <v>0</v>
      </c>
      <c r="W282" s="8">
        <v>0</v>
      </c>
      <c r="X282" s="8">
        <v>0</v>
      </c>
      <c r="Z282">
        <v>0</v>
      </c>
      <c r="AA282" s="4">
        <v>0</v>
      </c>
      <c r="AB282" s="54" t="e">
        <f>Table1[[#This Row],[ Received by dropbox]]/Table1[[#This Row],[Ballots Returned]]</f>
        <v>#DIV/0!</v>
      </c>
      <c r="AC282" s="54" t="e">
        <f>Table1[[#This Row],[Received by mail]]/Table1[[#This Row],[Ballots Returned]]</f>
        <v>#DIV/0!</v>
      </c>
      <c r="AD282" s="54" t="e">
        <f>Table1[[#This Row],[ Received by Email or Fax]]/Table1[[#This Row],[Ballots Returned]]</f>
        <v>#DIV/0!</v>
      </c>
    </row>
    <row r="283" spans="1:30">
      <c r="A283" s="8" t="s">
        <v>105</v>
      </c>
      <c r="B283" s="19">
        <v>45405</v>
      </c>
      <c r="C283" s="8" t="s">
        <v>258</v>
      </c>
      <c r="D283" s="10">
        <v>2024</v>
      </c>
      <c r="E283" s="8">
        <v>2624</v>
      </c>
      <c r="F283" s="8">
        <v>129</v>
      </c>
      <c r="G283" s="8">
        <v>4519</v>
      </c>
      <c r="H283" s="8">
        <v>2670</v>
      </c>
      <c r="I283" s="8">
        <v>916</v>
      </c>
      <c r="J283" s="8">
        <v>899</v>
      </c>
      <c r="K283" s="8">
        <v>0</v>
      </c>
      <c r="L283" s="8">
        <v>0</v>
      </c>
      <c r="M283" s="8">
        <v>17</v>
      </c>
      <c r="N283" s="8">
        <v>5</v>
      </c>
      <c r="O283" s="8">
        <v>4</v>
      </c>
      <c r="P283" s="8">
        <v>8</v>
      </c>
      <c r="Q283" s="45">
        <f>P283/I283</f>
        <v>8.7336244541484712E-3</v>
      </c>
      <c r="R283" s="45">
        <f>Table1[[#This Row],[Ballots Rejected - Late Postmark]]/Table1[[#This Row],[Ballots Rejected]]</f>
        <v>0.47058823529411764</v>
      </c>
      <c r="S283" s="8">
        <v>0</v>
      </c>
      <c r="T283" s="8">
        <v>0</v>
      </c>
      <c r="U283" s="8">
        <v>916</v>
      </c>
      <c r="V283" s="8">
        <v>899</v>
      </c>
      <c r="W283" s="8">
        <v>17</v>
      </c>
      <c r="X283" s="8">
        <v>2656</v>
      </c>
      <c r="Y283">
        <v>410</v>
      </c>
      <c r="Z283">
        <v>506</v>
      </c>
      <c r="AA283" s="4">
        <v>0</v>
      </c>
      <c r="AB283" s="54">
        <f>Table1[[#This Row],[ Received by dropbox]]/Table1[[#This Row],[Ballots Returned]]</f>
        <v>0.44759825327510916</v>
      </c>
      <c r="AC283" s="54">
        <f>Table1[[#This Row],[Received by mail]]/Table1[[#This Row],[Ballots Returned]]</f>
        <v>0.55240174672489084</v>
      </c>
      <c r="AD283" s="54">
        <f>Table1[[#This Row],[ Received by Email or Fax]]/Table1[[#This Row],[Ballots Returned]]</f>
        <v>0</v>
      </c>
    </row>
    <row r="284" spans="1:30">
      <c r="A284" s="8" t="s">
        <v>107</v>
      </c>
      <c r="B284" s="19">
        <v>45405</v>
      </c>
      <c r="C284" s="8" t="s">
        <v>258</v>
      </c>
      <c r="D284" s="10">
        <v>2024</v>
      </c>
      <c r="E284" s="8">
        <v>501</v>
      </c>
      <c r="F284" s="8">
        <v>63</v>
      </c>
      <c r="G284" s="8">
        <v>2462</v>
      </c>
      <c r="H284" s="8">
        <v>518</v>
      </c>
      <c r="I284" s="8">
        <v>186</v>
      </c>
      <c r="J284" s="8">
        <v>182</v>
      </c>
      <c r="K284" s="8">
        <v>0</v>
      </c>
      <c r="L284" s="8">
        <v>0</v>
      </c>
      <c r="M284" s="8">
        <v>4</v>
      </c>
      <c r="N284" s="8">
        <v>0</v>
      </c>
      <c r="O284" s="8">
        <v>2</v>
      </c>
      <c r="P284" s="8">
        <v>2</v>
      </c>
      <c r="Q284" s="45">
        <f>P284/I284</f>
        <v>1.0752688172043012E-2</v>
      </c>
      <c r="R284" s="45">
        <f>Table1[[#This Row],[Ballots Rejected - Late Postmark]]/Table1[[#This Row],[Ballots Rejected]]</f>
        <v>0.5</v>
      </c>
      <c r="S284" s="8">
        <v>0</v>
      </c>
      <c r="T284" s="8">
        <v>0</v>
      </c>
      <c r="U284" s="8">
        <v>186</v>
      </c>
      <c r="V284" s="8">
        <v>182</v>
      </c>
      <c r="W284" s="8">
        <v>4</v>
      </c>
      <c r="X284" s="8">
        <v>508</v>
      </c>
      <c r="Y284">
        <v>90</v>
      </c>
      <c r="Z284">
        <v>96</v>
      </c>
      <c r="AA284" s="4">
        <v>0</v>
      </c>
      <c r="AB284" s="54">
        <f>Table1[[#This Row],[ Received by dropbox]]/Table1[[#This Row],[Ballots Returned]]</f>
        <v>0.4838709677419355</v>
      </c>
      <c r="AC284" s="54">
        <f>Table1[[#This Row],[Received by mail]]/Table1[[#This Row],[Ballots Returned]]</f>
        <v>0.5161290322580645</v>
      </c>
      <c r="AD284" s="54">
        <f>Table1[[#This Row],[ Received by Email or Fax]]/Table1[[#This Row],[Ballots Returned]]</f>
        <v>0</v>
      </c>
    </row>
    <row r="285" spans="1:30">
      <c r="A285" s="8" t="s">
        <v>109</v>
      </c>
      <c r="B285" s="19">
        <v>45405</v>
      </c>
      <c r="C285" s="8" t="s">
        <v>258</v>
      </c>
      <c r="D285" s="10">
        <v>2024</v>
      </c>
      <c r="E285" s="8">
        <v>37517</v>
      </c>
      <c r="F285" s="8">
        <v>3828</v>
      </c>
      <c r="G285" s="8">
        <v>35713</v>
      </c>
      <c r="H285" s="8">
        <v>37957</v>
      </c>
      <c r="I285" s="8">
        <v>15045</v>
      </c>
      <c r="J285" s="8">
        <v>14799</v>
      </c>
      <c r="K285" s="8">
        <v>0</v>
      </c>
      <c r="L285" s="8">
        <v>0</v>
      </c>
      <c r="M285" s="8">
        <v>246</v>
      </c>
      <c r="N285" s="8">
        <v>17</v>
      </c>
      <c r="O285" s="8">
        <v>102</v>
      </c>
      <c r="P285" s="8">
        <v>116</v>
      </c>
      <c r="Q285" s="45">
        <f>P285/I285</f>
        <v>7.7102027251578602E-3</v>
      </c>
      <c r="R285" s="45">
        <f>Table1[[#This Row],[Ballots Rejected - Late Postmark]]/Table1[[#This Row],[Ballots Rejected]]</f>
        <v>0.47154471544715448</v>
      </c>
      <c r="S285" s="8">
        <v>0</v>
      </c>
      <c r="T285" s="8">
        <v>11</v>
      </c>
      <c r="U285" s="8">
        <v>14983</v>
      </c>
      <c r="V285" s="8">
        <v>14738</v>
      </c>
      <c r="W285" s="8">
        <v>245</v>
      </c>
      <c r="X285" s="8">
        <v>37476</v>
      </c>
      <c r="Y285">
        <v>5671</v>
      </c>
      <c r="Z285">
        <v>9369</v>
      </c>
      <c r="AA285" s="4">
        <v>5</v>
      </c>
      <c r="AB285" s="54">
        <f>Table1[[#This Row],[ Received by dropbox]]/Table1[[#This Row],[Ballots Returned]]</f>
        <v>0.37693585908939847</v>
      </c>
      <c r="AC285" s="54">
        <f>Table1[[#This Row],[Received by mail]]/Table1[[#This Row],[Ballots Returned]]</f>
        <v>0.62273180458624122</v>
      </c>
      <c r="AD285" s="54">
        <f>Table1[[#This Row],[ Received by Email or Fax]]/Table1[[#This Row],[Ballots Returned]]</f>
        <v>3.3233632436025255E-4</v>
      </c>
    </row>
    <row r="286" spans="1:30">
      <c r="A286" s="8" t="s">
        <v>111</v>
      </c>
      <c r="B286" s="19">
        <v>45405</v>
      </c>
      <c r="C286" s="8" t="s">
        <v>258</v>
      </c>
      <c r="D286" s="10">
        <v>2024</v>
      </c>
      <c r="E286" s="8"/>
      <c r="F286" s="8"/>
      <c r="G286" s="8">
        <v>2024</v>
      </c>
      <c r="H286" s="8"/>
      <c r="I286" s="8"/>
      <c r="J286" s="8"/>
      <c r="K286" s="8"/>
      <c r="L286" s="8"/>
      <c r="M286" s="8"/>
      <c r="N286" s="8"/>
      <c r="O286" s="8"/>
      <c r="P286" s="8"/>
      <c r="Q286" s="45"/>
      <c r="R286" s="45" t="e">
        <f>Table1[[#This Row],[Ballots Rejected - Late Postmark]]/Table1[[#This Row],[Ballots Rejected]]</f>
        <v>#DIV/0!</v>
      </c>
      <c r="S286" s="8"/>
      <c r="T286" s="8"/>
      <c r="U286" s="8">
        <v>0</v>
      </c>
      <c r="V286" s="8">
        <v>0</v>
      </c>
      <c r="W286" s="8">
        <v>0</v>
      </c>
      <c r="X286" s="8">
        <v>0</v>
      </c>
      <c r="Z286">
        <v>0</v>
      </c>
      <c r="AA286" s="4">
        <v>0</v>
      </c>
      <c r="AB286" s="54" t="e">
        <f>Table1[[#This Row],[ Received by dropbox]]/Table1[[#This Row],[Ballots Returned]]</f>
        <v>#DIV/0!</v>
      </c>
      <c r="AC286" s="54" t="e">
        <f>Table1[[#This Row],[Received by mail]]/Table1[[#This Row],[Ballots Returned]]</f>
        <v>#DIV/0!</v>
      </c>
      <c r="AD286" s="54" t="e">
        <f>Table1[[#This Row],[ Received by Email or Fax]]/Table1[[#This Row],[Ballots Returned]]</f>
        <v>#DIV/0!</v>
      </c>
    </row>
    <row r="287" spans="1:30">
      <c r="A287" s="8" t="s">
        <v>113</v>
      </c>
      <c r="B287" s="19">
        <v>45405</v>
      </c>
      <c r="C287" s="8" t="s">
        <v>258</v>
      </c>
      <c r="D287" s="10">
        <v>2024</v>
      </c>
      <c r="E287" s="8"/>
      <c r="F287" s="8"/>
      <c r="G287" s="8">
        <v>2024</v>
      </c>
      <c r="H287" s="8"/>
      <c r="I287" s="8"/>
      <c r="J287" s="8"/>
      <c r="K287" s="8"/>
      <c r="L287" s="8"/>
      <c r="M287" s="8"/>
      <c r="N287" s="8"/>
      <c r="O287" s="8"/>
      <c r="P287" s="8"/>
      <c r="Q287" s="45"/>
      <c r="R287" s="45" t="e">
        <f>Table1[[#This Row],[Ballots Rejected - Late Postmark]]/Table1[[#This Row],[Ballots Rejected]]</f>
        <v>#DIV/0!</v>
      </c>
      <c r="S287" s="8"/>
      <c r="T287" s="8"/>
      <c r="U287" s="8">
        <v>0</v>
      </c>
      <c r="V287" s="8">
        <v>0</v>
      </c>
      <c r="W287" s="8">
        <v>0</v>
      </c>
      <c r="X287" s="8">
        <v>0</v>
      </c>
      <c r="Z287">
        <v>0</v>
      </c>
      <c r="AA287" s="4">
        <v>0</v>
      </c>
      <c r="AB287" s="54" t="e">
        <f>Table1[[#This Row],[ Received by dropbox]]/Table1[[#This Row],[Ballots Returned]]</f>
        <v>#DIV/0!</v>
      </c>
      <c r="AC287" s="54" t="e">
        <f>Table1[[#This Row],[Received by mail]]/Table1[[#This Row],[Ballots Returned]]</f>
        <v>#DIV/0!</v>
      </c>
      <c r="AD287" s="54" t="e">
        <f>Table1[[#This Row],[ Received by Email or Fax]]/Table1[[#This Row],[Ballots Returned]]</f>
        <v>#DIV/0!</v>
      </c>
    </row>
    <row r="288" spans="1:30">
      <c r="A288" s="8" t="s">
        <v>115</v>
      </c>
      <c r="B288" s="19">
        <v>45405</v>
      </c>
      <c r="C288" s="8" t="s">
        <v>258</v>
      </c>
      <c r="D288" s="10">
        <v>2024</v>
      </c>
      <c r="E288" s="8">
        <v>22021</v>
      </c>
      <c r="F288" s="8">
        <v>1991</v>
      </c>
      <c r="G288" s="8">
        <v>22054</v>
      </c>
      <c r="H288" s="8">
        <v>22696</v>
      </c>
      <c r="I288" s="8">
        <v>8841</v>
      </c>
      <c r="J288" s="8">
        <v>8796</v>
      </c>
      <c r="K288" s="8">
        <v>0</v>
      </c>
      <c r="L288" s="8">
        <v>0</v>
      </c>
      <c r="M288" s="8">
        <v>45</v>
      </c>
      <c r="N288" s="8">
        <v>10</v>
      </c>
      <c r="O288" s="8">
        <v>8</v>
      </c>
      <c r="P288" s="8">
        <v>27</v>
      </c>
      <c r="Q288" s="45">
        <f>P288/I288</f>
        <v>3.0539531727180181E-3</v>
      </c>
      <c r="R288" s="45">
        <f>Table1[[#This Row],[Ballots Rejected - Late Postmark]]/Table1[[#This Row],[Ballots Rejected]]</f>
        <v>0.6</v>
      </c>
      <c r="S288" s="8">
        <v>0</v>
      </c>
      <c r="T288" s="8">
        <v>0</v>
      </c>
      <c r="U288" s="8">
        <v>8825</v>
      </c>
      <c r="V288" s="8">
        <v>8780</v>
      </c>
      <c r="W288" s="8">
        <v>45</v>
      </c>
      <c r="X288" s="8">
        <v>22558</v>
      </c>
      <c r="Y288">
        <v>4926</v>
      </c>
      <c r="Z288">
        <v>3914</v>
      </c>
      <c r="AA288" s="4">
        <v>1</v>
      </c>
      <c r="AB288" s="54">
        <f>Table1[[#This Row],[ Received by dropbox]]/Table1[[#This Row],[Ballots Returned]]</f>
        <v>0.55717678995588737</v>
      </c>
      <c r="AC288" s="54">
        <f>Table1[[#This Row],[Received by mail]]/Table1[[#This Row],[Ballots Returned]]</f>
        <v>0.44271010066734534</v>
      </c>
      <c r="AD288" s="54">
        <f>Table1[[#This Row],[ Received by Email or Fax]]/Table1[[#This Row],[Ballots Returned]]</f>
        <v>1.1310937676733401E-4</v>
      </c>
    </row>
    <row r="289" spans="1:30">
      <c r="A289" s="8" t="s">
        <v>117</v>
      </c>
      <c r="B289" s="19">
        <v>45405</v>
      </c>
      <c r="C289" s="8" t="s">
        <v>258</v>
      </c>
      <c r="D289" s="10">
        <v>2024</v>
      </c>
      <c r="E289" s="8"/>
      <c r="F289" s="8"/>
      <c r="G289" s="8">
        <v>2024</v>
      </c>
      <c r="H289" s="8"/>
      <c r="I289" s="8"/>
      <c r="J289" s="8"/>
      <c r="K289" s="8"/>
      <c r="L289" s="8"/>
      <c r="M289" s="8"/>
      <c r="N289" s="8"/>
      <c r="O289" s="8"/>
      <c r="P289" s="8"/>
      <c r="Q289" s="45"/>
      <c r="R289" s="45" t="e">
        <f>Table1[[#This Row],[Ballots Rejected - Late Postmark]]/Table1[[#This Row],[Ballots Rejected]]</f>
        <v>#DIV/0!</v>
      </c>
      <c r="S289" s="8"/>
      <c r="T289" s="8"/>
      <c r="U289" s="8">
        <v>0</v>
      </c>
      <c r="V289" s="8">
        <v>0</v>
      </c>
      <c r="W289" s="8">
        <v>0</v>
      </c>
      <c r="X289" s="8">
        <v>0</v>
      </c>
      <c r="Z289">
        <v>0</v>
      </c>
      <c r="AA289" s="4">
        <v>0</v>
      </c>
      <c r="AB289" s="54" t="e">
        <f>Table1[[#This Row],[ Received by dropbox]]/Table1[[#This Row],[Ballots Returned]]</f>
        <v>#DIV/0!</v>
      </c>
      <c r="AC289" s="54" t="e">
        <f>Table1[[#This Row],[Received by mail]]/Table1[[#This Row],[Ballots Returned]]</f>
        <v>#DIV/0!</v>
      </c>
      <c r="AD289" s="54" t="e">
        <f>Table1[[#This Row],[ Received by Email or Fax]]/Table1[[#This Row],[Ballots Returned]]</f>
        <v>#DIV/0!</v>
      </c>
    </row>
    <row r="290" spans="1:30">
      <c r="A290" s="8" t="s">
        <v>119</v>
      </c>
      <c r="B290" s="19">
        <v>45405</v>
      </c>
      <c r="C290" s="8" t="s">
        <v>258</v>
      </c>
      <c r="D290" s="10">
        <v>2024</v>
      </c>
      <c r="E290" s="8"/>
      <c r="F290" s="8"/>
      <c r="G290" s="8">
        <v>2024</v>
      </c>
      <c r="H290" s="8"/>
      <c r="I290" s="8"/>
      <c r="J290" s="8"/>
      <c r="K290" s="8"/>
      <c r="L290" s="8"/>
      <c r="M290" s="8"/>
      <c r="N290" s="8"/>
      <c r="O290" s="8"/>
      <c r="P290" s="8"/>
      <c r="Q290" s="45"/>
      <c r="R290" s="45" t="e">
        <f>Table1[[#This Row],[Ballots Rejected - Late Postmark]]/Table1[[#This Row],[Ballots Rejected]]</f>
        <v>#DIV/0!</v>
      </c>
      <c r="S290" s="8"/>
      <c r="T290" s="8"/>
      <c r="U290" s="8">
        <v>0</v>
      </c>
      <c r="V290" s="8">
        <v>0</v>
      </c>
      <c r="W290" s="8">
        <v>0</v>
      </c>
      <c r="X290" s="8">
        <v>0</v>
      </c>
      <c r="Z290">
        <v>0</v>
      </c>
      <c r="AA290" s="4">
        <v>0</v>
      </c>
      <c r="AB290" s="54" t="e">
        <f>Table1[[#This Row],[ Received by dropbox]]/Table1[[#This Row],[Ballots Returned]]</f>
        <v>#DIV/0!</v>
      </c>
      <c r="AC290" s="54" t="e">
        <f>Table1[[#This Row],[Received by mail]]/Table1[[#This Row],[Ballots Returned]]</f>
        <v>#DIV/0!</v>
      </c>
      <c r="AD290" s="54" t="e">
        <f>Table1[[#This Row],[ Received by Email or Fax]]/Table1[[#This Row],[Ballots Returned]]</f>
        <v>#DIV/0!</v>
      </c>
    </row>
    <row r="291" spans="1:30">
      <c r="A291" s="8" t="s">
        <v>121</v>
      </c>
      <c r="B291" s="19">
        <v>45405</v>
      </c>
      <c r="C291" s="8" t="s">
        <v>258</v>
      </c>
      <c r="D291" s="10">
        <v>2024</v>
      </c>
      <c r="E291" s="8">
        <v>29</v>
      </c>
      <c r="F291" s="8">
        <v>5</v>
      </c>
      <c r="G291" s="8">
        <v>2048</v>
      </c>
      <c r="H291" s="8">
        <v>29</v>
      </c>
      <c r="I291" s="8">
        <v>5</v>
      </c>
      <c r="J291" s="8">
        <v>5</v>
      </c>
      <c r="K291" s="8">
        <v>0</v>
      </c>
      <c r="L291" s="8">
        <v>0</v>
      </c>
      <c r="M291" s="8">
        <v>0</v>
      </c>
      <c r="N291" s="8">
        <v>0</v>
      </c>
      <c r="O291" s="8">
        <v>0</v>
      </c>
      <c r="P291" s="8">
        <v>0</v>
      </c>
      <c r="Q291" s="45">
        <f>P291/I291</f>
        <v>0</v>
      </c>
      <c r="R291" s="45" t="e">
        <f>Table1[[#This Row],[Ballots Rejected - Late Postmark]]/Table1[[#This Row],[Ballots Rejected]]</f>
        <v>#DIV/0!</v>
      </c>
      <c r="S291" s="8">
        <v>0</v>
      </c>
      <c r="T291" s="8">
        <v>0</v>
      </c>
      <c r="U291" s="8">
        <v>5</v>
      </c>
      <c r="V291" s="8">
        <v>5</v>
      </c>
      <c r="W291" s="8">
        <v>0</v>
      </c>
      <c r="X291" s="8">
        <v>29</v>
      </c>
      <c r="Y291">
        <v>0</v>
      </c>
      <c r="Z291">
        <v>5</v>
      </c>
      <c r="AA291" s="4">
        <v>0</v>
      </c>
      <c r="AB291" s="54">
        <f>Table1[[#This Row],[ Received by dropbox]]/Table1[[#This Row],[Ballots Returned]]</f>
        <v>0</v>
      </c>
      <c r="AC291" s="54">
        <f>Table1[[#This Row],[Received by mail]]/Table1[[#This Row],[Ballots Returned]]</f>
        <v>1</v>
      </c>
      <c r="AD291" s="54">
        <f>Table1[[#This Row],[ Received by Email or Fax]]/Table1[[#This Row],[Ballots Returned]]</f>
        <v>0</v>
      </c>
    </row>
    <row r="292" spans="1:30">
      <c r="A292" s="8" t="s">
        <v>123</v>
      </c>
      <c r="B292" s="19">
        <v>45405</v>
      </c>
      <c r="C292" s="8" t="s">
        <v>258</v>
      </c>
      <c r="D292" s="10">
        <v>2024</v>
      </c>
      <c r="E292" s="8">
        <v>26057</v>
      </c>
      <c r="F292" s="8">
        <v>3388</v>
      </c>
      <c r="G292" s="8">
        <v>24693</v>
      </c>
      <c r="H292" s="8">
        <v>26300</v>
      </c>
      <c r="I292" s="8">
        <v>8684</v>
      </c>
      <c r="J292" s="8">
        <v>8440</v>
      </c>
      <c r="K292" s="8">
        <v>0</v>
      </c>
      <c r="L292" s="8">
        <v>0</v>
      </c>
      <c r="M292" s="8">
        <v>244</v>
      </c>
      <c r="N292" s="8">
        <v>35</v>
      </c>
      <c r="O292" s="8">
        <v>120</v>
      </c>
      <c r="P292" s="8">
        <v>87</v>
      </c>
      <c r="Q292" s="45">
        <f>P292/I292</f>
        <v>1.0018424689083372E-2</v>
      </c>
      <c r="R292" s="45">
        <f>Table1[[#This Row],[Ballots Rejected - Late Postmark]]/Table1[[#This Row],[Ballots Rejected]]</f>
        <v>0.35655737704918034</v>
      </c>
      <c r="S292" s="8">
        <v>0</v>
      </c>
      <c r="T292" s="8">
        <v>2</v>
      </c>
      <c r="U292" s="8">
        <v>8672</v>
      </c>
      <c r="V292" s="8">
        <v>8428</v>
      </c>
      <c r="W292" s="8">
        <v>244</v>
      </c>
      <c r="X292" s="8">
        <v>26122</v>
      </c>
      <c r="Y292">
        <v>3091</v>
      </c>
      <c r="Z292">
        <v>5593</v>
      </c>
      <c r="AA292" s="4">
        <v>0</v>
      </c>
      <c r="AB292" s="54">
        <f>Table1[[#This Row],[ Received by dropbox]]/Table1[[#This Row],[Ballots Returned]]</f>
        <v>0.3559419622293874</v>
      </c>
      <c r="AC292" s="54">
        <f>Table1[[#This Row],[Received by mail]]/Table1[[#This Row],[Ballots Returned]]</f>
        <v>0.64405803777061266</v>
      </c>
      <c r="AD292" s="54">
        <f>Table1[[#This Row],[ Received by Email or Fax]]/Table1[[#This Row],[Ballots Returned]]</f>
        <v>0</v>
      </c>
    </row>
    <row r="293" spans="1:30">
      <c r="A293" s="8" t="s">
        <v>125</v>
      </c>
      <c r="B293" s="19">
        <v>45405</v>
      </c>
      <c r="C293" s="8" t="s">
        <v>258</v>
      </c>
      <c r="D293" s="10">
        <v>2024</v>
      </c>
      <c r="E293" s="8"/>
      <c r="F293" s="8"/>
      <c r="G293" s="8">
        <v>2024</v>
      </c>
      <c r="H293" s="8"/>
      <c r="I293" s="8"/>
      <c r="J293" s="8"/>
      <c r="K293" s="8"/>
      <c r="L293" s="8"/>
      <c r="M293" s="8"/>
      <c r="N293" s="8"/>
      <c r="O293" s="8"/>
      <c r="P293" s="8"/>
      <c r="Q293" s="45"/>
      <c r="R293" s="45" t="e">
        <f>Table1[[#This Row],[Ballots Rejected - Late Postmark]]/Table1[[#This Row],[Ballots Rejected]]</f>
        <v>#DIV/0!</v>
      </c>
      <c r="S293" s="8"/>
      <c r="T293" s="8"/>
      <c r="U293" s="8">
        <v>0</v>
      </c>
      <c r="V293" s="8">
        <v>0</v>
      </c>
      <c r="W293" s="8">
        <v>0</v>
      </c>
      <c r="X293" s="8">
        <v>0</v>
      </c>
      <c r="Z293">
        <v>0</v>
      </c>
      <c r="AA293" s="4">
        <v>0</v>
      </c>
      <c r="AB293" s="54" t="e">
        <f>Table1[[#This Row],[ Received by dropbox]]/Table1[[#This Row],[Ballots Returned]]</f>
        <v>#DIV/0!</v>
      </c>
      <c r="AC293" s="54" t="e">
        <f>Table1[[#This Row],[Received by mail]]/Table1[[#This Row],[Ballots Returned]]</f>
        <v>#DIV/0!</v>
      </c>
      <c r="AD293" s="54" t="e">
        <f>Table1[[#This Row],[ Received by Email or Fax]]/Table1[[#This Row],[Ballots Returned]]</f>
        <v>#DIV/0!</v>
      </c>
    </row>
    <row r="294" spans="1:30">
      <c r="A294" s="8" t="s">
        <v>127</v>
      </c>
      <c r="B294" s="19">
        <v>45405</v>
      </c>
      <c r="C294" s="8" t="s">
        <v>258</v>
      </c>
      <c r="D294" s="10">
        <v>2024</v>
      </c>
      <c r="E294" s="8"/>
      <c r="F294" s="8"/>
      <c r="G294" s="8">
        <v>2024</v>
      </c>
      <c r="H294" s="8"/>
      <c r="I294" s="8"/>
      <c r="J294" s="8"/>
      <c r="K294" s="8"/>
      <c r="L294" s="8"/>
      <c r="M294" s="8"/>
      <c r="N294" s="8"/>
      <c r="O294" s="8"/>
      <c r="P294" s="8"/>
      <c r="Q294" s="45"/>
      <c r="R294" s="45" t="e">
        <f>Table1[[#This Row],[Ballots Rejected - Late Postmark]]/Table1[[#This Row],[Ballots Rejected]]</f>
        <v>#DIV/0!</v>
      </c>
      <c r="S294" s="8"/>
      <c r="T294" s="8"/>
      <c r="U294" s="8">
        <v>0</v>
      </c>
      <c r="V294" s="8">
        <v>0</v>
      </c>
      <c r="W294" s="8">
        <v>0</v>
      </c>
      <c r="X294" s="8">
        <v>0</v>
      </c>
      <c r="Z294">
        <v>0</v>
      </c>
      <c r="AA294" s="4">
        <v>0</v>
      </c>
      <c r="AB294" s="54" t="e">
        <f>Table1[[#This Row],[ Received by dropbox]]/Table1[[#This Row],[Ballots Returned]]</f>
        <v>#DIV/0!</v>
      </c>
      <c r="AC294" s="54" t="e">
        <f>Table1[[#This Row],[Received by mail]]/Table1[[#This Row],[Ballots Returned]]</f>
        <v>#DIV/0!</v>
      </c>
      <c r="AD294" s="54" t="e">
        <f>Table1[[#This Row],[ Received by Email or Fax]]/Table1[[#This Row],[Ballots Returned]]</f>
        <v>#DIV/0!</v>
      </c>
    </row>
    <row r="295" spans="1:30">
      <c r="A295" s="8" t="s">
        <v>129</v>
      </c>
      <c r="B295" s="19">
        <v>45405</v>
      </c>
      <c r="C295" s="8" t="s">
        <v>258</v>
      </c>
      <c r="D295" s="10">
        <v>2024</v>
      </c>
      <c r="E295" s="8">
        <v>1630</v>
      </c>
      <c r="F295" s="8">
        <v>151</v>
      </c>
      <c r="G295" s="8">
        <v>3503</v>
      </c>
      <c r="H295" s="8">
        <v>1653</v>
      </c>
      <c r="I295" s="8">
        <v>1020</v>
      </c>
      <c r="J295" s="8">
        <v>1010</v>
      </c>
      <c r="K295" s="8">
        <v>0</v>
      </c>
      <c r="L295" s="8">
        <v>0</v>
      </c>
      <c r="M295" s="8">
        <v>10</v>
      </c>
      <c r="N295" s="8">
        <v>1</v>
      </c>
      <c r="O295" s="8">
        <v>2</v>
      </c>
      <c r="P295" s="8">
        <v>7</v>
      </c>
      <c r="Q295" s="45">
        <f t="shared" ref="Q295:Q300" si="10">P295/I295</f>
        <v>6.8627450980392156E-3</v>
      </c>
      <c r="R295" s="45">
        <f>Table1[[#This Row],[Ballots Rejected - Late Postmark]]/Table1[[#This Row],[Ballots Rejected]]</f>
        <v>0.7</v>
      </c>
      <c r="S295" s="8">
        <v>0</v>
      </c>
      <c r="T295" s="8">
        <v>0</v>
      </c>
      <c r="U295" s="8">
        <v>1015</v>
      </c>
      <c r="V295" s="8">
        <v>1005</v>
      </c>
      <c r="W295" s="8">
        <v>10</v>
      </c>
      <c r="X295" s="8">
        <v>1631</v>
      </c>
      <c r="Y295">
        <v>267</v>
      </c>
      <c r="Z295">
        <v>752</v>
      </c>
      <c r="AA295" s="4">
        <v>1</v>
      </c>
      <c r="AB295" s="54">
        <f>Table1[[#This Row],[ Received by dropbox]]/Table1[[#This Row],[Ballots Returned]]</f>
        <v>0.26176470588235295</v>
      </c>
      <c r="AC295" s="54">
        <f>Table1[[#This Row],[Received by mail]]/Table1[[#This Row],[Ballots Returned]]</f>
        <v>0.73725490196078436</v>
      </c>
      <c r="AD295" s="54">
        <f>Table1[[#This Row],[ Received by Email or Fax]]/Table1[[#This Row],[Ballots Returned]]</f>
        <v>9.8039215686274508E-4</v>
      </c>
    </row>
    <row r="296" spans="1:30">
      <c r="A296" s="8" t="s">
        <v>131</v>
      </c>
      <c r="B296" s="19">
        <v>45405</v>
      </c>
      <c r="C296" s="8" t="s">
        <v>258</v>
      </c>
      <c r="D296" s="10">
        <v>2024</v>
      </c>
      <c r="E296" s="8">
        <v>141642</v>
      </c>
      <c r="F296" s="8">
        <v>15255</v>
      </c>
      <c r="G296" s="8">
        <v>128411</v>
      </c>
      <c r="H296" s="8">
        <v>145008</v>
      </c>
      <c r="I296" s="8">
        <v>42383</v>
      </c>
      <c r="J296" s="8">
        <v>41730</v>
      </c>
      <c r="K296" s="8">
        <v>0</v>
      </c>
      <c r="L296" s="8">
        <v>0</v>
      </c>
      <c r="M296" s="8">
        <v>653</v>
      </c>
      <c r="N296" s="8">
        <v>83</v>
      </c>
      <c r="O296" s="8">
        <v>198</v>
      </c>
      <c r="P296" s="8">
        <v>369</v>
      </c>
      <c r="Q296" s="45">
        <f t="shared" si="10"/>
        <v>8.7063209305617822E-3</v>
      </c>
      <c r="R296" s="45">
        <f>Table1[[#This Row],[Ballots Rejected - Late Postmark]]/Table1[[#This Row],[Ballots Rejected]]</f>
        <v>0.56508422664624813</v>
      </c>
      <c r="S296" s="8">
        <v>0</v>
      </c>
      <c r="T296" s="8">
        <v>3</v>
      </c>
      <c r="U296" s="8">
        <v>42127</v>
      </c>
      <c r="V296" s="8">
        <v>41476</v>
      </c>
      <c r="W296" s="8">
        <v>651</v>
      </c>
      <c r="X296" s="8">
        <v>142812</v>
      </c>
      <c r="Y296">
        <v>19226</v>
      </c>
      <c r="Z296">
        <v>23116</v>
      </c>
      <c r="AA296" s="4">
        <v>41</v>
      </c>
      <c r="AB296" s="54">
        <f>Table1[[#This Row],[ Received by dropbox]]/Table1[[#This Row],[Ballots Returned]]</f>
        <v>0.45362527428450083</v>
      </c>
      <c r="AC296" s="54">
        <f>Table1[[#This Row],[Received by mail]]/Table1[[#This Row],[Ballots Returned]]</f>
        <v>0.5454073567232145</v>
      </c>
      <c r="AD296" s="54">
        <f>Table1[[#This Row],[ Received by Email or Fax]]/Table1[[#This Row],[Ballots Returned]]</f>
        <v>9.6736899228464239E-4</v>
      </c>
    </row>
    <row r="297" spans="1:30">
      <c r="A297" s="8" t="s">
        <v>133</v>
      </c>
      <c r="B297" s="19">
        <v>45405</v>
      </c>
      <c r="C297" s="8" t="s">
        <v>258</v>
      </c>
      <c r="D297" s="10">
        <v>2024</v>
      </c>
      <c r="E297" s="8">
        <v>47970</v>
      </c>
      <c r="F297" s="8">
        <v>6007</v>
      </c>
      <c r="G297" s="8">
        <v>43987</v>
      </c>
      <c r="H297" s="8">
        <v>49210</v>
      </c>
      <c r="I297" s="8">
        <v>18261</v>
      </c>
      <c r="J297" s="8">
        <v>18135</v>
      </c>
      <c r="K297" s="8">
        <v>0</v>
      </c>
      <c r="L297" s="8">
        <v>0</v>
      </c>
      <c r="M297" s="8">
        <v>126</v>
      </c>
      <c r="N297" s="8">
        <v>47</v>
      </c>
      <c r="O297" s="8">
        <v>68</v>
      </c>
      <c r="P297" s="8">
        <v>0</v>
      </c>
      <c r="Q297" s="45">
        <f t="shared" si="10"/>
        <v>0</v>
      </c>
      <c r="R297" s="45">
        <f>Table1[[#This Row],[Ballots Rejected - Late Postmark]]/Table1[[#This Row],[Ballots Rejected]]</f>
        <v>0</v>
      </c>
      <c r="S297" s="8">
        <v>0</v>
      </c>
      <c r="T297" s="8">
        <v>11</v>
      </c>
      <c r="U297" s="8">
        <v>17895</v>
      </c>
      <c r="V297" s="8">
        <v>17773</v>
      </c>
      <c r="W297" s="8">
        <v>122</v>
      </c>
      <c r="X297" s="8">
        <v>44585</v>
      </c>
      <c r="Y297">
        <v>9166</v>
      </c>
      <c r="Z297">
        <v>9066</v>
      </c>
      <c r="AA297" s="4">
        <v>29</v>
      </c>
      <c r="AB297" s="54">
        <f>Table1[[#This Row],[ Received by dropbox]]/Table1[[#This Row],[Ballots Returned]]</f>
        <v>0.50194403373309238</v>
      </c>
      <c r="AC297" s="54">
        <f>Table1[[#This Row],[Received by mail]]/Table1[[#This Row],[Ballots Returned]]</f>
        <v>0.49646788237226874</v>
      </c>
      <c r="AD297" s="54">
        <f>Table1[[#This Row],[ Received by Email or Fax]]/Table1[[#This Row],[Ballots Returned]]</f>
        <v>1.5880838946388477E-3</v>
      </c>
    </row>
    <row r="298" spans="1:30">
      <c r="A298" s="8" t="s">
        <v>135</v>
      </c>
      <c r="B298" s="19">
        <v>45405</v>
      </c>
      <c r="C298" s="8" t="s">
        <v>258</v>
      </c>
      <c r="D298" s="10">
        <v>2024</v>
      </c>
      <c r="E298" s="8">
        <v>29651</v>
      </c>
      <c r="F298" s="8">
        <v>3990</v>
      </c>
      <c r="G298" s="8">
        <v>27685</v>
      </c>
      <c r="H298" s="8">
        <v>30016</v>
      </c>
      <c r="I298" s="8">
        <v>9634</v>
      </c>
      <c r="J298" s="8">
        <v>9477</v>
      </c>
      <c r="K298" s="8">
        <v>1</v>
      </c>
      <c r="L298" s="8">
        <v>1</v>
      </c>
      <c r="M298" s="8">
        <v>156</v>
      </c>
      <c r="N298" s="8">
        <v>43</v>
      </c>
      <c r="O298" s="8">
        <v>58</v>
      </c>
      <c r="P298" s="8">
        <v>52</v>
      </c>
      <c r="Q298" s="45">
        <f t="shared" si="10"/>
        <v>5.3975503425368488E-3</v>
      </c>
      <c r="R298" s="45">
        <f>Table1[[#This Row],[Ballots Rejected - Late Postmark]]/Table1[[#This Row],[Ballots Rejected]]</f>
        <v>0.33333333333333331</v>
      </c>
      <c r="S298" s="8">
        <v>0</v>
      </c>
      <c r="T298" s="8">
        <v>3</v>
      </c>
      <c r="U298" s="8">
        <v>9624</v>
      </c>
      <c r="V298" s="8">
        <v>9467</v>
      </c>
      <c r="W298" s="8">
        <v>156</v>
      </c>
      <c r="X298" s="8">
        <v>29756</v>
      </c>
      <c r="Y298">
        <v>5551</v>
      </c>
      <c r="Z298">
        <v>4080</v>
      </c>
      <c r="AA298" s="4">
        <v>3</v>
      </c>
      <c r="AB298" s="54">
        <f>Table1[[#This Row],[ Received by dropbox]]/Table1[[#This Row],[Ballots Returned]]</f>
        <v>0.5761884990658086</v>
      </c>
      <c r="AC298" s="54">
        <f>Table1[[#This Row],[Received by mail]]/Table1[[#This Row],[Ballots Returned]]</f>
        <v>0.42350010379904507</v>
      </c>
      <c r="AD298" s="54">
        <f>Table1[[#This Row],[ Received by Email or Fax]]/Table1[[#This Row],[Ballots Returned]]</f>
        <v>3.1139713514635666E-4</v>
      </c>
    </row>
    <row r="299" spans="1:30">
      <c r="A299" s="8" t="s">
        <v>137</v>
      </c>
      <c r="B299" s="19">
        <v>45405</v>
      </c>
      <c r="C299" s="8" t="s">
        <v>258</v>
      </c>
      <c r="D299" s="10">
        <v>2024</v>
      </c>
      <c r="E299" s="8">
        <v>247</v>
      </c>
      <c r="F299" s="8">
        <v>28</v>
      </c>
      <c r="G299" s="8">
        <v>2243</v>
      </c>
      <c r="H299" s="8">
        <v>250</v>
      </c>
      <c r="I299" s="8">
        <v>129</v>
      </c>
      <c r="J299" s="8">
        <v>124</v>
      </c>
      <c r="K299" s="8">
        <v>0</v>
      </c>
      <c r="L299" s="8">
        <v>0</v>
      </c>
      <c r="M299" s="8">
        <v>5</v>
      </c>
      <c r="N299" s="8">
        <v>0</v>
      </c>
      <c r="O299" s="8">
        <v>0</v>
      </c>
      <c r="P299" s="8">
        <v>1</v>
      </c>
      <c r="Q299" s="45">
        <f t="shared" si="10"/>
        <v>7.7519379844961239E-3</v>
      </c>
      <c r="R299" s="45">
        <f>Table1[[#This Row],[Ballots Rejected - Late Postmark]]/Table1[[#This Row],[Ballots Rejected]]</f>
        <v>0.2</v>
      </c>
      <c r="S299" s="8">
        <v>0</v>
      </c>
      <c r="T299" s="8">
        <v>4</v>
      </c>
      <c r="U299" s="8">
        <v>129</v>
      </c>
      <c r="V299" s="8">
        <v>124</v>
      </c>
      <c r="W299" s="8">
        <v>5</v>
      </c>
      <c r="X299" s="8">
        <v>247</v>
      </c>
      <c r="Y299">
        <v>45</v>
      </c>
      <c r="Z299">
        <v>84</v>
      </c>
      <c r="AA299" s="4">
        <v>0</v>
      </c>
      <c r="AB299" s="54">
        <f>Table1[[#This Row],[ Received by dropbox]]/Table1[[#This Row],[Ballots Returned]]</f>
        <v>0.34883720930232559</v>
      </c>
      <c r="AC299" s="54">
        <f>Table1[[#This Row],[Received by mail]]/Table1[[#This Row],[Ballots Returned]]</f>
        <v>0.65116279069767447</v>
      </c>
      <c r="AD299" s="54">
        <f>Table1[[#This Row],[ Received by Email or Fax]]/Table1[[#This Row],[Ballots Returned]]</f>
        <v>0</v>
      </c>
    </row>
    <row r="300" spans="1:30">
      <c r="A300" s="8" t="s">
        <v>139</v>
      </c>
      <c r="B300" s="19">
        <v>45405</v>
      </c>
      <c r="C300" s="8" t="s">
        <v>258</v>
      </c>
      <c r="D300" s="10">
        <v>2024</v>
      </c>
      <c r="E300" s="8">
        <v>3798</v>
      </c>
      <c r="F300" s="8">
        <v>333</v>
      </c>
      <c r="G300" s="8">
        <v>5489</v>
      </c>
      <c r="H300" s="8">
        <v>3852</v>
      </c>
      <c r="I300" s="8">
        <v>1895</v>
      </c>
      <c r="J300" s="8">
        <v>1861</v>
      </c>
      <c r="K300" s="8">
        <v>0</v>
      </c>
      <c r="L300" s="8">
        <v>0</v>
      </c>
      <c r="M300" s="8">
        <v>34</v>
      </c>
      <c r="N300" s="8">
        <v>1</v>
      </c>
      <c r="O300" s="8">
        <v>14</v>
      </c>
      <c r="P300" s="8">
        <v>19</v>
      </c>
      <c r="Q300" s="45">
        <f t="shared" si="10"/>
        <v>1.0026385224274407E-2</v>
      </c>
      <c r="R300" s="45">
        <f>Table1[[#This Row],[Ballots Rejected - Late Postmark]]/Table1[[#This Row],[Ballots Rejected]]</f>
        <v>0.55882352941176472</v>
      </c>
      <c r="S300" s="8">
        <v>0</v>
      </c>
      <c r="T300" s="8">
        <v>0</v>
      </c>
      <c r="U300" s="8">
        <v>1890</v>
      </c>
      <c r="V300" s="8">
        <v>1856</v>
      </c>
      <c r="W300" s="8">
        <v>34</v>
      </c>
      <c r="X300" s="8">
        <v>3811</v>
      </c>
      <c r="Y300">
        <v>829</v>
      </c>
      <c r="Z300">
        <v>1065</v>
      </c>
      <c r="AA300" s="4">
        <v>1</v>
      </c>
      <c r="AB300" s="54">
        <f>Table1[[#This Row],[ Received by dropbox]]/Table1[[#This Row],[Ballots Returned]]</f>
        <v>0.43746701846965697</v>
      </c>
      <c r="AC300" s="54">
        <f>Table1[[#This Row],[Received by mail]]/Table1[[#This Row],[Ballots Returned]]</f>
        <v>0.56200527704485492</v>
      </c>
      <c r="AD300" s="54">
        <f>Table1[[#This Row],[ Received by Email or Fax]]/Table1[[#This Row],[Ballots Returned]]</f>
        <v>5.2770448548812663E-4</v>
      </c>
    </row>
    <row r="301" spans="1:30">
      <c r="A301" s="8" t="s">
        <v>141</v>
      </c>
      <c r="B301" s="19">
        <v>45405</v>
      </c>
      <c r="C301" s="8" t="s">
        <v>258</v>
      </c>
      <c r="D301" s="10">
        <v>2024</v>
      </c>
      <c r="E301" s="8"/>
      <c r="F301" s="8"/>
      <c r="G301" s="8">
        <v>2024</v>
      </c>
      <c r="H301" s="8"/>
      <c r="I301" s="8"/>
      <c r="J301" s="8"/>
      <c r="K301" s="8"/>
      <c r="L301" s="8"/>
      <c r="M301" s="8"/>
      <c r="N301" s="8"/>
      <c r="O301" s="8"/>
      <c r="P301" s="8"/>
      <c r="Q301" s="45"/>
      <c r="R301" s="45" t="e">
        <f>Table1[[#This Row],[Ballots Rejected - Late Postmark]]/Table1[[#This Row],[Ballots Rejected]]</f>
        <v>#DIV/0!</v>
      </c>
      <c r="S301" s="8"/>
      <c r="T301" s="8"/>
      <c r="U301" s="8">
        <v>0</v>
      </c>
      <c r="V301" s="8">
        <v>0</v>
      </c>
      <c r="W301" s="8">
        <v>0</v>
      </c>
      <c r="X301" s="8">
        <v>0</v>
      </c>
      <c r="Z301">
        <v>0</v>
      </c>
      <c r="AA301" s="4">
        <v>0</v>
      </c>
      <c r="AB301" s="54" t="e">
        <f>Table1[[#This Row],[ Received by dropbox]]/Table1[[#This Row],[Ballots Returned]]</f>
        <v>#DIV/0!</v>
      </c>
      <c r="AC301" s="54" t="e">
        <f>Table1[[#This Row],[Received by mail]]/Table1[[#This Row],[Ballots Returned]]</f>
        <v>#DIV/0!</v>
      </c>
      <c r="AD301" s="54" t="e">
        <f>Table1[[#This Row],[ Received by Email or Fax]]/Table1[[#This Row],[Ballots Returned]]</f>
        <v>#DIV/0!</v>
      </c>
    </row>
    <row r="302" spans="1:30">
      <c r="A302" s="8" t="s">
        <v>143</v>
      </c>
      <c r="B302" s="19">
        <v>45405</v>
      </c>
      <c r="C302" s="8" t="s">
        <v>258</v>
      </c>
      <c r="D302" s="10">
        <v>2024</v>
      </c>
      <c r="E302" s="8">
        <v>4606</v>
      </c>
      <c r="F302" s="8">
        <v>378</v>
      </c>
      <c r="G302" s="8">
        <v>6252</v>
      </c>
      <c r="H302" s="8">
        <v>4640</v>
      </c>
      <c r="I302" s="8">
        <v>1601</v>
      </c>
      <c r="J302" s="8">
        <v>1579</v>
      </c>
      <c r="K302" s="8">
        <v>0</v>
      </c>
      <c r="L302" s="8">
        <v>0</v>
      </c>
      <c r="M302" s="8">
        <v>22</v>
      </c>
      <c r="N302" s="8">
        <v>4</v>
      </c>
      <c r="O302" s="8">
        <v>1</v>
      </c>
      <c r="P302" s="8">
        <v>14</v>
      </c>
      <c r="Q302" s="45">
        <f>P302/I302</f>
        <v>8.7445346658338533E-3</v>
      </c>
      <c r="R302" s="45">
        <f>Table1[[#This Row],[Ballots Rejected - Late Postmark]]/Table1[[#This Row],[Ballots Rejected]]</f>
        <v>0.63636363636363635</v>
      </c>
      <c r="S302" s="8">
        <v>0</v>
      </c>
      <c r="T302" s="8">
        <v>3</v>
      </c>
      <c r="U302" s="8">
        <v>1595</v>
      </c>
      <c r="V302" s="8">
        <v>1573</v>
      </c>
      <c r="W302" s="8">
        <v>22</v>
      </c>
      <c r="X302" s="8">
        <v>4582</v>
      </c>
      <c r="Y302">
        <v>821</v>
      </c>
      <c r="Z302">
        <v>779</v>
      </c>
      <c r="AA302" s="4">
        <v>1</v>
      </c>
      <c r="AB302" s="54">
        <f>Table1[[#This Row],[ Received by dropbox]]/Table1[[#This Row],[Ballots Returned]]</f>
        <v>0.51280449718925669</v>
      </c>
      <c r="AC302" s="54">
        <f>Table1[[#This Row],[Received by mail]]/Table1[[#This Row],[Ballots Returned]]</f>
        <v>0.48657089319175517</v>
      </c>
      <c r="AD302" s="54">
        <f>Table1[[#This Row],[ Received by Email or Fax]]/Table1[[#This Row],[Ballots Returned]]</f>
        <v>6.2460961898813238E-4</v>
      </c>
    </row>
    <row r="303" spans="1:30">
      <c r="A303" s="8" t="s">
        <v>145</v>
      </c>
      <c r="B303" s="19">
        <v>45405</v>
      </c>
      <c r="C303" s="8" t="s">
        <v>258</v>
      </c>
      <c r="D303" s="10">
        <v>2024</v>
      </c>
      <c r="E303" s="8">
        <v>1519</v>
      </c>
      <c r="F303" s="8">
        <v>135</v>
      </c>
      <c r="G303" s="8">
        <v>3408</v>
      </c>
      <c r="H303" s="8">
        <v>1534</v>
      </c>
      <c r="I303" s="8">
        <v>642</v>
      </c>
      <c r="J303" s="8">
        <v>604</v>
      </c>
      <c r="K303" s="8">
        <v>2</v>
      </c>
      <c r="L303" s="8">
        <v>0</v>
      </c>
      <c r="M303" s="8">
        <v>36</v>
      </c>
      <c r="N303" s="8">
        <v>2</v>
      </c>
      <c r="O303" s="8">
        <v>4</v>
      </c>
      <c r="P303" s="8">
        <v>12</v>
      </c>
      <c r="Q303" s="45">
        <f>P303/I303</f>
        <v>1.8691588785046728E-2</v>
      </c>
      <c r="R303" s="45">
        <f>Table1[[#This Row],[Ballots Rejected - Late Postmark]]/Table1[[#This Row],[Ballots Rejected]]</f>
        <v>0.33333333333333331</v>
      </c>
      <c r="S303" s="8">
        <v>0</v>
      </c>
      <c r="T303" s="8">
        <v>18</v>
      </c>
      <c r="U303" s="8">
        <v>641</v>
      </c>
      <c r="V303" s="8">
        <v>603</v>
      </c>
      <c r="W303" s="8">
        <v>36</v>
      </c>
      <c r="X303" s="8">
        <v>1526</v>
      </c>
      <c r="Y303">
        <v>114</v>
      </c>
      <c r="Z303">
        <v>528</v>
      </c>
      <c r="AA303" s="4">
        <v>0</v>
      </c>
      <c r="AB303" s="54">
        <f>Table1[[#This Row],[ Received by dropbox]]/Table1[[#This Row],[Ballots Returned]]</f>
        <v>0.17757009345794392</v>
      </c>
      <c r="AC303" s="54">
        <f>Table1[[#This Row],[Received by mail]]/Table1[[#This Row],[Ballots Returned]]</f>
        <v>0.82242990654205606</v>
      </c>
      <c r="AD303" s="54">
        <f>Table1[[#This Row],[ Received by Email or Fax]]/Table1[[#This Row],[Ballots Returned]]</f>
        <v>0</v>
      </c>
    </row>
    <row r="304" spans="1:30">
      <c r="A304" s="8" t="s">
        <v>147</v>
      </c>
      <c r="B304" s="19">
        <v>45405</v>
      </c>
      <c r="C304" s="8" t="s">
        <v>258</v>
      </c>
      <c r="D304" s="10">
        <v>2024</v>
      </c>
      <c r="E304" s="8"/>
      <c r="F304" s="8"/>
      <c r="G304" s="8">
        <v>2024</v>
      </c>
      <c r="H304" s="8"/>
      <c r="I304" s="8"/>
      <c r="J304" s="8"/>
      <c r="K304" s="8"/>
      <c r="L304" s="8"/>
      <c r="M304" s="8"/>
      <c r="N304" s="8"/>
      <c r="O304" s="8"/>
      <c r="P304" s="8"/>
      <c r="Q304" s="45"/>
      <c r="R304" s="45" t="e">
        <f>Table1[[#This Row],[Ballots Rejected - Late Postmark]]/Table1[[#This Row],[Ballots Rejected]]</f>
        <v>#DIV/0!</v>
      </c>
      <c r="S304" s="8"/>
      <c r="T304" s="8"/>
      <c r="U304" s="8">
        <v>0</v>
      </c>
      <c r="V304" s="8">
        <v>0</v>
      </c>
      <c r="W304" s="8">
        <v>0</v>
      </c>
      <c r="X304" s="8">
        <v>0</v>
      </c>
      <c r="Z304">
        <v>0</v>
      </c>
      <c r="AA304" s="4">
        <v>0</v>
      </c>
      <c r="AB304" s="54" t="e">
        <f>Table1[[#This Row],[ Received by dropbox]]/Table1[[#This Row],[Ballots Returned]]</f>
        <v>#DIV/0!</v>
      </c>
      <c r="AC304" s="54" t="e">
        <f>Table1[[#This Row],[Received by mail]]/Table1[[#This Row],[Ballots Returned]]</f>
        <v>#DIV/0!</v>
      </c>
      <c r="AD304" s="54" t="e">
        <f>Table1[[#This Row],[ Received by Email or Fax]]/Table1[[#This Row],[Ballots Returned]]</f>
        <v>#DIV/0!</v>
      </c>
    </row>
    <row r="305" spans="1:30">
      <c r="A305" s="8" t="s">
        <v>149</v>
      </c>
      <c r="B305" s="19">
        <v>45405</v>
      </c>
      <c r="C305" s="8" t="s">
        <v>258</v>
      </c>
      <c r="D305" s="10">
        <v>2024</v>
      </c>
      <c r="E305" s="8"/>
      <c r="F305" s="8"/>
      <c r="G305" s="8">
        <v>2024</v>
      </c>
      <c r="H305" s="8"/>
      <c r="I305" s="8"/>
      <c r="J305" s="8"/>
      <c r="K305" s="8"/>
      <c r="L305" s="8"/>
      <c r="M305" s="8"/>
      <c r="N305" s="8"/>
      <c r="O305" s="8"/>
      <c r="P305" s="8"/>
      <c r="Q305" s="45"/>
      <c r="R305" s="45" t="e">
        <f>Table1[[#This Row],[Ballots Rejected - Late Postmark]]/Table1[[#This Row],[Ballots Rejected]]</f>
        <v>#DIV/0!</v>
      </c>
      <c r="S305" s="8"/>
      <c r="T305" s="8"/>
      <c r="U305" s="8">
        <v>0</v>
      </c>
      <c r="V305" s="8">
        <v>0</v>
      </c>
      <c r="W305" s="8">
        <v>0</v>
      </c>
      <c r="X305" s="8">
        <v>0</v>
      </c>
      <c r="Z305">
        <v>0</v>
      </c>
      <c r="AA305" s="4">
        <v>0</v>
      </c>
      <c r="AB305" s="54" t="e">
        <f>Table1[[#This Row],[ Received by dropbox]]/Table1[[#This Row],[Ballots Returned]]</f>
        <v>#DIV/0!</v>
      </c>
      <c r="AC305" s="54" t="e">
        <f>Table1[[#This Row],[Received by mail]]/Table1[[#This Row],[Ballots Returned]]</f>
        <v>#DIV/0!</v>
      </c>
      <c r="AD305" s="54" t="e">
        <f>Table1[[#This Row],[ Received by Email or Fax]]/Table1[[#This Row],[Ballots Returned]]</f>
        <v>#DIV/0!</v>
      </c>
    </row>
    <row r="306" spans="1:30">
      <c r="A306" s="8" t="s">
        <v>151</v>
      </c>
      <c r="B306" s="19">
        <v>45405</v>
      </c>
      <c r="C306" s="8" t="s">
        <v>258</v>
      </c>
      <c r="D306" s="10">
        <v>2024</v>
      </c>
      <c r="E306" s="8">
        <v>217264</v>
      </c>
      <c r="F306" s="8">
        <v>27084</v>
      </c>
      <c r="G306" s="8">
        <v>192204</v>
      </c>
      <c r="H306" s="8">
        <v>220949</v>
      </c>
      <c r="I306" s="8">
        <v>48904</v>
      </c>
      <c r="J306" s="8">
        <v>48170</v>
      </c>
      <c r="K306" s="8">
        <v>11</v>
      </c>
      <c r="L306" s="8">
        <v>0</v>
      </c>
      <c r="M306" s="8">
        <v>723</v>
      </c>
      <c r="N306" s="8">
        <v>43</v>
      </c>
      <c r="O306" s="8">
        <v>37</v>
      </c>
      <c r="P306" s="8">
        <v>628</v>
      </c>
      <c r="Q306" s="45">
        <f>P306/I306</f>
        <v>1.2841485359070832E-2</v>
      </c>
      <c r="R306" s="45">
        <f>Table1[[#This Row],[Ballots Rejected - Late Postmark]]/Table1[[#This Row],[Ballots Rejected]]</f>
        <v>0.86860304287690182</v>
      </c>
      <c r="S306" s="8">
        <v>0</v>
      </c>
      <c r="T306" s="8">
        <v>15</v>
      </c>
      <c r="U306" s="8">
        <v>48598</v>
      </c>
      <c r="V306" s="8">
        <v>47867</v>
      </c>
      <c r="W306" s="8">
        <v>720</v>
      </c>
      <c r="X306" s="8">
        <v>216807</v>
      </c>
      <c r="Y306">
        <v>18351</v>
      </c>
      <c r="Z306">
        <v>30522</v>
      </c>
      <c r="AA306" s="4">
        <v>31</v>
      </c>
      <c r="AB306" s="54">
        <f>Table1[[#This Row],[ Received by dropbox]]/Table1[[#This Row],[Ballots Returned]]</f>
        <v>0.37524537870112873</v>
      </c>
      <c r="AC306" s="54">
        <f>Table1[[#This Row],[Received by mail]]/Table1[[#This Row],[Ballots Returned]]</f>
        <v>0.62412072632095539</v>
      </c>
      <c r="AD306" s="54">
        <f>Table1[[#This Row],[ Received by Email or Fax]]/Table1[[#This Row],[Ballots Returned]]</f>
        <v>6.3389497791591694E-4</v>
      </c>
    </row>
    <row r="307" spans="1:30">
      <c r="A307" s="8" t="s">
        <v>153</v>
      </c>
      <c r="B307" s="19">
        <v>45405</v>
      </c>
      <c r="C307" s="8" t="s">
        <v>258</v>
      </c>
      <c r="D307" s="10">
        <v>2024</v>
      </c>
      <c r="E307" s="8">
        <v>4707</v>
      </c>
      <c r="F307" s="8">
        <v>360</v>
      </c>
      <c r="G307" s="8">
        <v>6371</v>
      </c>
      <c r="H307" s="8">
        <v>4765</v>
      </c>
      <c r="I307" s="8">
        <v>1980</v>
      </c>
      <c r="J307" s="8">
        <v>1903</v>
      </c>
      <c r="K307" s="8">
        <v>0</v>
      </c>
      <c r="L307" s="8">
        <v>0</v>
      </c>
      <c r="M307" s="8">
        <v>77</v>
      </c>
      <c r="N307" s="8">
        <v>8</v>
      </c>
      <c r="O307" s="8">
        <v>1</v>
      </c>
      <c r="P307" s="8">
        <v>68</v>
      </c>
      <c r="Q307" s="45">
        <f>P307/I307</f>
        <v>3.4343434343434343E-2</v>
      </c>
      <c r="R307" s="45">
        <f>Table1[[#This Row],[Ballots Rejected - Late Postmark]]/Table1[[#This Row],[Ballots Rejected]]</f>
        <v>0.88311688311688308</v>
      </c>
      <c r="S307" s="8">
        <v>0</v>
      </c>
      <c r="T307" s="8">
        <v>0</v>
      </c>
      <c r="U307" s="8">
        <v>1969</v>
      </c>
      <c r="V307" s="8">
        <v>1892</v>
      </c>
      <c r="W307" s="8">
        <v>77</v>
      </c>
      <c r="X307" s="8">
        <v>4642</v>
      </c>
      <c r="Y307">
        <v>645</v>
      </c>
      <c r="Z307">
        <v>1331</v>
      </c>
      <c r="AA307" s="4">
        <v>4</v>
      </c>
      <c r="AB307" s="54">
        <f>Table1[[#This Row],[ Received by dropbox]]/Table1[[#This Row],[Ballots Returned]]</f>
        <v>0.32575757575757575</v>
      </c>
      <c r="AC307" s="54">
        <f>Table1[[#This Row],[Received by mail]]/Table1[[#This Row],[Ballots Returned]]</f>
        <v>0.67222222222222228</v>
      </c>
      <c r="AD307" s="54">
        <f>Table1[[#This Row],[ Received by Email or Fax]]/Table1[[#This Row],[Ballots Returned]]</f>
        <v>2.0202020202020202E-3</v>
      </c>
    </row>
    <row r="308" spans="1:30">
      <c r="A308" s="8" t="s">
        <v>155</v>
      </c>
      <c r="B308" s="19">
        <v>45405</v>
      </c>
      <c r="C308" s="8" t="s">
        <v>258</v>
      </c>
      <c r="D308" s="10">
        <v>2024</v>
      </c>
      <c r="E308" s="8">
        <v>85647</v>
      </c>
      <c r="F308" s="8">
        <v>7733</v>
      </c>
      <c r="G308" s="8">
        <v>79938</v>
      </c>
      <c r="H308" s="8">
        <v>87730</v>
      </c>
      <c r="I308" s="8">
        <v>28637</v>
      </c>
      <c r="J308" s="8">
        <v>28318</v>
      </c>
      <c r="K308" s="8">
        <v>0</v>
      </c>
      <c r="L308" s="8">
        <v>0</v>
      </c>
      <c r="M308" s="8">
        <v>319</v>
      </c>
      <c r="N308" s="8">
        <v>47</v>
      </c>
      <c r="O308" s="8">
        <v>69</v>
      </c>
      <c r="P308" s="8">
        <v>203</v>
      </c>
      <c r="Q308" s="45">
        <f>P308/I308</f>
        <v>7.0887313615252993E-3</v>
      </c>
      <c r="R308" s="45">
        <f>Table1[[#This Row],[Ballots Rejected - Late Postmark]]/Table1[[#This Row],[Ballots Rejected]]</f>
        <v>0.63636363636363635</v>
      </c>
      <c r="S308" s="8">
        <v>0</v>
      </c>
      <c r="T308" s="8">
        <v>0</v>
      </c>
      <c r="U308" s="8">
        <v>28466</v>
      </c>
      <c r="V308" s="8">
        <v>28148</v>
      </c>
      <c r="W308" s="8">
        <v>318</v>
      </c>
      <c r="X308" s="8">
        <v>85772</v>
      </c>
      <c r="Y308">
        <v>14780</v>
      </c>
      <c r="Z308">
        <v>13841</v>
      </c>
      <c r="AA308" s="4">
        <v>16</v>
      </c>
      <c r="AB308" s="54">
        <f>Table1[[#This Row],[ Received by dropbox]]/Table1[[#This Row],[Ballots Returned]]</f>
        <v>0.51611551489331986</v>
      </c>
      <c r="AC308" s="54">
        <f>Table1[[#This Row],[Received by mail]]/Table1[[#This Row],[Ballots Returned]]</f>
        <v>0.48332576736389987</v>
      </c>
      <c r="AD308" s="54">
        <f>Table1[[#This Row],[ Received by Email or Fax]]/Table1[[#This Row],[Ballots Returned]]</f>
        <v>5.5871774278031916E-4</v>
      </c>
    </row>
    <row r="309" spans="1:30">
      <c r="A309" s="8" t="s">
        <v>157</v>
      </c>
      <c r="B309" s="19">
        <v>45405</v>
      </c>
      <c r="C309" s="8" t="s">
        <v>258</v>
      </c>
      <c r="D309" s="10">
        <v>2024</v>
      </c>
      <c r="E309" s="8"/>
      <c r="F309" s="8"/>
      <c r="G309" s="8">
        <v>2024</v>
      </c>
      <c r="H309" s="8"/>
      <c r="I309" s="8"/>
      <c r="J309" s="8"/>
      <c r="K309" s="8"/>
      <c r="L309" s="8"/>
      <c r="M309" s="8"/>
      <c r="N309" s="8"/>
      <c r="O309" s="8"/>
      <c r="P309" s="8"/>
      <c r="Q309" s="45"/>
      <c r="R309" s="45" t="e">
        <f>Table1[[#This Row],[Ballots Rejected - Late Postmark]]/Table1[[#This Row],[Ballots Rejected]]</f>
        <v>#DIV/0!</v>
      </c>
      <c r="S309" s="8"/>
      <c r="T309" s="8"/>
      <c r="U309" s="8">
        <v>0</v>
      </c>
      <c r="V309" s="8">
        <v>0</v>
      </c>
      <c r="W309" s="8">
        <v>0</v>
      </c>
      <c r="X309" s="8">
        <v>0</v>
      </c>
      <c r="Z309">
        <v>0</v>
      </c>
      <c r="AA309" s="4">
        <v>0</v>
      </c>
      <c r="AB309" s="54" t="e">
        <f>Table1[[#This Row],[ Received by dropbox]]/Table1[[#This Row],[Ballots Returned]]</f>
        <v>#DIV/0!</v>
      </c>
      <c r="AC309" s="54" t="e">
        <f>Table1[[#This Row],[Received by mail]]/Table1[[#This Row],[Ballots Returned]]</f>
        <v>#DIV/0!</v>
      </c>
      <c r="AD309" s="54" t="e">
        <f>Table1[[#This Row],[ Received by Email or Fax]]/Table1[[#This Row],[Ballots Returned]]</f>
        <v>#DIV/0!</v>
      </c>
    </row>
    <row r="310" spans="1:30">
      <c r="A310" s="8" t="s">
        <v>159</v>
      </c>
      <c r="B310" s="19">
        <v>45405</v>
      </c>
      <c r="C310" s="8" t="s">
        <v>258</v>
      </c>
      <c r="D310" s="10">
        <v>2024</v>
      </c>
      <c r="E310" s="8">
        <v>18550</v>
      </c>
      <c r="F310" s="8">
        <v>2066</v>
      </c>
      <c r="G310" s="8">
        <v>18508</v>
      </c>
      <c r="H310" s="8">
        <v>18812</v>
      </c>
      <c r="I310" s="8">
        <v>6271</v>
      </c>
      <c r="J310" s="8">
        <v>6190</v>
      </c>
      <c r="K310" s="8">
        <v>0</v>
      </c>
      <c r="L310" s="8">
        <v>0</v>
      </c>
      <c r="M310" s="8">
        <v>81</v>
      </c>
      <c r="N310" s="8">
        <v>2</v>
      </c>
      <c r="O310" s="8">
        <v>2</v>
      </c>
      <c r="P310" s="8">
        <v>38</v>
      </c>
      <c r="Q310" s="45">
        <f>P310/I310</f>
        <v>6.0596396109073511E-3</v>
      </c>
      <c r="R310" s="45">
        <f>Table1[[#This Row],[Ballots Rejected - Late Postmark]]/Table1[[#This Row],[Ballots Rejected]]</f>
        <v>0.46913580246913578</v>
      </c>
      <c r="S310" s="8">
        <v>0</v>
      </c>
      <c r="T310" s="8">
        <v>39</v>
      </c>
      <c r="U310" s="8">
        <v>6255</v>
      </c>
      <c r="V310" s="8">
        <v>6174</v>
      </c>
      <c r="W310" s="8">
        <v>81</v>
      </c>
      <c r="X310" s="8">
        <v>18516</v>
      </c>
      <c r="Y310">
        <v>2842</v>
      </c>
      <c r="Z310">
        <v>3428</v>
      </c>
      <c r="AA310" s="4">
        <v>1</v>
      </c>
      <c r="AB310" s="54">
        <f>Table1[[#This Row],[ Received by dropbox]]/Table1[[#This Row],[Ballots Returned]]</f>
        <v>0.45319725721575504</v>
      </c>
      <c r="AC310" s="54">
        <f>Table1[[#This Row],[Received by mail]]/Table1[[#This Row],[Ballots Returned]]</f>
        <v>0.54664327858395789</v>
      </c>
      <c r="AD310" s="54">
        <f>Table1[[#This Row],[ Received by Email or Fax]]/Table1[[#This Row],[Ballots Returned]]</f>
        <v>1.5946420028703555E-4</v>
      </c>
    </row>
    <row r="311" spans="1:30">
      <c r="A311" s="8" t="s">
        <v>161</v>
      </c>
      <c r="B311" s="19">
        <v>45405</v>
      </c>
      <c r="C311" s="8" t="s">
        <v>258</v>
      </c>
      <c r="D311" s="10">
        <v>2024</v>
      </c>
      <c r="E311" s="8">
        <v>39089</v>
      </c>
      <c r="F311" s="8">
        <v>3002</v>
      </c>
      <c r="G311" s="8">
        <v>38111</v>
      </c>
      <c r="H311" s="8">
        <v>39541</v>
      </c>
      <c r="I311" s="8">
        <v>12836</v>
      </c>
      <c r="J311" s="8">
        <v>12649</v>
      </c>
      <c r="K311" s="8">
        <v>0</v>
      </c>
      <c r="L311" s="8">
        <v>0</v>
      </c>
      <c r="M311" s="8">
        <v>187</v>
      </c>
      <c r="N311" s="8">
        <v>21</v>
      </c>
      <c r="O311" s="8">
        <v>40</v>
      </c>
      <c r="P311" s="8">
        <v>126</v>
      </c>
      <c r="Q311" s="45">
        <f>P311/I311</f>
        <v>9.8161421003427861E-3</v>
      </c>
      <c r="R311" s="45">
        <f>Table1[[#This Row],[Ballots Rejected - Late Postmark]]/Table1[[#This Row],[Ballots Rejected]]</f>
        <v>0.6737967914438503</v>
      </c>
      <c r="S311" s="8">
        <v>0</v>
      </c>
      <c r="T311" s="8">
        <v>0</v>
      </c>
      <c r="U311" s="8">
        <v>12753</v>
      </c>
      <c r="V311" s="8">
        <v>12566</v>
      </c>
      <c r="W311" s="8">
        <v>187</v>
      </c>
      <c r="X311" s="8">
        <v>38935</v>
      </c>
      <c r="Y311">
        <v>2967</v>
      </c>
      <c r="Z311">
        <v>9865</v>
      </c>
      <c r="AA311" s="4">
        <v>4</v>
      </c>
      <c r="AB311" s="54">
        <f>Table1[[#This Row],[ Received by dropbox]]/Table1[[#This Row],[Ballots Returned]]</f>
        <v>0.23114677469616704</v>
      </c>
      <c r="AC311" s="54">
        <f>Table1[[#This Row],[Received by mail]]/Table1[[#This Row],[Ballots Returned]]</f>
        <v>0.7685416017450919</v>
      </c>
      <c r="AD311" s="54">
        <f>Table1[[#This Row],[ Received by Email or Fax]]/Table1[[#This Row],[Ballots Returned]]</f>
        <v>3.1162355874104082E-4</v>
      </c>
    </row>
    <row r="312" spans="1:30">
      <c r="A312" s="8" t="s">
        <v>163</v>
      </c>
      <c r="B312" s="19">
        <v>45405</v>
      </c>
      <c r="C312" s="8" t="s">
        <v>258</v>
      </c>
      <c r="D312" s="10">
        <v>2024</v>
      </c>
      <c r="E312" s="8"/>
      <c r="F312" s="8"/>
      <c r="G312" s="8">
        <v>2024</v>
      </c>
      <c r="H312" s="8"/>
      <c r="I312" s="8"/>
      <c r="J312" s="8"/>
      <c r="K312" s="8"/>
      <c r="L312" s="8"/>
      <c r="M312" s="8"/>
      <c r="N312" s="8"/>
      <c r="O312" s="8"/>
      <c r="P312" s="8"/>
      <c r="Q312" s="45"/>
      <c r="R312" s="45" t="e">
        <f>Table1[[#This Row],[Ballots Rejected - Late Postmark]]/Table1[[#This Row],[Ballots Rejected]]</f>
        <v>#DIV/0!</v>
      </c>
      <c r="S312" s="8"/>
      <c r="T312" s="8"/>
      <c r="U312" s="8">
        <v>0</v>
      </c>
      <c r="V312" s="8">
        <v>0</v>
      </c>
      <c r="W312" s="8">
        <v>0</v>
      </c>
      <c r="X312" s="8">
        <v>0</v>
      </c>
      <c r="Z312">
        <v>0</v>
      </c>
      <c r="AA312" s="4">
        <v>0</v>
      </c>
      <c r="AB312" s="54" t="e">
        <f>Table1[[#This Row],[ Received by dropbox]]/Table1[[#This Row],[Ballots Returned]]</f>
        <v>#DIV/0!</v>
      </c>
      <c r="AC312" s="54" t="e">
        <f>Table1[[#This Row],[Received by mail]]/Table1[[#This Row],[Ballots Returned]]</f>
        <v>#DIV/0!</v>
      </c>
      <c r="AD312" s="54" t="e">
        <f>Table1[[#This Row],[ Received by Email or Fax]]/Table1[[#This Row],[Ballots Returned]]</f>
        <v>#DIV/0!</v>
      </c>
    </row>
    <row r="313" spans="1:30">
      <c r="A313" s="8" t="s">
        <v>166</v>
      </c>
      <c r="B313" s="19">
        <v>45405</v>
      </c>
      <c r="C313" s="8" t="s">
        <v>258</v>
      </c>
      <c r="D313" s="10">
        <v>2024</v>
      </c>
      <c r="E313" s="8">
        <v>19048</v>
      </c>
      <c r="F313" s="8">
        <v>2780</v>
      </c>
      <c r="G313" s="8">
        <v>18292</v>
      </c>
      <c r="H313" s="8">
        <v>19377</v>
      </c>
      <c r="I313" s="8">
        <v>6272</v>
      </c>
      <c r="J313" s="8">
        <v>6176</v>
      </c>
      <c r="K313" s="8">
        <v>0</v>
      </c>
      <c r="L313" s="8">
        <v>0</v>
      </c>
      <c r="M313" s="8">
        <v>96</v>
      </c>
      <c r="N313" s="8">
        <v>7</v>
      </c>
      <c r="O313" s="8">
        <v>16</v>
      </c>
      <c r="P313" s="8">
        <v>68</v>
      </c>
      <c r="Q313" s="45">
        <f>P313/I313</f>
        <v>1.0841836734693877E-2</v>
      </c>
      <c r="R313" s="45">
        <f>Table1[[#This Row],[Ballots Rejected - Late Postmark]]/Table1[[#This Row],[Ballots Rejected]]</f>
        <v>0.70833333333333337</v>
      </c>
      <c r="S313" s="8">
        <v>0</v>
      </c>
      <c r="T313" s="8">
        <v>5</v>
      </c>
      <c r="U313" s="8">
        <v>6081</v>
      </c>
      <c r="V313" s="8">
        <v>5988</v>
      </c>
      <c r="W313" s="8">
        <v>93</v>
      </c>
      <c r="X313" s="8">
        <v>17868</v>
      </c>
      <c r="Y313">
        <v>2975</v>
      </c>
      <c r="Z313">
        <v>3294</v>
      </c>
      <c r="AA313" s="4">
        <v>3</v>
      </c>
      <c r="AB313" s="54">
        <f>Table1[[#This Row],[ Received by dropbox]]/Table1[[#This Row],[Ballots Returned]]</f>
        <v>0.47433035714285715</v>
      </c>
      <c r="AC313" s="54">
        <f>Table1[[#This Row],[Received by mail]]/Table1[[#This Row],[Ballots Returned]]</f>
        <v>0.52519132653061229</v>
      </c>
      <c r="AD313" s="54">
        <f>Table1[[#This Row],[ Received by Email or Fax]]/Table1[[#This Row],[Ballots Returned]]</f>
        <v>4.7831632653061223E-4</v>
      </c>
    </row>
    <row r="314" spans="1:30">
      <c r="A314" s="8" t="s">
        <v>168</v>
      </c>
      <c r="B314" s="19">
        <v>45405</v>
      </c>
      <c r="C314" s="8" t="s">
        <v>258</v>
      </c>
      <c r="D314" s="10">
        <v>2024</v>
      </c>
      <c r="E314" s="8"/>
      <c r="F314" s="8"/>
      <c r="G314" s="8">
        <v>2024</v>
      </c>
      <c r="H314" s="8"/>
      <c r="I314" s="8"/>
      <c r="J314" s="8"/>
      <c r="K314" s="8"/>
      <c r="L314" s="8"/>
      <c r="M314" s="8"/>
      <c r="N314" s="8"/>
      <c r="O314" s="8"/>
      <c r="P314" s="8"/>
      <c r="Q314" s="45"/>
      <c r="R314" s="45" t="e">
        <f>Table1[[#This Row],[Ballots Rejected - Late Postmark]]/Table1[[#This Row],[Ballots Rejected]]</f>
        <v>#DIV/0!</v>
      </c>
      <c r="S314" s="8"/>
      <c r="T314" s="8"/>
      <c r="U314" s="8">
        <v>0</v>
      </c>
      <c r="V314" s="8">
        <v>0</v>
      </c>
      <c r="W314" s="8">
        <v>0</v>
      </c>
      <c r="X314" s="8">
        <v>0</v>
      </c>
      <c r="Z314">
        <v>0</v>
      </c>
      <c r="AA314" s="4">
        <v>0</v>
      </c>
      <c r="AB314" s="54" t="e">
        <f>Table1[[#This Row],[ Received by dropbox]]/Table1[[#This Row],[Ballots Returned]]</f>
        <v>#DIV/0!</v>
      </c>
      <c r="AC314" s="54" t="e">
        <f>Table1[[#This Row],[Received by mail]]/Table1[[#This Row],[Ballots Returned]]</f>
        <v>#DIV/0!</v>
      </c>
      <c r="AD314" s="54" t="e">
        <f>Table1[[#This Row],[ Received by Email or Fax]]/Table1[[#This Row],[Ballots Returned]]</f>
        <v>#DIV/0!</v>
      </c>
    </row>
    <row r="315" spans="1:30">
      <c r="A315" s="8" t="s">
        <v>170</v>
      </c>
      <c r="B315" s="19">
        <v>45405</v>
      </c>
      <c r="C315" s="8" t="s">
        <v>258</v>
      </c>
      <c r="D315" s="10">
        <v>2024</v>
      </c>
      <c r="E315" s="8">
        <v>429</v>
      </c>
      <c r="F315" s="8">
        <v>20</v>
      </c>
      <c r="G315" s="8">
        <v>2433</v>
      </c>
      <c r="H315" s="8">
        <v>431</v>
      </c>
      <c r="I315" s="8">
        <v>218</v>
      </c>
      <c r="J315" s="8">
        <v>202</v>
      </c>
      <c r="K315" s="8">
        <v>0</v>
      </c>
      <c r="L315" s="8">
        <v>0</v>
      </c>
      <c r="M315" s="8">
        <v>16</v>
      </c>
      <c r="N315" s="8">
        <v>0</v>
      </c>
      <c r="O315" s="8">
        <v>2</v>
      </c>
      <c r="P315" s="8">
        <v>1</v>
      </c>
      <c r="Q315" s="45">
        <f>P315/I315</f>
        <v>4.5871559633027525E-3</v>
      </c>
      <c r="R315" s="45">
        <f>Table1[[#This Row],[Ballots Rejected - Late Postmark]]/Table1[[#This Row],[Ballots Rejected]]</f>
        <v>6.25E-2</v>
      </c>
      <c r="S315" s="8">
        <v>0</v>
      </c>
      <c r="T315" s="8">
        <v>13</v>
      </c>
      <c r="U315" s="8">
        <v>218</v>
      </c>
      <c r="V315" s="8">
        <v>202</v>
      </c>
      <c r="W315" s="8">
        <v>16</v>
      </c>
      <c r="X315" s="8">
        <v>428</v>
      </c>
      <c r="Y315">
        <v>64</v>
      </c>
      <c r="Z315">
        <v>154</v>
      </c>
      <c r="AA315" s="4">
        <v>0</v>
      </c>
      <c r="AB315" s="54">
        <f>Table1[[#This Row],[ Received by dropbox]]/Table1[[#This Row],[Ballots Returned]]</f>
        <v>0.29357798165137616</v>
      </c>
      <c r="AC315" s="54">
        <f>Table1[[#This Row],[Received by mail]]/Table1[[#This Row],[Ballots Returned]]</f>
        <v>0.70642201834862384</v>
      </c>
      <c r="AD315" s="54">
        <f>Table1[[#This Row],[ Received by Email or Fax]]/Table1[[#This Row],[Ballots Returned]]</f>
        <v>0</v>
      </c>
    </row>
    <row r="316" spans="1:30">
      <c r="A316" s="8" t="s">
        <v>172</v>
      </c>
      <c r="B316" s="19">
        <v>45405</v>
      </c>
      <c r="C316" s="8" t="s">
        <v>258</v>
      </c>
      <c r="D316" s="10">
        <v>2024</v>
      </c>
      <c r="E316" s="8">
        <v>1376</v>
      </c>
      <c r="F316" s="8">
        <v>112</v>
      </c>
      <c r="G316" s="8">
        <v>3288</v>
      </c>
      <c r="H316" s="8">
        <v>1409</v>
      </c>
      <c r="I316" s="8">
        <v>517</v>
      </c>
      <c r="J316" s="8">
        <v>516</v>
      </c>
      <c r="K316" s="8">
        <v>0</v>
      </c>
      <c r="L316" s="8">
        <v>0</v>
      </c>
      <c r="M316" s="8">
        <v>1</v>
      </c>
      <c r="N316" s="8">
        <v>1</v>
      </c>
      <c r="O316" s="8">
        <v>0</v>
      </c>
      <c r="P316" s="8">
        <v>0</v>
      </c>
      <c r="Q316" s="45">
        <f>P316/I316</f>
        <v>0</v>
      </c>
      <c r="R316" s="45">
        <f>Table1[[#This Row],[Ballots Rejected - Late Postmark]]/Table1[[#This Row],[Ballots Rejected]]</f>
        <v>0</v>
      </c>
      <c r="S316" s="8">
        <v>0</v>
      </c>
      <c r="T316" s="8">
        <v>0</v>
      </c>
      <c r="U316" s="8">
        <v>517</v>
      </c>
      <c r="V316" s="8">
        <v>516</v>
      </c>
      <c r="W316" s="8">
        <v>1</v>
      </c>
      <c r="X316" s="8">
        <v>1387</v>
      </c>
      <c r="Y316">
        <v>228</v>
      </c>
      <c r="Z316">
        <v>289</v>
      </c>
      <c r="AA316" s="4">
        <v>0</v>
      </c>
      <c r="AB316" s="54">
        <f>Table1[[#This Row],[ Received by dropbox]]/Table1[[#This Row],[Ballots Returned]]</f>
        <v>0.44100580270793038</v>
      </c>
      <c r="AC316" s="54">
        <f>Table1[[#This Row],[Received by mail]]/Table1[[#This Row],[Ballots Returned]]</f>
        <v>0.55899419729206967</v>
      </c>
      <c r="AD316" s="54">
        <f>Table1[[#This Row],[ Received by Email or Fax]]/Table1[[#This Row],[Ballots Returned]]</f>
        <v>0</v>
      </c>
    </row>
    <row r="317" spans="1:30">
      <c r="A317" s="8" t="s">
        <v>174</v>
      </c>
      <c r="B317" s="19">
        <v>45405</v>
      </c>
      <c r="C317" s="8" t="s">
        <v>258</v>
      </c>
      <c r="D317" s="10">
        <v>2024</v>
      </c>
      <c r="E317" s="8">
        <v>5</v>
      </c>
      <c r="F317" s="8">
        <v>0</v>
      </c>
      <c r="G317" s="8">
        <v>2029</v>
      </c>
      <c r="H317" s="8">
        <v>5</v>
      </c>
      <c r="I317" s="8">
        <v>0</v>
      </c>
      <c r="J317" s="8">
        <v>0</v>
      </c>
      <c r="K317" s="8">
        <v>0</v>
      </c>
      <c r="L317" s="8">
        <v>0</v>
      </c>
      <c r="M317" s="8">
        <v>0</v>
      </c>
      <c r="N317" s="8">
        <v>0</v>
      </c>
      <c r="O317" s="8">
        <v>0</v>
      </c>
      <c r="P317" s="8">
        <v>0</v>
      </c>
      <c r="Q317" s="45"/>
      <c r="R317" s="45" t="e">
        <f>Table1[[#This Row],[Ballots Rejected - Late Postmark]]/Table1[[#This Row],[Ballots Rejected]]</f>
        <v>#DIV/0!</v>
      </c>
      <c r="S317" s="8">
        <v>0</v>
      </c>
      <c r="T317" s="8">
        <v>0</v>
      </c>
      <c r="U317" s="8">
        <v>0</v>
      </c>
      <c r="V317" s="8">
        <v>0</v>
      </c>
      <c r="W317" s="8">
        <v>0</v>
      </c>
      <c r="X317" s="8">
        <v>5</v>
      </c>
      <c r="Y317">
        <v>0</v>
      </c>
      <c r="Z317">
        <v>0</v>
      </c>
      <c r="AA317" s="4">
        <v>0</v>
      </c>
      <c r="AB317" s="54" t="e">
        <f>Table1[[#This Row],[ Received by dropbox]]/Table1[[#This Row],[Ballots Returned]]</f>
        <v>#DIV/0!</v>
      </c>
      <c r="AC317" s="54" t="e">
        <f>Table1[[#This Row],[Received by mail]]/Table1[[#This Row],[Ballots Returned]]</f>
        <v>#DIV/0!</v>
      </c>
      <c r="AD317" s="54" t="e">
        <f>Table1[[#This Row],[ Received by Email or Fax]]/Table1[[#This Row],[Ballots Returned]]</f>
        <v>#DIV/0!</v>
      </c>
    </row>
    <row r="318" spans="1:30">
      <c r="A318" s="8" t="s">
        <v>176</v>
      </c>
      <c r="B318" s="19">
        <v>45405</v>
      </c>
      <c r="C318" s="8" t="s">
        <v>258</v>
      </c>
      <c r="D318" s="10">
        <v>2024</v>
      </c>
      <c r="E318" s="8">
        <v>21</v>
      </c>
      <c r="F318" s="8">
        <v>0</v>
      </c>
      <c r="G318" s="8">
        <v>2045</v>
      </c>
      <c r="H318" s="8">
        <v>21</v>
      </c>
      <c r="I318" s="8">
        <v>7</v>
      </c>
      <c r="J318" s="8">
        <v>7</v>
      </c>
      <c r="K318" s="8">
        <v>0</v>
      </c>
      <c r="L318" s="8">
        <v>0</v>
      </c>
      <c r="M318" s="8">
        <v>0</v>
      </c>
      <c r="N318" s="8">
        <v>0</v>
      </c>
      <c r="O318" s="8">
        <v>0</v>
      </c>
      <c r="P318" s="8">
        <v>0</v>
      </c>
      <c r="Q318" s="45">
        <f t="shared" ref="Q318:Q360" si="11">P318/I318</f>
        <v>0</v>
      </c>
      <c r="R318" s="45" t="e">
        <f>Table1[[#This Row],[Ballots Rejected - Late Postmark]]/Table1[[#This Row],[Ballots Rejected]]</f>
        <v>#DIV/0!</v>
      </c>
      <c r="S318" s="8">
        <v>0</v>
      </c>
      <c r="T318" s="8">
        <v>0</v>
      </c>
      <c r="U318" s="8">
        <v>7</v>
      </c>
      <c r="V318" s="8">
        <v>7</v>
      </c>
      <c r="W318" s="8">
        <v>0</v>
      </c>
      <c r="X318" s="8">
        <v>21</v>
      </c>
      <c r="Y318">
        <v>0</v>
      </c>
      <c r="Z318">
        <v>7</v>
      </c>
      <c r="AA318" s="4">
        <v>0</v>
      </c>
      <c r="AB318" s="54">
        <f>Table1[[#This Row],[ Received by dropbox]]/Table1[[#This Row],[Ballots Returned]]</f>
        <v>0</v>
      </c>
      <c r="AC318" s="54">
        <f>Table1[[#This Row],[Received by mail]]/Table1[[#This Row],[Ballots Returned]]</f>
        <v>1</v>
      </c>
      <c r="AD318" s="54">
        <f>Table1[[#This Row],[ Received by Email or Fax]]/Table1[[#This Row],[Ballots Returned]]</f>
        <v>0</v>
      </c>
    </row>
    <row r="319" spans="1:30">
      <c r="A319" s="8" t="s">
        <v>178</v>
      </c>
      <c r="B319" s="19">
        <v>45405</v>
      </c>
      <c r="C319" s="8" t="s">
        <v>258</v>
      </c>
      <c r="D319" s="10">
        <v>2024</v>
      </c>
      <c r="E319" s="8">
        <v>718055</v>
      </c>
      <c r="F319" s="8">
        <v>80508</v>
      </c>
      <c r="G319" s="8">
        <v>639571</v>
      </c>
      <c r="H319" s="8">
        <v>731575</v>
      </c>
      <c r="I319" s="8">
        <v>219375</v>
      </c>
      <c r="J319" s="8">
        <v>216197</v>
      </c>
      <c r="K319" s="8">
        <v>14</v>
      </c>
      <c r="L319" s="8">
        <v>1</v>
      </c>
      <c r="M319" s="8">
        <v>3164</v>
      </c>
      <c r="N319" s="8">
        <v>382</v>
      </c>
      <c r="O319" s="8">
        <v>774</v>
      </c>
      <c r="P319" s="8">
        <v>1877</v>
      </c>
      <c r="Q319" s="45">
        <f t="shared" si="11"/>
        <v>8.5561253561253561E-3</v>
      </c>
      <c r="R319" s="45">
        <f>Table1[[#This Row],[Ballots Rejected - Late Postmark]]/Table1[[#This Row],[Ballots Rejected]]</f>
        <v>0.59323640960809099</v>
      </c>
      <c r="S319" s="8">
        <v>0</v>
      </c>
      <c r="T319" s="8">
        <v>131</v>
      </c>
      <c r="U319" s="8">
        <v>217851</v>
      </c>
      <c r="V319" s="8">
        <v>214688</v>
      </c>
      <c r="W319" s="8">
        <v>3149</v>
      </c>
      <c r="X319" s="8">
        <v>714821</v>
      </c>
      <c r="Y319">
        <v>95164</v>
      </c>
      <c r="Z319">
        <v>124070</v>
      </c>
      <c r="AA319" s="21">
        <v>141</v>
      </c>
      <c r="AB319" s="54">
        <f>Table1[[#This Row],[ Received by dropbox]]/Table1[[#This Row],[Ballots Returned]]</f>
        <v>0.43379601139601137</v>
      </c>
      <c r="AC319" s="54">
        <f>Table1[[#This Row],[Received by mail]]/Table1[[#This Row],[Ballots Returned]]</f>
        <v>0.56556125356125353</v>
      </c>
      <c r="AD319" s="54">
        <f>Table1[[#This Row],[ Received by Email or Fax]]/Table1[[#This Row],[Ballots Returned]]</f>
        <v>6.4273504273504268E-4</v>
      </c>
    </row>
    <row r="320" spans="1:30">
      <c r="A320" s="8" t="s">
        <v>98</v>
      </c>
      <c r="B320" s="19">
        <v>45363</v>
      </c>
      <c r="C320" s="8" t="s">
        <v>394</v>
      </c>
      <c r="D320" s="10">
        <v>2024</v>
      </c>
      <c r="E320" s="8">
        <v>8118</v>
      </c>
      <c r="F320" s="8">
        <v>544</v>
      </c>
      <c r="G320" s="8">
        <v>9598</v>
      </c>
      <c r="H320" s="8">
        <v>8170</v>
      </c>
      <c r="I320" s="8">
        <v>2684</v>
      </c>
      <c r="J320" s="8">
        <v>2493</v>
      </c>
      <c r="K320" s="8">
        <v>0</v>
      </c>
      <c r="L320" s="8">
        <v>0</v>
      </c>
      <c r="M320" s="8">
        <v>191</v>
      </c>
      <c r="N320" s="8">
        <v>4</v>
      </c>
      <c r="O320" s="8">
        <v>14</v>
      </c>
      <c r="P320" s="8">
        <v>19</v>
      </c>
      <c r="Q320" s="45">
        <f t="shared" si="11"/>
        <v>7.0789865871833087E-3</v>
      </c>
      <c r="R320" s="45">
        <f>Table1[[#This Row],[Ballots Rejected - Late Postmark]]/Table1[[#This Row],[Ballots Rejected]]</f>
        <v>9.947643979057591E-2</v>
      </c>
      <c r="S320" s="8">
        <v>0</v>
      </c>
      <c r="T320" s="8">
        <v>154</v>
      </c>
      <c r="U320" s="8">
        <v>2678</v>
      </c>
      <c r="V320" s="8">
        <v>2487</v>
      </c>
      <c r="W320" s="8">
        <v>191</v>
      </c>
      <c r="X320" s="8">
        <v>8107</v>
      </c>
      <c r="Y320">
        <v>1410</v>
      </c>
      <c r="Z320">
        <v>1274</v>
      </c>
      <c r="AA320" s="4">
        <v>0</v>
      </c>
      <c r="AB320" s="54">
        <f>Table1[[#This Row],[ Received by dropbox]]/Table1[[#This Row],[Ballots Returned]]</f>
        <v>0.52533532041728759</v>
      </c>
      <c r="AC320" s="54">
        <f>Table1[[#This Row],[Received by mail]]/Table1[[#This Row],[Ballots Returned]]</f>
        <v>0.47466467958271236</v>
      </c>
      <c r="AD320" s="54">
        <f>Table1[[#This Row],[ Received by Email or Fax]]/Table1[[#This Row],[Ballots Returned]]</f>
        <v>0</v>
      </c>
    </row>
    <row r="321" spans="1:30">
      <c r="A321" s="8" t="s">
        <v>101</v>
      </c>
      <c r="B321" s="19">
        <v>45363</v>
      </c>
      <c r="C321" s="8" t="s">
        <v>394</v>
      </c>
      <c r="D321" s="10">
        <v>2024</v>
      </c>
      <c r="E321" s="8">
        <v>14646</v>
      </c>
      <c r="F321" s="8">
        <v>3648</v>
      </c>
      <c r="G321" s="8">
        <v>13022</v>
      </c>
      <c r="H321" s="8">
        <v>14849</v>
      </c>
      <c r="I321" s="8">
        <v>6570</v>
      </c>
      <c r="J321" s="8">
        <v>6308</v>
      </c>
      <c r="K321" s="8">
        <v>0</v>
      </c>
      <c r="L321" s="8">
        <v>0</v>
      </c>
      <c r="M321" s="8">
        <v>262</v>
      </c>
      <c r="N321" s="8">
        <v>18</v>
      </c>
      <c r="O321" s="8">
        <v>6</v>
      </c>
      <c r="P321" s="8">
        <v>33</v>
      </c>
      <c r="Q321" s="45">
        <f t="shared" si="11"/>
        <v>5.0228310502283104E-3</v>
      </c>
      <c r="R321" s="45">
        <f>Table1[[#This Row],[Ballots Rejected - Late Postmark]]/Table1[[#This Row],[Ballots Rejected]]</f>
        <v>0.12595419847328243</v>
      </c>
      <c r="S321" s="8">
        <v>0</v>
      </c>
      <c r="T321" s="8">
        <v>205</v>
      </c>
      <c r="U321" s="8">
        <v>6558</v>
      </c>
      <c r="V321" s="8">
        <v>6296</v>
      </c>
      <c r="W321" s="8">
        <v>262</v>
      </c>
      <c r="X321" s="8">
        <v>14763</v>
      </c>
      <c r="Y321">
        <v>3436</v>
      </c>
      <c r="Z321">
        <v>3128</v>
      </c>
      <c r="AA321" s="4">
        <v>6</v>
      </c>
      <c r="AB321" s="54">
        <f>Table1[[#This Row],[ Received by dropbox]]/Table1[[#This Row],[Ballots Returned]]</f>
        <v>0.52298325722983252</v>
      </c>
      <c r="AC321" s="54">
        <f>Table1[[#This Row],[Received by mail]]/Table1[[#This Row],[Ballots Returned]]</f>
        <v>0.47610350076103503</v>
      </c>
      <c r="AD321" s="54">
        <f>Table1[[#This Row],[ Received by Email or Fax]]/Table1[[#This Row],[Ballots Returned]]</f>
        <v>9.1324200913242006E-4</v>
      </c>
    </row>
    <row r="322" spans="1:30">
      <c r="A322" s="8" t="s">
        <v>103</v>
      </c>
      <c r="B322" s="19">
        <v>45363</v>
      </c>
      <c r="C322" s="8" t="s">
        <v>394</v>
      </c>
      <c r="D322" s="10">
        <v>2024</v>
      </c>
      <c r="E322" s="8">
        <v>127249</v>
      </c>
      <c r="F322" s="8">
        <v>28674</v>
      </c>
      <c r="G322" s="8">
        <v>100599</v>
      </c>
      <c r="H322" s="8">
        <v>128892</v>
      </c>
      <c r="I322" s="8">
        <v>47057</v>
      </c>
      <c r="J322" s="8">
        <v>44992</v>
      </c>
      <c r="K322" s="8">
        <v>0</v>
      </c>
      <c r="L322" s="8">
        <v>0</v>
      </c>
      <c r="M322" s="8">
        <v>2065</v>
      </c>
      <c r="N322" s="8">
        <v>18</v>
      </c>
      <c r="O322" s="8">
        <v>199</v>
      </c>
      <c r="P322" s="8">
        <v>219</v>
      </c>
      <c r="Q322" s="45">
        <f t="shared" si="11"/>
        <v>4.6539303398006673E-3</v>
      </c>
      <c r="R322" s="45">
        <f>Table1[[#This Row],[Ballots Rejected - Late Postmark]]/Table1[[#This Row],[Ballots Rejected]]</f>
        <v>0.10605326876513317</v>
      </c>
      <c r="S322" s="8">
        <v>0</v>
      </c>
      <c r="T322" s="8">
        <v>1629</v>
      </c>
      <c r="U322" s="8">
        <v>46886</v>
      </c>
      <c r="V322" s="8">
        <v>44826</v>
      </c>
      <c r="W322" s="8">
        <v>2060</v>
      </c>
      <c r="X322" s="8">
        <v>127762</v>
      </c>
      <c r="Y322">
        <v>26335</v>
      </c>
      <c r="Z322">
        <v>20695</v>
      </c>
      <c r="AA322" s="4">
        <v>27</v>
      </c>
      <c r="AB322" s="54">
        <f>Table1[[#This Row],[ Received by dropbox]]/Table1[[#This Row],[Ballots Returned]]</f>
        <v>0.55964043606689762</v>
      </c>
      <c r="AC322" s="54">
        <f>Table1[[#This Row],[Received by mail]]/Table1[[#This Row],[Ballots Returned]]</f>
        <v>0.43978579169942833</v>
      </c>
      <c r="AD322" s="54">
        <f>Table1[[#This Row],[ Received by Email or Fax]]/Table1[[#This Row],[Ballots Returned]]</f>
        <v>5.7377223367405489E-4</v>
      </c>
    </row>
    <row r="323" spans="1:30">
      <c r="A323" s="8" t="s">
        <v>105</v>
      </c>
      <c r="B323" s="19">
        <v>45363</v>
      </c>
      <c r="C323" s="8" t="s">
        <v>394</v>
      </c>
      <c r="D323" s="10">
        <v>2024</v>
      </c>
      <c r="E323" s="8">
        <v>51812</v>
      </c>
      <c r="F323" s="8">
        <v>7574</v>
      </c>
      <c r="G323" s="8">
        <v>46262</v>
      </c>
      <c r="H323" s="8">
        <v>53143</v>
      </c>
      <c r="I323" s="8">
        <v>21478</v>
      </c>
      <c r="J323" s="8">
        <v>20381</v>
      </c>
      <c r="K323" s="8">
        <v>0</v>
      </c>
      <c r="L323" s="8">
        <v>0</v>
      </c>
      <c r="M323" s="8">
        <v>1097</v>
      </c>
      <c r="N323" s="8">
        <v>72</v>
      </c>
      <c r="O323" s="8">
        <v>122</v>
      </c>
      <c r="P323" s="8">
        <v>103</v>
      </c>
      <c r="Q323" s="45">
        <f t="shared" si="11"/>
        <v>4.7956048049166587E-3</v>
      </c>
      <c r="R323" s="45">
        <f>Table1[[#This Row],[Ballots Rejected - Late Postmark]]/Table1[[#This Row],[Ballots Rejected]]</f>
        <v>9.3892433910665457E-2</v>
      </c>
      <c r="S323" s="8">
        <v>0</v>
      </c>
      <c r="T323" s="8">
        <v>800</v>
      </c>
      <c r="U323" s="8">
        <v>21421</v>
      </c>
      <c r="V323" s="8">
        <v>20325</v>
      </c>
      <c r="W323" s="8">
        <v>1096</v>
      </c>
      <c r="X323" s="8">
        <v>52683</v>
      </c>
      <c r="Y323">
        <v>11818</v>
      </c>
      <c r="Z323">
        <v>9644</v>
      </c>
      <c r="AA323" s="4">
        <v>16</v>
      </c>
      <c r="AB323" s="54">
        <f>Table1[[#This Row],[ Received by dropbox]]/Table1[[#This Row],[Ballots Returned]]</f>
        <v>0.55023745227674825</v>
      </c>
      <c r="AC323" s="54">
        <f>Table1[[#This Row],[Received by mail]]/Table1[[#This Row],[Ballots Returned]]</f>
        <v>0.44901759940404135</v>
      </c>
      <c r="AD323" s="54">
        <f>Table1[[#This Row],[ Received by Email or Fax]]/Table1[[#This Row],[Ballots Returned]]</f>
        <v>7.4494831921035481E-4</v>
      </c>
    </row>
    <row r="324" spans="1:30">
      <c r="A324" s="8" t="s">
        <v>107</v>
      </c>
      <c r="B324" s="19">
        <v>45363</v>
      </c>
      <c r="C324" s="8" t="s">
        <v>394</v>
      </c>
      <c r="D324" s="10">
        <v>2024</v>
      </c>
      <c r="E324" s="8">
        <v>57217</v>
      </c>
      <c r="F324" s="8">
        <v>4757</v>
      </c>
      <c r="G324" s="8">
        <v>54484</v>
      </c>
      <c r="H324" s="8">
        <v>58693</v>
      </c>
      <c r="I324" s="8">
        <v>27976</v>
      </c>
      <c r="J324" s="8">
        <v>26375</v>
      </c>
      <c r="K324" s="8">
        <v>0</v>
      </c>
      <c r="L324" s="8">
        <v>0</v>
      </c>
      <c r="M324" s="8">
        <v>1601</v>
      </c>
      <c r="N324" s="8">
        <v>81</v>
      </c>
      <c r="O324" s="8">
        <v>91</v>
      </c>
      <c r="P324" s="8">
        <v>69</v>
      </c>
      <c r="Q324" s="45">
        <f t="shared" si="11"/>
        <v>2.4663997712324852E-3</v>
      </c>
      <c r="R324" s="45">
        <f>Table1[[#This Row],[Ballots Rejected - Late Postmark]]/Table1[[#This Row],[Ballots Rejected]]</f>
        <v>4.3098063710181135E-2</v>
      </c>
      <c r="S324" s="8">
        <v>0</v>
      </c>
      <c r="T324" s="8">
        <v>1360</v>
      </c>
      <c r="U324" s="8">
        <v>27842</v>
      </c>
      <c r="V324" s="8">
        <v>26248</v>
      </c>
      <c r="W324" s="8">
        <v>1594</v>
      </c>
      <c r="X324" s="8">
        <v>57852</v>
      </c>
      <c r="Y324">
        <v>17979</v>
      </c>
      <c r="Z324">
        <v>9962</v>
      </c>
      <c r="AA324" s="4">
        <v>35</v>
      </c>
      <c r="AB324" s="54">
        <f>Table1[[#This Row],[ Received by dropbox]]/Table1[[#This Row],[Ballots Returned]]</f>
        <v>0.64265799256505574</v>
      </c>
      <c r="AC324" s="54">
        <f>Table1[[#This Row],[Received by mail]]/Table1[[#This Row],[Ballots Returned]]</f>
        <v>0.35609093508721762</v>
      </c>
      <c r="AD324" s="54">
        <f>Table1[[#This Row],[ Received by Email or Fax]]/Table1[[#This Row],[Ballots Returned]]</f>
        <v>1.2510723477266229E-3</v>
      </c>
    </row>
    <row r="325" spans="1:30">
      <c r="A325" s="8" t="s">
        <v>109</v>
      </c>
      <c r="B325" s="19">
        <v>45363</v>
      </c>
      <c r="C325" s="8" t="s">
        <v>394</v>
      </c>
      <c r="D325" s="10">
        <v>2024</v>
      </c>
      <c r="E325" s="8">
        <v>334062</v>
      </c>
      <c r="F325" s="8">
        <v>38149</v>
      </c>
      <c r="G325" s="8">
        <v>297937</v>
      </c>
      <c r="H325" s="8">
        <v>338278</v>
      </c>
      <c r="I325" s="8">
        <v>120991</v>
      </c>
      <c r="J325" s="8">
        <v>114611</v>
      </c>
      <c r="K325" s="8">
        <v>9</v>
      </c>
      <c r="L325" s="8">
        <v>0</v>
      </c>
      <c r="M325" s="8">
        <v>6371</v>
      </c>
      <c r="N325" s="8">
        <v>364</v>
      </c>
      <c r="O325" s="8">
        <v>746</v>
      </c>
      <c r="P325" s="8">
        <v>1284</v>
      </c>
      <c r="Q325" s="45">
        <f t="shared" si="11"/>
        <v>1.0612359596994818E-2</v>
      </c>
      <c r="R325" s="45">
        <f>Table1[[#This Row],[Ballots Rejected - Late Postmark]]/Table1[[#This Row],[Ballots Rejected]]</f>
        <v>0.20153822005964528</v>
      </c>
      <c r="S325" s="8">
        <v>0</v>
      </c>
      <c r="T325" s="8">
        <v>3977</v>
      </c>
      <c r="U325" s="8">
        <v>120416</v>
      </c>
      <c r="V325" s="8">
        <v>114058</v>
      </c>
      <c r="W325" s="8">
        <v>6349</v>
      </c>
      <c r="X325" s="8">
        <v>334452</v>
      </c>
      <c r="Y325">
        <v>51498</v>
      </c>
      <c r="Z325">
        <v>69322</v>
      </c>
      <c r="AA325" s="4">
        <v>171</v>
      </c>
      <c r="AB325" s="54">
        <f>Table1[[#This Row],[ Received by dropbox]]/Table1[[#This Row],[Ballots Returned]]</f>
        <v>0.42563496458414263</v>
      </c>
      <c r="AC325" s="54">
        <f>Table1[[#This Row],[Received by mail]]/Table1[[#This Row],[Ballots Returned]]</f>
        <v>0.57295170715177157</v>
      </c>
      <c r="AD325" s="54">
        <f>Table1[[#This Row],[ Received by Email or Fax]]/Table1[[#This Row],[Ballots Returned]]</f>
        <v>1.4133282640857584E-3</v>
      </c>
    </row>
    <row r="326" spans="1:30">
      <c r="A326" s="8" t="s">
        <v>111</v>
      </c>
      <c r="B326" s="19">
        <v>45363</v>
      </c>
      <c r="C326" s="8" t="s">
        <v>394</v>
      </c>
      <c r="D326" s="10">
        <v>2024</v>
      </c>
      <c r="E326" s="8">
        <v>2867</v>
      </c>
      <c r="F326" s="8">
        <v>454</v>
      </c>
      <c r="G326" s="8">
        <v>4437</v>
      </c>
      <c r="H326" s="8">
        <v>2891</v>
      </c>
      <c r="I326" s="8">
        <v>1562</v>
      </c>
      <c r="J326" s="8">
        <v>1493</v>
      </c>
      <c r="K326" s="8">
        <v>0</v>
      </c>
      <c r="L326" s="8">
        <v>0</v>
      </c>
      <c r="M326" s="8">
        <v>69</v>
      </c>
      <c r="N326" s="8">
        <v>7</v>
      </c>
      <c r="O326" s="8">
        <v>3</v>
      </c>
      <c r="P326" s="8">
        <v>9</v>
      </c>
      <c r="Q326" s="45">
        <f t="shared" si="11"/>
        <v>5.7618437900128043E-3</v>
      </c>
      <c r="R326" s="45">
        <f>Table1[[#This Row],[Ballots Rejected - Late Postmark]]/Table1[[#This Row],[Ballots Rejected]]</f>
        <v>0.13043478260869565</v>
      </c>
      <c r="S326" s="8">
        <v>0</v>
      </c>
      <c r="T326" s="8">
        <v>50</v>
      </c>
      <c r="U326" s="8">
        <v>1556</v>
      </c>
      <c r="V326" s="8">
        <v>1487</v>
      </c>
      <c r="W326" s="8">
        <v>69</v>
      </c>
      <c r="X326" s="8">
        <v>2867</v>
      </c>
      <c r="Y326">
        <v>838</v>
      </c>
      <c r="Z326">
        <v>723</v>
      </c>
      <c r="AA326" s="4">
        <v>1</v>
      </c>
      <c r="AB326" s="54">
        <f>Table1[[#This Row],[ Received by dropbox]]/Table1[[#This Row],[Ballots Returned]]</f>
        <v>0.53649167733674774</v>
      </c>
      <c r="AC326" s="54">
        <f>Table1[[#This Row],[Received by mail]]/Table1[[#This Row],[Ballots Returned]]</f>
        <v>0.46286811779769527</v>
      </c>
      <c r="AD326" s="54">
        <f>Table1[[#This Row],[ Received by Email or Fax]]/Table1[[#This Row],[Ballots Returned]]</f>
        <v>6.4020486555697821E-4</v>
      </c>
    </row>
    <row r="327" spans="1:30">
      <c r="A327" s="8" t="s">
        <v>113</v>
      </c>
      <c r="B327" s="19">
        <v>45363</v>
      </c>
      <c r="C327" s="8" t="s">
        <v>394</v>
      </c>
      <c r="D327" s="10">
        <v>2024</v>
      </c>
      <c r="E327" s="8">
        <v>73312</v>
      </c>
      <c r="F327" s="8">
        <v>14502</v>
      </c>
      <c r="G327" s="8">
        <v>60834</v>
      </c>
      <c r="H327" s="8">
        <v>73794</v>
      </c>
      <c r="I327" s="8">
        <v>29607</v>
      </c>
      <c r="J327" s="8">
        <v>27889</v>
      </c>
      <c r="K327" s="8">
        <v>0</v>
      </c>
      <c r="L327" s="8">
        <v>0</v>
      </c>
      <c r="M327" s="8">
        <v>1718</v>
      </c>
      <c r="N327" s="8">
        <v>15</v>
      </c>
      <c r="O327" s="8">
        <v>139</v>
      </c>
      <c r="P327" s="8">
        <v>201</v>
      </c>
      <c r="Q327" s="45">
        <f t="shared" si="11"/>
        <v>6.7889350491437839E-3</v>
      </c>
      <c r="R327" s="45">
        <f>Table1[[#This Row],[Ballots Rejected - Late Postmark]]/Table1[[#This Row],[Ballots Rejected]]</f>
        <v>0.1169965075669383</v>
      </c>
      <c r="S327" s="8">
        <v>0</v>
      </c>
      <c r="T327" s="8">
        <v>1363</v>
      </c>
      <c r="U327" s="8">
        <v>29538</v>
      </c>
      <c r="V327" s="8">
        <v>27822</v>
      </c>
      <c r="W327" s="8">
        <v>1716</v>
      </c>
      <c r="X327" s="8">
        <v>73160</v>
      </c>
      <c r="Y327">
        <v>17703</v>
      </c>
      <c r="Z327">
        <v>11878</v>
      </c>
      <c r="AA327" s="4">
        <v>26</v>
      </c>
      <c r="AB327" s="54">
        <f>Table1[[#This Row],[ Received by dropbox]]/Table1[[#This Row],[Ballots Returned]]</f>
        <v>0.59793292126861886</v>
      </c>
      <c r="AC327" s="54">
        <f>Table1[[#This Row],[Received by mail]]/Table1[[#This Row],[Ballots Returned]]</f>
        <v>0.40118890802850676</v>
      </c>
      <c r="AD327" s="54">
        <f>Table1[[#This Row],[ Received by Email or Fax]]/Table1[[#This Row],[Ballots Returned]]</f>
        <v>8.7817070287432022E-4</v>
      </c>
    </row>
    <row r="328" spans="1:30">
      <c r="A328" s="8" t="s">
        <v>115</v>
      </c>
      <c r="B328" s="19">
        <v>45363</v>
      </c>
      <c r="C328" s="8" t="s">
        <v>394</v>
      </c>
      <c r="D328" s="10">
        <v>2024</v>
      </c>
      <c r="E328" s="8">
        <v>26650</v>
      </c>
      <c r="F328" s="8">
        <v>2163</v>
      </c>
      <c r="G328" s="8">
        <v>26511</v>
      </c>
      <c r="H328" s="8">
        <v>27589</v>
      </c>
      <c r="I328" s="8">
        <v>10485</v>
      </c>
      <c r="J328" s="8">
        <v>9911</v>
      </c>
      <c r="K328" s="8">
        <v>0</v>
      </c>
      <c r="L328" s="8">
        <v>0</v>
      </c>
      <c r="M328" s="8">
        <v>574</v>
      </c>
      <c r="N328" s="8">
        <v>12</v>
      </c>
      <c r="O328" s="8">
        <v>14</v>
      </c>
      <c r="P328" s="8">
        <v>53</v>
      </c>
      <c r="Q328" s="45">
        <f t="shared" si="11"/>
        <v>5.0548402479732952E-3</v>
      </c>
      <c r="R328" s="45">
        <f>Table1[[#This Row],[Ballots Rejected - Late Postmark]]/Table1[[#This Row],[Ballots Rejected]]</f>
        <v>9.2334494773519168E-2</v>
      </c>
      <c r="S328" s="8">
        <v>0</v>
      </c>
      <c r="T328" s="8">
        <v>495</v>
      </c>
      <c r="U328" s="8">
        <v>10461</v>
      </c>
      <c r="V328" s="8">
        <v>9887</v>
      </c>
      <c r="W328" s="8">
        <v>574</v>
      </c>
      <c r="X328" s="8">
        <v>27407</v>
      </c>
      <c r="Y328">
        <v>5880</v>
      </c>
      <c r="Z328">
        <v>4596</v>
      </c>
      <c r="AA328" s="4">
        <v>9</v>
      </c>
      <c r="AB328" s="54">
        <f>Table1[[#This Row],[ Received by dropbox]]/Table1[[#This Row],[Ballots Returned]]</f>
        <v>0.56080114449213159</v>
      </c>
      <c r="AC328" s="54">
        <f>Table1[[#This Row],[Received by mail]]/Table1[[#This Row],[Ballots Returned]]</f>
        <v>0.43834048640915596</v>
      </c>
      <c r="AD328" s="54">
        <f>Table1[[#This Row],[ Received by Email or Fax]]/Table1[[#This Row],[Ballots Returned]]</f>
        <v>8.5836909871244631E-4</v>
      </c>
    </row>
    <row r="329" spans="1:30">
      <c r="A329" s="8" t="s">
        <v>117</v>
      </c>
      <c r="B329" s="19">
        <v>45363</v>
      </c>
      <c r="C329" s="8" t="s">
        <v>394</v>
      </c>
      <c r="D329" s="10">
        <v>2024</v>
      </c>
      <c r="E329" s="8">
        <v>5109</v>
      </c>
      <c r="F329" s="8">
        <v>459</v>
      </c>
      <c r="G329" s="8">
        <v>6674</v>
      </c>
      <c r="H329" s="8">
        <v>5149</v>
      </c>
      <c r="I329" s="8">
        <v>2518</v>
      </c>
      <c r="J329" s="8">
        <v>2321</v>
      </c>
      <c r="K329" s="8">
        <v>0</v>
      </c>
      <c r="L329" s="8">
        <v>0</v>
      </c>
      <c r="M329" s="8">
        <v>199</v>
      </c>
      <c r="N329" s="8">
        <v>14</v>
      </c>
      <c r="O329" s="8">
        <v>9</v>
      </c>
      <c r="P329" s="8">
        <v>50</v>
      </c>
      <c r="Q329" s="45">
        <f t="shared" si="11"/>
        <v>1.9857029388403495E-2</v>
      </c>
      <c r="R329" s="45">
        <f>Table1[[#This Row],[Ballots Rejected - Late Postmark]]/Table1[[#This Row],[Ballots Rejected]]</f>
        <v>0.25125628140703515</v>
      </c>
      <c r="S329" s="8">
        <v>0</v>
      </c>
      <c r="T329" s="8">
        <v>126</v>
      </c>
      <c r="U329" s="8">
        <v>2514</v>
      </c>
      <c r="V329" s="8">
        <v>2318</v>
      </c>
      <c r="W329" s="8">
        <v>198</v>
      </c>
      <c r="X329" s="8">
        <v>5106</v>
      </c>
      <c r="Y329">
        <v>735</v>
      </c>
      <c r="Z329">
        <v>1783</v>
      </c>
      <c r="AA329" s="4">
        <v>0</v>
      </c>
      <c r="AB329" s="54">
        <f>Table1[[#This Row],[ Received by dropbox]]/Table1[[#This Row],[Ballots Returned]]</f>
        <v>0.29189833200953136</v>
      </c>
      <c r="AC329" s="54">
        <f>Table1[[#This Row],[Received by mail]]/Table1[[#This Row],[Ballots Returned]]</f>
        <v>0.70810166799046859</v>
      </c>
      <c r="AD329" s="54">
        <f>Table1[[#This Row],[ Received by Email or Fax]]/Table1[[#This Row],[Ballots Returned]]</f>
        <v>0</v>
      </c>
    </row>
    <row r="330" spans="1:30">
      <c r="A330" s="8" t="s">
        <v>119</v>
      </c>
      <c r="B330" s="19">
        <v>45363</v>
      </c>
      <c r="C330" s="8" t="s">
        <v>394</v>
      </c>
      <c r="D330" s="10">
        <v>2024</v>
      </c>
      <c r="E330" s="8">
        <v>44762</v>
      </c>
      <c r="F330" s="8">
        <v>4214</v>
      </c>
      <c r="G330" s="8">
        <v>42572</v>
      </c>
      <c r="H330" s="8">
        <v>45179</v>
      </c>
      <c r="I330" s="8">
        <v>13383</v>
      </c>
      <c r="J330" s="8">
        <v>12593</v>
      </c>
      <c r="K330" s="8">
        <v>6</v>
      </c>
      <c r="L330" s="8">
        <v>6</v>
      </c>
      <c r="M330" s="8">
        <v>784</v>
      </c>
      <c r="N330" s="8">
        <v>44</v>
      </c>
      <c r="O330" s="8">
        <v>43</v>
      </c>
      <c r="P330" s="8">
        <v>95</v>
      </c>
      <c r="Q330" s="45">
        <f t="shared" si="11"/>
        <v>7.0985578719270715E-3</v>
      </c>
      <c r="R330" s="45">
        <f>Table1[[#This Row],[Ballots Rejected - Late Postmark]]/Table1[[#This Row],[Ballots Rejected]]</f>
        <v>0.1211734693877551</v>
      </c>
      <c r="S330" s="8">
        <v>0</v>
      </c>
      <c r="T330" s="8">
        <v>602</v>
      </c>
      <c r="U330" s="8">
        <v>13327</v>
      </c>
      <c r="V330" s="8">
        <v>12539</v>
      </c>
      <c r="W330" s="8">
        <v>782</v>
      </c>
      <c r="X330" s="8">
        <v>44751</v>
      </c>
      <c r="Y330">
        <v>6960</v>
      </c>
      <c r="Z330">
        <v>6413</v>
      </c>
      <c r="AA330" s="4">
        <v>10</v>
      </c>
      <c r="AB330" s="54">
        <f>Table1[[#This Row],[ Received by dropbox]]/Table1[[#This Row],[Ballots Returned]]</f>
        <v>0.52006276619592018</v>
      </c>
      <c r="AC330" s="54">
        <f>Table1[[#This Row],[Received by mail]]/Table1[[#This Row],[Ballots Returned]]</f>
        <v>0.4791900171859822</v>
      </c>
      <c r="AD330" s="54">
        <f>Table1[[#This Row],[ Received by Email or Fax]]/Table1[[#This Row],[Ballots Returned]]</f>
        <v>7.4721661809758644E-4</v>
      </c>
    </row>
    <row r="331" spans="1:30">
      <c r="A331" s="8" t="s">
        <v>121</v>
      </c>
      <c r="B331" s="19">
        <v>45363</v>
      </c>
      <c r="C331" s="8" t="s">
        <v>394</v>
      </c>
      <c r="D331" s="10">
        <v>2024</v>
      </c>
      <c r="E331" s="8">
        <v>1646</v>
      </c>
      <c r="F331" s="8">
        <v>250</v>
      </c>
      <c r="G331" s="8">
        <v>3420</v>
      </c>
      <c r="H331" s="8">
        <v>1662</v>
      </c>
      <c r="I331" s="8">
        <v>809</v>
      </c>
      <c r="J331" s="8">
        <v>771</v>
      </c>
      <c r="K331" s="8">
        <v>0</v>
      </c>
      <c r="L331" s="8">
        <v>0</v>
      </c>
      <c r="M331" s="8">
        <v>38</v>
      </c>
      <c r="N331" s="8">
        <v>2</v>
      </c>
      <c r="O331" s="8">
        <v>1</v>
      </c>
      <c r="P331" s="8">
        <v>2</v>
      </c>
      <c r="Q331" s="45">
        <f t="shared" si="11"/>
        <v>2.472187886279357E-3</v>
      </c>
      <c r="R331" s="45">
        <f>Table1[[#This Row],[Ballots Rejected - Late Postmark]]/Table1[[#This Row],[Ballots Rejected]]</f>
        <v>5.2631578947368418E-2</v>
      </c>
      <c r="S331" s="8">
        <v>0</v>
      </c>
      <c r="T331" s="8">
        <v>33</v>
      </c>
      <c r="U331" s="8">
        <v>806</v>
      </c>
      <c r="V331" s="8">
        <v>768</v>
      </c>
      <c r="W331" s="8">
        <v>38</v>
      </c>
      <c r="X331" s="8">
        <v>1650</v>
      </c>
      <c r="Y331">
        <v>475</v>
      </c>
      <c r="Z331">
        <v>334</v>
      </c>
      <c r="AA331" s="4">
        <v>0</v>
      </c>
      <c r="AB331" s="54">
        <f>Table1[[#This Row],[ Received by dropbox]]/Table1[[#This Row],[Ballots Returned]]</f>
        <v>0.58714462299134729</v>
      </c>
      <c r="AC331" s="54">
        <f>Table1[[#This Row],[Received by mail]]/Table1[[#This Row],[Ballots Returned]]</f>
        <v>0.41285537700865266</v>
      </c>
      <c r="AD331" s="54">
        <f>Table1[[#This Row],[ Received by Email or Fax]]/Table1[[#This Row],[Ballots Returned]]</f>
        <v>0</v>
      </c>
    </row>
    <row r="332" spans="1:30">
      <c r="A332" s="8" t="s">
        <v>123</v>
      </c>
      <c r="B332" s="19">
        <v>45363</v>
      </c>
      <c r="C332" s="8" t="s">
        <v>394</v>
      </c>
      <c r="D332" s="10">
        <v>2024</v>
      </c>
      <c r="E332" s="8">
        <v>48057</v>
      </c>
      <c r="F332" s="8">
        <v>5527</v>
      </c>
      <c r="G332" s="8">
        <v>44554</v>
      </c>
      <c r="H332" s="8">
        <v>48800</v>
      </c>
      <c r="I332" s="8">
        <v>18340</v>
      </c>
      <c r="J332" s="8">
        <v>17248</v>
      </c>
      <c r="K332" s="8">
        <v>8</v>
      </c>
      <c r="L332" s="8">
        <v>0</v>
      </c>
      <c r="M332" s="8">
        <v>1084</v>
      </c>
      <c r="N332" s="8">
        <v>141</v>
      </c>
      <c r="O332" s="8">
        <v>186</v>
      </c>
      <c r="P332" s="8">
        <v>92</v>
      </c>
      <c r="Q332" s="45">
        <f t="shared" si="11"/>
        <v>5.0163576881134134E-3</v>
      </c>
      <c r="R332" s="45">
        <f>Table1[[#This Row],[Ballots Rejected - Late Postmark]]/Table1[[#This Row],[Ballots Rejected]]</f>
        <v>8.4870848708487087E-2</v>
      </c>
      <c r="S332" s="8">
        <v>0</v>
      </c>
      <c r="T332" s="8">
        <v>665</v>
      </c>
      <c r="U332" s="8">
        <v>18291</v>
      </c>
      <c r="V332" s="8">
        <v>17200</v>
      </c>
      <c r="W332" s="8">
        <v>1083</v>
      </c>
      <c r="X332" s="8">
        <v>48442</v>
      </c>
      <c r="Y332">
        <v>7265</v>
      </c>
      <c r="Z332">
        <v>11061</v>
      </c>
      <c r="AA332" s="4">
        <v>14</v>
      </c>
      <c r="AB332" s="54">
        <f>Table1[[#This Row],[ Received by dropbox]]/Table1[[#This Row],[Ballots Returned]]</f>
        <v>0.39612868047982552</v>
      </c>
      <c r="AC332" s="54">
        <f>Table1[[#This Row],[Received by mail]]/Table1[[#This Row],[Ballots Returned]]</f>
        <v>0.60310796074154849</v>
      </c>
      <c r="AD332" s="54">
        <f>Table1[[#This Row],[ Received by Email or Fax]]/Table1[[#This Row],[Ballots Returned]]</f>
        <v>7.6335877862595419E-4</v>
      </c>
    </row>
    <row r="333" spans="1:30">
      <c r="A333" s="8" t="s">
        <v>125</v>
      </c>
      <c r="B333" s="19">
        <v>45363</v>
      </c>
      <c r="C333" s="8" t="s">
        <v>394</v>
      </c>
      <c r="D333" s="10">
        <v>2024</v>
      </c>
      <c r="E333" s="8">
        <v>48716</v>
      </c>
      <c r="F333" s="8">
        <v>10212</v>
      </c>
      <c r="G333" s="8">
        <v>40528</v>
      </c>
      <c r="H333" s="8">
        <v>49562</v>
      </c>
      <c r="I333" s="8">
        <v>18941</v>
      </c>
      <c r="J333" s="8">
        <v>18210</v>
      </c>
      <c r="K333" s="8">
        <v>0</v>
      </c>
      <c r="L333" s="8">
        <v>0</v>
      </c>
      <c r="M333" s="8">
        <v>731</v>
      </c>
      <c r="N333" s="8">
        <v>122</v>
      </c>
      <c r="O333" s="8">
        <v>17</v>
      </c>
      <c r="P333" s="8">
        <v>27</v>
      </c>
      <c r="Q333" s="45">
        <f t="shared" si="11"/>
        <v>1.4254791193706773E-3</v>
      </c>
      <c r="R333" s="45">
        <f>Table1[[#This Row],[Ballots Rejected - Late Postmark]]/Table1[[#This Row],[Ballots Rejected]]</f>
        <v>3.6935704514363885E-2</v>
      </c>
      <c r="S333" s="8">
        <v>0</v>
      </c>
      <c r="T333" s="8">
        <v>565</v>
      </c>
      <c r="U333" s="8">
        <v>18910</v>
      </c>
      <c r="V333" s="8">
        <v>18181</v>
      </c>
      <c r="W333" s="8">
        <v>729</v>
      </c>
      <c r="X333" s="8">
        <v>49389</v>
      </c>
      <c r="Y333">
        <v>7039</v>
      </c>
      <c r="Z333">
        <v>11898</v>
      </c>
      <c r="AA333" s="4">
        <v>4</v>
      </c>
      <c r="AB333" s="54">
        <f>Table1[[#This Row],[ Received by dropbox]]/Table1[[#This Row],[Ballots Returned]]</f>
        <v>0.37162768597222956</v>
      </c>
      <c r="AC333" s="54">
        <f>Table1[[#This Row],[Received by mail]]/Table1[[#This Row],[Ballots Returned]]</f>
        <v>0.62816113193601186</v>
      </c>
      <c r="AD333" s="54">
        <f>Table1[[#This Row],[ Received by Email or Fax]]/Table1[[#This Row],[Ballots Returned]]</f>
        <v>2.1118209175861888E-4</v>
      </c>
    </row>
    <row r="334" spans="1:30">
      <c r="A334" s="8" t="s">
        <v>127</v>
      </c>
      <c r="B334" s="19">
        <v>45363</v>
      </c>
      <c r="C334" s="8" t="s">
        <v>394</v>
      </c>
      <c r="D334" s="10">
        <v>2024</v>
      </c>
      <c r="E334" s="8">
        <v>62215</v>
      </c>
      <c r="F334" s="8">
        <v>7559</v>
      </c>
      <c r="G334" s="8">
        <v>56680</v>
      </c>
      <c r="H334" s="8">
        <v>62861</v>
      </c>
      <c r="I334" s="8">
        <v>28559</v>
      </c>
      <c r="J334" s="8">
        <v>27601</v>
      </c>
      <c r="K334" s="8">
        <v>20</v>
      </c>
      <c r="L334" s="8">
        <v>0</v>
      </c>
      <c r="M334" s="8">
        <v>938</v>
      </c>
      <c r="N334" s="8">
        <v>44</v>
      </c>
      <c r="O334" s="8">
        <v>129</v>
      </c>
      <c r="P334" s="8">
        <v>89</v>
      </c>
      <c r="Q334" s="45">
        <f t="shared" si="11"/>
        <v>3.1163556146923911E-3</v>
      </c>
      <c r="R334" s="45">
        <f>Table1[[#This Row],[Ballots Rejected - Late Postmark]]/Table1[[#This Row],[Ballots Rejected]]</f>
        <v>9.4882729211087424E-2</v>
      </c>
      <c r="S334" s="8">
        <v>0</v>
      </c>
      <c r="T334" s="8">
        <v>676</v>
      </c>
      <c r="U334" s="8">
        <v>27828</v>
      </c>
      <c r="V334" s="8">
        <v>26887</v>
      </c>
      <c r="W334" s="8">
        <v>921</v>
      </c>
      <c r="X334" s="8">
        <v>58209</v>
      </c>
      <c r="Y334">
        <v>16222</v>
      </c>
      <c r="Z334">
        <v>12252</v>
      </c>
      <c r="AA334" s="4">
        <v>85</v>
      </c>
      <c r="AB334" s="54">
        <f>Table1[[#This Row],[ Received by dropbox]]/Table1[[#This Row],[Ballots Returned]]</f>
        <v>0.56801708743303336</v>
      </c>
      <c r="AC334" s="54">
        <f>Table1[[#This Row],[Received by mail]]/Table1[[#This Row],[Ballots Returned]]</f>
        <v>0.42900661787877725</v>
      </c>
      <c r="AD334" s="54">
        <f>Table1[[#This Row],[ Received by Email or Fax]]/Table1[[#This Row],[Ballots Returned]]</f>
        <v>2.9762946881893623E-3</v>
      </c>
    </row>
    <row r="335" spans="1:30">
      <c r="A335" s="8" t="s">
        <v>129</v>
      </c>
      <c r="B335" s="19">
        <v>45363</v>
      </c>
      <c r="C335" s="8" t="s">
        <v>394</v>
      </c>
      <c r="D335" s="10">
        <v>2024</v>
      </c>
      <c r="E335" s="8">
        <v>27459</v>
      </c>
      <c r="F335" s="8">
        <v>2368</v>
      </c>
      <c r="G335" s="8">
        <v>27115</v>
      </c>
      <c r="H335" s="8">
        <v>27966</v>
      </c>
      <c r="I335" s="8">
        <v>15241</v>
      </c>
      <c r="J335" s="8">
        <v>14815</v>
      </c>
      <c r="K335" s="8">
        <v>3</v>
      </c>
      <c r="L335" s="8">
        <v>3</v>
      </c>
      <c r="M335" s="8">
        <v>423</v>
      </c>
      <c r="N335" s="8">
        <v>10</v>
      </c>
      <c r="O335" s="8">
        <v>20</v>
      </c>
      <c r="P335" s="8">
        <v>78</v>
      </c>
      <c r="Q335" s="45">
        <f t="shared" si="11"/>
        <v>5.1177744242503773E-3</v>
      </c>
      <c r="R335" s="45">
        <f>Table1[[#This Row],[Ballots Rejected - Late Postmark]]/Table1[[#This Row],[Ballots Rejected]]</f>
        <v>0.18439716312056736</v>
      </c>
      <c r="S335" s="8">
        <v>0</v>
      </c>
      <c r="T335" s="8">
        <v>315</v>
      </c>
      <c r="U335" s="8">
        <v>15163</v>
      </c>
      <c r="V335" s="8">
        <v>14740</v>
      </c>
      <c r="W335" s="8">
        <v>420</v>
      </c>
      <c r="X335" s="8">
        <v>27354</v>
      </c>
      <c r="Y335">
        <v>5978</v>
      </c>
      <c r="Z335">
        <v>9228</v>
      </c>
      <c r="AA335" s="4">
        <v>35</v>
      </c>
      <c r="AB335" s="54">
        <f>Table1[[#This Row],[ Received by dropbox]]/Table1[[#This Row],[Ballots Returned]]</f>
        <v>0.39223148087395843</v>
      </c>
      <c r="AC335" s="54">
        <f>Table1[[#This Row],[Received by mail]]/Table1[[#This Row],[Ballots Returned]]</f>
        <v>0.60547208188439083</v>
      </c>
      <c r="AD335" s="54">
        <f>Table1[[#This Row],[ Received by Email or Fax]]/Table1[[#This Row],[Ballots Returned]]</f>
        <v>2.2964372416508102E-3</v>
      </c>
    </row>
    <row r="336" spans="1:30">
      <c r="A336" s="8" t="s">
        <v>131</v>
      </c>
      <c r="B336" s="19">
        <v>45363</v>
      </c>
      <c r="C336" s="8" t="s">
        <v>394</v>
      </c>
      <c r="D336" s="10">
        <v>2024</v>
      </c>
      <c r="E336" s="8">
        <v>1385109</v>
      </c>
      <c r="F336" s="8">
        <v>318270</v>
      </c>
      <c r="G336" s="8">
        <v>1068863</v>
      </c>
      <c r="H336" s="8">
        <v>1404409</v>
      </c>
      <c r="I336" s="8">
        <v>485720</v>
      </c>
      <c r="J336" s="8">
        <v>458667</v>
      </c>
      <c r="K336" s="8">
        <v>0</v>
      </c>
      <c r="L336" s="8">
        <v>0</v>
      </c>
      <c r="M336" s="8">
        <v>27053</v>
      </c>
      <c r="N336" s="8">
        <v>792</v>
      </c>
      <c r="O336" s="8">
        <v>1807</v>
      </c>
      <c r="P336" s="8">
        <v>3783</v>
      </c>
      <c r="Q336" s="45">
        <f t="shared" si="11"/>
        <v>7.7884377830849047E-3</v>
      </c>
      <c r="R336" s="45">
        <f>Table1[[#This Row],[Ballots Rejected - Late Postmark]]/Table1[[#This Row],[Ballots Rejected]]</f>
        <v>0.13983661701105238</v>
      </c>
      <c r="S336" s="8">
        <v>0</v>
      </c>
      <c r="T336" s="8">
        <v>20671</v>
      </c>
      <c r="U336" s="8">
        <v>480808</v>
      </c>
      <c r="V336" s="8">
        <v>453885</v>
      </c>
      <c r="W336" s="8">
        <v>26923</v>
      </c>
      <c r="X336" s="8">
        <v>1374186</v>
      </c>
      <c r="Y336">
        <v>226277</v>
      </c>
      <c r="Z336">
        <v>257200</v>
      </c>
      <c r="AA336" s="4">
        <v>2243</v>
      </c>
      <c r="AB336" s="54">
        <f>Table1[[#This Row],[ Received by dropbox]]/Table1[[#This Row],[Ballots Returned]]</f>
        <v>0.46585893107139914</v>
      </c>
      <c r="AC336" s="54">
        <f>Table1[[#This Row],[Received by mail]]/Table1[[#This Row],[Ballots Returned]]</f>
        <v>0.52952318208021087</v>
      </c>
      <c r="AD336" s="54">
        <f>Table1[[#This Row],[ Received by Email or Fax]]/Table1[[#This Row],[Ballots Returned]]</f>
        <v>4.6178868483900187E-3</v>
      </c>
    </row>
    <row r="337" spans="1:30">
      <c r="A337" s="8" t="s">
        <v>133</v>
      </c>
      <c r="B337" s="19">
        <v>45363</v>
      </c>
      <c r="C337" s="8" t="s">
        <v>394</v>
      </c>
      <c r="D337" s="10">
        <v>2024</v>
      </c>
      <c r="E337" s="8">
        <v>189757</v>
      </c>
      <c r="F337" s="8">
        <v>41402</v>
      </c>
      <c r="G337" s="8">
        <v>150379</v>
      </c>
      <c r="H337" s="8">
        <v>193355</v>
      </c>
      <c r="I337" s="8">
        <v>77921</v>
      </c>
      <c r="J337" s="8">
        <v>73949</v>
      </c>
      <c r="K337" s="8">
        <v>153</v>
      </c>
      <c r="L337" s="8">
        <v>0</v>
      </c>
      <c r="M337" s="8">
        <v>3819</v>
      </c>
      <c r="N337" s="8">
        <v>94</v>
      </c>
      <c r="O337" s="8">
        <v>638</v>
      </c>
      <c r="P337" s="8">
        <v>294</v>
      </c>
      <c r="Q337" s="45">
        <f t="shared" si="11"/>
        <v>3.7730521938886823E-3</v>
      </c>
      <c r="R337" s="45">
        <f>Table1[[#This Row],[Ballots Rejected - Late Postmark]]/Table1[[#This Row],[Ballots Rejected]]</f>
        <v>7.6983503534956796E-2</v>
      </c>
      <c r="S337" s="8">
        <v>0</v>
      </c>
      <c r="T337" s="8">
        <v>2793</v>
      </c>
      <c r="U337" s="8">
        <v>76623</v>
      </c>
      <c r="V337" s="8">
        <v>72722</v>
      </c>
      <c r="W337" s="8">
        <v>3748</v>
      </c>
      <c r="X337" s="8">
        <v>181599</v>
      </c>
      <c r="Y337">
        <v>45513</v>
      </c>
      <c r="Z337">
        <v>32187</v>
      </c>
      <c r="AA337" s="4">
        <v>221</v>
      </c>
      <c r="AB337" s="54">
        <f>Table1[[#This Row],[ Received by dropbox]]/Table1[[#This Row],[Ballots Returned]]</f>
        <v>0.58409157993352245</v>
      </c>
      <c r="AC337" s="54">
        <f>Table1[[#This Row],[Received by mail]]/Table1[[#This Row],[Ballots Returned]]</f>
        <v>0.41307221416562928</v>
      </c>
      <c r="AD337" s="54">
        <f>Table1[[#This Row],[ Received by Email or Fax]]/Table1[[#This Row],[Ballots Returned]]</f>
        <v>2.8362059008482949E-3</v>
      </c>
    </row>
    <row r="338" spans="1:30">
      <c r="A338" s="8" t="s">
        <v>135</v>
      </c>
      <c r="B338" s="19">
        <v>45363</v>
      </c>
      <c r="C338" s="8" t="s">
        <v>394</v>
      </c>
      <c r="D338" s="10">
        <v>2024</v>
      </c>
      <c r="E338" s="8">
        <v>29769</v>
      </c>
      <c r="F338" s="8">
        <v>3834</v>
      </c>
      <c r="G338" s="8">
        <v>27959</v>
      </c>
      <c r="H338" s="8">
        <v>30319</v>
      </c>
      <c r="I338" s="8">
        <v>12949</v>
      </c>
      <c r="J338" s="8">
        <v>12206</v>
      </c>
      <c r="K338" s="8">
        <v>3</v>
      </c>
      <c r="L338" s="8">
        <v>3</v>
      </c>
      <c r="M338" s="8">
        <v>740</v>
      </c>
      <c r="N338" s="8">
        <v>6</v>
      </c>
      <c r="O338" s="8">
        <v>71</v>
      </c>
      <c r="P338" s="8">
        <v>51</v>
      </c>
      <c r="Q338" s="45">
        <f t="shared" si="11"/>
        <v>3.9385280716657655E-3</v>
      </c>
      <c r="R338" s="45">
        <f>Table1[[#This Row],[Ballots Rejected - Late Postmark]]/Table1[[#This Row],[Ballots Rejected]]</f>
        <v>6.8918918918918923E-2</v>
      </c>
      <c r="S338" s="8">
        <v>0</v>
      </c>
      <c r="T338" s="8">
        <v>612</v>
      </c>
      <c r="U338" s="8">
        <v>12917</v>
      </c>
      <c r="V338" s="8">
        <v>12176</v>
      </c>
      <c r="W338" s="8">
        <v>738</v>
      </c>
      <c r="X338" s="8">
        <v>30023</v>
      </c>
      <c r="Y338">
        <v>8157</v>
      </c>
      <c r="Z338">
        <v>4772</v>
      </c>
      <c r="AA338" s="4">
        <v>20</v>
      </c>
      <c r="AB338" s="54">
        <f>Table1[[#This Row],[ Received by dropbox]]/Table1[[#This Row],[Ballots Returned]]</f>
        <v>0.62993281334465978</v>
      </c>
      <c r="AC338" s="54">
        <f>Table1[[#This Row],[Received by mail]]/Table1[[#This Row],[Ballots Returned]]</f>
        <v>0.36852266584292226</v>
      </c>
      <c r="AD338" s="54">
        <f>Table1[[#This Row],[ Received by Email or Fax]]/Table1[[#This Row],[Ballots Returned]]</f>
        <v>1.5445208124179473E-3</v>
      </c>
    </row>
    <row r="339" spans="1:30">
      <c r="A339" s="8" t="s">
        <v>137</v>
      </c>
      <c r="B339" s="19">
        <v>45363</v>
      </c>
      <c r="C339" s="8" t="s">
        <v>394</v>
      </c>
      <c r="D339" s="10">
        <v>2024</v>
      </c>
      <c r="E339" s="8">
        <v>15784</v>
      </c>
      <c r="F339" s="8">
        <v>1887</v>
      </c>
      <c r="G339" s="8">
        <v>15921</v>
      </c>
      <c r="H339" s="8">
        <v>16023</v>
      </c>
      <c r="I339" s="8">
        <v>7295</v>
      </c>
      <c r="J339" s="8">
        <v>6996</v>
      </c>
      <c r="K339" s="8">
        <v>13</v>
      </c>
      <c r="L339" s="8">
        <v>0</v>
      </c>
      <c r="M339" s="8">
        <v>286</v>
      </c>
      <c r="N339" s="8">
        <v>6</v>
      </c>
      <c r="O339" s="8">
        <v>34</v>
      </c>
      <c r="P339" s="8">
        <v>34</v>
      </c>
      <c r="Q339" s="45">
        <f t="shared" si="11"/>
        <v>4.6607265250171353E-3</v>
      </c>
      <c r="R339" s="45">
        <f>Table1[[#This Row],[Ballots Rejected - Late Postmark]]/Table1[[#This Row],[Ballots Rejected]]</f>
        <v>0.11888111888111888</v>
      </c>
      <c r="S339" s="8">
        <v>0</v>
      </c>
      <c r="T339" s="8">
        <v>212</v>
      </c>
      <c r="U339" s="8">
        <v>7273</v>
      </c>
      <c r="V339" s="8">
        <v>6976</v>
      </c>
      <c r="W339" s="8">
        <v>284</v>
      </c>
      <c r="X339" s="8">
        <v>15824</v>
      </c>
      <c r="Y339">
        <v>4546</v>
      </c>
      <c r="Z339">
        <v>2741</v>
      </c>
      <c r="AA339" s="4">
        <v>8</v>
      </c>
      <c r="AB339" s="54">
        <f>Table1[[#This Row],[ Received by dropbox]]/Table1[[#This Row],[Ballots Returned]]</f>
        <v>0.62316655243317343</v>
      </c>
      <c r="AC339" s="54">
        <f>Table1[[#This Row],[Received by mail]]/Table1[[#This Row],[Ballots Returned]]</f>
        <v>0.37573680603152843</v>
      </c>
      <c r="AD339" s="54">
        <f>Table1[[#This Row],[ Received by Email or Fax]]/Table1[[#This Row],[Ballots Returned]]</f>
        <v>1.0966415352981493E-3</v>
      </c>
    </row>
    <row r="340" spans="1:30">
      <c r="A340" s="8" t="s">
        <v>139</v>
      </c>
      <c r="B340" s="19">
        <v>45363</v>
      </c>
      <c r="C340" s="8" t="s">
        <v>394</v>
      </c>
      <c r="D340" s="10">
        <v>2024</v>
      </c>
      <c r="E340" s="8">
        <v>55321</v>
      </c>
      <c r="F340" s="8">
        <v>5127</v>
      </c>
      <c r="G340" s="8">
        <v>52218</v>
      </c>
      <c r="H340" s="8">
        <v>55769</v>
      </c>
      <c r="I340" s="8">
        <v>24221</v>
      </c>
      <c r="J340" s="8">
        <v>22718</v>
      </c>
      <c r="K340" s="8">
        <v>0</v>
      </c>
      <c r="L340" s="8">
        <v>0</v>
      </c>
      <c r="M340" s="8">
        <v>1503</v>
      </c>
      <c r="N340" s="8">
        <v>25</v>
      </c>
      <c r="O340" s="8">
        <v>221</v>
      </c>
      <c r="P340" s="8">
        <v>160</v>
      </c>
      <c r="Q340" s="45">
        <f t="shared" si="11"/>
        <v>6.6058379092523017E-3</v>
      </c>
      <c r="R340" s="45">
        <f>Table1[[#This Row],[Ballots Rejected - Late Postmark]]/Table1[[#This Row],[Ballots Rejected]]</f>
        <v>0.10645375914836992</v>
      </c>
      <c r="S340" s="8">
        <v>0</v>
      </c>
      <c r="T340" s="8">
        <v>1097</v>
      </c>
      <c r="U340" s="8">
        <v>24114</v>
      </c>
      <c r="V340" s="8">
        <v>22614</v>
      </c>
      <c r="W340" s="8">
        <v>1500</v>
      </c>
      <c r="X340" s="8">
        <v>55119</v>
      </c>
      <c r="Y340">
        <v>10517</v>
      </c>
      <c r="Z340">
        <v>13693</v>
      </c>
      <c r="AA340" s="4">
        <v>11</v>
      </c>
      <c r="AB340" s="54">
        <f>Table1[[#This Row],[ Received by dropbox]]/Table1[[#This Row],[Ballots Returned]]</f>
        <v>0.43420998307254038</v>
      </c>
      <c r="AC340" s="54">
        <f>Table1[[#This Row],[Received by mail]]/Table1[[#This Row],[Ballots Returned]]</f>
        <v>0.56533586557119853</v>
      </c>
      <c r="AD340" s="54">
        <f>Table1[[#This Row],[ Received by Email or Fax]]/Table1[[#This Row],[Ballots Returned]]</f>
        <v>4.5415135626109573E-4</v>
      </c>
    </row>
    <row r="341" spans="1:30">
      <c r="A341" s="8" t="s">
        <v>141</v>
      </c>
      <c r="B341" s="19">
        <v>45363</v>
      </c>
      <c r="C341" s="8" t="s">
        <v>394</v>
      </c>
      <c r="D341" s="10">
        <v>2024</v>
      </c>
      <c r="E341" s="8">
        <v>8357</v>
      </c>
      <c r="F341" s="8">
        <v>656</v>
      </c>
      <c r="G341" s="8">
        <v>9725</v>
      </c>
      <c r="H341" s="8">
        <v>8453</v>
      </c>
      <c r="I341" s="8">
        <v>4272</v>
      </c>
      <c r="J341" s="8">
        <v>4013</v>
      </c>
      <c r="K341" s="8">
        <v>3</v>
      </c>
      <c r="L341" s="8">
        <v>0</v>
      </c>
      <c r="M341" s="8">
        <v>256</v>
      </c>
      <c r="N341" s="8">
        <v>8</v>
      </c>
      <c r="O341" s="8">
        <v>14</v>
      </c>
      <c r="P341" s="8">
        <v>39</v>
      </c>
      <c r="Q341" s="45">
        <f t="shared" si="11"/>
        <v>9.1292134831460672E-3</v>
      </c>
      <c r="R341" s="45">
        <f>Table1[[#This Row],[Ballots Rejected - Late Postmark]]/Table1[[#This Row],[Ballots Rejected]]</f>
        <v>0.15234375</v>
      </c>
      <c r="S341" s="8">
        <v>0</v>
      </c>
      <c r="T341" s="8">
        <v>195</v>
      </c>
      <c r="U341" s="8">
        <v>4259</v>
      </c>
      <c r="V341" s="8">
        <v>4000</v>
      </c>
      <c r="W341" s="8">
        <v>256</v>
      </c>
      <c r="X341" s="8">
        <v>8368</v>
      </c>
      <c r="Y341">
        <v>867</v>
      </c>
      <c r="Z341">
        <v>3405</v>
      </c>
      <c r="AA341" s="4">
        <v>0</v>
      </c>
      <c r="AB341" s="54">
        <f>Table1[[#This Row],[ Received by dropbox]]/Table1[[#This Row],[Ballots Returned]]</f>
        <v>0.2029494382022472</v>
      </c>
      <c r="AC341" s="54">
        <f>Table1[[#This Row],[Received by mail]]/Table1[[#This Row],[Ballots Returned]]</f>
        <v>0.7970505617977528</v>
      </c>
      <c r="AD341" s="54">
        <f>Table1[[#This Row],[ Received by Email or Fax]]/Table1[[#This Row],[Ballots Returned]]</f>
        <v>0</v>
      </c>
    </row>
    <row r="342" spans="1:30">
      <c r="A342" s="8" t="s">
        <v>143</v>
      </c>
      <c r="B342" s="19">
        <v>45363</v>
      </c>
      <c r="C342" s="8" t="s">
        <v>394</v>
      </c>
      <c r="D342" s="10">
        <v>2024</v>
      </c>
      <c r="E342" s="8">
        <v>44548</v>
      </c>
      <c r="F342" s="8">
        <v>8708</v>
      </c>
      <c r="G342" s="8">
        <v>37864</v>
      </c>
      <c r="H342" s="8">
        <v>45414</v>
      </c>
      <c r="I342" s="8">
        <v>19074</v>
      </c>
      <c r="J342" s="8">
        <v>18039</v>
      </c>
      <c r="K342" s="8">
        <v>56</v>
      </c>
      <c r="L342" s="8">
        <v>0</v>
      </c>
      <c r="M342" s="8">
        <v>979</v>
      </c>
      <c r="N342" s="8">
        <v>49</v>
      </c>
      <c r="O342" s="8">
        <v>116</v>
      </c>
      <c r="P342" s="8">
        <v>75</v>
      </c>
      <c r="Q342" s="45">
        <f t="shared" si="11"/>
        <v>3.9320541050644857E-3</v>
      </c>
      <c r="R342" s="45">
        <f>Table1[[#This Row],[Ballots Rejected - Late Postmark]]/Table1[[#This Row],[Ballots Rejected]]</f>
        <v>7.6608784473953015E-2</v>
      </c>
      <c r="S342" s="8">
        <v>0</v>
      </c>
      <c r="T342" s="8">
        <v>739</v>
      </c>
      <c r="U342" s="8">
        <v>18979</v>
      </c>
      <c r="V342" s="8">
        <v>17952</v>
      </c>
      <c r="W342" s="8">
        <v>971</v>
      </c>
      <c r="X342" s="8">
        <v>44730</v>
      </c>
      <c r="Y342">
        <v>9205</v>
      </c>
      <c r="Z342">
        <v>9850</v>
      </c>
      <c r="AA342" s="4">
        <v>19</v>
      </c>
      <c r="AB342" s="54">
        <f>Table1[[#This Row],[ Received by dropbox]]/Table1[[#This Row],[Ballots Returned]]</f>
        <v>0.48259410716158119</v>
      </c>
      <c r="AC342" s="54">
        <f>Table1[[#This Row],[Received by mail]]/Table1[[#This Row],[Ballots Returned]]</f>
        <v>0.51640977246513575</v>
      </c>
      <c r="AD342" s="54">
        <f>Table1[[#This Row],[ Received by Email or Fax]]/Table1[[#This Row],[Ballots Returned]]</f>
        <v>9.9612037328300311E-4</v>
      </c>
    </row>
    <row r="343" spans="1:30">
      <c r="A343" s="8" t="s">
        <v>145</v>
      </c>
      <c r="B343" s="19">
        <v>45363</v>
      </c>
      <c r="C343" s="8" t="s">
        <v>394</v>
      </c>
      <c r="D343" s="10">
        <v>2024</v>
      </c>
      <c r="E343" s="8">
        <v>25741</v>
      </c>
      <c r="F343" s="8">
        <v>4378</v>
      </c>
      <c r="G343" s="8">
        <v>23387</v>
      </c>
      <c r="H343" s="8">
        <v>26092</v>
      </c>
      <c r="I343" s="8">
        <v>11620</v>
      </c>
      <c r="J343" s="8">
        <v>11043</v>
      </c>
      <c r="K343" s="8">
        <v>15</v>
      </c>
      <c r="L343" s="8">
        <v>0</v>
      </c>
      <c r="M343" s="8">
        <v>562</v>
      </c>
      <c r="N343" s="8">
        <v>5</v>
      </c>
      <c r="O343" s="8">
        <v>35</v>
      </c>
      <c r="P343" s="8">
        <v>78</v>
      </c>
      <c r="Q343" s="45">
        <f t="shared" si="11"/>
        <v>6.7125645438898453E-3</v>
      </c>
      <c r="R343" s="45">
        <f>Table1[[#This Row],[Ballots Rejected - Late Postmark]]/Table1[[#This Row],[Ballots Rejected]]</f>
        <v>0.13879003558718861</v>
      </c>
      <c r="S343" s="8">
        <v>0</v>
      </c>
      <c r="T343" s="8">
        <v>444</v>
      </c>
      <c r="U343" s="8">
        <v>11582</v>
      </c>
      <c r="V343" s="8">
        <v>11007</v>
      </c>
      <c r="W343" s="8">
        <v>560</v>
      </c>
      <c r="X343" s="8">
        <v>25774</v>
      </c>
      <c r="Y343">
        <v>4257</v>
      </c>
      <c r="Z343">
        <v>7362</v>
      </c>
      <c r="AA343" s="4">
        <v>1</v>
      </c>
      <c r="AB343" s="54">
        <f>Table1[[#This Row],[ Received by dropbox]]/Table1[[#This Row],[Ballots Returned]]</f>
        <v>0.36635111876075732</v>
      </c>
      <c r="AC343" s="54">
        <f>Table1[[#This Row],[Received by mail]]/Table1[[#This Row],[Ballots Returned]]</f>
        <v>0.63356282271944919</v>
      </c>
      <c r="AD343" s="54">
        <f>Table1[[#This Row],[ Received by Email or Fax]]/Table1[[#This Row],[Ballots Returned]]</f>
        <v>8.6058519793459558E-5</v>
      </c>
    </row>
    <row r="344" spans="1:30">
      <c r="A344" s="8" t="s">
        <v>147</v>
      </c>
      <c r="B344" s="19">
        <v>45363</v>
      </c>
      <c r="C344" s="8" t="s">
        <v>394</v>
      </c>
      <c r="D344" s="10">
        <v>2024</v>
      </c>
      <c r="E344" s="8">
        <v>17021</v>
      </c>
      <c r="F344" s="8">
        <v>1751</v>
      </c>
      <c r="G344" s="8">
        <v>17294</v>
      </c>
      <c r="H344" s="8">
        <v>17134</v>
      </c>
      <c r="I344" s="8">
        <v>8616</v>
      </c>
      <c r="J344" s="8">
        <v>8052</v>
      </c>
      <c r="K344" s="8">
        <v>0</v>
      </c>
      <c r="L344" s="8">
        <v>0</v>
      </c>
      <c r="M344" s="8">
        <v>564</v>
      </c>
      <c r="N344" s="8">
        <v>5</v>
      </c>
      <c r="O344" s="8">
        <v>61</v>
      </c>
      <c r="P344" s="8">
        <v>45</v>
      </c>
      <c r="Q344" s="45">
        <f t="shared" si="11"/>
        <v>5.222841225626741E-3</v>
      </c>
      <c r="R344" s="45">
        <f>Table1[[#This Row],[Ballots Rejected - Late Postmark]]/Table1[[#This Row],[Ballots Rejected]]</f>
        <v>7.9787234042553196E-2</v>
      </c>
      <c r="S344" s="8">
        <v>0</v>
      </c>
      <c r="T344" s="8">
        <v>453</v>
      </c>
      <c r="U344" s="8">
        <v>8571</v>
      </c>
      <c r="V344" s="8">
        <v>8008</v>
      </c>
      <c r="W344" s="8">
        <v>563</v>
      </c>
      <c r="X344" s="8">
        <v>16910</v>
      </c>
      <c r="Y344">
        <v>3250</v>
      </c>
      <c r="Z344">
        <v>5364</v>
      </c>
      <c r="AA344" s="4">
        <v>2</v>
      </c>
      <c r="AB344" s="54">
        <f>Table1[[#This Row],[ Received by dropbox]]/Table1[[#This Row],[Ballots Returned]]</f>
        <v>0.37720519962859794</v>
      </c>
      <c r="AC344" s="54">
        <f>Table1[[#This Row],[Received by mail]]/Table1[[#This Row],[Ballots Returned]]</f>
        <v>0.62256267409470756</v>
      </c>
      <c r="AD344" s="54">
        <f>Table1[[#This Row],[ Received by Email or Fax]]/Table1[[#This Row],[Ballots Returned]]</f>
        <v>2.3212627669452182E-4</v>
      </c>
    </row>
    <row r="345" spans="1:30">
      <c r="A345" s="8" t="s">
        <v>149</v>
      </c>
      <c r="B345" s="19">
        <v>45363</v>
      </c>
      <c r="C345" s="8" t="s">
        <v>394</v>
      </c>
      <c r="D345" s="10">
        <v>2024</v>
      </c>
      <c r="E345" s="8">
        <v>10780</v>
      </c>
      <c r="F345" s="8">
        <v>1390</v>
      </c>
      <c r="G345" s="8">
        <v>11414</v>
      </c>
      <c r="H345" s="8">
        <v>10945</v>
      </c>
      <c r="I345" s="8">
        <v>4686</v>
      </c>
      <c r="J345" s="8">
        <v>4511</v>
      </c>
      <c r="K345" s="8">
        <v>0</v>
      </c>
      <c r="L345" s="8">
        <v>0</v>
      </c>
      <c r="M345" s="8">
        <v>175</v>
      </c>
      <c r="N345" s="8">
        <v>7</v>
      </c>
      <c r="O345" s="8">
        <v>17</v>
      </c>
      <c r="P345" s="8">
        <v>29</v>
      </c>
      <c r="Q345" s="45">
        <f t="shared" si="11"/>
        <v>6.1886470337174562E-3</v>
      </c>
      <c r="R345" s="45">
        <f>Table1[[#This Row],[Ballots Rejected - Late Postmark]]/Table1[[#This Row],[Ballots Rejected]]</f>
        <v>0.1657142857142857</v>
      </c>
      <c r="S345" s="8">
        <v>0</v>
      </c>
      <c r="T345" s="8">
        <v>122</v>
      </c>
      <c r="U345" s="8">
        <v>4658</v>
      </c>
      <c r="V345" s="8">
        <v>4483</v>
      </c>
      <c r="W345" s="8">
        <v>175</v>
      </c>
      <c r="X345" s="8">
        <v>10780</v>
      </c>
      <c r="Y345">
        <v>1568</v>
      </c>
      <c r="Z345">
        <v>3116</v>
      </c>
      <c r="AA345" s="4">
        <v>2</v>
      </c>
      <c r="AB345" s="54">
        <f>Table1[[#This Row],[ Received by dropbox]]/Table1[[#This Row],[Ballots Returned]]</f>
        <v>0.3346137430644473</v>
      </c>
      <c r="AC345" s="54">
        <f>Table1[[#This Row],[Received by mail]]/Table1[[#This Row],[Ballots Returned]]</f>
        <v>0.66495945369184806</v>
      </c>
      <c r="AD345" s="54">
        <f>Table1[[#This Row],[ Received by Email or Fax]]/Table1[[#This Row],[Ballots Returned]]</f>
        <v>4.2680324370465217E-4</v>
      </c>
    </row>
    <row r="346" spans="1:30">
      <c r="A346" s="8" t="s">
        <v>151</v>
      </c>
      <c r="B346" s="19">
        <v>45363</v>
      </c>
      <c r="C346" s="8" t="s">
        <v>394</v>
      </c>
      <c r="D346" s="10">
        <v>2024</v>
      </c>
      <c r="E346" s="8">
        <v>552814</v>
      </c>
      <c r="F346" s="8">
        <v>75975</v>
      </c>
      <c r="G346" s="8">
        <v>478863</v>
      </c>
      <c r="H346" s="8">
        <v>571993</v>
      </c>
      <c r="I346" s="8">
        <v>183333</v>
      </c>
      <c r="J346" s="8">
        <v>172563</v>
      </c>
      <c r="K346" s="8">
        <v>0</v>
      </c>
      <c r="L346" s="8">
        <v>0</v>
      </c>
      <c r="M346" s="8">
        <v>10771</v>
      </c>
      <c r="N346" s="8">
        <v>39</v>
      </c>
      <c r="O346" s="8">
        <v>358</v>
      </c>
      <c r="P346" s="8">
        <v>1282</v>
      </c>
      <c r="Q346" s="45">
        <f t="shared" si="11"/>
        <v>6.9927399867999764E-3</v>
      </c>
      <c r="R346" s="45">
        <f>Table1[[#This Row],[Ballots Rejected - Late Postmark]]/Table1[[#This Row],[Ballots Rejected]]</f>
        <v>0.11902330331445549</v>
      </c>
      <c r="S346" s="8">
        <v>0</v>
      </c>
      <c r="T346" s="8">
        <v>9092</v>
      </c>
      <c r="U346" s="8">
        <v>181364</v>
      </c>
      <c r="V346" s="8">
        <v>170687</v>
      </c>
      <c r="W346" s="8">
        <v>10678</v>
      </c>
      <c r="X346" s="8">
        <v>555984</v>
      </c>
      <c r="Y346">
        <v>92020</v>
      </c>
      <c r="Z346">
        <v>91034</v>
      </c>
      <c r="AA346" s="4">
        <v>279</v>
      </c>
      <c r="AB346" s="54">
        <f>Table1[[#This Row],[ Received by dropbox]]/Table1[[#This Row],[Ballots Returned]]</f>
        <v>0.50192818532397332</v>
      </c>
      <c r="AC346" s="54">
        <f>Table1[[#This Row],[Received by mail]]/Table1[[#This Row],[Ballots Returned]]</f>
        <v>0.49654999372726133</v>
      </c>
      <c r="AD346" s="54">
        <f>Table1[[#This Row],[ Received by Email or Fax]]/Table1[[#This Row],[Ballots Returned]]</f>
        <v>1.5218209487653613E-3</v>
      </c>
    </row>
    <row r="347" spans="1:30">
      <c r="A347" s="8" t="s">
        <v>153</v>
      </c>
      <c r="B347" s="19">
        <v>45363</v>
      </c>
      <c r="C347" s="8" t="s">
        <v>394</v>
      </c>
      <c r="D347" s="10">
        <v>2024</v>
      </c>
      <c r="E347" s="8">
        <v>14753</v>
      </c>
      <c r="F347" s="8">
        <v>1972</v>
      </c>
      <c r="G347" s="8">
        <v>14805</v>
      </c>
      <c r="H347" s="8">
        <v>14959</v>
      </c>
      <c r="I347" s="8">
        <v>7223</v>
      </c>
      <c r="J347" s="8">
        <v>6974</v>
      </c>
      <c r="K347" s="8">
        <v>0</v>
      </c>
      <c r="L347" s="8">
        <v>0</v>
      </c>
      <c r="M347" s="8">
        <v>249</v>
      </c>
      <c r="N347" s="8">
        <v>5</v>
      </c>
      <c r="O347" s="8">
        <v>22</v>
      </c>
      <c r="P347" s="8">
        <v>36</v>
      </c>
      <c r="Q347" s="45">
        <f t="shared" si="11"/>
        <v>4.9840786376851723E-3</v>
      </c>
      <c r="R347" s="45">
        <f>Table1[[#This Row],[Ballots Rejected - Late Postmark]]/Table1[[#This Row],[Ballots Rejected]]</f>
        <v>0.14457831325301204</v>
      </c>
      <c r="S347" s="8">
        <v>0</v>
      </c>
      <c r="T347" s="8">
        <v>186</v>
      </c>
      <c r="U347" s="8">
        <v>7169</v>
      </c>
      <c r="V347" s="8">
        <v>6922</v>
      </c>
      <c r="W347" s="8">
        <v>247</v>
      </c>
      <c r="X347" s="8">
        <v>14566</v>
      </c>
      <c r="Y347">
        <v>3561</v>
      </c>
      <c r="Z347">
        <v>3639</v>
      </c>
      <c r="AA347" s="4">
        <v>23</v>
      </c>
      <c r="AB347" s="54">
        <f>Table1[[#This Row],[ Received by dropbox]]/Table1[[#This Row],[Ballots Returned]]</f>
        <v>0.49300844524435827</v>
      </c>
      <c r="AC347" s="54">
        <f>Table1[[#This Row],[Received by mail]]/Table1[[#This Row],[Ballots Returned]]</f>
        <v>0.50380728229267613</v>
      </c>
      <c r="AD347" s="54">
        <f>Table1[[#This Row],[ Received by Email or Fax]]/Table1[[#This Row],[Ballots Returned]]</f>
        <v>3.1842724629655267E-3</v>
      </c>
    </row>
    <row r="348" spans="1:30">
      <c r="A348" s="8" t="s">
        <v>155</v>
      </c>
      <c r="B348" s="19">
        <v>45363</v>
      </c>
      <c r="C348" s="8" t="s">
        <v>394</v>
      </c>
      <c r="D348" s="10">
        <v>2024</v>
      </c>
      <c r="E348" s="8">
        <v>86365</v>
      </c>
      <c r="F348" s="8">
        <v>7319</v>
      </c>
      <c r="G348" s="8">
        <v>81070</v>
      </c>
      <c r="H348" s="8">
        <v>87743</v>
      </c>
      <c r="I348" s="8">
        <v>35791</v>
      </c>
      <c r="J348" s="8">
        <v>33683</v>
      </c>
      <c r="K348" s="8">
        <v>0</v>
      </c>
      <c r="L348" s="8">
        <v>0</v>
      </c>
      <c r="M348" s="8">
        <v>2108</v>
      </c>
      <c r="N348" s="8">
        <v>27</v>
      </c>
      <c r="O348" s="8">
        <v>189</v>
      </c>
      <c r="P348" s="8">
        <v>162</v>
      </c>
      <c r="Q348" s="45">
        <f t="shared" si="11"/>
        <v>4.5262775558101197E-3</v>
      </c>
      <c r="R348" s="45">
        <f>Table1[[#This Row],[Ballots Rejected - Late Postmark]]/Table1[[#This Row],[Ballots Rejected]]</f>
        <v>7.6850094876660335E-2</v>
      </c>
      <c r="S348" s="8">
        <v>0</v>
      </c>
      <c r="T348" s="8">
        <v>1730</v>
      </c>
      <c r="U348" s="8">
        <v>35461</v>
      </c>
      <c r="V348" s="8">
        <v>33366</v>
      </c>
      <c r="W348" s="8">
        <v>2095</v>
      </c>
      <c r="X348" s="8">
        <v>85660</v>
      </c>
      <c r="Y348">
        <v>21564</v>
      </c>
      <c r="Z348">
        <v>14159</v>
      </c>
      <c r="AA348" s="4">
        <v>68</v>
      </c>
      <c r="AB348" s="54">
        <f>Table1[[#This Row],[ Received by dropbox]]/Table1[[#This Row],[Ballots Returned]]</f>
        <v>0.60249783465116924</v>
      </c>
      <c r="AC348" s="54">
        <f>Table1[[#This Row],[Received by mail]]/Table1[[#This Row],[Ballots Returned]]</f>
        <v>0.39560224637478697</v>
      </c>
      <c r="AD348" s="54">
        <f>Table1[[#This Row],[ Received by Email or Fax]]/Table1[[#This Row],[Ballots Returned]]</f>
        <v>1.8999189740437541E-3</v>
      </c>
    </row>
    <row r="349" spans="1:30">
      <c r="A349" s="8" t="s">
        <v>157</v>
      </c>
      <c r="B349" s="19">
        <v>45363</v>
      </c>
      <c r="C349" s="8" t="s">
        <v>394</v>
      </c>
      <c r="D349" s="10">
        <v>2024</v>
      </c>
      <c r="E349" s="8">
        <v>9118</v>
      </c>
      <c r="F349" s="8">
        <v>693</v>
      </c>
      <c r="G349" s="8">
        <v>10449</v>
      </c>
      <c r="H349" s="8">
        <v>9194</v>
      </c>
      <c r="I349" s="8">
        <v>3868</v>
      </c>
      <c r="J349" s="8">
        <v>3705</v>
      </c>
      <c r="K349" s="8">
        <v>19</v>
      </c>
      <c r="L349" s="8">
        <v>1</v>
      </c>
      <c r="M349" s="8">
        <v>144</v>
      </c>
      <c r="N349" s="8">
        <v>6</v>
      </c>
      <c r="O349" s="8">
        <v>14</v>
      </c>
      <c r="P349" s="8">
        <v>15</v>
      </c>
      <c r="Q349" s="45">
        <f t="shared" si="11"/>
        <v>3.8779731127197518E-3</v>
      </c>
      <c r="R349" s="45">
        <f>Table1[[#This Row],[Ballots Rejected - Late Postmark]]/Table1[[#This Row],[Ballots Rejected]]</f>
        <v>0.10416666666666667</v>
      </c>
      <c r="S349" s="8">
        <v>0</v>
      </c>
      <c r="T349" s="8">
        <v>109</v>
      </c>
      <c r="U349" s="8">
        <v>3846</v>
      </c>
      <c r="V349" s="8">
        <v>3684</v>
      </c>
      <c r="W349" s="8">
        <v>143</v>
      </c>
      <c r="X349" s="8">
        <v>9030</v>
      </c>
      <c r="Y349">
        <v>2366</v>
      </c>
      <c r="Z349">
        <v>1497</v>
      </c>
      <c r="AA349" s="4">
        <v>5</v>
      </c>
      <c r="AB349" s="54">
        <f>Table1[[#This Row],[ Received by dropbox]]/Table1[[#This Row],[Ballots Returned]]</f>
        <v>0.61168562564632889</v>
      </c>
      <c r="AC349" s="54">
        <f>Table1[[#This Row],[Received by mail]]/Table1[[#This Row],[Ballots Returned]]</f>
        <v>0.38702171664943125</v>
      </c>
      <c r="AD349" s="54">
        <f>Table1[[#This Row],[ Received by Email or Fax]]/Table1[[#This Row],[Ballots Returned]]</f>
        <v>1.2926577042399173E-3</v>
      </c>
    </row>
    <row r="350" spans="1:30">
      <c r="A350" s="8" t="s">
        <v>159</v>
      </c>
      <c r="B350" s="19">
        <v>45363</v>
      </c>
      <c r="C350" s="8" t="s">
        <v>394</v>
      </c>
      <c r="D350" s="10">
        <v>2024</v>
      </c>
      <c r="E350" s="8">
        <v>513023</v>
      </c>
      <c r="F350" s="8">
        <v>55555</v>
      </c>
      <c r="G350" s="8">
        <v>459492</v>
      </c>
      <c r="H350" s="8">
        <v>522578</v>
      </c>
      <c r="I350" s="8">
        <v>186644</v>
      </c>
      <c r="J350" s="8">
        <v>177673</v>
      </c>
      <c r="K350" s="8">
        <v>0</v>
      </c>
      <c r="L350" s="8">
        <v>0</v>
      </c>
      <c r="M350" s="8">
        <v>8971</v>
      </c>
      <c r="N350" s="8">
        <v>23</v>
      </c>
      <c r="O350" s="8">
        <v>763</v>
      </c>
      <c r="P350" s="8">
        <v>1601</v>
      </c>
      <c r="Q350" s="45">
        <f t="shared" si="11"/>
        <v>8.5778273076016365E-3</v>
      </c>
      <c r="R350" s="45">
        <f>Table1[[#This Row],[Ballots Rejected - Late Postmark]]/Table1[[#This Row],[Ballots Rejected]]</f>
        <v>0.17846393936016053</v>
      </c>
      <c r="S350" s="8">
        <v>0</v>
      </c>
      <c r="T350" s="8">
        <v>6584</v>
      </c>
      <c r="U350" s="8">
        <v>185737</v>
      </c>
      <c r="V350" s="8">
        <v>176793</v>
      </c>
      <c r="W350" s="8">
        <v>8944</v>
      </c>
      <c r="X350" s="8">
        <v>514255</v>
      </c>
      <c r="Y350">
        <v>98124</v>
      </c>
      <c r="Z350">
        <v>88306</v>
      </c>
      <c r="AA350" s="4">
        <v>214</v>
      </c>
      <c r="AB350" s="54">
        <f>Table1[[#This Row],[ Received by dropbox]]/Table1[[#This Row],[Ballots Returned]]</f>
        <v>0.52572812412935854</v>
      </c>
      <c r="AC350" s="54">
        <f>Table1[[#This Row],[Received by mail]]/Table1[[#This Row],[Ballots Returned]]</f>
        <v>0.47312530807312314</v>
      </c>
      <c r="AD350" s="54">
        <f>Table1[[#This Row],[ Received by Email or Fax]]/Table1[[#This Row],[Ballots Returned]]</f>
        <v>1.14656779751827E-3</v>
      </c>
    </row>
    <row r="351" spans="1:30">
      <c r="A351" s="8" t="s">
        <v>161</v>
      </c>
      <c r="B351" s="19">
        <v>45363</v>
      </c>
      <c r="C351" s="8" t="s">
        <v>394</v>
      </c>
      <c r="D351" s="10">
        <v>2024</v>
      </c>
      <c r="E351" s="8">
        <v>366978</v>
      </c>
      <c r="F351" s="8">
        <v>33222</v>
      </c>
      <c r="G351" s="8">
        <v>335780</v>
      </c>
      <c r="H351" s="8">
        <v>371996</v>
      </c>
      <c r="I351" s="8">
        <v>134667</v>
      </c>
      <c r="J351" s="8">
        <v>129324</v>
      </c>
      <c r="K351" s="8">
        <v>0</v>
      </c>
      <c r="L351" s="8">
        <v>0</v>
      </c>
      <c r="M351" s="8">
        <v>5343</v>
      </c>
      <c r="N351" s="8">
        <v>207</v>
      </c>
      <c r="O351" s="8">
        <v>626</v>
      </c>
      <c r="P351" s="8">
        <v>930</v>
      </c>
      <c r="Q351" s="45">
        <f t="shared" si="11"/>
        <v>6.9059235001893557E-3</v>
      </c>
      <c r="R351" s="45">
        <f>Table1[[#This Row],[Ballots Rejected - Late Postmark]]/Table1[[#This Row],[Ballots Rejected]]</f>
        <v>0.17405951712521056</v>
      </c>
      <c r="S351" s="8">
        <v>0</v>
      </c>
      <c r="T351" s="8">
        <v>3580</v>
      </c>
      <c r="U351" s="8">
        <v>133573</v>
      </c>
      <c r="V351" s="8">
        <v>128264</v>
      </c>
      <c r="W351" s="8">
        <v>5309</v>
      </c>
      <c r="X351" s="8">
        <v>365259</v>
      </c>
      <c r="Y351">
        <v>49172</v>
      </c>
      <c r="Z351">
        <v>85373</v>
      </c>
      <c r="AA351" s="4">
        <v>122</v>
      </c>
      <c r="AB351" s="54">
        <f>Table1[[#This Row],[ Received by dropbox]]/Table1[[#This Row],[Ballots Returned]]</f>
        <v>0.36513771005517315</v>
      </c>
      <c r="AC351" s="54">
        <f>Table1[[#This Row],[Received by mail]]/Table1[[#This Row],[Ballots Returned]]</f>
        <v>0.63395635159318908</v>
      </c>
      <c r="AD351" s="54">
        <f>Table1[[#This Row],[ Received by Email or Fax]]/Table1[[#This Row],[Ballots Returned]]</f>
        <v>9.0593835163774346E-4</v>
      </c>
    </row>
    <row r="352" spans="1:30">
      <c r="A352" s="8" t="s">
        <v>163</v>
      </c>
      <c r="B352" s="19">
        <v>45363</v>
      </c>
      <c r="C352" s="8" t="s">
        <v>394</v>
      </c>
      <c r="D352" s="10">
        <v>2024</v>
      </c>
      <c r="E352" s="8">
        <v>34862</v>
      </c>
      <c r="F352" s="8">
        <v>5510</v>
      </c>
      <c r="G352" s="8">
        <v>31376</v>
      </c>
      <c r="H352" s="8">
        <v>35237</v>
      </c>
      <c r="I352" s="8">
        <v>16291</v>
      </c>
      <c r="J352" s="8">
        <v>15683</v>
      </c>
      <c r="K352" s="8">
        <v>4</v>
      </c>
      <c r="L352" s="8">
        <v>4</v>
      </c>
      <c r="M352" s="8">
        <v>604</v>
      </c>
      <c r="N352" s="8">
        <v>6</v>
      </c>
      <c r="O352" s="8">
        <v>112</v>
      </c>
      <c r="P352" s="8">
        <v>146</v>
      </c>
      <c r="Q352" s="45">
        <f t="shared" si="11"/>
        <v>8.96200356024799E-3</v>
      </c>
      <c r="R352" s="45">
        <f>Table1[[#This Row],[Ballots Rejected - Late Postmark]]/Table1[[#This Row],[Ballots Rejected]]</f>
        <v>0.24172185430463577</v>
      </c>
      <c r="S352" s="8">
        <v>0</v>
      </c>
      <c r="T352" s="8">
        <v>340</v>
      </c>
      <c r="U352" s="8">
        <v>16204</v>
      </c>
      <c r="V352" s="8">
        <v>15599</v>
      </c>
      <c r="W352" s="8">
        <v>601</v>
      </c>
      <c r="X352" s="8">
        <v>34857</v>
      </c>
      <c r="Y352">
        <v>4564</v>
      </c>
      <c r="Z352">
        <v>11719</v>
      </c>
      <c r="AA352" s="4">
        <v>8</v>
      </c>
      <c r="AB352" s="54">
        <f>Table1[[#This Row],[ Received by dropbox]]/Table1[[#This Row],[Ballots Returned]]</f>
        <v>0.28015468663679333</v>
      </c>
      <c r="AC352" s="54">
        <f>Table1[[#This Row],[Received by mail]]/Table1[[#This Row],[Ballots Returned]]</f>
        <v>0.71935424467497389</v>
      </c>
      <c r="AD352" s="54">
        <f>Table1[[#This Row],[ Received by Email or Fax]]/Table1[[#This Row],[Ballots Returned]]</f>
        <v>4.9106868823276656E-4</v>
      </c>
    </row>
    <row r="353" spans="1:30">
      <c r="A353" s="8" t="s">
        <v>166</v>
      </c>
      <c r="B353" s="19">
        <v>45363</v>
      </c>
      <c r="C353" s="8" t="s">
        <v>394</v>
      </c>
      <c r="D353" s="10">
        <v>2024</v>
      </c>
      <c r="E353" s="8">
        <v>198187</v>
      </c>
      <c r="F353" s="8">
        <v>26090</v>
      </c>
      <c r="G353" s="8">
        <v>174121</v>
      </c>
      <c r="H353" s="8">
        <v>202976</v>
      </c>
      <c r="I353" s="8">
        <v>77040</v>
      </c>
      <c r="J353" s="8">
        <v>74132</v>
      </c>
      <c r="K353" s="8">
        <v>10</v>
      </c>
      <c r="L353" s="8">
        <v>10</v>
      </c>
      <c r="M353" s="8">
        <v>2898</v>
      </c>
      <c r="N353" s="8">
        <v>101</v>
      </c>
      <c r="O353" s="8">
        <v>128</v>
      </c>
      <c r="P353" s="8">
        <v>513</v>
      </c>
      <c r="Q353" s="45">
        <f t="shared" si="11"/>
        <v>6.6588785046728972E-3</v>
      </c>
      <c r="R353" s="45">
        <f>Table1[[#This Row],[Ballots Rejected - Late Postmark]]/Table1[[#This Row],[Ballots Rejected]]</f>
        <v>0.17701863354037267</v>
      </c>
      <c r="S353" s="8">
        <v>0</v>
      </c>
      <c r="T353" s="8">
        <v>2156</v>
      </c>
      <c r="U353" s="8">
        <v>75518</v>
      </c>
      <c r="V353" s="8">
        <v>72668</v>
      </c>
      <c r="W353" s="8">
        <v>2840</v>
      </c>
      <c r="X353" s="8">
        <v>193334</v>
      </c>
      <c r="Y353">
        <v>45608</v>
      </c>
      <c r="Z353">
        <v>31318</v>
      </c>
      <c r="AA353" s="4">
        <v>114</v>
      </c>
      <c r="AB353" s="54">
        <f>Table1[[#This Row],[ Received by dropbox]]/Table1[[#This Row],[Ballots Returned]]</f>
        <v>0.59200415368639669</v>
      </c>
      <c r="AC353" s="54">
        <f>Table1[[#This Row],[Received by mail]]/Table1[[#This Row],[Ballots Returned]]</f>
        <v>0.40651609553478713</v>
      </c>
      <c r="AD353" s="54">
        <f>Table1[[#This Row],[ Received by Email or Fax]]/Table1[[#This Row],[Ballots Returned]]</f>
        <v>1.4797507788161994E-3</v>
      </c>
    </row>
    <row r="354" spans="1:30">
      <c r="A354" s="8" t="s">
        <v>168</v>
      </c>
      <c r="B354" s="19">
        <v>45363</v>
      </c>
      <c r="C354" s="8" t="s">
        <v>394</v>
      </c>
      <c r="D354" s="10">
        <v>2024</v>
      </c>
      <c r="E354" s="8">
        <v>3482</v>
      </c>
      <c r="F354" s="8">
        <v>372</v>
      </c>
      <c r="G354" s="8">
        <v>5134</v>
      </c>
      <c r="H354" s="8">
        <v>3563</v>
      </c>
      <c r="I354" s="8">
        <v>1756</v>
      </c>
      <c r="J354" s="8">
        <v>1667</v>
      </c>
      <c r="K354" s="8">
        <v>0</v>
      </c>
      <c r="L354" s="8">
        <v>0</v>
      </c>
      <c r="M354" s="8">
        <v>89</v>
      </c>
      <c r="N354" s="8">
        <v>4</v>
      </c>
      <c r="O354" s="8">
        <v>13</v>
      </c>
      <c r="P354" s="8">
        <v>6</v>
      </c>
      <c r="Q354" s="45">
        <f t="shared" si="11"/>
        <v>3.4168564920273349E-3</v>
      </c>
      <c r="R354" s="45">
        <f>Table1[[#This Row],[Ballots Rejected - Late Postmark]]/Table1[[#This Row],[Ballots Rejected]]</f>
        <v>6.741573033707865E-2</v>
      </c>
      <c r="S354" s="8">
        <v>0</v>
      </c>
      <c r="T354" s="8">
        <v>66</v>
      </c>
      <c r="U354" s="8">
        <v>1741</v>
      </c>
      <c r="V354" s="8">
        <v>1652</v>
      </c>
      <c r="W354" s="8">
        <v>89</v>
      </c>
      <c r="X354" s="8">
        <v>3514</v>
      </c>
      <c r="Y354">
        <v>800</v>
      </c>
      <c r="Z354">
        <v>953</v>
      </c>
      <c r="AA354" s="4">
        <v>3</v>
      </c>
      <c r="AB354" s="54">
        <f>Table1[[#This Row],[ Received by dropbox]]/Table1[[#This Row],[Ballots Returned]]</f>
        <v>0.45558086560364464</v>
      </c>
      <c r="AC354" s="54">
        <f>Table1[[#This Row],[Received by mail]]/Table1[[#This Row],[Ballots Returned]]</f>
        <v>0.54271070615034167</v>
      </c>
      <c r="AD354" s="54">
        <f>Table1[[#This Row],[ Received by Email or Fax]]/Table1[[#This Row],[Ballots Returned]]</f>
        <v>1.7084282460136675E-3</v>
      </c>
    </row>
    <row r="355" spans="1:30">
      <c r="A355" s="8" t="s">
        <v>170</v>
      </c>
      <c r="B355" s="19">
        <v>45363</v>
      </c>
      <c r="C355" s="8" t="s">
        <v>394</v>
      </c>
      <c r="D355" s="10">
        <v>2024</v>
      </c>
      <c r="E355" s="8">
        <v>37200</v>
      </c>
      <c r="F355" s="8">
        <v>3536</v>
      </c>
      <c r="G355" s="8">
        <v>35688</v>
      </c>
      <c r="H355" s="8">
        <v>38037</v>
      </c>
      <c r="I355" s="8">
        <v>15143</v>
      </c>
      <c r="J355" s="8">
        <v>13915</v>
      </c>
      <c r="K355" s="8">
        <v>0</v>
      </c>
      <c r="L355" s="8">
        <v>0</v>
      </c>
      <c r="M355" s="8">
        <v>1228</v>
      </c>
      <c r="N355" s="8">
        <v>11</v>
      </c>
      <c r="O355" s="8">
        <v>61</v>
      </c>
      <c r="P355" s="8">
        <v>89</v>
      </c>
      <c r="Q355" s="45">
        <f t="shared" si="11"/>
        <v>5.8773030443109026E-3</v>
      </c>
      <c r="R355" s="45">
        <f>Table1[[#This Row],[Ballots Rejected - Late Postmark]]/Table1[[#This Row],[Ballots Rejected]]</f>
        <v>7.2475570032573294E-2</v>
      </c>
      <c r="S355" s="8">
        <v>0</v>
      </c>
      <c r="T355" s="8">
        <v>1067</v>
      </c>
      <c r="U355" s="8">
        <v>15091</v>
      </c>
      <c r="V355" s="8">
        <v>13866</v>
      </c>
      <c r="W355" s="8">
        <v>1225</v>
      </c>
      <c r="X355" s="8">
        <v>37616</v>
      </c>
      <c r="Y355">
        <v>7981</v>
      </c>
      <c r="Z355">
        <v>7102</v>
      </c>
      <c r="AA355" s="4">
        <v>60</v>
      </c>
      <c r="AB355" s="54">
        <f>Table1[[#This Row],[ Received by dropbox]]/Table1[[#This Row],[Ballots Returned]]</f>
        <v>0.52704219771511585</v>
      </c>
      <c r="AC355" s="54">
        <f>Table1[[#This Row],[Received by mail]]/Table1[[#This Row],[Ballots Returned]]</f>
        <v>0.46899557551343857</v>
      </c>
      <c r="AD355" s="54">
        <f>Table1[[#This Row],[ Received by Email or Fax]]/Table1[[#This Row],[Ballots Returned]]</f>
        <v>3.9622267714455525E-3</v>
      </c>
    </row>
    <row r="356" spans="1:30">
      <c r="A356" s="8" t="s">
        <v>172</v>
      </c>
      <c r="B356" s="19">
        <v>45363</v>
      </c>
      <c r="C356" s="8" t="s">
        <v>394</v>
      </c>
      <c r="D356" s="10">
        <v>2024</v>
      </c>
      <c r="E356" s="8">
        <v>161483</v>
      </c>
      <c r="F356" s="8">
        <v>15037</v>
      </c>
      <c r="G356" s="8">
        <v>148470</v>
      </c>
      <c r="H356" s="8">
        <v>164983</v>
      </c>
      <c r="I356" s="8">
        <v>68174</v>
      </c>
      <c r="J356" s="8">
        <v>65661</v>
      </c>
      <c r="K356" s="8">
        <v>0</v>
      </c>
      <c r="L356" s="8">
        <v>0</v>
      </c>
      <c r="M356" s="8">
        <v>2513</v>
      </c>
      <c r="N356" s="8">
        <v>54</v>
      </c>
      <c r="O356" s="8">
        <v>334</v>
      </c>
      <c r="P356" s="8">
        <v>452</v>
      </c>
      <c r="Q356" s="45">
        <f t="shared" si="11"/>
        <v>6.6300935840643057E-3</v>
      </c>
      <c r="R356" s="45">
        <f>Table1[[#This Row],[Ballots Rejected - Late Postmark]]/Table1[[#This Row],[Ballots Rejected]]</f>
        <v>0.17986470354158376</v>
      </c>
      <c r="S356" s="8">
        <v>0</v>
      </c>
      <c r="T356" s="8">
        <v>1673</v>
      </c>
      <c r="U356" s="8">
        <v>67695</v>
      </c>
      <c r="V356" s="8">
        <v>65198</v>
      </c>
      <c r="W356" s="8">
        <v>2497</v>
      </c>
      <c r="X356" s="8">
        <v>161859</v>
      </c>
      <c r="Y356">
        <v>39784</v>
      </c>
      <c r="Z356">
        <v>28281</v>
      </c>
      <c r="AA356" s="4">
        <v>109</v>
      </c>
      <c r="AB356" s="54">
        <f>Table1[[#This Row],[ Received by dropbox]]/Table1[[#This Row],[Ballots Returned]]</f>
        <v>0.58356558218675747</v>
      </c>
      <c r="AC356" s="54">
        <f>Table1[[#This Row],[Received by mail]]/Table1[[#This Row],[Ballots Returned]]</f>
        <v>0.41483556781177577</v>
      </c>
      <c r="AD356" s="54">
        <f>Table1[[#This Row],[ Received by Email or Fax]]/Table1[[#This Row],[Ballots Returned]]</f>
        <v>1.5988500014668349E-3</v>
      </c>
    </row>
    <row r="357" spans="1:30">
      <c r="A357" s="8" t="s">
        <v>174</v>
      </c>
      <c r="B357" s="19">
        <v>45363</v>
      </c>
      <c r="C357" s="8" t="s">
        <v>394</v>
      </c>
      <c r="D357" s="10">
        <v>2024</v>
      </c>
      <c r="E357" s="8">
        <v>22675</v>
      </c>
      <c r="F357" s="8">
        <v>4735</v>
      </c>
      <c r="G357" s="8">
        <v>19964</v>
      </c>
      <c r="H357" s="8">
        <v>22955</v>
      </c>
      <c r="I357" s="8">
        <v>9020</v>
      </c>
      <c r="J357" s="8">
        <v>8611</v>
      </c>
      <c r="K357" s="8">
        <v>0</v>
      </c>
      <c r="L357" s="8">
        <v>0</v>
      </c>
      <c r="M357" s="8">
        <v>409</v>
      </c>
      <c r="N357" s="8">
        <v>3</v>
      </c>
      <c r="O357" s="8">
        <v>45</v>
      </c>
      <c r="P357" s="8">
        <v>74</v>
      </c>
      <c r="Q357" s="45">
        <f t="shared" si="11"/>
        <v>8.2039911308203987E-3</v>
      </c>
      <c r="R357" s="45">
        <f>Table1[[#This Row],[Ballots Rejected - Late Postmark]]/Table1[[#This Row],[Ballots Rejected]]</f>
        <v>0.18092909535452323</v>
      </c>
      <c r="S357" s="8">
        <v>0</v>
      </c>
      <c r="T357" s="8">
        <v>287</v>
      </c>
      <c r="U357" s="8">
        <v>8969</v>
      </c>
      <c r="V357" s="8">
        <v>8561</v>
      </c>
      <c r="W357" s="8">
        <v>408</v>
      </c>
      <c r="X357" s="8">
        <v>22568</v>
      </c>
      <c r="Y357">
        <v>3397</v>
      </c>
      <c r="Z357">
        <v>5623</v>
      </c>
      <c r="AA357" s="4">
        <v>0</v>
      </c>
      <c r="AB357" s="54">
        <f>Table1[[#This Row],[ Received by dropbox]]/Table1[[#This Row],[Ballots Returned]]</f>
        <v>0.37660753880266074</v>
      </c>
      <c r="AC357" s="54">
        <f>Table1[[#This Row],[Received by mail]]/Table1[[#This Row],[Ballots Returned]]</f>
        <v>0.62339246119733926</v>
      </c>
      <c r="AD357" s="54">
        <f>Table1[[#This Row],[ Received by Email or Fax]]/Table1[[#This Row],[Ballots Returned]]</f>
        <v>0</v>
      </c>
    </row>
    <row r="358" spans="1:30">
      <c r="A358" s="8" t="s">
        <v>176</v>
      </c>
      <c r="B358" s="19">
        <v>45363</v>
      </c>
      <c r="C358" s="8" t="s">
        <v>394</v>
      </c>
      <c r="D358" s="10">
        <v>2024</v>
      </c>
      <c r="E358" s="8">
        <v>128769</v>
      </c>
      <c r="F358" s="8">
        <v>9713</v>
      </c>
      <c r="G358" s="8">
        <v>121080</v>
      </c>
      <c r="H358" s="8">
        <v>130361</v>
      </c>
      <c r="I358" s="8">
        <v>38865</v>
      </c>
      <c r="J358" s="8">
        <v>36511</v>
      </c>
      <c r="K358" s="8">
        <v>0</v>
      </c>
      <c r="L358" s="8">
        <v>0</v>
      </c>
      <c r="M358" s="8">
        <v>2354</v>
      </c>
      <c r="N358" s="8">
        <v>83</v>
      </c>
      <c r="O358" s="8">
        <v>67</v>
      </c>
      <c r="P358" s="8">
        <v>296</v>
      </c>
      <c r="Q358" s="45">
        <f t="shared" si="11"/>
        <v>7.6161070371799817E-3</v>
      </c>
      <c r="R358" s="45">
        <f>Table1[[#This Row],[Ballots Rejected - Late Postmark]]/Table1[[#This Row],[Ballots Rejected]]</f>
        <v>0.12574341546304163</v>
      </c>
      <c r="S358" s="8">
        <v>0</v>
      </c>
      <c r="T358" s="8">
        <v>1908</v>
      </c>
      <c r="U358" s="8">
        <v>38661</v>
      </c>
      <c r="V358" s="8">
        <v>36311</v>
      </c>
      <c r="W358" s="8">
        <v>2350</v>
      </c>
      <c r="X358" s="8">
        <v>129025</v>
      </c>
      <c r="Y358">
        <v>10548</v>
      </c>
      <c r="Z358">
        <v>28295</v>
      </c>
      <c r="AA358" s="4">
        <v>22</v>
      </c>
      <c r="AB358" s="54">
        <f>Table1[[#This Row],[ Received by dropbox]]/Table1[[#This Row],[Ballots Returned]]</f>
        <v>0.27140100347356233</v>
      </c>
      <c r="AC358" s="54">
        <f>Table1[[#This Row],[Received by mail]]/Table1[[#This Row],[Ballots Returned]]</f>
        <v>0.72803293451691753</v>
      </c>
      <c r="AD358" s="54">
        <f>Table1[[#This Row],[ Received by Email or Fax]]/Table1[[#This Row],[Ballots Returned]]</f>
        <v>5.660620095201338E-4</v>
      </c>
    </row>
    <row r="359" spans="1:30">
      <c r="A359" s="8" t="s">
        <v>178</v>
      </c>
      <c r="B359" s="19">
        <v>45363</v>
      </c>
      <c r="C359" s="8" t="s">
        <v>394</v>
      </c>
      <c r="D359" s="10">
        <v>2024</v>
      </c>
      <c r="E359" s="8">
        <v>4845793</v>
      </c>
      <c r="F359" s="8">
        <v>758186</v>
      </c>
      <c r="G359" s="8">
        <v>4089631</v>
      </c>
      <c r="H359" s="8">
        <v>4931966</v>
      </c>
      <c r="I359" s="8">
        <v>1800390</v>
      </c>
      <c r="J359" s="8">
        <v>1708308</v>
      </c>
      <c r="K359" s="8">
        <v>322</v>
      </c>
      <c r="L359" s="8">
        <v>27</v>
      </c>
      <c r="M359" s="8">
        <v>91763</v>
      </c>
      <c r="N359" s="8">
        <v>2534</v>
      </c>
      <c r="O359" s="8">
        <v>7485</v>
      </c>
      <c r="P359" s="8">
        <v>12613</v>
      </c>
      <c r="Q359" s="45">
        <f t="shared" si="11"/>
        <v>7.0057043196196378E-3</v>
      </c>
      <c r="R359" s="45">
        <f>Table1[[#This Row],[Ballots Rejected - Late Postmark]]/Table1[[#This Row],[Ballots Rejected]]</f>
        <v>0.13745191417019931</v>
      </c>
      <c r="S359" s="8">
        <v>0</v>
      </c>
      <c r="T359" s="8">
        <v>69131</v>
      </c>
      <c r="U359" s="8">
        <v>1785008</v>
      </c>
      <c r="V359" s="8">
        <v>1693463</v>
      </c>
      <c r="W359" s="8">
        <v>91226</v>
      </c>
      <c r="X359" s="8">
        <v>4824794</v>
      </c>
      <c r="Y359">
        <v>875217</v>
      </c>
      <c r="Z359">
        <v>921180</v>
      </c>
      <c r="AA359" s="21">
        <v>3993</v>
      </c>
      <c r="AB359" s="54">
        <f>Table1[[#This Row],[ Received by dropbox]]/Table1[[#This Row],[Ballots Returned]]</f>
        <v>0.48612633929315313</v>
      </c>
      <c r="AC359" s="54">
        <f>Table1[[#This Row],[Received by mail]]/Table1[[#This Row],[Ballots Returned]]</f>
        <v>0.51165580790828658</v>
      </c>
      <c r="AD359" s="54">
        <f>Table1[[#This Row],[ Received by Email or Fax]]/Table1[[#This Row],[Ballots Returned]]</f>
        <v>2.2178527985603118E-3</v>
      </c>
    </row>
    <row r="360" spans="1:30">
      <c r="A360" s="8" t="s">
        <v>98</v>
      </c>
      <c r="B360" s="19">
        <v>45335</v>
      </c>
      <c r="C360" s="8" t="s">
        <v>99</v>
      </c>
      <c r="D360" s="10">
        <v>2024</v>
      </c>
      <c r="E360" s="8">
        <v>2488</v>
      </c>
      <c r="F360" s="8">
        <v>204</v>
      </c>
      <c r="G360" s="8">
        <v>4308</v>
      </c>
      <c r="H360" s="8">
        <v>2505</v>
      </c>
      <c r="I360" s="8">
        <v>973</v>
      </c>
      <c r="J360" s="8">
        <v>963</v>
      </c>
      <c r="K360" s="8">
        <v>0</v>
      </c>
      <c r="L360" s="8">
        <v>0</v>
      </c>
      <c r="M360" s="8">
        <v>10</v>
      </c>
      <c r="N360" s="8">
        <v>2</v>
      </c>
      <c r="O360" s="8">
        <v>2</v>
      </c>
      <c r="P360" s="8">
        <v>6</v>
      </c>
      <c r="Q360" s="45">
        <f t="shared" si="11"/>
        <v>6.1664953751284684E-3</v>
      </c>
      <c r="R360" s="45">
        <f>Table1[[#This Row],[Ballots Rejected - Late Postmark]]/Table1[[#This Row],[Ballots Rejected]]</f>
        <v>0.6</v>
      </c>
      <c r="S360" s="8">
        <v>0</v>
      </c>
      <c r="T360" s="8">
        <v>0</v>
      </c>
      <c r="U360" s="8">
        <v>970</v>
      </c>
      <c r="V360" s="8">
        <v>960</v>
      </c>
      <c r="W360" s="8">
        <v>10</v>
      </c>
      <c r="X360" s="8">
        <v>2486</v>
      </c>
      <c r="Y360">
        <v>441</v>
      </c>
      <c r="Z360">
        <v>532</v>
      </c>
      <c r="AA360" s="8">
        <v>0</v>
      </c>
      <c r="AB360" s="54">
        <f>Table1[[#This Row],[ Received by dropbox]]/Table1[[#This Row],[Ballots Returned]]</f>
        <v>0.45323741007194246</v>
      </c>
      <c r="AC360" s="54">
        <f>Table1[[#This Row],[Received by mail]]/Table1[[#This Row],[Ballots Returned]]</f>
        <v>0.5467625899280576</v>
      </c>
      <c r="AD360" s="54">
        <f>Table1[[#This Row],[ Received by Email or Fax]]/Table1[[#This Row],[Ballots Returned]]</f>
        <v>0</v>
      </c>
    </row>
    <row r="361" spans="1:30">
      <c r="A361" s="8" t="s">
        <v>101</v>
      </c>
      <c r="B361" s="19">
        <v>45335</v>
      </c>
      <c r="C361" s="8" t="s">
        <v>99</v>
      </c>
      <c r="D361" s="10">
        <v>2024</v>
      </c>
      <c r="E361" s="8"/>
      <c r="F361" s="8"/>
      <c r="G361" s="8">
        <v>2024</v>
      </c>
      <c r="H361" s="8"/>
      <c r="I361" s="8"/>
      <c r="J361" s="8"/>
      <c r="K361" s="8"/>
      <c r="L361" s="8"/>
      <c r="M361" s="8"/>
      <c r="N361" s="8"/>
      <c r="O361" s="8"/>
      <c r="P361" s="8"/>
      <c r="Q361" s="45"/>
      <c r="R361" s="45" t="e">
        <f>Table1[[#This Row],[Ballots Rejected - Late Postmark]]/Table1[[#This Row],[Ballots Rejected]]</f>
        <v>#DIV/0!</v>
      </c>
      <c r="S361" s="8"/>
      <c r="T361" s="8"/>
      <c r="U361" s="8">
        <v>0</v>
      </c>
      <c r="V361" s="8">
        <v>0</v>
      </c>
      <c r="W361" s="8">
        <v>0</v>
      </c>
      <c r="X361" s="8">
        <v>0</v>
      </c>
      <c r="Z361">
        <v>0</v>
      </c>
      <c r="AA361" s="8">
        <v>0</v>
      </c>
      <c r="AB361" s="54" t="e">
        <f>Table1[[#This Row],[ Received by dropbox]]/Table1[[#This Row],[Ballots Returned]]</f>
        <v>#DIV/0!</v>
      </c>
      <c r="AC361" s="54" t="e">
        <f>Table1[[#This Row],[Received by mail]]/Table1[[#This Row],[Ballots Returned]]</f>
        <v>#DIV/0!</v>
      </c>
      <c r="AD361" s="54" t="e">
        <f>Table1[[#This Row],[ Received by Email or Fax]]/Table1[[#This Row],[Ballots Returned]]</f>
        <v>#DIV/0!</v>
      </c>
    </row>
    <row r="362" spans="1:30">
      <c r="A362" s="8" t="s">
        <v>103</v>
      </c>
      <c r="B362" s="19">
        <v>45335</v>
      </c>
      <c r="C362" s="8" t="s">
        <v>99</v>
      </c>
      <c r="D362" s="10">
        <v>2024</v>
      </c>
      <c r="E362" s="8">
        <v>7261</v>
      </c>
      <c r="F362" s="8">
        <v>612</v>
      </c>
      <c r="G362" s="8">
        <v>8673</v>
      </c>
      <c r="H362" s="8">
        <v>7318</v>
      </c>
      <c r="I362" s="8">
        <v>2416</v>
      </c>
      <c r="J362" s="8">
        <v>2389</v>
      </c>
      <c r="K362" s="8">
        <v>0</v>
      </c>
      <c r="L362" s="8">
        <v>0</v>
      </c>
      <c r="M362" s="8">
        <v>27</v>
      </c>
      <c r="N362" s="8">
        <v>6</v>
      </c>
      <c r="O362" s="8">
        <v>10</v>
      </c>
      <c r="P362" s="8">
        <v>11</v>
      </c>
      <c r="Q362" s="45">
        <f t="shared" ref="Q362:Q370" si="12">P362/I362</f>
        <v>4.552980132450331E-3</v>
      </c>
      <c r="R362" s="45">
        <f>Table1[[#This Row],[Ballots Rejected - Late Postmark]]/Table1[[#This Row],[Ballots Rejected]]</f>
        <v>0.40740740740740738</v>
      </c>
      <c r="S362" s="8">
        <v>0</v>
      </c>
      <c r="T362" s="8">
        <v>0</v>
      </c>
      <c r="U362" s="8">
        <v>2413</v>
      </c>
      <c r="V362" s="8">
        <v>2386</v>
      </c>
      <c r="W362" s="8">
        <v>27</v>
      </c>
      <c r="X362" s="8">
        <v>7262</v>
      </c>
      <c r="Y362">
        <v>1771</v>
      </c>
      <c r="Z362">
        <v>645</v>
      </c>
      <c r="AA362" s="8">
        <v>0</v>
      </c>
      <c r="AB362" s="54">
        <f>Table1[[#This Row],[ Received by dropbox]]/Table1[[#This Row],[Ballots Returned]]</f>
        <v>0.73302980132450335</v>
      </c>
      <c r="AC362" s="54">
        <f>Table1[[#This Row],[Received by mail]]/Table1[[#This Row],[Ballots Returned]]</f>
        <v>0.26697019867549671</v>
      </c>
      <c r="AD362" s="54">
        <f>Table1[[#This Row],[ Received by Email or Fax]]/Table1[[#This Row],[Ballots Returned]]</f>
        <v>0</v>
      </c>
    </row>
    <row r="363" spans="1:30">
      <c r="A363" s="8" t="s">
        <v>105</v>
      </c>
      <c r="B363" s="19">
        <v>45335</v>
      </c>
      <c r="C363" s="8" t="s">
        <v>99</v>
      </c>
      <c r="D363" s="10">
        <v>2024</v>
      </c>
      <c r="E363" s="8">
        <v>13960</v>
      </c>
      <c r="F363" s="8">
        <v>898</v>
      </c>
      <c r="G363" s="8">
        <v>15086</v>
      </c>
      <c r="H363" s="8">
        <v>14256</v>
      </c>
      <c r="I363" s="8">
        <v>5741</v>
      </c>
      <c r="J363" s="8">
        <v>5653</v>
      </c>
      <c r="K363" s="8">
        <v>0</v>
      </c>
      <c r="L363" s="8">
        <v>0</v>
      </c>
      <c r="M363" s="8">
        <v>88</v>
      </c>
      <c r="N363" s="8">
        <v>15</v>
      </c>
      <c r="O363" s="8">
        <v>35</v>
      </c>
      <c r="P363" s="8">
        <v>35</v>
      </c>
      <c r="Q363" s="45">
        <f t="shared" si="12"/>
        <v>6.0964988677930671E-3</v>
      </c>
      <c r="R363" s="45">
        <f>Table1[[#This Row],[Ballots Rejected - Late Postmark]]/Table1[[#This Row],[Ballots Rejected]]</f>
        <v>0.39772727272727271</v>
      </c>
      <c r="S363" s="8">
        <v>0</v>
      </c>
      <c r="T363" s="8">
        <v>3</v>
      </c>
      <c r="U363" s="8">
        <v>5727</v>
      </c>
      <c r="V363" s="8">
        <v>5639</v>
      </c>
      <c r="W363" s="8">
        <v>88</v>
      </c>
      <c r="X363" s="8">
        <v>14128</v>
      </c>
      <c r="Y363">
        <v>3230</v>
      </c>
      <c r="Z363">
        <v>2505</v>
      </c>
      <c r="AA363" s="8">
        <v>6</v>
      </c>
      <c r="AB363" s="54">
        <f>Table1[[#This Row],[ Received by dropbox]]/Table1[[#This Row],[Ballots Returned]]</f>
        <v>0.56261975265633168</v>
      </c>
      <c r="AC363" s="54">
        <f>Table1[[#This Row],[Received by mail]]/Table1[[#This Row],[Ballots Returned]]</f>
        <v>0.4363351332520467</v>
      </c>
      <c r="AD363" s="54">
        <f>Table1[[#This Row],[ Received by Email or Fax]]/Table1[[#This Row],[Ballots Returned]]</f>
        <v>1.0451140916216688E-3</v>
      </c>
    </row>
    <row r="364" spans="1:30">
      <c r="A364" s="8" t="s">
        <v>107</v>
      </c>
      <c r="B364" s="19">
        <v>45335</v>
      </c>
      <c r="C364" s="8" t="s">
        <v>99</v>
      </c>
      <c r="D364" s="10">
        <v>2024</v>
      </c>
      <c r="E364" s="8">
        <v>7070</v>
      </c>
      <c r="F364" s="8">
        <v>604</v>
      </c>
      <c r="G364" s="8">
        <v>8490</v>
      </c>
      <c r="H364" s="8">
        <v>7148</v>
      </c>
      <c r="I364" s="8">
        <v>2340</v>
      </c>
      <c r="J364" s="8">
        <v>2291</v>
      </c>
      <c r="K364" s="8">
        <v>0</v>
      </c>
      <c r="L364" s="8">
        <v>0</v>
      </c>
      <c r="M364" s="8">
        <v>49</v>
      </c>
      <c r="N364" s="8">
        <v>11</v>
      </c>
      <c r="O364" s="8">
        <v>6</v>
      </c>
      <c r="P364" s="8">
        <v>32</v>
      </c>
      <c r="Q364" s="45">
        <f t="shared" si="12"/>
        <v>1.3675213675213675E-2</v>
      </c>
      <c r="R364" s="45">
        <f>Table1[[#This Row],[Ballots Rejected - Late Postmark]]/Table1[[#This Row],[Ballots Rejected]]</f>
        <v>0.65306122448979587</v>
      </c>
      <c r="S364" s="8">
        <v>0</v>
      </c>
      <c r="T364" s="8">
        <v>0</v>
      </c>
      <c r="U364" s="8">
        <v>2333</v>
      </c>
      <c r="V364" s="8">
        <v>2284</v>
      </c>
      <c r="W364" s="8">
        <v>49</v>
      </c>
      <c r="X364" s="8">
        <v>7068</v>
      </c>
      <c r="Y364">
        <v>1347</v>
      </c>
      <c r="Z364">
        <v>993</v>
      </c>
      <c r="AA364" s="8">
        <v>0</v>
      </c>
      <c r="AB364" s="54">
        <f>Table1[[#This Row],[ Received by dropbox]]/Table1[[#This Row],[Ballots Returned]]</f>
        <v>0.57564102564102559</v>
      </c>
      <c r="AC364" s="54">
        <f>Table1[[#This Row],[Received by mail]]/Table1[[#This Row],[Ballots Returned]]</f>
        <v>0.42435897435897435</v>
      </c>
      <c r="AD364" s="54">
        <f>Table1[[#This Row],[ Received by Email or Fax]]/Table1[[#This Row],[Ballots Returned]]</f>
        <v>0</v>
      </c>
    </row>
    <row r="365" spans="1:30">
      <c r="A365" s="8" t="s">
        <v>109</v>
      </c>
      <c r="B365" s="19">
        <v>45335</v>
      </c>
      <c r="C365" s="8" t="s">
        <v>99</v>
      </c>
      <c r="D365" s="10">
        <v>2024</v>
      </c>
      <c r="E365" s="8">
        <v>85221</v>
      </c>
      <c r="F365" s="8">
        <v>8074</v>
      </c>
      <c r="G365" s="8">
        <v>79171</v>
      </c>
      <c r="H365" s="8">
        <v>86158</v>
      </c>
      <c r="I365" s="8">
        <v>28640</v>
      </c>
      <c r="J365" s="8">
        <v>28008</v>
      </c>
      <c r="K365" s="8">
        <v>0</v>
      </c>
      <c r="L365" s="8">
        <v>0</v>
      </c>
      <c r="M365" s="8">
        <v>632</v>
      </c>
      <c r="N365" s="8">
        <v>35</v>
      </c>
      <c r="O365" s="8">
        <v>243</v>
      </c>
      <c r="P365" s="8">
        <v>335</v>
      </c>
      <c r="Q365" s="45">
        <f t="shared" si="12"/>
        <v>1.1696927374301676E-2</v>
      </c>
      <c r="R365" s="45">
        <f>Table1[[#This Row],[Ballots Rejected - Late Postmark]]/Table1[[#This Row],[Ballots Rejected]]</f>
        <v>0.53006329113924056</v>
      </c>
      <c r="S365" s="8">
        <v>0</v>
      </c>
      <c r="T365" s="8">
        <v>19</v>
      </c>
      <c r="U365" s="8">
        <v>28540</v>
      </c>
      <c r="V365" s="8">
        <v>27910</v>
      </c>
      <c r="W365" s="8">
        <v>630</v>
      </c>
      <c r="X365" s="8">
        <v>85302</v>
      </c>
      <c r="Y365">
        <v>12068</v>
      </c>
      <c r="Z365">
        <v>16550</v>
      </c>
      <c r="AA365" s="8">
        <v>22</v>
      </c>
      <c r="AB365" s="54">
        <f>Table1[[#This Row],[ Received by dropbox]]/Table1[[#This Row],[Ballots Returned]]</f>
        <v>0.42136871508379886</v>
      </c>
      <c r="AC365" s="54">
        <f>Table1[[#This Row],[Received by mail]]/Table1[[#This Row],[Ballots Returned]]</f>
        <v>0.57786312849162014</v>
      </c>
      <c r="AD365" s="54">
        <f>Table1[[#This Row],[ Received by Email or Fax]]/Table1[[#This Row],[Ballots Returned]]</f>
        <v>7.6815642458100554E-4</v>
      </c>
    </row>
    <row r="366" spans="1:30">
      <c r="A366" s="8" t="s">
        <v>111</v>
      </c>
      <c r="B366" s="19">
        <v>45335</v>
      </c>
      <c r="C366" s="8" t="s">
        <v>99</v>
      </c>
      <c r="D366" s="10">
        <v>2024</v>
      </c>
      <c r="E366" s="8">
        <v>2712</v>
      </c>
      <c r="F366" s="8">
        <v>212</v>
      </c>
      <c r="G366" s="8">
        <v>4524</v>
      </c>
      <c r="H366" s="8">
        <v>2745</v>
      </c>
      <c r="I366" s="8">
        <v>1417</v>
      </c>
      <c r="J366" s="8">
        <v>1409</v>
      </c>
      <c r="K366" s="8">
        <v>0</v>
      </c>
      <c r="L366" s="8">
        <v>0</v>
      </c>
      <c r="M366" s="8">
        <v>8</v>
      </c>
      <c r="N366" s="8">
        <v>0</v>
      </c>
      <c r="O366" s="8">
        <v>5</v>
      </c>
      <c r="P366" s="8">
        <v>3</v>
      </c>
      <c r="Q366" s="45">
        <f t="shared" si="12"/>
        <v>2.1171489061397319E-3</v>
      </c>
      <c r="R366" s="45">
        <f>Table1[[#This Row],[Ballots Rejected - Late Postmark]]/Table1[[#This Row],[Ballots Rejected]]</f>
        <v>0.375</v>
      </c>
      <c r="S366" s="8">
        <v>0</v>
      </c>
      <c r="T366" s="8">
        <v>0</v>
      </c>
      <c r="U366" s="8">
        <v>1416</v>
      </c>
      <c r="V366" s="8">
        <v>1408</v>
      </c>
      <c r="W366" s="8">
        <v>8</v>
      </c>
      <c r="X366" s="8">
        <v>2727</v>
      </c>
      <c r="Y366">
        <v>765</v>
      </c>
      <c r="Z366">
        <v>652</v>
      </c>
      <c r="AA366" s="8">
        <v>0</v>
      </c>
      <c r="AB366" s="54">
        <f>Table1[[#This Row],[ Received by dropbox]]/Table1[[#This Row],[Ballots Returned]]</f>
        <v>0.53987297106563159</v>
      </c>
      <c r="AC366" s="54">
        <f>Table1[[#This Row],[Received by mail]]/Table1[[#This Row],[Ballots Returned]]</f>
        <v>0.46012702893436841</v>
      </c>
      <c r="AD366" s="54">
        <f>Table1[[#This Row],[ Received by Email or Fax]]/Table1[[#This Row],[Ballots Returned]]</f>
        <v>0</v>
      </c>
    </row>
    <row r="367" spans="1:30">
      <c r="A367" s="8" t="s">
        <v>113</v>
      </c>
      <c r="B367" s="19">
        <v>45335</v>
      </c>
      <c r="C367" s="8" t="s">
        <v>99</v>
      </c>
      <c r="D367" s="10">
        <v>2024</v>
      </c>
      <c r="E367" s="8">
        <v>66540</v>
      </c>
      <c r="F367" s="8">
        <v>6857</v>
      </c>
      <c r="G367" s="8">
        <v>61707</v>
      </c>
      <c r="H367" s="8">
        <v>67167</v>
      </c>
      <c r="I367" s="8">
        <v>23842</v>
      </c>
      <c r="J367" s="8">
        <v>23561</v>
      </c>
      <c r="K367" s="8">
        <v>0</v>
      </c>
      <c r="L367" s="8">
        <v>0</v>
      </c>
      <c r="M367" s="8">
        <v>281</v>
      </c>
      <c r="N367" s="8">
        <v>57</v>
      </c>
      <c r="O367" s="8">
        <v>83</v>
      </c>
      <c r="P367" s="8">
        <v>133</v>
      </c>
      <c r="Q367" s="45">
        <f t="shared" si="12"/>
        <v>5.578391074574281E-3</v>
      </c>
      <c r="R367" s="45">
        <f>Table1[[#This Row],[Ballots Rejected - Late Postmark]]/Table1[[#This Row],[Ballots Rejected]]</f>
        <v>0.47330960854092524</v>
      </c>
      <c r="S367" s="8">
        <v>0</v>
      </c>
      <c r="T367" s="8">
        <v>8</v>
      </c>
      <c r="U367" s="8">
        <v>23790</v>
      </c>
      <c r="V367" s="8">
        <v>23509</v>
      </c>
      <c r="W367" s="8">
        <v>281</v>
      </c>
      <c r="X367" s="8">
        <v>66561</v>
      </c>
      <c r="Y367">
        <v>12994</v>
      </c>
      <c r="Z367">
        <v>10840</v>
      </c>
      <c r="AA367" s="8">
        <v>8</v>
      </c>
      <c r="AB367" s="54">
        <f>Table1[[#This Row],[ Received by dropbox]]/Table1[[#This Row],[Ballots Returned]]</f>
        <v>0.54500461370690378</v>
      </c>
      <c r="AC367" s="54">
        <f>Table1[[#This Row],[Received by mail]]/Table1[[#This Row],[Ballots Returned]]</f>
        <v>0.45465984397282105</v>
      </c>
      <c r="AD367" s="54">
        <f>Table1[[#This Row],[ Received by Email or Fax]]/Table1[[#This Row],[Ballots Returned]]</f>
        <v>3.3554232027514471E-4</v>
      </c>
    </row>
    <row r="368" spans="1:30">
      <c r="A368" s="8" t="s">
        <v>115</v>
      </c>
      <c r="B368" s="19">
        <v>45335</v>
      </c>
      <c r="C368" s="8" t="s">
        <v>99</v>
      </c>
      <c r="D368" s="10">
        <v>2024</v>
      </c>
      <c r="E368" s="8">
        <v>26301</v>
      </c>
      <c r="F368" s="8">
        <v>2060</v>
      </c>
      <c r="G368" s="8">
        <v>26265</v>
      </c>
      <c r="H368" s="8">
        <v>26673</v>
      </c>
      <c r="I368" s="8">
        <v>9290</v>
      </c>
      <c r="J368" s="8">
        <v>9213</v>
      </c>
      <c r="K368" s="8">
        <v>0</v>
      </c>
      <c r="L368" s="8">
        <v>0</v>
      </c>
      <c r="M368" s="8">
        <v>77</v>
      </c>
      <c r="N368" s="8">
        <v>13</v>
      </c>
      <c r="O368" s="8">
        <v>12</v>
      </c>
      <c r="P368" s="8">
        <v>52</v>
      </c>
      <c r="Q368" s="45">
        <f t="shared" si="12"/>
        <v>5.597416576964478E-3</v>
      </c>
      <c r="R368" s="45">
        <f>Table1[[#This Row],[Ballots Rejected - Late Postmark]]/Table1[[#This Row],[Ballots Rejected]]</f>
        <v>0.67532467532467533</v>
      </c>
      <c r="S368" s="8">
        <v>0</v>
      </c>
      <c r="T368" s="8">
        <v>0</v>
      </c>
      <c r="U368" s="8">
        <v>9276</v>
      </c>
      <c r="V368" s="8">
        <v>9199</v>
      </c>
      <c r="W368" s="8">
        <v>77</v>
      </c>
      <c r="X368" s="8">
        <v>26512</v>
      </c>
      <c r="Y368">
        <v>5048</v>
      </c>
      <c r="Z368">
        <v>4239</v>
      </c>
      <c r="AA368" s="8">
        <v>3</v>
      </c>
      <c r="AB368" s="54">
        <f>Table1[[#This Row],[ Received by dropbox]]/Table1[[#This Row],[Ballots Returned]]</f>
        <v>0.54337997847147468</v>
      </c>
      <c r="AC368" s="54">
        <f>Table1[[#This Row],[Received by mail]]/Table1[[#This Row],[Ballots Returned]]</f>
        <v>0.45629709364908505</v>
      </c>
      <c r="AD368" s="54">
        <f>Table1[[#This Row],[ Received by Email or Fax]]/Table1[[#This Row],[Ballots Returned]]</f>
        <v>3.2292787944025834E-4</v>
      </c>
    </row>
    <row r="369" spans="1:30">
      <c r="A369" s="8" t="s">
        <v>117</v>
      </c>
      <c r="B369" s="19">
        <v>45335</v>
      </c>
      <c r="C369" s="8" t="s">
        <v>99</v>
      </c>
      <c r="D369" s="10">
        <v>2024</v>
      </c>
      <c r="E369" s="8">
        <v>437</v>
      </c>
      <c r="F369" s="8">
        <v>40</v>
      </c>
      <c r="G369" s="8">
        <v>2421</v>
      </c>
      <c r="H369" s="8">
        <v>443</v>
      </c>
      <c r="I369" s="8">
        <v>154</v>
      </c>
      <c r="J369" s="8">
        <v>152</v>
      </c>
      <c r="K369" s="8">
        <v>0</v>
      </c>
      <c r="L369" s="8">
        <v>0</v>
      </c>
      <c r="M369" s="8">
        <v>2</v>
      </c>
      <c r="N369" s="8">
        <v>1</v>
      </c>
      <c r="O369" s="8">
        <v>1</v>
      </c>
      <c r="P369" s="8">
        <v>0</v>
      </c>
      <c r="Q369" s="45">
        <f t="shared" si="12"/>
        <v>0</v>
      </c>
      <c r="R369" s="45">
        <f>Table1[[#This Row],[Ballots Rejected - Late Postmark]]/Table1[[#This Row],[Ballots Rejected]]</f>
        <v>0</v>
      </c>
      <c r="S369" s="8">
        <v>0</v>
      </c>
      <c r="T369" s="8">
        <v>0</v>
      </c>
      <c r="U369" s="8">
        <v>154</v>
      </c>
      <c r="V369" s="8">
        <v>152</v>
      </c>
      <c r="W369" s="8">
        <v>2</v>
      </c>
      <c r="X369" s="8">
        <v>440</v>
      </c>
      <c r="Y369">
        <v>0</v>
      </c>
      <c r="Z369">
        <v>154</v>
      </c>
      <c r="AA369" s="8">
        <v>0</v>
      </c>
      <c r="AB369" s="54">
        <f>Table1[[#This Row],[ Received by dropbox]]/Table1[[#This Row],[Ballots Returned]]</f>
        <v>0</v>
      </c>
      <c r="AC369" s="54">
        <f>Table1[[#This Row],[Received by mail]]/Table1[[#This Row],[Ballots Returned]]</f>
        <v>1</v>
      </c>
      <c r="AD369" s="54">
        <f>Table1[[#This Row],[ Received by Email or Fax]]/Table1[[#This Row],[Ballots Returned]]</f>
        <v>0</v>
      </c>
    </row>
    <row r="370" spans="1:30">
      <c r="A370" s="8" t="s">
        <v>119</v>
      </c>
      <c r="B370" s="19">
        <v>45335</v>
      </c>
      <c r="C370" s="8" t="s">
        <v>99</v>
      </c>
      <c r="D370" s="10">
        <v>2024</v>
      </c>
      <c r="E370" s="8">
        <v>3510</v>
      </c>
      <c r="F370" s="8">
        <v>286</v>
      </c>
      <c r="G370" s="8">
        <v>5248</v>
      </c>
      <c r="H370" s="8">
        <v>3550</v>
      </c>
      <c r="I370" s="8">
        <v>1129</v>
      </c>
      <c r="J370" s="8">
        <v>1098</v>
      </c>
      <c r="K370" s="8">
        <v>0</v>
      </c>
      <c r="L370" s="8">
        <v>0</v>
      </c>
      <c r="M370" s="8">
        <v>31</v>
      </c>
      <c r="N370" s="8">
        <v>4</v>
      </c>
      <c r="O370" s="8">
        <v>4</v>
      </c>
      <c r="P370" s="8">
        <v>15</v>
      </c>
      <c r="Q370" s="45">
        <f t="shared" si="12"/>
        <v>1.3286093888396812E-2</v>
      </c>
      <c r="R370" s="45">
        <f>Table1[[#This Row],[Ballots Rejected - Late Postmark]]/Table1[[#This Row],[Ballots Rejected]]</f>
        <v>0.4838709677419355</v>
      </c>
      <c r="S370" s="8">
        <v>0</v>
      </c>
      <c r="T370" s="8">
        <v>8</v>
      </c>
      <c r="U370" s="8">
        <v>1124</v>
      </c>
      <c r="V370" s="8">
        <v>1093</v>
      </c>
      <c r="W370" s="8">
        <v>31</v>
      </c>
      <c r="X370" s="8">
        <v>3512</v>
      </c>
      <c r="Y370">
        <v>407</v>
      </c>
      <c r="Z370">
        <v>722</v>
      </c>
      <c r="AA370" s="8">
        <v>0</v>
      </c>
      <c r="AB370" s="54">
        <f>Table1[[#This Row],[ Received by dropbox]]/Table1[[#This Row],[Ballots Returned]]</f>
        <v>0.36049601417183347</v>
      </c>
      <c r="AC370" s="54">
        <f>Table1[[#This Row],[Received by mail]]/Table1[[#This Row],[Ballots Returned]]</f>
        <v>0.63950398582816648</v>
      </c>
      <c r="AD370" s="54">
        <f>Table1[[#This Row],[ Received by Email or Fax]]/Table1[[#This Row],[Ballots Returned]]</f>
        <v>0</v>
      </c>
    </row>
    <row r="371" spans="1:30">
      <c r="A371" s="8" t="s">
        <v>121</v>
      </c>
      <c r="B371" s="19">
        <v>45335</v>
      </c>
      <c r="C371" s="8" t="s">
        <v>99</v>
      </c>
      <c r="D371" s="10">
        <v>2024</v>
      </c>
      <c r="E371" s="8"/>
      <c r="F371" s="8"/>
      <c r="G371" s="8">
        <v>2024</v>
      </c>
      <c r="H371" s="8"/>
      <c r="I371" s="8"/>
      <c r="J371" s="8"/>
      <c r="K371" s="8"/>
      <c r="L371" s="8"/>
      <c r="M371" s="8"/>
      <c r="N371" s="8"/>
      <c r="O371" s="8"/>
      <c r="P371" s="8"/>
      <c r="Q371" s="45"/>
      <c r="R371" s="45" t="e">
        <f>Table1[[#This Row],[Ballots Rejected - Late Postmark]]/Table1[[#This Row],[Ballots Rejected]]</f>
        <v>#DIV/0!</v>
      </c>
      <c r="S371" s="8"/>
      <c r="T371" s="8"/>
      <c r="U371" s="8">
        <v>0</v>
      </c>
      <c r="V371" s="8">
        <v>0</v>
      </c>
      <c r="W371" s="8">
        <v>0</v>
      </c>
      <c r="X371" s="8">
        <v>0</v>
      </c>
      <c r="Z371">
        <v>0</v>
      </c>
      <c r="AA371" s="8">
        <v>0</v>
      </c>
      <c r="AB371" s="54" t="e">
        <f>Table1[[#This Row],[ Received by dropbox]]/Table1[[#This Row],[Ballots Returned]]</f>
        <v>#DIV/0!</v>
      </c>
      <c r="AC371" s="54" t="e">
        <f>Table1[[#This Row],[Received by mail]]/Table1[[#This Row],[Ballots Returned]]</f>
        <v>#DIV/0!</v>
      </c>
      <c r="AD371" s="54" t="e">
        <f>Table1[[#This Row],[ Received by Email or Fax]]/Table1[[#This Row],[Ballots Returned]]</f>
        <v>#DIV/0!</v>
      </c>
    </row>
    <row r="372" spans="1:30">
      <c r="A372" s="8" t="s">
        <v>123</v>
      </c>
      <c r="B372" s="19">
        <v>45335</v>
      </c>
      <c r="C372" s="8" t="s">
        <v>99</v>
      </c>
      <c r="D372" s="10">
        <v>2024</v>
      </c>
      <c r="E372" s="8">
        <v>34082</v>
      </c>
      <c r="F372" s="8">
        <v>4235</v>
      </c>
      <c r="G372" s="8">
        <v>31871</v>
      </c>
      <c r="H372" s="8">
        <v>34510</v>
      </c>
      <c r="I372" s="8">
        <v>10795</v>
      </c>
      <c r="J372" s="8">
        <v>10461</v>
      </c>
      <c r="K372" s="8">
        <v>2</v>
      </c>
      <c r="L372" s="8">
        <v>0</v>
      </c>
      <c r="M372" s="8">
        <v>332</v>
      </c>
      <c r="N372" s="8">
        <v>47</v>
      </c>
      <c r="O372" s="8">
        <v>150</v>
      </c>
      <c r="P372" s="8">
        <v>135</v>
      </c>
      <c r="Q372" s="45">
        <f t="shared" ref="Q372:Q377" si="13">P372/I372</f>
        <v>1.2505789717461788E-2</v>
      </c>
      <c r="R372" s="45">
        <f>Table1[[#This Row],[Ballots Rejected - Late Postmark]]/Table1[[#This Row],[Ballots Rejected]]</f>
        <v>0.40662650602409639</v>
      </c>
      <c r="S372" s="8">
        <v>0</v>
      </c>
      <c r="T372" s="8">
        <v>0</v>
      </c>
      <c r="U372" s="8">
        <v>10775</v>
      </c>
      <c r="V372" s="8">
        <v>10441</v>
      </c>
      <c r="W372" s="8">
        <v>332</v>
      </c>
      <c r="X372" s="8">
        <v>34291</v>
      </c>
      <c r="Y372">
        <v>3526</v>
      </c>
      <c r="Z372">
        <v>7263</v>
      </c>
      <c r="AA372" s="8">
        <v>6</v>
      </c>
      <c r="AB372" s="54">
        <f>Table1[[#This Row],[ Received by dropbox]]/Table1[[#This Row],[Ballots Returned]]</f>
        <v>0.3266327003242242</v>
      </c>
      <c r="AC372" s="54">
        <f>Table1[[#This Row],[Received by mail]]/Table1[[#This Row],[Ballots Returned]]</f>
        <v>0.67281148679944414</v>
      </c>
      <c r="AD372" s="54">
        <f>Table1[[#This Row],[ Received by Email or Fax]]/Table1[[#This Row],[Ballots Returned]]</f>
        <v>5.5581287633163501E-4</v>
      </c>
    </row>
    <row r="373" spans="1:30">
      <c r="A373" s="8" t="s">
        <v>125</v>
      </c>
      <c r="B373" s="19">
        <v>45335</v>
      </c>
      <c r="C373" s="8" t="s">
        <v>99</v>
      </c>
      <c r="D373" s="10">
        <v>2024</v>
      </c>
      <c r="E373" s="8">
        <v>44213</v>
      </c>
      <c r="F373" s="8">
        <v>4391</v>
      </c>
      <c r="G373" s="8">
        <v>41846</v>
      </c>
      <c r="H373" s="8">
        <v>44796</v>
      </c>
      <c r="I373" s="8">
        <v>14719</v>
      </c>
      <c r="J373" s="8">
        <v>14524</v>
      </c>
      <c r="K373" s="8">
        <v>4</v>
      </c>
      <c r="L373" s="8">
        <v>0</v>
      </c>
      <c r="M373" s="8">
        <v>191</v>
      </c>
      <c r="N373" s="8">
        <v>54</v>
      </c>
      <c r="O373" s="8">
        <v>16</v>
      </c>
      <c r="P373" s="8">
        <v>117</v>
      </c>
      <c r="Q373" s="45">
        <f t="shared" si="13"/>
        <v>7.9489095726611864E-3</v>
      </c>
      <c r="R373" s="45">
        <f>Table1[[#This Row],[Ballots Rejected - Late Postmark]]/Table1[[#This Row],[Ballots Rejected]]</f>
        <v>0.61256544502617805</v>
      </c>
      <c r="S373" s="8">
        <v>0</v>
      </c>
      <c r="T373" s="8">
        <v>0</v>
      </c>
      <c r="U373" s="8">
        <v>14711</v>
      </c>
      <c r="V373" s="8">
        <v>14517</v>
      </c>
      <c r="W373" s="8">
        <v>190</v>
      </c>
      <c r="X373" s="8">
        <v>44655</v>
      </c>
      <c r="Y373">
        <v>5431</v>
      </c>
      <c r="Z373">
        <v>9284</v>
      </c>
      <c r="AA373" s="8">
        <v>4</v>
      </c>
      <c r="AB373" s="54">
        <f>Table1[[#This Row],[ Received by dropbox]]/Table1[[#This Row],[Ballots Returned]]</f>
        <v>0.36897887084720432</v>
      </c>
      <c r="AC373" s="54">
        <f>Table1[[#This Row],[Received by mail]]/Table1[[#This Row],[Ballots Returned]]</f>
        <v>0.63074937156056798</v>
      </c>
      <c r="AD373" s="54">
        <f>Table1[[#This Row],[ Received by Email or Fax]]/Table1[[#This Row],[Ballots Returned]]</f>
        <v>2.7175759222773286E-4</v>
      </c>
    </row>
    <row r="374" spans="1:30">
      <c r="A374" s="8" t="s">
        <v>127</v>
      </c>
      <c r="B374" s="19">
        <v>45335</v>
      </c>
      <c r="C374" s="8" t="s">
        <v>99</v>
      </c>
      <c r="D374" s="10">
        <v>2024</v>
      </c>
      <c r="E374" s="8">
        <v>14395</v>
      </c>
      <c r="F374" s="8">
        <v>1142</v>
      </c>
      <c r="G374" s="8">
        <v>15277</v>
      </c>
      <c r="H374" s="8">
        <v>14529</v>
      </c>
      <c r="I374" s="8">
        <v>7103</v>
      </c>
      <c r="J374" s="8">
        <v>7054</v>
      </c>
      <c r="K374" s="8">
        <v>2</v>
      </c>
      <c r="L374" s="8">
        <v>0</v>
      </c>
      <c r="M374" s="8">
        <v>47</v>
      </c>
      <c r="N374" s="8">
        <v>10</v>
      </c>
      <c r="O374" s="8">
        <v>17</v>
      </c>
      <c r="P374" s="8">
        <v>17</v>
      </c>
      <c r="Q374" s="45">
        <f t="shared" si="13"/>
        <v>2.3933549204561452E-3</v>
      </c>
      <c r="R374" s="45">
        <f>Table1[[#This Row],[Ballots Rejected - Late Postmark]]/Table1[[#This Row],[Ballots Rejected]]</f>
        <v>0.36170212765957449</v>
      </c>
      <c r="S374" s="8">
        <v>0</v>
      </c>
      <c r="T374" s="8">
        <v>3</v>
      </c>
      <c r="U374" s="8">
        <v>7067</v>
      </c>
      <c r="V374" s="8">
        <v>7018</v>
      </c>
      <c r="W374" s="8">
        <v>47</v>
      </c>
      <c r="X374" s="8">
        <v>14335</v>
      </c>
      <c r="Y374">
        <v>3419</v>
      </c>
      <c r="Z374">
        <v>3677</v>
      </c>
      <c r="AA374" s="8">
        <v>7</v>
      </c>
      <c r="AB374" s="54">
        <f>Table1[[#This Row],[ Received by dropbox]]/Table1[[#This Row],[Ballots Returned]]</f>
        <v>0.48134591017879769</v>
      </c>
      <c r="AC374" s="54">
        <f>Table1[[#This Row],[Received by mail]]/Table1[[#This Row],[Ballots Returned]]</f>
        <v>0.51766859073630855</v>
      </c>
      <c r="AD374" s="54">
        <f>Table1[[#This Row],[ Received by Email or Fax]]/Table1[[#This Row],[Ballots Returned]]</f>
        <v>9.8549908489370679E-4</v>
      </c>
    </row>
    <row r="375" spans="1:30">
      <c r="A375" s="8" t="s">
        <v>129</v>
      </c>
      <c r="B375" s="19">
        <v>45335</v>
      </c>
      <c r="C375" s="8" t="s">
        <v>99</v>
      </c>
      <c r="D375" s="10">
        <v>2024</v>
      </c>
      <c r="E375" s="8">
        <v>13332</v>
      </c>
      <c r="F375" s="8">
        <v>1163</v>
      </c>
      <c r="G375" s="8">
        <v>14193</v>
      </c>
      <c r="H375" s="8">
        <v>13526</v>
      </c>
      <c r="I375" s="8">
        <v>6209</v>
      </c>
      <c r="J375" s="8">
        <v>6125</v>
      </c>
      <c r="K375" s="8">
        <v>2</v>
      </c>
      <c r="L375" s="8">
        <v>2</v>
      </c>
      <c r="M375" s="8">
        <v>82</v>
      </c>
      <c r="N375" s="8">
        <v>20</v>
      </c>
      <c r="O375" s="8">
        <v>14</v>
      </c>
      <c r="P375" s="8">
        <v>48</v>
      </c>
      <c r="Q375" s="45">
        <f t="shared" si="13"/>
        <v>7.7307134804316313E-3</v>
      </c>
      <c r="R375" s="45">
        <f>Table1[[#This Row],[Ballots Rejected - Late Postmark]]/Table1[[#This Row],[Ballots Rejected]]</f>
        <v>0.58536585365853655</v>
      </c>
      <c r="S375" s="8">
        <v>0</v>
      </c>
      <c r="T375" s="8">
        <v>0</v>
      </c>
      <c r="U375" s="8">
        <v>6187</v>
      </c>
      <c r="V375" s="8">
        <v>6103</v>
      </c>
      <c r="W375" s="8">
        <v>82</v>
      </c>
      <c r="X375" s="8">
        <v>13309</v>
      </c>
      <c r="Y375">
        <v>1641</v>
      </c>
      <c r="Z375">
        <v>4565</v>
      </c>
      <c r="AA375" s="8">
        <v>3</v>
      </c>
      <c r="AB375" s="54">
        <f>Table1[[#This Row],[ Received by dropbox]]/Table1[[#This Row],[Ballots Returned]]</f>
        <v>0.26429376711225638</v>
      </c>
      <c r="AC375" s="54">
        <f>Table1[[#This Row],[Received by mail]]/Table1[[#This Row],[Ballots Returned]]</f>
        <v>0.73522306329521658</v>
      </c>
      <c r="AD375" s="54">
        <f>Table1[[#This Row],[ Received by Email or Fax]]/Table1[[#This Row],[Ballots Returned]]</f>
        <v>4.8316959252697695E-4</v>
      </c>
    </row>
    <row r="376" spans="1:30">
      <c r="A376" s="8" t="s">
        <v>131</v>
      </c>
      <c r="B376" s="19">
        <v>45335</v>
      </c>
      <c r="C376" s="8" t="s">
        <v>99</v>
      </c>
      <c r="D376" s="10">
        <v>2024</v>
      </c>
      <c r="E376" s="8">
        <v>155047</v>
      </c>
      <c r="F376" s="8">
        <v>18890</v>
      </c>
      <c r="G376" s="8">
        <v>138181</v>
      </c>
      <c r="H376" s="8">
        <v>158290</v>
      </c>
      <c r="I376" s="8">
        <v>41447</v>
      </c>
      <c r="J376" s="8">
        <v>40751</v>
      </c>
      <c r="K376" s="8">
        <v>0</v>
      </c>
      <c r="L376" s="8">
        <v>0</v>
      </c>
      <c r="M376" s="8">
        <v>696</v>
      </c>
      <c r="N376" s="8">
        <v>108</v>
      </c>
      <c r="O376" s="8">
        <v>150</v>
      </c>
      <c r="P376" s="8">
        <v>434</v>
      </c>
      <c r="Q376" s="45">
        <f t="shared" si="13"/>
        <v>1.0471204188481676E-2</v>
      </c>
      <c r="R376" s="45">
        <f>Table1[[#This Row],[Ballots Rejected - Late Postmark]]/Table1[[#This Row],[Ballots Rejected]]</f>
        <v>0.62356321839080464</v>
      </c>
      <c r="S376" s="8">
        <v>0</v>
      </c>
      <c r="T376" s="8">
        <v>4</v>
      </c>
      <c r="U376" s="8">
        <v>41171</v>
      </c>
      <c r="V376" s="8">
        <v>40485</v>
      </c>
      <c r="W376" s="8">
        <v>686</v>
      </c>
      <c r="X376" s="8">
        <v>155819</v>
      </c>
      <c r="Y376">
        <v>16900</v>
      </c>
      <c r="Z376">
        <v>24484</v>
      </c>
      <c r="AA376" s="8">
        <v>63</v>
      </c>
      <c r="AB376" s="54">
        <f>Table1[[#This Row],[ Received by dropbox]]/Table1[[#This Row],[Ballots Returned]]</f>
        <v>0.4077496561874201</v>
      </c>
      <c r="AC376" s="54">
        <f>Table1[[#This Row],[Received by mail]]/Table1[[#This Row],[Ballots Returned]]</f>
        <v>0.59073033030134869</v>
      </c>
      <c r="AD376" s="54">
        <f>Table1[[#This Row],[ Received by Email or Fax]]/Table1[[#This Row],[Ballots Returned]]</f>
        <v>1.520013511231211E-3</v>
      </c>
    </row>
    <row r="377" spans="1:30">
      <c r="A377" s="8" t="s">
        <v>133</v>
      </c>
      <c r="B377" s="19">
        <v>45335</v>
      </c>
      <c r="C377" s="8" t="s">
        <v>99</v>
      </c>
      <c r="D377" s="10">
        <v>2024</v>
      </c>
      <c r="E377" s="8">
        <v>134962</v>
      </c>
      <c r="F377" s="8">
        <v>15208</v>
      </c>
      <c r="G377" s="8">
        <v>121778</v>
      </c>
      <c r="H377" s="8">
        <v>137024</v>
      </c>
      <c r="I377" s="8">
        <v>53345</v>
      </c>
      <c r="J377" s="8">
        <v>52534</v>
      </c>
      <c r="K377" s="8">
        <v>22</v>
      </c>
      <c r="L377" s="8">
        <v>0</v>
      </c>
      <c r="M377" s="8">
        <v>789</v>
      </c>
      <c r="N377" s="8">
        <v>231</v>
      </c>
      <c r="O377" s="8">
        <v>299</v>
      </c>
      <c r="P377" s="8">
        <v>213</v>
      </c>
      <c r="Q377" s="45">
        <f t="shared" si="13"/>
        <v>3.9928765582528825E-3</v>
      </c>
      <c r="R377" s="45">
        <f>Table1[[#This Row],[Ballots Rejected - Late Postmark]]/Table1[[#This Row],[Ballots Rejected]]</f>
        <v>0.26996197718631176</v>
      </c>
      <c r="S377" s="8">
        <v>0</v>
      </c>
      <c r="T377" s="8">
        <v>46</v>
      </c>
      <c r="U377" s="8">
        <v>52666</v>
      </c>
      <c r="V377" s="8">
        <v>51866</v>
      </c>
      <c r="W377" s="8">
        <v>778</v>
      </c>
      <c r="X377" s="8">
        <v>128505</v>
      </c>
      <c r="Y377">
        <v>27597</v>
      </c>
      <c r="Z377">
        <v>25642</v>
      </c>
      <c r="AA377" s="8">
        <v>106</v>
      </c>
      <c r="AB377" s="54">
        <f>Table1[[#This Row],[ Received by dropbox]]/Table1[[#This Row],[Ballots Returned]]</f>
        <v>0.51733058393476428</v>
      </c>
      <c r="AC377" s="54">
        <f>Table1[[#This Row],[Received by mail]]/Table1[[#This Row],[Ballots Returned]]</f>
        <v>0.48068235073577653</v>
      </c>
      <c r="AD377" s="54">
        <f>Table1[[#This Row],[ Received by Email or Fax]]/Table1[[#This Row],[Ballots Returned]]</f>
        <v>1.987065329459181E-3</v>
      </c>
    </row>
    <row r="378" spans="1:30">
      <c r="A378" s="8" t="s">
        <v>135</v>
      </c>
      <c r="B378" s="19">
        <v>45335</v>
      </c>
      <c r="C378" s="8" t="s">
        <v>99</v>
      </c>
      <c r="D378" s="10">
        <v>2024</v>
      </c>
      <c r="E378" s="8"/>
      <c r="F378" s="8"/>
      <c r="G378" s="8">
        <v>2024</v>
      </c>
      <c r="H378" s="8"/>
      <c r="I378" s="8"/>
      <c r="J378" s="8"/>
      <c r="K378" s="8"/>
      <c r="L378" s="8"/>
      <c r="M378" s="8"/>
      <c r="N378" s="8"/>
      <c r="O378" s="8"/>
      <c r="P378" s="8"/>
      <c r="Q378" s="45"/>
      <c r="R378" s="45" t="e">
        <f>Table1[[#This Row],[Ballots Rejected - Late Postmark]]/Table1[[#This Row],[Ballots Rejected]]</f>
        <v>#DIV/0!</v>
      </c>
      <c r="S378" s="8"/>
      <c r="T378" s="8"/>
      <c r="U378" s="8">
        <v>0</v>
      </c>
      <c r="V378" s="8">
        <v>0</v>
      </c>
      <c r="W378" s="8">
        <v>0</v>
      </c>
      <c r="X378" s="8">
        <v>0</v>
      </c>
      <c r="Z378">
        <v>0</v>
      </c>
      <c r="AA378" s="8">
        <v>0</v>
      </c>
      <c r="AB378" s="54" t="e">
        <f>Table1[[#This Row],[ Received by dropbox]]/Table1[[#This Row],[Ballots Returned]]</f>
        <v>#DIV/0!</v>
      </c>
      <c r="AC378" s="54" t="e">
        <f>Table1[[#This Row],[Received by mail]]/Table1[[#This Row],[Ballots Returned]]</f>
        <v>#DIV/0!</v>
      </c>
      <c r="AD378" s="54" t="e">
        <f>Table1[[#This Row],[ Received by Email or Fax]]/Table1[[#This Row],[Ballots Returned]]</f>
        <v>#DIV/0!</v>
      </c>
    </row>
    <row r="379" spans="1:30">
      <c r="A379" s="8" t="s">
        <v>137</v>
      </c>
      <c r="B379" s="19">
        <v>45335</v>
      </c>
      <c r="C379" s="8" t="s">
        <v>99</v>
      </c>
      <c r="D379" s="10">
        <v>2024</v>
      </c>
      <c r="E379" s="8">
        <v>6686</v>
      </c>
      <c r="F379" s="8">
        <v>765</v>
      </c>
      <c r="G379" s="8">
        <v>7945</v>
      </c>
      <c r="H379" s="8">
        <v>6797</v>
      </c>
      <c r="I379" s="8">
        <v>2711</v>
      </c>
      <c r="J379" s="8">
        <v>2678</v>
      </c>
      <c r="K379" s="8">
        <v>2</v>
      </c>
      <c r="L379" s="8">
        <v>0</v>
      </c>
      <c r="M379" s="8">
        <v>31</v>
      </c>
      <c r="N379" s="8">
        <v>7</v>
      </c>
      <c r="O379" s="8">
        <v>4</v>
      </c>
      <c r="P379" s="8">
        <v>15</v>
      </c>
      <c r="Q379" s="45">
        <f t="shared" ref="Q379:Q388" si="14">P379/I379</f>
        <v>5.5330136481003319E-3</v>
      </c>
      <c r="R379" s="45">
        <f>Table1[[#This Row],[Ballots Rejected - Late Postmark]]/Table1[[#This Row],[Ballots Rejected]]</f>
        <v>0.4838709677419355</v>
      </c>
      <c r="S379" s="8">
        <v>0</v>
      </c>
      <c r="T379" s="8">
        <v>5</v>
      </c>
      <c r="U379" s="8">
        <v>2708</v>
      </c>
      <c r="V379" s="8">
        <v>2675</v>
      </c>
      <c r="W379" s="8">
        <v>31</v>
      </c>
      <c r="X379" s="8">
        <v>6730</v>
      </c>
      <c r="Y379">
        <v>1446</v>
      </c>
      <c r="Z379">
        <v>1265</v>
      </c>
      <c r="AA379" s="8">
        <v>0</v>
      </c>
      <c r="AB379" s="54">
        <f>Table1[[#This Row],[ Received by dropbox]]/Table1[[#This Row],[Ballots Returned]]</f>
        <v>0.533382515676872</v>
      </c>
      <c r="AC379" s="54">
        <f>Table1[[#This Row],[Received by mail]]/Table1[[#This Row],[Ballots Returned]]</f>
        <v>0.466617484323128</v>
      </c>
      <c r="AD379" s="54">
        <f>Table1[[#This Row],[ Received by Email or Fax]]/Table1[[#This Row],[Ballots Returned]]</f>
        <v>0</v>
      </c>
    </row>
    <row r="380" spans="1:30">
      <c r="A380" s="8" t="s">
        <v>139</v>
      </c>
      <c r="B380" s="19">
        <v>45335</v>
      </c>
      <c r="C380" s="8" t="s">
        <v>99</v>
      </c>
      <c r="D380" s="10">
        <v>2024</v>
      </c>
      <c r="E380" s="8">
        <v>33805</v>
      </c>
      <c r="F380" s="8">
        <v>3579</v>
      </c>
      <c r="G380" s="8">
        <v>32250</v>
      </c>
      <c r="H380" s="8">
        <v>34345</v>
      </c>
      <c r="I380" s="8">
        <v>13164</v>
      </c>
      <c r="J380" s="8">
        <v>12917</v>
      </c>
      <c r="K380" s="8">
        <v>0</v>
      </c>
      <c r="L380" s="8">
        <v>0</v>
      </c>
      <c r="M380" s="8">
        <v>247</v>
      </c>
      <c r="N380" s="8">
        <v>38</v>
      </c>
      <c r="O380" s="8">
        <v>145</v>
      </c>
      <c r="P380" s="8">
        <v>63</v>
      </c>
      <c r="Q380" s="45">
        <f t="shared" si="14"/>
        <v>4.7857793983591612E-3</v>
      </c>
      <c r="R380" s="45">
        <f>Table1[[#This Row],[Ballots Rejected - Late Postmark]]/Table1[[#This Row],[Ballots Rejected]]</f>
        <v>0.25506072874493929</v>
      </c>
      <c r="S380" s="8">
        <v>0</v>
      </c>
      <c r="T380" s="8">
        <v>1</v>
      </c>
      <c r="U380" s="8">
        <v>13123</v>
      </c>
      <c r="V380" s="8">
        <v>12879</v>
      </c>
      <c r="W380" s="8">
        <v>244</v>
      </c>
      <c r="X380" s="8">
        <v>33966</v>
      </c>
      <c r="Y380">
        <v>5108</v>
      </c>
      <c r="Z380">
        <v>8050</v>
      </c>
      <c r="AA380" s="8">
        <v>6</v>
      </c>
      <c r="AB380" s="54">
        <f>Table1[[#This Row],[ Received by dropbox]]/Table1[[#This Row],[Ballots Returned]]</f>
        <v>0.38802795502886661</v>
      </c>
      <c r="AC380" s="54">
        <f>Table1[[#This Row],[Received by mail]]/Table1[[#This Row],[Ballots Returned]]</f>
        <v>0.61151625645700391</v>
      </c>
      <c r="AD380" s="54">
        <f>Table1[[#This Row],[ Received by Email or Fax]]/Table1[[#This Row],[Ballots Returned]]</f>
        <v>4.5578851412944393E-4</v>
      </c>
    </row>
    <row r="381" spans="1:30">
      <c r="A381" s="8" t="s">
        <v>141</v>
      </c>
      <c r="B381" s="19">
        <v>45335</v>
      </c>
      <c r="C381" s="8" t="s">
        <v>99</v>
      </c>
      <c r="D381" s="10">
        <v>2024</v>
      </c>
      <c r="E381" s="8">
        <v>7685</v>
      </c>
      <c r="F381" s="8">
        <v>575</v>
      </c>
      <c r="G381" s="8">
        <v>9134</v>
      </c>
      <c r="H381" s="8">
        <v>7761</v>
      </c>
      <c r="I381" s="8">
        <v>3358</v>
      </c>
      <c r="J381" s="8">
        <v>3294</v>
      </c>
      <c r="K381" s="8">
        <v>0</v>
      </c>
      <c r="L381" s="8">
        <v>0</v>
      </c>
      <c r="M381" s="8">
        <v>64</v>
      </c>
      <c r="N381" s="8">
        <v>5</v>
      </c>
      <c r="O381" s="8">
        <v>11</v>
      </c>
      <c r="P381" s="8">
        <v>36</v>
      </c>
      <c r="Q381" s="45">
        <f t="shared" si="14"/>
        <v>1.0720667063728409E-2</v>
      </c>
      <c r="R381" s="45">
        <f>Table1[[#This Row],[Ballots Rejected - Late Postmark]]/Table1[[#This Row],[Ballots Rejected]]</f>
        <v>0.5625</v>
      </c>
      <c r="S381" s="8">
        <v>0</v>
      </c>
      <c r="T381" s="8">
        <v>12</v>
      </c>
      <c r="U381" s="8">
        <v>3346</v>
      </c>
      <c r="V381" s="8">
        <v>3283</v>
      </c>
      <c r="W381" s="8">
        <v>63</v>
      </c>
      <c r="X381" s="8">
        <v>7685</v>
      </c>
      <c r="Y381">
        <v>590</v>
      </c>
      <c r="Z381">
        <v>2766</v>
      </c>
      <c r="AA381" s="8">
        <v>2</v>
      </c>
      <c r="AB381" s="54">
        <f>Table1[[#This Row],[ Received by dropbox]]/Table1[[#This Row],[Ballots Returned]]</f>
        <v>0.17569982132221559</v>
      </c>
      <c r="AC381" s="54">
        <f>Table1[[#This Row],[Received by mail]]/Table1[[#This Row],[Ballots Returned]]</f>
        <v>0.82370458606313279</v>
      </c>
      <c r="AD381" s="54">
        <f>Table1[[#This Row],[ Received by Email or Fax]]/Table1[[#This Row],[Ballots Returned]]</f>
        <v>5.9559261465157837E-4</v>
      </c>
    </row>
    <row r="382" spans="1:30">
      <c r="A382" s="8" t="s">
        <v>143</v>
      </c>
      <c r="B382" s="19">
        <v>45335</v>
      </c>
      <c r="C382" s="8" t="s">
        <v>99</v>
      </c>
      <c r="D382" s="10">
        <v>2024</v>
      </c>
      <c r="E382" s="8">
        <v>44480</v>
      </c>
      <c r="F382" s="8">
        <v>4439</v>
      </c>
      <c r="G382" s="8">
        <v>42065</v>
      </c>
      <c r="H382" s="8">
        <v>45000</v>
      </c>
      <c r="I382" s="8">
        <v>15675</v>
      </c>
      <c r="J382" s="8">
        <v>15523</v>
      </c>
      <c r="K382" s="8">
        <v>11</v>
      </c>
      <c r="L382" s="8">
        <v>0</v>
      </c>
      <c r="M382" s="8">
        <v>141</v>
      </c>
      <c r="N382" s="8">
        <v>13</v>
      </c>
      <c r="O382" s="8">
        <v>46</v>
      </c>
      <c r="P382" s="8">
        <v>71</v>
      </c>
      <c r="Q382" s="45">
        <f t="shared" si="14"/>
        <v>4.529505582137161E-3</v>
      </c>
      <c r="R382" s="45">
        <f>Table1[[#This Row],[Ballots Rejected - Late Postmark]]/Table1[[#This Row],[Ballots Rejected]]</f>
        <v>0.50354609929078009</v>
      </c>
      <c r="S382" s="8">
        <v>0</v>
      </c>
      <c r="T382" s="8">
        <v>11</v>
      </c>
      <c r="U382" s="8">
        <v>15614</v>
      </c>
      <c r="V382" s="8">
        <v>15463</v>
      </c>
      <c r="W382" s="8">
        <v>140</v>
      </c>
      <c r="X382" s="8">
        <v>44393</v>
      </c>
      <c r="Y382">
        <v>6729</v>
      </c>
      <c r="Z382">
        <v>8929</v>
      </c>
      <c r="AA382" s="8">
        <v>17</v>
      </c>
      <c r="AB382" s="54">
        <f>Table1[[#This Row],[ Received by dropbox]]/Table1[[#This Row],[Ballots Returned]]</f>
        <v>0.42928229665071771</v>
      </c>
      <c r="AC382" s="54">
        <f>Table1[[#This Row],[Received by mail]]/Table1[[#This Row],[Ballots Returned]]</f>
        <v>0.56963317384370016</v>
      </c>
      <c r="AD382" s="54">
        <f>Table1[[#This Row],[ Received by Email or Fax]]/Table1[[#This Row],[Ballots Returned]]</f>
        <v>1.0845295055821372E-3</v>
      </c>
    </row>
    <row r="383" spans="1:30">
      <c r="A383" s="8" t="s">
        <v>145</v>
      </c>
      <c r="B383" s="19">
        <v>45335</v>
      </c>
      <c r="C383" s="8" t="s">
        <v>99</v>
      </c>
      <c r="D383" s="10">
        <v>2024</v>
      </c>
      <c r="E383" s="8">
        <v>20438</v>
      </c>
      <c r="F383" s="8">
        <v>1782</v>
      </c>
      <c r="G383" s="8">
        <v>20680</v>
      </c>
      <c r="H383" s="8">
        <v>20871</v>
      </c>
      <c r="I383" s="8">
        <v>8023</v>
      </c>
      <c r="J383" s="8">
        <v>7908</v>
      </c>
      <c r="K383" s="8">
        <v>4</v>
      </c>
      <c r="L383" s="8">
        <v>0</v>
      </c>
      <c r="M383" s="8">
        <v>111</v>
      </c>
      <c r="N383" s="8">
        <v>12</v>
      </c>
      <c r="O383" s="8">
        <v>13</v>
      </c>
      <c r="P383" s="8">
        <v>74</v>
      </c>
      <c r="Q383" s="45">
        <f t="shared" si="14"/>
        <v>9.2234824878474394E-3</v>
      </c>
      <c r="R383" s="45">
        <f>Table1[[#This Row],[Ballots Rejected - Late Postmark]]/Table1[[#This Row],[Ballots Rejected]]</f>
        <v>0.66666666666666663</v>
      </c>
      <c r="S383" s="8">
        <v>0</v>
      </c>
      <c r="T383" s="8">
        <v>12</v>
      </c>
      <c r="U383" s="8">
        <v>8009</v>
      </c>
      <c r="V383" s="8">
        <v>7894</v>
      </c>
      <c r="W383" s="8">
        <v>111</v>
      </c>
      <c r="X383" s="8">
        <v>20654</v>
      </c>
      <c r="Y383">
        <v>2611</v>
      </c>
      <c r="Z383">
        <v>5411</v>
      </c>
      <c r="AA383" s="8">
        <v>1</v>
      </c>
      <c r="AB383" s="54">
        <f>Table1[[#This Row],[ Received by dropbox]]/Table1[[#This Row],[Ballots Returned]]</f>
        <v>0.32543936183472516</v>
      </c>
      <c r="AC383" s="54">
        <f>Table1[[#This Row],[Received by mail]]/Table1[[#This Row],[Ballots Returned]]</f>
        <v>0.67443599651003361</v>
      </c>
      <c r="AD383" s="54">
        <f>Table1[[#This Row],[ Received by Email or Fax]]/Table1[[#This Row],[Ballots Returned]]</f>
        <v>1.2464165524118161E-4</v>
      </c>
    </row>
    <row r="384" spans="1:30">
      <c r="A384" s="8" t="s">
        <v>147</v>
      </c>
      <c r="B384" s="19">
        <v>45335</v>
      </c>
      <c r="C384" s="8" t="s">
        <v>99</v>
      </c>
      <c r="D384" s="10">
        <v>2024</v>
      </c>
      <c r="E384" s="8">
        <v>16821</v>
      </c>
      <c r="F384" s="8">
        <v>1777</v>
      </c>
      <c r="G384" s="8">
        <v>17068</v>
      </c>
      <c r="H384" s="8">
        <v>16929</v>
      </c>
      <c r="I384" s="8">
        <v>8007</v>
      </c>
      <c r="J384" s="8">
        <v>7887</v>
      </c>
      <c r="K384" s="8">
        <v>0</v>
      </c>
      <c r="L384" s="8">
        <v>0</v>
      </c>
      <c r="M384" s="8">
        <v>120</v>
      </c>
      <c r="N384" s="8">
        <v>19</v>
      </c>
      <c r="O384" s="8">
        <v>26</v>
      </c>
      <c r="P384" s="8">
        <v>75</v>
      </c>
      <c r="Q384" s="45">
        <f t="shared" si="14"/>
        <v>9.3668040464593479E-3</v>
      </c>
      <c r="R384" s="45">
        <f>Table1[[#This Row],[Ballots Rejected - Late Postmark]]/Table1[[#This Row],[Ballots Rejected]]</f>
        <v>0.625</v>
      </c>
      <c r="S384" s="8">
        <v>0</v>
      </c>
      <c r="T384" s="8">
        <v>0</v>
      </c>
      <c r="U384" s="8">
        <v>7972</v>
      </c>
      <c r="V384" s="8">
        <v>7854</v>
      </c>
      <c r="W384" s="8">
        <v>120</v>
      </c>
      <c r="X384" s="8">
        <v>16709</v>
      </c>
      <c r="Y384">
        <v>2799</v>
      </c>
      <c r="Z384">
        <v>5202</v>
      </c>
      <c r="AA384" s="8">
        <v>6</v>
      </c>
      <c r="AB384" s="54">
        <f>Table1[[#This Row],[ Received by dropbox]]/Table1[[#This Row],[Ballots Returned]]</f>
        <v>0.34956912701386289</v>
      </c>
      <c r="AC384" s="54">
        <f>Table1[[#This Row],[Received by mail]]/Table1[[#This Row],[Ballots Returned]]</f>
        <v>0.64968152866242035</v>
      </c>
      <c r="AD384" s="54">
        <f>Table1[[#This Row],[ Received by Email or Fax]]/Table1[[#This Row],[Ballots Returned]]</f>
        <v>7.4934432371674784E-4</v>
      </c>
    </row>
    <row r="385" spans="1:30">
      <c r="A385" s="8" t="s">
        <v>149</v>
      </c>
      <c r="B385" s="19">
        <v>45335</v>
      </c>
      <c r="C385" s="8" t="s">
        <v>99</v>
      </c>
      <c r="D385" s="10">
        <v>2024</v>
      </c>
      <c r="E385" s="8">
        <v>709</v>
      </c>
      <c r="F385" s="8">
        <v>34</v>
      </c>
      <c r="G385" s="8">
        <v>2699</v>
      </c>
      <c r="H385" s="8">
        <v>715</v>
      </c>
      <c r="I385" s="8">
        <v>254</v>
      </c>
      <c r="J385" s="8">
        <v>253</v>
      </c>
      <c r="K385" s="8">
        <v>0</v>
      </c>
      <c r="L385" s="8">
        <v>0</v>
      </c>
      <c r="M385" s="8">
        <v>1</v>
      </c>
      <c r="N385" s="8">
        <v>0</v>
      </c>
      <c r="O385" s="8">
        <v>1</v>
      </c>
      <c r="P385" s="8">
        <v>0</v>
      </c>
      <c r="Q385" s="45">
        <f t="shared" si="14"/>
        <v>0</v>
      </c>
      <c r="R385" s="45">
        <f>Table1[[#This Row],[Ballots Rejected - Late Postmark]]/Table1[[#This Row],[Ballots Rejected]]</f>
        <v>0</v>
      </c>
      <c r="S385" s="8">
        <v>0</v>
      </c>
      <c r="T385" s="8">
        <v>0</v>
      </c>
      <c r="U385" s="8">
        <v>253</v>
      </c>
      <c r="V385" s="8">
        <v>252</v>
      </c>
      <c r="W385" s="8">
        <v>1</v>
      </c>
      <c r="X385" s="8">
        <v>701</v>
      </c>
      <c r="Y385">
        <v>11</v>
      </c>
      <c r="Z385">
        <v>243</v>
      </c>
      <c r="AA385" s="8">
        <v>0</v>
      </c>
      <c r="AB385" s="54">
        <f>Table1[[#This Row],[ Received by dropbox]]/Table1[[#This Row],[Ballots Returned]]</f>
        <v>4.3307086614173228E-2</v>
      </c>
      <c r="AC385" s="54">
        <f>Table1[[#This Row],[Received by mail]]/Table1[[#This Row],[Ballots Returned]]</f>
        <v>0.95669291338582674</v>
      </c>
      <c r="AD385" s="54">
        <f>Table1[[#This Row],[ Received by Email or Fax]]/Table1[[#This Row],[Ballots Returned]]</f>
        <v>0</v>
      </c>
    </row>
    <row r="386" spans="1:30">
      <c r="A386" s="8" t="s">
        <v>151</v>
      </c>
      <c r="B386" s="19">
        <v>45335</v>
      </c>
      <c r="C386" s="8" t="s">
        <v>99</v>
      </c>
      <c r="D386" s="10">
        <v>2024</v>
      </c>
      <c r="E386" s="8">
        <v>325527</v>
      </c>
      <c r="F386" s="8">
        <v>46898</v>
      </c>
      <c r="G386" s="8">
        <v>280653</v>
      </c>
      <c r="H386" s="8">
        <v>330915</v>
      </c>
      <c r="I386" s="8">
        <v>92521</v>
      </c>
      <c r="J386" s="8">
        <v>91461</v>
      </c>
      <c r="K386" s="8">
        <v>54</v>
      </c>
      <c r="L386" s="8">
        <v>0</v>
      </c>
      <c r="M386" s="8">
        <v>1006</v>
      </c>
      <c r="N386" s="8">
        <v>109</v>
      </c>
      <c r="O386" s="8">
        <v>103</v>
      </c>
      <c r="P386" s="8">
        <v>759</v>
      </c>
      <c r="Q386" s="45">
        <f t="shared" si="14"/>
        <v>8.2035429794316966E-3</v>
      </c>
      <c r="R386" s="45">
        <f>Table1[[#This Row],[Ballots Rejected - Late Postmark]]/Table1[[#This Row],[Ballots Rejected]]</f>
        <v>0.75447316103379725</v>
      </c>
      <c r="S386" s="8">
        <v>0</v>
      </c>
      <c r="T386" s="8">
        <v>35</v>
      </c>
      <c r="U386" s="8">
        <v>91833</v>
      </c>
      <c r="V386" s="8">
        <v>90779</v>
      </c>
      <c r="W386" s="8">
        <v>1000</v>
      </c>
      <c r="X386" s="8">
        <v>322151</v>
      </c>
      <c r="Y386">
        <v>44190</v>
      </c>
      <c r="Z386">
        <v>48224</v>
      </c>
      <c r="AA386" s="8">
        <v>107</v>
      </c>
      <c r="AB386" s="54">
        <f>Table1[[#This Row],[ Received by dropbox]]/Table1[[#This Row],[Ballots Returned]]</f>
        <v>0.47762129678667548</v>
      </c>
      <c r="AC386" s="54">
        <f>Table1[[#This Row],[Received by mail]]/Table1[[#This Row],[Ballots Returned]]</f>
        <v>0.52122220901200811</v>
      </c>
      <c r="AD386" s="54">
        <f>Table1[[#This Row],[ Received by Email or Fax]]/Table1[[#This Row],[Ballots Returned]]</f>
        <v>1.156494201316458E-3</v>
      </c>
    </row>
    <row r="387" spans="1:30">
      <c r="A387" s="8" t="s">
        <v>153</v>
      </c>
      <c r="B387" s="19">
        <v>45335</v>
      </c>
      <c r="C387" s="8" t="s">
        <v>99</v>
      </c>
      <c r="D387" s="10">
        <v>2024</v>
      </c>
      <c r="E387" s="8">
        <v>12001</v>
      </c>
      <c r="F387" s="8">
        <v>858</v>
      </c>
      <c r="G387" s="8">
        <v>13167</v>
      </c>
      <c r="H387" s="8">
        <v>12177</v>
      </c>
      <c r="I387" s="8">
        <v>5270</v>
      </c>
      <c r="J387" s="8">
        <v>5220</v>
      </c>
      <c r="K387" s="8">
        <v>0</v>
      </c>
      <c r="L387" s="8">
        <v>0</v>
      </c>
      <c r="M387" s="8">
        <v>50</v>
      </c>
      <c r="N387" s="8">
        <v>14</v>
      </c>
      <c r="O387" s="8">
        <v>10</v>
      </c>
      <c r="P387" s="8">
        <v>26</v>
      </c>
      <c r="Q387" s="45">
        <f t="shared" si="14"/>
        <v>4.9335863377609106E-3</v>
      </c>
      <c r="R387" s="45">
        <f>Table1[[#This Row],[Ballots Rejected - Late Postmark]]/Table1[[#This Row],[Ballots Rejected]]</f>
        <v>0.52</v>
      </c>
      <c r="S387" s="8">
        <v>0</v>
      </c>
      <c r="T387" s="8">
        <v>0</v>
      </c>
      <c r="U387" s="8">
        <v>5246</v>
      </c>
      <c r="V387" s="8">
        <v>5196</v>
      </c>
      <c r="W387" s="8">
        <v>50</v>
      </c>
      <c r="X387" s="8">
        <v>11916</v>
      </c>
      <c r="Y387">
        <v>2756</v>
      </c>
      <c r="Z387">
        <v>2501</v>
      </c>
      <c r="AA387" s="8">
        <v>13</v>
      </c>
      <c r="AB387" s="54">
        <f>Table1[[#This Row],[ Received by dropbox]]/Table1[[#This Row],[Ballots Returned]]</f>
        <v>0.52296015180265654</v>
      </c>
      <c r="AC387" s="54">
        <f>Table1[[#This Row],[Received by mail]]/Table1[[#This Row],[Ballots Returned]]</f>
        <v>0.47457305502846298</v>
      </c>
      <c r="AD387" s="54">
        <f>Table1[[#This Row],[ Received by Email or Fax]]/Table1[[#This Row],[Ballots Returned]]</f>
        <v>2.4667931688804553E-3</v>
      </c>
    </row>
    <row r="388" spans="1:30">
      <c r="A388" s="8" t="s">
        <v>155</v>
      </c>
      <c r="B388" s="19">
        <v>45335</v>
      </c>
      <c r="C388" s="8" t="s">
        <v>99</v>
      </c>
      <c r="D388" s="10">
        <v>2024</v>
      </c>
      <c r="E388" s="8">
        <v>26360</v>
      </c>
      <c r="F388" s="8">
        <v>2357</v>
      </c>
      <c r="G388" s="8">
        <v>26027</v>
      </c>
      <c r="H388" s="8">
        <v>26961</v>
      </c>
      <c r="I388" s="8">
        <v>8288</v>
      </c>
      <c r="J388" s="8">
        <v>8169</v>
      </c>
      <c r="K388" s="8">
        <v>0</v>
      </c>
      <c r="L388" s="8">
        <v>0</v>
      </c>
      <c r="M388" s="8">
        <v>119</v>
      </c>
      <c r="N388" s="8">
        <v>26</v>
      </c>
      <c r="O388" s="8">
        <v>28</v>
      </c>
      <c r="P388" s="8">
        <v>65</v>
      </c>
      <c r="Q388" s="45">
        <f t="shared" si="14"/>
        <v>7.8426640926640926E-3</v>
      </c>
      <c r="R388" s="45">
        <f>Table1[[#This Row],[Ballots Rejected - Late Postmark]]/Table1[[#This Row],[Ballots Rejected]]</f>
        <v>0.54621848739495793</v>
      </c>
      <c r="S388" s="8">
        <v>0</v>
      </c>
      <c r="T388" s="8">
        <v>0</v>
      </c>
      <c r="U388" s="8">
        <v>8247</v>
      </c>
      <c r="V388" s="8">
        <v>8128</v>
      </c>
      <c r="W388" s="8">
        <v>119</v>
      </c>
      <c r="X388" s="8">
        <v>26501</v>
      </c>
      <c r="Y388">
        <v>3991</v>
      </c>
      <c r="Z388">
        <v>4289</v>
      </c>
      <c r="AA388" s="8">
        <v>8</v>
      </c>
      <c r="AB388" s="54">
        <f>Table1[[#This Row],[ Received by dropbox]]/Table1[[#This Row],[Ballots Returned]]</f>
        <v>0.48153957528957531</v>
      </c>
      <c r="AC388" s="54">
        <f>Table1[[#This Row],[Received by mail]]/Table1[[#This Row],[Ballots Returned]]</f>
        <v>0.51749517374517373</v>
      </c>
      <c r="AD388" s="54">
        <f>Table1[[#This Row],[ Received by Email or Fax]]/Table1[[#This Row],[Ballots Returned]]</f>
        <v>9.6525096525096527E-4</v>
      </c>
    </row>
    <row r="389" spans="1:30">
      <c r="A389" s="8" t="s">
        <v>157</v>
      </c>
      <c r="B389" s="19">
        <v>45335</v>
      </c>
      <c r="C389" s="8" t="s">
        <v>99</v>
      </c>
      <c r="D389" s="10">
        <v>2024</v>
      </c>
      <c r="E389" s="8"/>
      <c r="F389" s="8"/>
      <c r="G389" s="8">
        <v>2024</v>
      </c>
      <c r="H389" s="8"/>
      <c r="I389" s="8"/>
      <c r="J389" s="8"/>
      <c r="K389" s="8"/>
      <c r="L389" s="8"/>
      <c r="M389" s="8"/>
      <c r="N389" s="8"/>
      <c r="O389" s="8"/>
      <c r="P389" s="8"/>
      <c r="Q389" s="45"/>
      <c r="R389" s="45" t="e">
        <f>Table1[[#This Row],[Ballots Rejected - Late Postmark]]/Table1[[#This Row],[Ballots Rejected]]</f>
        <v>#DIV/0!</v>
      </c>
      <c r="S389" s="8"/>
      <c r="T389" s="8"/>
      <c r="U389" s="8">
        <v>0</v>
      </c>
      <c r="V389" s="8">
        <v>0</v>
      </c>
      <c r="W389" s="8">
        <v>0</v>
      </c>
      <c r="X389" s="8">
        <v>0</v>
      </c>
      <c r="Z389">
        <v>0</v>
      </c>
      <c r="AA389" s="8">
        <v>0</v>
      </c>
      <c r="AB389" s="54" t="e">
        <f>Table1[[#This Row],[ Received by dropbox]]/Table1[[#This Row],[Ballots Returned]]</f>
        <v>#DIV/0!</v>
      </c>
      <c r="AC389" s="54" t="e">
        <f>Table1[[#This Row],[Received by mail]]/Table1[[#This Row],[Ballots Returned]]</f>
        <v>#DIV/0!</v>
      </c>
      <c r="AD389" s="54" t="e">
        <f>Table1[[#This Row],[ Received by Email or Fax]]/Table1[[#This Row],[Ballots Returned]]</f>
        <v>#DIV/0!</v>
      </c>
    </row>
    <row r="390" spans="1:30">
      <c r="A390" s="8" t="s">
        <v>159</v>
      </c>
      <c r="B390" s="19">
        <v>45335</v>
      </c>
      <c r="C390" s="8" t="s">
        <v>99</v>
      </c>
      <c r="D390" s="10">
        <v>2024</v>
      </c>
      <c r="E390" s="8">
        <v>215558</v>
      </c>
      <c r="F390" s="8">
        <v>21864</v>
      </c>
      <c r="G390" s="8">
        <v>195718</v>
      </c>
      <c r="H390" s="8">
        <v>218479</v>
      </c>
      <c r="I390" s="8">
        <v>67553</v>
      </c>
      <c r="J390" s="8">
        <v>66619</v>
      </c>
      <c r="K390" s="8">
        <v>0</v>
      </c>
      <c r="L390" s="8">
        <v>0</v>
      </c>
      <c r="M390" s="8">
        <v>934</v>
      </c>
      <c r="N390" s="8">
        <v>49</v>
      </c>
      <c r="O390" s="8">
        <v>227</v>
      </c>
      <c r="P390" s="8">
        <v>625</v>
      </c>
      <c r="Q390" s="45">
        <f t="shared" ref="Q390:Q421" si="15">P390/I390</f>
        <v>9.2519947300638023E-3</v>
      </c>
      <c r="R390" s="45">
        <f>Table1[[#This Row],[Ballots Rejected - Late Postmark]]/Table1[[#This Row],[Ballots Rejected]]</f>
        <v>0.66916488222698067</v>
      </c>
      <c r="S390" s="8">
        <v>0</v>
      </c>
      <c r="T390" s="8">
        <v>33</v>
      </c>
      <c r="U390" s="8">
        <v>67354</v>
      </c>
      <c r="V390" s="8">
        <v>66424</v>
      </c>
      <c r="W390" s="8">
        <v>930</v>
      </c>
      <c r="X390" s="8">
        <v>215395</v>
      </c>
      <c r="Y390">
        <v>33112</v>
      </c>
      <c r="Z390">
        <v>34390</v>
      </c>
      <c r="AA390" s="8">
        <v>51</v>
      </c>
      <c r="AB390" s="54">
        <f>Table1[[#This Row],[ Received by dropbox]]/Table1[[#This Row],[Ballots Returned]]</f>
        <v>0.49016327920299618</v>
      </c>
      <c r="AC390" s="54">
        <f>Table1[[#This Row],[Received by mail]]/Table1[[#This Row],[Ballots Returned]]</f>
        <v>0.5090817580270306</v>
      </c>
      <c r="AD390" s="54">
        <f>Table1[[#This Row],[ Received by Email or Fax]]/Table1[[#This Row],[Ballots Returned]]</f>
        <v>7.5496276997320626E-4</v>
      </c>
    </row>
    <row r="391" spans="1:30">
      <c r="A391" s="8" t="s">
        <v>161</v>
      </c>
      <c r="B391" s="19">
        <v>45335</v>
      </c>
      <c r="C391" s="8" t="s">
        <v>99</v>
      </c>
      <c r="D391" s="10">
        <v>2024</v>
      </c>
      <c r="E391" s="8">
        <v>362767</v>
      </c>
      <c r="F391" s="8">
        <v>33289</v>
      </c>
      <c r="G391" s="8">
        <v>331502</v>
      </c>
      <c r="H391" s="8">
        <v>366828</v>
      </c>
      <c r="I391" s="8">
        <v>131048</v>
      </c>
      <c r="J391" s="8">
        <v>128987</v>
      </c>
      <c r="K391" s="8">
        <v>0</v>
      </c>
      <c r="L391" s="8">
        <v>0</v>
      </c>
      <c r="M391" s="8">
        <v>2061</v>
      </c>
      <c r="N391" s="8">
        <v>190</v>
      </c>
      <c r="O391" s="8">
        <v>765</v>
      </c>
      <c r="P391" s="8">
        <v>1104</v>
      </c>
      <c r="Q391" s="45">
        <f t="shared" si="15"/>
        <v>8.4243941151333854E-3</v>
      </c>
      <c r="R391" s="45">
        <f>Table1[[#This Row],[Ballots Rejected - Late Postmark]]/Table1[[#This Row],[Ballots Rejected]]</f>
        <v>0.53566229985443958</v>
      </c>
      <c r="S391" s="8">
        <v>0</v>
      </c>
      <c r="T391" s="8">
        <v>2</v>
      </c>
      <c r="U391" s="8">
        <v>129967</v>
      </c>
      <c r="V391" s="8">
        <v>127921</v>
      </c>
      <c r="W391" s="8">
        <v>2046</v>
      </c>
      <c r="X391" s="8">
        <v>360494</v>
      </c>
      <c r="Y391">
        <v>45204</v>
      </c>
      <c r="Z391">
        <v>85793</v>
      </c>
      <c r="AA391" s="8">
        <v>51</v>
      </c>
      <c r="AB391" s="54">
        <f>Table1[[#This Row],[ Received by dropbox]]/Table1[[#This Row],[Ballots Returned]]</f>
        <v>0.34494231121421159</v>
      </c>
      <c r="AC391" s="54">
        <f>Table1[[#This Row],[Received by mail]]/Table1[[#This Row],[Ballots Returned]]</f>
        <v>0.6546685184054698</v>
      </c>
      <c r="AD391" s="54">
        <f>Table1[[#This Row],[ Received by Email or Fax]]/Table1[[#This Row],[Ballots Returned]]</f>
        <v>3.8917038031866186E-4</v>
      </c>
    </row>
    <row r="392" spans="1:30">
      <c r="A392" s="8" t="s">
        <v>163</v>
      </c>
      <c r="B392" s="19">
        <v>45335</v>
      </c>
      <c r="C392" s="8" t="s">
        <v>99</v>
      </c>
      <c r="D392" s="10">
        <v>2024</v>
      </c>
      <c r="E392" s="8">
        <v>27229</v>
      </c>
      <c r="F392" s="8">
        <v>2160</v>
      </c>
      <c r="G392" s="8">
        <v>27093</v>
      </c>
      <c r="H392" s="8">
        <v>27475</v>
      </c>
      <c r="I392" s="8">
        <v>11169</v>
      </c>
      <c r="J392" s="8">
        <v>10959</v>
      </c>
      <c r="K392" s="8">
        <v>0</v>
      </c>
      <c r="L392" s="8">
        <v>0</v>
      </c>
      <c r="M392" s="8">
        <v>210</v>
      </c>
      <c r="N392" s="8">
        <v>32</v>
      </c>
      <c r="O392" s="8">
        <v>57</v>
      </c>
      <c r="P392" s="8">
        <v>117</v>
      </c>
      <c r="Q392" s="45">
        <f t="shared" si="15"/>
        <v>1.0475423045930701E-2</v>
      </c>
      <c r="R392" s="45">
        <f>Table1[[#This Row],[Ballots Rejected - Late Postmark]]/Table1[[#This Row],[Ballots Rejected]]</f>
        <v>0.55714285714285716</v>
      </c>
      <c r="S392" s="8">
        <v>0</v>
      </c>
      <c r="T392" s="8">
        <v>4</v>
      </c>
      <c r="U392" s="8">
        <v>11129</v>
      </c>
      <c r="V392" s="8">
        <v>10920</v>
      </c>
      <c r="W392" s="8">
        <v>209</v>
      </c>
      <c r="X392" s="8">
        <v>27185</v>
      </c>
      <c r="Y392">
        <v>2338</v>
      </c>
      <c r="Z392">
        <v>8825</v>
      </c>
      <c r="AA392" s="8">
        <v>6</v>
      </c>
      <c r="AB392" s="54">
        <f>Table1[[#This Row],[ Received by dropbox]]/Table1[[#This Row],[Ballots Returned]]</f>
        <v>0.20932939385799981</v>
      </c>
      <c r="AC392" s="54">
        <f>Table1[[#This Row],[Received by mail]]/Table1[[#This Row],[Ballots Returned]]</f>
        <v>0.7901334049601576</v>
      </c>
      <c r="AD392" s="54">
        <f>Table1[[#This Row],[ Received by Email or Fax]]/Table1[[#This Row],[Ballots Returned]]</f>
        <v>5.3720118184260007E-4</v>
      </c>
    </row>
    <row r="393" spans="1:30">
      <c r="A393" s="8" t="s">
        <v>166</v>
      </c>
      <c r="B393" s="19">
        <v>45335</v>
      </c>
      <c r="C393" s="8" t="s">
        <v>99</v>
      </c>
      <c r="D393" s="10">
        <v>2024</v>
      </c>
      <c r="E393" s="8">
        <v>196769</v>
      </c>
      <c r="F393" s="8">
        <v>25672</v>
      </c>
      <c r="G393" s="8">
        <v>173121</v>
      </c>
      <c r="H393" s="8">
        <v>201062</v>
      </c>
      <c r="I393" s="8">
        <v>68091</v>
      </c>
      <c r="J393" s="8">
        <v>67282</v>
      </c>
      <c r="K393" s="8">
        <v>7</v>
      </c>
      <c r="L393" s="8">
        <v>0</v>
      </c>
      <c r="M393" s="8">
        <v>801</v>
      </c>
      <c r="N393" s="8">
        <v>121</v>
      </c>
      <c r="O393" s="8">
        <v>112</v>
      </c>
      <c r="P393" s="8">
        <v>519</v>
      </c>
      <c r="Q393" s="45">
        <f t="shared" si="15"/>
        <v>7.6221527074062647E-3</v>
      </c>
      <c r="R393" s="45">
        <f>Table1[[#This Row],[Ballots Rejected - Late Postmark]]/Table1[[#This Row],[Ballots Rejected]]</f>
        <v>0.64794007490636707</v>
      </c>
      <c r="S393" s="8">
        <v>0</v>
      </c>
      <c r="T393" s="8">
        <v>49</v>
      </c>
      <c r="U393" s="8">
        <v>66984</v>
      </c>
      <c r="V393" s="8">
        <v>66190</v>
      </c>
      <c r="W393" s="8">
        <v>786</v>
      </c>
      <c r="X393" s="8">
        <v>191768</v>
      </c>
      <c r="Y393">
        <v>38239</v>
      </c>
      <c r="Z393">
        <v>29786</v>
      </c>
      <c r="AA393" s="8">
        <v>66</v>
      </c>
      <c r="AB393" s="54">
        <f>Table1[[#This Row],[ Received by dropbox]]/Table1[[#This Row],[Ballots Returned]]</f>
        <v>0.5615867001512681</v>
      </c>
      <c r="AC393" s="54">
        <f>Table1[[#This Row],[Received by mail]]/Table1[[#This Row],[Ballots Returned]]</f>
        <v>0.43744400875299233</v>
      </c>
      <c r="AD393" s="54">
        <f>Table1[[#This Row],[ Received by Email or Fax]]/Table1[[#This Row],[Ballots Returned]]</f>
        <v>9.6929109573952509E-4</v>
      </c>
    </row>
    <row r="394" spans="1:30">
      <c r="A394" s="8" t="s">
        <v>168</v>
      </c>
      <c r="B394" s="19">
        <v>45335</v>
      </c>
      <c r="C394" s="8" t="s">
        <v>99</v>
      </c>
      <c r="D394" s="10">
        <v>2024</v>
      </c>
      <c r="E394" s="8">
        <v>676</v>
      </c>
      <c r="F394" s="8">
        <v>61</v>
      </c>
      <c r="G394" s="8">
        <v>2639</v>
      </c>
      <c r="H394" s="8">
        <v>682</v>
      </c>
      <c r="I394" s="8">
        <v>292</v>
      </c>
      <c r="J394" s="8">
        <v>291</v>
      </c>
      <c r="K394" s="8">
        <v>0</v>
      </c>
      <c r="L394" s="8">
        <v>0</v>
      </c>
      <c r="M394" s="8">
        <v>1</v>
      </c>
      <c r="N394" s="8">
        <v>0</v>
      </c>
      <c r="O394" s="8">
        <v>0</v>
      </c>
      <c r="P394" s="8">
        <v>1</v>
      </c>
      <c r="Q394" s="45">
        <f t="shared" si="15"/>
        <v>3.4246575342465752E-3</v>
      </c>
      <c r="R394" s="45">
        <f>Table1[[#This Row],[Ballots Rejected - Late Postmark]]/Table1[[#This Row],[Ballots Rejected]]</f>
        <v>1</v>
      </c>
      <c r="S394" s="8">
        <v>0</v>
      </c>
      <c r="T394" s="8">
        <v>0</v>
      </c>
      <c r="U394" s="8">
        <v>292</v>
      </c>
      <c r="V394" s="8">
        <v>291</v>
      </c>
      <c r="W394" s="8">
        <v>1</v>
      </c>
      <c r="X394" s="8">
        <v>677</v>
      </c>
      <c r="Y394">
        <v>93</v>
      </c>
      <c r="Z394">
        <v>199</v>
      </c>
      <c r="AA394" s="8">
        <v>0</v>
      </c>
      <c r="AB394" s="54">
        <f>Table1[[#This Row],[ Received by dropbox]]/Table1[[#This Row],[Ballots Returned]]</f>
        <v>0.3184931506849315</v>
      </c>
      <c r="AC394" s="54">
        <f>Table1[[#This Row],[Received by mail]]/Table1[[#This Row],[Ballots Returned]]</f>
        <v>0.68150684931506844</v>
      </c>
      <c r="AD394" s="54">
        <f>Table1[[#This Row],[ Received by Email or Fax]]/Table1[[#This Row],[Ballots Returned]]</f>
        <v>0</v>
      </c>
    </row>
    <row r="395" spans="1:30">
      <c r="A395" s="8" t="s">
        <v>170</v>
      </c>
      <c r="B395" s="19">
        <v>45335</v>
      </c>
      <c r="C395" s="8" t="s">
        <v>99</v>
      </c>
      <c r="D395" s="10">
        <v>2024</v>
      </c>
      <c r="E395" s="8">
        <v>24455</v>
      </c>
      <c r="F395" s="8">
        <v>2300</v>
      </c>
      <c r="G395" s="8">
        <v>24179</v>
      </c>
      <c r="H395" s="8">
        <v>25013</v>
      </c>
      <c r="I395" s="8">
        <v>10469</v>
      </c>
      <c r="J395" s="8">
        <v>10283</v>
      </c>
      <c r="K395" s="8">
        <v>0</v>
      </c>
      <c r="L395" s="8">
        <v>0</v>
      </c>
      <c r="M395" s="8">
        <v>186</v>
      </c>
      <c r="N395" s="8">
        <v>34</v>
      </c>
      <c r="O395" s="8">
        <v>92</v>
      </c>
      <c r="P395" s="8">
        <v>54</v>
      </c>
      <c r="Q395" s="45">
        <f t="shared" si="15"/>
        <v>5.1580857770560703E-3</v>
      </c>
      <c r="R395" s="45">
        <f>Table1[[#This Row],[Ballots Rejected - Late Postmark]]/Table1[[#This Row],[Ballots Rejected]]</f>
        <v>0.29032258064516131</v>
      </c>
      <c r="S395" s="8">
        <v>0</v>
      </c>
      <c r="T395" s="8">
        <v>6</v>
      </c>
      <c r="U395" s="8">
        <v>10442</v>
      </c>
      <c r="V395" s="8">
        <v>10256</v>
      </c>
      <c r="W395" s="8">
        <v>186</v>
      </c>
      <c r="X395" s="8">
        <v>24762</v>
      </c>
      <c r="Y395">
        <v>4953</v>
      </c>
      <c r="Z395">
        <v>5514</v>
      </c>
      <c r="AA395" s="8">
        <v>2</v>
      </c>
      <c r="AB395" s="54">
        <f>Table1[[#This Row],[ Received by dropbox]]/Table1[[#This Row],[Ballots Returned]]</f>
        <v>0.47311108988442069</v>
      </c>
      <c r="AC395" s="54">
        <f>Table1[[#This Row],[Received by mail]]/Table1[[#This Row],[Ballots Returned]]</f>
        <v>0.52669786990161427</v>
      </c>
      <c r="AD395" s="54">
        <f>Table1[[#This Row],[ Received by Email or Fax]]/Table1[[#This Row],[Ballots Returned]]</f>
        <v>1.9104021396503963E-4</v>
      </c>
    </row>
    <row r="396" spans="1:30">
      <c r="A396" s="8" t="s">
        <v>172</v>
      </c>
      <c r="B396" s="19">
        <v>45335</v>
      </c>
      <c r="C396" s="8" t="s">
        <v>99</v>
      </c>
      <c r="D396" s="10">
        <v>2024</v>
      </c>
      <c r="E396" s="8">
        <v>159750</v>
      </c>
      <c r="F396" s="8">
        <v>15155</v>
      </c>
      <c r="G396" s="8">
        <v>146619</v>
      </c>
      <c r="H396" s="8">
        <v>162008</v>
      </c>
      <c r="I396" s="8">
        <v>61446</v>
      </c>
      <c r="J396" s="8">
        <v>60649</v>
      </c>
      <c r="K396" s="8">
        <v>0</v>
      </c>
      <c r="L396" s="8">
        <v>0</v>
      </c>
      <c r="M396" s="8">
        <v>797</v>
      </c>
      <c r="N396" s="8">
        <v>70</v>
      </c>
      <c r="O396" s="8">
        <v>255</v>
      </c>
      <c r="P396" s="8">
        <v>460</v>
      </c>
      <c r="Q396" s="45">
        <f t="shared" si="15"/>
        <v>7.4862480877518475E-3</v>
      </c>
      <c r="R396" s="45">
        <f>Table1[[#This Row],[Ballots Rejected - Late Postmark]]/Table1[[#This Row],[Ballots Rejected]]</f>
        <v>0.57716436637390212</v>
      </c>
      <c r="S396" s="8">
        <v>0</v>
      </c>
      <c r="T396" s="8">
        <v>12</v>
      </c>
      <c r="U396" s="8">
        <v>61158</v>
      </c>
      <c r="V396" s="8">
        <v>60375</v>
      </c>
      <c r="W396" s="8">
        <v>783</v>
      </c>
      <c r="X396" s="8">
        <v>158995</v>
      </c>
      <c r="Y396">
        <v>35878</v>
      </c>
      <c r="Z396">
        <v>25444</v>
      </c>
      <c r="AA396" s="8">
        <v>124</v>
      </c>
      <c r="AB396" s="54">
        <f>Table1[[#This Row],[ Received by dropbox]]/Table1[[#This Row],[Ballots Returned]]</f>
        <v>0.58389480193991472</v>
      </c>
      <c r="AC396" s="54">
        <f>Table1[[#This Row],[Received by mail]]/Table1[[#This Row],[Ballots Returned]]</f>
        <v>0.41408716596686523</v>
      </c>
      <c r="AD396" s="54">
        <f>Table1[[#This Row],[ Received by Email or Fax]]/Table1[[#This Row],[Ballots Returned]]</f>
        <v>2.0180320932200631E-3</v>
      </c>
    </row>
    <row r="397" spans="1:30">
      <c r="A397" s="8" t="s">
        <v>174</v>
      </c>
      <c r="B397" s="19">
        <v>45335</v>
      </c>
      <c r="C397" s="8" t="s">
        <v>99</v>
      </c>
      <c r="D397" s="10">
        <v>2024</v>
      </c>
      <c r="E397" s="8">
        <v>20750</v>
      </c>
      <c r="F397" s="8">
        <v>4526</v>
      </c>
      <c r="G397" s="8">
        <v>18248</v>
      </c>
      <c r="H397" s="8">
        <v>21138</v>
      </c>
      <c r="I397" s="8">
        <v>7514</v>
      </c>
      <c r="J397" s="8">
        <v>7400</v>
      </c>
      <c r="K397" s="8">
        <v>0</v>
      </c>
      <c r="L397" s="8">
        <v>0</v>
      </c>
      <c r="M397" s="8">
        <v>114</v>
      </c>
      <c r="N397" s="8">
        <v>10</v>
      </c>
      <c r="O397" s="8">
        <v>47</v>
      </c>
      <c r="P397" s="8">
        <v>55</v>
      </c>
      <c r="Q397" s="45">
        <f t="shared" si="15"/>
        <v>7.3196699494277352E-3</v>
      </c>
      <c r="R397" s="45">
        <f>Table1[[#This Row],[Ballots Rejected - Late Postmark]]/Table1[[#This Row],[Ballots Rejected]]</f>
        <v>0.48245614035087719</v>
      </c>
      <c r="S397" s="8">
        <v>0</v>
      </c>
      <c r="T397" s="8">
        <v>2</v>
      </c>
      <c r="U397" s="8">
        <v>7492</v>
      </c>
      <c r="V397" s="8">
        <v>7379</v>
      </c>
      <c r="W397" s="8">
        <v>113</v>
      </c>
      <c r="X397" s="8">
        <v>20809</v>
      </c>
      <c r="Y397">
        <v>3050</v>
      </c>
      <c r="Z397">
        <v>4464</v>
      </c>
      <c r="AA397" s="8">
        <v>0</v>
      </c>
      <c r="AB397" s="54">
        <f>Table1[[#This Row],[ Received by dropbox]]/Table1[[#This Row],[Ballots Returned]]</f>
        <v>0.40590896992281078</v>
      </c>
      <c r="AC397" s="54">
        <f>Table1[[#This Row],[Received by mail]]/Table1[[#This Row],[Ballots Returned]]</f>
        <v>0.59409103007718922</v>
      </c>
      <c r="AD397" s="54">
        <f>Table1[[#This Row],[ Received by Email or Fax]]/Table1[[#This Row],[Ballots Returned]]</f>
        <v>0</v>
      </c>
    </row>
    <row r="398" spans="1:30">
      <c r="A398" s="8" t="s">
        <v>176</v>
      </c>
      <c r="B398" s="19">
        <v>45335</v>
      </c>
      <c r="C398" s="8" t="s">
        <v>99</v>
      </c>
      <c r="D398" s="10">
        <v>2024</v>
      </c>
      <c r="E398" s="8">
        <v>71275</v>
      </c>
      <c r="F398" s="8">
        <v>5843</v>
      </c>
      <c r="G398" s="8">
        <v>67456</v>
      </c>
      <c r="H398" s="8">
        <v>71998</v>
      </c>
      <c r="I398" s="8">
        <v>17392</v>
      </c>
      <c r="J398" s="8">
        <v>17155</v>
      </c>
      <c r="K398" s="8">
        <v>0</v>
      </c>
      <c r="L398" s="8">
        <v>0</v>
      </c>
      <c r="M398" s="8">
        <v>237</v>
      </c>
      <c r="N398" s="8">
        <v>61</v>
      </c>
      <c r="O398" s="8">
        <v>41</v>
      </c>
      <c r="P398" s="8">
        <v>124</v>
      </c>
      <c r="Q398" s="45">
        <f t="shared" si="15"/>
        <v>7.1297148114075441E-3</v>
      </c>
      <c r="R398" s="45">
        <f>Table1[[#This Row],[Ballots Rejected - Late Postmark]]/Table1[[#This Row],[Ballots Rejected]]</f>
        <v>0.52320675105485237</v>
      </c>
      <c r="S398" s="8">
        <v>0</v>
      </c>
      <c r="T398" s="8">
        <v>11</v>
      </c>
      <c r="U398" s="8">
        <v>17320</v>
      </c>
      <c r="V398" s="8">
        <v>17083</v>
      </c>
      <c r="W398" s="8">
        <v>237</v>
      </c>
      <c r="X398" s="8">
        <v>71315</v>
      </c>
      <c r="Y398">
        <v>4677</v>
      </c>
      <c r="Z398">
        <v>12706</v>
      </c>
      <c r="AA398" s="8">
        <v>9</v>
      </c>
      <c r="AB398" s="54">
        <f>Table1[[#This Row],[ Received by dropbox]]/Table1[[#This Row],[Ballots Returned]]</f>
        <v>0.26891674333026677</v>
      </c>
      <c r="AC398" s="54">
        <f>Table1[[#This Row],[Received by mail]]/Table1[[#This Row],[Ballots Returned]]</f>
        <v>0.73056577736890527</v>
      </c>
      <c r="AD398" s="54">
        <f>Table1[[#This Row],[ Received by Email or Fax]]/Table1[[#This Row],[Ballots Returned]]</f>
        <v>5.1747930082796686E-4</v>
      </c>
    </row>
    <row r="399" spans="1:30">
      <c r="A399" s="8" t="s">
        <v>178</v>
      </c>
      <c r="B399" s="19">
        <v>45335</v>
      </c>
      <c r="C399" s="8" t="s">
        <v>99</v>
      </c>
      <c r="D399" s="10">
        <v>2024</v>
      </c>
      <c r="E399" s="8">
        <v>2185272</v>
      </c>
      <c r="F399" s="8">
        <v>238810</v>
      </c>
      <c r="G399" s="8">
        <v>1948486</v>
      </c>
      <c r="H399" s="8">
        <v>2217792</v>
      </c>
      <c r="I399" s="8">
        <v>741805</v>
      </c>
      <c r="J399" s="8">
        <v>731121</v>
      </c>
      <c r="K399" s="8">
        <v>110</v>
      </c>
      <c r="L399" s="8">
        <v>2</v>
      </c>
      <c r="M399" s="8">
        <v>10573</v>
      </c>
      <c r="N399" s="8">
        <v>1424</v>
      </c>
      <c r="O399" s="8">
        <v>3030</v>
      </c>
      <c r="P399" s="8">
        <v>5829</v>
      </c>
      <c r="Q399" s="45">
        <f t="shared" si="15"/>
        <v>7.8578602193298784E-3</v>
      </c>
      <c r="R399" s="45">
        <f>Table1[[#This Row],[Ballots Rejected - Late Postmark]]/Table1[[#This Row],[Ballots Rejected]]</f>
        <v>0.55130994041426273</v>
      </c>
      <c r="S399" s="8">
        <v>0</v>
      </c>
      <c r="T399" s="8">
        <v>286</v>
      </c>
      <c r="U399" s="8">
        <v>736809</v>
      </c>
      <c r="V399" s="8">
        <v>726212</v>
      </c>
      <c r="W399" s="8">
        <v>10488</v>
      </c>
      <c r="X399" s="8">
        <v>2169718</v>
      </c>
      <c r="Y399">
        <v>334360</v>
      </c>
      <c r="Z399">
        <v>406748</v>
      </c>
      <c r="AA399" s="21">
        <v>697</v>
      </c>
      <c r="AB399" s="54">
        <f>Table1[[#This Row],[ Received by dropbox]]/Table1[[#This Row],[Ballots Returned]]</f>
        <v>0.45073840160149903</v>
      </c>
      <c r="AC399" s="54">
        <f>Table1[[#This Row],[Received by mail]]/Table1[[#This Row],[Ballots Returned]]</f>
        <v>0.54832199836884354</v>
      </c>
      <c r="AD399" s="54">
        <f>Table1[[#This Row],[ Received by Email or Fax]]/Table1[[#This Row],[Ballots Returned]]</f>
        <v>9.3960002965738979E-4</v>
      </c>
    </row>
    <row r="400" spans="1:30">
      <c r="A400" s="8" t="s">
        <v>98</v>
      </c>
      <c r="B400" s="19">
        <v>45237</v>
      </c>
      <c r="C400" s="8" t="s">
        <v>179</v>
      </c>
      <c r="D400" s="10">
        <v>2023</v>
      </c>
      <c r="E400" s="8">
        <v>8008</v>
      </c>
      <c r="F400" s="8">
        <v>487</v>
      </c>
      <c r="G400" s="8">
        <v>9544</v>
      </c>
      <c r="H400" s="8">
        <v>8051</v>
      </c>
      <c r="I400" s="8">
        <v>2654</v>
      </c>
      <c r="J400" s="8">
        <v>2590</v>
      </c>
      <c r="K400" s="8">
        <v>0</v>
      </c>
      <c r="L400" s="8">
        <v>0</v>
      </c>
      <c r="M400" s="8">
        <v>64</v>
      </c>
      <c r="N400" s="8">
        <v>8</v>
      </c>
      <c r="O400" s="8">
        <v>30</v>
      </c>
      <c r="P400" s="8">
        <v>26</v>
      </c>
      <c r="Q400" s="45">
        <f t="shared" si="15"/>
        <v>9.7965335342878671E-3</v>
      </c>
      <c r="R400" s="45">
        <f>Table1[[#This Row],[Ballots Rejected - Late Postmark]]/Table1[[#This Row],[Ballots Rejected]]</f>
        <v>0.40625</v>
      </c>
      <c r="S400" s="8">
        <v>0</v>
      </c>
      <c r="T400" s="8">
        <v>0</v>
      </c>
      <c r="U400" s="8">
        <v>2651</v>
      </c>
      <c r="V400" s="8">
        <v>2587</v>
      </c>
      <c r="W400" s="8">
        <v>64</v>
      </c>
      <c r="X400" s="8">
        <v>7997</v>
      </c>
      <c r="Y400">
        <v>1514</v>
      </c>
      <c r="Z400">
        <v>1139</v>
      </c>
      <c r="AA400" s="8">
        <v>1</v>
      </c>
      <c r="AB400" s="54">
        <f>Table1[[#This Row],[ Received by dropbox]]/Table1[[#This Row],[Ballots Returned]]</f>
        <v>0.57045968349660892</v>
      </c>
      <c r="AC400" s="54">
        <f>Table1[[#This Row],[Received by mail]]/Table1[[#This Row],[Ballots Returned]]</f>
        <v>0.42916352675207237</v>
      </c>
      <c r="AD400" s="54">
        <f>Table1[[#This Row],[ Received by Email or Fax]]/Table1[[#This Row],[Ballots Returned]]</f>
        <v>3.7678975131876413E-4</v>
      </c>
    </row>
    <row r="401" spans="1:30">
      <c r="A401" s="8" t="s">
        <v>101</v>
      </c>
      <c r="B401" s="19">
        <v>45237</v>
      </c>
      <c r="C401" s="8" t="s">
        <v>179</v>
      </c>
      <c r="D401" s="10">
        <v>2023</v>
      </c>
      <c r="E401" s="8">
        <v>14546</v>
      </c>
      <c r="F401" s="8">
        <v>1747</v>
      </c>
      <c r="G401" s="8">
        <v>14822</v>
      </c>
      <c r="H401" s="8">
        <v>14749</v>
      </c>
      <c r="I401" s="8">
        <v>5135</v>
      </c>
      <c r="J401" s="8">
        <v>5081</v>
      </c>
      <c r="K401" s="8">
        <v>0</v>
      </c>
      <c r="L401" s="8">
        <v>0</v>
      </c>
      <c r="M401" s="8">
        <v>54</v>
      </c>
      <c r="N401" s="8">
        <v>6</v>
      </c>
      <c r="O401" s="8">
        <v>27</v>
      </c>
      <c r="P401" s="8">
        <v>15</v>
      </c>
      <c r="Q401" s="45">
        <f t="shared" si="15"/>
        <v>2.9211295034079843E-3</v>
      </c>
      <c r="R401" s="45">
        <f>Table1[[#This Row],[Ballots Rejected - Late Postmark]]/Table1[[#This Row],[Ballots Rejected]]</f>
        <v>0.27777777777777779</v>
      </c>
      <c r="S401" s="8">
        <v>0</v>
      </c>
      <c r="T401" s="8">
        <v>6</v>
      </c>
      <c r="U401" s="8">
        <v>5130</v>
      </c>
      <c r="V401" s="8">
        <v>5076</v>
      </c>
      <c r="W401" s="8">
        <v>54</v>
      </c>
      <c r="X401" s="8">
        <v>14665</v>
      </c>
      <c r="Y401">
        <v>2775</v>
      </c>
      <c r="Z401">
        <v>2357</v>
      </c>
      <c r="AA401" s="8">
        <v>3</v>
      </c>
      <c r="AB401" s="54">
        <f>Table1[[#This Row],[ Received by dropbox]]/Table1[[#This Row],[Ballots Returned]]</f>
        <v>0.54040895813047707</v>
      </c>
      <c r="AC401" s="54">
        <f>Table1[[#This Row],[Received by mail]]/Table1[[#This Row],[Ballots Returned]]</f>
        <v>0.4590068159688413</v>
      </c>
      <c r="AD401" s="54">
        <f>Table1[[#This Row],[ Received by Email or Fax]]/Table1[[#This Row],[Ballots Returned]]</f>
        <v>5.8422590068159686E-4</v>
      </c>
    </row>
    <row r="402" spans="1:30">
      <c r="A402" s="8" t="s">
        <v>103</v>
      </c>
      <c r="B402" s="19">
        <v>45237</v>
      </c>
      <c r="C402" s="8" t="s">
        <v>179</v>
      </c>
      <c r="D402" s="10">
        <v>2023</v>
      </c>
      <c r="E402" s="8">
        <v>126513</v>
      </c>
      <c r="F402" s="8">
        <v>12652</v>
      </c>
      <c r="G402" s="8">
        <v>115884</v>
      </c>
      <c r="H402" s="8">
        <v>127557</v>
      </c>
      <c r="I402" s="8">
        <v>45604</v>
      </c>
      <c r="J402" s="8">
        <v>45051</v>
      </c>
      <c r="K402" s="8">
        <v>0</v>
      </c>
      <c r="L402" s="8">
        <v>0</v>
      </c>
      <c r="M402" s="8">
        <v>553</v>
      </c>
      <c r="N402" s="8">
        <v>85</v>
      </c>
      <c r="O402" s="8">
        <v>122</v>
      </c>
      <c r="P402" s="8">
        <v>334</v>
      </c>
      <c r="Q402" s="45">
        <f t="shared" si="15"/>
        <v>7.323918954477677E-3</v>
      </c>
      <c r="R402" s="45">
        <f>Table1[[#This Row],[Ballots Rejected - Late Postmark]]/Table1[[#This Row],[Ballots Rejected]]</f>
        <v>0.60397830018083187</v>
      </c>
      <c r="S402" s="8">
        <v>0</v>
      </c>
      <c r="T402" s="8">
        <v>12</v>
      </c>
      <c r="U402" s="8">
        <v>45516</v>
      </c>
      <c r="V402" s="8">
        <v>44965</v>
      </c>
      <c r="W402" s="8">
        <v>551</v>
      </c>
      <c r="X402" s="8">
        <v>126560</v>
      </c>
      <c r="Y402">
        <v>28765</v>
      </c>
      <c r="Z402">
        <v>16812</v>
      </c>
      <c r="AA402" s="8">
        <v>27</v>
      </c>
      <c r="AB402" s="54">
        <f>Table1[[#This Row],[ Received by dropbox]]/Table1[[#This Row],[Ballots Returned]]</f>
        <v>0.63075607402859402</v>
      </c>
      <c r="AC402" s="54">
        <f>Table1[[#This Row],[Received by mail]]/Table1[[#This Row],[Ballots Returned]]</f>
        <v>0.36865187264275062</v>
      </c>
      <c r="AD402" s="54">
        <f>Table1[[#This Row],[ Received by Email or Fax]]/Table1[[#This Row],[Ballots Returned]]</f>
        <v>5.9205332865538106E-4</v>
      </c>
    </row>
    <row r="403" spans="1:30">
      <c r="A403" s="8" t="s">
        <v>105</v>
      </c>
      <c r="B403" s="19">
        <v>45237</v>
      </c>
      <c r="C403" s="8" t="s">
        <v>179</v>
      </c>
      <c r="D403" s="10">
        <v>2023</v>
      </c>
      <c r="E403" s="8">
        <v>51407</v>
      </c>
      <c r="F403" s="8">
        <v>3510</v>
      </c>
      <c r="G403" s="8">
        <v>49920</v>
      </c>
      <c r="H403" s="8">
        <v>52916</v>
      </c>
      <c r="I403" s="8">
        <v>22598</v>
      </c>
      <c r="J403" s="8">
        <v>22373</v>
      </c>
      <c r="K403" s="8">
        <v>0</v>
      </c>
      <c r="L403" s="8">
        <v>0</v>
      </c>
      <c r="M403" s="8">
        <v>225</v>
      </c>
      <c r="N403" s="8">
        <v>81</v>
      </c>
      <c r="O403" s="8">
        <v>63</v>
      </c>
      <c r="P403" s="8">
        <v>78</v>
      </c>
      <c r="Q403" s="45">
        <f t="shared" si="15"/>
        <v>3.451632887866183E-3</v>
      </c>
      <c r="R403" s="45">
        <f>Table1[[#This Row],[Ballots Rejected - Late Postmark]]/Table1[[#This Row],[Ballots Rejected]]</f>
        <v>0.34666666666666668</v>
      </c>
      <c r="S403" s="8">
        <v>0</v>
      </c>
      <c r="T403" s="8">
        <v>3</v>
      </c>
      <c r="U403" s="8">
        <v>22563</v>
      </c>
      <c r="V403" s="8">
        <v>22338</v>
      </c>
      <c r="W403" s="8">
        <v>225</v>
      </c>
      <c r="X403" s="8">
        <v>52526</v>
      </c>
      <c r="Y403">
        <v>14380</v>
      </c>
      <c r="Z403">
        <v>8203</v>
      </c>
      <c r="AA403" s="8">
        <v>15</v>
      </c>
      <c r="AB403" s="54">
        <f>Table1[[#This Row],[ Received by dropbox]]/Table1[[#This Row],[Ballots Returned]]</f>
        <v>0.63633949907071419</v>
      </c>
      <c r="AC403" s="54">
        <f>Table1[[#This Row],[Received by mail]]/Table1[[#This Row],[Ballots Returned]]</f>
        <v>0.36299672537392691</v>
      </c>
      <c r="AD403" s="54">
        <f>Table1[[#This Row],[ Received by Email or Fax]]/Table1[[#This Row],[Ballots Returned]]</f>
        <v>6.637755553588813E-4</v>
      </c>
    </row>
    <row r="404" spans="1:30">
      <c r="A404" s="8" t="s">
        <v>107</v>
      </c>
      <c r="B404" s="19">
        <v>45237</v>
      </c>
      <c r="C404" s="8" t="s">
        <v>179</v>
      </c>
      <c r="D404" s="10">
        <v>2023</v>
      </c>
      <c r="E404" s="8">
        <v>57359</v>
      </c>
      <c r="F404" s="8">
        <v>4203</v>
      </c>
      <c r="G404" s="8">
        <v>55179</v>
      </c>
      <c r="H404" s="8">
        <v>58750</v>
      </c>
      <c r="I404" s="8">
        <v>26001</v>
      </c>
      <c r="J404" s="8">
        <v>25806</v>
      </c>
      <c r="K404" s="8">
        <v>0</v>
      </c>
      <c r="L404" s="8">
        <v>0</v>
      </c>
      <c r="M404" s="8">
        <v>195</v>
      </c>
      <c r="N404" s="8">
        <v>75</v>
      </c>
      <c r="O404" s="8">
        <v>65</v>
      </c>
      <c r="P404" s="8">
        <v>53</v>
      </c>
      <c r="Q404" s="45">
        <f t="shared" si="15"/>
        <v>2.0383831391100342E-3</v>
      </c>
      <c r="R404" s="45">
        <f>Table1[[#This Row],[Ballots Rejected - Late Postmark]]/Table1[[#This Row],[Ballots Rejected]]</f>
        <v>0.27179487179487177</v>
      </c>
      <c r="S404" s="8">
        <v>0</v>
      </c>
      <c r="T404" s="8">
        <v>2</v>
      </c>
      <c r="U404" s="8">
        <v>25926</v>
      </c>
      <c r="V404" s="8">
        <v>25731</v>
      </c>
      <c r="W404" s="8">
        <v>195</v>
      </c>
      <c r="X404" s="8">
        <v>57918</v>
      </c>
      <c r="Y404">
        <v>17711</v>
      </c>
      <c r="Z404">
        <v>8255</v>
      </c>
      <c r="AA404" s="8">
        <v>35</v>
      </c>
      <c r="AB404" s="54">
        <f>Table1[[#This Row],[ Received by dropbox]]/Table1[[#This Row],[Ballots Returned]]</f>
        <v>0.68116610899580787</v>
      </c>
      <c r="AC404" s="54">
        <f>Table1[[#This Row],[Received by mail]]/Table1[[#This Row],[Ballots Returned]]</f>
        <v>0.31748778893119495</v>
      </c>
      <c r="AD404" s="54">
        <f>Table1[[#This Row],[ Received by Email or Fax]]/Table1[[#This Row],[Ballots Returned]]</f>
        <v>1.3461020729971923E-3</v>
      </c>
    </row>
    <row r="405" spans="1:30">
      <c r="A405" s="8" t="s">
        <v>109</v>
      </c>
      <c r="B405" s="19">
        <v>45237</v>
      </c>
      <c r="C405" s="8" t="s">
        <v>179</v>
      </c>
      <c r="D405" s="10">
        <v>2023</v>
      </c>
      <c r="E405" s="8">
        <v>332321</v>
      </c>
      <c r="F405" s="8">
        <v>37330</v>
      </c>
      <c r="G405" s="8">
        <v>297014</v>
      </c>
      <c r="H405" s="8">
        <v>338266</v>
      </c>
      <c r="I405" s="8">
        <v>90313</v>
      </c>
      <c r="J405" s="8">
        <v>88836</v>
      </c>
      <c r="K405" s="8">
        <v>0</v>
      </c>
      <c r="L405" s="8">
        <v>0</v>
      </c>
      <c r="M405" s="8">
        <v>1477</v>
      </c>
      <c r="N405" s="8">
        <v>81</v>
      </c>
      <c r="O405" s="8">
        <v>465</v>
      </c>
      <c r="P405" s="8">
        <v>882</v>
      </c>
      <c r="Q405" s="45">
        <f t="shared" si="15"/>
        <v>9.7660358973791148E-3</v>
      </c>
      <c r="R405" s="45">
        <f>Table1[[#This Row],[Ballots Rejected - Late Postmark]]/Table1[[#This Row],[Ballots Rejected]]</f>
        <v>0.59715639810426535</v>
      </c>
      <c r="S405" s="8">
        <v>0</v>
      </c>
      <c r="T405" s="8">
        <v>49</v>
      </c>
      <c r="U405" s="8">
        <v>89996</v>
      </c>
      <c r="V405" s="8">
        <v>88526</v>
      </c>
      <c r="W405" s="8">
        <v>1470</v>
      </c>
      <c r="X405" s="8">
        <v>334581</v>
      </c>
      <c r="Y405">
        <v>43178</v>
      </c>
      <c r="Z405">
        <v>47042</v>
      </c>
      <c r="AA405" s="8">
        <v>93</v>
      </c>
      <c r="AB405" s="54">
        <f>Table1[[#This Row],[ Received by dropbox]]/Table1[[#This Row],[Ballots Returned]]</f>
        <v>0.47809285484924652</v>
      </c>
      <c r="AC405" s="54">
        <f>Table1[[#This Row],[Received by mail]]/Table1[[#This Row],[Ballots Returned]]</f>
        <v>0.52087739306633596</v>
      </c>
      <c r="AD405" s="54">
        <f>Table1[[#This Row],[ Received by Email or Fax]]/Table1[[#This Row],[Ballots Returned]]</f>
        <v>1.0297520844175258E-3</v>
      </c>
    </row>
    <row r="406" spans="1:30">
      <c r="A406" s="8" t="s">
        <v>111</v>
      </c>
      <c r="B406" s="19">
        <v>45237</v>
      </c>
      <c r="C406" s="8" t="s">
        <v>179</v>
      </c>
      <c r="D406" s="10">
        <v>2023</v>
      </c>
      <c r="E406" s="8">
        <v>2863</v>
      </c>
      <c r="F406" s="8">
        <v>208</v>
      </c>
      <c r="G406" s="8">
        <v>4678</v>
      </c>
      <c r="H406" s="8">
        <v>2930</v>
      </c>
      <c r="I406" s="8">
        <v>1625</v>
      </c>
      <c r="J406" s="8">
        <v>1599</v>
      </c>
      <c r="K406" s="8">
        <v>0</v>
      </c>
      <c r="L406" s="8">
        <v>0</v>
      </c>
      <c r="M406" s="8">
        <v>26</v>
      </c>
      <c r="N406" s="8">
        <v>0</v>
      </c>
      <c r="O406" s="8">
        <v>10</v>
      </c>
      <c r="P406" s="8">
        <v>16</v>
      </c>
      <c r="Q406" s="45">
        <f t="shared" si="15"/>
        <v>9.8461538461538465E-3</v>
      </c>
      <c r="R406" s="45">
        <f>Table1[[#This Row],[Ballots Rejected - Late Postmark]]/Table1[[#This Row],[Ballots Rejected]]</f>
        <v>0.61538461538461542</v>
      </c>
      <c r="S406" s="8">
        <v>0</v>
      </c>
      <c r="T406" s="8">
        <v>0</v>
      </c>
      <c r="U406" s="8">
        <v>1623</v>
      </c>
      <c r="V406" s="8">
        <v>1597</v>
      </c>
      <c r="W406" s="8">
        <v>26</v>
      </c>
      <c r="X406" s="8">
        <v>2911</v>
      </c>
      <c r="Y406">
        <v>984</v>
      </c>
      <c r="Z406">
        <v>641</v>
      </c>
      <c r="AA406" s="8">
        <v>0</v>
      </c>
      <c r="AB406" s="54">
        <f>Table1[[#This Row],[ Received by dropbox]]/Table1[[#This Row],[Ballots Returned]]</f>
        <v>0.60553846153846158</v>
      </c>
      <c r="AC406" s="54">
        <f>Table1[[#This Row],[Received by mail]]/Table1[[#This Row],[Ballots Returned]]</f>
        <v>0.39446153846153847</v>
      </c>
      <c r="AD406" s="54">
        <f>Table1[[#This Row],[ Received by Email or Fax]]/Table1[[#This Row],[Ballots Returned]]</f>
        <v>0</v>
      </c>
    </row>
    <row r="407" spans="1:30">
      <c r="A407" s="8" t="s">
        <v>113</v>
      </c>
      <c r="B407" s="19">
        <v>45237</v>
      </c>
      <c r="C407" s="8" t="s">
        <v>179</v>
      </c>
      <c r="D407" s="10">
        <v>2023</v>
      </c>
      <c r="E407" s="8">
        <v>72354</v>
      </c>
      <c r="F407" s="8">
        <v>6934</v>
      </c>
      <c r="G407" s="8">
        <v>67443</v>
      </c>
      <c r="H407" s="8">
        <v>72878</v>
      </c>
      <c r="I407" s="8">
        <v>24586</v>
      </c>
      <c r="J407" s="8">
        <v>24310</v>
      </c>
      <c r="K407" s="8">
        <v>0</v>
      </c>
      <c r="L407" s="8">
        <v>0</v>
      </c>
      <c r="M407" s="8">
        <v>276</v>
      </c>
      <c r="N407" s="8">
        <v>24</v>
      </c>
      <c r="O407" s="8">
        <v>140</v>
      </c>
      <c r="P407" s="8">
        <v>104</v>
      </c>
      <c r="Q407" s="45">
        <f t="shared" si="15"/>
        <v>4.2300496217359471E-3</v>
      </c>
      <c r="R407" s="45">
        <f>Table1[[#This Row],[Ballots Rejected - Late Postmark]]/Table1[[#This Row],[Ballots Rejected]]</f>
        <v>0.37681159420289856</v>
      </c>
      <c r="S407" s="8">
        <v>0</v>
      </c>
      <c r="T407" s="8">
        <v>8</v>
      </c>
      <c r="U407" s="8">
        <v>24544</v>
      </c>
      <c r="V407" s="8">
        <v>24269</v>
      </c>
      <c r="W407" s="8">
        <v>275</v>
      </c>
      <c r="X407" s="8">
        <v>72199</v>
      </c>
      <c r="Y407">
        <v>16322</v>
      </c>
      <c r="Z407">
        <v>8247</v>
      </c>
      <c r="AA407" s="8">
        <v>17</v>
      </c>
      <c r="AB407" s="54">
        <f>Table1[[#This Row],[ Received by dropbox]]/Table1[[#This Row],[Ballots Returned]]</f>
        <v>0.66387374928821286</v>
      </c>
      <c r="AC407" s="54">
        <f>Table1[[#This Row],[Received by mail]]/Table1[[#This Row],[Ballots Returned]]</f>
        <v>0.33543480029284961</v>
      </c>
      <c r="AD407" s="54">
        <f>Table1[[#This Row],[ Received by Email or Fax]]/Table1[[#This Row],[Ballots Returned]]</f>
        <v>6.9145041893760675E-4</v>
      </c>
    </row>
    <row r="408" spans="1:30">
      <c r="A408" s="8" t="s">
        <v>115</v>
      </c>
      <c r="B408" s="19">
        <v>45237</v>
      </c>
      <c r="C408" s="8" t="s">
        <v>179</v>
      </c>
      <c r="D408" s="10">
        <v>2023</v>
      </c>
      <c r="E408" s="8">
        <v>26787</v>
      </c>
      <c r="F408" s="8">
        <v>1616</v>
      </c>
      <c r="G408" s="8">
        <v>27194</v>
      </c>
      <c r="H408" s="8">
        <v>27265</v>
      </c>
      <c r="I408" s="8">
        <v>9468</v>
      </c>
      <c r="J408" s="8">
        <v>9399</v>
      </c>
      <c r="K408" s="8">
        <v>0</v>
      </c>
      <c r="L408" s="8">
        <v>0</v>
      </c>
      <c r="M408" s="8">
        <v>69</v>
      </c>
      <c r="N408" s="8">
        <v>15</v>
      </c>
      <c r="O408" s="8">
        <v>16</v>
      </c>
      <c r="P408" s="8">
        <v>38</v>
      </c>
      <c r="Q408" s="45">
        <f t="shared" si="15"/>
        <v>4.0135192226446979E-3</v>
      </c>
      <c r="R408" s="45">
        <f>Table1[[#This Row],[Ballots Rejected - Late Postmark]]/Table1[[#This Row],[Ballots Rejected]]</f>
        <v>0.55072463768115942</v>
      </c>
      <c r="S408" s="8">
        <v>0</v>
      </c>
      <c r="T408" s="8">
        <v>0</v>
      </c>
      <c r="U408" s="8">
        <v>9457</v>
      </c>
      <c r="V408" s="8">
        <v>9388</v>
      </c>
      <c r="W408" s="8">
        <v>69</v>
      </c>
      <c r="X408" s="8">
        <v>27099</v>
      </c>
      <c r="Y408">
        <v>5711</v>
      </c>
      <c r="Z408">
        <v>3756</v>
      </c>
      <c r="AA408" s="8">
        <v>1</v>
      </c>
      <c r="AB408" s="54">
        <f>Table1[[#This Row],[ Received by dropbox]]/Table1[[#This Row],[Ballots Returned]]</f>
        <v>0.60318969159273339</v>
      </c>
      <c r="AC408" s="54">
        <f>Table1[[#This Row],[Received by mail]]/Table1[[#This Row],[Ballots Returned]]</f>
        <v>0.39670468948035487</v>
      </c>
      <c r="AD408" s="54">
        <f>Table1[[#This Row],[ Received by Email or Fax]]/Table1[[#This Row],[Ballots Returned]]</f>
        <v>1.0561892691170258E-4</v>
      </c>
    </row>
    <row r="409" spans="1:30">
      <c r="A409" s="8" t="s">
        <v>117</v>
      </c>
      <c r="B409" s="19">
        <v>45237</v>
      </c>
      <c r="C409" s="8" t="s">
        <v>179</v>
      </c>
      <c r="D409" s="10">
        <v>2023</v>
      </c>
      <c r="E409" s="8">
        <v>5209</v>
      </c>
      <c r="F409" s="8">
        <v>370</v>
      </c>
      <c r="G409" s="8">
        <v>6862</v>
      </c>
      <c r="H409" s="8">
        <v>5249</v>
      </c>
      <c r="I409" s="8">
        <v>2219</v>
      </c>
      <c r="J409" s="8">
        <v>2198</v>
      </c>
      <c r="K409" s="8">
        <v>0</v>
      </c>
      <c r="L409" s="8">
        <v>0</v>
      </c>
      <c r="M409" s="8">
        <v>23</v>
      </c>
      <c r="N409" s="8">
        <v>6</v>
      </c>
      <c r="O409" s="8">
        <v>16</v>
      </c>
      <c r="P409" s="8">
        <v>0</v>
      </c>
      <c r="Q409" s="45">
        <f t="shared" si="15"/>
        <v>0</v>
      </c>
      <c r="R409" s="45">
        <f>Table1[[#This Row],[Ballots Rejected - Late Postmark]]/Table1[[#This Row],[Ballots Rejected]]</f>
        <v>0</v>
      </c>
      <c r="S409" s="8">
        <v>0</v>
      </c>
      <c r="T409" s="8">
        <v>1</v>
      </c>
      <c r="U409" s="8">
        <v>2215</v>
      </c>
      <c r="V409" s="8">
        <v>2195</v>
      </c>
      <c r="W409" s="8">
        <v>22</v>
      </c>
      <c r="X409" s="8">
        <v>5213</v>
      </c>
      <c r="Y409">
        <v>767</v>
      </c>
      <c r="Z409">
        <v>1452</v>
      </c>
      <c r="AA409" s="8">
        <v>0</v>
      </c>
      <c r="AB409" s="54">
        <f>Table1[[#This Row],[ Received by dropbox]]/Table1[[#This Row],[Ballots Returned]]</f>
        <v>0.34565119423163587</v>
      </c>
      <c r="AC409" s="54">
        <f>Table1[[#This Row],[Received by mail]]/Table1[[#This Row],[Ballots Returned]]</f>
        <v>0.65434880576836418</v>
      </c>
      <c r="AD409" s="54">
        <f>Table1[[#This Row],[ Received by Email or Fax]]/Table1[[#This Row],[Ballots Returned]]</f>
        <v>0</v>
      </c>
    </row>
    <row r="410" spans="1:30">
      <c r="A410" s="8" t="s">
        <v>119</v>
      </c>
      <c r="B410" s="19">
        <v>45237</v>
      </c>
      <c r="C410" s="8" t="s">
        <v>179</v>
      </c>
      <c r="D410" s="10">
        <v>2023</v>
      </c>
      <c r="E410" s="8">
        <v>43987</v>
      </c>
      <c r="F410" s="8">
        <v>3863</v>
      </c>
      <c r="G410" s="8">
        <v>42147</v>
      </c>
      <c r="H410" s="8">
        <v>44804</v>
      </c>
      <c r="I410" s="8">
        <v>12390</v>
      </c>
      <c r="J410" s="8">
        <v>12199</v>
      </c>
      <c r="K410" s="8">
        <v>2</v>
      </c>
      <c r="L410" s="8">
        <v>2</v>
      </c>
      <c r="M410" s="8">
        <v>189</v>
      </c>
      <c r="N410" s="8">
        <v>35</v>
      </c>
      <c r="O410" s="8">
        <v>40</v>
      </c>
      <c r="P410" s="8">
        <v>94</v>
      </c>
      <c r="Q410" s="45">
        <f t="shared" si="15"/>
        <v>7.5867635189669092E-3</v>
      </c>
      <c r="R410" s="45">
        <f>Table1[[#This Row],[Ballots Rejected - Late Postmark]]/Table1[[#This Row],[Ballots Rejected]]</f>
        <v>0.49735449735449733</v>
      </c>
      <c r="S410" s="8">
        <v>0</v>
      </c>
      <c r="T410" s="8">
        <v>20</v>
      </c>
      <c r="U410" s="8">
        <v>12350</v>
      </c>
      <c r="V410" s="8">
        <v>12159</v>
      </c>
      <c r="W410" s="8">
        <v>189</v>
      </c>
      <c r="X410" s="8">
        <v>44417</v>
      </c>
      <c r="Y410">
        <v>7113</v>
      </c>
      <c r="Z410">
        <v>5272</v>
      </c>
      <c r="AA410" s="8">
        <v>5</v>
      </c>
      <c r="AB410" s="54">
        <f>Table1[[#This Row],[ Received by dropbox]]/Table1[[#This Row],[Ballots Returned]]</f>
        <v>0.57409200968523</v>
      </c>
      <c r="AC410" s="54">
        <f>Table1[[#This Row],[Received by mail]]/Table1[[#This Row],[Ballots Returned]]</f>
        <v>0.42550443906376112</v>
      </c>
      <c r="AD410" s="54">
        <f>Table1[[#This Row],[ Received by Email or Fax]]/Table1[[#This Row],[Ballots Returned]]</f>
        <v>4.0355125100887811E-4</v>
      </c>
    </row>
    <row r="411" spans="1:30">
      <c r="A411" s="8" t="s">
        <v>121</v>
      </c>
      <c r="B411" s="19">
        <v>45237</v>
      </c>
      <c r="C411" s="8" t="s">
        <v>179</v>
      </c>
      <c r="D411" s="10">
        <v>2023</v>
      </c>
      <c r="E411" s="8">
        <v>1652</v>
      </c>
      <c r="F411" s="8">
        <v>121</v>
      </c>
      <c r="G411" s="8">
        <v>3554</v>
      </c>
      <c r="H411" s="8">
        <v>1659</v>
      </c>
      <c r="I411" s="8">
        <v>818</v>
      </c>
      <c r="J411" s="8">
        <v>810</v>
      </c>
      <c r="K411" s="8">
        <v>0</v>
      </c>
      <c r="L411" s="8">
        <v>0</v>
      </c>
      <c r="M411" s="8">
        <v>8</v>
      </c>
      <c r="N411" s="8">
        <v>0</v>
      </c>
      <c r="O411" s="8">
        <v>4</v>
      </c>
      <c r="P411" s="8">
        <v>3</v>
      </c>
      <c r="Q411" s="45">
        <f t="shared" si="15"/>
        <v>3.667481662591687E-3</v>
      </c>
      <c r="R411" s="45">
        <f>Table1[[#This Row],[Ballots Rejected - Late Postmark]]/Table1[[#This Row],[Ballots Rejected]]</f>
        <v>0.375</v>
      </c>
      <c r="S411" s="8">
        <v>0</v>
      </c>
      <c r="T411" s="8">
        <v>1</v>
      </c>
      <c r="U411" s="8">
        <v>816</v>
      </c>
      <c r="V411" s="8">
        <v>808</v>
      </c>
      <c r="W411" s="8">
        <v>8</v>
      </c>
      <c r="X411" s="8">
        <v>1646</v>
      </c>
      <c r="Y411">
        <v>520</v>
      </c>
      <c r="Z411">
        <v>298</v>
      </c>
      <c r="AA411" s="8">
        <v>0</v>
      </c>
      <c r="AB411" s="54">
        <f>Table1[[#This Row],[ Received by dropbox]]/Table1[[#This Row],[Ballots Returned]]</f>
        <v>0.63569682151589246</v>
      </c>
      <c r="AC411" s="54">
        <f>Table1[[#This Row],[Received by mail]]/Table1[[#This Row],[Ballots Returned]]</f>
        <v>0.36430317848410759</v>
      </c>
      <c r="AD411" s="54">
        <f>Table1[[#This Row],[ Received by Email or Fax]]/Table1[[#This Row],[Ballots Returned]]</f>
        <v>0</v>
      </c>
    </row>
    <row r="412" spans="1:30">
      <c r="A412" s="8" t="s">
        <v>123</v>
      </c>
      <c r="B412" s="19">
        <v>45237</v>
      </c>
      <c r="C412" s="8" t="s">
        <v>179</v>
      </c>
      <c r="D412" s="10">
        <v>2023</v>
      </c>
      <c r="E412" s="8">
        <v>47861</v>
      </c>
      <c r="F412" s="8">
        <v>5035</v>
      </c>
      <c r="G412" s="8">
        <v>44849</v>
      </c>
      <c r="H412" s="8">
        <v>48473</v>
      </c>
      <c r="I412" s="8">
        <v>14679</v>
      </c>
      <c r="J412" s="8">
        <v>14328</v>
      </c>
      <c r="K412" s="8">
        <v>4</v>
      </c>
      <c r="L412" s="8">
        <v>0</v>
      </c>
      <c r="M412" s="8">
        <v>347</v>
      </c>
      <c r="N412" s="8">
        <v>39</v>
      </c>
      <c r="O412" s="8">
        <v>142</v>
      </c>
      <c r="P412" s="8">
        <v>165</v>
      </c>
      <c r="Q412" s="45">
        <f t="shared" si="15"/>
        <v>1.1240547721234416E-2</v>
      </c>
      <c r="R412" s="45">
        <f>Table1[[#This Row],[Ballots Rejected - Late Postmark]]/Table1[[#This Row],[Ballots Rejected]]</f>
        <v>0.47550432276657062</v>
      </c>
      <c r="S412" s="8">
        <v>0</v>
      </c>
      <c r="T412" s="8">
        <v>1</v>
      </c>
      <c r="U412" s="8">
        <v>14662</v>
      </c>
      <c r="V412" s="8">
        <v>14311</v>
      </c>
      <c r="W412" s="8">
        <v>347</v>
      </c>
      <c r="X412" s="8">
        <v>48114</v>
      </c>
      <c r="Y412">
        <v>6779</v>
      </c>
      <c r="Z412">
        <v>7895</v>
      </c>
      <c r="AA412" s="8">
        <v>5</v>
      </c>
      <c r="AB412" s="54">
        <f>Table1[[#This Row],[ Received by dropbox]]/Table1[[#This Row],[Ballots Returned]]</f>
        <v>0.46181620001362489</v>
      </c>
      <c r="AC412" s="54">
        <f>Table1[[#This Row],[Received by mail]]/Table1[[#This Row],[Ballots Returned]]</f>
        <v>0.5378431773281559</v>
      </c>
      <c r="AD412" s="54">
        <f>Table1[[#This Row],[ Received by Email or Fax]]/Table1[[#This Row],[Ballots Returned]]</f>
        <v>3.4062265821922474E-4</v>
      </c>
    </row>
    <row r="413" spans="1:30">
      <c r="A413" s="8" t="s">
        <v>125</v>
      </c>
      <c r="B413" s="19">
        <v>45237</v>
      </c>
      <c r="C413" s="8" t="s">
        <v>179</v>
      </c>
      <c r="D413" s="10">
        <v>2023</v>
      </c>
      <c r="E413" s="8">
        <v>48924</v>
      </c>
      <c r="F413" s="8">
        <v>4436</v>
      </c>
      <c r="G413" s="8">
        <v>46511</v>
      </c>
      <c r="H413" s="8">
        <v>50363</v>
      </c>
      <c r="I413" s="8">
        <v>15969</v>
      </c>
      <c r="J413" s="8">
        <v>15818</v>
      </c>
      <c r="K413" s="8">
        <v>0</v>
      </c>
      <c r="L413" s="8">
        <v>0</v>
      </c>
      <c r="M413" s="8">
        <v>151</v>
      </c>
      <c r="N413" s="8">
        <v>27</v>
      </c>
      <c r="O413" s="8">
        <v>28</v>
      </c>
      <c r="P413" s="8">
        <v>92</v>
      </c>
      <c r="Q413" s="45">
        <f t="shared" si="15"/>
        <v>5.7611622518629847E-3</v>
      </c>
      <c r="R413" s="45">
        <f>Table1[[#This Row],[Ballots Rejected - Late Postmark]]/Table1[[#This Row],[Ballots Rejected]]</f>
        <v>0.60927152317880795</v>
      </c>
      <c r="S413" s="8">
        <v>0</v>
      </c>
      <c r="T413" s="8">
        <v>4</v>
      </c>
      <c r="U413" s="8">
        <v>15958</v>
      </c>
      <c r="V413" s="8">
        <v>15807</v>
      </c>
      <c r="W413" s="8">
        <v>151</v>
      </c>
      <c r="X413" s="8">
        <v>50201</v>
      </c>
      <c r="Y413">
        <v>6884</v>
      </c>
      <c r="Z413">
        <v>9084</v>
      </c>
      <c r="AA413" s="8">
        <v>1</v>
      </c>
      <c r="AB413" s="54">
        <f>Table1[[#This Row],[ Received by dropbox]]/Table1[[#This Row],[Ballots Returned]]</f>
        <v>0.4310852276285303</v>
      </c>
      <c r="AC413" s="54">
        <f>Table1[[#This Row],[Received by mail]]/Table1[[#This Row],[Ballots Returned]]</f>
        <v>0.56885215104264508</v>
      </c>
      <c r="AD413" s="54">
        <f>Table1[[#This Row],[ Received by Email or Fax]]/Table1[[#This Row],[Ballots Returned]]</f>
        <v>6.262132882459766E-5</v>
      </c>
    </row>
    <row r="414" spans="1:30">
      <c r="A414" s="8" t="s">
        <v>127</v>
      </c>
      <c r="B414" s="19">
        <v>45237</v>
      </c>
      <c r="C414" s="8" t="s">
        <v>179</v>
      </c>
      <c r="D414" s="10">
        <v>2023</v>
      </c>
      <c r="E414" s="8">
        <v>61529</v>
      </c>
      <c r="F414" s="8">
        <v>7529</v>
      </c>
      <c r="G414" s="8">
        <v>56023</v>
      </c>
      <c r="H414" s="8">
        <v>62312</v>
      </c>
      <c r="I414" s="8">
        <v>29467</v>
      </c>
      <c r="J414" s="8">
        <v>29042</v>
      </c>
      <c r="K414" s="8">
        <v>13</v>
      </c>
      <c r="L414" s="8">
        <v>0</v>
      </c>
      <c r="M414" s="8">
        <v>412</v>
      </c>
      <c r="N414" s="8">
        <v>42</v>
      </c>
      <c r="O414" s="8">
        <v>67</v>
      </c>
      <c r="P414" s="8">
        <v>293</v>
      </c>
      <c r="Q414" s="45">
        <f t="shared" si="15"/>
        <v>9.9433264329589037E-3</v>
      </c>
      <c r="R414" s="45">
        <f>Table1[[#This Row],[Ballots Rejected - Late Postmark]]/Table1[[#This Row],[Ballots Rejected]]</f>
        <v>0.71116504854368934</v>
      </c>
      <c r="S414" s="8">
        <v>0</v>
      </c>
      <c r="T414" s="8">
        <v>10</v>
      </c>
      <c r="U414" s="8">
        <v>29006</v>
      </c>
      <c r="V414" s="8">
        <v>28593</v>
      </c>
      <c r="W414" s="8">
        <v>400</v>
      </c>
      <c r="X414" s="8">
        <v>57721</v>
      </c>
      <c r="Y414">
        <v>18284</v>
      </c>
      <c r="Z414">
        <v>11130</v>
      </c>
      <c r="AA414" s="8">
        <v>53</v>
      </c>
      <c r="AB414" s="54">
        <f>Table1[[#This Row],[ Received by dropbox]]/Table1[[#This Row],[Ballots Returned]]</f>
        <v>0.62049071843078696</v>
      </c>
      <c r="AC414" s="54">
        <f>Table1[[#This Row],[Received by mail]]/Table1[[#This Row],[Ballots Returned]]</f>
        <v>0.37771065938168119</v>
      </c>
      <c r="AD414" s="54">
        <f>Table1[[#This Row],[ Received by Email or Fax]]/Table1[[#This Row],[Ballots Returned]]</f>
        <v>1.7986221875318153E-3</v>
      </c>
    </row>
    <row r="415" spans="1:30">
      <c r="A415" s="8" t="s">
        <v>129</v>
      </c>
      <c r="B415" s="19">
        <v>45237</v>
      </c>
      <c r="C415" s="8" t="s">
        <v>179</v>
      </c>
      <c r="D415" s="10">
        <v>2023</v>
      </c>
      <c r="E415" s="8">
        <v>27706</v>
      </c>
      <c r="F415" s="8">
        <v>2253</v>
      </c>
      <c r="G415" s="8">
        <v>27476</v>
      </c>
      <c r="H415" s="8">
        <v>28290</v>
      </c>
      <c r="I415" s="8">
        <v>12349</v>
      </c>
      <c r="J415" s="8">
        <v>12225</v>
      </c>
      <c r="K415" s="8">
        <v>0</v>
      </c>
      <c r="L415" s="8">
        <v>0</v>
      </c>
      <c r="M415" s="8">
        <v>124</v>
      </c>
      <c r="N415" s="8">
        <v>45</v>
      </c>
      <c r="O415" s="8">
        <v>28</v>
      </c>
      <c r="P415" s="8">
        <v>49</v>
      </c>
      <c r="Q415" s="45">
        <f t="shared" si="15"/>
        <v>3.9679326261235727E-3</v>
      </c>
      <c r="R415" s="45">
        <f>Table1[[#This Row],[Ballots Rejected - Late Postmark]]/Table1[[#This Row],[Ballots Rejected]]</f>
        <v>0.39516129032258063</v>
      </c>
      <c r="S415" s="8">
        <v>0</v>
      </c>
      <c r="T415" s="8">
        <v>2</v>
      </c>
      <c r="U415" s="8">
        <v>12314</v>
      </c>
      <c r="V415" s="8">
        <v>12192</v>
      </c>
      <c r="W415" s="8">
        <v>122</v>
      </c>
      <c r="X415" s="8">
        <v>27804</v>
      </c>
      <c r="Y415">
        <v>5494</v>
      </c>
      <c r="Z415">
        <v>6833</v>
      </c>
      <c r="AA415" s="8">
        <v>22</v>
      </c>
      <c r="AB415" s="54">
        <f>Table1[[#This Row],[ Received by dropbox]]/Table1[[#This Row],[Ballots Returned]]</f>
        <v>0.44489432342699814</v>
      </c>
      <c r="AC415" s="54">
        <f>Table1[[#This Row],[Received by mail]]/Table1[[#This Row],[Ballots Returned]]</f>
        <v>0.55332415580208927</v>
      </c>
      <c r="AD415" s="54">
        <f>Table1[[#This Row],[ Received by Email or Fax]]/Table1[[#This Row],[Ballots Returned]]</f>
        <v>1.7815207709126245E-3</v>
      </c>
    </row>
    <row r="416" spans="1:30">
      <c r="A416" s="8" t="s">
        <v>131</v>
      </c>
      <c r="B416" s="19">
        <v>45237</v>
      </c>
      <c r="C416" s="8" t="s">
        <v>179</v>
      </c>
      <c r="D416" s="10">
        <v>2023</v>
      </c>
      <c r="E416" s="8">
        <v>1380914</v>
      </c>
      <c r="F416" s="8">
        <v>150241</v>
      </c>
      <c r="G416" s="8">
        <v>1232696</v>
      </c>
      <c r="H416" s="8">
        <v>1398187</v>
      </c>
      <c r="I416" s="8">
        <v>522713</v>
      </c>
      <c r="J416" s="8">
        <v>516012</v>
      </c>
      <c r="K416" s="8">
        <v>0</v>
      </c>
      <c r="L416" s="8">
        <v>0</v>
      </c>
      <c r="M416" s="8">
        <v>6701</v>
      </c>
      <c r="N416" s="8">
        <v>970</v>
      </c>
      <c r="O416" s="8">
        <v>1762</v>
      </c>
      <c r="P416" s="8">
        <v>3940</v>
      </c>
      <c r="Q416" s="45">
        <f t="shared" si="15"/>
        <v>7.5375971135211864E-3</v>
      </c>
      <c r="R416" s="45">
        <f>Table1[[#This Row],[Ballots Rejected - Late Postmark]]/Table1[[#This Row],[Ballots Rejected]]</f>
        <v>0.58797194448589762</v>
      </c>
      <c r="S416" s="8">
        <v>0</v>
      </c>
      <c r="T416" s="8">
        <v>29</v>
      </c>
      <c r="U416" s="8">
        <v>518925</v>
      </c>
      <c r="V416" s="8">
        <v>512264</v>
      </c>
      <c r="W416" s="8">
        <v>6661</v>
      </c>
      <c r="X416" s="8">
        <v>1368355</v>
      </c>
      <c r="Y416">
        <v>287373</v>
      </c>
      <c r="Z416">
        <v>233787</v>
      </c>
      <c r="AA416" s="8">
        <v>1553</v>
      </c>
      <c r="AB416" s="54">
        <f>Table1[[#This Row],[ Received by dropbox]]/Table1[[#This Row],[Ballots Returned]]</f>
        <v>0.54977205464566603</v>
      </c>
      <c r="AC416" s="54">
        <f>Table1[[#This Row],[Received by mail]]/Table1[[#This Row],[Ballots Returned]]</f>
        <v>0.44725690771034965</v>
      </c>
      <c r="AD416" s="54">
        <f>Table1[[#This Row],[ Received by Email or Fax]]/Table1[[#This Row],[Ballots Returned]]</f>
        <v>2.971037643984366E-3</v>
      </c>
    </row>
    <row r="417" spans="1:30">
      <c r="A417" s="8" t="s">
        <v>133</v>
      </c>
      <c r="B417" s="19">
        <v>45237</v>
      </c>
      <c r="C417" s="8" t="s">
        <v>179</v>
      </c>
      <c r="D417" s="10">
        <v>2023</v>
      </c>
      <c r="E417" s="8">
        <v>188200</v>
      </c>
      <c r="F417" s="8">
        <v>19402</v>
      </c>
      <c r="G417" s="8">
        <v>170821</v>
      </c>
      <c r="H417" s="8">
        <v>191792</v>
      </c>
      <c r="I417" s="8">
        <v>70190</v>
      </c>
      <c r="J417" s="8">
        <v>69557</v>
      </c>
      <c r="K417" s="8">
        <v>60</v>
      </c>
      <c r="L417" s="8">
        <v>0</v>
      </c>
      <c r="M417" s="8">
        <v>578</v>
      </c>
      <c r="N417" s="8">
        <v>236</v>
      </c>
      <c r="O417" s="8">
        <v>297</v>
      </c>
      <c r="P417" s="8">
        <v>0</v>
      </c>
      <c r="Q417" s="45">
        <f t="shared" si="15"/>
        <v>0</v>
      </c>
      <c r="R417" s="45">
        <f>Table1[[#This Row],[Ballots Rejected - Late Postmark]]/Table1[[#This Row],[Ballots Rejected]]</f>
        <v>0</v>
      </c>
      <c r="S417" s="8">
        <v>0</v>
      </c>
      <c r="T417" s="8">
        <v>45</v>
      </c>
      <c r="U417" s="8">
        <v>69585</v>
      </c>
      <c r="V417" s="8">
        <v>68966</v>
      </c>
      <c r="W417" s="8">
        <v>564</v>
      </c>
      <c r="X417" s="8">
        <v>180964</v>
      </c>
      <c r="Y417">
        <v>45602</v>
      </c>
      <c r="Z417">
        <v>24426</v>
      </c>
      <c r="AA417" s="8">
        <v>162</v>
      </c>
      <c r="AB417" s="54">
        <f>Table1[[#This Row],[ Received by dropbox]]/Table1[[#This Row],[Ballots Returned]]</f>
        <v>0.64969368855962384</v>
      </c>
      <c r="AC417" s="54">
        <f>Table1[[#This Row],[Received by mail]]/Table1[[#This Row],[Ballots Returned]]</f>
        <v>0.34799829035475138</v>
      </c>
      <c r="AD417" s="54">
        <f>Table1[[#This Row],[ Received by Email or Fax]]/Table1[[#This Row],[Ballots Returned]]</f>
        <v>2.3080210856247329E-3</v>
      </c>
    </row>
    <row r="418" spans="1:30">
      <c r="A418" s="8" t="s">
        <v>135</v>
      </c>
      <c r="B418" s="19">
        <v>45237</v>
      </c>
      <c r="C418" s="8" t="s">
        <v>179</v>
      </c>
      <c r="D418" s="10">
        <v>2023</v>
      </c>
      <c r="E418" s="8">
        <v>30177</v>
      </c>
      <c r="F418" s="8">
        <v>3119</v>
      </c>
      <c r="G418" s="8">
        <v>29081</v>
      </c>
      <c r="H418" s="8">
        <v>30445</v>
      </c>
      <c r="I418" s="8">
        <v>10639</v>
      </c>
      <c r="J418" s="8">
        <v>10463</v>
      </c>
      <c r="K418" s="8">
        <v>3</v>
      </c>
      <c r="L418" s="8">
        <v>3</v>
      </c>
      <c r="M418" s="8">
        <v>173</v>
      </c>
      <c r="N418" s="8">
        <v>67</v>
      </c>
      <c r="O418" s="8">
        <v>67</v>
      </c>
      <c r="P418" s="8">
        <v>38</v>
      </c>
      <c r="Q418" s="45">
        <f t="shared" si="15"/>
        <v>3.5717642635586053E-3</v>
      </c>
      <c r="R418" s="45">
        <f>Table1[[#This Row],[Ballots Rejected - Late Postmark]]/Table1[[#This Row],[Ballots Rejected]]</f>
        <v>0.21965317919075145</v>
      </c>
      <c r="S418" s="8">
        <v>0</v>
      </c>
      <c r="T418" s="8">
        <v>1</v>
      </c>
      <c r="U418" s="8">
        <v>10624</v>
      </c>
      <c r="V418" s="8">
        <v>10448</v>
      </c>
      <c r="W418" s="8">
        <v>173</v>
      </c>
      <c r="X418" s="8">
        <v>30204</v>
      </c>
      <c r="Y418">
        <v>6983</v>
      </c>
      <c r="Z418">
        <v>3650</v>
      </c>
      <c r="AA418" s="8">
        <v>6</v>
      </c>
      <c r="AB418" s="54">
        <f>Table1[[#This Row],[ Received by dropbox]]/Table1[[#This Row],[Ballots Returned]]</f>
        <v>0.65635868032709843</v>
      </c>
      <c r="AC418" s="54">
        <f>Table1[[#This Row],[Received by mail]]/Table1[[#This Row],[Ballots Returned]]</f>
        <v>0.34307735689444496</v>
      </c>
      <c r="AD418" s="54">
        <f>Table1[[#This Row],[ Received by Email or Fax]]/Table1[[#This Row],[Ballots Returned]]</f>
        <v>5.6396277845662186E-4</v>
      </c>
    </row>
    <row r="419" spans="1:30">
      <c r="A419" s="8" t="s">
        <v>137</v>
      </c>
      <c r="B419" s="19">
        <v>45237</v>
      </c>
      <c r="C419" s="8" t="s">
        <v>179</v>
      </c>
      <c r="D419" s="10">
        <v>2023</v>
      </c>
      <c r="E419" s="8">
        <v>15802</v>
      </c>
      <c r="F419" s="8">
        <v>1678</v>
      </c>
      <c r="G419" s="8">
        <v>16147</v>
      </c>
      <c r="H419" s="8">
        <v>16143</v>
      </c>
      <c r="I419" s="8">
        <v>6343</v>
      </c>
      <c r="J419" s="8">
        <v>6293</v>
      </c>
      <c r="K419" s="8">
        <v>6</v>
      </c>
      <c r="L419" s="8">
        <v>6</v>
      </c>
      <c r="M419" s="8">
        <v>44</v>
      </c>
      <c r="N419" s="8">
        <v>11</v>
      </c>
      <c r="O419" s="8">
        <v>7</v>
      </c>
      <c r="P419" s="8">
        <v>23</v>
      </c>
      <c r="Q419" s="45">
        <f t="shared" si="15"/>
        <v>3.6260444584581427E-3</v>
      </c>
      <c r="R419" s="45">
        <f>Table1[[#This Row],[Ballots Rejected - Late Postmark]]/Table1[[#This Row],[Ballots Rejected]]</f>
        <v>0.52272727272727271</v>
      </c>
      <c r="S419" s="8">
        <v>0</v>
      </c>
      <c r="T419" s="8">
        <v>3</v>
      </c>
      <c r="U419" s="8">
        <v>6328</v>
      </c>
      <c r="V419" s="8">
        <v>6278</v>
      </c>
      <c r="W419" s="8">
        <v>44</v>
      </c>
      <c r="X419" s="8">
        <v>15976</v>
      </c>
      <c r="Y419">
        <v>4228</v>
      </c>
      <c r="Z419">
        <v>2107</v>
      </c>
      <c r="AA419" s="8">
        <v>8</v>
      </c>
      <c r="AB419" s="54">
        <f>Table1[[#This Row],[ Received by dropbox]]/Table1[[#This Row],[Ballots Returned]]</f>
        <v>0.66656156392874033</v>
      </c>
      <c r="AC419" s="54">
        <f>Table1[[#This Row],[Received by mail]]/Table1[[#This Row],[Ballots Returned]]</f>
        <v>0.3321772032161438</v>
      </c>
      <c r="AD419" s="54">
        <f>Table1[[#This Row],[ Received by Email or Fax]]/Table1[[#This Row],[Ballots Returned]]</f>
        <v>1.2612328551158758E-3</v>
      </c>
    </row>
    <row r="420" spans="1:30">
      <c r="A420" s="8" t="s">
        <v>139</v>
      </c>
      <c r="B420" s="19">
        <v>45237</v>
      </c>
      <c r="C420" s="8" t="s">
        <v>179</v>
      </c>
      <c r="D420" s="10">
        <v>2023</v>
      </c>
      <c r="E420" s="8">
        <v>55190</v>
      </c>
      <c r="F420" s="8">
        <v>4558</v>
      </c>
      <c r="G420" s="8">
        <v>52655</v>
      </c>
      <c r="H420" s="8">
        <v>55566</v>
      </c>
      <c r="I420" s="8">
        <v>19223</v>
      </c>
      <c r="J420" s="8">
        <v>18882</v>
      </c>
      <c r="K420" s="8">
        <v>0</v>
      </c>
      <c r="L420" s="8">
        <v>0</v>
      </c>
      <c r="M420" s="8">
        <v>341</v>
      </c>
      <c r="N420" s="8">
        <v>43</v>
      </c>
      <c r="O420" s="8">
        <v>185</v>
      </c>
      <c r="P420" s="8">
        <v>104</v>
      </c>
      <c r="Q420" s="45">
        <f t="shared" si="15"/>
        <v>5.4101857150288717E-3</v>
      </c>
      <c r="R420" s="45">
        <f>Table1[[#This Row],[Ballots Rejected - Late Postmark]]/Table1[[#This Row],[Ballots Rejected]]</f>
        <v>0.30498533724340177</v>
      </c>
      <c r="S420" s="8">
        <v>0</v>
      </c>
      <c r="T420" s="8">
        <v>9</v>
      </c>
      <c r="U420" s="8">
        <v>19168</v>
      </c>
      <c r="V420" s="8">
        <v>18828</v>
      </c>
      <c r="W420" s="8">
        <v>340</v>
      </c>
      <c r="X420" s="8">
        <v>54970</v>
      </c>
      <c r="Y420">
        <v>8728</v>
      </c>
      <c r="Z420">
        <v>10489</v>
      </c>
      <c r="AA420" s="8">
        <v>6</v>
      </c>
      <c r="AB420" s="54">
        <f>Table1[[#This Row],[ Received by dropbox]]/Table1[[#This Row],[Ballots Returned]]</f>
        <v>0.45403943193049995</v>
      </c>
      <c r="AC420" s="54">
        <f>Table1[[#This Row],[Received by mail]]/Table1[[#This Row],[Ballots Returned]]</f>
        <v>0.54564844197055606</v>
      </c>
      <c r="AD420" s="54">
        <f>Table1[[#This Row],[ Received by Email or Fax]]/Table1[[#This Row],[Ballots Returned]]</f>
        <v>3.1212609894397338E-4</v>
      </c>
    </row>
    <row r="421" spans="1:30">
      <c r="A421" s="8" t="s">
        <v>141</v>
      </c>
      <c r="B421" s="19">
        <v>45237</v>
      </c>
      <c r="C421" s="8" t="s">
        <v>179</v>
      </c>
      <c r="D421" s="10">
        <v>2023</v>
      </c>
      <c r="E421" s="8">
        <v>8441</v>
      </c>
      <c r="F421" s="8">
        <v>586</v>
      </c>
      <c r="G421" s="8">
        <v>9878</v>
      </c>
      <c r="H421" s="8">
        <v>8542</v>
      </c>
      <c r="I421" s="8">
        <v>3473</v>
      </c>
      <c r="J421" s="8">
        <v>3424</v>
      </c>
      <c r="K421" s="8">
        <v>0</v>
      </c>
      <c r="L421" s="8">
        <v>0</v>
      </c>
      <c r="M421" s="8">
        <v>49</v>
      </c>
      <c r="N421" s="8">
        <v>4</v>
      </c>
      <c r="O421" s="8">
        <v>23</v>
      </c>
      <c r="P421" s="8">
        <v>20</v>
      </c>
      <c r="Q421" s="45">
        <f t="shared" si="15"/>
        <v>5.7587100489490351E-3</v>
      </c>
      <c r="R421" s="45">
        <f>Table1[[#This Row],[Ballots Rejected - Late Postmark]]/Table1[[#This Row],[Ballots Rejected]]</f>
        <v>0.40816326530612246</v>
      </c>
      <c r="S421" s="8">
        <v>0</v>
      </c>
      <c r="T421" s="8">
        <v>2</v>
      </c>
      <c r="U421" s="8">
        <v>3464</v>
      </c>
      <c r="V421" s="8">
        <v>3415</v>
      </c>
      <c r="W421" s="8">
        <v>49</v>
      </c>
      <c r="X421" s="8">
        <v>8457</v>
      </c>
      <c r="Y421">
        <v>644</v>
      </c>
      <c r="Z421">
        <v>2828</v>
      </c>
      <c r="AA421" s="8">
        <v>1</v>
      </c>
      <c r="AB421" s="54">
        <f>Table1[[#This Row],[ Received by dropbox]]/Table1[[#This Row],[Ballots Returned]]</f>
        <v>0.18543046357615894</v>
      </c>
      <c r="AC421" s="54">
        <f>Table1[[#This Row],[Received by mail]]/Table1[[#This Row],[Ballots Returned]]</f>
        <v>0.81428160092139357</v>
      </c>
      <c r="AD421" s="54">
        <f>Table1[[#This Row],[ Received by Email or Fax]]/Table1[[#This Row],[Ballots Returned]]</f>
        <v>2.8793550244745177E-4</v>
      </c>
    </row>
    <row r="422" spans="1:30">
      <c r="A422" s="8" t="s">
        <v>143</v>
      </c>
      <c r="B422" s="19">
        <v>45237</v>
      </c>
      <c r="C422" s="8" t="s">
        <v>179</v>
      </c>
      <c r="D422" s="10">
        <v>2023</v>
      </c>
      <c r="E422" s="8">
        <v>44641</v>
      </c>
      <c r="F422" s="8">
        <v>3966</v>
      </c>
      <c r="G422" s="8">
        <v>42698</v>
      </c>
      <c r="H422" s="8">
        <v>45214</v>
      </c>
      <c r="I422" s="8">
        <v>15950</v>
      </c>
      <c r="J422" s="8">
        <v>15764</v>
      </c>
      <c r="K422" s="8">
        <v>17</v>
      </c>
      <c r="L422" s="8">
        <v>0</v>
      </c>
      <c r="M422" s="8">
        <v>169</v>
      </c>
      <c r="N422" s="8">
        <v>26</v>
      </c>
      <c r="O422" s="8">
        <v>82</v>
      </c>
      <c r="P422" s="8">
        <v>60</v>
      </c>
      <c r="Q422" s="45">
        <f t="shared" ref="Q422:Q445" si="16">P422/I422</f>
        <v>3.761755485893417E-3</v>
      </c>
      <c r="R422" s="45">
        <f>Table1[[#This Row],[Ballots Rejected - Late Postmark]]/Table1[[#This Row],[Ballots Rejected]]</f>
        <v>0.35502958579881655</v>
      </c>
      <c r="S422" s="8">
        <v>0</v>
      </c>
      <c r="T422" s="8">
        <v>1</v>
      </c>
      <c r="U422" s="8">
        <v>15891</v>
      </c>
      <c r="V422" s="8">
        <v>15705</v>
      </c>
      <c r="W422" s="8">
        <v>169</v>
      </c>
      <c r="X422" s="8">
        <v>44612</v>
      </c>
      <c r="Y422">
        <v>8568</v>
      </c>
      <c r="Z422">
        <v>7368</v>
      </c>
      <c r="AA422" s="8">
        <v>14</v>
      </c>
      <c r="AB422" s="54">
        <f>Table1[[#This Row],[ Received by dropbox]]/Table1[[#This Row],[Ballots Returned]]</f>
        <v>0.53717868338557995</v>
      </c>
      <c r="AC422" s="54">
        <f>Table1[[#This Row],[Received by mail]]/Table1[[#This Row],[Ballots Returned]]</f>
        <v>0.4619435736677116</v>
      </c>
      <c r="AD422" s="54">
        <f>Table1[[#This Row],[ Received by Email or Fax]]/Table1[[#This Row],[Ballots Returned]]</f>
        <v>8.7774294670846394E-4</v>
      </c>
    </row>
    <row r="423" spans="1:30">
      <c r="A423" s="8" t="s">
        <v>145</v>
      </c>
      <c r="B423" s="19">
        <v>45237</v>
      </c>
      <c r="C423" s="8" t="s">
        <v>179</v>
      </c>
      <c r="D423" s="10">
        <v>2023</v>
      </c>
      <c r="E423" s="8">
        <v>25837</v>
      </c>
      <c r="F423" s="8">
        <v>1847</v>
      </c>
      <c r="G423" s="8">
        <v>26013</v>
      </c>
      <c r="H423" s="8">
        <v>26538</v>
      </c>
      <c r="I423" s="8">
        <v>11076</v>
      </c>
      <c r="J423" s="8">
        <v>10881</v>
      </c>
      <c r="K423" s="8">
        <v>7</v>
      </c>
      <c r="L423" s="8">
        <v>0</v>
      </c>
      <c r="M423" s="8">
        <v>188</v>
      </c>
      <c r="N423" s="8">
        <v>17</v>
      </c>
      <c r="O423" s="8">
        <v>73</v>
      </c>
      <c r="P423" s="8">
        <v>84</v>
      </c>
      <c r="Q423" s="45">
        <f t="shared" si="16"/>
        <v>7.5839653304442039E-3</v>
      </c>
      <c r="R423" s="45">
        <f>Table1[[#This Row],[Ballots Rejected - Late Postmark]]/Table1[[#This Row],[Ballots Rejected]]</f>
        <v>0.44680851063829785</v>
      </c>
      <c r="S423" s="8">
        <v>0</v>
      </c>
      <c r="T423" s="8">
        <v>14</v>
      </c>
      <c r="U423" s="8">
        <v>11061</v>
      </c>
      <c r="V423" s="8">
        <v>10866</v>
      </c>
      <c r="W423" s="8">
        <v>188</v>
      </c>
      <c r="X423" s="8">
        <v>26270</v>
      </c>
      <c r="Y423">
        <v>4548</v>
      </c>
      <c r="Z423">
        <v>6525</v>
      </c>
      <c r="AA423" s="8">
        <v>3</v>
      </c>
      <c r="AB423" s="54">
        <f>Table1[[#This Row],[ Received by dropbox]]/Table1[[#This Row],[Ballots Returned]]</f>
        <v>0.41061755146262191</v>
      </c>
      <c r="AC423" s="54">
        <f>Table1[[#This Row],[Received by mail]]/Table1[[#This Row],[Ballots Returned]]</f>
        <v>0.58911159263271939</v>
      </c>
      <c r="AD423" s="54">
        <f>Table1[[#This Row],[ Received by Email or Fax]]/Table1[[#This Row],[Ballots Returned]]</f>
        <v>2.7085590465872155E-4</v>
      </c>
    </row>
    <row r="424" spans="1:30">
      <c r="A424" s="8" t="s">
        <v>147</v>
      </c>
      <c r="B424" s="19">
        <v>45237</v>
      </c>
      <c r="C424" s="8" t="s">
        <v>179</v>
      </c>
      <c r="D424" s="10">
        <v>2023</v>
      </c>
      <c r="E424" s="8">
        <v>16828</v>
      </c>
      <c r="F424" s="8">
        <v>1661</v>
      </c>
      <c r="G424" s="8">
        <v>17190</v>
      </c>
      <c r="H424" s="8">
        <v>17014</v>
      </c>
      <c r="I424" s="8">
        <v>7403</v>
      </c>
      <c r="J424" s="8">
        <v>7327</v>
      </c>
      <c r="K424" s="8">
        <v>2</v>
      </c>
      <c r="L424" s="8">
        <v>0</v>
      </c>
      <c r="M424" s="8">
        <v>74</v>
      </c>
      <c r="N424" s="8">
        <v>17</v>
      </c>
      <c r="O424" s="8">
        <v>27</v>
      </c>
      <c r="P424" s="8">
        <v>30</v>
      </c>
      <c r="Q424" s="45">
        <f t="shared" si="16"/>
        <v>4.0524111846548701E-3</v>
      </c>
      <c r="R424" s="45">
        <f>Table1[[#This Row],[Ballots Rejected - Late Postmark]]/Table1[[#This Row],[Ballots Rejected]]</f>
        <v>0.40540540540540543</v>
      </c>
      <c r="S424" s="8">
        <v>0</v>
      </c>
      <c r="T424" s="8">
        <v>0</v>
      </c>
      <c r="U424" s="8">
        <v>7382</v>
      </c>
      <c r="V424" s="8">
        <v>7306</v>
      </c>
      <c r="W424" s="8">
        <v>74</v>
      </c>
      <c r="X424" s="8">
        <v>16794</v>
      </c>
      <c r="Y424">
        <v>2959</v>
      </c>
      <c r="Z424">
        <v>4441</v>
      </c>
      <c r="AA424" s="8">
        <v>3</v>
      </c>
      <c r="AB424" s="54">
        <f>Table1[[#This Row],[ Received by dropbox]]/Table1[[#This Row],[Ballots Returned]]</f>
        <v>0.399702823179792</v>
      </c>
      <c r="AC424" s="54">
        <f>Table1[[#This Row],[Received by mail]]/Table1[[#This Row],[Ballots Returned]]</f>
        <v>0.59989193570174248</v>
      </c>
      <c r="AD424" s="54">
        <f>Table1[[#This Row],[ Received by Email or Fax]]/Table1[[#This Row],[Ballots Returned]]</f>
        <v>4.0524111846548696E-4</v>
      </c>
    </row>
    <row r="425" spans="1:30">
      <c r="A425" s="8" t="s">
        <v>149</v>
      </c>
      <c r="B425" s="19">
        <v>45237</v>
      </c>
      <c r="C425" s="8" t="s">
        <v>179</v>
      </c>
      <c r="D425" s="10">
        <v>2023</v>
      </c>
      <c r="E425" s="8">
        <v>10736</v>
      </c>
      <c r="F425" s="8">
        <v>661</v>
      </c>
      <c r="G425" s="8">
        <v>12098</v>
      </c>
      <c r="H425" s="8">
        <v>10923</v>
      </c>
      <c r="I425" s="8">
        <v>3157</v>
      </c>
      <c r="J425" s="8">
        <v>3135</v>
      </c>
      <c r="K425" s="8">
        <v>0</v>
      </c>
      <c r="L425" s="8">
        <v>0</v>
      </c>
      <c r="M425" s="8">
        <v>22</v>
      </c>
      <c r="N425" s="8">
        <v>5</v>
      </c>
      <c r="O425" s="8">
        <v>6</v>
      </c>
      <c r="P425" s="8">
        <v>11</v>
      </c>
      <c r="Q425" s="45">
        <f t="shared" si="16"/>
        <v>3.4843205574912892E-3</v>
      </c>
      <c r="R425" s="45">
        <f>Table1[[#This Row],[Ballots Rejected - Late Postmark]]/Table1[[#This Row],[Ballots Rejected]]</f>
        <v>0.5</v>
      </c>
      <c r="S425" s="8">
        <v>0</v>
      </c>
      <c r="T425" s="8">
        <v>0</v>
      </c>
      <c r="U425" s="8">
        <v>3140</v>
      </c>
      <c r="V425" s="8">
        <v>3118</v>
      </c>
      <c r="W425" s="8">
        <v>22</v>
      </c>
      <c r="X425" s="8">
        <v>10764</v>
      </c>
      <c r="Y425">
        <v>1103</v>
      </c>
      <c r="Z425">
        <v>2052</v>
      </c>
      <c r="AA425" s="8">
        <v>2</v>
      </c>
      <c r="AB425" s="54">
        <f>Table1[[#This Row],[ Received by dropbox]]/Table1[[#This Row],[Ballots Returned]]</f>
        <v>0.34938232499208111</v>
      </c>
      <c r="AC425" s="54">
        <f>Table1[[#This Row],[Received by mail]]/Table1[[#This Row],[Ballots Returned]]</f>
        <v>0.64998416217928412</v>
      </c>
      <c r="AD425" s="54">
        <f>Table1[[#This Row],[ Received by Email or Fax]]/Table1[[#This Row],[Ballots Returned]]</f>
        <v>6.3351282863477985E-4</v>
      </c>
    </row>
    <row r="426" spans="1:30">
      <c r="A426" s="8" t="s">
        <v>151</v>
      </c>
      <c r="B426" s="19">
        <v>45237</v>
      </c>
      <c r="C426" s="8" t="s">
        <v>179</v>
      </c>
      <c r="D426" s="10">
        <v>2023</v>
      </c>
      <c r="E426" s="8">
        <v>554515</v>
      </c>
      <c r="F426" s="8">
        <v>67203</v>
      </c>
      <c r="G426" s="8">
        <v>489335</v>
      </c>
      <c r="H426" s="8">
        <v>568891</v>
      </c>
      <c r="I426" s="8">
        <v>170292</v>
      </c>
      <c r="J426" s="8">
        <v>168324</v>
      </c>
      <c r="K426" s="8">
        <v>334</v>
      </c>
      <c r="L426" s="8">
        <v>0</v>
      </c>
      <c r="M426" s="8">
        <v>1634</v>
      </c>
      <c r="N426" s="8">
        <v>129</v>
      </c>
      <c r="O426" s="8">
        <v>295</v>
      </c>
      <c r="P426" s="8">
        <v>1177</v>
      </c>
      <c r="Q426" s="45">
        <f t="shared" si="16"/>
        <v>6.9116576233763183E-3</v>
      </c>
      <c r="R426" s="45">
        <f>Table1[[#This Row],[Ballots Rejected - Late Postmark]]/Table1[[#This Row],[Ballots Rejected]]</f>
        <v>0.7203182374541004</v>
      </c>
      <c r="S426" s="8">
        <v>0</v>
      </c>
      <c r="T426" s="8">
        <v>33</v>
      </c>
      <c r="U426" s="8">
        <v>169023</v>
      </c>
      <c r="V426" s="8">
        <v>167058</v>
      </c>
      <c r="W426" s="8">
        <v>1631</v>
      </c>
      <c r="X426" s="8">
        <v>553673</v>
      </c>
      <c r="Y426">
        <v>101133</v>
      </c>
      <c r="Z426">
        <v>68942</v>
      </c>
      <c r="AA426" s="8">
        <v>217</v>
      </c>
      <c r="AB426" s="54">
        <f>Table1[[#This Row],[ Received by dropbox]]/Table1[[#This Row],[Ballots Returned]]</f>
        <v>0.59387992389542665</v>
      </c>
      <c r="AC426" s="54">
        <f>Table1[[#This Row],[Received by mail]]/Table1[[#This Row],[Ballots Returned]]</f>
        <v>0.40484579428276135</v>
      </c>
      <c r="AD426" s="54">
        <f>Table1[[#This Row],[ Received by Email or Fax]]/Table1[[#This Row],[Ballots Returned]]</f>
        <v>1.2742818218119466E-3</v>
      </c>
    </row>
    <row r="427" spans="1:30">
      <c r="A427" s="8" t="s">
        <v>153</v>
      </c>
      <c r="B427" s="19">
        <v>45237</v>
      </c>
      <c r="C427" s="8" t="s">
        <v>179</v>
      </c>
      <c r="D427" s="10">
        <v>2023</v>
      </c>
      <c r="E427" s="8">
        <v>14725</v>
      </c>
      <c r="F427" s="8">
        <v>917</v>
      </c>
      <c r="G427" s="8">
        <v>15831</v>
      </c>
      <c r="H427" s="8">
        <v>14976</v>
      </c>
      <c r="I427" s="8">
        <v>7459</v>
      </c>
      <c r="J427" s="8">
        <v>7258</v>
      </c>
      <c r="K427" s="8">
        <v>0</v>
      </c>
      <c r="L427" s="8">
        <v>0</v>
      </c>
      <c r="M427" s="8">
        <v>201</v>
      </c>
      <c r="N427" s="8">
        <v>12</v>
      </c>
      <c r="O427" s="8">
        <v>20</v>
      </c>
      <c r="P427" s="8">
        <v>164</v>
      </c>
      <c r="Q427" s="45">
        <f t="shared" si="16"/>
        <v>2.1986861509585735E-2</v>
      </c>
      <c r="R427" s="45">
        <f>Table1[[#This Row],[Ballots Rejected - Late Postmark]]/Table1[[#This Row],[Ballots Rejected]]</f>
        <v>0.8159203980099502</v>
      </c>
      <c r="S427" s="8">
        <v>0</v>
      </c>
      <c r="T427" s="8">
        <v>5</v>
      </c>
      <c r="U427" s="8">
        <v>7436</v>
      </c>
      <c r="V427" s="8">
        <v>7236</v>
      </c>
      <c r="W427" s="8">
        <v>200</v>
      </c>
      <c r="X427" s="8">
        <v>14648</v>
      </c>
      <c r="Y427">
        <v>4166</v>
      </c>
      <c r="Z427">
        <v>3276</v>
      </c>
      <c r="AA427" s="8">
        <v>17</v>
      </c>
      <c r="AB427" s="54">
        <f>Table1[[#This Row],[ Received by dropbox]]/Table1[[#This Row],[Ballots Returned]]</f>
        <v>0.5585199088349645</v>
      </c>
      <c r="AC427" s="54">
        <f>Table1[[#This Row],[Received by mail]]/Table1[[#This Row],[Ballots Returned]]</f>
        <v>0.43920096527684677</v>
      </c>
      <c r="AD427" s="54">
        <f>Table1[[#This Row],[ Received by Email or Fax]]/Table1[[#This Row],[Ballots Returned]]</f>
        <v>2.2791258881887651E-3</v>
      </c>
    </row>
    <row r="428" spans="1:30">
      <c r="A428" s="8" t="s">
        <v>155</v>
      </c>
      <c r="B428" s="19">
        <v>45237</v>
      </c>
      <c r="C428" s="8" t="s">
        <v>179</v>
      </c>
      <c r="D428" s="10">
        <v>2023</v>
      </c>
      <c r="E428" s="8">
        <v>85801</v>
      </c>
      <c r="F428" s="8">
        <v>6937</v>
      </c>
      <c r="G428" s="8">
        <v>80887</v>
      </c>
      <c r="H428" s="8">
        <v>87599</v>
      </c>
      <c r="I428" s="8">
        <v>32380</v>
      </c>
      <c r="J428" s="8">
        <v>31999</v>
      </c>
      <c r="K428" s="8">
        <v>0</v>
      </c>
      <c r="L428" s="8">
        <v>0</v>
      </c>
      <c r="M428" s="8">
        <v>381</v>
      </c>
      <c r="N428" s="8">
        <v>56</v>
      </c>
      <c r="O428" s="8">
        <v>177</v>
      </c>
      <c r="P428" s="8">
        <v>144</v>
      </c>
      <c r="Q428" s="45">
        <f t="shared" si="16"/>
        <v>4.4471896232242125E-3</v>
      </c>
      <c r="R428" s="45">
        <f>Table1[[#This Row],[Ballots Rejected - Late Postmark]]/Table1[[#This Row],[Ballots Rejected]]</f>
        <v>0.37795275590551181</v>
      </c>
      <c r="S428" s="8">
        <v>0</v>
      </c>
      <c r="T428" s="8">
        <v>4</v>
      </c>
      <c r="U428" s="8">
        <v>32202</v>
      </c>
      <c r="V428" s="8">
        <v>31822</v>
      </c>
      <c r="W428" s="8">
        <v>380</v>
      </c>
      <c r="X428" s="8">
        <v>85797</v>
      </c>
      <c r="Y428">
        <v>20587</v>
      </c>
      <c r="Z428">
        <v>11763</v>
      </c>
      <c r="AA428" s="8">
        <v>30</v>
      </c>
      <c r="AB428" s="54">
        <f>Table1[[#This Row],[ Received by dropbox]]/Table1[[#This Row],[Ballots Returned]]</f>
        <v>0.63579369981470046</v>
      </c>
      <c r="AC428" s="54">
        <f>Table1[[#This Row],[Received by mail]]/Table1[[#This Row],[Ballots Returned]]</f>
        <v>0.36327980234712787</v>
      </c>
      <c r="AD428" s="54">
        <f>Table1[[#This Row],[ Received by Email or Fax]]/Table1[[#This Row],[Ballots Returned]]</f>
        <v>9.2649783817171094E-4</v>
      </c>
    </row>
    <row r="429" spans="1:30">
      <c r="A429" s="8" t="s">
        <v>157</v>
      </c>
      <c r="B429" s="19">
        <v>45237</v>
      </c>
      <c r="C429" s="8" t="s">
        <v>179</v>
      </c>
      <c r="D429" s="10">
        <v>2023</v>
      </c>
      <c r="E429" s="8">
        <v>8985</v>
      </c>
      <c r="F429" s="8">
        <v>732</v>
      </c>
      <c r="G429" s="8">
        <v>10276</v>
      </c>
      <c r="H429" s="8">
        <v>9065</v>
      </c>
      <c r="I429" s="8">
        <v>2746</v>
      </c>
      <c r="J429" s="8">
        <v>2710</v>
      </c>
      <c r="K429" s="8">
        <v>2</v>
      </c>
      <c r="L429" s="8">
        <v>0</v>
      </c>
      <c r="M429" s="8">
        <v>34</v>
      </c>
      <c r="N429" s="8">
        <v>2</v>
      </c>
      <c r="O429" s="8">
        <v>15</v>
      </c>
      <c r="P429" s="8">
        <v>16</v>
      </c>
      <c r="Q429" s="45">
        <f t="shared" si="16"/>
        <v>5.826656955571741E-3</v>
      </c>
      <c r="R429" s="45">
        <f>Table1[[#This Row],[Ballots Rejected - Late Postmark]]/Table1[[#This Row],[Ballots Rejected]]</f>
        <v>0.47058823529411764</v>
      </c>
      <c r="S429" s="8">
        <v>0</v>
      </c>
      <c r="T429" s="8">
        <v>1</v>
      </c>
      <c r="U429" s="8">
        <v>2737</v>
      </c>
      <c r="V429" s="8">
        <v>2701</v>
      </c>
      <c r="W429" s="8">
        <v>34</v>
      </c>
      <c r="X429" s="8">
        <v>8925</v>
      </c>
      <c r="Y429">
        <v>1806</v>
      </c>
      <c r="Z429">
        <v>934</v>
      </c>
      <c r="AA429" s="8">
        <v>6</v>
      </c>
      <c r="AB429" s="54">
        <f>Table1[[#This Row],[ Received by dropbox]]/Table1[[#This Row],[Ballots Returned]]</f>
        <v>0.65768390386016018</v>
      </c>
      <c r="AC429" s="54">
        <f>Table1[[#This Row],[Received by mail]]/Table1[[#This Row],[Ballots Returned]]</f>
        <v>0.34013109978150036</v>
      </c>
      <c r="AD429" s="54">
        <f>Table1[[#This Row],[ Received by Email or Fax]]/Table1[[#This Row],[Ballots Returned]]</f>
        <v>2.1849963583394027E-3</v>
      </c>
    </row>
    <row r="430" spans="1:30">
      <c r="A430" s="8" t="s">
        <v>159</v>
      </c>
      <c r="B430" s="19">
        <v>45237</v>
      </c>
      <c r="C430" s="8" t="s">
        <v>179</v>
      </c>
      <c r="D430" s="10">
        <v>2023</v>
      </c>
      <c r="E430" s="8">
        <v>512546</v>
      </c>
      <c r="F430" s="8">
        <v>50352</v>
      </c>
      <c r="G430" s="8">
        <v>464217</v>
      </c>
      <c r="H430" s="8">
        <v>521834</v>
      </c>
      <c r="I430" s="8">
        <v>188159</v>
      </c>
      <c r="J430" s="8">
        <v>185738</v>
      </c>
      <c r="K430" s="8">
        <v>0</v>
      </c>
      <c r="L430" s="8">
        <v>0</v>
      </c>
      <c r="M430" s="8">
        <v>2421</v>
      </c>
      <c r="N430" s="8">
        <v>73</v>
      </c>
      <c r="O430" s="8">
        <v>597</v>
      </c>
      <c r="P430" s="8">
        <v>1657</v>
      </c>
      <c r="Q430" s="45">
        <f t="shared" si="16"/>
        <v>8.8063818366381618E-3</v>
      </c>
      <c r="R430" s="45">
        <f>Table1[[#This Row],[Ballots Rejected - Late Postmark]]/Table1[[#This Row],[Ballots Rejected]]</f>
        <v>0.68442792234613792</v>
      </c>
      <c r="S430" s="8">
        <v>0</v>
      </c>
      <c r="T430" s="8">
        <v>94</v>
      </c>
      <c r="U430" s="8">
        <v>187717</v>
      </c>
      <c r="V430" s="8">
        <v>185305</v>
      </c>
      <c r="W430" s="8">
        <v>2412</v>
      </c>
      <c r="X430" s="8">
        <v>514659</v>
      </c>
      <c r="Y430">
        <v>113517</v>
      </c>
      <c r="Z430">
        <v>74413</v>
      </c>
      <c r="AA430" s="8">
        <v>229</v>
      </c>
      <c r="AB430" s="54">
        <f>Table1[[#This Row],[ Received by dropbox]]/Table1[[#This Row],[Ballots Returned]]</f>
        <v>0.60330358898591085</v>
      </c>
      <c r="AC430" s="54">
        <f>Table1[[#This Row],[Received by mail]]/Table1[[#This Row],[Ballots Returned]]</f>
        <v>0.39547935522616512</v>
      </c>
      <c r="AD430" s="54">
        <f>Table1[[#This Row],[ Received by Email or Fax]]/Table1[[#This Row],[Ballots Returned]]</f>
        <v>1.2170557879240429E-3</v>
      </c>
    </row>
    <row r="431" spans="1:30">
      <c r="A431" s="8" t="s">
        <v>161</v>
      </c>
      <c r="B431" s="19">
        <v>45237</v>
      </c>
      <c r="C431" s="8" t="s">
        <v>179</v>
      </c>
      <c r="D431" s="10">
        <v>2023</v>
      </c>
      <c r="E431" s="8">
        <v>363058</v>
      </c>
      <c r="F431" s="8">
        <v>32268</v>
      </c>
      <c r="G431" s="8">
        <v>332813</v>
      </c>
      <c r="H431" s="8">
        <v>371330</v>
      </c>
      <c r="I431" s="8">
        <v>157645</v>
      </c>
      <c r="J431" s="8">
        <v>155756</v>
      </c>
      <c r="K431" s="8">
        <v>0</v>
      </c>
      <c r="L431" s="8">
        <v>0</v>
      </c>
      <c r="M431" s="8">
        <v>1889</v>
      </c>
      <c r="N431" s="8">
        <v>215</v>
      </c>
      <c r="O431" s="8">
        <v>791</v>
      </c>
      <c r="P431" s="8">
        <v>878</v>
      </c>
      <c r="Q431" s="45">
        <f t="shared" si="16"/>
        <v>5.5694757207650101E-3</v>
      </c>
      <c r="R431" s="45">
        <f>Table1[[#This Row],[Ballots Rejected - Late Postmark]]/Table1[[#This Row],[Ballots Rejected]]</f>
        <v>0.46479618845950238</v>
      </c>
      <c r="S431" s="8">
        <v>0</v>
      </c>
      <c r="T431" s="8">
        <v>5</v>
      </c>
      <c r="U431" s="8">
        <v>156465</v>
      </c>
      <c r="V431" s="8">
        <v>154589</v>
      </c>
      <c r="W431" s="8">
        <v>1876</v>
      </c>
      <c r="X431" s="8">
        <v>364824</v>
      </c>
      <c r="Y431">
        <v>66093</v>
      </c>
      <c r="Z431">
        <v>91428</v>
      </c>
      <c r="AA431" s="8">
        <v>124</v>
      </c>
      <c r="AB431" s="54">
        <f>Table1[[#This Row],[ Received by dropbox]]/Table1[[#This Row],[Ballots Returned]]</f>
        <v>0.41925211709854421</v>
      </c>
      <c r="AC431" s="54">
        <f>Table1[[#This Row],[Received by mail]]/Table1[[#This Row],[Ballots Returned]]</f>
        <v>0.57996130546481017</v>
      </c>
      <c r="AD431" s="54">
        <f>Table1[[#This Row],[ Received by Email or Fax]]/Table1[[#This Row],[Ballots Returned]]</f>
        <v>7.8657743664562786E-4</v>
      </c>
    </row>
    <row r="432" spans="1:30">
      <c r="A432" s="8" t="s">
        <v>163</v>
      </c>
      <c r="B432" s="19">
        <v>45237</v>
      </c>
      <c r="C432" s="8" t="s">
        <v>179</v>
      </c>
      <c r="D432" s="10">
        <v>2023</v>
      </c>
      <c r="E432" s="8">
        <v>34904</v>
      </c>
      <c r="F432" s="8">
        <v>2356</v>
      </c>
      <c r="G432" s="8">
        <v>34571</v>
      </c>
      <c r="H432" s="8">
        <v>35162</v>
      </c>
      <c r="I432" s="8">
        <v>14636</v>
      </c>
      <c r="J432" s="8">
        <v>14390</v>
      </c>
      <c r="K432" s="8">
        <v>5</v>
      </c>
      <c r="L432" s="8">
        <v>0</v>
      </c>
      <c r="M432" s="8">
        <v>241</v>
      </c>
      <c r="N432" s="8">
        <v>9</v>
      </c>
      <c r="O432" s="8">
        <v>124</v>
      </c>
      <c r="P432" s="8">
        <v>107</v>
      </c>
      <c r="Q432" s="45">
        <f t="shared" si="16"/>
        <v>7.3107406395189947E-3</v>
      </c>
      <c r="R432" s="45">
        <f>Table1[[#This Row],[Ballots Rejected - Late Postmark]]/Table1[[#This Row],[Ballots Rejected]]</f>
        <v>0.44398340248962653</v>
      </c>
      <c r="S432" s="8">
        <v>0</v>
      </c>
      <c r="T432" s="8">
        <v>1</v>
      </c>
      <c r="U432" s="8">
        <v>14591</v>
      </c>
      <c r="V432" s="8">
        <v>14346</v>
      </c>
      <c r="W432" s="8">
        <v>240</v>
      </c>
      <c r="X432" s="8">
        <v>34813</v>
      </c>
      <c r="Y432">
        <v>4187</v>
      </c>
      <c r="Z432">
        <v>10446</v>
      </c>
      <c r="AA432" s="8">
        <v>3</v>
      </c>
      <c r="AB432" s="54">
        <f>Table1[[#This Row],[ Received by dropbox]]/Table1[[#This Row],[Ballots Returned]]</f>
        <v>0.2860754304454769</v>
      </c>
      <c r="AC432" s="54">
        <f>Table1[[#This Row],[Received by mail]]/Table1[[#This Row],[Ballots Returned]]</f>
        <v>0.7137195955179011</v>
      </c>
      <c r="AD432" s="54">
        <f>Table1[[#This Row],[ Received by Email or Fax]]/Table1[[#This Row],[Ballots Returned]]</f>
        <v>2.0497403662202789E-4</v>
      </c>
    </row>
    <row r="433" spans="1:30">
      <c r="A433" s="8" t="s">
        <v>166</v>
      </c>
      <c r="B433" s="19">
        <v>45237</v>
      </c>
      <c r="C433" s="8" t="s">
        <v>179</v>
      </c>
      <c r="D433" s="10">
        <v>2023</v>
      </c>
      <c r="E433" s="8">
        <v>196717</v>
      </c>
      <c r="F433" s="8">
        <v>24296</v>
      </c>
      <c r="G433" s="8">
        <v>174444</v>
      </c>
      <c r="H433" s="8">
        <v>202448</v>
      </c>
      <c r="I433" s="8">
        <v>78072</v>
      </c>
      <c r="J433" s="8">
        <v>77421</v>
      </c>
      <c r="K433" s="8">
        <v>6</v>
      </c>
      <c r="L433" s="8">
        <v>6</v>
      </c>
      <c r="M433" s="8">
        <v>645</v>
      </c>
      <c r="N433" s="8">
        <v>85</v>
      </c>
      <c r="O433" s="8">
        <v>118</v>
      </c>
      <c r="P433" s="8">
        <v>408</v>
      </c>
      <c r="Q433" s="45">
        <f t="shared" si="16"/>
        <v>5.2259452812788197E-3</v>
      </c>
      <c r="R433" s="45">
        <f>Table1[[#This Row],[Ballots Rejected - Late Postmark]]/Table1[[#This Row],[Ballots Rejected]]</f>
        <v>0.63255813953488371</v>
      </c>
      <c r="S433" s="8">
        <v>0</v>
      </c>
      <c r="T433" s="8">
        <v>34</v>
      </c>
      <c r="U433" s="8">
        <v>77023</v>
      </c>
      <c r="V433" s="8">
        <v>76385</v>
      </c>
      <c r="W433" s="8">
        <v>632</v>
      </c>
      <c r="X433" s="8">
        <v>193167</v>
      </c>
      <c r="Y433">
        <v>51335</v>
      </c>
      <c r="Z433">
        <v>26659</v>
      </c>
      <c r="AA433" s="8">
        <v>78</v>
      </c>
      <c r="AB433" s="54">
        <f>Table1[[#This Row],[ Received by dropbox]]/Table1[[#This Row],[Ballots Returned]]</f>
        <v>0.65753407111384365</v>
      </c>
      <c r="AC433" s="54">
        <f>Table1[[#This Row],[Received by mail]]/Table1[[#This Row],[Ballots Returned]]</f>
        <v>0.34146685111179426</v>
      </c>
      <c r="AD433" s="54">
        <f>Table1[[#This Row],[ Received by Email or Fax]]/Table1[[#This Row],[Ballots Returned]]</f>
        <v>9.9907777436212728E-4</v>
      </c>
    </row>
    <row r="434" spans="1:30">
      <c r="A434" s="8" t="s">
        <v>168</v>
      </c>
      <c r="B434" s="19">
        <v>45237</v>
      </c>
      <c r="C434" s="8" t="s">
        <v>179</v>
      </c>
      <c r="D434" s="10">
        <v>2023</v>
      </c>
      <c r="E434" s="8">
        <v>3504</v>
      </c>
      <c r="F434" s="8">
        <v>307</v>
      </c>
      <c r="G434" s="8">
        <v>5220</v>
      </c>
      <c r="H434" s="8">
        <v>3588</v>
      </c>
      <c r="I434" s="8">
        <v>1685</v>
      </c>
      <c r="J434" s="8">
        <v>1667</v>
      </c>
      <c r="K434" s="8">
        <v>0</v>
      </c>
      <c r="L434" s="8">
        <v>0</v>
      </c>
      <c r="M434" s="8">
        <v>18</v>
      </c>
      <c r="N434" s="8">
        <v>3</v>
      </c>
      <c r="O434" s="8">
        <v>8</v>
      </c>
      <c r="P434" s="8">
        <v>7</v>
      </c>
      <c r="Q434" s="45">
        <f t="shared" si="16"/>
        <v>4.154302670623145E-3</v>
      </c>
      <c r="R434" s="45">
        <f>Table1[[#This Row],[Ballots Rejected - Late Postmark]]/Table1[[#This Row],[Ballots Rejected]]</f>
        <v>0.3888888888888889</v>
      </c>
      <c r="S434" s="8">
        <v>0</v>
      </c>
      <c r="T434" s="8">
        <v>0</v>
      </c>
      <c r="U434" s="8">
        <v>1681</v>
      </c>
      <c r="V434" s="8">
        <v>1663</v>
      </c>
      <c r="W434" s="8">
        <v>18</v>
      </c>
      <c r="X434" s="8">
        <v>3551</v>
      </c>
      <c r="Y434">
        <v>875</v>
      </c>
      <c r="Z434">
        <v>809</v>
      </c>
      <c r="AA434" s="8">
        <v>1</v>
      </c>
      <c r="AB434" s="54">
        <f>Table1[[#This Row],[ Received by dropbox]]/Table1[[#This Row],[Ballots Returned]]</f>
        <v>0.51928783382789323</v>
      </c>
      <c r="AC434" s="54">
        <f>Table1[[#This Row],[Received by mail]]/Table1[[#This Row],[Ballots Returned]]</f>
        <v>0.48011869436201782</v>
      </c>
      <c r="AD434" s="54">
        <f>Table1[[#This Row],[ Received by Email or Fax]]/Table1[[#This Row],[Ballots Returned]]</f>
        <v>5.9347181008902075E-4</v>
      </c>
    </row>
    <row r="435" spans="1:30">
      <c r="A435" s="8" t="s">
        <v>170</v>
      </c>
      <c r="B435" s="19">
        <v>45237</v>
      </c>
      <c r="C435" s="8" t="s">
        <v>179</v>
      </c>
      <c r="D435" s="10">
        <v>2023</v>
      </c>
      <c r="E435" s="8">
        <v>37213</v>
      </c>
      <c r="F435" s="8">
        <v>3008</v>
      </c>
      <c r="G435" s="8">
        <v>36228</v>
      </c>
      <c r="H435" s="8">
        <v>38109</v>
      </c>
      <c r="I435" s="8">
        <v>14406</v>
      </c>
      <c r="J435" s="8">
        <v>14209</v>
      </c>
      <c r="K435" s="8">
        <v>1</v>
      </c>
      <c r="L435" s="8">
        <v>0</v>
      </c>
      <c r="M435" s="8">
        <v>154</v>
      </c>
      <c r="N435" s="8">
        <v>37</v>
      </c>
      <c r="O435" s="8">
        <v>54</v>
      </c>
      <c r="P435" s="8">
        <v>58</v>
      </c>
      <c r="Q435" s="45">
        <f t="shared" si="16"/>
        <v>4.0261002360127722E-3</v>
      </c>
      <c r="R435" s="45">
        <f>Table1[[#This Row],[Ballots Rejected - Late Postmark]]/Table1[[#This Row],[Ballots Rejected]]</f>
        <v>0.37662337662337664</v>
      </c>
      <c r="S435" s="8">
        <v>0</v>
      </c>
      <c r="T435" s="8">
        <v>5</v>
      </c>
      <c r="U435" s="8">
        <v>14367</v>
      </c>
      <c r="V435" s="8">
        <v>14170</v>
      </c>
      <c r="W435" s="8">
        <v>154</v>
      </c>
      <c r="X435" s="8">
        <v>37724</v>
      </c>
      <c r="Y435">
        <v>8399</v>
      </c>
      <c r="Z435">
        <v>5942</v>
      </c>
      <c r="AA435" s="8">
        <v>65</v>
      </c>
      <c r="AB435" s="54">
        <f>Table1[[#This Row],[ Received by dropbox]]/Table1[[#This Row],[Ballots Returned]]</f>
        <v>0.58302096348743582</v>
      </c>
      <c r="AC435" s="54">
        <f>Table1[[#This Row],[Received by mail]]/Table1[[#This Row],[Ballots Returned]]</f>
        <v>0.41246702762737747</v>
      </c>
      <c r="AD435" s="54">
        <f>Table1[[#This Row],[ Received by Email or Fax]]/Table1[[#This Row],[Ballots Returned]]</f>
        <v>4.5120088851867274E-3</v>
      </c>
    </row>
    <row r="436" spans="1:30">
      <c r="A436" s="8" t="s">
        <v>172</v>
      </c>
      <c r="B436" s="19">
        <v>45237</v>
      </c>
      <c r="C436" s="8" t="s">
        <v>179</v>
      </c>
      <c r="D436" s="10">
        <v>2023</v>
      </c>
      <c r="E436" s="8">
        <v>159811</v>
      </c>
      <c r="F436" s="8">
        <v>14427</v>
      </c>
      <c r="G436" s="8">
        <v>147407</v>
      </c>
      <c r="H436" s="8">
        <v>165324</v>
      </c>
      <c r="I436" s="8">
        <v>82946</v>
      </c>
      <c r="J436" s="8">
        <v>82043</v>
      </c>
      <c r="K436" s="8">
        <v>0</v>
      </c>
      <c r="L436" s="8">
        <v>0</v>
      </c>
      <c r="M436" s="8">
        <v>903</v>
      </c>
      <c r="N436" s="8">
        <v>79</v>
      </c>
      <c r="O436" s="8">
        <v>385</v>
      </c>
      <c r="P436" s="8">
        <v>430</v>
      </c>
      <c r="Q436" s="45">
        <f t="shared" si="16"/>
        <v>5.184095676705326E-3</v>
      </c>
      <c r="R436" s="45">
        <f>Table1[[#This Row],[Ballots Rejected - Late Postmark]]/Table1[[#This Row],[Ballots Rejected]]</f>
        <v>0.47619047619047616</v>
      </c>
      <c r="S436" s="8">
        <v>0</v>
      </c>
      <c r="T436" s="8">
        <v>9</v>
      </c>
      <c r="U436" s="8">
        <v>82548</v>
      </c>
      <c r="V436" s="8">
        <v>81648</v>
      </c>
      <c r="W436" s="8">
        <v>900</v>
      </c>
      <c r="X436" s="8">
        <v>162213</v>
      </c>
      <c r="Y436">
        <v>59193</v>
      </c>
      <c r="Z436">
        <v>23538</v>
      </c>
      <c r="AA436" s="8">
        <v>215</v>
      </c>
      <c r="AB436" s="54">
        <f>Table1[[#This Row],[ Received by dropbox]]/Table1[[#This Row],[Ballots Returned]]</f>
        <v>0.71363296602608928</v>
      </c>
      <c r="AC436" s="54">
        <f>Table1[[#This Row],[Received by mail]]/Table1[[#This Row],[Ballots Returned]]</f>
        <v>0.28377498613555807</v>
      </c>
      <c r="AD436" s="54">
        <f>Table1[[#This Row],[ Received by Email or Fax]]/Table1[[#This Row],[Ballots Returned]]</f>
        <v>2.592047838352663E-3</v>
      </c>
    </row>
    <row r="437" spans="1:30">
      <c r="A437" s="8" t="s">
        <v>174</v>
      </c>
      <c r="B437" s="19">
        <v>45237</v>
      </c>
      <c r="C437" s="8" t="s">
        <v>179</v>
      </c>
      <c r="D437" s="10">
        <v>2023</v>
      </c>
      <c r="E437" s="8">
        <v>22587</v>
      </c>
      <c r="F437" s="8">
        <v>4530</v>
      </c>
      <c r="G437" s="8">
        <v>20080</v>
      </c>
      <c r="H437" s="8">
        <v>28404</v>
      </c>
      <c r="I437" s="8">
        <v>10138</v>
      </c>
      <c r="J437" s="8">
        <v>10017</v>
      </c>
      <c r="K437" s="8">
        <v>0</v>
      </c>
      <c r="L437" s="8">
        <v>0</v>
      </c>
      <c r="M437" s="8">
        <v>121</v>
      </c>
      <c r="N437" s="8">
        <v>11</v>
      </c>
      <c r="O437" s="8">
        <v>28</v>
      </c>
      <c r="P437" s="8">
        <v>78</v>
      </c>
      <c r="Q437" s="45">
        <f t="shared" si="16"/>
        <v>7.6938252120733871E-3</v>
      </c>
      <c r="R437" s="45">
        <f>Table1[[#This Row],[Ballots Rejected - Late Postmark]]/Table1[[#This Row],[Ballots Rejected]]</f>
        <v>0.64462809917355368</v>
      </c>
      <c r="S437" s="8">
        <v>0</v>
      </c>
      <c r="T437" s="8">
        <v>4</v>
      </c>
      <c r="U437" s="8">
        <v>10115</v>
      </c>
      <c r="V437" s="8">
        <v>9994</v>
      </c>
      <c r="W437" s="8">
        <v>121</v>
      </c>
      <c r="X437" s="8">
        <v>28053</v>
      </c>
      <c r="Y437">
        <v>5960</v>
      </c>
      <c r="Z437">
        <v>4174</v>
      </c>
      <c r="AA437" s="8">
        <v>4</v>
      </c>
      <c r="AB437" s="54">
        <f>Table1[[#This Row],[ Received by dropbox]]/Table1[[#This Row],[Ballots Returned]]</f>
        <v>0.58788715723022289</v>
      </c>
      <c r="AC437" s="54">
        <f>Table1[[#This Row],[Received by mail]]/Table1[[#This Row],[Ballots Returned]]</f>
        <v>0.4117182876306964</v>
      </c>
      <c r="AD437" s="54">
        <f>Table1[[#This Row],[ Received by Email or Fax]]/Table1[[#This Row],[Ballots Returned]]</f>
        <v>3.9455513908068652E-4</v>
      </c>
    </row>
    <row r="438" spans="1:30">
      <c r="A438" s="8" t="s">
        <v>176</v>
      </c>
      <c r="B438" s="19">
        <v>45237</v>
      </c>
      <c r="C438" s="8" t="s">
        <v>179</v>
      </c>
      <c r="D438" s="10">
        <v>2023</v>
      </c>
      <c r="E438" s="8">
        <v>128382</v>
      </c>
      <c r="F438" s="8">
        <v>8211</v>
      </c>
      <c r="G438" s="8">
        <v>122194</v>
      </c>
      <c r="H438" s="8">
        <v>130278</v>
      </c>
      <c r="I438" s="8">
        <v>33592</v>
      </c>
      <c r="J438" s="8">
        <v>33149</v>
      </c>
      <c r="K438" s="8">
        <v>0</v>
      </c>
      <c r="L438" s="8">
        <v>0</v>
      </c>
      <c r="M438" s="8">
        <v>443</v>
      </c>
      <c r="N438" s="8">
        <v>129</v>
      </c>
      <c r="O438" s="8">
        <v>71</v>
      </c>
      <c r="P438" s="8">
        <v>235</v>
      </c>
      <c r="Q438" s="45">
        <f t="shared" si="16"/>
        <v>6.9957132650631101E-3</v>
      </c>
      <c r="R438" s="45">
        <f>Table1[[#This Row],[Ballots Rejected - Late Postmark]]/Table1[[#This Row],[Ballots Rejected]]</f>
        <v>0.53047404063205417</v>
      </c>
      <c r="S438" s="8">
        <v>0</v>
      </c>
      <c r="T438" s="8">
        <v>8</v>
      </c>
      <c r="U438" s="8">
        <v>33487</v>
      </c>
      <c r="V438" s="8">
        <v>33044</v>
      </c>
      <c r="W438" s="8">
        <v>443</v>
      </c>
      <c r="X438" s="8">
        <v>128960</v>
      </c>
      <c r="Y438">
        <v>10879</v>
      </c>
      <c r="Z438">
        <v>22703</v>
      </c>
      <c r="AA438" s="8">
        <v>10</v>
      </c>
      <c r="AB438" s="54">
        <f>Table1[[#This Row],[ Received by dropbox]]/Table1[[#This Row],[Ballots Returned]]</f>
        <v>0.32385687068349606</v>
      </c>
      <c r="AC438" s="54">
        <f>Table1[[#This Row],[Received by mail]]/Table1[[#This Row],[Ballots Returned]]</f>
        <v>0.67584543939033104</v>
      </c>
      <c r="AD438" s="54">
        <f>Table1[[#This Row],[ Received by Email or Fax]]/Table1[[#This Row],[Ballots Returned]]</f>
        <v>2.9768992617289832E-4</v>
      </c>
    </row>
    <row r="439" spans="1:30">
      <c r="A439" s="8" t="s">
        <v>178</v>
      </c>
      <c r="B439" s="19">
        <v>45237</v>
      </c>
      <c r="C439" s="8" t="s">
        <v>179</v>
      </c>
      <c r="D439" s="10">
        <v>2023</v>
      </c>
      <c r="E439" s="8">
        <v>4828540</v>
      </c>
      <c r="F439" s="8">
        <v>495557</v>
      </c>
      <c r="G439" s="8">
        <v>4335006</v>
      </c>
      <c r="H439" s="8">
        <v>4921884</v>
      </c>
      <c r="I439" s="8">
        <v>1780198</v>
      </c>
      <c r="J439" s="8">
        <v>1758084</v>
      </c>
      <c r="K439" s="8">
        <v>462</v>
      </c>
      <c r="L439" s="8">
        <v>17</v>
      </c>
      <c r="M439" s="8">
        <v>21617</v>
      </c>
      <c r="N439" s="8">
        <v>2805</v>
      </c>
      <c r="O439" s="8">
        <v>6475</v>
      </c>
      <c r="P439" s="8">
        <v>11911</v>
      </c>
      <c r="Q439" s="45">
        <f t="shared" si="16"/>
        <v>6.6908287729791852E-3</v>
      </c>
      <c r="R439" s="45">
        <f>Table1[[#This Row],[Ballots Rejected - Late Postmark]]/Table1[[#This Row],[Ballots Rejected]]</f>
        <v>0.55100152657630563</v>
      </c>
      <c r="S439" s="8">
        <v>0</v>
      </c>
      <c r="T439" s="8">
        <v>426</v>
      </c>
      <c r="U439" s="8">
        <v>1769687</v>
      </c>
      <c r="V439" s="8">
        <v>1747697</v>
      </c>
      <c r="W439" s="8">
        <v>21493</v>
      </c>
      <c r="X439" s="8">
        <v>4819945</v>
      </c>
      <c r="Y439">
        <v>996047</v>
      </c>
      <c r="Z439">
        <v>781116</v>
      </c>
      <c r="AA439" s="21">
        <v>3035</v>
      </c>
      <c r="AB439" s="54">
        <f>Table1[[#This Row],[ Received by dropbox]]/Table1[[#This Row],[Ballots Returned]]</f>
        <v>0.55951472813698255</v>
      </c>
      <c r="AC439" s="54">
        <f>Table1[[#This Row],[Received by mail]]/Table1[[#This Row],[Ballots Returned]]</f>
        <v>0.43878040532569973</v>
      </c>
      <c r="AD439" s="54">
        <f>Table1[[#This Row],[ Received by Email or Fax]]/Table1[[#This Row],[Ballots Returned]]</f>
        <v>1.7048665373177591E-3</v>
      </c>
    </row>
    <row r="440" spans="1:30">
      <c r="A440" s="8" t="s">
        <v>98</v>
      </c>
      <c r="B440" s="19">
        <v>45139</v>
      </c>
      <c r="C440" s="8" t="s">
        <v>220</v>
      </c>
      <c r="D440" s="10">
        <v>2023</v>
      </c>
      <c r="E440" s="8">
        <v>7778</v>
      </c>
      <c r="F440" s="8">
        <v>486</v>
      </c>
      <c r="G440" s="8">
        <v>9315</v>
      </c>
      <c r="H440" s="8">
        <v>7810</v>
      </c>
      <c r="I440" s="8">
        <v>2176</v>
      </c>
      <c r="J440" s="8">
        <v>2126</v>
      </c>
      <c r="K440" s="8">
        <v>0</v>
      </c>
      <c r="L440" s="8">
        <v>0</v>
      </c>
      <c r="M440" s="8">
        <v>50</v>
      </c>
      <c r="N440" s="8">
        <v>1</v>
      </c>
      <c r="O440" s="8">
        <v>13</v>
      </c>
      <c r="P440" s="8">
        <v>35</v>
      </c>
      <c r="Q440" s="45">
        <f t="shared" si="16"/>
        <v>1.608455882352941E-2</v>
      </c>
      <c r="R440" s="45">
        <f>Table1[[#This Row],[Ballots Rejected - Late Postmark]]/Table1[[#This Row],[Ballots Rejected]]</f>
        <v>0.7</v>
      </c>
      <c r="S440" s="8">
        <v>0</v>
      </c>
      <c r="T440" s="8">
        <v>1</v>
      </c>
      <c r="U440" s="8">
        <v>2173</v>
      </c>
      <c r="V440" s="8">
        <v>2123</v>
      </c>
      <c r="W440" s="8">
        <v>50</v>
      </c>
      <c r="X440" s="8">
        <v>7759</v>
      </c>
      <c r="Y440">
        <v>1096</v>
      </c>
      <c r="Z440">
        <v>1080</v>
      </c>
      <c r="AA440" s="4">
        <v>0</v>
      </c>
      <c r="AB440" s="54">
        <f>Table1[[#This Row],[ Received by dropbox]]/Table1[[#This Row],[Ballots Returned]]</f>
        <v>0.50367647058823528</v>
      </c>
      <c r="AC440" s="54">
        <f>Table1[[#This Row],[Received by mail]]/Table1[[#This Row],[Ballots Returned]]</f>
        <v>0.49632352941176472</v>
      </c>
      <c r="AD440" s="54">
        <f>Table1[[#This Row],[ Received by Email or Fax]]/Table1[[#This Row],[Ballots Returned]]</f>
        <v>0</v>
      </c>
    </row>
    <row r="441" spans="1:30">
      <c r="A441" s="8" t="s">
        <v>101</v>
      </c>
      <c r="B441" s="19">
        <v>45139</v>
      </c>
      <c r="C441" s="8" t="s">
        <v>220</v>
      </c>
      <c r="D441" s="10">
        <v>2023</v>
      </c>
      <c r="E441" s="8">
        <v>12273</v>
      </c>
      <c r="F441" s="8">
        <v>1397</v>
      </c>
      <c r="G441" s="8">
        <v>12899</v>
      </c>
      <c r="H441" s="8">
        <v>12420</v>
      </c>
      <c r="I441" s="8">
        <v>3447</v>
      </c>
      <c r="J441" s="8">
        <v>3401</v>
      </c>
      <c r="K441" s="8">
        <v>0</v>
      </c>
      <c r="L441" s="8">
        <v>0</v>
      </c>
      <c r="M441" s="8">
        <v>46</v>
      </c>
      <c r="N441" s="8">
        <v>3</v>
      </c>
      <c r="O441" s="8">
        <v>13</v>
      </c>
      <c r="P441" s="8">
        <v>21</v>
      </c>
      <c r="Q441" s="45">
        <f t="shared" si="16"/>
        <v>6.0922541340295913E-3</v>
      </c>
      <c r="R441" s="45">
        <f>Table1[[#This Row],[Ballots Rejected - Late Postmark]]/Table1[[#This Row],[Ballots Rejected]]</f>
        <v>0.45652173913043476</v>
      </c>
      <c r="S441" s="8">
        <v>0</v>
      </c>
      <c r="T441" s="8">
        <v>9</v>
      </c>
      <c r="U441" s="8">
        <v>3444</v>
      </c>
      <c r="V441" s="8">
        <v>3398</v>
      </c>
      <c r="W441" s="8">
        <v>46</v>
      </c>
      <c r="X441" s="8">
        <v>12349</v>
      </c>
      <c r="Y441">
        <v>1591</v>
      </c>
      <c r="Z441">
        <v>1855</v>
      </c>
      <c r="AA441" s="4">
        <v>1</v>
      </c>
      <c r="AB441" s="54">
        <f>Table1[[#This Row],[ Received by dropbox]]/Table1[[#This Row],[Ballots Returned]]</f>
        <v>0.46156077748767044</v>
      </c>
      <c r="AC441" s="54">
        <f>Table1[[#This Row],[Received by mail]]/Table1[[#This Row],[Ballots Returned]]</f>
        <v>0.53814911517261388</v>
      </c>
      <c r="AD441" s="54">
        <f>Table1[[#This Row],[ Received by Email or Fax]]/Table1[[#This Row],[Ballots Returned]]</f>
        <v>2.9010733971569482E-4</v>
      </c>
    </row>
    <row r="442" spans="1:30">
      <c r="A442" s="8" t="s">
        <v>103</v>
      </c>
      <c r="B442" s="19">
        <v>45139</v>
      </c>
      <c r="C442" s="8" t="s">
        <v>220</v>
      </c>
      <c r="D442" s="10">
        <v>2023</v>
      </c>
      <c r="E442" s="8">
        <v>59468</v>
      </c>
      <c r="F442" s="8">
        <v>11748</v>
      </c>
      <c r="G442" s="8">
        <v>49743</v>
      </c>
      <c r="H442" s="8">
        <v>59967</v>
      </c>
      <c r="I442" s="8">
        <v>22316</v>
      </c>
      <c r="J442" s="8">
        <v>21982</v>
      </c>
      <c r="K442" s="8">
        <v>0</v>
      </c>
      <c r="L442" s="8">
        <v>0</v>
      </c>
      <c r="M442" s="8">
        <v>334</v>
      </c>
      <c r="N442" s="8">
        <v>49</v>
      </c>
      <c r="O442" s="8">
        <v>95</v>
      </c>
      <c r="P442" s="8">
        <v>187</v>
      </c>
      <c r="Q442" s="45">
        <f t="shared" si="16"/>
        <v>8.3796379279440763E-3</v>
      </c>
      <c r="R442" s="45">
        <f>Table1[[#This Row],[Ballots Rejected - Late Postmark]]/Table1[[#This Row],[Ballots Rejected]]</f>
        <v>0.55988023952095811</v>
      </c>
      <c r="S442" s="8">
        <v>0</v>
      </c>
      <c r="T442" s="8">
        <v>3</v>
      </c>
      <c r="U442" s="8">
        <v>22262</v>
      </c>
      <c r="V442" s="8">
        <v>21931</v>
      </c>
      <c r="W442" s="8">
        <v>331</v>
      </c>
      <c r="X442" s="8">
        <v>59462</v>
      </c>
      <c r="Y442">
        <v>15702</v>
      </c>
      <c r="Z442">
        <v>6614</v>
      </c>
      <c r="AA442" s="4">
        <v>0</v>
      </c>
      <c r="AB442" s="54">
        <f>Table1[[#This Row],[ Received by dropbox]]/Table1[[#This Row],[Ballots Returned]]</f>
        <v>0.70362072055923996</v>
      </c>
      <c r="AC442" s="54">
        <f>Table1[[#This Row],[Received by mail]]/Table1[[#This Row],[Ballots Returned]]</f>
        <v>0.29637927944075998</v>
      </c>
      <c r="AD442" s="54">
        <f>Table1[[#This Row],[ Received by Email or Fax]]/Table1[[#This Row],[Ballots Returned]]</f>
        <v>0</v>
      </c>
    </row>
    <row r="443" spans="1:30">
      <c r="A443" s="8" t="s">
        <v>105</v>
      </c>
      <c r="B443" s="19">
        <v>45139</v>
      </c>
      <c r="C443" s="8" t="s">
        <v>220</v>
      </c>
      <c r="D443" s="10">
        <v>2023</v>
      </c>
      <c r="E443" s="8">
        <v>51442</v>
      </c>
      <c r="F443" s="8">
        <v>3192</v>
      </c>
      <c r="G443" s="8">
        <v>50273</v>
      </c>
      <c r="H443" s="8">
        <v>52759</v>
      </c>
      <c r="I443" s="8">
        <v>15357</v>
      </c>
      <c r="J443" s="8">
        <v>15178</v>
      </c>
      <c r="K443" s="8">
        <v>0</v>
      </c>
      <c r="L443" s="8">
        <v>0</v>
      </c>
      <c r="M443" s="8">
        <v>179</v>
      </c>
      <c r="N443" s="8">
        <v>57</v>
      </c>
      <c r="O443" s="8">
        <v>41</v>
      </c>
      <c r="P443" s="8">
        <v>79</v>
      </c>
      <c r="Q443" s="45">
        <f t="shared" si="16"/>
        <v>5.1442338998502314E-3</v>
      </c>
      <c r="R443" s="45">
        <f>Table1[[#This Row],[Ballots Rejected - Late Postmark]]/Table1[[#This Row],[Ballots Rejected]]</f>
        <v>0.44134078212290501</v>
      </c>
      <c r="S443" s="8">
        <v>0</v>
      </c>
      <c r="T443" s="8">
        <v>2</v>
      </c>
      <c r="U443" s="8">
        <v>15324</v>
      </c>
      <c r="V443" s="8">
        <v>15145</v>
      </c>
      <c r="W443" s="8">
        <v>179</v>
      </c>
      <c r="X443" s="8">
        <v>52377</v>
      </c>
      <c r="Y443">
        <v>8899</v>
      </c>
      <c r="Z443">
        <v>6449</v>
      </c>
      <c r="AA443" s="4">
        <v>9</v>
      </c>
      <c r="AB443" s="54">
        <f>Table1[[#This Row],[ Received by dropbox]]/Table1[[#This Row],[Ballots Returned]]</f>
        <v>0.57947515790844562</v>
      </c>
      <c r="AC443" s="54">
        <f>Table1[[#This Row],[Received by mail]]/Table1[[#This Row],[Ballots Returned]]</f>
        <v>0.41993879012828028</v>
      </c>
      <c r="AD443" s="54">
        <f>Table1[[#This Row],[ Received by Email or Fax]]/Table1[[#This Row],[Ballots Returned]]</f>
        <v>5.8605196327407702E-4</v>
      </c>
    </row>
    <row r="444" spans="1:30">
      <c r="A444" s="8" t="s">
        <v>107</v>
      </c>
      <c r="B444" s="19">
        <v>45139</v>
      </c>
      <c r="C444" s="8" t="s">
        <v>220</v>
      </c>
      <c r="D444" s="10">
        <v>2023</v>
      </c>
      <c r="E444" s="8">
        <v>40745</v>
      </c>
      <c r="F444" s="8">
        <v>2791</v>
      </c>
      <c r="G444" s="8">
        <v>39977</v>
      </c>
      <c r="H444" s="8">
        <v>41722</v>
      </c>
      <c r="I444" s="8">
        <v>15579</v>
      </c>
      <c r="J444" s="8">
        <v>15431</v>
      </c>
      <c r="K444" s="8">
        <v>0</v>
      </c>
      <c r="L444" s="8">
        <v>0</v>
      </c>
      <c r="M444" s="8">
        <v>148</v>
      </c>
      <c r="N444" s="8">
        <v>29</v>
      </c>
      <c r="O444" s="8">
        <v>39</v>
      </c>
      <c r="P444" s="8">
        <v>79</v>
      </c>
      <c r="Q444" s="45">
        <f t="shared" si="16"/>
        <v>5.0709288144296814E-3</v>
      </c>
      <c r="R444" s="45">
        <f>Table1[[#This Row],[Ballots Rejected - Late Postmark]]/Table1[[#This Row],[Ballots Rejected]]</f>
        <v>0.53378378378378377</v>
      </c>
      <c r="S444" s="8">
        <v>0</v>
      </c>
      <c r="T444" s="8">
        <v>1</v>
      </c>
      <c r="U444" s="8">
        <v>15544</v>
      </c>
      <c r="V444" s="8">
        <v>15397</v>
      </c>
      <c r="W444" s="8">
        <v>147</v>
      </c>
      <c r="X444" s="8">
        <v>41092</v>
      </c>
      <c r="Y444">
        <v>9959</v>
      </c>
      <c r="Z444">
        <v>5610</v>
      </c>
      <c r="AA444" s="4">
        <v>10</v>
      </c>
      <c r="AB444" s="54">
        <f>Table1[[#This Row],[ Received by dropbox]]/Table1[[#This Row],[Ballots Returned]]</f>
        <v>0.63925797547981256</v>
      </c>
      <c r="AC444" s="54">
        <f>Table1[[#This Row],[Received by mail]]/Table1[[#This Row],[Ballots Returned]]</f>
        <v>0.36010013479684189</v>
      </c>
      <c r="AD444" s="54">
        <f>Table1[[#This Row],[ Received by Email or Fax]]/Table1[[#This Row],[Ballots Returned]]</f>
        <v>6.4188972334552929E-4</v>
      </c>
    </row>
    <row r="445" spans="1:30">
      <c r="A445" s="8" t="s">
        <v>109</v>
      </c>
      <c r="B445" s="19">
        <v>45139</v>
      </c>
      <c r="C445" s="8" t="s">
        <v>220</v>
      </c>
      <c r="D445" s="10">
        <v>2023</v>
      </c>
      <c r="E445" s="8">
        <v>91067</v>
      </c>
      <c r="F445" s="8">
        <v>8231</v>
      </c>
      <c r="G445" s="8">
        <v>84859</v>
      </c>
      <c r="H445" s="8">
        <v>92176</v>
      </c>
      <c r="I445" s="8">
        <v>18089</v>
      </c>
      <c r="J445" s="8">
        <v>17655</v>
      </c>
      <c r="K445" s="8">
        <v>0</v>
      </c>
      <c r="L445" s="8">
        <v>0</v>
      </c>
      <c r="M445" s="8">
        <v>434</v>
      </c>
      <c r="N445" s="8">
        <v>25</v>
      </c>
      <c r="O445" s="8">
        <v>119</v>
      </c>
      <c r="P445" s="8">
        <v>279</v>
      </c>
      <c r="Q445" s="45">
        <f t="shared" si="16"/>
        <v>1.5423738183426391E-2</v>
      </c>
      <c r="R445" s="45">
        <f>Table1[[#This Row],[Ballots Rejected - Late Postmark]]/Table1[[#This Row],[Ballots Rejected]]</f>
        <v>0.6428571428571429</v>
      </c>
      <c r="S445" s="8">
        <v>0</v>
      </c>
      <c r="T445" s="8">
        <v>11</v>
      </c>
      <c r="U445" s="8">
        <v>18038</v>
      </c>
      <c r="V445" s="8">
        <v>17606</v>
      </c>
      <c r="W445" s="8">
        <v>432</v>
      </c>
      <c r="X445" s="8">
        <v>91245</v>
      </c>
      <c r="Y445">
        <v>5837</v>
      </c>
      <c r="Z445">
        <v>12243</v>
      </c>
      <c r="AA445" s="4">
        <v>9</v>
      </c>
      <c r="AB445" s="54">
        <f>Table1[[#This Row],[ Received by dropbox]]/Table1[[#This Row],[Ballots Returned]]</f>
        <v>0.32268229310630769</v>
      </c>
      <c r="AC445" s="54">
        <f>Table1[[#This Row],[Received by mail]]/Table1[[#This Row],[Ballots Returned]]</f>
        <v>0.67682016695229141</v>
      </c>
      <c r="AD445" s="54">
        <f>Table1[[#This Row],[ Received by Email or Fax]]/Table1[[#This Row],[Ballots Returned]]</f>
        <v>4.9753994140085134E-4</v>
      </c>
    </row>
    <row r="446" spans="1:30">
      <c r="A446" s="8" t="s">
        <v>111</v>
      </c>
      <c r="B446" s="19">
        <v>45139</v>
      </c>
      <c r="C446" s="8" t="s">
        <v>220</v>
      </c>
      <c r="D446" s="10">
        <v>2023</v>
      </c>
      <c r="E446" s="8"/>
      <c r="F446" s="8"/>
      <c r="G446" s="8">
        <v>2023</v>
      </c>
      <c r="H446" s="8"/>
      <c r="I446" s="8"/>
      <c r="J446" s="8"/>
      <c r="K446" s="8"/>
      <c r="L446" s="8"/>
      <c r="M446" s="8"/>
      <c r="N446" s="8"/>
      <c r="O446" s="8"/>
      <c r="P446" s="8"/>
      <c r="Q446" s="45"/>
      <c r="R446" s="45" t="e">
        <f>Table1[[#This Row],[Ballots Rejected - Late Postmark]]/Table1[[#This Row],[Ballots Rejected]]</f>
        <v>#DIV/0!</v>
      </c>
      <c r="S446" s="8"/>
      <c r="T446" s="8"/>
      <c r="U446" s="8">
        <v>0</v>
      </c>
      <c r="V446" s="8">
        <v>0</v>
      </c>
      <c r="W446" s="8">
        <v>0</v>
      </c>
      <c r="X446" s="8">
        <v>0</v>
      </c>
      <c r="Z446">
        <v>0</v>
      </c>
      <c r="AA446" s="4">
        <v>0</v>
      </c>
      <c r="AB446" s="54" t="e">
        <f>Table1[[#This Row],[ Received by dropbox]]/Table1[[#This Row],[Ballots Returned]]</f>
        <v>#DIV/0!</v>
      </c>
      <c r="AC446" s="54" t="e">
        <f>Table1[[#This Row],[Received by mail]]/Table1[[#This Row],[Ballots Returned]]</f>
        <v>#DIV/0!</v>
      </c>
      <c r="AD446" s="54" t="e">
        <f>Table1[[#This Row],[ Received by Email or Fax]]/Table1[[#This Row],[Ballots Returned]]</f>
        <v>#DIV/0!</v>
      </c>
    </row>
    <row r="447" spans="1:30">
      <c r="A447" s="8" t="s">
        <v>113</v>
      </c>
      <c r="B447" s="19">
        <v>45139</v>
      </c>
      <c r="C447" s="8" t="s">
        <v>220</v>
      </c>
      <c r="D447" s="10">
        <v>2023</v>
      </c>
      <c r="E447" s="8">
        <v>67842</v>
      </c>
      <c r="F447" s="8">
        <v>5873</v>
      </c>
      <c r="G447" s="8">
        <v>63992</v>
      </c>
      <c r="H447" s="8">
        <v>68256</v>
      </c>
      <c r="I447" s="8">
        <v>18468</v>
      </c>
      <c r="J447" s="8">
        <v>18238</v>
      </c>
      <c r="K447" s="8">
        <v>0</v>
      </c>
      <c r="L447" s="8">
        <v>0</v>
      </c>
      <c r="M447" s="8">
        <v>230</v>
      </c>
      <c r="N447" s="8">
        <v>20</v>
      </c>
      <c r="O447" s="8">
        <v>70</v>
      </c>
      <c r="P447" s="8">
        <v>138</v>
      </c>
      <c r="Q447" s="45">
        <f t="shared" ref="Q447:Q468" si="17">P447/I447</f>
        <v>7.4723846653671211E-3</v>
      </c>
      <c r="R447" s="45">
        <f>Table1[[#This Row],[Ballots Rejected - Late Postmark]]/Table1[[#This Row],[Ballots Rejected]]</f>
        <v>0.6</v>
      </c>
      <c r="S447" s="8">
        <v>0</v>
      </c>
      <c r="T447" s="8">
        <v>2</v>
      </c>
      <c r="U447" s="8">
        <v>18434</v>
      </c>
      <c r="V447" s="8">
        <v>18204</v>
      </c>
      <c r="W447" s="8">
        <v>230</v>
      </c>
      <c r="X447" s="8">
        <v>67647</v>
      </c>
      <c r="Y447">
        <v>11159</v>
      </c>
      <c r="Z447">
        <v>7307</v>
      </c>
      <c r="AA447" s="4">
        <v>2</v>
      </c>
      <c r="AB447" s="54">
        <f>Table1[[#This Row],[ Received by dropbox]]/Table1[[#This Row],[Ballots Returned]]</f>
        <v>0.60423435131037473</v>
      </c>
      <c r="AC447" s="54">
        <f>Table1[[#This Row],[Received by mail]]/Table1[[#This Row],[Ballots Returned]]</f>
        <v>0.39565735325969242</v>
      </c>
      <c r="AD447" s="54">
        <f>Table1[[#This Row],[ Received by Email or Fax]]/Table1[[#This Row],[Ballots Returned]]</f>
        <v>1.0829542993285683E-4</v>
      </c>
    </row>
    <row r="448" spans="1:30">
      <c r="A448" s="8" t="s">
        <v>115</v>
      </c>
      <c r="B448" s="19">
        <v>45139</v>
      </c>
      <c r="C448" s="8" t="s">
        <v>220</v>
      </c>
      <c r="D448" s="10">
        <v>2023</v>
      </c>
      <c r="E448" s="8">
        <v>1446</v>
      </c>
      <c r="F448" s="8">
        <v>108</v>
      </c>
      <c r="G448" s="8">
        <v>3361</v>
      </c>
      <c r="H448" s="8">
        <v>1911</v>
      </c>
      <c r="I448" s="8">
        <v>413</v>
      </c>
      <c r="J448" s="8">
        <v>405</v>
      </c>
      <c r="K448" s="8">
        <v>0</v>
      </c>
      <c r="L448" s="8">
        <v>0</v>
      </c>
      <c r="M448" s="8">
        <v>8</v>
      </c>
      <c r="N448" s="8">
        <v>0</v>
      </c>
      <c r="O448" s="8">
        <v>2</v>
      </c>
      <c r="P448" s="8">
        <v>6</v>
      </c>
      <c r="Q448" s="45">
        <f t="shared" si="17"/>
        <v>1.4527845036319613E-2</v>
      </c>
      <c r="R448" s="45">
        <f>Table1[[#This Row],[Ballots Rejected - Late Postmark]]/Table1[[#This Row],[Ballots Rejected]]</f>
        <v>0.75</v>
      </c>
      <c r="S448" s="8">
        <v>0</v>
      </c>
      <c r="T448" s="8">
        <v>0</v>
      </c>
      <c r="U448" s="8">
        <v>413</v>
      </c>
      <c r="V448" s="8">
        <v>405</v>
      </c>
      <c r="W448" s="8">
        <v>8</v>
      </c>
      <c r="X448" s="8">
        <v>1903</v>
      </c>
      <c r="Y448">
        <v>193</v>
      </c>
      <c r="Z448">
        <v>220</v>
      </c>
      <c r="AA448" s="4">
        <v>0</v>
      </c>
      <c r="AB448" s="54">
        <f>Table1[[#This Row],[ Received by dropbox]]/Table1[[#This Row],[Ballots Returned]]</f>
        <v>0.46731234866828086</v>
      </c>
      <c r="AC448" s="54">
        <f>Table1[[#This Row],[Received by mail]]/Table1[[#This Row],[Ballots Returned]]</f>
        <v>0.53268765133171914</v>
      </c>
      <c r="AD448" s="54">
        <f>Table1[[#This Row],[ Received by Email or Fax]]/Table1[[#This Row],[Ballots Returned]]</f>
        <v>0</v>
      </c>
    </row>
    <row r="449" spans="1:30">
      <c r="A449" s="8" t="s">
        <v>117</v>
      </c>
      <c r="B449" s="19">
        <v>45139</v>
      </c>
      <c r="C449" s="8" t="s">
        <v>220</v>
      </c>
      <c r="D449" s="10">
        <v>2023</v>
      </c>
      <c r="E449" s="8">
        <v>2301</v>
      </c>
      <c r="F449" s="8">
        <v>230</v>
      </c>
      <c r="G449" s="8">
        <v>4094</v>
      </c>
      <c r="H449" s="8">
        <v>2327</v>
      </c>
      <c r="I449" s="8">
        <v>729</v>
      </c>
      <c r="J449" s="8">
        <v>716</v>
      </c>
      <c r="K449" s="8">
        <v>0</v>
      </c>
      <c r="L449" s="8">
        <v>0</v>
      </c>
      <c r="M449" s="8">
        <v>13</v>
      </c>
      <c r="N449" s="8">
        <v>2</v>
      </c>
      <c r="O449" s="8">
        <v>3</v>
      </c>
      <c r="P449" s="8">
        <v>8</v>
      </c>
      <c r="Q449" s="45">
        <f t="shared" si="17"/>
        <v>1.0973936899862825E-2</v>
      </c>
      <c r="R449" s="45">
        <f>Table1[[#This Row],[Ballots Rejected - Late Postmark]]/Table1[[#This Row],[Ballots Rejected]]</f>
        <v>0.61538461538461542</v>
      </c>
      <c r="S449" s="8">
        <v>0</v>
      </c>
      <c r="T449" s="8">
        <v>0</v>
      </c>
      <c r="U449" s="8">
        <v>726</v>
      </c>
      <c r="V449" s="8">
        <v>713</v>
      </c>
      <c r="W449" s="8">
        <v>13</v>
      </c>
      <c r="X449" s="8">
        <v>2312</v>
      </c>
      <c r="Y449">
        <v>163</v>
      </c>
      <c r="Z449">
        <v>566</v>
      </c>
      <c r="AA449" s="4">
        <v>0</v>
      </c>
      <c r="AB449" s="54">
        <f>Table1[[#This Row],[ Received by dropbox]]/Table1[[#This Row],[Ballots Returned]]</f>
        <v>0.22359396433470508</v>
      </c>
      <c r="AC449" s="54">
        <f>Table1[[#This Row],[Received by mail]]/Table1[[#This Row],[Ballots Returned]]</f>
        <v>0.77640603566529487</v>
      </c>
      <c r="AD449" s="54">
        <f>Table1[[#This Row],[ Received by Email or Fax]]/Table1[[#This Row],[Ballots Returned]]</f>
        <v>0</v>
      </c>
    </row>
    <row r="450" spans="1:30">
      <c r="A450" s="8" t="s">
        <v>119</v>
      </c>
      <c r="B450" s="19">
        <v>45139</v>
      </c>
      <c r="C450" s="8" t="s">
        <v>220</v>
      </c>
      <c r="D450" s="10">
        <v>2023</v>
      </c>
      <c r="E450" s="8">
        <v>1184</v>
      </c>
      <c r="F450" s="8">
        <v>105</v>
      </c>
      <c r="G450" s="8">
        <v>3102</v>
      </c>
      <c r="H450" s="8">
        <v>1205</v>
      </c>
      <c r="I450" s="8">
        <v>286</v>
      </c>
      <c r="J450" s="8">
        <v>276</v>
      </c>
      <c r="K450" s="8">
        <v>0</v>
      </c>
      <c r="L450" s="8">
        <v>0</v>
      </c>
      <c r="M450" s="8">
        <v>10</v>
      </c>
      <c r="N450" s="8">
        <v>0</v>
      </c>
      <c r="O450" s="8">
        <v>1</v>
      </c>
      <c r="P450" s="8">
        <v>0</v>
      </c>
      <c r="Q450" s="45">
        <f t="shared" si="17"/>
        <v>0</v>
      </c>
      <c r="R450" s="45">
        <f>Table1[[#This Row],[Ballots Rejected - Late Postmark]]/Table1[[#This Row],[Ballots Rejected]]</f>
        <v>0</v>
      </c>
      <c r="S450" s="8">
        <v>0</v>
      </c>
      <c r="T450" s="8">
        <v>9</v>
      </c>
      <c r="U450" s="8">
        <v>285</v>
      </c>
      <c r="V450" s="8">
        <v>275</v>
      </c>
      <c r="W450" s="8">
        <v>10</v>
      </c>
      <c r="X450" s="8">
        <v>1193</v>
      </c>
      <c r="Y450">
        <v>156</v>
      </c>
      <c r="Z450">
        <v>130</v>
      </c>
      <c r="AA450" s="4">
        <v>0</v>
      </c>
      <c r="AB450" s="54">
        <f>Table1[[#This Row],[ Received by dropbox]]/Table1[[#This Row],[Ballots Returned]]</f>
        <v>0.54545454545454541</v>
      </c>
      <c r="AC450" s="54">
        <f>Table1[[#This Row],[Received by mail]]/Table1[[#This Row],[Ballots Returned]]</f>
        <v>0.45454545454545453</v>
      </c>
      <c r="AD450" s="54">
        <f>Table1[[#This Row],[ Received by Email or Fax]]/Table1[[#This Row],[Ballots Returned]]</f>
        <v>0</v>
      </c>
    </row>
    <row r="451" spans="1:30">
      <c r="A451" s="8" t="s">
        <v>121</v>
      </c>
      <c r="B451" s="19">
        <v>45139</v>
      </c>
      <c r="C451" s="8" t="s">
        <v>220</v>
      </c>
      <c r="D451" s="10">
        <v>2023</v>
      </c>
      <c r="E451" s="8">
        <v>32</v>
      </c>
      <c r="F451" s="8">
        <v>4</v>
      </c>
      <c r="G451" s="8">
        <v>2051</v>
      </c>
      <c r="H451" s="8">
        <v>32</v>
      </c>
      <c r="I451" s="8">
        <v>5</v>
      </c>
      <c r="J451" s="8">
        <v>5</v>
      </c>
      <c r="K451" s="8">
        <v>0</v>
      </c>
      <c r="L451" s="8">
        <v>0</v>
      </c>
      <c r="M451" s="8">
        <v>0</v>
      </c>
      <c r="N451" s="8">
        <v>0</v>
      </c>
      <c r="O451" s="8">
        <v>0</v>
      </c>
      <c r="P451" s="8">
        <v>0</v>
      </c>
      <c r="Q451" s="45">
        <f t="shared" si="17"/>
        <v>0</v>
      </c>
      <c r="R451" s="45" t="e">
        <f>Table1[[#This Row],[Ballots Rejected - Late Postmark]]/Table1[[#This Row],[Ballots Rejected]]</f>
        <v>#DIV/0!</v>
      </c>
      <c r="S451" s="8">
        <v>0</v>
      </c>
      <c r="T451" s="8">
        <v>0</v>
      </c>
      <c r="U451" s="8">
        <v>5</v>
      </c>
      <c r="V451" s="8">
        <v>5</v>
      </c>
      <c r="W451" s="8">
        <v>0</v>
      </c>
      <c r="X451" s="8">
        <v>32</v>
      </c>
      <c r="Y451">
        <v>0</v>
      </c>
      <c r="Z451">
        <v>5</v>
      </c>
      <c r="AA451" s="4">
        <v>0</v>
      </c>
      <c r="AB451" s="54">
        <f>Table1[[#This Row],[ Received by dropbox]]/Table1[[#This Row],[Ballots Returned]]</f>
        <v>0</v>
      </c>
      <c r="AC451" s="54">
        <f>Table1[[#This Row],[Received by mail]]/Table1[[#This Row],[Ballots Returned]]</f>
        <v>1</v>
      </c>
      <c r="AD451" s="54">
        <f>Table1[[#This Row],[ Received by Email or Fax]]/Table1[[#This Row],[Ballots Returned]]</f>
        <v>0</v>
      </c>
    </row>
    <row r="452" spans="1:30">
      <c r="A452" s="8" t="s">
        <v>123</v>
      </c>
      <c r="B452" s="19">
        <v>45139</v>
      </c>
      <c r="C452" s="8" t="s">
        <v>220</v>
      </c>
      <c r="D452" s="10">
        <v>2023</v>
      </c>
      <c r="E452" s="8">
        <v>38177</v>
      </c>
      <c r="F452" s="8">
        <v>4083</v>
      </c>
      <c r="G452" s="8">
        <v>36117</v>
      </c>
      <c r="H452" s="8">
        <v>38768</v>
      </c>
      <c r="I452" s="8">
        <v>8078</v>
      </c>
      <c r="J452" s="8">
        <v>7865</v>
      </c>
      <c r="K452" s="8">
        <v>7</v>
      </c>
      <c r="L452" s="8">
        <v>0</v>
      </c>
      <c r="M452" s="8">
        <v>206</v>
      </c>
      <c r="N452" s="8">
        <v>16</v>
      </c>
      <c r="O452" s="8">
        <v>65</v>
      </c>
      <c r="P452" s="8">
        <v>125</v>
      </c>
      <c r="Q452" s="45">
        <f t="shared" si="17"/>
        <v>1.547412725922258E-2</v>
      </c>
      <c r="R452" s="45">
        <f>Table1[[#This Row],[Ballots Rejected - Late Postmark]]/Table1[[#This Row],[Ballots Rejected]]</f>
        <v>0.60679611650485432</v>
      </c>
      <c r="S452" s="8">
        <v>0</v>
      </c>
      <c r="T452" s="8">
        <v>0</v>
      </c>
      <c r="U452" s="8">
        <v>8060</v>
      </c>
      <c r="V452" s="8">
        <v>7847</v>
      </c>
      <c r="W452" s="8">
        <v>206</v>
      </c>
      <c r="X452" s="8">
        <v>38482</v>
      </c>
      <c r="Y452">
        <v>3263</v>
      </c>
      <c r="Z452">
        <v>4813</v>
      </c>
      <c r="AA452" s="4">
        <v>2</v>
      </c>
      <c r="AB452" s="54">
        <f>Table1[[#This Row],[ Received by dropbox]]/Table1[[#This Row],[Ballots Returned]]</f>
        <v>0.40393661797474623</v>
      </c>
      <c r="AC452" s="54">
        <f>Table1[[#This Row],[Received by mail]]/Table1[[#This Row],[Ballots Returned]]</f>
        <v>0.59581579598910617</v>
      </c>
      <c r="AD452" s="54">
        <f>Table1[[#This Row],[ Received by Email or Fax]]/Table1[[#This Row],[Ballots Returned]]</f>
        <v>2.4758603614756129E-4</v>
      </c>
    </row>
    <row r="453" spans="1:30">
      <c r="A453" s="8" t="s">
        <v>125</v>
      </c>
      <c r="B453" s="19">
        <v>45139</v>
      </c>
      <c r="C453" s="8" t="s">
        <v>220</v>
      </c>
      <c r="D453" s="10">
        <v>2023</v>
      </c>
      <c r="E453" s="8">
        <v>0</v>
      </c>
      <c r="F453" s="8">
        <v>0</v>
      </c>
      <c r="G453" s="8">
        <v>2023</v>
      </c>
      <c r="H453" s="8">
        <v>22549</v>
      </c>
      <c r="I453" s="8">
        <v>7555</v>
      </c>
      <c r="J453" s="8">
        <v>7477</v>
      </c>
      <c r="K453" s="8">
        <v>4</v>
      </c>
      <c r="L453" s="8">
        <v>0</v>
      </c>
      <c r="M453" s="8">
        <v>74</v>
      </c>
      <c r="N453" s="8">
        <v>19</v>
      </c>
      <c r="O453" s="8">
        <v>17</v>
      </c>
      <c r="P453" s="8">
        <v>38</v>
      </c>
      <c r="Q453" s="45">
        <f t="shared" si="17"/>
        <v>5.0297816015883517E-3</v>
      </c>
      <c r="R453" s="45">
        <f>Table1[[#This Row],[Ballots Rejected - Late Postmark]]/Table1[[#This Row],[Ballots Rejected]]</f>
        <v>0.51351351351351349</v>
      </c>
      <c r="S453" s="8">
        <v>0</v>
      </c>
      <c r="T453" s="8">
        <v>0</v>
      </c>
      <c r="U453" s="8">
        <v>7554</v>
      </c>
      <c r="V453" s="8">
        <v>7476</v>
      </c>
      <c r="W453" s="8">
        <v>74</v>
      </c>
      <c r="X453" s="8">
        <v>22473</v>
      </c>
      <c r="Y453">
        <v>2980</v>
      </c>
      <c r="Z453">
        <v>4571</v>
      </c>
      <c r="AA453" s="4">
        <v>4</v>
      </c>
      <c r="AB453" s="54">
        <f>Table1[[#This Row],[ Received by dropbox]]/Table1[[#This Row],[Ballots Returned]]</f>
        <v>0.39444076770350761</v>
      </c>
      <c r="AC453" s="54">
        <f>Table1[[#This Row],[Received by mail]]/Table1[[#This Row],[Ballots Returned]]</f>
        <v>0.60502978160158838</v>
      </c>
      <c r="AD453" s="54">
        <f>Table1[[#This Row],[ Received by Email or Fax]]/Table1[[#This Row],[Ballots Returned]]</f>
        <v>5.2945069490403709E-4</v>
      </c>
    </row>
    <row r="454" spans="1:30">
      <c r="A454" s="8" t="s">
        <v>127</v>
      </c>
      <c r="B454" s="19">
        <v>45139</v>
      </c>
      <c r="C454" s="8" t="s">
        <v>220</v>
      </c>
      <c r="D454" s="10">
        <v>2023</v>
      </c>
      <c r="E454" s="8">
        <v>38136</v>
      </c>
      <c r="F454" s="8">
        <v>5282</v>
      </c>
      <c r="G454" s="8">
        <v>34877</v>
      </c>
      <c r="H454" s="8">
        <v>38606</v>
      </c>
      <c r="I454" s="8">
        <v>11114</v>
      </c>
      <c r="J454" s="8">
        <v>10958</v>
      </c>
      <c r="K454" s="8">
        <v>1</v>
      </c>
      <c r="L454" s="8">
        <v>1</v>
      </c>
      <c r="M454" s="8">
        <v>155</v>
      </c>
      <c r="N454" s="8">
        <v>27</v>
      </c>
      <c r="O454" s="8">
        <v>26</v>
      </c>
      <c r="P454" s="8">
        <v>92</v>
      </c>
      <c r="Q454" s="45">
        <f t="shared" si="17"/>
        <v>8.2778477595825094E-3</v>
      </c>
      <c r="R454" s="45">
        <f>Table1[[#This Row],[Ballots Rejected - Late Postmark]]/Table1[[#This Row],[Ballots Rejected]]</f>
        <v>0.59354838709677415</v>
      </c>
      <c r="S454" s="8">
        <v>0</v>
      </c>
      <c r="T454" s="8">
        <v>10</v>
      </c>
      <c r="U454" s="8">
        <v>10844</v>
      </c>
      <c r="V454" s="8">
        <v>10696</v>
      </c>
      <c r="W454" s="8">
        <v>147</v>
      </c>
      <c r="X454" s="8">
        <v>34698</v>
      </c>
      <c r="Y454">
        <v>5545</v>
      </c>
      <c r="Z454">
        <v>5561</v>
      </c>
      <c r="AA454" s="4">
        <v>8</v>
      </c>
      <c r="AB454" s="54">
        <f>Table1[[#This Row],[ Received by dropbox]]/Table1[[#This Row],[Ballots Returned]]</f>
        <v>0.498920280727011</v>
      </c>
      <c r="AC454" s="54">
        <f>Table1[[#This Row],[Received by mail]]/Table1[[#This Row],[Ballots Returned]]</f>
        <v>0.5003599064243297</v>
      </c>
      <c r="AD454" s="54">
        <f>Table1[[#This Row],[ Received by Email or Fax]]/Table1[[#This Row],[Ballots Returned]]</f>
        <v>7.1981284865934854E-4</v>
      </c>
    </row>
    <row r="455" spans="1:30">
      <c r="A455" s="8" t="s">
        <v>129</v>
      </c>
      <c r="B455" s="19">
        <v>45139</v>
      </c>
      <c r="C455" s="8" t="s">
        <v>220</v>
      </c>
      <c r="D455" s="10">
        <v>2023</v>
      </c>
      <c r="E455" s="8">
        <v>375</v>
      </c>
      <c r="F455" s="8">
        <v>42</v>
      </c>
      <c r="G455" s="8">
        <v>2356</v>
      </c>
      <c r="H455" s="8">
        <v>387</v>
      </c>
      <c r="I455" s="8">
        <v>126</v>
      </c>
      <c r="J455" s="8">
        <v>121</v>
      </c>
      <c r="K455" s="8">
        <v>0</v>
      </c>
      <c r="L455" s="8">
        <v>0</v>
      </c>
      <c r="M455" s="8">
        <v>5</v>
      </c>
      <c r="N455" s="8">
        <v>0</v>
      </c>
      <c r="O455" s="8">
        <v>0</v>
      </c>
      <c r="P455" s="8">
        <v>5</v>
      </c>
      <c r="Q455" s="45">
        <f t="shared" si="17"/>
        <v>3.968253968253968E-2</v>
      </c>
      <c r="R455" s="45">
        <f>Table1[[#This Row],[Ballots Rejected - Late Postmark]]/Table1[[#This Row],[Ballots Rejected]]</f>
        <v>1</v>
      </c>
      <c r="S455" s="8">
        <v>0</v>
      </c>
      <c r="T455" s="8">
        <v>0</v>
      </c>
      <c r="U455" s="8">
        <v>126</v>
      </c>
      <c r="V455" s="8">
        <v>121</v>
      </c>
      <c r="W455" s="8">
        <v>5</v>
      </c>
      <c r="X455" s="8">
        <v>383</v>
      </c>
      <c r="Y455">
        <v>12</v>
      </c>
      <c r="Z455">
        <v>114</v>
      </c>
      <c r="AA455" s="4">
        <v>0</v>
      </c>
      <c r="AB455" s="54">
        <f>Table1[[#This Row],[ Received by dropbox]]/Table1[[#This Row],[Ballots Returned]]</f>
        <v>9.5238095238095233E-2</v>
      </c>
      <c r="AC455" s="54">
        <f>Table1[[#This Row],[Received by mail]]/Table1[[#This Row],[Ballots Returned]]</f>
        <v>0.90476190476190477</v>
      </c>
      <c r="AD455" s="54">
        <f>Table1[[#This Row],[ Received by Email or Fax]]/Table1[[#This Row],[Ballots Returned]]</f>
        <v>0</v>
      </c>
    </row>
    <row r="456" spans="1:30">
      <c r="A456" s="8" t="s">
        <v>131</v>
      </c>
      <c r="B456" s="19">
        <v>45139</v>
      </c>
      <c r="C456" s="8" t="s">
        <v>220</v>
      </c>
      <c r="D456" s="10">
        <v>2023</v>
      </c>
      <c r="E456" s="8">
        <v>1381747</v>
      </c>
      <c r="F456" s="8">
        <v>137583</v>
      </c>
      <c r="G456" s="8">
        <v>1246187</v>
      </c>
      <c r="H456" s="8">
        <v>1396262</v>
      </c>
      <c r="I456" s="8">
        <v>424954</v>
      </c>
      <c r="J456" s="8">
        <v>417972</v>
      </c>
      <c r="K456" s="8">
        <v>0</v>
      </c>
      <c r="L456" s="8">
        <v>0</v>
      </c>
      <c r="M456" s="8">
        <v>6982</v>
      </c>
      <c r="N456" s="8">
        <v>982</v>
      </c>
      <c r="O456" s="8">
        <v>1292</v>
      </c>
      <c r="P456" s="8">
        <v>4685</v>
      </c>
      <c r="Q456" s="45">
        <f t="shared" si="17"/>
        <v>1.1024722675866093E-2</v>
      </c>
      <c r="R456" s="45">
        <f>Table1[[#This Row],[Ballots Rejected - Late Postmark]]/Table1[[#This Row],[Ballots Rejected]]</f>
        <v>0.67101117158407331</v>
      </c>
      <c r="S456" s="8">
        <v>0</v>
      </c>
      <c r="T456" s="8">
        <v>23</v>
      </c>
      <c r="U456" s="8">
        <v>421907</v>
      </c>
      <c r="V456" s="8">
        <v>414963</v>
      </c>
      <c r="W456" s="8">
        <v>6944</v>
      </c>
      <c r="X456" s="8">
        <v>1366395</v>
      </c>
      <c r="Y456">
        <v>200672</v>
      </c>
      <c r="Z456">
        <v>223181</v>
      </c>
      <c r="AA456" s="4">
        <v>1101</v>
      </c>
      <c r="AB456" s="54">
        <f>Table1[[#This Row],[ Received by dropbox]]/Table1[[#This Row],[Ballots Returned]]</f>
        <v>0.47222052269186782</v>
      </c>
      <c r="AC456" s="54">
        <f>Table1[[#This Row],[Received by mail]]/Table1[[#This Row],[Ballots Returned]]</f>
        <v>0.52518860864940675</v>
      </c>
      <c r="AD456" s="54">
        <f>Table1[[#This Row],[ Received by Email or Fax]]/Table1[[#This Row],[Ballots Returned]]</f>
        <v>2.590868658725415E-3</v>
      </c>
    </row>
    <row r="457" spans="1:30">
      <c r="A457" s="8" t="s">
        <v>133</v>
      </c>
      <c r="B457" s="19">
        <v>45139</v>
      </c>
      <c r="C457" s="8" t="s">
        <v>220</v>
      </c>
      <c r="D457" s="10">
        <v>2023</v>
      </c>
      <c r="E457" s="8">
        <v>163246</v>
      </c>
      <c r="F457" s="8">
        <v>17600</v>
      </c>
      <c r="G457" s="8">
        <v>147669</v>
      </c>
      <c r="H457" s="8">
        <v>166124</v>
      </c>
      <c r="I457" s="8">
        <v>46588</v>
      </c>
      <c r="J457" s="8">
        <v>45922</v>
      </c>
      <c r="K457" s="8">
        <v>19</v>
      </c>
      <c r="L457" s="8">
        <v>0</v>
      </c>
      <c r="M457" s="8">
        <v>646</v>
      </c>
      <c r="N457" s="8">
        <v>137</v>
      </c>
      <c r="O457" s="8">
        <v>220</v>
      </c>
      <c r="P457" s="8">
        <v>254</v>
      </c>
      <c r="Q457" s="45">
        <f t="shared" si="17"/>
        <v>5.4520477376148362E-3</v>
      </c>
      <c r="R457" s="45">
        <f>Table1[[#This Row],[Ballots Rejected - Late Postmark]]/Table1[[#This Row],[Ballots Rejected]]</f>
        <v>0.39318885448916407</v>
      </c>
      <c r="S457" s="8">
        <v>0</v>
      </c>
      <c r="T457" s="8">
        <v>35</v>
      </c>
      <c r="U457" s="8">
        <v>46166</v>
      </c>
      <c r="V457" s="8">
        <v>45511</v>
      </c>
      <c r="W457" s="8">
        <v>635</v>
      </c>
      <c r="X457" s="8">
        <v>156170</v>
      </c>
      <c r="Y457">
        <v>27322</v>
      </c>
      <c r="Z457">
        <v>19190</v>
      </c>
      <c r="AA457" s="4">
        <v>76</v>
      </c>
      <c r="AB457" s="54">
        <f>Table1[[#This Row],[ Received by dropbox]]/Table1[[#This Row],[Ballots Returned]]</f>
        <v>0.58646003262642743</v>
      </c>
      <c r="AC457" s="54">
        <f>Table1[[#This Row],[Received by mail]]/Table1[[#This Row],[Ballots Returned]]</f>
        <v>0.41190864600326266</v>
      </c>
      <c r="AD457" s="54">
        <f>Table1[[#This Row],[ Received by Email or Fax]]/Table1[[#This Row],[Ballots Returned]]</f>
        <v>1.6313213703099511E-3</v>
      </c>
    </row>
    <row r="458" spans="1:30">
      <c r="A458" s="8" t="s">
        <v>135</v>
      </c>
      <c r="B458" s="19">
        <v>45139</v>
      </c>
      <c r="C458" s="8" t="s">
        <v>220</v>
      </c>
      <c r="D458" s="10">
        <v>2023</v>
      </c>
      <c r="E458" s="8">
        <v>7565</v>
      </c>
      <c r="F458" s="8">
        <v>452</v>
      </c>
      <c r="G458" s="8">
        <v>9136</v>
      </c>
      <c r="H458" s="8">
        <v>7610</v>
      </c>
      <c r="I458" s="8">
        <v>2686</v>
      </c>
      <c r="J458" s="8">
        <v>2607</v>
      </c>
      <c r="K458" s="8">
        <v>2</v>
      </c>
      <c r="L458" s="8">
        <v>2</v>
      </c>
      <c r="M458" s="8">
        <v>77</v>
      </c>
      <c r="N458" s="8">
        <v>31</v>
      </c>
      <c r="O458" s="8">
        <v>26</v>
      </c>
      <c r="P458" s="8">
        <v>20</v>
      </c>
      <c r="Q458" s="45">
        <f t="shared" si="17"/>
        <v>7.446016381236039E-3</v>
      </c>
      <c r="R458" s="45">
        <f>Table1[[#This Row],[Ballots Rejected - Late Postmark]]/Table1[[#This Row],[Ballots Rejected]]</f>
        <v>0.25974025974025972</v>
      </c>
      <c r="S458" s="8">
        <v>0</v>
      </c>
      <c r="T458" s="8">
        <v>0</v>
      </c>
      <c r="U458" s="8">
        <v>2683</v>
      </c>
      <c r="V458" s="8">
        <v>2604</v>
      </c>
      <c r="W458" s="8">
        <v>77</v>
      </c>
      <c r="X458" s="8">
        <v>7574</v>
      </c>
      <c r="Y458">
        <v>1543</v>
      </c>
      <c r="Z458">
        <v>1140</v>
      </c>
      <c r="AA458" s="4">
        <v>3</v>
      </c>
      <c r="AB458" s="54">
        <f>Table1[[#This Row],[ Received by dropbox]]/Table1[[#This Row],[Ballots Returned]]</f>
        <v>0.57446016381236042</v>
      </c>
      <c r="AC458" s="54">
        <f>Table1[[#This Row],[Received by mail]]/Table1[[#This Row],[Ballots Returned]]</f>
        <v>0.4244229337304542</v>
      </c>
      <c r="AD458" s="54">
        <f>Table1[[#This Row],[ Received by Email or Fax]]/Table1[[#This Row],[Ballots Returned]]</f>
        <v>1.1169024571854058E-3</v>
      </c>
    </row>
    <row r="459" spans="1:30">
      <c r="A459" s="8" t="s">
        <v>137</v>
      </c>
      <c r="B459" s="19">
        <v>45139</v>
      </c>
      <c r="C459" s="8" t="s">
        <v>220</v>
      </c>
      <c r="D459" s="10">
        <v>2023</v>
      </c>
      <c r="E459" s="8">
        <v>7883</v>
      </c>
      <c r="F459" s="8">
        <v>740</v>
      </c>
      <c r="G459" s="8">
        <v>9166</v>
      </c>
      <c r="H459" s="8">
        <v>7986</v>
      </c>
      <c r="I459" s="8">
        <v>2911</v>
      </c>
      <c r="J459" s="8">
        <v>2865</v>
      </c>
      <c r="K459" s="8">
        <v>0</v>
      </c>
      <c r="L459" s="8">
        <v>0</v>
      </c>
      <c r="M459" s="8">
        <v>46</v>
      </c>
      <c r="N459" s="8">
        <v>8</v>
      </c>
      <c r="O459" s="8">
        <v>5</v>
      </c>
      <c r="P459" s="8">
        <v>25</v>
      </c>
      <c r="Q459" s="45">
        <f t="shared" si="17"/>
        <v>8.5881140501545862E-3</v>
      </c>
      <c r="R459" s="45">
        <f>Table1[[#This Row],[Ballots Rejected - Late Postmark]]/Table1[[#This Row],[Ballots Rejected]]</f>
        <v>0.54347826086956519</v>
      </c>
      <c r="S459" s="8">
        <v>0</v>
      </c>
      <c r="T459" s="8">
        <v>8</v>
      </c>
      <c r="U459" s="8">
        <v>2905</v>
      </c>
      <c r="V459" s="8">
        <v>2859</v>
      </c>
      <c r="W459" s="8">
        <v>46</v>
      </c>
      <c r="X459" s="8">
        <v>7911</v>
      </c>
      <c r="Y459">
        <v>1754</v>
      </c>
      <c r="Z459">
        <v>1157</v>
      </c>
      <c r="AA459" s="4">
        <v>0</v>
      </c>
      <c r="AB459" s="54">
        <f>Table1[[#This Row],[ Received by dropbox]]/Table1[[#This Row],[Ballots Returned]]</f>
        <v>0.60254208175884572</v>
      </c>
      <c r="AC459" s="54">
        <f>Table1[[#This Row],[Received by mail]]/Table1[[#This Row],[Ballots Returned]]</f>
        <v>0.39745791824115423</v>
      </c>
      <c r="AD459" s="54">
        <f>Table1[[#This Row],[ Received by Email or Fax]]/Table1[[#This Row],[Ballots Returned]]</f>
        <v>0</v>
      </c>
    </row>
    <row r="460" spans="1:30">
      <c r="A460" s="8" t="s">
        <v>139</v>
      </c>
      <c r="B460" s="19">
        <v>45139</v>
      </c>
      <c r="C460" s="8" t="s">
        <v>220</v>
      </c>
      <c r="D460" s="10">
        <v>2023</v>
      </c>
      <c r="E460" s="8">
        <v>35132</v>
      </c>
      <c r="F460" s="8">
        <v>2785</v>
      </c>
      <c r="G460" s="8">
        <v>34370</v>
      </c>
      <c r="H460" s="8">
        <v>35414</v>
      </c>
      <c r="I460" s="8">
        <v>9110</v>
      </c>
      <c r="J460" s="8">
        <v>8957</v>
      </c>
      <c r="K460" s="8">
        <v>0</v>
      </c>
      <c r="L460" s="8">
        <v>0</v>
      </c>
      <c r="M460" s="8">
        <v>153</v>
      </c>
      <c r="N460" s="8">
        <v>15</v>
      </c>
      <c r="O460" s="8">
        <v>20</v>
      </c>
      <c r="P460" s="8">
        <v>118</v>
      </c>
      <c r="Q460" s="45">
        <f t="shared" si="17"/>
        <v>1.2952799121844128E-2</v>
      </c>
      <c r="R460" s="45">
        <f>Table1[[#This Row],[Ballots Rejected - Late Postmark]]/Table1[[#This Row],[Ballots Rejected]]</f>
        <v>0.77124183006535951</v>
      </c>
      <c r="S460" s="8">
        <v>0</v>
      </c>
      <c r="T460" s="8">
        <v>0</v>
      </c>
      <c r="U460" s="8">
        <v>9087</v>
      </c>
      <c r="V460" s="8">
        <v>8934</v>
      </c>
      <c r="W460" s="8">
        <v>153</v>
      </c>
      <c r="X460" s="8">
        <v>35028</v>
      </c>
      <c r="Y460">
        <v>3859</v>
      </c>
      <c r="Z460">
        <v>5245</v>
      </c>
      <c r="AA460" s="4">
        <v>6</v>
      </c>
      <c r="AB460" s="54">
        <f>Table1[[#This Row],[ Received by dropbox]]/Table1[[#This Row],[Ballots Returned]]</f>
        <v>0.42360043907793632</v>
      </c>
      <c r="AC460" s="54">
        <f>Table1[[#This Row],[Received by mail]]/Table1[[#This Row],[Ballots Returned]]</f>
        <v>0.57574094401756315</v>
      </c>
      <c r="AD460" s="54">
        <f>Table1[[#This Row],[ Received by Email or Fax]]/Table1[[#This Row],[Ballots Returned]]</f>
        <v>6.5861690450054889E-4</v>
      </c>
    </row>
    <row r="461" spans="1:30">
      <c r="A461" s="8" t="s">
        <v>141</v>
      </c>
      <c r="B461" s="19">
        <v>45139</v>
      </c>
      <c r="C461" s="8" t="s">
        <v>220</v>
      </c>
      <c r="D461" s="10">
        <v>2023</v>
      </c>
      <c r="E461" s="8">
        <v>2523</v>
      </c>
      <c r="F461" s="8">
        <v>156</v>
      </c>
      <c r="G461" s="8">
        <v>4390</v>
      </c>
      <c r="H461" s="8">
        <v>2539</v>
      </c>
      <c r="I461" s="8">
        <v>866</v>
      </c>
      <c r="J461" s="8">
        <v>850</v>
      </c>
      <c r="K461" s="8">
        <v>3</v>
      </c>
      <c r="L461" s="8">
        <v>0</v>
      </c>
      <c r="M461" s="8">
        <v>13</v>
      </c>
      <c r="N461" s="8">
        <v>1</v>
      </c>
      <c r="O461" s="8">
        <v>2</v>
      </c>
      <c r="P461" s="8">
        <v>10</v>
      </c>
      <c r="Q461" s="45">
        <f t="shared" si="17"/>
        <v>1.1547344110854504E-2</v>
      </c>
      <c r="R461" s="45">
        <f>Table1[[#This Row],[Ballots Rejected - Late Postmark]]/Table1[[#This Row],[Ballots Rejected]]</f>
        <v>0.76923076923076927</v>
      </c>
      <c r="S461" s="8">
        <v>0</v>
      </c>
      <c r="T461" s="8">
        <v>0</v>
      </c>
      <c r="U461" s="8">
        <v>865</v>
      </c>
      <c r="V461" s="8">
        <v>849</v>
      </c>
      <c r="W461" s="8">
        <v>13</v>
      </c>
      <c r="X461" s="8">
        <v>2515</v>
      </c>
      <c r="Y461">
        <v>131</v>
      </c>
      <c r="Z461">
        <v>735</v>
      </c>
      <c r="AA461" s="4">
        <v>0</v>
      </c>
      <c r="AB461" s="54">
        <f>Table1[[#This Row],[ Received by dropbox]]/Table1[[#This Row],[Ballots Returned]]</f>
        <v>0.151270207852194</v>
      </c>
      <c r="AC461" s="54">
        <f>Table1[[#This Row],[Received by mail]]/Table1[[#This Row],[Ballots Returned]]</f>
        <v>0.84872979214780597</v>
      </c>
      <c r="AD461" s="54">
        <f>Table1[[#This Row],[ Received by Email or Fax]]/Table1[[#This Row],[Ballots Returned]]</f>
        <v>0</v>
      </c>
    </row>
    <row r="462" spans="1:30">
      <c r="A462" s="8" t="s">
        <v>143</v>
      </c>
      <c r="B462" s="19">
        <v>45139</v>
      </c>
      <c r="C462" s="8" t="s">
        <v>220</v>
      </c>
      <c r="D462" s="10">
        <v>2023</v>
      </c>
      <c r="E462" s="8">
        <v>23027</v>
      </c>
      <c r="F462" s="8">
        <v>2048</v>
      </c>
      <c r="G462" s="8">
        <v>23002</v>
      </c>
      <c r="H462" s="8">
        <v>23220</v>
      </c>
      <c r="I462" s="8">
        <v>6901</v>
      </c>
      <c r="J462" s="8">
        <v>6790</v>
      </c>
      <c r="K462" s="8">
        <v>8</v>
      </c>
      <c r="L462" s="8">
        <v>0</v>
      </c>
      <c r="M462" s="8">
        <v>103</v>
      </c>
      <c r="N462" s="8">
        <v>11</v>
      </c>
      <c r="O462" s="8">
        <v>46</v>
      </c>
      <c r="P462" s="8">
        <v>34</v>
      </c>
      <c r="Q462" s="45">
        <f t="shared" si="17"/>
        <v>4.9268221996812056E-3</v>
      </c>
      <c r="R462" s="45">
        <f>Table1[[#This Row],[Ballots Rejected - Late Postmark]]/Table1[[#This Row],[Ballots Rejected]]</f>
        <v>0.3300970873786408</v>
      </c>
      <c r="S462" s="8">
        <v>0</v>
      </c>
      <c r="T462" s="8">
        <v>12</v>
      </c>
      <c r="U462" s="8">
        <v>6881</v>
      </c>
      <c r="V462" s="8">
        <v>6772</v>
      </c>
      <c r="W462" s="8">
        <v>101</v>
      </c>
      <c r="X462" s="8">
        <v>22944</v>
      </c>
      <c r="Y462">
        <v>2745</v>
      </c>
      <c r="Z462">
        <v>4152</v>
      </c>
      <c r="AA462" s="4">
        <v>4</v>
      </c>
      <c r="AB462" s="54">
        <f>Table1[[#This Row],[ Received by dropbox]]/Table1[[#This Row],[Ballots Returned]]</f>
        <v>0.39776843935661499</v>
      </c>
      <c r="AC462" s="54">
        <f>Table1[[#This Row],[Received by mail]]/Table1[[#This Row],[Ballots Returned]]</f>
        <v>0.60165193450224608</v>
      </c>
      <c r="AD462" s="54">
        <f>Table1[[#This Row],[ Received by Email or Fax]]/Table1[[#This Row],[Ballots Returned]]</f>
        <v>5.7962614113896539E-4</v>
      </c>
    </row>
    <row r="463" spans="1:30">
      <c r="A463" s="8" t="s">
        <v>145</v>
      </c>
      <c r="B463" s="19">
        <v>45139</v>
      </c>
      <c r="C463" s="8" t="s">
        <v>220</v>
      </c>
      <c r="D463" s="10">
        <v>2023</v>
      </c>
      <c r="E463" s="8">
        <v>10456</v>
      </c>
      <c r="F463" s="8">
        <v>570</v>
      </c>
      <c r="G463" s="8">
        <v>11909</v>
      </c>
      <c r="H463" s="8">
        <v>10599</v>
      </c>
      <c r="I463" s="8">
        <v>3958</v>
      </c>
      <c r="J463" s="8">
        <v>3831</v>
      </c>
      <c r="K463" s="8">
        <v>3</v>
      </c>
      <c r="L463" s="8">
        <v>0</v>
      </c>
      <c r="M463" s="8">
        <v>123</v>
      </c>
      <c r="N463" s="8">
        <v>9</v>
      </c>
      <c r="O463" s="8">
        <v>24</v>
      </c>
      <c r="P463" s="8">
        <v>87</v>
      </c>
      <c r="Q463" s="45">
        <f t="shared" si="17"/>
        <v>2.1980798383021728E-2</v>
      </c>
      <c r="R463" s="45">
        <f>Table1[[#This Row],[Ballots Rejected - Late Postmark]]/Table1[[#This Row],[Ballots Rejected]]</f>
        <v>0.70731707317073167</v>
      </c>
      <c r="S463" s="8">
        <v>0</v>
      </c>
      <c r="T463" s="8">
        <v>3</v>
      </c>
      <c r="U463" s="8">
        <v>3950</v>
      </c>
      <c r="V463" s="8">
        <v>3823</v>
      </c>
      <c r="W463" s="8">
        <v>123</v>
      </c>
      <c r="X463" s="8">
        <v>10460</v>
      </c>
      <c r="Y463">
        <v>988</v>
      </c>
      <c r="Z463">
        <v>2970</v>
      </c>
      <c r="AA463" s="4">
        <v>0</v>
      </c>
      <c r="AB463" s="54">
        <f>Table1[[#This Row],[ Received by dropbox]]/Table1[[#This Row],[Ballots Returned]]</f>
        <v>0.24962102071753411</v>
      </c>
      <c r="AC463" s="54">
        <f>Table1[[#This Row],[Received by mail]]/Table1[[#This Row],[Ballots Returned]]</f>
        <v>0.75037897928246589</v>
      </c>
      <c r="AD463" s="54">
        <f>Table1[[#This Row],[ Received by Email or Fax]]/Table1[[#This Row],[Ballots Returned]]</f>
        <v>0</v>
      </c>
    </row>
    <row r="464" spans="1:30">
      <c r="A464" s="8" t="s">
        <v>147</v>
      </c>
      <c r="B464" s="19">
        <v>45139</v>
      </c>
      <c r="C464" s="8" t="s">
        <v>220</v>
      </c>
      <c r="D464" s="10">
        <v>2023</v>
      </c>
      <c r="E464" s="8">
        <v>10909</v>
      </c>
      <c r="F464" s="8">
        <v>1125</v>
      </c>
      <c r="G464" s="8">
        <v>11807</v>
      </c>
      <c r="H464" s="8">
        <v>10987</v>
      </c>
      <c r="I464" s="8">
        <v>5594</v>
      </c>
      <c r="J464" s="8">
        <v>5537</v>
      </c>
      <c r="K464" s="8">
        <v>0</v>
      </c>
      <c r="L464" s="8">
        <v>0</v>
      </c>
      <c r="M464" s="8">
        <v>57</v>
      </c>
      <c r="N464" s="8">
        <v>10</v>
      </c>
      <c r="O464" s="8">
        <v>18</v>
      </c>
      <c r="P464" s="8">
        <v>28</v>
      </c>
      <c r="Q464" s="45">
        <f t="shared" si="17"/>
        <v>5.0053628888094386E-3</v>
      </c>
      <c r="R464" s="45">
        <f>Table1[[#This Row],[Ballots Rejected - Late Postmark]]/Table1[[#This Row],[Ballots Rejected]]</f>
        <v>0.49122807017543857</v>
      </c>
      <c r="S464" s="8">
        <v>0</v>
      </c>
      <c r="T464" s="8">
        <v>1</v>
      </c>
      <c r="U464" s="8">
        <v>5576</v>
      </c>
      <c r="V464" s="8">
        <v>5519</v>
      </c>
      <c r="W464" s="8">
        <v>57</v>
      </c>
      <c r="X464" s="8">
        <v>10829</v>
      </c>
      <c r="Y464">
        <v>1762</v>
      </c>
      <c r="Z464">
        <v>3832</v>
      </c>
      <c r="AA464" s="4">
        <v>0</v>
      </c>
      <c r="AB464" s="54">
        <f>Table1[[#This Row],[ Received by dropbox]]/Table1[[#This Row],[Ballots Returned]]</f>
        <v>0.31498033607436537</v>
      </c>
      <c r="AC464" s="54">
        <f>Table1[[#This Row],[Received by mail]]/Table1[[#This Row],[Ballots Returned]]</f>
        <v>0.68501966392563463</v>
      </c>
      <c r="AD464" s="54">
        <f>Table1[[#This Row],[ Received by Email or Fax]]/Table1[[#This Row],[Ballots Returned]]</f>
        <v>0</v>
      </c>
    </row>
    <row r="465" spans="1:30">
      <c r="A465" s="8" t="s">
        <v>149</v>
      </c>
      <c r="B465" s="19">
        <v>45139</v>
      </c>
      <c r="C465" s="8" t="s">
        <v>220</v>
      </c>
      <c r="D465" s="10">
        <v>2023</v>
      </c>
      <c r="E465" s="8">
        <v>7124</v>
      </c>
      <c r="F465" s="8">
        <v>333</v>
      </c>
      <c r="G465" s="8">
        <v>8814</v>
      </c>
      <c r="H465" s="8">
        <v>7257</v>
      </c>
      <c r="I465" s="8">
        <v>2551</v>
      </c>
      <c r="J465" s="8">
        <v>2520</v>
      </c>
      <c r="K465" s="8">
        <v>0</v>
      </c>
      <c r="L465" s="8">
        <v>0</v>
      </c>
      <c r="M465" s="8">
        <v>31</v>
      </c>
      <c r="N465" s="8">
        <v>5</v>
      </c>
      <c r="O465" s="8">
        <v>9</v>
      </c>
      <c r="P465" s="8">
        <v>17</v>
      </c>
      <c r="Q465" s="45">
        <f t="shared" si="17"/>
        <v>6.6640533124264992E-3</v>
      </c>
      <c r="R465" s="45">
        <f>Table1[[#This Row],[Ballots Rejected - Late Postmark]]/Table1[[#This Row],[Ballots Rejected]]</f>
        <v>0.54838709677419351</v>
      </c>
      <c r="S465" s="8">
        <v>0</v>
      </c>
      <c r="T465" s="8">
        <v>0</v>
      </c>
      <c r="U465" s="8">
        <v>2543</v>
      </c>
      <c r="V465" s="8">
        <v>2512</v>
      </c>
      <c r="W465" s="8">
        <v>31</v>
      </c>
      <c r="X465" s="8">
        <v>7144</v>
      </c>
      <c r="Y465">
        <v>675</v>
      </c>
      <c r="Z465">
        <v>1875</v>
      </c>
      <c r="AA465" s="4">
        <v>1</v>
      </c>
      <c r="AB465" s="54">
        <f>Table1[[#This Row],[ Received by dropbox]]/Table1[[#This Row],[Ballots Returned]]</f>
        <v>0.26460211681693452</v>
      </c>
      <c r="AC465" s="54">
        <f>Table1[[#This Row],[Received by mail]]/Table1[[#This Row],[Ballots Returned]]</f>
        <v>0.73500588004704037</v>
      </c>
      <c r="AD465" s="54">
        <f>Table1[[#This Row],[ Received by Email or Fax]]/Table1[[#This Row],[Ballots Returned]]</f>
        <v>3.920031360250882E-4</v>
      </c>
    </row>
    <row r="466" spans="1:30">
      <c r="A466" s="8" t="s">
        <v>151</v>
      </c>
      <c r="B466" s="19">
        <v>45139</v>
      </c>
      <c r="C466" s="8" t="s">
        <v>220</v>
      </c>
      <c r="D466" s="10">
        <v>2023</v>
      </c>
      <c r="E466" s="8">
        <v>413143</v>
      </c>
      <c r="F466" s="8">
        <v>43255</v>
      </c>
      <c r="G466" s="8">
        <v>371911</v>
      </c>
      <c r="H466" s="8">
        <v>421588</v>
      </c>
      <c r="I466" s="8">
        <v>103697</v>
      </c>
      <c r="J466" s="8">
        <v>102421</v>
      </c>
      <c r="K466" s="8">
        <v>0</v>
      </c>
      <c r="L466" s="8">
        <v>0</v>
      </c>
      <c r="M466" s="8">
        <v>1276</v>
      </c>
      <c r="N466" s="8">
        <v>81</v>
      </c>
      <c r="O466" s="8">
        <v>171</v>
      </c>
      <c r="P466" s="8">
        <v>1012</v>
      </c>
      <c r="Q466" s="45">
        <f t="shared" si="17"/>
        <v>9.7592022912909721E-3</v>
      </c>
      <c r="R466" s="45">
        <f>Table1[[#This Row],[Ballots Rejected - Late Postmark]]/Table1[[#This Row],[Ballots Rejected]]</f>
        <v>0.7931034482758621</v>
      </c>
      <c r="S466" s="8">
        <v>0</v>
      </c>
      <c r="T466" s="8">
        <v>12</v>
      </c>
      <c r="U466" s="8">
        <v>103022</v>
      </c>
      <c r="V466" s="8">
        <v>101747</v>
      </c>
      <c r="W466" s="8">
        <v>1275</v>
      </c>
      <c r="X466" s="8">
        <v>412803</v>
      </c>
      <c r="Y466">
        <v>51785</v>
      </c>
      <c r="Z466">
        <v>51826</v>
      </c>
      <c r="AA466" s="4">
        <v>86</v>
      </c>
      <c r="AB466" s="54">
        <f>Table1[[#This Row],[ Received by dropbox]]/Table1[[#This Row],[Ballots Returned]]</f>
        <v>0.49938763898666305</v>
      </c>
      <c r="AC466" s="54">
        <f>Table1[[#This Row],[Received by mail]]/Table1[[#This Row],[Ballots Returned]]</f>
        <v>0.49978302168818772</v>
      </c>
      <c r="AD466" s="54">
        <f>Table1[[#This Row],[ Received by Email or Fax]]/Table1[[#This Row],[Ballots Returned]]</f>
        <v>8.2933932514923285E-4</v>
      </c>
    </row>
    <row r="467" spans="1:30">
      <c r="A467" s="8" t="s">
        <v>153</v>
      </c>
      <c r="B467" s="19">
        <v>45139</v>
      </c>
      <c r="C467" s="8" t="s">
        <v>220</v>
      </c>
      <c r="D467" s="10">
        <v>2023</v>
      </c>
      <c r="E467" s="8">
        <v>9650</v>
      </c>
      <c r="F467" s="8">
        <v>540</v>
      </c>
      <c r="G467" s="8">
        <v>11133</v>
      </c>
      <c r="H467" s="8">
        <v>9778</v>
      </c>
      <c r="I467" s="8">
        <v>4416</v>
      </c>
      <c r="J467" s="8">
        <v>4356</v>
      </c>
      <c r="K467" s="8">
        <v>0</v>
      </c>
      <c r="L467" s="8">
        <v>0</v>
      </c>
      <c r="M467" s="8">
        <v>60</v>
      </c>
      <c r="N467" s="8">
        <v>9</v>
      </c>
      <c r="O467" s="8">
        <v>16</v>
      </c>
      <c r="P467" s="8">
        <v>34</v>
      </c>
      <c r="Q467" s="45">
        <f t="shared" si="17"/>
        <v>7.6992753623188409E-3</v>
      </c>
      <c r="R467" s="45">
        <f>Table1[[#This Row],[Ballots Rejected - Late Postmark]]/Table1[[#This Row],[Ballots Rejected]]</f>
        <v>0.56666666666666665</v>
      </c>
      <c r="S467" s="8">
        <v>0</v>
      </c>
      <c r="T467" s="8">
        <v>1</v>
      </c>
      <c r="U467" s="8">
        <v>4400</v>
      </c>
      <c r="V467" s="8">
        <v>4340</v>
      </c>
      <c r="W467" s="8">
        <v>60</v>
      </c>
      <c r="X467" s="8">
        <v>9566</v>
      </c>
      <c r="Y467">
        <v>2010</v>
      </c>
      <c r="Z467">
        <v>2394</v>
      </c>
      <c r="AA467" s="4">
        <v>12</v>
      </c>
      <c r="AB467" s="54">
        <f>Table1[[#This Row],[ Received by dropbox]]/Table1[[#This Row],[Ballots Returned]]</f>
        <v>0.45516304347826086</v>
      </c>
      <c r="AC467" s="54">
        <f>Table1[[#This Row],[Received by mail]]/Table1[[#This Row],[Ballots Returned]]</f>
        <v>0.54211956521739135</v>
      </c>
      <c r="AD467" s="54">
        <f>Table1[[#This Row],[ Received by Email or Fax]]/Table1[[#This Row],[Ballots Returned]]</f>
        <v>2.717391304347826E-3</v>
      </c>
    </row>
    <row r="468" spans="1:30">
      <c r="A468" s="8" t="s">
        <v>155</v>
      </c>
      <c r="B468" s="19">
        <v>45139</v>
      </c>
      <c r="C468" s="8" t="s">
        <v>220</v>
      </c>
      <c r="D468" s="10">
        <v>2023</v>
      </c>
      <c r="E468" s="8">
        <v>57963</v>
      </c>
      <c r="F468" s="8">
        <v>4095</v>
      </c>
      <c r="G468" s="8">
        <v>55891</v>
      </c>
      <c r="H468" s="8">
        <v>58771</v>
      </c>
      <c r="I468" s="8">
        <v>14624</v>
      </c>
      <c r="J468" s="8">
        <v>14442</v>
      </c>
      <c r="K468" s="8">
        <v>0</v>
      </c>
      <c r="L468" s="8">
        <v>0</v>
      </c>
      <c r="M468" s="8">
        <v>182</v>
      </c>
      <c r="N468" s="8">
        <v>37</v>
      </c>
      <c r="O468" s="8">
        <v>53</v>
      </c>
      <c r="P468" s="8">
        <v>92</v>
      </c>
      <c r="Q468" s="45">
        <f t="shared" si="17"/>
        <v>6.2910284463894971E-3</v>
      </c>
      <c r="R468" s="45">
        <f>Table1[[#This Row],[Ballots Rejected - Late Postmark]]/Table1[[#This Row],[Ballots Rejected]]</f>
        <v>0.50549450549450547</v>
      </c>
      <c r="S468" s="8">
        <v>0</v>
      </c>
      <c r="T468" s="8">
        <v>0</v>
      </c>
      <c r="U468" s="8">
        <v>14529</v>
      </c>
      <c r="V468" s="8">
        <v>14347</v>
      </c>
      <c r="W468" s="8">
        <v>182</v>
      </c>
      <c r="X468" s="8">
        <v>57458</v>
      </c>
      <c r="Y468">
        <v>8669</v>
      </c>
      <c r="Z468">
        <v>5948</v>
      </c>
      <c r="AA468" s="4">
        <v>7</v>
      </c>
      <c r="AB468" s="54">
        <f>Table1[[#This Row],[ Received by dropbox]]/Table1[[#This Row],[Ballots Returned]]</f>
        <v>0.59279266958424504</v>
      </c>
      <c r="AC468" s="54">
        <f>Table1[[#This Row],[Received by mail]]/Table1[[#This Row],[Ballots Returned]]</f>
        <v>0.40672866520787748</v>
      </c>
      <c r="AD468" s="54">
        <f>Table1[[#This Row],[ Received by Email or Fax]]/Table1[[#This Row],[Ballots Returned]]</f>
        <v>4.7866520787746169E-4</v>
      </c>
    </row>
    <row r="469" spans="1:30">
      <c r="A469" s="8" t="s">
        <v>157</v>
      </c>
      <c r="B469" s="19">
        <v>45139</v>
      </c>
      <c r="C469" s="8" t="s">
        <v>220</v>
      </c>
      <c r="D469" s="10">
        <v>2023</v>
      </c>
      <c r="E469" s="8"/>
      <c r="F469" s="8"/>
      <c r="G469" s="8">
        <v>2023</v>
      </c>
      <c r="H469" s="8"/>
      <c r="I469" s="8"/>
      <c r="J469" s="8"/>
      <c r="K469" s="8"/>
      <c r="L469" s="8"/>
      <c r="M469" s="8"/>
      <c r="N469" s="8"/>
      <c r="O469" s="8"/>
      <c r="P469" s="8"/>
      <c r="Q469" s="45"/>
      <c r="R469" s="45" t="e">
        <f>Table1[[#This Row],[Ballots Rejected - Late Postmark]]/Table1[[#This Row],[Ballots Rejected]]</f>
        <v>#DIV/0!</v>
      </c>
      <c r="S469" s="8"/>
      <c r="T469" s="8"/>
      <c r="U469" s="8">
        <v>0</v>
      </c>
      <c r="V469" s="8">
        <v>0</v>
      </c>
      <c r="W469" s="8">
        <v>0</v>
      </c>
      <c r="X469" s="8">
        <v>0</v>
      </c>
      <c r="Z469">
        <v>0</v>
      </c>
      <c r="AA469" s="4">
        <v>0</v>
      </c>
      <c r="AB469" s="54" t="e">
        <f>Table1[[#This Row],[ Received by dropbox]]/Table1[[#This Row],[Ballots Returned]]</f>
        <v>#DIV/0!</v>
      </c>
      <c r="AC469" s="54" t="e">
        <f>Table1[[#This Row],[Received by mail]]/Table1[[#This Row],[Ballots Returned]]</f>
        <v>#DIV/0!</v>
      </c>
      <c r="AD469" s="54" t="e">
        <f>Table1[[#This Row],[ Received by Email or Fax]]/Table1[[#This Row],[Ballots Returned]]</f>
        <v>#DIV/0!</v>
      </c>
    </row>
    <row r="470" spans="1:30">
      <c r="A470" s="8" t="s">
        <v>159</v>
      </c>
      <c r="B470" s="19">
        <v>45139</v>
      </c>
      <c r="C470" s="8" t="s">
        <v>220</v>
      </c>
      <c r="D470" s="10">
        <v>2023</v>
      </c>
      <c r="E470" s="8">
        <v>513786</v>
      </c>
      <c r="F470" s="8">
        <v>46283</v>
      </c>
      <c r="G470" s="8">
        <v>469526</v>
      </c>
      <c r="H470" s="8">
        <v>521747</v>
      </c>
      <c r="I470" s="8">
        <v>138827</v>
      </c>
      <c r="J470" s="8">
        <v>136496</v>
      </c>
      <c r="K470" s="8">
        <v>0</v>
      </c>
      <c r="L470" s="8">
        <v>0</v>
      </c>
      <c r="M470" s="8">
        <v>2331</v>
      </c>
      <c r="N470" s="8">
        <v>65</v>
      </c>
      <c r="O470" s="8">
        <v>561</v>
      </c>
      <c r="P470" s="8">
        <v>1666</v>
      </c>
      <c r="Q470" s="45">
        <f>P470/I470</f>
        <v>1.200054744394102E-2</v>
      </c>
      <c r="R470" s="45">
        <f>Table1[[#This Row],[Ballots Rejected - Late Postmark]]/Table1[[#This Row],[Ballots Rejected]]</f>
        <v>0.71471471471471471</v>
      </c>
      <c r="S470" s="8">
        <v>0</v>
      </c>
      <c r="T470" s="8">
        <v>39</v>
      </c>
      <c r="U470" s="8">
        <v>138479</v>
      </c>
      <c r="V470" s="8">
        <v>136151</v>
      </c>
      <c r="W470" s="8">
        <v>2328</v>
      </c>
      <c r="X470" s="8">
        <v>514609</v>
      </c>
      <c r="Y470">
        <v>73441</v>
      </c>
      <c r="Z470">
        <v>65306</v>
      </c>
      <c r="AA470" s="4">
        <v>80</v>
      </c>
      <c r="AB470" s="54">
        <f>Table1[[#This Row],[ Received by dropbox]]/Table1[[#This Row],[Ballots Returned]]</f>
        <v>0.52901092726919119</v>
      </c>
      <c r="AC470" s="54">
        <f>Table1[[#This Row],[Received by mail]]/Table1[[#This Row],[Ballots Returned]]</f>
        <v>0.47041281595078765</v>
      </c>
      <c r="AD470" s="54">
        <f>Table1[[#This Row],[ Received by Email or Fax]]/Table1[[#This Row],[Ballots Returned]]</f>
        <v>5.7625678002117746E-4</v>
      </c>
    </row>
    <row r="471" spans="1:30">
      <c r="A471" s="8" t="s">
        <v>161</v>
      </c>
      <c r="B471" s="19">
        <v>45139</v>
      </c>
      <c r="C471" s="8" t="s">
        <v>220</v>
      </c>
      <c r="D471" s="10">
        <v>2023</v>
      </c>
      <c r="E471" s="8">
        <v>324895</v>
      </c>
      <c r="F471" s="8">
        <v>28432</v>
      </c>
      <c r="G471" s="8">
        <v>298486</v>
      </c>
      <c r="H471" s="8">
        <v>328852</v>
      </c>
      <c r="I471" s="8">
        <v>97485</v>
      </c>
      <c r="J471" s="8">
        <v>95979</v>
      </c>
      <c r="K471" s="8">
        <v>0</v>
      </c>
      <c r="L471" s="8">
        <v>0</v>
      </c>
      <c r="M471" s="8">
        <v>1506</v>
      </c>
      <c r="N471" s="8">
        <v>146</v>
      </c>
      <c r="O471" s="8">
        <v>431</v>
      </c>
      <c r="P471" s="8">
        <v>923</v>
      </c>
      <c r="Q471" s="45">
        <f>P471/I471</f>
        <v>9.4681233010206704E-3</v>
      </c>
      <c r="R471" s="45">
        <f>Table1[[#This Row],[Ballots Rejected - Late Postmark]]/Table1[[#This Row],[Ballots Rejected]]</f>
        <v>0.61288180610889775</v>
      </c>
      <c r="S471" s="8">
        <v>0</v>
      </c>
      <c r="T471" s="8">
        <v>6</v>
      </c>
      <c r="U471" s="8">
        <v>96783</v>
      </c>
      <c r="V471" s="8">
        <v>95284</v>
      </c>
      <c r="W471" s="8">
        <v>1499</v>
      </c>
      <c r="X471" s="8">
        <v>322817</v>
      </c>
      <c r="Y471">
        <v>35136</v>
      </c>
      <c r="Z471">
        <v>62303</v>
      </c>
      <c r="AA471" s="4">
        <v>46</v>
      </c>
      <c r="AB471" s="54">
        <f>Table1[[#This Row],[ Received by dropbox]]/Table1[[#This Row],[Ballots Returned]]</f>
        <v>0.3604246807201108</v>
      </c>
      <c r="AC471" s="54">
        <f>Table1[[#This Row],[Received by mail]]/Table1[[#This Row],[Ballots Returned]]</f>
        <v>0.63910345181309947</v>
      </c>
      <c r="AD471" s="54">
        <f>Table1[[#This Row],[ Received by Email or Fax]]/Table1[[#This Row],[Ballots Returned]]</f>
        <v>4.7186746678976255E-4</v>
      </c>
    </row>
    <row r="472" spans="1:30">
      <c r="A472" s="8" t="s">
        <v>163</v>
      </c>
      <c r="B472" s="19">
        <v>45139</v>
      </c>
      <c r="C472" s="8" t="s">
        <v>220</v>
      </c>
      <c r="D472" s="10">
        <v>2023</v>
      </c>
      <c r="E472" s="8">
        <v>9485</v>
      </c>
      <c r="F472" s="8">
        <v>735</v>
      </c>
      <c r="G472" s="8">
        <v>10773</v>
      </c>
      <c r="H472" s="8">
        <v>9571</v>
      </c>
      <c r="I472" s="8">
        <v>2555</v>
      </c>
      <c r="J472" s="8">
        <v>2509</v>
      </c>
      <c r="K472" s="8">
        <v>0</v>
      </c>
      <c r="L472" s="8">
        <v>0</v>
      </c>
      <c r="M472" s="8">
        <v>46</v>
      </c>
      <c r="N472" s="8">
        <v>6</v>
      </c>
      <c r="O472" s="8">
        <v>6</v>
      </c>
      <c r="P472" s="8">
        <v>34</v>
      </c>
      <c r="Q472" s="45">
        <f>P472/I472</f>
        <v>1.3307240704500978E-2</v>
      </c>
      <c r="R472" s="45">
        <f>Table1[[#This Row],[Ballots Rejected - Late Postmark]]/Table1[[#This Row],[Ballots Rejected]]</f>
        <v>0.73913043478260865</v>
      </c>
      <c r="S472" s="8">
        <v>0</v>
      </c>
      <c r="T472" s="8">
        <v>0</v>
      </c>
      <c r="U472" s="8">
        <v>2549</v>
      </c>
      <c r="V472" s="8">
        <v>2503</v>
      </c>
      <c r="W472" s="8">
        <v>46</v>
      </c>
      <c r="X472" s="8">
        <v>9494</v>
      </c>
      <c r="Y472">
        <v>571</v>
      </c>
      <c r="Z472">
        <v>1982</v>
      </c>
      <c r="AA472" s="4">
        <v>2</v>
      </c>
      <c r="AB472" s="54">
        <f>Table1[[#This Row],[ Received by dropbox]]/Table1[[#This Row],[Ballots Returned]]</f>
        <v>0.22348336594911938</v>
      </c>
      <c r="AC472" s="54">
        <f>Table1[[#This Row],[Received by mail]]/Table1[[#This Row],[Ballots Returned]]</f>
        <v>0.77573385518590998</v>
      </c>
      <c r="AD472" s="54">
        <f>Table1[[#This Row],[ Received by Email or Fax]]/Table1[[#This Row],[Ballots Returned]]</f>
        <v>7.8277886497064581E-4</v>
      </c>
    </row>
    <row r="473" spans="1:30">
      <c r="A473" s="8" t="s">
        <v>166</v>
      </c>
      <c r="B473" s="19">
        <v>45139</v>
      </c>
      <c r="C473" s="8" t="s">
        <v>220</v>
      </c>
      <c r="D473" s="10">
        <v>2023</v>
      </c>
      <c r="E473" s="8">
        <v>191908</v>
      </c>
      <c r="F473" s="8">
        <v>22225</v>
      </c>
      <c r="G473" s="8">
        <v>171706</v>
      </c>
      <c r="H473" s="8">
        <v>196674</v>
      </c>
      <c r="I473" s="8">
        <v>60071</v>
      </c>
      <c r="J473" s="8">
        <v>59289</v>
      </c>
      <c r="K473" s="8">
        <v>4</v>
      </c>
      <c r="L473" s="8">
        <v>0</v>
      </c>
      <c r="M473" s="8">
        <v>778</v>
      </c>
      <c r="N473" s="8">
        <v>66</v>
      </c>
      <c r="O473" s="8">
        <v>123</v>
      </c>
      <c r="P473" s="8">
        <v>550</v>
      </c>
      <c r="Q473" s="45">
        <f>P473/I473</f>
        <v>9.1558322651529023E-3</v>
      </c>
      <c r="R473" s="45">
        <f>Table1[[#This Row],[Ballots Rejected - Late Postmark]]/Table1[[#This Row],[Ballots Rejected]]</f>
        <v>0.70694087403598971</v>
      </c>
      <c r="S473" s="8">
        <v>0</v>
      </c>
      <c r="T473" s="8">
        <v>39</v>
      </c>
      <c r="U473" s="8">
        <v>59245</v>
      </c>
      <c r="V473" s="8">
        <v>58473</v>
      </c>
      <c r="W473" s="8">
        <v>768</v>
      </c>
      <c r="X473" s="8">
        <v>187469</v>
      </c>
      <c r="Y473">
        <v>36234</v>
      </c>
      <c r="Z473">
        <v>23785</v>
      </c>
      <c r="AA473" s="4">
        <v>52</v>
      </c>
      <c r="AB473" s="54">
        <f>Table1[[#This Row],[ Received by dropbox]]/Table1[[#This Row],[Ballots Returned]]</f>
        <v>0.60318622962827317</v>
      </c>
      <c r="AC473" s="54">
        <f>Table1[[#This Row],[Received by mail]]/Table1[[#This Row],[Ballots Returned]]</f>
        <v>0.39594812804847596</v>
      </c>
      <c r="AD473" s="54">
        <f>Table1[[#This Row],[ Received by Email or Fax]]/Table1[[#This Row],[Ballots Returned]]</f>
        <v>8.656423232508199E-4</v>
      </c>
    </row>
    <row r="474" spans="1:30">
      <c r="A474" s="8" t="s">
        <v>168</v>
      </c>
      <c r="B474" s="19">
        <v>45139</v>
      </c>
      <c r="C474" s="8" t="s">
        <v>220</v>
      </c>
      <c r="D474" s="10">
        <v>2023</v>
      </c>
      <c r="E474" s="8"/>
      <c r="F474" s="8"/>
      <c r="G474" s="8">
        <v>2023</v>
      </c>
      <c r="H474" s="8"/>
      <c r="I474" s="8"/>
      <c r="J474" s="8"/>
      <c r="K474" s="8"/>
      <c r="L474" s="8"/>
      <c r="M474" s="8"/>
      <c r="N474" s="8"/>
      <c r="O474" s="8"/>
      <c r="P474" s="8"/>
      <c r="Q474" s="45"/>
      <c r="R474" s="45" t="e">
        <f>Table1[[#This Row],[Ballots Rejected - Late Postmark]]/Table1[[#This Row],[Ballots Rejected]]</f>
        <v>#DIV/0!</v>
      </c>
      <c r="S474" s="8"/>
      <c r="T474" s="8"/>
      <c r="U474" s="8">
        <v>0</v>
      </c>
      <c r="V474" s="8">
        <v>0</v>
      </c>
      <c r="W474" s="8">
        <v>0</v>
      </c>
      <c r="X474" s="8">
        <v>0</v>
      </c>
      <c r="Z474">
        <v>0</v>
      </c>
      <c r="AA474" s="4">
        <v>0</v>
      </c>
      <c r="AB474" s="54" t="e">
        <f>Table1[[#This Row],[ Received by dropbox]]/Table1[[#This Row],[Ballots Returned]]</f>
        <v>#DIV/0!</v>
      </c>
      <c r="AC474" s="54" t="e">
        <f>Table1[[#This Row],[Received by mail]]/Table1[[#This Row],[Ballots Returned]]</f>
        <v>#DIV/0!</v>
      </c>
      <c r="AD474" s="54" t="e">
        <f>Table1[[#This Row],[ Received by Email or Fax]]/Table1[[#This Row],[Ballots Returned]]</f>
        <v>#DIV/0!</v>
      </c>
    </row>
    <row r="475" spans="1:30">
      <c r="A475" s="8" t="s">
        <v>170</v>
      </c>
      <c r="B475" s="19">
        <v>45139</v>
      </c>
      <c r="C475" s="8" t="s">
        <v>220</v>
      </c>
      <c r="D475" s="10">
        <v>2023</v>
      </c>
      <c r="E475" s="8">
        <v>24217</v>
      </c>
      <c r="F475" s="8">
        <v>1798</v>
      </c>
      <c r="G475" s="8">
        <v>24442</v>
      </c>
      <c r="H475" s="8">
        <v>24708</v>
      </c>
      <c r="I475" s="8">
        <v>8045</v>
      </c>
      <c r="J475" s="8">
        <v>7829</v>
      </c>
      <c r="K475" s="8">
        <v>8</v>
      </c>
      <c r="L475" s="8">
        <v>0</v>
      </c>
      <c r="M475" s="8">
        <v>208</v>
      </c>
      <c r="N475" s="8">
        <v>30</v>
      </c>
      <c r="O475" s="8">
        <v>61</v>
      </c>
      <c r="P475" s="8">
        <v>109</v>
      </c>
      <c r="Q475" s="45">
        <f>P475/I475</f>
        <v>1.3548788067122437E-2</v>
      </c>
      <c r="R475" s="45">
        <f>Table1[[#This Row],[Ballots Rejected - Late Postmark]]/Table1[[#This Row],[Ballots Rejected]]</f>
        <v>0.52403846153846156</v>
      </c>
      <c r="S475" s="8">
        <v>0</v>
      </c>
      <c r="T475" s="8">
        <v>8</v>
      </c>
      <c r="U475" s="8">
        <v>8015</v>
      </c>
      <c r="V475" s="8">
        <v>7800</v>
      </c>
      <c r="W475" s="8">
        <v>207</v>
      </c>
      <c r="X475" s="8">
        <v>24466</v>
      </c>
      <c r="Y475">
        <v>3965</v>
      </c>
      <c r="Z475">
        <v>4076</v>
      </c>
      <c r="AA475" s="4">
        <v>4</v>
      </c>
      <c r="AB475" s="54">
        <f>Table1[[#This Row],[ Received by dropbox]]/Table1[[#This Row],[Ballots Returned]]</f>
        <v>0.49285270354257305</v>
      </c>
      <c r="AC475" s="54">
        <f>Table1[[#This Row],[Received by mail]]/Table1[[#This Row],[Ballots Returned]]</f>
        <v>0.50665009322560595</v>
      </c>
      <c r="AD475" s="54">
        <f>Table1[[#This Row],[ Received by Email or Fax]]/Table1[[#This Row],[Ballots Returned]]</f>
        <v>4.9720323182100682E-4</v>
      </c>
    </row>
    <row r="476" spans="1:30">
      <c r="A476" s="8" t="s">
        <v>172</v>
      </c>
      <c r="B476" s="19">
        <v>45139</v>
      </c>
      <c r="C476" s="8" t="s">
        <v>220</v>
      </c>
      <c r="D476" s="10">
        <v>2023</v>
      </c>
      <c r="E476" s="8">
        <v>159755</v>
      </c>
      <c r="F476" s="8">
        <v>12571</v>
      </c>
      <c r="G476" s="8">
        <v>149207</v>
      </c>
      <c r="H476" s="8">
        <v>163412</v>
      </c>
      <c r="I476" s="8">
        <v>58433</v>
      </c>
      <c r="J476" s="8">
        <v>57786</v>
      </c>
      <c r="K476" s="8">
        <v>0</v>
      </c>
      <c r="L476" s="8">
        <v>0</v>
      </c>
      <c r="M476" s="8">
        <v>647</v>
      </c>
      <c r="N476" s="8">
        <v>40</v>
      </c>
      <c r="O476" s="8">
        <v>212</v>
      </c>
      <c r="P476" s="8">
        <v>388</v>
      </c>
      <c r="Q476" s="45">
        <f>P476/I476</f>
        <v>6.64008351445245E-3</v>
      </c>
      <c r="R476" s="45">
        <f>Table1[[#This Row],[Ballots Rejected - Late Postmark]]/Table1[[#This Row],[Ballots Rejected]]</f>
        <v>0.59969088098918089</v>
      </c>
      <c r="S476" s="8">
        <v>0</v>
      </c>
      <c r="T476" s="8">
        <v>7</v>
      </c>
      <c r="U476" s="8">
        <v>58173</v>
      </c>
      <c r="V476" s="8">
        <v>57527</v>
      </c>
      <c r="W476" s="8">
        <v>646</v>
      </c>
      <c r="X476" s="8">
        <v>160469</v>
      </c>
      <c r="Y476">
        <v>38595</v>
      </c>
      <c r="Z476">
        <v>19733</v>
      </c>
      <c r="AA476" s="4">
        <v>105</v>
      </c>
      <c r="AB476" s="54">
        <f>Table1[[#This Row],[ Received by dropbox]]/Table1[[#This Row],[Ballots Returned]]</f>
        <v>0.66050005989766059</v>
      </c>
      <c r="AC476" s="54">
        <f>Table1[[#This Row],[Received by mail]]/Table1[[#This Row],[Ballots Returned]]</f>
        <v>0.33770301028528399</v>
      </c>
      <c r="AD476" s="54">
        <f>Table1[[#This Row],[ Received by Email or Fax]]/Table1[[#This Row],[Ballots Returned]]</f>
        <v>1.796929817055431E-3</v>
      </c>
    </row>
    <row r="477" spans="1:30">
      <c r="A477" s="8" t="s">
        <v>174</v>
      </c>
      <c r="B477" s="19">
        <v>45139</v>
      </c>
      <c r="C477" s="8" t="s">
        <v>220</v>
      </c>
      <c r="D477" s="10">
        <v>2023</v>
      </c>
      <c r="E477" s="8">
        <v>12637</v>
      </c>
      <c r="F477" s="8">
        <v>3241</v>
      </c>
      <c r="G477" s="8">
        <v>11419</v>
      </c>
      <c r="H477" s="8">
        <v>13085</v>
      </c>
      <c r="I477" s="8">
        <v>3886</v>
      </c>
      <c r="J477" s="8">
        <v>3795</v>
      </c>
      <c r="K477" s="8">
        <v>0</v>
      </c>
      <c r="L477" s="8">
        <v>0</v>
      </c>
      <c r="M477" s="8">
        <v>91</v>
      </c>
      <c r="N477" s="8">
        <v>4</v>
      </c>
      <c r="O477" s="8">
        <v>9</v>
      </c>
      <c r="P477" s="8">
        <v>72</v>
      </c>
      <c r="Q477" s="45">
        <f>P477/I477</f>
        <v>1.8528049408131755E-2</v>
      </c>
      <c r="R477" s="45">
        <f>Table1[[#This Row],[Ballots Rejected - Late Postmark]]/Table1[[#This Row],[Ballots Rejected]]</f>
        <v>0.79120879120879117</v>
      </c>
      <c r="S477" s="8">
        <v>0</v>
      </c>
      <c r="T477" s="8">
        <v>6</v>
      </c>
      <c r="U477" s="8">
        <v>3867</v>
      </c>
      <c r="V477" s="8">
        <v>3776</v>
      </c>
      <c r="W477" s="8">
        <v>91</v>
      </c>
      <c r="X477" s="8">
        <v>12831</v>
      </c>
      <c r="Y477">
        <v>1625</v>
      </c>
      <c r="Z477">
        <v>2260</v>
      </c>
      <c r="AA477" s="4">
        <v>1</v>
      </c>
      <c r="AB477" s="54">
        <f>Table1[[#This Row],[ Received by dropbox]]/Table1[[#This Row],[Ballots Returned]]</f>
        <v>0.41816778178075142</v>
      </c>
      <c r="AC477" s="54">
        <f>Table1[[#This Row],[Received by mail]]/Table1[[#This Row],[Ballots Returned]]</f>
        <v>0.58157488419969117</v>
      </c>
      <c r="AD477" s="54">
        <f>Table1[[#This Row],[ Received by Email or Fax]]/Table1[[#This Row],[Ballots Returned]]</f>
        <v>2.5733401955738551E-4</v>
      </c>
    </row>
    <row r="478" spans="1:30">
      <c r="A478" s="8" t="s">
        <v>176</v>
      </c>
      <c r="B478" s="19">
        <v>45139</v>
      </c>
      <c r="C478" s="8" t="s">
        <v>220</v>
      </c>
      <c r="D478" s="10">
        <v>2023</v>
      </c>
      <c r="E478" s="8">
        <v>64208</v>
      </c>
      <c r="F478" s="8">
        <v>3671</v>
      </c>
      <c r="G478" s="8">
        <v>62560</v>
      </c>
      <c r="H478" s="8">
        <v>64983</v>
      </c>
      <c r="I478" s="8">
        <v>12587</v>
      </c>
      <c r="J478" s="8">
        <v>12376</v>
      </c>
      <c r="K478" s="8">
        <v>0</v>
      </c>
      <c r="L478" s="8">
        <v>0</v>
      </c>
      <c r="M478" s="8">
        <v>211</v>
      </c>
      <c r="N478" s="8">
        <v>31</v>
      </c>
      <c r="O478" s="8">
        <v>21</v>
      </c>
      <c r="P478" s="8">
        <v>157</v>
      </c>
      <c r="Q478" s="45">
        <f>P478/I478</f>
        <v>1.2473186621117025E-2</v>
      </c>
      <c r="R478" s="45">
        <f>Table1[[#This Row],[Ballots Rejected - Late Postmark]]/Table1[[#This Row],[Ballots Rejected]]</f>
        <v>0.74407582938388628</v>
      </c>
      <c r="S478" s="8">
        <v>0</v>
      </c>
      <c r="T478" s="8">
        <v>2</v>
      </c>
      <c r="U478" s="8">
        <v>12537</v>
      </c>
      <c r="V478" s="8">
        <v>12326</v>
      </c>
      <c r="W478" s="8">
        <v>211</v>
      </c>
      <c r="X478" s="8">
        <v>64319</v>
      </c>
      <c r="Y478">
        <v>3223</v>
      </c>
      <c r="Z478">
        <v>9359</v>
      </c>
      <c r="AA478" s="4">
        <v>5</v>
      </c>
      <c r="AB478" s="54">
        <f>Table1[[#This Row],[ Received by dropbox]]/Table1[[#This Row],[Ballots Returned]]</f>
        <v>0.2560578374513387</v>
      </c>
      <c r="AC478" s="54">
        <f>Table1[[#This Row],[Received by mail]]/Table1[[#This Row],[Ballots Returned]]</f>
        <v>0.74354492730595056</v>
      </c>
      <c r="AD478" s="54">
        <f>Table1[[#This Row],[ Received by Email or Fax]]/Table1[[#This Row],[Ballots Returned]]</f>
        <v>3.9723524271073331E-4</v>
      </c>
    </row>
    <row r="479" spans="1:30">
      <c r="A479" s="8" t="s">
        <v>178</v>
      </c>
      <c r="B479" s="19">
        <v>45139</v>
      </c>
      <c r="C479" s="8" t="s">
        <v>220</v>
      </c>
      <c r="D479" s="10">
        <v>2023</v>
      </c>
      <c r="E479" s="8">
        <v>3843525</v>
      </c>
      <c r="F479" s="8">
        <v>373810</v>
      </c>
      <c r="G479" s="8">
        <v>3471738</v>
      </c>
      <c r="H479" s="8">
        <v>3922062</v>
      </c>
      <c r="I479" s="8">
        <v>1134483</v>
      </c>
      <c r="J479" s="8">
        <v>1116963</v>
      </c>
      <c r="K479" s="8">
        <v>59</v>
      </c>
      <c r="L479" s="8">
        <v>3</v>
      </c>
      <c r="M479" s="8">
        <v>17459</v>
      </c>
      <c r="N479" s="8">
        <v>1972</v>
      </c>
      <c r="O479" s="8">
        <v>3830</v>
      </c>
      <c r="P479" s="8">
        <v>11407</v>
      </c>
      <c r="Q479" s="45">
        <f>P479/I479</f>
        <v>1.0054800292291732E-2</v>
      </c>
      <c r="R479" s="45">
        <f>Table1[[#This Row],[Ballots Rejected - Late Postmark]]/Table1[[#This Row],[Ballots Rejected]]</f>
        <v>0.6533592989289192</v>
      </c>
      <c r="S479" s="8">
        <v>0</v>
      </c>
      <c r="T479" s="8">
        <v>250</v>
      </c>
      <c r="U479" s="8">
        <v>1127394</v>
      </c>
      <c r="V479" s="8">
        <v>1109962</v>
      </c>
      <c r="W479" s="8">
        <v>17371</v>
      </c>
      <c r="X479" s="8">
        <v>3836678</v>
      </c>
      <c r="Y479">
        <v>563260</v>
      </c>
      <c r="Z479">
        <v>569587</v>
      </c>
      <c r="AA479" s="21">
        <v>1636</v>
      </c>
      <c r="AB479" s="54">
        <f>Table1[[#This Row],[ Received by dropbox]]/Table1[[#This Row],[Ballots Returned]]</f>
        <v>0.49649047187132817</v>
      </c>
      <c r="AC479" s="54">
        <f>Table1[[#This Row],[Received by mail]]/Table1[[#This Row],[Ballots Returned]]</f>
        <v>0.50206746156619364</v>
      </c>
      <c r="AD479" s="54">
        <f>Table1[[#This Row],[ Received by Email or Fax]]/Table1[[#This Row],[Ballots Returned]]</f>
        <v>1.442066562478239E-3</v>
      </c>
    </row>
    <row r="480" spans="1:30">
      <c r="A480" s="8" t="s">
        <v>98</v>
      </c>
      <c r="B480" s="19">
        <v>45041</v>
      </c>
      <c r="C480" s="8" t="s">
        <v>258</v>
      </c>
      <c r="D480" s="10">
        <v>2023</v>
      </c>
      <c r="E480" s="8"/>
      <c r="F480" s="8"/>
      <c r="G480" s="8">
        <v>2023</v>
      </c>
      <c r="H480" s="8"/>
      <c r="I480" s="8"/>
      <c r="J480" s="8"/>
      <c r="K480" s="8"/>
      <c r="L480" s="8"/>
      <c r="M480" s="8"/>
      <c r="N480" s="8"/>
      <c r="O480" s="8"/>
      <c r="P480" s="8"/>
      <c r="Q480" s="45"/>
      <c r="R480" s="45" t="e">
        <f>Table1[[#This Row],[Ballots Rejected - Late Postmark]]/Table1[[#This Row],[Ballots Rejected]]</f>
        <v>#DIV/0!</v>
      </c>
      <c r="S480" s="8"/>
      <c r="T480" s="8"/>
      <c r="U480" s="8">
        <v>0</v>
      </c>
      <c r="V480" s="8">
        <v>0</v>
      </c>
      <c r="W480" s="8">
        <v>0</v>
      </c>
      <c r="X480" s="8">
        <v>0</v>
      </c>
      <c r="Z480">
        <v>0</v>
      </c>
      <c r="AA480" s="8">
        <v>0</v>
      </c>
      <c r="AB480" s="54" t="e">
        <f>Table1[[#This Row],[ Received by dropbox]]/Table1[[#This Row],[Ballots Returned]]</f>
        <v>#DIV/0!</v>
      </c>
      <c r="AC480" s="54" t="e">
        <f>Table1[[#This Row],[Received by mail]]/Table1[[#This Row],[Ballots Returned]]</f>
        <v>#DIV/0!</v>
      </c>
      <c r="AD480" s="54" t="e">
        <f>Table1[[#This Row],[ Received by Email or Fax]]/Table1[[#This Row],[Ballots Returned]]</f>
        <v>#DIV/0!</v>
      </c>
    </row>
    <row r="481" spans="1:30">
      <c r="A481" s="8" t="s">
        <v>101</v>
      </c>
      <c r="B481" s="19">
        <v>45041</v>
      </c>
      <c r="C481" s="8" t="s">
        <v>258</v>
      </c>
      <c r="D481" s="10">
        <v>2023</v>
      </c>
      <c r="E481" s="8">
        <v>12297</v>
      </c>
      <c r="F481" s="8">
        <v>1270</v>
      </c>
      <c r="G481" s="8">
        <v>13050</v>
      </c>
      <c r="H481" s="8">
        <v>12529</v>
      </c>
      <c r="I481" s="8">
        <v>6288</v>
      </c>
      <c r="J481" s="8">
        <v>6204</v>
      </c>
      <c r="K481" s="8">
        <v>0</v>
      </c>
      <c r="L481" s="8">
        <v>0</v>
      </c>
      <c r="M481" s="8">
        <v>84</v>
      </c>
      <c r="N481" s="8">
        <v>8</v>
      </c>
      <c r="O481" s="8">
        <v>43</v>
      </c>
      <c r="P481" s="8">
        <v>24</v>
      </c>
      <c r="Q481" s="45">
        <f>P481/I481</f>
        <v>3.8167938931297708E-3</v>
      </c>
      <c r="R481" s="45">
        <f>Table1[[#This Row],[Ballots Rejected - Late Postmark]]/Table1[[#This Row],[Ballots Rejected]]</f>
        <v>0.2857142857142857</v>
      </c>
      <c r="S481" s="8">
        <v>0</v>
      </c>
      <c r="T481" s="8">
        <v>9</v>
      </c>
      <c r="U481" s="8">
        <v>6283</v>
      </c>
      <c r="V481" s="8">
        <v>6199</v>
      </c>
      <c r="W481" s="8">
        <v>84</v>
      </c>
      <c r="X481" s="8">
        <v>12460</v>
      </c>
      <c r="Y481">
        <v>3329</v>
      </c>
      <c r="Z481">
        <v>2955</v>
      </c>
      <c r="AA481" s="8">
        <v>4</v>
      </c>
      <c r="AB481" s="54">
        <f>Table1[[#This Row],[ Received by dropbox]]/Table1[[#This Row],[Ballots Returned]]</f>
        <v>0.5294211195928753</v>
      </c>
      <c r="AC481" s="54">
        <f>Table1[[#This Row],[Received by mail]]/Table1[[#This Row],[Ballots Returned]]</f>
        <v>0.46994274809160308</v>
      </c>
      <c r="AD481" s="54">
        <f>Table1[[#This Row],[ Received by Email or Fax]]/Table1[[#This Row],[Ballots Returned]]</f>
        <v>6.3613231552162855E-4</v>
      </c>
    </row>
    <row r="482" spans="1:30">
      <c r="A482" s="8" t="s">
        <v>103</v>
      </c>
      <c r="B482" s="19">
        <v>45041</v>
      </c>
      <c r="C482" s="8" t="s">
        <v>258</v>
      </c>
      <c r="D482" s="10">
        <v>2023</v>
      </c>
      <c r="E482" s="8"/>
      <c r="F482" s="8"/>
      <c r="G482" s="8">
        <v>2023</v>
      </c>
      <c r="H482" s="8"/>
      <c r="I482" s="8"/>
      <c r="J482" s="8"/>
      <c r="K482" s="8"/>
      <c r="L482" s="8"/>
      <c r="M482" s="8"/>
      <c r="N482" s="8"/>
      <c r="O482" s="8"/>
      <c r="P482" s="8"/>
      <c r="Q482" s="45"/>
      <c r="R482" s="45" t="e">
        <f>Table1[[#This Row],[Ballots Rejected - Late Postmark]]/Table1[[#This Row],[Ballots Rejected]]</f>
        <v>#DIV/0!</v>
      </c>
      <c r="S482" s="8"/>
      <c r="T482" s="8"/>
      <c r="U482" s="8">
        <v>0</v>
      </c>
      <c r="V482" s="8">
        <v>0</v>
      </c>
      <c r="W482" s="8">
        <v>0</v>
      </c>
      <c r="X482" s="8">
        <v>0</v>
      </c>
      <c r="Z482">
        <v>0</v>
      </c>
      <c r="AA482" s="8">
        <v>0</v>
      </c>
      <c r="AB482" s="54" t="e">
        <f>Table1[[#This Row],[ Received by dropbox]]/Table1[[#This Row],[Ballots Returned]]</f>
        <v>#DIV/0!</v>
      </c>
      <c r="AC482" s="54" t="e">
        <f>Table1[[#This Row],[Received by mail]]/Table1[[#This Row],[Ballots Returned]]</f>
        <v>#DIV/0!</v>
      </c>
      <c r="AD482" s="54" t="e">
        <f>Table1[[#This Row],[ Received by Email or Fax]]/Table1[[#This Row],[Ballots Returned]]</f>
        <v>#DIV/0!</v>
      </c>
    </row>
    <row r="483" spans="1:30">
      <c r="A483" s="8" t="s">
        <v>105</v>
      </c>
      <c r="B483" s="19">
        <v>45041</v>
      </c>
      <c r="C483" s="8" t="s">
        <v>258</v>
      </c>
      <c r="D483" s="10">
        <v>2023</v>
      </c>
      <c r="E483" s="8"/>
      <c r="F483" s="8"/>
      <c r="G483" s="8">
        <v>2023</v>
      </c>
      <c r="H483" s="8"/>
      <c r="I483" s="8"/>
      <c r="J483" s="8"/>
      <c r="K483" s="8"/>
      <c r="L483" s="8"/>
      <c r="M483" s="8"/>
      <c r="N483" s="8"/>
      <c r="O483" s="8"/>
      <c r="P483" s="8"/>
      <c r="Q483" s="45"/>
      <c r="R483" s="45" t="e">
        <f>Table1[[#This Row],[Ballots Rejected - Late Postmark]]/Table1[[#This Row],[Ballots Rejected]]</f>
        <v>#DIV/0!</v>
      </c>
      <c r="S483" s="8"/>
      <c r="T483" s="8"/>
      <c r="U483" s="8">
        <v>0</v>
      </c>
      <c r="V483" s="8">
        <v>0</v>
      </c>
      <c r="W483" s="8">
        <v>0</v>
      </c>
      <c r="X483" s="8">
        <v>0</v>
      </c>
      <c r="Z483">
        <v>0</v>
      </c>
      <c r="AA483" s="8">
        <v>0</v>
      </c>
      <c r="AB483" s="54" t="e">
        <f>Table1[[#This Row],[ Received by dropbox]]/Table1[[#This Row],[Ballots Returned]]</f>
        <v>#DIV/0!</v>
      </c>
      <c r="AC483" s="54" t="e">
        <f>Table1[[#This Row],[Received by mail]]/Table1[[#This Row],[Ballots Returned]]</f>
        <v>#DIV/0!</v>
      </c>
      <c r="AD483" s="54" t="e">
        <f>Table1[[#This Row],[ Received by Email or Fax]]/Table1[[#This Row],[Ballots Returned]]</f>
        <v>#DIV/0!</v>
      </c>
    </row>
    <row r="484" spans="1:30">
      <c r="A484" s="8" t="s">
        <v>107</v>
      </c>
      <c r="B484" s="19">
        <v>45041</v>
      </c>
      <c r="C484" s="8" t="s">
        <v>258</v>
      </c>
      <c r="D484" s="10">
        <v>2023</v>
      </c>
      <c r="E484" s="8"/>
      <c r="F484" s="8"/>
      <c r="G484" s="8">
        <v>2023</v>
      </c>
      <c r="H484" s="8"/>
      <c r="I484" s="8"/>
      <c r="J484" s="8"/>
      <c r="K484" s="8"/>
      <c r="L484" s="8"/>
      <c r="M484" s="8"/>
      <c r="N484" s="8"/>
      <c r="O484" s="8"/>
      <c r="P484" s="8"/>
      <c r="Q484" s="45"/>
      <c r="R484" s="45" t="e">
        <f>Table1[[#This Row],[Ballots Rejected - Late Postmark]]/Table1[[#This Row],[Ballots Rejected]]</f>
        <v>#DIV/0!</v>
      </c>
      <c r="S484" s="8"/>
      <c r="T484" s="8"/>
      <c r="U484" s="8">
        <v>0</v>
      </c>
      <c r="V484" s="8">
        <v>0</v>
      </c>
      <c r="W484" s="8">
        <v>0</v>
      </c>
      <c r="X484" s="8">
        <v>0</v>
      </c>
      <c r="Z484">
        <v>0</v>
      </c>
      <c r="AA484" s="8">
        <v>0</v>
      </c>
      <c r="AB484" s="54" t="e">
        <f>Table1[[#This Row],[ Received by dropbox]]/Table1[[#This Row],[Ballots Returned]]</f>
        <v>#DIV/0!</v>
      </c>
      <c r="AC484" s="54" t="e">
        <f>Table1[[#This Row],[Received by mail]]/Table1[[#This Row],[Ballots Returned]]</f>
        <v>#DIV/0!</v>
      </c>
      <c r="AD484" s="54" t="e">
        <f>Table1[[#This Row],[ Received by Email or Fax]]/Table1[[#This Row],[Ballots Returned]]</f>
        <v>#DIV/0!</v>
      </c>
    </row>
    <row r="485" spans="1:30">
      <c r="A485" s="8" t="s">
        <v>109</v>
      </c>
      <c r="B485" s="19">
        <v>45041</v>
      </c>
      <c r="C485" s="8" t="s">
        <v>258</v>
      </c>
      <c r="D485" s="10">
        <v>2023</v>
      </c>
      <c r="E485" s="8">
        <v>14886</v>
      </c>
      <c r="F485" s="8">
        <v>1249</v>
      </c>
      <c r="G485" s="8">
        <v>15660</v>
      </c>
      <c r="H485" s="8">
        <v>15063</v>
      </c>
      <c r="I485" s="8">
        <v>7237</v>
      </c>
      <c r="J485" s="8">
        <v>7106</v>
      </c>
      <c r="K485" s="8">
        <v>0</v>
      </c>
      <c r="L485" s="8">
        <v>0</v>
      </c>
      <c r="M485" s="8">
        <v>132</v>
      </c>
      <c r="N485" s="8">
        <v>12</v>
      </c>
      <c r="O485" s="8">
        <v>85</v>
      </c>
      <c r="P485" s="8">
        <v>26</v>
      </c>
      <c r="Q485" s="45">
        <f>P485/I485</f>
        <v>3.5926488876606329E-3</v>
      </c>
      <c r="R485" s="45">
        <f>Table1[[#This Row],[Ballots Rejected - Late Postmark]]/Table1[[#This Row],[Ballots Rejected]]</f>
        <v>0.19696969696969696</v>
      </c>
      <c r="S485" s="8">
        <v>0</v>
      </c>
      <c r="T485" s="8">
        <v>9</v>
      </c>
      <c r="U485" s="8">
        <v>7197</v>
      </c>
      <c r="V485" s="8">
        <v>7072</v>
      </c>
      <c r="W485" s="8">
        <v>126</v>
      </c>
      <c r="X485" s="8">
        <v>14878</v>
      </c>
      <c r="Y485">
        <v>2681</v>
      </c>
      <c r="Z485">
        <v>4550</v>
      </c>
      <c r="AA485" s="8">
        <v>6</v>
      </c>
      <c r="AB485" s="54">
        <f>Table1[[#This Row],[ Received by dropbox]]/Table1[[#This Row],[Ballots Returned]]</f>
        <v>0.37045737183915989</v>
      </c>
      <c r="AC485" s="54">
        <f>Table1[[#This Row],[Received by mail]]/Table1[[#This Row],[Ballots Returned]]</f>
        <v>0.6287135553406108</v>
      </c>
      <c r="AD485" s="54">
        <f>Table1[[#This Row],[ Received by Email or Fax]]/Table1[[#This Row],[Ballots Returned]]</f>
        <v>8.2907282022937686E-4</v>
      </c>
    </row>
    <row r="486" spans="1:30">
      <c r="A486" s="8" t="s">
        <v>111</v>
      </c>
      <c r="B486" s="19">
        <v>45041</v>
      </c>
      <c r="C486" s="8" t="s">
        <v>258</v>
      </c>
      <c r="D486" s="10">
        <v>2023</v>
      </c>
      <c r="E486" s="8"/>
      <c r="F486" s="8"/>
      <c r="G486" s="8">
        <v>2023</v>
      </c>
      <c r="H486" s="8"/>
      <c r="I486" s="8"/>
      <c r="J486" s="8"/>
      <c r="K486" s="8"/>
      <c r="L486" s="8"/>
      <c r="M486" s="8"/>
      <c r="N486" s="8"/>
      <c r="O486" s="8"/>
      <c r="P486" s="8"/>
      <c r="Q486" s="45"/>
      <c r="R486" s="45" t="e">
        <f>Table1[[#This Row],[Ballots Rejected - Late Postmark]]/Table1[[#This Row],[Ballots Rejected]]</f>
        <v>#DIV/0!</v>
      </c>
      <c r="S486" s="8"/>
      <c r="T486" s="8"/>
      <c r="U486" s="8">
        <v>0</v>
      </c>
      <c r="V486" s="8">
        <v>0</v>
      </c>
      <c r="W486" s="8">
        <v>0</v>
      </c>
      <c r="X486" s="8">
        <v>0</v>
      </c>
      <c r="Z486">
        <v>0</v>
      </c>
      <c r="AA486" s="8">
        <v>0</v>
      </c>
      <c r="AB486" s="54" t="e">
        <f>Table1[[#This Row],[ Received by dropbox]]/Table1[[#This Row],[Ballots Returned]]</f>
        <v>#DIV/0!</v>
      </c>
      <c r="AC486" s="54" t="e">
        <f>Table1[[#This Row],[Received by mail]]/Table1[[#This Row],[Ballots Returned]]</f>
        <v>#DIV/0!</v>
      </c>
      <c r="AD486" s="54" t="e">
        <f>Table1[[#This Row],[ Received by Email or Fax]]/Table1[[#This Row],[Ballots Returned]]</f>
        <v>#DIV/0!</v>
      </c>
    </row>
    <row r="487" spans="1:30">
      <c r="A487" s="8" t="s">
        <v>113</v>
      </c>
      <c r="B487" s="19">
        <v>45041</v>
      </c>
      <c r="C487" s="8" t="s">
        <v>258</v>
      </c>
      <c r="D487" s="10">
        <v>2023</v>
      </c>
      <c r="E487" s="8">
        <v>8000</v>
      </c>
      <c r="F487" s="8">
        <v>836</v>
      </c>
      <c r="G487" s="8">
        <v>9187</v>
      </c>
      <c r="H487" s="8">
        <v>8081</v>
      </c>
      <c r="I487" s="8">
        <v>3598</v>
      </c>
      <c r="J487" s="8">
        <v>3559</v>
      </c>
      <c r="K487" s="8">
        <v>0</v>
      </c>
      <c r="L487" s="8">
        <v>0</v>
      </c>
      <c r="M487" s="8">
        <v>39</v>
      </c>
      <c r="N487" s="8">
        <v>4</v>
      </c>
      <c r="O487" s="8">
        <v>9</v>
      </c>
      <c r="P487" s="8">
        <v>26</v>
      </c>
      <c r="Q487" s="45">
        <f>P487/I487</f>
        <v>7.2262367982212344E-3</v>
      </c>
      <c r="R487" s="45">
        <f>Table1[[#This Row],[Ballots Rejected - Late Postmark]]/Table1[[#This Row],[Ballots Rejected]]</f>
        <v>0.66666666666666663</v>
      </c>
      <c r="S487" s="8">
        <v>0</v>
      </c>
      <c r="T487" s="8">
        <v>0</v>
      </c>
      <c r="U487" s="8">
        <v>3589</v>
      </c>
      <c r="V487" s="8">
        <v>3550</v>
      </c>
      <c r="W487" s="8">
        <v>39</v>
      </c>
      <c r="X487" s="8">
        <v>7990</v>
      </c>
      <c r="Y487">
        <v>1651</v>
      </c>
      <c r="Z487">
        <v>1946</v>
      </c>
      <c r="AA487" s="8">
        <v>1</v>
      </c>
      <c r="AB487" s="54">
        <f>Table1[[#This Row],[ Received by dropbox]]/Table1[[#This Row],[Ballots Returned]]</f>
        <v>0.45886603668704834</v>
      </c>
      <c r="AC487" s="54">
        <f>Table1[[#This Row],[Received by mail]]/Table1[[#This Row],[Ballots Returned]]</f>
        <v>0.54085603112840464</v>
      </c>
      <c r="AD487" s="54">
        <f>Table1[[#This Row],[ Received by Email or Fax]]/Table1[[#This Row],[Ballots Returned]]</f>
        <v>2.7793218454697053E-4</v>
      </c>
    </row>
    <row r="488" spans="1:30">
      <c r="A488" s="8" t="s">
        <v>115</v>
      </c>
      <c r="B488" s="19">
        <v>45041</v>
      </c>
      <c r="C488" s="8" t="s">
        <v>258</v>
      </c>
      <c r="D488" s="10">
        <v>2023</v>
      </c>
      <c r="E488" s="8"/>
      <c r="F488" s="8"/>
      <c r="G488" s="8">
        <v>2023</v>
      </c>
      <c r="H488" s="8"/>
      <c r="I488" s="8"/>
      <c r="J488" s="8"/>
      <c r="K488" s="8"/>
      <c r="L488" s="8"/>
      <c r="M488" s="8"/>
      <c r="N488" s="8"/>
      <c r="O488" s="8"/>
      <c r="P488" s="8"/>
      <c r="Q488" s="45"/>
      <c r="R488" s="45" t="e">
        <f>Table1[[#This Row],[Ballots Rejected - Late Postmark]]/Table1[[#This Row],[Ballots Rejected]]</f>
        <v>#DIV/0!</v>
      </c>
      <c r="S488" s="8"/>
      <c r="T488" s="8"/>
      <c r="U488" s="8">
        <v>0</v>
      </c>
      <c r="V488" s="8">
        <v>0</v>
      </c>
      <c r="W488" s="8">
        <v>0</v>
      </c>
      <c r="X488" s="8">
        <v>0</v>
      </c>
      <c r="Z488">
        <v>0</v>
      </c>
      <c r="AA488" s="8">
        <v>0</v>
      </c>
      <c r="AB488" s="54" t="e">
        <f>Table1[[#This Row],[ Received by dropbox]]/Table1[[#This Row],[Ballots Returned]]</f>
        <v>#DIV/0!</v>
      </c>
      <c r="AC488" s="54" t="e">
        <f>Table1[[#This Row],[Received by mail]]/Table1[[#This Row],[Ballots Returned]]</f>
        <v>#DIV/0!</v>
      </c>
      <c r="AD488" s="54" t="e">
        <f>Table1[[#This Row],[ Received by Email or Fax]]/Table1[[#This Row],[Ballots Returned]]</f>
        <v>#DIV/0!</v>
      </c>
    </row>
    <row r="489" spans="1:30">
      <c r="A489" s="8" t="s">
        <v>117</v>
      </c>
      <c r="B489" s="19">
        <v>45041</v>
      </c>
      <c r="C489" s="8" t="s">
        <v>258</v>
      </c>
      <c r="D489" s="10">
        <v>2023</v>
      </c>
      <c r="E489" s="8"/>
      <c r="F489" s="8"/>
      <c r="G489" s="8">
        <v>2023</v>
      </c>
      <c r="H489" s="8"/>
      <c r="I489" s="8"/>
      <c r="J489" s="8"/>
      <c r="K489" s="8"/>
      <c r="L489" s="8"/>
      <c r="M489" s="8"/>
      <c r="N489" s="8"/>
      <c r="O489" s="8"/>
      <c r="P489" s="8"/>
      <c r="Q489" s="45"/>
      <c r="R489" s="45" t="e">
        <f>Table1[[#This Row],[Ballots Rejected - Late Postmark]]/Table1[[#This Row],[Ballots Rejected]]</f>
        <v>#DIV/0!</v>
      </c>
      <c r="S489" s="8"/>
      <c r="T489" s="8"/>
      <c r="U489" s="8">
        <v>0</v>
      </c>
      <c r="V489" s="8">
        <v>0</v>
      </c>
      <c r="W489" s="8">
        <v>0</v>
      </c>
      <c r="X489" s="8">
        <v>0</v>
      </c>
      <c r="Z489">
        <v>0</v>
      </c>
      <c r="AA489" s="8">
        <v>0</v>
      </c>
      <c r="AB489" s="54" t="e">
        <f>Table1[[#This Row],[ Received by dropbox]]/Table1[[#This Row],[Ballots Returned]]</f>
        <v>#DIV/0!</v>
      </c>
      <c r="AC489" s="54" t="e">
        <f>Table1[[#This Row],[Received by mail]]/Table1[[#This Row],[Ballots Returned]]</f>
        <v>#DIV/0!</v>
      </c>
      <c r="AD489" s="54" t="e">
        <f>Table1[[#This Row],[ Received by Email or Fax]]/Table1[[#This Row],[Ballots Returned]]</f>
        <v>#DIV/0!</v>
      </c>
    </row>
    <row r="490" spans="1:30">
      <c r="A490" s="8" t="s">
        <v>119</v>
      </c>
      <c r="B490" s="19">
        <v>45041</v>
      </c>
      <c r="C490" s="8" t="s">
        <v>258</v>
      </c>
      <c r="D490" s="10">
        <v>2023</v>
      </c>
      <c r="E490" s="8"/>
      <c r="F490" s="8"/>
      <c r="G490" s="8">
        <v>2023</v>
      </c>
      <c r="H490" s="8"/>
      <c r="I490" s="8"/>
      <c r="J490" s="8"/>
      <c r="K490" s="8"/>
      <c r="L490" s="8"/>
      <c r="M490" s="8"/>
      <c r="N490" s="8"/>
      <c r="O490" s="8"/>
      <c r="P490" s="8"/>
      <c r="Q490" s="45"/>
      <c r="R490" s="45" t="e">
        <f>Table1[[#This Row],[Ballots Rejected - Late Postmark]]/Table1[[#This Row],[Ballots Rejected]]</f>
        <v>#DIV/0!</v>
      </c>
      <c r="S490" s="8"/>
      <c r="T490" s="8"/>
      <c r="U490" s="8">
        <v>0</v>
      </c>
      <c r="V490" s="8">
        <v>0</v>
      </c>
      <c r="W490" s="8">
        <v>0</v>
      </c>
      <c r="X490" s="8">
        <v>0</v>
      </c>
      <c r="Z490">
        <v>0</v>
      </c>
      <c r="AA490" s="8">
        <v>0</v>
      </c>
      <c r="AB490" s="54" t="e">
        <f>Table1[[#This Row],[ Received by dropbox]]/Table1[[#This Row],[Ballots Returned]]</f>
        <v>#DIV/0!</v>
      </c>
      <c r="AC490" s="54" t="e">
        <f>Table1[[#This Row],[Received by mail]]/Table1[[#This Row],[Ballots Returned]]</f>
        <v>#DIV/0!</v>
      </c>
      <c r="AD490" s="54" t="e">
        <f>Table1[[#This Row],[ Received by Email or Fax]]/Table1[[#This Row],[Ballots Returned]]</f>
        <v>#DIV/0!</v>
      </c>
    </row>
    <row r="491" spans="1:30">
      <c r="A491" s="8" t="s">
        <v>121</v>
      </c>
      <c r="B491" s="19">
        <v>45041</v>
      </c>
      <c r="C491" s="8" t="s">
        <v>258</v>
      </c>
      <c r="D491" s="10">
        <v>2023</v>
      </c>
      <c r="E491" s="8">
        <v>32</v>
      </c>
      <c r="F491" s="8">
        <v>4</v>
      </c>
      <c r="G491" s="8">
        <v>2051</v>
      </c>
      <c r="H491" s="8">
        <v>32</v>
      </c>
      <c r="I491" s="8">
        <v>11</v>
      </c>
      <c r="J491" s="8">
        <v>11</v>
      </c>
      <c r="K491" s="8">
        <v>0</v>
      </c>
      <c r="L491" s="8">
        <v>0</v>
      </c>
      <c r="M491" s="8">
        <v>0</v>
      </c>
      <c r="N491" s="8">
        <v>0</v>
      </c>
      <c r="O491" s="8">
        <v>0</v>
      </c>
      <c r="P491" s="8">
        <v>0</v>
      </c>
      <c r="Q491" s="45">
        <f>P491/I491</f>
        <v>0</v>
      </c>
      <c r="R491" s="45" t="e">
        <f>Table1[[#This Row],[Ballots Rejected - Late Postmark]]/Table1[[#This Row],[Ballots Rejected]]</f>
        <v>#DIV/0!</v>
      </c>
      <c r="S491" s="8">
        <v>0</v>
      </c>
      <c r="T491" s="8">
        <v>0</v>
      </c>
      <c r="U491" s="8">
        <v>11</v>
      </c>
      <c r="V491" s="8">
        <v>11</v>
      </c>
      <c r="W491" s="8">
        <v>0</v>
      </c>
      <c r="X491" s="8">
        <v>32</v>
      </c>
      <c r="Y491">
        <v>0</v>
      </c>
      <c r="Z491">
        <v>11</v>
      </c>
      <c r="AA491" s="8">
        <v>0</v>
      </c>
      <c r="AB491" s="54">
        <f>Table1[[#This Row],[ Received by dropbox]]/Table1[[#This Row],[Ballots Returned]]</f>
        <v>0</v>
      </c>
      <c r="AC491" s="54">
        <f>Table1[[#This Row],[Received by mail]]/Table1[[#This Row],[Ballots Returned]]</f>
        <v>1</v>
      </c>
      <c r="AD491" s="54">
        <f>Table1[[#This Row],[ Received by Email or Fax]]/Table1[[#This Row],[Ballots Returned]]</f>
        <v>0</v>
      </c>
    </row>
    <row r="492" spans="1:30">
      <c r="A492" s="8" t="s">
        <v>123</v>
      </c>
      <c r="B492" s="19">
        <v>45041</v>
      </c>
      <c r="C492" s="8" t="s">
        <v>258</v>
      </c>
      <c r="D492" s="10">
        <v>2023</v>
      </c>
      <c r="E492" s="8">
        <v>25237</v>
      </c>
      <c r="F492" s="8">
        <v>2742</v>
      </c>
      <c r="G492" s="8">
        <v>24518</v>
      </c>
      <c r="H492" s="8">
        <v>25571</v>
      </c>
      <c r="I492" s="8">
        <v>8681</v>
      </c>
      <c r="J492" s="8">
        <v>8510</v>
      </c>
      <c r="K492" s="8">
        <v>0</v>
      </c>
      <c r="L492" s="8">
        <v>0</v>
      </c>
      <c r="M492" s="8">
        <v>171</v>
      </c>
      <c r="N492" s="8">
        <v>7</v>
      </c>
      <c r="O492" s="8">
        <v>63</v>
      </c>
      <c r="P492" s="8">
        <v>99</v>
      </c>
      <c r="Q492" s="45">
        <f>P492/I492</f>
        <v>1.1404216104135468E-2</v>
      </c>
      <c r="R492" s="45">
        <f>Table1[[#This Row],[Ballots Rejected - Late Postmark]]/Table1[[#This Row],[Ballots Rejected]]</f>
        <v>0.57894736842105265</v>
      </c>
      <c r="S492" s="8">
        <v>0</v>
      </c>
      <c r="T492" s="8">
        <v>2</v>
      </c>
      <c r="U492" s="8">
        <v>8663</v>
      </c>
      <c r="V492" s="8">
        <v>8492</v>
      </c>
      <c r="W492" s="8">
        <v>171</v>
      </c>
      <c r="X492" s="8">
        <v>25399</v>
      </c>
      <c r="Y492">
        <v>3417</v>
      </c>
      <c r="Z492">
        <v>5263</v>
      </c>
      <c r="AA492" s="8">
        <v>1</v>
      </c>
      <c r="AB492" s="54">
        <f>Table1[[#This Row],[ Received by dropbox]]/Table1[[#This Row],[Ballots Returned]]</f>
        <v>0.39361824674576662</v>
      </c>
      <c r="AC492" s="54">
        <f>Table1[[#This Row],[Received by mail]]/Table1[[#This Row],[Ballots Returned]]</f>
        <v>0.60626655915217142</v>
      </c>
      <c r="AD492" s="54">
        <f>Table1[[#This Row],[ Received by Email or Fax]]/Table1[[#This Row],[Ballots Returned]]</f>
        <v>1.1519410206197443E-4</v>
      </c>
    </row>
    <row r="493" spans="1:30">
      <c r="A493" s="8" t="s">
        <v>125</v>
      </c>
      <c r="B493" s="19">
        <v>45041</v>
      </c>
      <c r="C493" s="8" t="s">
        <v>258</v>
      </c>
      <c r="D493" s="10">
        <v>2023</v>
      </c>
      <c r="E493" s="8">
        <v>15437</v>
      </c>
      <c r="F493" s="8">
        <v>1547</v>
      </c>
      <c r="G493" s="8">
        <v>15913</v>
      </c>
      <c r="H493" s="8">
        <v>15625</v>
      </c>
      <c r="I493" s="8">
        <v>4761</v>
      </c>
      <c r="J493" s="8">
        <v>4707</v>
      </c>
      <c r="K493" s="8">
        <v>0</v>
      </c>
      <c r="L493" s="8">
        <v>0</v>
      </c>
      <c r="M493" s="8">
        <v>54</v>
      </c>
      <c r="N493" s="8">
        <v>20</v>
      </c>
      <c r="O493" s="8">
        <v>5</v>
      </c>
      <c r="P493" s="8">
        <v>27</v>
      </c>
      <c r="Q493" s="45">
        <f>P493/I493</f>
        <v>5.6710775047258983E-3</v>
      </c>
      <c r="R493" s="45">
        <f>Table1[[#This Row],[Ballots Rejected - Late Postmark]]/Table1[[#This Row],[Ballots Rejected]]</f>
        <v>0.5</v>
      </c>
      <c r="S493" s="8">
        <v>0</v>
      </c>
      <c r="T493" s="8">
        <v>2</v>
      </c>
      <c r="U493" s="8">
        <v>4756</v>
      </c>
      <c r="V493" s="8">
        <v>4702</v>
      </c>
      <c r="W493" s="8">
        <v>54</v>
      </c>
      <c r="X493" s="8">
        <v>15577</v>
      </c>
      <c r="Y493">
        <v>1933</v>
      </c>
      <c r="Z493">
        <v>2828</v>
      </c>
      <c r="AA493" s="8">
        <v>0</v>
      </c>
      <c r="AB493" s="54">
        <f>Table1[[#This Row],[ Received by dropbox]]/Table1[[#This Row],[Ballots Returned]]</f>
        <v>0.40600714135685778</v>
      </c>
      <c r="AC493" s="54">
        <f>Table1[[#This Row],[Received by mail]]/Table1[[#This Row],[Ballots Returned]]</f>
        <v>0.59399285864314222</v>
      </c>
      <c r="AD493" s="54">
        <f>Table1[[#This Row],[ Received by Email or Fax]]/Table1[[#This Row],[Ballots Returned]]</f>
        <v>0</v>
      </c>
    </row>
    <row r="494" spans="1:30">
      <c r="A494" s="8" t="s">
        <v>127</v>
      </c>
      <c r="B494" s="19">
        <v>45041</v>
      </c>
      <c r="C494" s="8" t="s">
        <v>258</v>
      </c>
      <c r="D494" s="10">
        <v>2023</v>
      </c>
      <c r="E494" s="8">
        <v>14551</v>
      </c>
      <c r="F494" s="8">
        <v>840</v>
      </c>
      <c r="G494" s="8">
        <v>15734</v>
      </c>
      <c r="H494" s="8">
        <v>14654</v>
      </c>
      <c r="I494" s="8">
        <v>7355</v>
      </c>
      <c r="J494" s="8">
        <v>7277</v>
      </c>
      <c r="K494" s="8">
        <v>8</v>
      </c>
      <c r="L494" s="8">
        <v>8</v>
      </c>
      <c r="M494" s="8">
        <v>70</v>
      </c>
      <c r="N494" s="8">
        <v>24</v>
      </c>
      <c r="O494" s="8">
        <v>6</v>
      </c>
      <c r="P494" s="8">
        <v>40</v>
      </c>
      <c r="Q494" s="45">
        <f>P494/I494</f>
        <v>5.4384772263766142E-3</v>
      </c>
      <c r="R494" s="45">
        <f>Table1[[#This Row],[Ballots Rejected - Late Postmark]]/Table1[[#This Row],[Ballots Rejected]]</f>
        <v>0.5714285714285714</v>
      </c>
      <c r="S494" s="8">
        <v>0</v>
      </c>
      <c r="T494" s="8">
        <v>0</v>
      </c>
      <c r="U494" s="8">
        <v>7323</v>
      </c>
      <c r="V494" s="8">
        <v>7245</v>
      </c>
      <c r="W494" s="8">
        <v>70</v>
      </c>
      <c r="X494" s="8">
        <v>14372</v>
      </c>
      <c r="Y494">
        <v>4032</v>
      </c>
      <c r="Z494">
        <v>3315</v>
      </c>
      <c r="AA494" s="8">
        <v>8</v>
      </c>
      <c r="AB494" s="54">
        <f>Table1[[#This Row],[ Received by dropbox]]/Table1[[#This Row],[Ballots Returned]]</f>
        <v>0.54819850441876272</v>
      </c>
      <c r="AC494" s="54">
        <f>Table1[[#This Row],[Received by mail]]/Table1[[#This Row],[Ballots Returned]]</f>
        <v>0.45071380013596191</v>
      </c>
      <c r="AD494" s="54">
        <f>Table1[[#This Row],[ Received by Email or Fax]]/Table1[[#This Row],[Ballots Returned]]</f>
        <v>1.087695445275323E-3</v>
      </c>
    </row>
    <row r="495" spans="1:30">
      <c r="A495" s="8" t="s">
        <v>129</v>
      </c>
      <c r="B495" s="19">
        <v>45041</v>
      </c>
      <c r="C495" s="8" t="s">
        <v>258</v>
      </c>
      <c r="D495" s="10">
        <v>2023</v>
      </c>
      <c r="E495" s="8"/>
      <c r="F495" s="8"/>
      <c r="G495" s="8">
        <v>2023</v>
      </c>
      <c r="H495" s="8"/>
      <c r="I495" s="8"/>
      <c r="J495" s="8"/>
      <c r="K495" s="8"/>
      <c r="L495" s="8"/>
      <c r="M495" s="8"/>
      <c r="N495" s="8"/>
      <c r="O495" s="8"/>
      <c r="P495" s="8"/>
      <c r="Q495" s="45"/>
      <c r="R495" s="45" t="e">
        <f>Table1[[#This Row],[Ballots Rejected - Late Postmark]]/Table1[[#This Row],[Ballots Rejected]]</f>
        <v>#DIV/0!</v>
      </c>
      <c r="S495" s="8"/>
      <c r="T495" s="8"/>
      <c r="U495" s="8">
        <v>0</v>
      </c>
      <c r="V495" s="8">
        <v>0</v>
      </c>
      <c r="W495" s="8">
        <v>0</v>
      </c>
      <c r="X495" s="8">
        <v>0</v>
      </c>
      <c r="Z495">
        <v>0</v>
      </c>
      <c r="AA495" s="8">
        <v>0</v>
      </c>
      <c r="AB495" s="54" t="e">
        <f>Table1[[#This Row],[ Received by dropbox]]/Table1[[#This Row],[Ballots Returned]]</f>
        <v>#DIV/0!</v>
      </c>
      <c r="AC495" s="54" t="e">
        <f>Table1[[#This Row],[Received by mail]]/Table1[[#This Row],[Ballots Returned]]</f>
        <v>#DIV/0!</v>
      </c>
      <c r="AD495" s="54" t="e">
        <f>Table1[[#This Row],[ Received by Email or Fax]]/Table1[[#This Row],[Ballots Returned]]</f>
        <v>#DIV/0!</v>
      </c>
    </row>
    <row r="496" spans="1:30">
      <c r="A496" s="8" t="s">
        <v>131</v>
      </c>
      <c r="B496" s="19">
        <v>45041</v>
      </c>
      <c r="C496" s="8" t="s">
        <v>258</v>
      </c>
      <c r="D496" s="10">
        <v>2023</v>
      </c>
      <c r="E496" s="8">
        <v>1380642</v>
      </c>
      <c r="F496" s="8">
        <v>129685</v>
      </c>
      <c r="G496" s="8">
        <v>1252980</v>
      </c>
      <c r="H496" s="8">
        <v>1395841</v>
      </c>
      <c r="I496" s="8">
        <v>426120</v>
      </c>
      <c r="J496" s="8">
        <v>418676</v>
      </c>
      <c r="K496" s="8">
        <v>0</v>
      </c>
      <c r="L496" s="8">
        <v>0</v>
      </c>
      <c r="M496" s="8">
        <v>7444</v>
      </c>
      <c r="N496" s="8">
        <v>1069</v>
      </c>
      <c r="O496" s="8">
        <v>2227</v>
      </c>
      <c r="P496" s="8">
        <v>4120</v>
      </c>
      <c r="Q496" s="45">
        <f>P496/I496</f>
        <v>9.6686379423636531E-3</v>
      </c>
      <c r="R496" s="45">
        <f>Table1[[#This Row],[Ballots Rejected - Late Postmark]]/Table1[[#This Row],[Ballots Rejected]]</f>
        <v>0.55346587855991403</v>
      </c>
      <c r="S496" s="8">
        <v>0</v>
      </c>
      <c r="T496" s="8">
        <v>28</v>
      </c>
      <c r="U496" s="8">
        <v>423253</v>
      </c>
      <c r="V496" s="8">
        <v>415846</v>
      </c>
      <c r="W496" s="8">
        <v>7407</v>
      </c>
      <c r="X496" s="8">
        <v>1365991</v>
      </c>
      <c r="Y496">
        <v>175855</v>
      </c>
      <c r="Z496">
        <v>249246</v>
      </c>
      <c r="AA496" s="8">
        <v>1019</v>
      </c>
      <c r="AB496" s="54">
        <f>Table1[[#This Row],[ Received by dropbox]]/Table1[[#This Row],[Ballots Returned]]</f>
        <v>0.41268891392096124</v>
      </c>
      <c r="AC496" s="54">
        <f>Table1[[#This Row],[Received by mail]]/Table1[[#This Row],[Ballots Returned]]</f>
        <v>0.58491974091805121</v>
      </c>
      <c r="AD496" s="54">
        <f>Table1[[#This Row],[ Received by Email or Fax]]/Table1[[#This Row],[Ballots Returned]]</f>
        <v>2.3913451609875154E-3</v>
      </c>
    </row>
    <row r="497" spans="1:30">
      <c r="A497" s="8" t="s">
        <v>133</v>
      </c>
      <c r="B497" s="19">
        <v>45041</v>
      </c>
      <c r="C497" s="8" t="s">
        <v>258</v>
      </c>
      <c r="D497" s="10">
        <v>2023</v>
      </c>
      <c r="E497" s="8"/>
      <c r="F497" s="8"/>
      <c r="G497" s="8">
        <v>2023</v>
      </c>
      <c r="H497" s="8"/>
      <c r="I497" s="8"/>
      <c r="J497" s="8"/>
      <c r="K497" s="8"/>
      <c r="L497" s="8"/>
      <c r="M497" s="8"/>
      <c r="N497" s="8"/>
      <c r="O497" s="8"/>
      <c r="P497" s="8"/>
      <c r="Q497" s="45"/>
      <c r="R497" s="45" t="e">
        <f>Table1[[#This Row],[Ballots Rejected - Late Postmark]]/Table1[[#This Row],[Ballots Rejected]]</f>
        <v>#DIV/0!</v>
      </c>
      <c r="S497" s="8"/>
      <c r="T497" s="8"/>
      <c r="U497" s="8">
        <v>0</v>
      </c>
      <c r="V497" s="8">
        <v>0</v>
      </c>
      <c r="W497" s="8">
        <v>0</v>
      </c>
      <c r="X497" s="8">
        <v>0</v>
      </c>
      <c r="Z497">
        <v>0</v>
      </c>
      <c r="AA497" s="8">
        <v>0</v>
      </c>
      <c r="AB497" s="54" t="e">
        <f>Table1[[#This Row],[ Received by dropbox]]/Table1[[#This Row],[Ballots Returned]]</f>
        <v>#DIV/0!</v>
      </c>
      <c r="AC497" s="54" t="e">
        <f>Table1[[#This Row],[Received by mail]]/Table1[[#This Row],[Ballots Returned]]</f>
        <v>#DIV/0!</v>
      </c>
      <c r="AD497" s="54" t="e">
        <f>Table1[[#This Row],[ Received by Email or Fax]]/Table1[[#This Row],[Ballots Returned]]</f>
        <v>#DIV/0!</v>
      </c>
    </row>
    <row r="498" spans="1:30">
      <c r="A498" s="8" t="s">
        <v>135</v>
      </c>
      <c r="B498" s="19">
        <v>45041</v>
      </c>
      <c r="C498" s="8" t="s">
        <v>258</v>
      </c>
      <c r="D498" s="10">
        <v>2023</v>
      </c>
      <c r="E498" s="8"/>
      <c r="F498" s="8"/>
      <c r="G498" s="8">
        <v>2023</v>
      </c>
      <c r="H498" s="8"/>
      <c r="I498" s="8"/>
      <c r="J498" s="8"/>
      <c r="K498" s="8"/>
      <c r="L498" s="8"/>
      <c r="M498" s="8"/>
      <c r="N498" s="8"/>
      <c r="O498" s="8"/>
      <c r="P498" s="8"/>
      <c r="Q498" s="45"/>
      <c r="R498" s="45" t="e">
        <f>Table1[[#This Row],[Ballots Rejected - Late Postmark]]/Table1[[#This Row],[Ballots Rejected]]</f>
        <v>#DIV/0!</v>
      </c>
      <c r="S498" s="8"/>
      <c r="T498" s="8"/>
      <c r="U498" s="8">
        <v>0</v>
      </c>
      <c r="V498" s="8">
        <v>0</v>
      </c>
      <c r="W498" s="8">
        <v>0</v>
      </c>
      <c r="X498" s="8">
        <v>0</v>
      </c>
      <c r="Z498">
        <v>0</v>
      </c>
      <c r="AA498" s="8">
        <v>0</v>
      </c>
      <c r="AB498" s="54" t="e">
        <f>Table1[[#This Row],[ Received by dropbox]]/Table1[[#This Row],[Ballots Returned]]</f>
        <v>#DIV/0!</v>
      </c>
      <c r="AC498" s="54" t="e">
        <f>Table1[[#This Row],[Received by mail]]/Table1[[#This Row],[Ballots Returned]]</f>
        <v>#DIV/0!</v>
      </c>
      <c r="AD498" s="54" t="e">
        <f>Table1[[#This Row],[ Received by Email or Fax]]/Table1[[#This Row],[Ballots Returned]]</f>
        <v>#DIV/0!</v>
      </c>
    </row>
    <row r="499" spans="1:30">
      <c r="A499" s="8" t="s">
        <v>137</v>
      </c>
      <c r="B499" s="19">
        <v>45041</v>
      </c>
      <c r="C499" s="8" t="s">
        <v>258</v>
      </c>
      <c r="D499" s="10">
        <v>2023</v>
      </c>
      <c r="E499" s="8">
        <v>6542</v>
      </c>
      <c r="F499" s="8">
        <v>563</v>
      </c>
      <c r="G499" s="8">
        <v>8002</v>
      </c>
      <c r="H499" s="8">
        <v>6655</v>
      </c>
      <c r="I499" s="8">
        <v>3147</v>
      </c>
      <c r="J499" s="8">
        <v>3102</v>
      </c>
      <c r="K499" s="8">
        <v>0</v>
      </c>
      <c r="L499" s="8">
        <v>0</v>
      </c>
      <c r="M499" s="8">
        <v>45</v>
      </c>
      <c r="N499" s="8">
        <v>6</v>
      </c>
      <c r="O499" s="8">
        <v>5</v>
      </c>
      <c r="P499" s="8">
        <v>31</v>
      </c>
      <c r="Q499" s="45">
        <f>P499/I499</f>
        <v>9.850651414045123E-3</v>
      </c>
      <c r="R499" s="45">
        <f>Table1[[#This Row],[Ballots Rejected - Late Postmark]]/Table1[[#This Row],[Ballots Rejected]]</f>
        <v>0.68888888888888888</v>
      </c>
      <c r="S499" s="8">
        <v>0</v>
      </c>
      <c r="T499" s="8">
        <v>3</v>
      </c>
      <c r="U499" s="8">
        <v>3139</v>
      </c>
      <c r="V499" s="8">
        <v>3094</v>
      </c>
      <c r="W499" s="8">
        <v>45</v>
      </c>
      <c r="X499" s="8">
        <v>6592</v>
      </c>
      <c r="Y499">
        <v>1943</v>
      </c>
      <c r="Z499">
        <v>1204</v>
      </c>
      <c r="AA499" s="8">
        <v>0</v>
      </c>
      <c r="AB499" s="54">
        <f>Table1[[#This Row],[ Received by dropbox]]/Table1[[#This Row],[Ballots Returned]]</f>
        <v>0.61741340959644109</v>
      </c>
      <c r="AC499" s="54">
        <f>Table1[[#This Row],[Received by mail]]/Table1[[#This Row],[Ballots Returned]]</f>
        <v>0.38258659040355897</v>
      </c>
      <c r="AD499" s="54">
        <f>Table1[[#This Row],[ Received by Email or Fax]]/Table1[[#This Row],[Ballots Returned]]</f>
        <v>0</v>
      </c>
    </row>
    <row r="500" spans="1:30">
      <c r="A500" s="8" t="s">
        <v>139</v>
      </c>
      <c r="B500" s="19">
        <v>45041</v>
      </c>
      <c r="C500" s="8" t="s">
        <v>258</v>
      </c>
      <c r="D500" s="10">
        <v>2023</v>
      </c>
      <c r="E500" s="8">
        <v>14365</v>
      </c>
      <c r="F500" s="8">
        <v>1343</v>
      </c>
      <c r="G500" s="8">
        <v>15045</v>
      </c>
      <c r="H500" s="8">
        <v>14446</v>
      </c>
      <c r="I500" s="8">
        <v>5396</v>
      </c>
      <c r="J500" s="8">
        <v>5305</v>
      </c>
      <c r="K500" s="8">
        <v>0</v>
      </c>
      <c r="L500" s="8">
        <v>0</v>
      </c>
      <c r="M500" s="8">
        <v>91</v>
      </c>
      <c r="N500" s="8">
        <v>11</v>
      </c>
      <c r="O500" s="8">
        <v>33</v>
      </c>
      <c r="P500" s="8">
        <v>47</v>
      </c>
      <c r="Q500" s="45">
        <f>P500/I500</f>
        <v>8.7101556708673086E-3</v>
      </c>
      <c r="R500" s="45">
        <f>Table1[[#This Row],[Ballots Rejected - Late Postmark]]/Table1[[#This Row],[Ballots Rejected]]</f>
        <v>0.51648351648351654</v>
      </c>
      <c r="S500" s="8">
        <v>0</v>
      </c>
      <c r="T500" s="8">
        <v>0</v>
      </c>
      <c r="U500" s="8">
        <v>5376</v>
      </c>
      <c r="V500" s="8">
        <v>5290</v>
      </c>
      <c r="W500" s="8">
        <v>86</v>
      </c>
      <c r="X500" s="8">
        <v>14293</v>
      </c>
      <c r="Y500">
        <v>1930</v>
      </c>
      <c r="Z500">
        <v>3459</v>
      </c>
      <c r="AA500" s="8">
        <v>7</v>
      </c>
      <c r="AB500" s="54">
        <f>Table1[[#This Row],[ Received by dropbox]]/Table1[[#This Row],[Ballots Returned]]</f>
        <v>0.35767234988880653</v>
      </c>
      <c r="AC500" s="54">
        <f>Table1[[#This Row],[Received by mail]]/Table1[[#This Row],[Ballots Returned]]</f>
        <v>0.64103039288361752</v>
      </c>
      <c r="AD500" s="54">
        <f>Table1[[#This Row],[ Received by Email or Fax]]/Table1[[#This Row],[Ballots Returned]]</f>
        <v>1.2972572275759822E-3</v>
      </c>
    </row>
    <row r="501" spans="1:30">
      <c r="A501" s="8" t="s">
        <v>141</v>
      </c>
      <c r="B501" s="19">
        <v>45041</v>
      </c>
      <c r="C501" s="8" t="s">
        <v>258</v>
      </c>
      <c r="D501" s="10">
        <v>2023</v>
      </c>
      <c r="E501" s="8"/>
      <c r="F501" s="8"/>
      <c r="G501" s="8">
        <v>2023</v>
      </c>
      <c r="H501" s="8"/>
      <c r="I501" s="8"/>
      <c r="J501" s="8"/>
      <c r="K501" s="8"/>
      <c r="L501" s="8"/>
      <c r="M501" s="8"/>
      <c r="N501" s="8"/>
      <c r="O501" s="8"/>
      <c r="P501" s="8"/>
      <c r="Q501" s="45"/>
      <c r="R501" s="45" t="e">
        <f>Table1[[#This Row],[Ballots Rejected - Late Postmark]]/Table1[[#This Row],[Ballots Rejected]]</f>
        <v>#DIV/0!</v>
      </c>
      <c r="S501" s="8"/>
      <c r="T501" s="8"/>
      <c r="U501" s="8">
        <v>0</v>
      </c>
      <c r="V501" s="8">
        <v>0</v>
      </c>
      <c r="W501" s="8">
        <v>0</v>
      </c>
      <c r="X501" s="8">
        <v>0</v>
      </c>
      <c r="Z501">
        <v>0</v>
      </c>
      <c r="AA501" s="8">
        <v>0</v>
      </c>
      <c r="AB501" s="54" t="e">
        <f>Table1[[#This Row],[ Received by dropbox]]/Table1[[#This Row],[Ballots Returned]]</f>
        <v>#DIV/0!</v>
      </c>
      <c r="AC501" s="54" t="e">
        <f>Table1[[#This Row],[Received by mail]]/Table1[[#This Row],[Ballots Returned]]</f>
        <v>#DIV/0!</v>
      </c>
      <c r="AD501" s="54" t="e">
        <f>Table1[[#This Row],[ Received by Email or Fax]]/Table1[[#This Row],[Ballots Returned]]</f>
        <v>#DIV/0!</v>
      </c>
    </row>
    <row r="502" spans="1:30">
      <c r="A502" s="8" t="s">
        <v>143</v>
      </c>
      <c r="B502" s="19">
        <v>45041</v>
      </c>
      <c r="C502" s="8" t="s">
        <v>258</v>
      </c>
      <c r="D502" s="10">
        <v>2023</v>
      </c>
      <c r="E502" s="8">
        <v>3456</v>
      </c>
      <c r="F502" s="8">
        <v>275</v>
      </c>
      <c r="G502" s="8">
        <v>5204</v>
      </c>
      <c r="H502" s="8">
        <v>3481</v>
      </c>
      <c r="I502" s="8">
        <v>1358</v>
      </c>
      <c r="J502" s="8">
        <v>1336</v>
      </c>
      <c r="K502" s="8">
        <v>1</v>
      </c>
      <c r="L502" s="8">
        <v>0</v>
      </c>
      <c r="M502" s="8">
        <v>21</v>
      </c>
      <c r="N502" s="8">
        <v>1</v>
      </c>
      <c r="O502" s="8">
        <v>7</v>
      </c>
      <c r="P502" s="8">
        <v>7</v>
      </c>
      <c r="Q502" s="45">
        <f>P502/I502</f>
        <v>5.1546391752577319E-3</v>
      </c>
      <c r="R502" s="45">
        <f>Table1[[#This Row],[Ballots Rejected - Late Postmark]]/Table1[[#This Row],[Ballots Rejected]]</f>
        <v>0.33333333333333331</v>
      </c>
      <c r="S502" s="8">
        <v>0</v>
      </c>
      <c r="T502" s="8">
        <v>6</v>
      </c>
      <c r="U502" s="8">
        <v>1355</v>
      </c>
      <c r="V502" s="8">
        <v>1333</v>
      </c>
      <c r="W502" s="8">
        <v>21</v>
      </c>
      <c r="X502" s="8">
        <v>3435</v>
      </c>
      <c r="Y502">
        <v>667</v>
      </c>
      <c r="Z502">
        <v>691</v>
      </c>
      <c r="AA502" s="8">
        <v>0</v>
      </c>
      <c r="AB502" s="54">
        <f>Table1[[#This Row],[ Received by dropbox]]/Table1[[#This Row],[Ballots Returned]]</f>
        <v>0.49116347569955815</v>
      </c>
      <c r="AC502" s="54">
        <f>Table1[[#This Row],[Received by mail]]/Table1[[#This Row],[Ballots Returned]]</f>
        <v>0.50883652430044179</v>
      </c>
      <c r="AD502" s="54">
        <f>Table1[[#This Row],[ Received by Email or Fax]]/Table1[[#This Row],[Ballots Returned]]</f>
        <v>0</v>
      </c>
    </row>
    <row r="503" spans="1:30">
      <c r="A503" s="8" t="s">
        <v>145</v>
      </c>
      <c r="B503" s="19">
        <v>45041</v>
      </c>
      <c r="C503" s="8" t="s">
        <v>258</v>
      </c>
      <c r="D503" s="10">
        <v>2023</v>
      </c>
      <c r="E503" s="8"/>
      <c r="F503" s="8"/>
      <c r="G503" s="8">
        <v>2023</v>
      </c>
      <c r="H503" s="8"/>
      <c r="I503" s="8"/>
      <c r="J503" s="8"/>
      <c r="K503" s="8"/>
      <c r="L503" s="8"/>
      <c r="M503" s="8"/>
      <c r="N503" s="8"/>
      <c r="O503" s="8"/>
      <c r="P503" s="8"/>
      <c r="Q503" s="45"/>
      <c r="R503" s="45" t="e">
        <f>Table1[[#This Row],[Ballots Rejected - Late Postmark]]/Table1[[#This Row],[Ballots Rejected]]</f>
        <v>#DIV/0!</v>
      </c>
      <c r="S503" s="8"/>
      <c r="T503" s="8"/>
      <c r="U503" s="8">
        <v>0</v>
      </c>
      <c r="V503" s="8">
        <v>0</v>
      </c>
      <c r="W503" s="8">
        <v>0</v>
      </c>
      <c r="X503" s="8">
        <v>0</v>
      </c>
      <c r="Z503">
        <v>0</v>
      </c>
      <c r="AA503" s="8">
        <v>0</v>
      </c>
      <c r="AB503" s="54" t="e">
        <f>Table1[[#This Row],[ Received by dropbox]]/Table1[[#This Row],[Ballots Returned]]</f>
        <v>#DIV/0!</v>
      </c>
      <c r="AC503" s="54" t="e">
        <f>Table1[[#This Row],[Received by mail]]/Table1[[#This Row],[Ballots Returned]]</f>
        <v>#DIV/0!</v>
      </c>
      <c r="AD503" s="54" t="e">
        <f>Table1[[#This Row],[ Received by Email or Fax]]/Table1[[#This Row],[Ballots Returned]]</f>
        <v>#DIV/0!</v>
      </c>
    </row>
    <row r="504" spans="1:30">
      <c r="A504" s="8" t="s">
        <v>147</v>
      </c>
      <c r="B504" s="19">
        <v>45041</v>
      </c>
      <c r="C504" s="8" t="s">
        <v>258</v>
      </c>
      <c r="D504" s="10">
        <v>2023</v>
      </c>
      <c r="E504" s="8">
        <v>12001</v>
      </c>
      <c r="F504" s="8">
        <v>1064</v>
      </c>
      <c r="G504" s="8">
        <v>12960</v>
      </c>
      <c r="H504" s="8">
        <v>12980</v>
      </c>
      <c r="I504" s="8">
        <v>6706</v>
      </c>
      <c r="J504" s="8">
        <v>6606</v>
      </c>
      <c r="K504" s="8">
        <v>0</v>
      </c>
      <c r="L504" s="8">
        <v>0</v>
      </c>
      <c r="M504" s="8">
        <v>100</v>
      </c>
      <c r="N504" s="8">
        <v>29</v>
      </c>
      <c r="O504" s="8">
        <v>30</v>
      </c>
      <c r="P504" s="8">
        <v>41</v>
      </c>
      <c r="Q504" s="45">
        <f>P504/I504</f>
        <v>6.1139278258276171E-3</v>
      </c>
      <c r="R504" s="45">
        <f>Table1[[#This Row],[Ballots Rejected - Late Postmark]]/Table1[[#This Row],[Ballots Rejected]]</f>
        <v>0.41</v>
      </c>
      <c r="S504" s="8">
        <v>0</v>
      </c>
      <c r="T504" s="8">
        <v>0</v>
      </c>
      <c r="U504" s="8">
        <v>6686</v>
      </c>
      <c r="V504" s="8">
        <v>6586</v>
      </c>
      <c r="W504" s="8">
        <v>100</v>
      </c>
      <c r="X504" s="8">
        <v>12828</v>
      </c>
      <c r="Y504">
        <v>2172</v>
      </c>
      <c r="Z504">
        <v>4534</v>
      </c>
      <c r="AA504" s="8">
        <v>0</v>
      </c>
      <c r="AB504" s="54">
        <f>Table1[[#This Row],[ Received by dropbox]]/Table1[[#This Row],[Ballots Returned]]</f>
        <v>0.32388905457798983</v>
      </c>
      <c r="AC504" s="54">
        <f>Table1[[#This Row],[Received by mail]]/Table1[[#This Row],[Ballots Returned]]</f>
        <v>0.67611094542201011</v>
      </c>
      <c r="AD504" s="54">
        <f>Table1[[#This Row],[ Received by Email or Fax]]/Table1[[#This Row],[Ballots Returned]]</f>
        <v>0</v>
      </c>
    </row>
    <row r="505" spans="1:30">
      <c r="A505" s="8" t="s">
        <v>149</v>
      </c>
      <c r="B505" s="19">
        <v>45041</v>
      </c>
      <c r="C505" s="8" t="s">
        <v>258</v>
      </c>
      <c r="D505" s="10">
        <v>2023</v>
      </c>
      <c r="E505" s="8"/>
      <c r="F505" s="8"/>
      <c r="G505" s="8">
        <v>2023</v>
      </c>
      <c r="H505" s="8"/>
      <c r="I505" s="8"/>
      <c r="J505" s="8"/>
      <c r="K505" s="8"/>
      <c r="L505" s="8"/>
      <c r="M505" s="8"/>
      <c r="N505" s="8"/>
      <c r="O505" s="8"/>
      <c r="P505" s="8"/>
      <c r="Q505" s="45"/>
      <c r="R505" s="45" t="e">
        <f>Table1[[#This Row],[Ballots Rejected - Late Postmark]]/Table1[[#This Row],[Ballots Rejected]]</f>
        <v>#DIV/0!</v>
      </c>
      <c r="S505" s="8"/>
      <c r="T505" s="8"/>
      <c r="U505" s="8">
        <v>0</v>
      </c>
      <c r="V505" s="8">
        <v>0</v>
      </c>
      <c r="W505" s="8">
        <v>0</v>
      </c>
      <c r="X505" s="8">
        <v>0</v>
      </c>
      <c r="Z505">
        <v>0</v>
      </c>
      <c r="AA505" s="8">
        <v>0</v>
      </c>
      <c r="AB505" s="54" t="e">
        <f>Table1[[#This Row],[ Received by dropbox]]/Table1[[#This Row],[Ballots Returned]]</f>
        <v>#DIV/0!</v>
      </c>
      <c r="AC505" s="54" t="e">
        <f>Table1[[#This Row],[Received by mail]]/Table1[[#This Row],[Ballots Returned]]</f>
        <v>#DIV/0!</v>
      </c>
      <c r="AD505" s="54" t="e">
        <f>Table1[[#This Row],[ Received by Email or Fax]]/Table1[[#This Row],[Ballots Returned]]</f>
        <v>#DIV/0!</v>
      </c>
    </row>
    <row r="506" spans="1:30">
      <c r="A506" s="8" t="s">
        <v>151</v>
      </c>
      <c r="B506" s="19">
        <v>45041</v>
      </c>
      <c r="C506" s="8" t="s">
        <v>258</v>
      </c>
      <c r="D506" s="10">
        <v>2023</v>
      </c>
      <c r="E506" s="8">
        <v>48056</v>
      </c>
      <c r="F506" s="8">
        <v>5298</v>
      </c>
      <c r="G506" s="8">
        <v>44781</v>
      </c>
      <c r="H506" s="8">
        <v>48746</v>
      </c>
      <c r="I506" s="8">
        <v>17586</v>
      </c>
      <c r="J506" s="8">
        <v>17363</v>
      </c>
      <c r="K506" s="8">
        <v>0</v>
      </c>
      <c r="L506" s="8">
        <v>0</v>
      </c>
      <c r="M506" s="8">
        <v>223</v>
      </c>
      <c r="N506" s="8">
        <v>11</v>
      </c>
      <c r="O506" s="8">
        <v>73</v>
      </c>
      <c r="P506" s="8">
        <v>117</v>
      </c>
      <c r="Q506" s="45">
        <f>P506/I506</f>
        <v>6.6530194472876154E-3</v>
      </c>
      <c r="R506" s="45">
        <f>Table1[[#This Row],[Ballots Rejected - Late Postmark]]/Table1[[#This Row],[Ballots Rejected]]</f>
        <v>0.5246636771300448</v>
      </c>
      <c r="S506" s="8">
        <v>0</v>
      </c>
      <c r="T506" s="8">
        <v>22</v>
      </c>
      <c r="U506" s="8">
        <v>17305</v>
      </c>
      <c r="V506" s="8">
        <v>17084</v>
      </c>
      <c r="W506" s="8">
        <v>221</v>
      </c>
      <c r="X506" s="8">
        <v>46514</v>
      </c>
      <c r="Y506">
        <v>9999</v>
      </c>
      <c r="Z506">
        <v>7566</v>
      </c>
      <c r="AA506" s="8">
        <v>21</v>
      </c>
      <c r="AB506" s="54">
        <f>Table1[[#This Row],[ Received by dropbox]]/Table1[[#This Row],[Ballots Returned]]</f>
        <v>0.56857727737973385</v>
      </c>
      <c r="AC506" s="54">
        <f>Table1[[#This Row],[Received by mail]]/Table1[[#This Row],[Ballots Returned]]</f>
        <v>0.43022859092459909</v>
      </c>
      <c r="AD506" s="54">
        <f>Table1[[#This Row],[ Received by Email or Fax]]/Table1[[#This Row],[Ballots Returned]]</f>
        <v>1.1941316956670079E-3</v>
      </c>
    </row>
    <row r="507" spans="1:30">
      <c r="A507" s="8" t="s">
        <v>153</v>
      </c>
      <c r="B507" s="19">
        <v>45041</v>
      </c>
      <c r="C507" s="8" t="s">
        <v>258</v>
      </c>
      <c r="D507" s="10">
        <v>2023</v>
      </c>
      <c r="E507" s="8"/>
      <c r="F507" s="8"/>
      <c r="G507" s="8">
        <v>2023</v>
      </c>
      <c r="H507" s="8"/>
      <c r="I507" s="8"/>
      <c r="J507" s="8"/>
      <c r="K507" s="8"/>
      <c r="L507" s="8"/>
      <c r="M507" s="8"/>
      <c r="N507" s="8"/>
      <c r="O507" s="8"/>
      <c r="P507" s="8"/>
      <c r="Q507" s="45"/>
      <c r="R507" s="45" t="e">
        <f>Table1[[#This Row],[Ballots Rejected - Late Postmark]]/Table1[[#This Row],[Ballots Rejected]]</f>
        <v>#DIV/0!</v>
      </c>
      <c r="S507" s="8"/>
      <c r="T507" s="8"/>
      <c r="U507" s="8">
        <v>0</v>
      </c>
      <c r="V507" s="8">
        <v>0</v>
      </c>
      <c r="W507" s="8">
        <v>0</v>
      </c>
      <c r="X507" s="8">
        <v>0</v>
      </c>
      <c r="Z507">
        <v>0</v>
      </c>
      <c r="AA507" s="8">
        <v>0</v>
      </c>
      <c r="AB507" s="54" t="e">
        <f>Table1[[#This Row],[ Received by dropbox]]/Table1[[#This Row],[Ballots Returned]]</f>
        <v>#DIV/0!</v>
      </c>
      <c r="AC507" s="54" t="e">
        <f>Table1[[#This Row],[Received by mail]]/Table1[[#This Row],[Ballots Returned]]</f>
        <v>#DIV/0!</v>
      </c>
      <c r="AD507" s="54" t="e">
        <f>Table1[[#This Row],[ Received by Email or Fax]]/Table1[[#This Row],[Ballots Returned]]</f>
        <v>#DIV/0!</v>
      </c>
    </row>
    <row r="508" spans="1:30">
      <c r="A508" s="8" t="s">
        <v>155</v>
      </c>
      <c r="B508" s="19">
        <v>45041</v>
      </c>
      <c r="C508" s="8" t="s">
        <v>258</v>
      </c>
      <c r="D508" s="10">
        <v>2023</v>
      </c>
      <c r="E508" s="8">
        <v>40834</v>
      </c>
      <c r="F508" s="8">
        <v>3115</v>
      </c>
      <c r="G508" s="8">
        <v>39742</v>
      </c>
      <c r="H508" s="8">
        <v>41275</v>
      </c>
      <c r="I508" s="8">
        <v>15679</v>
      </c>
      <c r="J508" s="8">
        <v>15503</v>
      </c>
      <c r="K508" s="8">
        <v>0</v>
      </c>
      <c r="L508" s="8">
        <v>0</v>
      </c>
      <c r="M508" s="8">
        <v>176</v>
      </c>
      <c r="N508" s="8">
        <v>26</v>
      </c>
      <c r="O508" s="8">
        <v>56</v>
      </c>
      <c r="P508" s="8">
        <v>93</v>
      </c>
      <c r="Q508" s="45">
        <f>P508/I508</f>
        <v>5.9315007334651447E-3</v>
      </c>
      <c r="R508" s="45">
        <f>Table1[[#This Row],[Ballots Rejected - Late Postmark]]/Table1[[#This Row],[Ballots Rejected]]</f>
        <v>0.52840909090909094</v>
      </c>
      <c r="S508" s="8">
        <v>0</v>
      </c>
      <c r="T508" s="8">
        <v>1</v>
      </c>
      <c r="U508" s="8">
        <v>15544</v>
      </c>
      <c r="V508" s="8">
        <v>15372</v>
      </c>
      <c r="W508" s="8">
        <v>172</v>
      </c>
      <c r="X508" s="8">
        <v>40273</v>
      </c>
      <c r="Y508">
        <v>8494</v>
      </c>
      <c r="Z508">
        <v>7182</v>
      </c>
      <c r="AA508" s="8">
        <v>3</v>
      </c>
      <c r="AB508" s="54">
        <f>Table1[[#This Row],[ Received by dropbox]]/Table1[[#This Row],[Ballots Returned]]</f>
        <v>0.54174373365648321</v>
      </c>
      <c r="AC508" s="54">
        <f>Table1[[#This Row],[Received by mail]]/Table1[[#This Row],[Ballots Returned]]</f>
        <v>0.4580649276101792</v>
      </c>
      <c r="AD508" s="54">
        <f>Table1[[#This Row],[ Received by Email or Fax]]/Table1[[#This Row],[Ballots Returned]]</f>
        <v>1.9133873333758531E-4</v>
      </c>
    </row>
    <row r="509" spans="1:30">
      <c r="A509" s="8" t="s">
        <v>157</v>
      </c>
      <c r="B509" s="19">
        <v>45041</v>
      </c>
      <c r="C509" s="8" t="s">
        <v>258</v>
      </c>
      <c r="D509" s="10">
        <v>2023</v>
      </c>
      <c r="E509" s="8">
        <v>2044</v>
      </c>
      <c r="F509" s="8">
        <v>147</v>
      </c>
      <c r="G509" s="8">
        <v>3920</v>
      </c>
      <c r="H509" s="8">
        <v>2052</v>
      </c>
      <c r="I509" s="8">
        <v>944</v>
      </c>
      <c r="J509" s="8">
        <v>932</v>
      </c>
      <c r="K509" s="8">
        <v>0</v>
      </c>
      <c r="L509" s="8">
        <v>0</v>
      </c>
      <c r="M509" s="8">
        <v>12</v>
      </c>
      <c r="N509" s="8">
        <v>2</v>
      </c>
      <c r="O509" s="8">
        <v>3</v>
      </c>
      <c r="P509" s="8">
        <v>7</v>
      </c>
      <c r="Q509" s="45">
        <f>P509/I509</f>
        <v>7.4152542372881358E-3</v>
      </c>
      <c r="R509" s="45">
        <f>Table1[[#This Row],[Ballots Rejected - Late Postmark]]/Table1[[#This Row],[Ballots Rejected]]</f>
        <v>0.58333333333333337</v>
      </c>
      <c r="S509" s="8">
        <v>0</v>
      </c>
      <c r="T509" s="8">
        <v>0</v>
      </c>
      <c r="U509" s="8">
        <v>942</v>
      </c>
      <c r="V509" s="8">
        <v>930</v>
      </c>
      <c r="W509" s="8">
        <v>12</v>
      </c>
      <c r="X509" s="8">
        <v>2033</v>
      </c>
      <c r="Y509">
        <v>520</v>
      </c>
      <c r="Z509">
        <v>423</v>
      </c>
      <c r="AA509" s="8">
        <v>1</v>
      </c>
      <c r="AB509" s="54">
        <f>Table1[[#This Row],[ Received by dropbox]]/Table1[[#This Row],[Ballots Returned]]</f>
        <v>0.55084745762711862</v>
      </c>
      <c r="AC509" s="54">
        <f>Table1[[#This Row],[Received by mail]]/Table1[[#This Row],[Ballots Returned]]</f>
        <v>0.44809322033898308</v>
      </c>
      <c r="AD509" s="54">
        <f>Table1[[#This Row],[ Received by Email or Fax]]/Table1[[#This Row],[Ballots Returned]]</f>
        <v>1.0593220338983051E-3</v>
      </c>
    </row>
    <row r="510" spans="1:30">
      <c r="A510" s="8" t="s">
        <v>159</v>
      </c>
      <c r="B510" s="19">
        <v>45041</v>
      </c>
      <c r="C510" s="8" t="s">
        <v>258</v>
      </c>
      <c r="D510" s="10">
        <v>2023</v>
      </c>
      <c r="E510" s="8">
        <v>18350</v>
      </c>
      <c r="F510" s="8">
        <v>1565</v>
      </c>
      <c r="G510" s="8">
        <v>18808</v>
      </c>
      <c r="H510" s="8">
        <v>18559</v>
      </c>
      <c r="I510" s="8">
        <v>5797</v>
      </c>
      <c r="J510" s="8">
        <v>5709</v>
      </c>
      <c r="K510" s="8">
        <v>0</v>
      </c>
      <c r="L510" s="8">
        <v>0</v>
      </c>
      <c r="M510" s="8">
        <v>88</v>
      </c>
      <c r="N510" s="8">
        <v>9</v>
      </c>
      <c r="O510" s="8">
        <v>15</v>
      </c>
      <c r="P510" s="8">
        <v>58</v>
      </c>
      <c r="Q510" s="45">
        <f>P510/I510</f>
        <v>1.0005175090564086E-2</v>
      </c>
      <c r="R510" s="45">
        <f>Table1[[#This Row],[Ballots Rejected - Late Postmark]]/Table1[[#This Row],[Ballots Rejected]]</f>
        <v>0.65909090909090906</v>
      </c>
      <c r="S510" s="8">
        <v>0</v>
      </c>
      <c r="T510" s="8">
        <v>6</v>
      </c>
      <c r="U510" s="8">
        <v>5785</v>
      </c>
      <c r="V510" s="8">
        <v>5697</v>
      </c>
      <c r="W510" s="8">
        <v>88</v>
      </c>
      <c r="X510" s="8">
        <v>18349</v>
      </c>
      <c r="Y510">
        <v>3266</v>
      </c>
      <c r="Z510">
        <v>2525</v>
      </c>
      <c r="AA510" s="8">
        <v>6</v>
      </c>
      <c r="AB510" s="54">
        <f>Table1[[#This Row],[ Received by dropbox]]/Table1[[#This Row],[Ballots Returned]]</f>
        <v>0.56339485941003964</v>
      </c>
      <c r="AC510" s="54">
        <f>Table1[[#This Row],[Received by mail]]/Table1[[#This Row],[Ballots Returned]]</f>
        <v>0.43557012247714333</v>
      </c>
      <c r="AD510" s="54">
        <f>Table1[[#This Row],[ Received by Email or Fax]]/Table1[[#This Row],[Ballots Returned]]</f>
        <v>1.0350181128169743E-3</v>
      </c>
    </row>
    <row r="511" spans="1:30">
      <c r="A511" s="8" t="s">
        <v>161</v>
      </c>
      <c r="B511" s="19">
        <v>45041</v>
      </c>
      <c r="C511" s="8" t="s">
        <v>258</v>
      </c>
      <c r="D511" s="10">
        <v>2023</v>
      </c>
      <c r="E511" s="8">
        <v>680</v>
      </c>
      <c r="F511" s="8">
        <v>48</v>
      </c>
      <c r="G511" s="8">
        <v>2655</v>
      </c>
      <c r="H511" s="8">
        <v>683</v>
      </c>
      <c r="I511" s="8">
        <v>284</v>
      </c>
      <c r="J511" s="8">
        <v>275</v>
      </c>
      <c r="K511" s="8">
        <v>0</v>
      </c>
      <c r="L511" s="8">
        <v>0</v>
      </c>
      <c r="M511" s="8">
        <v>9</v>
      </c>
      <c r="N511" s="8">
        <v>0</v>
      </c>
      <c r="O511" s="8">
        <v>1</v>
      </c>
      <c r="P511" s="8">
        <v>8</v>
      </c>
      <c r="Q511" s="45">
        <f>P511/I511</f>
        <v>2.8169014084507043E-2</v>
      </c>
      <c r="R511" s="45">
        <f>Table1[[#This Row],[Ballots Rejected - Late Postmark]]/Table1[[#This Row],[Ballots Rejected]]</f>
        <v>0.88888888888888884</v>
      </c>
      <c r="S511" s="8">
        <v>0</v>
      </c>
      <c r="T511" s="8">
        <v>0</v>
      </c>
      <c r="U511" s="8">
        <v>281</v>
      </c>
      <c r="V511" s="8">
        <v>272</v>
      </c>
      <c r="W511" s="8">
        <v>9</v>
      </c>
      <c r="X511" s="8">
        <v>671</v>
      </c>
      <c r="Y511">
        <v>7</v>
      </c>
      <c r="Z511">
        <v>277</v>
      </c>
      <c r="AA511" s="8">
        <v>0</v>
      </c>
      <c r="AB511" s="54">
        <f>Table1[[#This Row],[ Received by dropbox]]/Table1[[#This Row],[Ballots Returned]]</f>
        <v>2.464788732394366E-2</v>
      </c>
      <c r="AC511" s="54">
        <f>Table1[[#This Row],[Received by mail]]/Table1[[#This Row],[Ballots Returned]]</f>
        <v>0.97535211267605637</v>
      </c>
      <c r="AD511" s="54">
        <f>Table1[[#This Row],[ Received by Email or Fax]]/Table1[[#This Row],[Ballots Returned]]</f>
        <v>0</v>
      </c>
    </row>
    <row r="512" spans="1:30">
      <c r="A512" s="8" t="s">
        <v>163</v>
      </c>
      <c r="B512" s="19">
        <v>45041</v>
      </c>
      <c r="C512" s="8" t="s">
        <v>258</v>
      </c>
      <c r="D512" s="10">
        <v>2023</v>
      </c>
      <c r="E512" s="8"/>
      <c r="F512" s="8"/>
      <c r="G512" s="8">
        <v>2023</v>
      </c>
      <c r="H512" s="8"/>
      <c r="I512" s="8"/>
      <c r="J512" s="8"/>
      <c r="K512" s="8"/>
      <c r="L512" s="8"/>
      <c r="M512" s="8"/>
      <c r="N512" s="8"/>
      <c r="O512" s="8"/>
      <c r="P512" s="8"/>
      <c r="Q512" s="45"/>
      <c r="R512" s="45" t="e">
        <f>Table1[[#This Row],[Ballots Rejected - Late Postmark]]/Table1[[#This Row],[Ballots Rejected]]</f>
        <v>#DIV/0!</v>
      </c>
      <c r="S512" s="8"/>
      <c r="T512" s="8"/>
      <c r="U512" s="8">
        <v>0</v>
      </c>
      <c r="V512" s="8">
        <v>0</v>
      </c>
      <c r="W512" s="8">
        <v>0</v>
      </c>
      <c r="X512" s="8">
        <v>0</v>
      </c>
      <c r="Z512">
        <v>0</v>
      </c>
      <c r="AA512" s="8">
        <v>0</v>
      </c>
      <c r="AB512" s="54" t="e">
        <f>Table1[[#This Row],[ Received by dropbox]]/Table1[[#This Row],[Ballots Returned]]</f>
        <v>#DIV/0!</v>
      </c>
      <c r="AC512" s="54" t="e">
        <f>Table1[[#This Row],[Received by mail]]/Table1[[#This Row],[Ballots Returned]]</f>
        <v>#DIV/0!</v>
      </c>
      <c r="AD512" s="54" t="e">
        <f>Table1[[#This Row],[ Received by Email or Fax]]/Table1[[#This Row],[Ballots Returned]]</f>
        <v>#DIV/0!</v>
      </c>
    </row>
    <row r="513" spans="1:30">
      <c r="A513" s="8" t="s">
        <v>166</v>
      </c>
      <c r="B513" s="19">
        <v>45041</v>
      </c>
      <c r="C513" s="8" t="s">
        <v>258</v>
      </c>
      <c r="D513" s="10">
        <v>2023</v>
      </c>
      <c r="E513" s="8">
        <v>54214</v>
      </c>
      <c r="F513" s="8">
        <v>6872</v>
      </c>
      <c r="G513" s="8">
        <v>49365</v>
      </c>
      <c r="H513" s="8">
        <v>55670</v>
      </c>
      <c r="I513" s="8">
        <v>18471</v>
      </c>
      <c r="J513" s="8">
        <v>18224</v>
      </c>
      <c r="K513" s="8">
        <v>1</v>
      </c>
      <c r="L513" s="8">
        <v>1</v>
      </c>
      <c r="M513" s="8">
        <v>246</v>
      </c>
      <c r="N513" s="8">
        <v>31</v>
      </c>
      <c r="O513" s="8">
        <v>31</v>
      </c>
      <c r="P513" s="8">
        <v>173</v>
      </c>
      <c r="Q513" s="45">
        <f>P513/I513</f>
        <v>9.366033241297169E-3</v>
      </c>
      <c r="R513" s="45">
        <f>Table1[[#This Row],[Ballots Rejected - Late Postmark]]/Table1[[#This Row],[Ballots Rejected]]</f>
        <v>0.7032520325203252</v>
      </c>
      <c r="S513" s="8">
        <v>0</v>
      </c>
      <c r="T513" s="8">
        <v>11</v>
      </c>
      <c r="U513" s="8">
        <v>18304</v>
      </c>
      <c r="V513" s="8">
        <v>18058</v>
      </c>
      <c r="W513" s="8">
        <v>245</v>
      </c>
      <c r="X513" s="8">
        <v>54133</v>
      </c>
      <c r="Y513">
        <v>9107</v>
      </c>
      <c r="Z513">
        <v>9352</v>
      </c>
      <c r="AA513" s="8">
        <v>12</v>
      </c>
      <c r="AB513" s="54">
        <f>Table1[[#This Row],[ Received by dropbox]]/Table1[[#This Row],[Ballots Returned]]</f>
        <v>0.49304314871961452</v>
      </c>
      <c r="AC513" s="54">
        <f>Table1[[#This Row],[Received by mail]]/Table1[[#This Row],[Ballots Returned]]</f>
        <v>0.50630718423474641</v>
      </c>
      <c r="AD513" s="54">
        <f>Table1[[#This Row],[ Received by Email or Fax]]/Table1[[#This Row],[Ballots Returned]]</f>
        <v>6.4966704563910994E-4</v>
      </c>
    </row>
    <row r="514" spans="1:30">
      <c r="A514" s="8" t="s">
        <v>168</v>
      </c>
      <c r="B514" s="19">
        <v>45041</v>
      </c>
      <c r="C514" s="8" t="s">
        <v>258</v>
      </c>
      <c r="D514" s="10">
        <v>2023</v>
      </c>
      <c r="E514" s="8"/>
      <c r="F514" s="8"/>
      <c r="G514" s="8">
        <v>2023</v>
      </c>
      <c r="H514" s="8"/>
      <c r="I514" s="8"/>
      <c r="J514" s="8"/>
      <c r="K514" s="8"/>
      <c r="L514" s="8"/>
      <c r="M514" s="8"/>
      <c r="N514" s="8"/>
      <c r="O514" s="8"/>
      <c r="P514" s="8"/>
      <c r="Q514" s="45"/>
      <c r="R514" s="45" t="e">
        <f>Table1[[#This Row],[Ballots Rejected - Late Postmark]]/Table1[[#This Row],[Ballots Rejected]]</f>
        <v>#DIV/0!</v>
      </c>
      <c r="S514" s="8"/>
      <c r="T514" s="8"/>
      <c r="U514" s="8">
        <v>0</v>
      </c>
      <c r="V514" s="8">
        <v>0</v>
      </c>
      <c r="W514" s="8">
        <v>0</v>
      </c>
      <c r="X514" s="8">
        <v>0</v>
      </c>
      <c r="Z514">
        <v>0</v>
      </c>
      <c r="AA514" s="8">
        <v>0</v>
      </c>
      <c r="AB514" s="54" t="e">
        <f>Table1[[#This Row],[ Received by dropbox]]/Table1[[#This Row],[Ballots Returned]]</f>
        <v>#DIV/0!</v>
      </c>
      <c r="AC514" s="54" t="e">
        <f>Table1[[#This Row],[Received by mail]]/Table1[[#This Row],[Ballots Returned]]</f>
        <v>#DIV/0!</v>
      </c>
      <c r="AD514" s="54" t="e">
        <f>Table1[[#This Row],[ Received by Email or Fax]]/Table1[[#This Row],[Ballots Returned]]</f>
        <v>#DIV/0!</v>
      </c>
    </row>
    <row r="515" spans="1:30">
      <c r="A515" s="8" t="s">
        <v>170</v>
      </c>
      <c r="B515" s="19">
        <v>45041</v>
      </c>
      <c r="C515" s="8" t="s">
        <v>258</v>
      </c>
      <c r="D515" s="10">
        <v>2023</v>
      </c>
      <c r="E515" s="8"/>
      <c r="F515" s="8"/>
      <c r="G515" s="8">
        <v>2023</v>
      </c>
      <c r="H515" s="8"/>
      <c r="I515" s="8"/>
      <c r="J515" s="8"/>
      <c r="K515" s="8"/>
      <c r="L515" s="8"/>
      <c r="M515" s="8"/>
      <c r="N515" s="8"/>
      <c r="O515" s="8"/>
      <c r="P515" s="8"/>
      <c r="Q515" s="45"/>
      <c r="R515" s="45" t="e">
        <f>Table1[[#This Row],[Ballots Rejected - Late Postmark]]/Table1[[#This Row],[Ballots Rejected]]</f>
        <v>#DIV/0!</v>
      </c>
      <c r="S515" s="8"/>
      <c r="T515" s="8"/>
      <c r="U515" s="8">
        <v>0</v>
      </c>
      <c r="V515" s="8">
        <v>0</v>
      </c>
      <c r="W515" s="8">
        <v>0</v>
      </c>
      <c r="X515" s="8">
        <v>0</v>
      </c>
      <c r="Z515">
        <v>0</v>
      </c>
      <c r="AA515" s="8">
        <v>0</v>
      </c>
      <c r="AB515" s="54" t="e">
        <f>Table1[[#This Row],[ Received by dropbox]]/Table1[[#This Row],[Ballots Returned]]</f>
        <v>#DIV/0!</v>
      </c>
      <c r="AC515" s="54" t="e">
        <f>Table1[[#This Row],[Received by mail]]/Table1[[#This Row],[Ballots Returned]]</f>
        <v>#DIV/0!</v>
      </c>
      <c r="AD515" s="54" t="e">
        <f>Table1[[#This Row],[ Received by Email or Fax]]/Table1[[#This Row],[Ballots Returned]]</f>
        <v>#DIV/0!</v>
      </c>
    </row>
    <row r="516" spans="1:30">
      <c r="A516" s="8" t="s">
        <v>172</v>
      </c>
      <c r="B516" s="19">
        <v>45041</v>
      </c>
      <c r="C516" s="8" t="s">
        <v>258</v>
      </c>
      <c r="D516" s="10">
        <v>2023</v>
      </c>
      <c r="E516" s="8"/>
      <c r="F516" s="8"/>
      <c r="G516" s="8">
        <v>2023</v>
      </c>
      <c r="H516" s="8"/>
      <c r="I516" s="8"/>
      <c r="J516" s="8"/>
      <c r="K516" s="8"/>
      <c r="L516" s="8"/>
      <c r="M516" s="8"/>
      <c r="N516" s="8"/>
      <c r="O516" s="8"/>
      <c r="P516" s="8"/>
      <c r="Q516" s="45"/>
      <c r="R516" s="45" t="e">
        <f>Table1[[#This Row],[Ballots Rejected - Late Postmark]]/Table1[[#This Row],[Ballots Rejected]]</f>
        <v>#DIV/0!</v>
      </c>
      <c r="S516" s="8"/>
      <c r="T516" s="8"/>
      <c r="U516" s="8">
        <v>0</v>
      </c>
      <c r="V516" s="8">
        <v>0</v>
      </c>
      <c r="W516" s="8">
        <v>0</v>
      </c>
      <c r="X516" s="8">
        <v>0</v>
      </c>
      <c r="Z516">
        <v>0</v>
      </c>
      <c r="AA516" s="8">
        <v>0</v>
      </c>
      <c r="AB516" s="54" t="e">
        <f>Table1[[#This Row],[ Received by dropbox]]/Table1[[#This Row],[Ballots Returned]]</f>
        <v>#DIV/0!</v>
      </c>
      <c r="AC516" s="54" t="e">
        <f>Table1[[#This Row],[Received by mail]]/Table1[[#This Row],[Ballots Returned]]</f>
        <v>#DIV/0!</v>
      </c>
      <c r="AD516" s="54" t="e">
        <f>Table1[[#This Row],[ Received by Email or Fax]]/Table1[[#This Row],[Ballots Returned]]</f>
        <v>#DIV/0!</v>
      </c>
    </row>
    <row r="517" spans="1:30">
      <c r="A517" s="8" t="s">
        <v>174</v>
      </c>
      <c r="B517" s="19">
        <v>45041</v>
      </c>
      <c r="C517" s="8" t="s">
        <v>258</v>
      </c>
      <c r="D517" s="10">
        <v>2023</v>
      </c>
      <c r="E517" s="8">
        <v>5</v>
      </c>
      <c r="F517" s="8">
        <v>0</v>
      </c>
      <c r="G517" s="8">
        <v>2028</v>
      </c>
      <c r="H517" s="8">
        <v>5</v>
      </c>
      <c r="I517" s="8">
        <v>0</v>
      </c>
      <c r="J517" s="8">
        <v>0</v>
      </c>
      <c r="K517" s="8">
        <v>0</v>
      </c>
      <c r="L517" s="8">
        <v>0</v>
      </c>
      <c r="M517" s="8">
        <v>0</v>
      </c>
      <c r="N517" s="8">
        <v>0</v>
      </c>
      <c r="O517" s="8">
        <v>0</v>
      </c>
      <c r="P517" s="8">
        <v>0</v>
      </c>
      <c r="Q517" s="45"/>
      <c r="R517" s="45" t="e">
        <f>Table1[[#This Row],[Ballots Rejected - Late Postmark]]/Table1[[#This Row],[Ballots Rejected]]</f>
        <v>#DIV/0!</v>
      </c>
      <c r="S517" s="8">
        <v>0</v>
      </c>
      <c r="T517" s="8">
        <v>0</v>
      </c>
      <c r="U517" s="8">
        <v>0</v>
      </c>
      <c r="V517" s="8">
        <v>0</v>
      </c>
      <c r="W517" s="8">
        <v>0</v>
      </c>
      <c r="X517" s="8">
        <v>5</v>
      </c>
      <c r="Y517">
        <v>0</v>
      </c>
      <c r="Z517">
        <v>0</v>
      </c>
      <c r="AA517" s="8">
        <v>0</v>
      </c>
      <c r="AB517" s="54" t="e">
        <f>Table1[[#This Row],[ Received by dropbox]]/Table1[[#This Row],[Ballots Returned]]</f>
        <v>#DIV/0!</v>
      </c>
      <c r="AC517" s="54" t="e">
        <f>Table1[[#This Row],[Received by mail]]/Table1[[#This Row],[Ballots Returned]]</f>
        <v>#DIV/0!</v>
      </c>
      <c r="AD517" s="54" t="e">
        <f>Table1[[#This Row],[ Received by Email or Fax]]/Table1[[#This Row],[Ballots Returned]]</f>
        <v>#DIV/0!</v>
      </c>
    </row>
    <row r="518" spans="1:30">
      <c r="A518" s="8" t="s">
        <v>176</v>
      </c>
      <c r="B518" s="19">
        <v>45041</v>
      </c>
      <c r="C518" s="8" t="s">
        <v>258</v>
      </c>
      <c r="D518" s="10">
        <v>2023</v>
      </c>
      <c r="E518" s="8"/>
      <c r="F518" s="8"/>
      <c r="G518" s="8">
        <v>2023</v>
      </c>
      <c r="H518" s="8"/>
      <c r="I518" s="8"/>
      <c r="J518" s="8"/>
      <c r="K518" s="8"/>
      <c r="L518" s="8"/>
      <c r="M518" s="8"/>
      <c r="N518" s="8"/>
      <c r="O518" s="8"/>
      <c r="P518" s="8"/>
      <c r="Q518" s="45"/>
      <c r="R518" s="45" t="e">
        <f>Table1[[#This Row],[Ballots Rejected - Late Postmark]]/Table1[[#This Row],[Ballots Rejected]]</f>
        <v>#DIV/0!</v>
      </c>
      <c r="S518" s="8"/>
      <c r="T518" s="8"/>
      <c r="U518" s="8">
        <v>0</v>
      </c>
      <c r="V518" s="8">
        <v>0</v>
      </c>
      <c r="W518" s="8">
        <v>0</v>
      </c>
      <c r="X518" s="8">
        <v>0</v>
      </c>
      <c r="Z518">
        <v>0</v>
      </c>
      <c r="AA518" s="8">
        <v>0</v>
      </c>
      <c r="AB518" s="54" t="e">
        <f>Table1[[#This Row],[ Received by dropbox]]/Table1[[#This Row],[Ballots Returned]]</f>
        <v>#DIV/0!</v>
      </c>
      <c r="AC518" s="54" t="e">
        <f>Table1[[#This Row],[Received by mail]]/Table1[[#This Row],[Ballots Returned]]</f>
        <v>#DIV/0!</v>
      </c>
      <c r="AD518" s="54" t="e">
        <f>Table1[[#This Row],[ Received by Email or Fax]]/Table1[[#This Row],[Ballots Returned]]</f>
        <v>#DIV/0!</v>
      </c>
    </row>
    <row r="519" spans="1:30">
      <c r="A519" s="10" t="s">
        <v>178</v>
      </c>
      <c r="B519" s="19">
        <v>45041</v>
      </c>
      <c r="C519" s="10" t="s">
        <v>258</v>
      </c>
      <c r="D519" s="10">
        <v>2023</v>
      </c>
      <c r="E519" s="8">
        <v>1671629</v>
      </c>
      <c r="F519" s="8">
        <v>158463</v>
      </c>
      <c r="G519" s="8">
        <v>1515189</v>
      </c>
      <c r="H519" s="8">
        <v>1691948</v>
      </c>
      <c r="I519" s="8">
        <v>539419</v>
      </c>
      <c r="J519" s="8">
        <v>530405</v>
      </c>
      <c r="K519" s="8">
        <v>10</v>
      </c>
      <c r="L519" s="8">
        <v>9</v>
      </c>
      <c r="M519" s="8">
        <v>9005</v>
      </c>
      <c r="N519" s="8">
        <v>1270</v>
      </c>
      <c r="O519" s="8">
        <v>2692</v>
      </c>
      <c r="P519" s="8">
        <v>4944</v>
      </c>
      <c r="Q519" s="45">
        <f>P519/I519</f>
        <v>9.165416865182725E-3</v>
      </c>
      <c r="R519" s="45">
        <f>Table1[[#This Row],[Ballots Rejected - Late Postmark]]/Table1[[#This Row],[Ballots Rejected]]</f>
        <v>0.54902831760133264</v>
      </c>
      <c r="S519" s="8">
        <v>0</v>
      </c>
      <c r="T519" s="8">
        <v>99</v>
      </c>
      <c r="U519" s="8">
        <v>535792</v>
      </c>
      <c r="V519" s="8">
        <v>526833</v>
      </c>
      <c r="W519" s="8">
        <v>8950</v>
      </c>
      <c r="X519" s="8">
        <v>1655825</v>
      </c>
      <c r="Y519">
        <v>231003</v>
      </c>
      <c r="Z519">
        <v>307327</v>
      </c>
      <c r="AA519" s="21">
        <v>1089</v>
      </c>
      <c r="AB519" s="54">
        <f>Table1[[#This Row],[ Received by dropbox]]/Table1[[#This Row],[Ballots Returned]]</f>
        <v>0.42824409225481491</v>
      </c>
      <c r="AC519" s="54">
        <f>Table1[[#This Row],[Received by mail]]/Table1[[#This Row],[Ballots Returned]]</f>
        <v>0.56973706895752652</v>
      </c>
      <c r="AD519" s="54">
        <f>Table1[[#This Row],[ Received by Email or Fax]]/Table1[[#This Row],[Ballots Returned]]</f>
        <v>2.0188387876585736E-3</v>
      </c>
    </row>
    <row r="520" spans="1:30">
      <c r="A520" s="8" t="s">
        <v>98</v>
      </c>
      <c r="B520" s="19">
        <v>44971</v>
      </c>
      <c r="C520" s="8" t="s">
        <v>99</v>
      </c>
      <c r="D520" s="10">
        <v>2023</v>
      </c>
      <c r="E520" s="8">
        <v>5265</v>
      </c>
      <c r="F520" s="8">
        <v>359</v>
      </c>
      <c r="G520" s="8">
        <v>6929</v>
      </c>
      <c r="H520" s="8">
        <v>5308</v>
      </c>
      <c r="I520" s="8">
        <v>1372</v>
      </c>
      <c r="J520" s="8">
        <v>1340</v>
      </c>
      <c r="K520" s="8">
        <v>0</v>
      </c>
      <c r="L520" s="8">
        <v>0</v>
      </c>
      <c r="M520" s="8">
        <v>32</v>
      </c>
      <c r="N520" s="8">
        <v>2</v>
      </c>
      <c r="O520" s="8">
        <v>17</v>
      </c>
      <c r="P520" s="8">
        <v>13</v>
      </c>
      <c r="Q520" s="45">
        <f>P520/I520</f>
        <v>9.4752186588921289E-3</v>
      </c>
      <c r="R520" s="45">
        <f>Table1[[#This Row],[Ballots Rejected - Late Postmark]]/Table1[[#This Row],[Ballots Rejected]]</f>
        <v>0.40625</v>
      </c>
      <c r="S520" s="8">
        <v>0</v>
      </c>
      <c r="T520" s="8">
        <v>0</v>
      </c>
      <c r="U520" s="8">
        <v>1371</v>
      </c>
      <c r="V520" s="8">
        <v>1339</v>
      </c>
      <c r="W520" s="8">
        <v>32</v>
      </c>
      <c r="X520" s="8">
        <v>5268</v>
      </c>
      <c r="Y520">
        <v>661</v>
      </c>
      <c r="Z520">
        <v>711</v>
      </c>
      <c r="AA520" s="4">
        <v>0</v>
      </c>
      <c r="AB520" s="54">
        <f>Table1[[#This Row],[ Received by dropbox]]/Table1[[#This Row],[Ballots Returned]]</f>
        <v>0.48177842565597667</v>
      </c>
      <c r="AC520" s="54">
        <f>Table1[[#This Row],[Received by mail]]/Table1[[#This Row],[Ballots Returned]]</f>
        <v>0.51822157434402327</v>
      </c>
      <c r="AD520" s="54">
        <f>Table1[[#This Row],[ Received by Email or Fax]]/Table1[[#This Row],[Ballots Returned]]</f>
        <v>0</v>
      </c>
    </row>
    <row r="521" spans="1:30">
      <c r="A521" s="8" t="s">
        <v>101</v>
      </c>
      <c r="B521" s="19">
        <v>44971</v>
      </c>
      <c r="C521" s="8" t="s">
        <v>99</v>
      </c>
      <c r="D521" s="10">
        <v>2023</v>
      </c>
      <c r="E521" s="8"/>
      <c r="F521" s="8"/>
      <c r="G521" s="8">
        <v>2023</v>
      </c>
      <c r="H521" s="8"/>
      <c r="I521" s="8"/>
      <c r="J521" s="8"/>
      <c r="K521" s="8"/>
      <c r="L521" s="8"/>
      <c r="M521" s="8"/>
      <c r="N521" s="8"/>
      <c r="O521" s="8"/>
      <c r="P521" s="8"/>
      <c r="Q521" s="45"/>
      <c r="R521" s="45" t="e">
        <f>Table1[[#This Row],[Ballots Rejected - Late Postmark]]/Table1[[#This Row],[Ballots Rejected]]</f>
        <v>#DIV/0!</v>
      </c>
      <c r="S521" s="8"/>
      <c r="T521" s="8"/>
      <c r="U521" s="8">
        <v>0</v>
      </c>
      <c r="V521" s="8">
        <v>0</v>
      </c>
      <c r="W521" s="8">
        <v>0</v>
      </c>
      <c r="X521" s="8">
        <v>0</v>
      </c>
      <c r="Z521">
        <v>0</v>
      </c>
      <c r="AA521" s="4">
        <v>0</v>
      </c>
      <c r="AB521" s="54" t="e">
        <f>Table1[[#This Row],[ Received by dropbox]]/Table1[[#This Row],[Ballots Returned]]</f>
        <v>#DIV/0!</v>
      </c>
      <c r="AC521" s="54" t="e">
        <f>Table1[[#This Row],[Received by mail]]/Table1[[#This Row],[Ballots Returned]]</f>
        <v>#DIV/0!</v>
      </c>
      <c r="AD521" s="54" t="e">
        <f>Table1[[#This Row],[ Received by Email or Fax]]/Table1[[#This Row],[Ballots Returned]]</f>
        <v>#DIV/0!</v>
      </c>
    </row>
    <row r="522" spans="1:30">
      <c r="A522" s="8" t="s">
        <v>103</v>
      </c>
      <c r="B522" s="19">
        <v>44971</v>
      </c>
      <c r="C522" s="8" t="s">
        <v>99</v>
      </c>
      <c r="D522" s="10">
        <v>2023</v>
      </c>
      <c r="E522" s="8">
        <v>125998</v>
      </c>
      <c r="F522" s="8">
        <v>10288</v>
      </c>
      <c r="G522" s="8">
        <v>117733</v>
      </c>
      <c r="H522" s="8">
        <v>119295</v>
      </c>
      <c r="I522" s="8">
        <v>41184</v>
      </c>
      <c r="J522" s="8">
        <v>40619</v>
      </c>
      <c r="K522" s="8">
        <v>0</v>
      </c>
      <c r="L522" s="8">
        <v>0</v>
      </c>
      <c r="M522" s="8">
        <v>565</v>
      </c>
      <c r="N522" s="8">
        <v>120</v>
      </c>
      <c r="O522" s="8">
        <v>178</v>
      </c>
      <c r="P522" s="8">
        <v>249</v>
      </c>
      <c r="Q522" s="45">
        <f>P522/I522</f>
        <v>6.046037296037296E-3</v>
      </c>
      <c r="R522" s="45">
        <f>Table1[[#This Row],[Ballots Rejected - Late Postmark]]/Table1[[#This Row],[Ballots Rejected]]</f>
        <v>0.44070796460176992</v>
      </c>
      <c r="S522" s="8">
        <v>0</v>
      </c>
      <c r="T522" s="8">
        <v>18</v>
      </c>
      <c r="U522" s="8">
        <v>41102</v>
      </c>
      <c r="V522" s="8">
        <v>40538</v>
      </c>
      <c r="W522" s="8">
        <v>564</v>
      </c>
      <c r="X522" s="8">
        <v>118362</v>
      </c>
      <c r="Y522">
        <v>20364</v>
      </c>
      <c r="Z522">
        <v>20811</v>
      </c>
      <c r="AA522" s="4">
        <v>9</v>
      </c>
      <c r="AB522" s="54">
        <f>Table1[[#This Row],[ Received by dropbox]]/Table1[[#This Row],[Ballots Returned]]</f>
        <v>0.49446386946386944</v>
      </c>
      <c r="AC522" s="54">
        <f>Table1[[#This Row],[Received by mail]]/Table1[[#This Row],[Ballots Returned]]</f>
        <v>0.5053175990675991</v>
      </c>
      <c r="AD522" s="54">
        <f>Table1[[#This Row],[ Received by Email or Fax]]/Table1[[#This Row],[Ballots Returned]]</f>
        <v>2.1853146853146853E-4</v>
      </c>
    </row>
    <row r="523" spans="1:30">
      <c r="A523" s="8" t="s">
        <v>105</v>
      </c>
      <c r="B523" s="19">
        <v>44971</v>
      </c>
      <c r="C523" s="8" t="s">
        <v>99</v>
      </c>
      <c r="D523" s="10">
        <v>2023</v>
      </c>
      <c r="E523" s="8">
        <v>2562</v>
      </c>
      <c r="F523" s="8">
        <v>97</v>
      </c>
      <c r="G523" s="8">
        <v>4488</v>
      </c>
      <c r="H523" s="8">
        <v>2590</v>
      </c>
      <c r="I523" s="8">
        <v>1078</v>
      </c>
      <c r="J523" s="8">
        <v>1056</v>
      </c>
      <c r="K523" s="8">
        <v>0</v>
      </c>
      <c r="L523" s="8">
        <v>0</v>
      </c>
      <c r="M523" s="8">
        <v>22</v>
      </c>
      <c r="N523" s="8">
        <v>2</v>
      </c>
      <c r="O523" s="8">
        <v>6</v>
      </c>
      <c r="P523" s="8">
        <v>13</v>
      </c>
      <c r="Q523" s="45">
        <f>P523/I523</f>
        <v>1.2059369202226345E-2</v>
      </c>
      <c r="R523" s="45">
        <f>Table1[[#This Row],[Ballots Rejected - Late Postmark]]/Table1[[#This Row],[Ballots Rejected]]</f>
        <v>0.59090909090909094</v>
      </c>
      <c r="S523" s="8">
        <v>0</v>
      </c>
      <c r="T523" s="8">
        <v>1</v>
      </c>
      <c r="U523" s="8">
        <v>1074</v>
      </c>
      <c r="V523" s="8">
        <v>1052</v>
      </c>
      <c r="W523" s="8">
        <v>22</v>
      </c>
      <c r="X523" s="8">
        <v>2574</v>
      </c>
      <c r="Y523">
        <v>443</v>
      </c>
      <c r="Z523">
        <v>634</v>
      </c>
      <c r="AA523" s="4">
        <v>1</v>
      </c>
      <c r="AB523" s="54">
        <f>Table1[[#This Row],[ Received by dropbox]]/Table1[[#This Row],[Ballots Returned]]</f>
        <v>0.41094619666048238</v>
      </c>
      <c r="AC523" s="54">
        <f>Table1[[#This Row],[Received by mail]]/Table1[[#This Row],[Ballots Returned]]</f>
        <v>0.58812615955473102</v>
      </c>
      <c r="AD523" s="54">
        <f>Table1[[#This Row],[ Received by Email or Fax]]/Table1[[#This Row],[Ballots Returned]]</f>
        <v>9.2764378478664194E-4</v>
      </c>
    </row>
    <row r="524" spans="1:30">
      <c r="A524" s="8" t="s">
        <v>107</v>
      </c>
      <c r="B524" s="19">
        <v>44971</v>
      </c>
      <c r="C524" s="8" t="s">
        <v>99</v>
      </c>
      <c r="D524" s="10">
        <v>2023</v>
      </c>
      <c r="E524" s="8"/>
      <c r="F524" s="8"/>
      <c r="G524" s="8">
        <v>2023</v>
      </c>
      <c r="H524" s="8"/>
      <c r="I524" s="8"/>
      <c r="J524" s="8"/>
      <c r="K524" s="8"/>
      <c r="L524" s="8"/>
      <c r="M524" s="8"/>
      <c r="N524" s="8"/>
      <c r="O524" s="8"/>
      <c r="P524" s="8"/>
      <c r="Q524" s="45"/>
      <c r="R524" s="45" t="e">
        <f>Table1[[#This Row],[Ballots Rejected - Late Postmark]]/Table1[[#This Row],[Ballots Rejected]]</f>
        <v>#DIV/0!</v>
      </c>
      <c r="S524" s="8"/>
      <c r="T524" s="8"/>
      <c r="U524" s="8">
        <v>0</v>
      </c>
      <c r="V524" s="8">
        <v>0</v>
      </c>
      <c r="W524" s="8">
        <v>0</v>
      </c>
      <c r="X524" s="8">
        <v>0</v>
      </c>
      <c r="Z524">
        <v>0</v>
      </c>
      <c r="AA524" s="4">
        <v>0</v>
      </c>
      <c r="AB524" s="54" t="e">
        <f>Table1[[#This Row],[ Received by dropbox]]/Table1[[#This Row],[Ballots Returned]]</f>
        <v>#DIV/0!</v>
      </c>
      <c r="AC524" s="54" t="e">
        <f>Table1[[#This Row],[Received by mail]]/Table1[[#This Row],[Ballots Returned]]</f>
        <v>#DIV/0!</v>
      </c>
      <c r="AD524" s="54" t="e">
        <f>Table1[[#This Row],[ Received by Email or Fax]]/Table1[[#This Row],[Ballots Returned]]</f>
        <v>#DIV/0!</v>
      </c>
    </row>
    <row r="525" spans="1:30">
      <c r="A525" s="8" t="s">
        <v>109</v>
      </c>
      <c r="B525" s="19">
        <v>44971</v>
      </c>
      <c r="C525" s="8" t="s">
        <v>99</v>
      </c>
      <c r="D525" s="10">
        <v>2023</v>
      </c>
      <c r="E525" s="8">
        <v>182098</v>
      </c>
      <c r="F525" s="8">
        <v>19282</v>
      </c>
      <c r="G525" s="8">
        <v>164839</v>
      </c>
      <c r="H525" s="8">
        <v>183280</v>
      </c>
      <c r="I525" s="8">
        <v>59739</v>
      </c>
      <c r="J525" s="8">
        <v>58826</v>
      </c>
      <c r="K525" s="8">
        <v>4</v>
      </c>
      <c r="L525" s="8">
        <v>0</v>
      </c>
      <c r="M525" s="8">
        <v>909</v>
      </c>
      <c r="N525" s="8">
        <v>67</v>
      </c>
      <c r="O525" s="8">
        <v>456</v>
      </c>
      <c r="P525" s="8">
        <v>340</v>
      </c>
      <c r="Q525" s="45">
        <f>P525/I525</f>
        <v>5.6914243626441686E-3</v>
      </c>
      <c r="R525" s="45">
        <f>Table1[[#This Row],[Ballots Rejected - Late Postmark]]/Table1[[#This Row],[Ballots Rejected]]</f>
        <v>0.37403740374037403</v>
      </c>
      <c r="S525" s="8">
        <v>0</v>
      </c>
      <c r="T525" s="8">
        <v>46</v>
      </c>
      <c r="U525" s="8">
        <v>59580</v>
      </c>
      <c r="V525" s="8">
        <v>58670</v>
      </c>
      <c r="W525" s="8">
        <v>906</v>
      </c>
      <c r="X525" s="8">
        <v>181235</v>
      </c>
      <c r="Y525">
        <v>21567</v>
      </c>
      <c r="Z525">
        <v>38137</v>
      </c>
      <c r="AA525" s="4">
        <v>35</v>
      </c>
      <c r="AB525" s="54">
        <f>Table1[[#This Row],[ Received by dropbox]]/Table1[[#This Row],[Ballots Returned]]</f>
        <v>0.36102043890925528</v>
      </c>
      <c r="AC525" s="54">
        <f>Table1[[#This Row],[Received by mail]]/Table1[[#This Row],[Ballots Returned]]</f>
        <v>0.63839367917106082</v>
      </c>
      <c r="AD525" s="54">
        <f>Table1[[#This Row],[ Received by Email or Fax]]/Table1[[#This Row],[Ballots Returned]]</f>
        <v>5.8588191968395856E-4</v>
      </c>
    </row>
    <row r="526" spans="1:30">
      <c r="A526" s="8" t="s">
        <v>111</v>
      </c>
      <c r="B526" s="19">
        <v>44971</v>
      </c>
      <c r="C526" s="8" t="s">
        <v>99</v>
      </c>
      <c r="D526" s="10">
        <v>2023</v>
      </c>
      <c r="E526" s="8"/>
      <c r="F526" s="8"/>
      <c r="G526" s="8">
        <v>2023</v>
      </c>
      <c r="H526" s="8"/>
      <c r="I526" s="8"/>
      <c r="J526" s="8"/>
      <c r="K526" s="8"/>
      <c r="L526" s="8"/>
      <c r="M526" s="8"/>
      <c r="N526" s="8"/>
      <c r="O526" s="8"/>
      <c r="P526" s="8"/>
      <c r="Q526" s="45"/>
      <c r="R526" s="45" t="e">
        <f>Table1[[#This Row],[Ballots Rejected - Late Postmark]]/Table1[[#This Row],[Ballots Rejected]]</f>
        <v>#DIV/0!</v>
      </c>
      <c r="S526" s="8"/>
      <c r="T526" s="8"/>
      <c r="U526" s="8">
        <v>0</v>
      </c>
      <c r="V526" s="8">
        <v>0</v>
      </c>
      <c r="W526" s="8">
        <v>0</v>
      </c>
      <c r="X526" s="8">
        <v>0</v>
      </c>
      <c r="Z526">
        <v>0</v>
      </c>
      <c r="AA526" s="4">
        <v>0</v>
      </c>
      <c r="AB526" s="54" t="e">
        <f>Table1[[#This Row],[ Received by dropbox]]/Table1[[#This Row],[Ballots Returned]]</f>
        <v>#DIV/0!</v>
      </c>
      <c r="AC526" s="54" t="e">
        <f>Table1[[#This Row],[Received by mail]]/Table1[[#This Row],[Ballots Returned]]</f>
        <v>#DIV/0!</v>
      </c>
      <c r="AD526" s="54" t="e">
        <f>Table1[[#This Row],[ Received by Email or Fax]]/Table1[[#This Row],[Ballots Returned]]</f>
        <v>#DIV/0!</v>
      </c>
    </row>
    <row r="527" spans="1:30">
      <c r="A527" s="8" t="s">
        <v>113</v>
      </c>
      <c r="B527" s="19">
        <v>44971</v>
      </c>
      <c r="C527" s="8" t="s">
        <v>99</v>
      </c>
      <c r="D527" s="10">
        <v>2023</v>
      </c>
      <c r="E527" s="8">
        <v>13864</v>
      </c>
      <c r="F527" s="8">
        <v>1120</v>
      </c>
      <c r="G527" s="8">
        <v>14767</v>
      </c>
      <c r="H527" s="8">
        <v>13963</v>
      </c>
      <c r="I527" s="8">
        <v>5382</v>
      </c>
      <c r="J527" s="8">
        <v>5279</v>
      </c>
      <c r="K527" s="8">
        <v>0</v>
      </c>
      <c r="L527" s="8">
        <v>0</v>
      </c>
      <c r="M527" s="8">
        <v>103</v>
      </c>
      <c r="N527" s="8">
        <v>11</v>
      </c>
      <c r="O527" s="8">
        <v>58</v>
      </c>
      <c r="P527" s="8">
        <v>32</v>
      </c>
      <c r="Q527" s="45">
        <f>P527/I527</f>
        <v>5.945745076179859E-3</v>
      </c>
      <c r="R527" s="45">
        <f>Table1[[#This Row],[Ballots Rejected - Late Postmark]]/Table1[[#This Row],[Ballots Rejected]]</f>
        <v>0.31067961165048541</v>
      </c>
      <c r="S527" s="8">
        <v>0</v>
      </c>
      <c r="T527" s="8">
        <v>2</v>
      </c>
      <c r="U527" s="8">
        <v>5367</v>
      </c>
      <c r="V527" s="8">
        <v>5264</v>
      </c>
      <c r="W527" s="8">
        <v>103</v>
      </c>
      <c r="X527" s="8">
        <v>13808</v>
      </c>
      <c r="Y527">
        <v>3091</v>
      </c>
      <c r="Z527">
        <v>2290</v>
      </c>
      <c r="AA527" s="4">
        <v>1</v>
      </c>
      <c r="AB527" s="54">
        <f>Table1[[#This Row],[ Received by dropbox]]/Table1[[#This Row],[Ballots Returned]]</f>
        <v>0.5743218134522482</v>
      </c>
      <c r="AC527" s="54">
        <f>Table1[[#This Row],[Received by mail]]/Table1[[#This Row],[Ballots Returned]]</f>
        <v>0.42549238201412115</v>
      </c>
      <c r="AD527" s="54">
        <f>Table1[[#This Row],[ Received by Email or Fax]]/Table1[[#This Row],[Ballots Returned]]</f>
        <v>1.8580453363062059E-4</v>
      </c>
    </row>
    <row r="528" spans="1:30">
      <c r="A528" s="8" t="s">
        <v>115</v>
      </c>
      <c r="B528" s="19">
        <v>44971</v>
      </c>
      <c r="C528" s="8" t="s">
        <v>99</v>
      </c>
      <c r="D528" s="10">
        <v>2023</v>
      </c>
      <c r="E528" s="8"/>
      <c r="F528" s="8"/>
      <c r="G528" s="8">
        <v>2023</v>
      </c>
      <c r="H528" s="8"/>
      <c r="I528" s="8"/>
      <c r="J528" s="8"/>
      <c r="K528" s="8"/>
      <c r="L528" s="8"/>
      <c r="M528" s="8"/>
      <c r="N528" s="8"/>
      <c r="O528" s="8"/>
      <c r="P528" s="8"/>
      <c r="Q528" s="45"/>
      <c r="R528" s="45" t="e">
        <f>Table1[[#This Row],[Ballots Rejected - Late Postmark]]/Table1[[#This Row],[Ballots Rejected]]</f>
        <v>#DIV/0!</v>
      </c>
      <c r="S528" s="8"/>
      <c r="T528" s="8"/>
      <c r="U528" s="8">
        <v>0</v>
      </c>
      <c r="V528" s="8">
        <v>0</v>
      </c>
      <c r="W528" s="8">
        <v>0</v>
      </c>
      <c r="X528" s="8">
        <v>0</v>
      </c>
      <c r="Z528">
        <v>0</v>
      </c>
      <c r="AA528" s="4">
        <v>0</v>
      </c>
      <c r="AB528" s="54" t="e">
        <f>Table1[[#This Row],[ Received by dropbox]]/Table1[[#This Row],[Ballots Returned]]</f>
        <v>#DIV/0!</v>
      </c>
      <c r="AC528" s="54" t="e">
        <f>Table1[[#This Row],[Received by mail]]/Table1[[#This Row],[Ballots Returned]]</f>
        <v>#DIV/0!</v>
      </c>
      <c r="AD528" s="54" t="e">
        <f>Table1[[#This Row],[ Received by Email or Fax]]/Table1[[#This Row],[Ballots Returned]]</f>
        <v>#DIV/0!</v>
      </c>
    </row>
    <row r="529" spans="1:30">
      <c r="A529" s="8" t="s">
        <v>117</v>
      </c>
      <c r="B529" s="19">
        <v>44971</v>
      </c>
      <c r="C529" s="8" t="s">
        <v>99</v>
      </c>
      <c r="D529" s="10">
        <v>2023</v>
      </c>
      <c r="E529" s="8">
        <v>1698</v>
      </c>
      <c r="F529" s="8">
        <v>141</v>
      </c>
      <c r="G529" s="8">
        <v>3580</v>
      </c>
      <c r="H529" s="8">
        <v>1703</v>
      </c>
      <c r="I529" s="8">
        <v>743</v>
      </c>
      <c r="J529" s="8">
        <v>722</v>
      </c>
      <c r="K529" s="8">
        <v>2</v>
      </c>
      <c r="L529" s="8">
        <v>0</v>
      </c>
      <c r="M529" s="8">
        <v>19</v>
      </c>
      <c r="N529" s="8">
        <v>3</v>
      </c>
      <c r="O529" s="8">
        <v>1</v>
      </c>
      <c r="P529" s="8">
        <v>15</v>
      </c>
      <c r="Q529" s="45">
        <f t="shared" ref="Q529:Q536" si="18">P529/I529</f>
        <v>2.0188425302826378E-2</v>
      </c>
      <c r="R529" s="45">
        <f>Table1[[#This Row],[Ballots Rejected - Late Postmark]]/Table1[[#This Row],[Ballots Rejected]]</f>
        <v>0.78947368421052633</v>
      </c>
      <c r="S529" s="8">
        <v>0</v>
      </c>
      <c r="T529" s="8">
        <v>0</v>
      </c>
      <c r="U529" s="8">
        <v>743</v>
      </c>
      <c r="V529" s="8">
        <v>722</v>
      </c>
      <c r="W529" s="8">
        <v>19</v>
      </c>
      <c r="X529" s="8">
        <v>1694</v>
      </c>
      <c r="Y529">
        <v>86</v>
      </c>
      <c r="Z529">
        <v>657</v>
      </c>
      <c r="AA529" s="4">
        <v>0</v>
      </c>
      <c r="AB529" s="54">
        <f>Table1[[#This Row],[ Received by dropbox]]/Table1[[#This Row],[Ballots Returned]]</f>
        <v>0.11574697173620457</v>
      </c>
      <c r="AC529" s="54">
        <f>Table1[[#This Row],[Received by mail]]/Table1[[#This Row],[Ballots Returned]]</f>
        <v>0.88425302826379537</v>
      </c>
      <c r="AD529" s="54">
        <f>Table1[[#This Row],[ Received by Email or Fax]]/Table1[[#This Row],[Ballots Returned]]</f>
        <v>0</v>
      </c>
    </row>
    <row r="530" spans="1:30">
      <c r="A530" s="8" t="s">
        <v>119</v>
      </c>
      <c r="B530" s="19">
        <v>44971</v>
      </c>
      <c r="C530" s="8" t="s">
        <v>99</v>
      </c>
      <c r="D530" s="10">
        <v>2023</v>
      </c>
      <c r="E530" s="8">
        <v>39508</v>
      </c>
      <c r="F530" s="8">
        <v>3203</v>
      </c>
      <c r="G530" s="8">
        <v>38328</v>
      </c>
      <c r="H530" s="8">
        <v>40087</v>
      </c>
      <c r="I530" s="8">
        <v>11389</v>
      </c>
      <c r="J530" s="8">
        <v>11169</v>
      </c>
      <c r="K530" s="8">
        <v>0</v>
      </c>
      <c r="L530" s="8">
        <v>0</v>
      </c>
      <c r="M530" s="8">
        <v>220</v>
      </c>
      <c r="N530" s="8">
        <v>28</v>
      </c>
      <c r="O530" s="8">
        <v>50</v>
      </c>
      <c r="P530" s="8">
        <v>126</v>
      </c>
      <c r="Q530" s="45">
        <f t="shared" si="18"/>
        <v>1.1063306699446834E-2</v>
      </c>
      <c r="R530" s="45">
        <f>Table1[[#This Row],[Ballots Rejected - Late Postmark]]/Table1[[#This Row],[Ballots Rejected]]</f>
        <v>0.57272727272727275</v>
      </c>
      <c r="S530" s="8">
        <v>0</v>
      </c>
      <c r="T530" s="8">
        <v>16</v>
      </c>
      <c r="U530" s="8">
        <v>11357</v>
      </c>
      <c r="V530" s="8">
        <v>11137</v>
      </c>
      <c r="W530" s="8">
        <v>220</v>
      </c>
      <c r="X530" s="8">
        <v>39722</v>
      </c>
      <c r="Y530">
        <v>5631</v>
      </c>
      <c r="Z530">
        <v>5758</v>
      </c>
      <c r="AA530" s="4">
        <v>0</v>
      </c>
      <c r="AB530" s="54">
        <f>Table1[[#This Row],[ Received by dropbox]]/Table1[[#This Row],[Ballots Returned]]</f>
        <v>0.49442444463956448</v>
      </c>
      <c r="AC530" s="54">
        <f>Table1[[#This Row],[Received by mail]]/Table1[[#This Row],[Ballots Returned]]</f>
        <v>0.50557555536043552</v>
      </c>
      <c r="AD530" s="54">
        <f>Table1[[#This Row],[ Received by Email or Fax]]/Table1[[#This Row],[Ballots Returned]]</f>
        <v>0</v>
      </c>
    </row>
    <row r="531" spans="1:30">
      <c r="A531" s="8" t="s">
        <v>121</v>
      </c>
      <c r="B531" s="19">
        <v>44971</v>
      </c>
      <c r="C531" s="8" t="s">
        <v>99</v>
      </c>
      <c r="D531" s="10">
        <v>2023</v>
      </c>
      <c r="E531" s="8">
        <v>1642</v>
      </c>
      <c r="F531" s="8">
        <v>97</v>
      </c>
      <c r="G531" s="8">
        <v>3568</v>
      </c>
      <c r="H531" s="8">
        <v>1646</v>
      </c>
      <c r="I531" s="8">
        <v>828</v>
      </c>
      <c r="J531" s="8">
        <v>821</v>
      </c>
      <c r="K531" s="8">
        <v>0</v>
      </c>
      <c r="L531" s="8">
        <v>0</v>
      </c>
      <c r="M531" s="8">
        <v>7</v>
      </c>
      <c r="N531" s="8">
        <v>0</v>
      </c>
      <c r="O531" s="8">
        <v>1</v>
      </c>
      <c r="P531" s="8">
        <v>6</v>
      </c>
      <c r="Q531" s="45">
        <f t="shared" si="18"/>
        <v>7.246376811594203E-3</v>
      </c>
      <c r="R531" s="45">
        <f>Table1[[#This Row],[Ballots Rejected - Late Postmark]]/Table1[[#This Row],[Ballots Rejected]]</f>
        <v>0.8571428571428571</v>
      </c>
      <c r="S531" s="8">
        <v>0</v>
      </c>
      <c r="T531" s="8">
        <v>0</v>
      </c>
      <c r="U531" s="8">
        <v>828</v>
      </c>
      <c r="V531" s="8">
        <v>821</v>
      </c>
      <c r="W531" s="8">
        <v>7</v>
      </c>
      <c r="X531" s="8">
        <v>1634</v>
      </c>
      <c r="Y531">
        <v>497</v>
      </c>
      <c r="Z531">
        <v>331</v>
      </c>
      <c r="AA531" s="4">
        <v>0</v>
      </c>
      <c r="AB531" s="54">
        <f>Table1[[#This Row],[ Received by dropbox]]/Table1[[#This Row],[Ballots Returned]]</f>
        <v>0.60024154589371981</v>
      </c>
      <c r="AC531" s="54">
        <f>Table1[[#This Row],[Received by mail]]/Table1[[#This Row],[Ballots Returned]]</f>
        <v>0.39975845410628019</v>
      </c>
      <c r="AD531" s="54">
        <f>Table1[[#This Row],[ Received by Email or Fax]]/Table1[[#This Row],[Ballots Returned]]</f>
        <v>0</v>
      </c>
    </row>
    <row r="532" spans="1:30">
      <c r="A532" s="8" t="s">
        <v>123</v>
      </c>
      <c r="B532" s="19">
        <v>44971</v>
      </c>
      <c r="C532" s="8" t="s">
        <v>99</v>
      </c>
      <c r="D532" s="10">
        <v>2023</v>
      </c>
      <c r="E532" s="8">
        <v>30</v>
      </c>
      <c r="F532" s="8">
        <v>0</v>
      </c>
      <c r="G532" s="8">
        <v>2053</v>
      </c>
      <c r="H532" s="8">
        <v>30</v>
      </c>
      <c r="I532" s="8">
        <v>13</v>
      </c>
      <c r="J532" s="8">
        <v>13</v>
      </c>
      <c r="K532" s="8">
        <v>0</v>
      </c>
      <c r="L532" s="8">
        <v>0</v>
      </c>
      <c r="M532" s="8">
        <v>0</v>
      </c>
      <c r="N532" s="8">
        <v>0</v>
      </c>
      <c r="O532" s="8">
        <v>0</v>
      </c>
      <c r="P532" s="8">
        <v>0</v>
      </c>
      <c r="Q532" s="45">
        <f t="shared" si="18"/>
        <v>0</v>
      </c>
      <c r="R532" s="45" t="e">
        <f>Table1[[#This Row],[Ballots Rejected - Late Postmark]]/Table1[[#This Row],[Ballots Rejected]]</f>
        <v>#DIV/0!</v>
      </c>
      <c r="S532" s="8">
        <v>0</v>
      </c>
      <c r="T532" s="8">
        <v>0</v>
      </c>
      <c r="U532" s="8">
        <v>13</v>
      </c>
      <c r="V532" s="8">
        <v>13</v>
      </c>
      <c r="W532" s="8">
        <v>0</v>
      </c>
      <c r="X532" s="8">
        <v>30</v>
      </c>
      <c r="Y532">
        <v>0</v>
      </c>
      <c r="Z532">
        <v>13</v>
      </c>
      <c r="AA532" s="4">
        <v>0</v>
      </c>
      <c r="AB532" s="54">
        <f>Table1[[#This Row],[ Received by dropbox]]/Table1[[#This Row],[Ballots Returned]]</f>
        <v>0</v>
      </c>
      <c r="AC532" s="54">
        <f>Table1[[#This Row],[Received by mail]]/Table1[[#This Row],[Ballots Returned]]</f>
        <v>1</v>
      </c>
      <c r="AD532" s="54">
        <f>Table1[[#This Row],[ Received by Email or Fax]]/Table1[[#This Row],[Ballots Returned]]</f>
        <v>0</v>
      </c>
    </row>
    <row r="533" spans="1:30">
      <c r="A533" s="8" t="s">
        <v>125</v>
      </c>
      <c r="B533" s="19">
        <v>44971</v>
      </c>
      <c r="C533" s="8" t="s">
        <v>99</v>
      </c>
      <c r="D533" s="10">
        <v>2023</v>
      </c>
      <c r="E533" s="8">
        <v>8871</v>
      </c>
      <c r="F533" s="8">
        <v>794</v>
      </c>
      <c r="G533" s="8">
        <v>10100</v>
      </c>
      <c r="H533" s="8">
        <v>8975</v>
      </c>
      <c r="I533" s="8">
        <v>3365</v>
      </c>
      <c r="J533" s="8">
        <v>3320</v>
      </c>
      <c r="K533" s="8">
        <v>8</v>
      </c>
      <c r="L533" s="8">
        <v>0</v>
      </c>
      <c r="M533" s="8">
        <v>37</v>
      </c>
      <c r="N533" s="8">
        <v>7</v>
      </c>
      <c r="O533" s="8">
        <v>6</v>
      </c>
      <c r="P533" s="8">
        <v>23</v>
      </c>
      <c r="Q533" s="45">
        <f t="shared" si="18"/>
        <v>6.8350668647845468E-3</v>
      </c>
      <c r="R533" s="45">
        <f>Table1[[#This Row],[Ballots Rejected - Late Postmark]]/Table1[[#This Row],[Ballots Rejected]]</f>
        <v>0.6216216216216216</v>
      </c>
      <c r="S533" s="8">
        <v>0</v>
      </c>
      <c r="T533" s="8">
        <v>1</v>
      </c>
      <c r="U533" s="8">
        <v>3362</v>
      </c>
      <c r="V533" s="8">
        <v>3317</v>
      </c>
      <c r="W533" s="8">
        <v>37</v>
      </c>
      <c r="X533" s="8">
        <v>8945</v>
      </c>
      <c r="Y533">
        <v>1308</v>
      </c>
      <c r="Z533">
        <v>2057</v>
      </c>
      <c r="AA533" s="4">
        <v>0</v>
      </c>
      <c r="AB533" s="54">
        <f>Table1[[#This Row],[ Received by dropbox]]/Table1[[#This Row],[Ballots Returned]]</f>
        <v>0.3887072808320951</v>
      </c>
      <c r="AC533" s="54">
        <f>Table1[[#This Row],[Received by mail]]/Table1[[#This Row],[Ballots Returned]]</f>
        <v>0.61129271916790495</v>
      </c>
      <c r="AD533" s="54">
        <f>Table1[[#This Row],[ Received by Email or Fax]]/Table1[[#This Row],[Ballots Returned]]</f>
        <v>0</v>
      </c>
    </row>
    <row r="534" spans="1:30">
      <c r="A534" s="8" t="s">
        <v>127</v>
      </c>
      <c r="B534" s="19">
        <v>44971</v>
      </c>
      <c r="C534" s="8" t="s">
        <v>99</v>
      </c>
      <c r="D534" s="10">
        <v>2023</v>
      </c>
      <c r="E534" s="8">
        <v>23771</v>
      </c>
      <c r="F534" s="8">
        <v>3847</v>
      </c>
      <c r="G534" s="8">
        <v>21947</v>
      </c>
      <c r="H534" s="8">
        <v>24040</v>
      </c>
      <c r="I534" s="8">
        <v>9520</v>
      </c>
      <c r="J534" s="8">
        <v>9431</v>
      </c>
      <c r="K534" s="8">
        <v>3</v>
      </c>
      <c r="L534" s="8">
        <v>0</v>
      </c>
      <c r="M534" s="8">
        <v>86</v>
      </c>
      <c r="N534" s="8">
        <v>23</v>
      </c>
      <c r="O534" s="8">
        <v>22</v>
      </c>
      <c r="P534" s="8">
        <v>41</v>
      </c>
      <c r="Q534" s="45">
        <f t="shared" si="18"/>
        <v>4.3067226890756306E-3</v>
      </c>
      <c r="R534" s="45">
        <f>Table1[[#This Row],[Ballots Rejected - Late Postmark]]/Table1[[#This Row],[Ballots Rejected]]</f>
        <v>0.47674418604651164</v>
      </c>
      <c r="S534" s="8">
        <v>0</v>
      </c>
      <c r="T534" s="8">
        <v>0</v>
      </c>
      <c r="U534" s="8">
        <v>9034</v>
      </c>
      <c r="V534" s="8">
        <v>8948</v>
      </c>
      <c r="W534" s="8">
        <v>83</v>
      </c>
      <c r="X534" s="8">
        <v>20343</v>
      </c>
      <c r="Y534">
        <v>4836</v>
      </c>
      <c r="Z534">
        <v>4663</v>
      </c>
      <c r="AA534" s="4">
        <v>21</v>
      </c>
      <c r="AB534" s="54">
        <f>Table1[[#This Row],[ Received by dropbox]]/Table1[[#This Row],[Ballots Returned]]</f>
        <v>0.5079831932773109</v>
      </c>
      <c r="AC534" s="54">
        <f>Table1[[#This Row],[Received by mail]]/Table1[[#This Row],[Ballots Returned]]</f>
        <v>0.48981092436974788</v>
      </c>
      <c r="AD534" s="54">
        <f>Table1[[#This Row],[ Received by Email or Fax]]/Table1[[#This Row],[Ballots Returned]]</f>
        <v>2.2058823529411764E-3</v>
      </c>
    </row>
    <row r="535" spans="1:30">
      <c r="A535" s="8" t="s">
        <v>129</v>
      </c>
      <c r="B535" s="19">
        <v>44971</v>
      </c>
      <c r="C535" s="8" t="s">
        <v>99</v>
      </c>
      <c r="D535" s="10">
        <v>2023</v>
      </c>
      <c r="E535" s="8">
        <v>24509</v>
      </c>
      <c r="F535" s="8">
        <v>1624</v>
      </c>
      <c r="G535" s="8">
        <v>24908</v>
      </c>
      <c r="H535" s="8">
        <v>24713</v>
      </c>
      <c r="I535" s="8">
        <v>12124</v>
      </c>
      <c r="J535" s="8">
        <v>12005</v>
      </c>
      <c r="K535" s="8">
        <v>0</v>
      </c>
      <c r="L535" s="8">
        <v>0</v>
      </c>
      <c r="M535" s="8">
        <v>119</v>
      </c>
      <c r="N535" s="8">
        <v>41</v>
      </c>
      <c r="O535" s="8">
        <v>17</v>
      </c>
      <c r="P535" s="8">
        <v>61</v>
      </c>
      <c r="Q535" s="45">
        <f t="shared" si="18"/>
        <v>5.0313427911580335E-3</v>
      </c>
      <c r="R535" s="45">
        <f>Table1[[#This Row],[Ballots Rejected - Late Postmark]]/Table1[[#This Row],[Ballots Rejected]]</f>
        <v>0.51260504201680668</v>
      </c>
      <c r="S535" s="8">
        <v>0</v>
      </c>
      <c r="T535" s="8">
        <v>0</v>
      </c>
      <c r="U535" s="8">
        <v>12101</v>
      </c>
      <c r="V535" s="8">
        <v>11982</v>
      </c>
      <c r="W535" s="8">
        <v>119</v>
      </c>
      <c r="X535" s="8">
        <v>24265</v>
      </c>
      <c r="Y535">
        <v>4410</v>
      </c>
      <c r="Z535">
        <v>7707</v>
      </c>
      <c r="AA535" s="4">
        <v>7</v>
      </c>
      <c r="AB535" s="54">
        <f>Table1[[#This Row],[ Received by dropbox]]/Table1[[#This Row],[Ballots Returned]]</f>
        <v>0.36374133949191684</v>
      </c>
      <c r="AC535" s="54">
        <f>Table1[[#This Row],[Received by mail]]/Table1[[#This Row],[Ballots Returned]]</f>
        <v>0.63568129330254042</v>
      </c>
      <c r="AD535" s="54">
        <f>Table1[[#This Row],[ Received by Email or Fax]]/Table1[[#This Row],[Ballots Returned]]</f>
        <v>5.7736720554272516E-4</v>
      </c>
    </row>
    <row r="536" spans="1:30">
      <c r="A536" s="8" t="s">
        <v>131</v>
      </c>
      <c r="B536" s="19">
        <v>44971</v>
      </c>
      <c r="C536" s="8" t="s">
        <v>99</v>
      </c>
      <c r="D536" s="10">
        <v>2023</v>
      </c>
      <c r="E536" s="8">
        <v>501923</v>
      </c>
      <c r="F536" s="8">
        <v>51691</v>
      </c>
      <c r="G536" s="8">
        <v>452255</v>
      </c>
      <c r="H536" s="8">
        <v>509318</v>
      </c>
      <c r="I536" s="8">
        <v>172106</v>
      </c>
      <c r="J536" s="8">
        <v>168901</v>
      </c>
      <c r="K536" s="8">
        <v>0</v>
      </c>
      <c r="L536" s="8">
        <v>0</v>
      </c>
      <c r="M536" s="8">
        <v>3205</v>
      </c>
      <c r="N536" s="8">
        <v>470</v>
      </c>
      <c r="O536" s="8">
        <v>987</v>
      </c>
      <c r="P536" s="8">
        <v>1738</v>
      </c>
      <c r="Q536" s="45">
        <f t="shared" si="18"/>
        <v>1.0098427713153522E-2</v>
      </c>
      <c r="R536" s="45">
        <f>Table1[[#This Row],[Ballots Rejected - Late Postmark]]/Table1[[#This Row],[Ballots Rejected]]</f>
        <v>0.54227769110764434</v>
      </c>
      <c r="S536" s="8">
        <v>0</v>
      </c>
      <c r="T536" s="8">
        <v>10</v>
      </c>
      <c r="U536" s="8">
        <v>170705</v>
      </c>
      <c r="V536" s="8">
        <v>167523</v>
      </c>
      <c r="W536" s="8">
        <v>3182</v>
      </c>
      <c r="X536" s="8">
        <v>495467</v>
      </c>
      <c r="Y536">
        <v>71738</v>
      </c>
      <c r="Z536">
        <v>99743</v>
      </c>
      <c r="AA536" s="4">
        <v>625</v>
      </c>
      <c r="AB536" s="54">
        <f>Table1[[#This Row],[ Received by dropbox]]/Table1[[#This Row],[Ballots Returned]]</f>
        <v>0.41682451512440005</v>
      </c>
      <c r="AC536" s="54">
        <f>Table1[[#This Row],[Received by mail]]/Table1[[#This Row],[Ballots Returned]]</f>
        <v>0.57954400195228517</v>
      </c>
      <c r="AD536" s="54">
        <f>Table1[[#This Row],[ Received by Email or Fax]]/Table1[[#This Row],[Ballots Returned]]</f>
        <v>3.6314829233147013E-3</v>
      </c>
    </row>
    <row r="537" spans="1:30">
      <c r="A537" s="8" t="s">
        <v>133</v>
      </c>
      <c r="B537" s="19">
        <v>44971</v>
      </c>
      <c r="C537" s="8" t="s">
        <v>99</v>
      </c>
      <c r="D537" s="10">
        <v>2023</v>
      </c>
      <c r="E537" s="8"/>
      <c r="F537" s="8"/>
      <c r="G537" s="8">
        <v>2023</v>
      </c>
      <c r="H537" s="8"/>
      <c r="I537" s="8"/>
      <c r="J537" s="8"/>
      <c r="K537" s="8"/>
      <c r="L537" s="8"/>
      <c r="M537" s="8"/>
      <c r="N537" s="8"/>
      <c r="O537" s="8"/>
      <c r="P537" s="8"/>
      <c r="Q537" s="45"/>
      <c r="R537" s="45" t="e">
        <f>Table1[[#This Row],[Ballots Rejected - Late Postmark]]/Table1[[#This Row],[Ballots Rejected]]</f>
        <v>#DIV/0!</v>
      </c>
      <c r="S537" s="8"/>
      <c r="T537" s="8"/>
      <c r="U537" s="8">
        <v>0</v>
      </c>
      <c r="V537" s="8">
        <v>0</v>
      </c>
      <c r="W537" s="8">
        <v>0</v>
      </c>
      <c r="X537" s="8">
        <v>0</v>
      </c>
      <c r="Z537">
        <v>0</v>
      </c>
      <c r="AA537" s="4">
        <v>0</v>
      </c>
      <c r="AB537" s="54" t="e">
        <f>Table1[[#This Row],[ Received by dropbox]]/Table1[[#This Row],[Ballots Returned]]</f>
        <v>#DIV/0!</v>
      </c>
      <c r="AC537" s="54" t="e">
        <f>Table1[[#This Row],[Received by mail]]/Table1[[#This Row],[Ballots Returned]]</f>
        <v>#DIV/0!</v>
      </c>
      <c r="AD537" s="54" t="e">
        <f>Table1[[#This Row],[ Received by Email or Fax]]/Table1[[#This Row],[Ballots Returned]]</f>
        <v>#DIV/0!</v>
      </c>
    </row>
    <row r="538" spans="1:30">
      <c r="A538" s="8" t="s">
        <v>135</v>
      </c>
      <c r="B538" s="19">
        <v>44971</v>
      </c>
      <c r="C538" s="8" t="s">
        <v>99</v>
      </c>
      <c r="D538" s="10">
        <v>2023</v>
      </c>
      <c r="E538" s="8">
        <v>1255</v>
      </c>
      <c r="F538" s="8">
        <v>63</v>
      </c>
      <c r="G538" s="8">
        <v>3215</v>
      </c>
      <c r="H538" s="8">
        <v>1257</v>
      </c>
      <c r="I538" s="8">
        <v>472</v>
      </c>
      <c r="J538" s="8">
        <v>463</v>
      </c>
      <c r="K538" s="8">
        <v>0</v>
      </c>
      <c r="L538" s="8">
        <v>0</v>
      </c>
      <c r="M538" s="8">
        <v>9</v>
      </c>
      <c r="N538" s="8">
        <v>6</v>
      </c>
      <c r="O538" s="8">
        <v>3</v>
      </c>
      <c r="P538" s="8">
        <v>0</v>
      </c>
      <c r="Q538" s="45">
        <f t="shared" ref="Q538:Q546" si="19">P538/I538</f>
        <v>0</v>
      </c>
      <c r="R538" s="45">
        <f>Table1[[#This Row],[Ballots Rejected - Late Postmark]]/Table1[[#This Row],[Ballots Rejected]]</f>
        <v>0</v>
      </c>
      <c r="S538" s="8">
        <v>0</v>
      </c>
      <c r="T538" s="8">
        <v>0</v>
      </c>
      <c r="U538" s="8">
        <v>471</v>
      </c>
      <c r="V538" s="8">
        <v>462</v>
      </c>
      <c r="W538" s="8">
        <v>9</v>
      </c>
      <c r="X538" s="8">
        <v>1250</v>
      </c>
      <c r="Y538">
        <v>240</v>
      </c>
      <c r="Z538">
        <v>232</v>
      </c>
      <c r="AA538" s="4">
        <v>0</v>
      </c>
      <c r="AB538" s="54">
        <f>Table1[[#This Row],[ Received by dropbox]]/Table1[[#This Row],[Ballots Returned]]</f>
        <v>0.50847457627118642</v>
      </c>
      <c r="AC538" s="54">
        <f>Table1[[#This Row],[Received by mail]]/Table1[[#This Row],[Ballots Returned]]</f>
        <v>0.49152542372881358</v>
      </c>
      <c r="AD538" s="54">
        <f>Table1[[#This Row],[ Received by Email or Fax]]/Table1[[#This Row],[Ballots Returned]]</f>
        <v>0</v>
      </c>
    </row>
    <row r="539" spans="1:30">
      <c r="A539" s="8" t="s">
        <v>137</v>
      </c>
      <c r="B539" s="19">
        <v>44971</v>
      </c>
      <c r="C539" s="8" t="s">
        <v>99</v>
      </c>
      <c r="D539" s="10">
        <v>2023</v>
      </c>
      <c r="E539" s="8">
        <v>8456</v>
      </c>
      <c r="F539" s="8">
        <v>834</v>
      </c>
      <c r="G539" s="8">
        <v>9645</v>
      </c>
      <c r="H539" s="8">
        <v>8550</v>
      </c>
      <c r="I539" s="8">
        <v>3793</v>
      </c>
      <c r="J539" s="8">
        <v>3746</v>
      </c>
      <c r="K539" s="8">
        <v>5</v>
      </c>
      <c r="L539" s="8">
        <v>0</v>
      </c>
      <c r="M539" s="8">
        <v>42</v>
      </c>
      <c r="N539" s="8">
        <v>8</v>
      </c>
      <c r="O539" s="8">
        <v>18</v>
      </c>
      <c r="P539" s="8">
        <v>14</v>
      </c>
      <c r="Q539" s="45">
        <f t="shared" si="19"/>
        <v>3.6910097548114949E-3</v>
      </c>
      <c r="R539" s="45">
        <f>Table1[[#This Row],[Ballots Rejected - Late Postmark]]/Table1[[#This Row],[Ballots Rejected]]</f>
        <v>0.33333333333333331</v>
      </c>
      <c r="S539" s="8">
        <v>0</v>
      </c>
      <c r="T539" s="8">
        <v>2</v>
      </c>
      <c r="U539" s="8">
        <v>3783</v>
      </c>
      <c r="V539" s="8">
        <v>3736</v>
      </c>
      <c r="W539" s="8">
        <v>42</v>
      </c>
      <c r="X539" s="8">
        <v>8452</v>
      </c>
      <c r="Y539">
        <v>2548</v>
      </c>
      <c r="Z539">
        <v>1239</v>
      </c>
      <c r="AA539" s="4">
        <v>6</v>
      </c>
      <c r="AB539" s="54">
        <f>Table1[[#This Row],[ Received by dropbox]]/Table1[[#This Row],[Ballots Returned]]</f>
        <v>0.6717637753756921</v>
      </c>
      <c r="AC539" s="54">
        <f>Table1[[#This Row],[Received by mail]]/Table1[[#This Row],[Ballots Returned]]</f>
        <v>0.32665436330081732</v>
      </c>
      <c r="AD539" s="54">
        <f>Table1[[#This Row],[ Received by Email or Fax]]/Table1[[#This Row],[Ballots Returned]]</f>
        <v>1.5818613234906407E-3</v>
      </c>
    </row>
    <row r="540" spans="1:30">
      <c r="A540" s="8" t="s">
        <v>139</v>
      </c>
      <c r="B540" s="19">
        <v>44971</v>
      </c>
      <c r="C540" s="8" t="s">
        <v>99</v>
      </c>
      <c r="D540" s="10">
        <v>2023</v>
      </c>
      <c r="E540" s="8">
        <v>22022</v>
      </c>
      <c r="F540" s="8">
        <v>1764</v>
      </c>
      <c r="G540" s="8">
        <v>22281</v>
      </c>
      <c r="H540" s="8">
        <v>22128</v>
      </c>
      <c r="I540" s="8">
        <v>8252</v>
      </c>
      <c r="J540" s="8">
        <v>8118</v>
      </c>
      <c r="K540" s="8">
        <v>0</v>
      </c>
      <c r="L540" s="8">
        <v>0</v>
      </c>
      <c r="M540" s="8">
        <v>134</v>
      </c>
      <c r="N540" s="8">
        <v>10</v>
      </c>
      <c r="O540" s="8">
        <v>63</v>
      </c>
      <c r="P540" s="8">
        <v>61</v>
      </c>
      <c r="Q540" s="45">
        <f t="shared" si="19"/>
        <v>7.3921473582161902E-3</v>
      </c>
      <c r="R540" s="45">
        <f>Table1[[#This Row],[Ballots Rejected - Late Postmark]]/Table1[[#This Row],[Ballots Rejected]]</f>
        <v>0.45522388059701491</v>
      </c>
      <c r="S540" s="8">
        <v>0</v>
      </c>
      <c r="T540" s="8">
        <v>0</v>
      </c>
      <c r="U540" s="8">
        <v>8231</v>
      </c>
      <c r="V540" s="8">
        <v>8097</v>
      </c>
      <c r="W540" s="8">
        <v>134</v>
      </c>
      <c r="X540" s="8">
        <v>21891</v>
      </c>
      <c r="Y540">
        <v>3019</v>
      </c>
      <c r="Z540">
        <v>5228</v>
      </c>
      <c r="AA540" s="4">
        <v>5</v>
      </c>
      <c r="AB540" s="54">
        <f>Table1[[#This Row],[ Received by dropbox]]/Table1[[#This Row],[Ballots Returned]]</f>
        <v>0.36585070285991272</v>
      </c>
      <c r="AC540" s="54">
        <f>Table1[[#This Row],[Received by mail]]/Table1[[#This Row],[Ballots Returned]]</f>
        <v>0.63354338342220062</v>
      </c>
      <c r="AD540" s="54">
        <f>Table1[[#This Row],[ Received by Email or Fax]]/Table1[[#This Row],[Ballots Returned]]</f>
        <v>6.0591371788657291E-4</v>
      </c>
    </row>
    <row r="541" spans="1:30">
      <c r="A541" s="8" t="s">
        <v>141</v>
      </c>
      <c r="B541" s="19">
        <v>44971</v>
      </c>
      <c r="C541" s="8" t="s">
        <v>99</v>
      </c>
      <c r="D541" s="10">
        <v>2023</v>
      </c>
      <c r="E541" s="8">
        <v>2590</v>
      </c>
      <c r="F541" s="8">
        <v>0</v>
      </c>
      <c r="G541" s="8">
        <v>4613</v>
      </c>
      <c r="H541" s="8">
        <v>2599</v>
      </c>
      <c r="I541" s="8">
        <v>1173</v>
      </c>
      <c r="J541" s="8">
        <v>1167</v>
      </c>
      <c r="K541" s="8">
        <v>0</v>
      </c>
      <c r="L541" s="8">
        <v>0</v>
      </c>
      <c r="M541" s="8">
        <v>6</v>
      </c>
      <c r="N541" s="8">
        <v>1</v>
      </c>
      <c r="O541" s="8">
        <v>0</v>
      </c>
      <c r="P541" s="8">
        <v>4</v>
      </c>
      <c r="Q541" s="45">
        <f t="shared" si="19"/>
        <v>3.4100596760443308E-3</v>
      </c>
      <c r="R541" s="45">
        <f>Table1[[#This Row],[Ballots Rejected - Late Postmark]]/Table1[[#This Row],[Ballots Rejected]]</f>
        <v>0.66666666666666663</v>
      </c>
      <c r="S541" s="8">
        <v>0</v>
      </c>
      <c r="T541" s="8">
        <v>1</v>
      </c>
      <c r="U541" s="8">
        <v>1173</v>
      </c>
      <c r="V541" s="8">
        <v>1167</v>
      </c>
      <c r="W541" s="8">
        <v>6</v>
      </c>
      <c r="X541" s="8">
        <v>2577</v>
      </c>
      <c r="Y541">
        <v>52</v>
      </c>
      <c r="Z541">
        <v>1121</v>
      </c>
      <c r="AA541" s="4">
        <v>0</v>
      </c>
      <c r="AB541" s="54">
        <f>Table1[[#This Row],[ Received by dropbox]]/Table1[[#This Row],[Ballots Returned]]</f>
        <v>4.4330775788576297E-2</v>
      </c>
      <c r="AC541" s="54">
        <f>Table1[[#This Row],[Received by mail]]/Table1[[#This Row],[Ballots Returned]]</f>
        <v>0.95566922421142375</v>
      </c>
      <c r="AD541" s="54">
        <f>Table1[[#This Row],[ Received by Email or Fax]]/Table1[[#This Row],[Ballots Returned]]</f>
        <v>0</v>
      </c>
    </row>
    <row r="542" spans="1:30">
      <c r="A542" s="8" t="s">
        <v>143</v>
      </c>
      <c r="B542" s="19">
        <v>44971</v>
      </c>
      <c r="C542" s="8" t="s">
        <v>99</v>
      </c>
      <c r="D542" s="10">
        <v>2023</v>
      </c>
      <c r="E542" s="8">
        <v>22695</v>
      </c>
      <c r="F542" s="8">
        <v>1907</v>
      </c>
      <c r="G542" s="8">
        <v>22811</v>
      </c>
      <c r="H542" s="8">
        <v>22764</v>
      </c>
      <c r="I542" s="8">
        <v>8422</v>
      </c>
      <c r="J542" s="8">
        <v>8359</v>
      </c>
      <c r="K542" s="8">
        <v>5</v>
      </c>
      <c r="L542" s="8">
        <v>0</v>
      </c>
      <c r="M542" s="8">
        <v>58</v>
      </c>
      <c r="N542" s="8">
        <v>10</v>
      </c>
      <c r="O542" s="8">
        <v>28</v>
      </c>
      <c r="P542" s="8">
        <v>14</v>
      </c>
      <c r="Q542" s="45">
        <f t="shared" si="19"/>
        <v>1.6623129897886488E-3</v>
      </c>
      <c r="R542" s="45">
        <f>Table1[[#This Row],[Ballots Rejected - Late Postmark]]/Table1[[#This Row],[Ballots Rejected]]</f>
        <v>0.2413793103448276</v>
      </c>
      <c r="S542" s="8">
        <v>0</v>
      </c>
      <c r="T542" s="8">
        <v>6</v>
      </c>
      <c r="U542" s="8">
        <v>8399</v>
      </c>
      <c r="V542" s="8">
        <v>8336</v>
      </c>
      <c r="W542" s="8">
        <v>58</v>
      </c>
      <c r="X542" s="8">
        <v>22498</v>
      </c>
      <c r="Y542">
        <v>4074</v>
      </c>
      <c r="Z542">
        <v>4345</v>
      </c>
      <c r="AA542" s="4">
        <v>3</v>
      </c>
      <c r="AB542" s="54">
        <f>Table1[[#This Row],[ Received by dropbox]]/Table1[[#This Row],[Ballots Returned]]</f>
        <v>0.4837330800284968</v>
      </c>
      <c r="AC542" s="54">
        <f>Table1[[#This Row],[Received by mail]]/Table1[[#This Row],[Ballots Returned]]</f>
        <v>0.5159107100451199</v>
      </c>
      <c r="AD542" s="54">
        <f>Table1[[#This Row],[ Received by Email or Fax]]/Table1[[#This Row],[Ballots Returned]]</f>
        <v>3.562099263832819E-4</v>
      </c>
    </row>
    <row r="543" spans="1:30">
      <c r="A543" s="8" t="s">
        <v>145</v>
      </c>
      <c r="B543" s="19">
        <v>44971</v>
      </c>
      <c r="C543" s="8" t="s">
        <v>99</v>
      </c>
      <c r="D543" s="10">
        <v>2023</v>
      </c>
      <c r="E543" s="8">
        <v>3096</v>
      </c>
      <c r="F543" s="8">
        <v>197</v>
      </c>
      <c r="G543" s="8">
        <v>4922</v>
      </c>
      <c r="H543" s="8">
        <v>3155</v>
      </c>
      <c r="I543" s="8">
        <v>1123</v>
      </c>
      <c r="J543" s="8">
        <v>1096</v>
      </c>
      <c r="K543" s="8">
        <v>0</v>
      </c>
      <c r="L543" s="8">
        <v>0</v>
      </c>
      <c r="M543" s="8">
        <v>27</v>
      </c>
      <c r="N543" s="8">
        <v>1</v>
      </c>
      <c r="O543" s="8">
        <v>4</v>
      </c>
      <c r="P543" s="8">
        <v>22</v>
      </c>
      <c r="Q543" s="45">
        <f t="shared" si="19"/>
        <v>1.9590382902938557E-2</v>
      </c>
      <c r="R543" s="45">
        <f>Table1[[#This Row],[Ballots Rejected - Late Postmark]]/Table1[[#This Row],[Ballots Rejected]]</f>
        <v>0.81481481481481477</v>
      </c>
      <c r="S543" s="8">
        <v>0</v>
      </c>
      <c r="T543" s="8">
        <v>0</v>
      </c>
      <c r="U543" s="8">
        <v>1120</v>
      </c>
      <c r="V543" s="8">
        <v>1093</v>
      </c>
      <c r="W543" s="8">
        <v>27</v>
      </c>
      <c r="X543" s="8">
        <v>3127</v>
      </c>
      <c r="Y543">
        <v>171</v>
      </c>
      <c r="Z543">
        <v>952</v>
      </c>
      <c r="AA543" s="4">
        <v>0</v>
      </c>
      <c r="AB543" s="54">
        <f>Table1[[#This Row],[ Received by dropbox]]/Table1[[#This Row],[Ballots Returned]]</f>
        <v>0.15227070347284061</v>
      </c>
      <c r="AC543" s="54">
        <f>Table1[[#This Row],[Received by mail]]/Table1[[#This Row],[Ballots Returned]]</f>
        <v>0.84772929652715945</v>
      </c>
      <c r="AD543" s="54">
        <f>Table1[[#This Row],[ Received by Email or Fax]]/Table1[[#This Row],[Ballots Returned]]</f>
        <v>0</v>
      </c>
    </row>
    <row r="544" spans="1:30">
      <c r="A544" s="8" t="s">
        <v>147</v>
      </c>
      <c r="B544" s="19">
        <v>44971</v>
      </c>
      <c r="C544" s="8" t="s">
        <v>99</v>
      </c>
      <c r="D544" s="10">
        <v>2023</v>
      </c>
      <c r="E544" s="8">
        <v>683</v>
      </c>
      <c r="F544" s="8">
        <v>50</v>
      </c>
      <c r="G544" s="8">
        <v>2656</v>
      </c>
      <c r="H544" s="8">
        <v>689</v>
      </c>
      <c r="I544" s="8">
        <v>253</v>
      </c>
      <c r="J544" s="8">
        <v>247</v>
      </c>
      <c r="K544" s="8">
        <v>0</v>
      </c>
      <c r="L544" s="8">
        <v>0</v>
      </c>
      <c r="M544" s="8">
        <v>6</v>
      </c>
      <c r="N544" s="8">
        <v>2</v>
      </c>
      <c r="O544" s="8">
        <v>2</v>
      </c>
      <c r="P544" s="8">
        <v>2</v>
      </c>
      <c r="Q544" s="45">
        <f t="shared" si="19"/>
        <v>7.9051383399209481E-3</v>
      </c>
      <c r="R544" s="45">
        <f>Table1[[#This Row],[Ballots Rejected - Late Postmark]]/Table1[[#This Row],[Ballots Rejected]]</f>
        <v>0.33333333333333331</v>
      </c>
      <c r="S544" s="8">
        <v>0</v>
      </c>
      <c r="T544" s="8">
        <v>0</v>
      </c>
      <c r="U544" s="8">
        <v>253</v>
      </c>
      <c r="V544" s="8">
        <v>247</v>
      </c>
      <c r="W544" s="8">
        <v>6</v>
      </c>
      <c r="X544" s="8">
        <v>681</v>
      </c>
      <c r="Y544">
        <v>10</v>
      </c>
      <c r="Z544">
        <v>243</v>
      </c>
      <c r="AA544" s="4">
        <v>0</v>
      </c>
      <c r="AB544" s="54">
        <f>Table1[[#This Row],[ Received by dropbox]]/Table1[[#This Row],[Ballots Returned]]</f>
        <v>3.9525691699604744E-2</v>
      </c>
      <c r="AC544" s="54">
        <f>Table1[[#This Row],[Received by mail]]/Table1[[#This Row],[Ballots Returned]]</f>
        <v>0.96047430830039526</v>
      </c>
      <c r="AD544" s="54">
        <f>Table1[[#This Row],[ Received by Email or Fax]]/Table1[[#This Row],[Ballots Returned]]</f>
        <v>0</v>
      </c>
    </row>
    <row r="545" spans="1:30">
      <c r="A545" s="8" t="s">
        <v>149</v>
      </c>
      <c r="B545" s="19">
        <v>44971</v>
      </c>
      <c r="C545" s="8" t="s">
        <v>99</v>
      </c>
      <c r="D545" s="10">
        <v>2023</v>
      </c>
      <c r="E545" s="8">
        <v>10061</v>
      </c>
      <c r="F545" s="8">
        <v>473</v>
      </c>
      <c r="G545" s="8">
        <v>11611</v>
      </c>
      <c r="H545" s="8">
        <v>10212</v>
      </c>
      <c r="I545" s="8">
        <v>4000</v>
      </c>
      <c r="J545" s="8">
        <v>3962</v>
      </c>
      <c r="K545" s="8">
        <v>0</v>
      </c>
      <c r="L545" s="8">
        <v>0</v>
      </c>
      <c r="M545" s="8">
        <v>38</v>
      </c>
      <c r="N545" s="8">
        <v>5</v>
      </c>
      <c r="O545" s="8">
        <v>12</v>
      </c>
      <c r="P545" s="8">
        <v>17</v>
      </c>
      <c r="Q545" s="45">
        <f t="shared" si="19"/>
        <v>4.2500000000000003E-3</v>
      </c>
      <c r="R545" s="45">
        <f>Table1[[#This Row],[Ballots Rejected - Late Postmark]]/Table1[[#This Row],[Ballots Rejected]]</f>
        <v>0.44736842105263158</v>
      </c>
      <c r="S545" s="8">
        <v>0</v>
      </c>
      <c r="T545" s="8">
        <v>4</v>
      </c>
      <c r="U545" s="8">
        <v>3974</v>
      </c>
      <c r="V545" s="8">
        <v>3936</v>
      </c>
      <c r="W545" s="8">
        <v>38</v>
      </c>
      <c r="X545" s="8">
        <v>10079</v>
      </c>
      <c r="Y545">
        <v>1270</v>
      </c>
      <c r="Z545">
        <v>2729</v>
      </c>
      <c r="AA545" s="4">
        <v>1</v>
      </c>
      <c r="AB545" s="54">
        <f>Table1[[#This Row],[ Received by dropbox]]/Table1[[#This Row],[Ballots Returned]]</f>
        <v>0.3175</v>
      </c>
      <c r="AC545" s="54">
        <f>Table1[[#This Row],[Received by mail]]/Table1[[#This Row],[Ballots Returned]]</f>
        <v>0.68225000000000002</v>
      </c>
      <c r="AD545" s="54">
        <f>Table1[[#This Row],[ Received by Email or Fax]]/Table1[[#This Row],[Ballots Returned]]</f>
        <v>2.5000000000000001E-4</v>
      </c>
    </row>
    <row r="546" spans="1:30">
      <c r="A546" s="8" t="s">
        <v>151</v>
      </c>
      <c r="B546" s="19">
        <v>44971</v>
      </c>
      <c r="C546" s="8" t="s">
        <v>99</v>
      </c>
      <c r="D546" s="10">
        <v>2023</v>
      </c>
      <c r="E546" s="8">
        <v>78607</v>
      </c>
      <c r="F546" s="8">
        <v>6861</v>
      </c>
      <c r="G546" s="8">
        <v>73769</v>
      </c>
      <c r="H546" s="8">
        <v>79728</v>
      </c>
      <c r="I546" s="8">
        <v>30004</v>
      </c>
      <c r="J546" s="8">
        <v>29630</v>
      </c>
      <c r="K546" s="8">
        <v>0</v>
      </c>
      <c r="L546" s="8">
        <v>0</v>
      </c>
      <c r="M546" s="8">
        <v>374</v>
      </c>
      <c r="N546" s="8">
        <v>37</v>
      </c>
      <c r="O546" s="8">
        <v>128</v>
      </c>
      <c r="P546" s="8">
        <v>199</v>
      </c>
      <c r="Q546" s="45">
        <f t="shared" si="19"/>
        <v>6.6324490067990937E-3</v>
      </c>
      <c r="R546" s="45">
        <f>Table1[[#This Row],[Ballots Rejected - Late Postmark]]/Table1[[#This Row],[Ballots Rejected]]</f>
        <v>0.53208556149732622</v>
      </c>
      <c r="S546" s="8">
        <v>0</v>
      </c>
      <c r="T546" s="8">
        <v>10</v>
      </c>
      <c r="U546" s="8">
        <v>29641</v>
      </c>
      <c r="V546" s="8">
        <v>29272</v>
      </c>
      <c r="W546" s="8">
        <v>369</v>
      </c>
      <c r="X546" s="8">
        <v>76793</v>
      </c>
      <c r="Y546">
        <v>14871</v>
      </c>
      <c r="Z546">
        <v>15121</v>
      </c>
      <c r="AA546" s="4">
        <v>12</v>
      </c>
      <c r="AB546" s="54">
        <f>Table1[[#This Row],[ Received by dropbox]]/Table1[[#This Row],[Ballots Returned]]</f>
        <v>0.49563391547793628</v>
      </c>
      <c r="AC546" s="54">
        <f>Table1[[#This Row],[Received by mail]]/Table1[[#This Row],[Ballots Returned]]</f>
        <v>0.50396613784828692</v>
      </c>
      <c r="AD546" s="54">
        <f>Table1[[#This Row],[ Received by Email or Fax]]/Table1[[#This Row],[Ballots Returned]]</f>
        <v>3.9994667377682978E-4</v>
      </c>
    </row>
    <row r="547" spans="1:30">
      <c r="A547" s="8" t="s">
        <v>153</v>
      </c>
      <c r="B547" s="19">
        <v>44971</v>
      </c>
      <c r="C547" s="8" t="s">
        <v>99</v>
      </c>
      <c r="D547" s="10">
        <v>2023</v>
      </c>
      <c r="E547" s="8"/>
      <c r="F547" s="8"/>
      <c r="G547" s="8">
        <v>2023</v>
      </c>
      <c r="H547" s="8"/>
      <c r="I547" s="8"/>
      <c r="J547" s="8"/>
      <c r="K547" s="8"/>
      <c r="L547" s="8"/>
      <c r="M547" s="8"/>
      <c r="N547" s="8"/>
      <c r="O547" s="8"/>
      <c r="P547" s="8"/>
      <c r="Q547" s="45"/>
      <c r="R547" s="45" t="e">
        <f>Table1[[#This Row],[Ballots Rejected - Late Postmark]]/Table1[[#This Row],[Ballots Rejected]]</f>
        <v>#DIV/0!</v>
      </c>
      <c r="S547" s="8"/>
      <c r="T547" s="8"/>
      <c r="U547" s="8">
        <v>0</v>
      </c>
      <c r="V547" s="8">
        <v>0</v>
      </c>
      <c r="W547" s="8">
        <v>0</v>
      </c>
      <c r="X547" s="8">
        <v>0</v>
      </c>
      <c r="Z547">
        <v>0</v>
      </c>
      <c r="AA547" s="4">
        <v>0</v>
      </c>
      <c r="AB547" s="54" t="e">
        <f>Table1[[#This Row],[ Received by dropbox]]/Table1[[#This Row],[Ballots Returned]]</f>
        <v>#DIV/0!</v>
      </c>
      <c r="AC547" s="54" t="e">
        <f>Table1[[#This Row],[Received by mail]]/Table1[[#This Row],[Ballots Returned]]</f>
        <v>#DIV/0!</v>
      </c>
      <c r="AD547" s="54" t="e">
        <f>Table1[[#This Row],[ Received by Email or Fax]]/Table1[[#This Row],[Ballots Returned]]</f>
        <v>#DIV/0!</v>
      </c>
    </row>
    <row r="548" spans="1:30">
      <c r="A548" s="8" t="s">
        <v>155</v>
      </c>
      <c r="B548" s="19">
        <v>44971</v>
      </c>
      <c r="C548" s="8" t="s">
        <v>99</v>
      </c>
      <c r="D548" s="10">
        <v>2023</v>
      </c>
      <c r="E548" s="8"/>
      <c r="F548" s="8"/>
      <c r="G548" s="8">
        <v>2023</v>
      </c>
      <c r="H548" s="8"/>
      <c r="I548" s="8"/>
      <c r="J548" s="8"/>
      <c r="K548" s="8"/>
      <c r="L548" s="8"/>
      <c r="M548" s="8"/>
      <c r="N548" s="8"/>
      <c r="O548" s="8"/>
      <c r="P548" s="8"/>
      <c r="Q548" s="45"/>
      <c r="R548" s="45" t="e">
        <f>Table1[[#This Row],[Ballots Rejected - Late Postmark]]/Table1[[#This Row],[Ballots Rejected]]</f>
        <v>#DIV/0!</v>
      </c>
      <c r="S548" s="8"/>
      <c r="T548" s="8"/>
      <c r="U548" s="8">
        <v>0</v>
      </c>
      <c r="V548" s="8">
        <v>0</v>
      </c>
      <c r="W548" s="8">
        <v>0</v>
      </c>
      <c r="X548" s="8">
        <v>0</v>
      </c>
      <c r="Z548">
        <v>0</v>
      </c>
      <c r="AA548" s="4">
        <v>0</v>
      </c>
      <c r="AB548" s="54" t="e">
        <f>Table1[[#This Row],[ Received by dropbox]]/Table1[[#This Row],[Ballots Returned]]</f>
        <v>#DIV/0!</v>
      </c>
      <c r="AC548" s="54" t="e">
        <f>Table1[[#This Row],[Received by mail]]/Table1[[#This Row],[Ballots Returned]]</f>
        <v>#DIV/0!</v>
      </c>
      <c r="AD548" s="54" t="e">
        <f>Table1[[#This Row],[ Received by Email or Fax]]/Table1[[#This Row],[Ballots Returned]]</f>
        <v>#DIV/0!</v>
      </c>
    </row>
    <row r="549" spans="1:30">
      <c r="A549" s="8" t="s">
        <v>157</v>
      </c>
      <c r="B549" s="19">
        <v>44971</v>
      </c>
      <c r="C549" s="8" t="s">
        <v>99</v>
      </c>
      <c r="D549" s="10">
        <v>2023</v>
      </c>
      <c r="E549" s="8">
        <v>8269</v>
      </c>
      <c r="F549" s="8">
        <v>755</v>
      </c>
      <c r="G549" s="8">
        <v>9537</v>
      </c>
      <c r="H549" s="8">
        <v>8315</v>
      </c>
      <c r="I549" s="8">
        <v>3365</v>
      </c>
      <c r="J549" s="8">
        <v>3312</v>
      </c>
      <c r="K549" s="8">
        <v>13</v>
      </c>
      <c r="L549" s="8">
        <v>0</v>
      </c>
      <c r="M549" s="8">
        <v>40</v>
      </c>
      <c r="N549" s="8">
        <v>6</v>
      </c>
      <c r="O549" s="8">
        <v>15</v>
      </c>
      <c r="P549" s="8">
        <v>14</v>
      </c>
      <c r="Q549" s="45">
        <f>P549/I549</f>
        <v>4.1604754829123328E-3</v>
      </c>
      <c r="R549" s="45">
        <f>Table1[[#This Row],[Ballots Rejected - Late Postmark]]/Table1[[#This Row],[Ballots Rejected]]</f>
        <v>0.35</v>
      </c>
      <c r="S549" s="8">
        <v>0</v>
      </c>
      <c r="T549" s="8">
        <v>4</v>
      </c>
      <c r="U549" s="8">
        <v>3352</v>
      </c>
      <c r="V549" s="8">
        <v>3299</v>
      </c>
      <c r="W549" s="8">
        <v>39</v>
      </c>
      <c r="X549" s="8">
        <v>8181</v>
      </c>
      <c r="Y549">
        <v>2029</v>
      </c>
      <c r="Z549">
        <v>1330</v>
      </c>
      <c r="AA549" s="4">
        <v>6</v>
      </c>
      <c r="AB549" s="54">
        <f>Table1[[#This Row],[ Received by dropbox]]/Table1[[#This Row],[Ballots Returned]]</f>
        <v>0.6029717682020802</v>
      </c>
      <c r="AC549" s="54">
        <f>Table1[[#This Row],[Received by mail]]/Table1[[#This Row],[Ballots Returned]]</f>
        <v>0.3952451708766716</v>
      </c>
      <c r="AD549" s="54">
        <f>Table1[[#This Row],[ Received by Email or Fax]]/Table1[[#This Row],[Ballots Returned]]</f>
        <v>1.7830609212481426E-3</v>
      </c>
    </row>
    <row r="550" spans="1:30">
      <c r="A550" s="8" t="s">
        <v>159</v>
      </c>
      <c r="B550" s="19">
        <v>44971</v>
      </c>
      <c r="C550" s="8" t="s">
        <v>99</v>
      </c>
      <c r="D550" s="10">
        <v>2023</v>
      </c>
      <c r="E550" s="8">
        <v>154537</v>
      </c>
      <c r="F550" s="8">
        <v>12517</v>
      </c>
      <c r="G550" s="8">
        <v>144043</v>
      </c>
      <c r="H550" s="8">
        <v>155452</v>
      </c>
      <c r="I550" s="8">
        <v>39609</v>
      </c>
      <c r="J550" s="8">
        <v>38991</v>
      </c>
      <c r="K550" s="8">
        <v>0</v>
      </c>
      <c r="L550" s="8">
        <v>0</v>
      </c>
      <c r="M550" s="8">
        <v>618</v>
      </c>
      <c r="N550" s="8">
        <v>60</v>
      </c>
      <c r="O550" s="8">
        <v>181</v>
      </c>
      <c r="P550" s="8">
        <v>351</v>
      </c>
      <c r="Q550" s="45">
        <f>P550/I550</f>
        <v>8.8616223585548746E-3</v>
      </c>
      <c r="R550" s="45">
        <f>Table1[[#This Row],[Ballots Rejected - Late Postmark]]/Table1[[#This Row],[Ballots Rejected]]</f>
        <v>0.56796116504854366</v>
      </c>
      <c r="S550" s="8">
        <v>0</v>
      </c>
      <c r="T550" s="8">
        <v>26</v>
      </c>
      <c r="U550" s="8">
        <v>39471</v>
      </c>
      <c r="V550" s="8">
        <v>38855</v>
      </c>
      <c r="W550" s="8">
        <v>616</v>
      </c>
      <c r="X550" s="8">
        <v>153147</v>
      </c>
      <c r="Y550">
        <v>16917</v>
      </c>
      <c r="Z550">
        <v>22674</v>
      </c>
      <c r="AA550" s="4">
        <v>18</v>
      </c>
      <c r="AB550" s="54">
        <f>Table1[[#This Row],[ Received by dropbox]]/Table1[[#This Row],[Ballots Returned]]</f>
        <v>0.42709990153752936</v>
      </c>
      <c r="AC550" s="54">
        <f>Table1[[#This Row],[Received by mail]]/Table1[[#This Row],[Ballots Returned]]</f>
        <v>0.57244565629023703</v>
      </c>
      <c r="AD550" s="54">
        <f>Table1[[#This Row],[ Received by Email or Fax]]/Table1[[#This Row],[Ballots Returned]]</f>
        <v>4.544421722335833E-4</v>
      </c>
    </row>
    <row r="551" spans="1:30">
      <c r="A551" s="8" t="s">
        <v>161</v>
      </c>
      <c r="B551" s="19">
        <v>44971</v>
      </c>
      <c r="C551" s="8" t="s">
        <v>99</v>
      </c>
      <c r="D551" s="10">
        <v>2023</v>
      </c>
      <c r="E551" s="8">
        <v>110538</v>
      </c>
      <c r="F551" s="8">
        <v>8193</v>
      </c>
      <c r="G551" s="8">
        <v>104368</v>
      </c>
      <c r="H551" s="8">
        <v>111153</v>
      </c>
      <c r="I551" s="8">
        <v>32234</v>
      </c>
      <c r="J551" s="8">
        <v>31759</v>
      </c>
      <c r="K551" s="8">
        <v>0</v>
      </c>
      <c r="L551" s="8">
        <v>0</v>
      </c>
      <c r="M551" s="8">
        <v>475</v>
      </c>
      <c r="N551" s="8">
        <v>53</v>
      </c>
      <c r="O551" s="8">
        <v>105</v>
      </c>
      <c r="P551" s="8">
        <v>315</v>
      </c>
      <c r="Q551" s="45">
        <f>P551/I551</f>
        <v>9.7722901284358135E-3</v>
      </c>
      <c r="R551" s="45">
        <f>Table1[[#This Row],[Ballots Rejected - Late Postmark]]/Table1[[#This Row],[Ballots Rejected]]</f>
        <v>0.66315789473684206</v>
      </c>
      <c r="S551" s="8">
        <v>0</v>
      </c>
      <c r="T551" s="8">
        <v>2</v>
      </c>
      <c r="U551" s="8">
        <v>32055</v>
      </c>
      <c r="V551" s="8">
        <v>31583</v>
      </c>
      <c r="W551" s="8">
        <v>472</v>
      </c>
      <c r="X551" s="8">
        <v>109787</v>
      </c>
      <c r="Y551">
        <v>8687</v>
      </c>
      <c r="Z551">
        <v>23541</v>
      </c>
      <c r="AA551" s="4">
        <v>6</v>
      </c>
      <c r="AB551" s="54">
        <f>Table1[[#This Row],[ Received by dropbox]]/Table1[[#This Row],[Ballots Returned]]</f>
        <v>0.26949804554197432</v>
      </c>
      <c r="AC551" s="54">
        <f>Table1[[#This Row],[Received by mail]]/Table1[[#This Row],[Ballots Returned]]</f>
        <v>0.73031581559843639</v>
      </c>
      <c r="AD551" s="54">
        <f>Table1[[#This Row],[ Received by Email or Fax]]/Table1[[#This Row],[Ballots Returned]]</f>
        <v>1.8613885958925359E-4</v>
      </c>
    </row>
    <row r="552" spans="1:30">
      <c r="A552" s="8" t="s">
        <v>163</v>
      </c>
      <c r="B552" s="19">
        <v>44971</v>
      </c>
      <c r="C552" s="8" t="s">
        <v>99</v>
      </c>
      <c r="D552" s="10">
        <v>2023</v>
      </c>
      <c r="E552" s="8">
        <v>4036</v>
      </c>
      <c r="F552" s="8">
        <v>232</v>
      </c>
      <c r="G552" s="8">
        <v>5827</v>
      </c>
      <c r="H552" s="8">
        <v>4055</v>
      </c>
      <c r="I552" s="8">
        <v>1703</v>
      </c>
      <c r="J552" s="8">
        <v>1683</v>
      </c>
      <c r="K552" s="8">
        <v>0</v>
      </c>
      <c r="L552" s="8">
        <v>0</v>
      </c>
      <c r="M552" s="8">
        <v>20</v>
      </c>
      <c r="N552" s="8">
        <v>0</v>
      </c>
      <c r="O552" s="8">
        <v>5</v>
      </c>
      <c r="P552" s="8">
        <v>15</v>
      </c>
      <c r="Q552" s="45">
        <f>P552/I552</f>
        <v>8.8079859072225479E-3</v>
      </c>
      <c r="R552" s="45">
        <f>Table1[[#This Row],[Ballots Rejected - Late Postmark]]/Table1[[#This Row],[Ballots Rejected]]</f>
        <v>0.75</v>
      </c>
      <c r="S552" s="8">
        <v>0</v>
      </c>
      <c r="T552" s="8">
        <v>0</v>
      </c>
      <c r="U552" s="8">
        <v>1702</v>
      </c>
      <c r="V552" s="8">
        <v>1682</v>
      </c>
      <c r="W552" s="8">
        <v>20</v>
      </c>
      <c r="X552" s="8">
        <v>4027</v>
      </c>
      <c r="Y552">
        <v>259</v>
      </c>
      <c r="Z552">
        <v>1444</v>
      </c>
      <c r="AA552" s="4">
        <v>0</v>
      </c>
      <c r="AB552" s="54">
        <f>Table1[[#This Row],[ Received by dropbox]]/Table1[[#This Row],[Ballots Returned]]</f>
        <v>0.15208455666470932</v>
      </c>
      <c r="AC552" s="54">
        <f>Table1[[#This Row],[Received by mail]]/Table1[[#This Row],[Ballots Returned]]</f>
        <v>0.84791544333529068</v>
      </c>
      <c r="AD552" s="54">
        <f>Table1[[#This Row],[ Received by Email or Fax]]/Table1[[#This Row],[Ballots Returned]]</f>
        <v>0</v>
      </c>
    </row>
    <row r="553" spans="1:30">
      <c r="A553" s="8" t="s">
        <v>166</v>
      </c>
      <c r="B553" s="19">
        <v>44971</v>
      </c>
      <c r="C553" s="8" t="s">
        <v>99</v>
      </c>
      <c r="D553" s="10">
        <v>2023</v>
      </c>
      <c r="E553" s="8"/>
      <c r="F553" s="8"/>
      <c r="G553" s="8">
        <v>2023</v>
      </c>
      <c r="H553" s="8"/>
      <c r="I553" s="8"/>
      <c r="J553" s="8"/>
      <c r="K553" s="8"/>
      <c r="L553" s="8"/>
      <c r="M553" s="8"/>
      <c r="N553" s="8"/>
      <c r="O553" s="8"/>
      <c r="P553" s="8"/>
      <c r="Q553" s="45"/>
      <c r="R553" s="45" t="e">
        <f>Table1[[#This Row],[Ballots Rejected - Late Postmark]]/Table1[[#This Row],[Ballots Rejected]]</f>
        <v>#DIV/0!</v>
      </c>
      <c r="S553" s="8"/>
      <c r="T553" s="8"/>
      <c r="U553" s="8">
        <v>0</v>
      </c>
      <c r="V553" s="8">
        <v>0</v>
      </c>
      <c r="W553" s="8">
        <v>0</v>
      </c>
      <c r="X553" s="8">
        <v>0</v>
      </c>
      <c r="Z553">
        <v>0</v>
      </c>
      <c r="AA553" s="4">
        <v>0</v>
      </c>
      <c r="AB553" s="54" t="e">
        <f>Table1[[#This Row],[ Received by dropbox]]/Table1[[#This Row],[Ballots Returned]]</f>
        <v>#DIV/0!</v>
      </c>
      <c r="AC553" s="54" t="e">
        <f>Table1[[#This Row],[Received by mail]]/Table1[[#This Row],[Ballots Returned]]</f>
        <v>#DIV/0!</v>
      </c>
      <c r="AD553" s="54" t="e">
        <f>Table1[[#This Row],[ Received by Email or Fax]]/Table1[[#This Row],[Ballots Returned]]</f>
        <v>#DIV/0!</v>
      </c>
    </row>
    <row r="554" spans="1:30">
      <c r="A554" s="8" t="s">
        <v>168</v>
      </c>
      <c r="B554" s="19">
        <v>44971</v>
      </c>
      <c r="C554" s="8" t="s">
        <v>99</v>
      </c>
      <c r="D554" s="10">
        <v>2023</v>
      </c>
      <c r="E554" s="8"/>
      <c r="F554" s="8"/>
      <c r="G554" s="8">
        <v>2023</v>
      </c>
      <c r="H554" s="8"/>
      <c r="I554" s="8"/>
      <c r="J554" s="8"/>
      <c r="K554" s="8"/>
      <c r="L554" s="8"/>
      <c r="M554" s="8"/>
      <c r="N554" s="8"/>
      <c r="O554" s="8"/>
      <c r="P554" s="8"/>
      <c r="Q554" s="45"/>
      <c r="R554" s="45" t="e">
        <f>Table1[[#This Row],[Ballots Rejected - Late Postmark]]/Table1[[#This Row],[Ballots Rejected]]</f>
        <v>#DIV/0!</v>
      </c>
      <c r="S554" s="8"/>
      <c r="T554" s="8"/>
      <c r="U554" s="8">
        <v>0</v>
      </c>
      <c r="V554" s="8">
        <v>0</v>
      </c>
      <c r="W554" s="8">
        <v>0</v>
      </c>
      <c r="X554" s="8">
        <v>0</v>
      </c>
      <c r="Z554">
        <v>0</v>
      </c>
      <c r="AA554" s="4">
        <v>0</v>
      </c>
      <c r="AB554" s="54" t="e">
        <f>Table1[[#This Row],[ Received by dropbox]]/Table1[[#This Row],[Ballots Returned]]</f>
        <v>#DIV/0!</v>
      </c>
      <c r="AC554" s="54" t="e">
        <f>Table1[[#This Row],[Received by mail]]/Table1[[#This Row],[Ballots Returned]]</f>
        <v>#DIV/0!</v>
      </c>
      <c r="AD554" s="54" t="e">
        <f>Table1[[#This Row],[ Received by Email or Fax]]/Table1[[#This Row],[Ballots Returned]]</f>
        <v>#DIV/0!</v>
      </c>
    </row>
    <row r="555" spans="1:30">
      <c r="A555" s="8" t="s">
        <v>170</v>
      </c>
      <c r="B555" s="19">
        <v>44971</v>
      </c>
      <c r="C555" s="8" t="s">
        <v>99</v>
      </c>
      <c r="D555" s="10">
        <v>2023</v>
      </c>
      <c r="E555" s="8"/>
      <c r="F555" s="8"/>
      <c r="G555" s="8">
        <v>2023</v>
      </c>
      <c r="H555" s="8"/>
      <c r="I555" s="8"/>
      <c r="J555" s="8"/>
      <c r="K555" s="8"/>
      <c r="L555" s="8"/>
      <c r="M555" s="8"/>
      <c r="N555" s="8"/>
      <c r="O555" s="8"/>
      <c r="P555" s="8"/>
      <c r="Q555" s="45"/>
      <c r="R555" s="45" t="e">
        <f>Table1[[#This Row],[Ballots Rejected - Late Postmark]]/Table1[[#This Row],[Ballots Rejected]]</f>
        <v>#DIV/0!</v>
      </c>
      <c r="S555" s="8"/>
      <c r="T555" s="8"/>
      <c r="U555" s="8">
        <v>0</v>
      </c>
      <c r="V555" s="8">
        <v>0</v>
      </c>
      <c r="W555" s="8">
        <v>0</v>
      </c>
      <c r="X555" s="8">
        <v>0</v>
      </c>
      <c r="Z555">
        <v>0</v>
      </c>
      <c r="AA555" s="4">
        <v>0</v>
      </c>
      <c r="AB555" s="54" t="e">
        <f>Table1[[#This Row],[ Received by dropbox]]/Table1[[#This Row],[Ballots Returned]]</f>
        <v>#DIV/0!</v>
      </c>
      <c r="AC555" s="54" t="e">
        <f>Table1[[#This Row],[Received by mail]]/Table1[[#This Row],[Ballots Returned]]</f>
        <v>#DIV/0!</v>
      </c>
      <c r="AD555" s="54" t="e">
        <f>Table1[[#This Row],[ Received by Email or Fax]]/Table1[[#This Row],[Ballots Returned]]</f>
        <v>#DIV/0!</v>
      </c>
    </row>
    <row r="556" spans="1:30">
      <c r="A556" s="8" t="s">
        <v>172</v>
      </c>
      <c r="B556" s="19">
        <v>44971</v>
      </c>
      <c r="C556" s="8" t="s">
        <v>99</v>
      </c>
      <c r="D556" s="10">
        <v>2023</v>
      </c>
      <c r="E556" s="8"/>
      <c r="F556" s="8"/>
      <c r="G556" s="8">
        <v>2023</v>
      </c>
      <c r="H556" s="8"/>
      <c r="I556" s="8"/>
      <c r="J556" s="8"/>
      <c r="K556" s="8"/>
      <c r="L556" s="8"/>
      <c r="M556" s="8"/>
      <c r="N556" s="8"/>
      <c r="O556" s="8"/>
      <c r="P556" s="8"/>
      <c r="Q556" s="45"/>
      <c r="R556" s="45" t="e">
        <f>Table1[[#This Row],[Ballots Rejected - Late Postmark]]/Table1[[#This Row],[Ballots Rejected]]</f>
        <v>#DIV/0!</v>
      </c>
      <c r="S556" s="8"/>
      <c r="T556" s="8"/>
      <c r="U556" s="8">
        <v>0</v>
      </c>
      <c r="V556" s="8">
        <v>0</v>
      </c>
      <c r="W556" s="8">
        <v>0</v>
      </c>
      <c r="X556" s="8">
        <v>0</v>
      </c>
      <c r="Z556">
        <v>0</v>
      </c>
      <c r="AA556" s="4">
        <v>0</v>
      </c>
      <c r="AB556" s="54" t="e">
        <f>Table1[[#This Row],[ Received by dropbox]]/Table1[[#This Row],[Ballots Returned]]</f>
        <v>#DIV/0!</v>
      </c>
      <c r="AC556" s="54" t="e">
        <f>Table1[[#This Row],[Received by mail]]/Table1[[#This Row],[Ballots Returned]]</f>
        <v>#DIV/0!</v>
      </c>
      <c r="AD556" s="54" t="e">
        <f>Table1[[#This Row],[ Received by Email or Fax]]/Table1[[#This Row],[Ballots Returned]]</f>
        <v>#DIV/0!</v>
      </c>
    </row>
    <row r="557" spans="1:30">
      <c r="A557" s="8" t="s">
        <v>174</v>
      </c>
      <c r="B557" s="19">
        <v>44971</v>
      </c>
      <c r="C557" s="8" t="s">
        <v>99</v>
      </c>
      <c r="D557" s="10">
        <v>2023</v>
      </c>
      <c r="E557" s="8">
        <v>1588</v>
      </c>
      <c r="F557" s="8">
        <v>109</v>
      </c>
      <c r="G557" s="8">
        <v>3502</v>
      </c>
      <c r="H557" s="8">
        <v>1599</v>
      </c>
      <c r="I557" s="8">
        <v>705</v>
      </c>
      <c r="J557" s="8">
        <v>690</v>
      </c>
      <c r="K557" s="8">
        <v>0</v>
      </c>
      <c r="L557" s="8">
        <v>0</v>
      </c>
      <c r="M557" s="8">
        <v>15</v>
      </c>
      <c r="N557" s="8">
        <v>1</v>
      </c>
      <c r="O557" s="8">
        <v>5</v>
      </c>
      <c r="P557" s="8">
        <v>9</v>
      </c>
      <c r="Q557" s="45">
        <f t="shared" ref="Q557:Q588" si="20">P557/I557</f>
        <v>1.276595744680851E-2</v>
      </c>
      <c r="R557" s="45">
        <f>Table1[[#This Row],[Ballots Rejected - Late Postmark]]/Table1[[#This Row],[Ballots Rejected]]</f>
        <v>0.6</v>
      </c>
      <c r="S557" s="8">
        <v>0</v>
      </c>
      <c r="T557" s="8">
        <v>0</v>
      </c>
      <c r="U557" s="8">
        <v>702</v>
      </c>
      <c r="V557" s="8">
        <v>687</v>
      </c>
      <c r="W557" s="8">
        <v>15</v>
      </c>
      <c r="X557" s="8">
        <v>1584</v>
      </c>
      <c r="Y557">
        <v>11</v>
      </c>
      <c r="Z557">
        <v>694</v>
      </c>
      <c r="AA557" s="4">
        <v>0</v>
      </c>
      <c r="AB557" s="54">
        <f>Table1[[#This Row],[ Received by dropbox]]/Table1[[#This Row],[Ballots Returned]]</f>
        <v>1.5602836879432624E-2</v>
      </c>
      <c r="AC557" s="54">
        <f>Table1[[#This Row],[Received by mail]]/Table1[[#This Row],[Ballots Returned]]</f>
        <v>0.98439716312056735</v>
      </c>
      <c r="AD557" s="54">
        <f>Table1[[#This Row],[ Received by Email or Fax]]/Table1[[#This Row],[Ballots Returned]]</f>
        <v>0</v>
      </c>
    </row>
    <row r="558" spans="1:30">
      <c r="A558" s="8" t="s">
        <v>176</v>
      </c>
      <c r="B558" s="19">
        <v>44971</v>
      </c>
      <c r="C558" s="8" t="s">
        <v>99</v>
      </c>
      <c r="D558" s="10">
        <v>2023</v>
      </c>
      <c r="E558" s="8">
        <v>17099</v>
      </c>
      <c r="F558" s="8">
        <v>804</v>
      </c>
      <c r="G558" s="8">
        <v>18318</v>
      </c>
      <c r="H558" s="8">
        <v>17285</v>
      </c>
      <c r="I558" s="8">
        <v>5307</v>
      </c>
      <c r="J558" s="8">
        <v>5244</v>
      </c>
      <c r="K558" s="8">
        <v>0</v>
      </c>
      <c r="L558" s="8">
        <v>0</v>
      </c>
      <c r="M558" s="8">
        <v>63</v>
      </c>
      <c r="N558" s="8">
        <v>19</v>
      </c>
      <c r="O558" s="8">
        <v>7</v>
      </c>
      <c r="P558" s="8">
        <v>34</v>
      </c>
      <c r="Q558" s="45">
        <f t="shared" si="20"/>
        <v>6.4066327491991712E-3</v>
      </c>
      <c r="R558" s="45">
        <f>Table1[[#This Row],[Ballots Rejected - Late Postmark]]/Table1[[#This Row],[Ballots Rejected]]</f>
        <v>0.53968253968253965</v>
      </c>
      <c r="S558" s="8">
        <v>0</v>
      </c>
      <c r="T558" s="8">
        <v>3</v>
      </c>
      <c r="U558" s="8">
        <v>5286</v>
      </c>
      <c r="V558" s="8">
        <v>5225</v>
      </c>
      <c r="W558" s="8">
        <v>61</v>
      </c>
      <c r="X558" s="8">
        <v>17047</v>
      </c>
      <c r="Y558">
        <v>1264</v>
      </c>
      <c r="Z558">
        <v>4041</v>
      </c>
      <c r="AA558" s="4">
        <v>2</v>
      </c>
      <c r="AB558" s="54">
        <f>Table1[[#This Row],[ Received by dropbox]]/Table1[[#This Row],[Ballots Returned]]</f>
        <v>0.23817599397022801</v>
      </c>
      <c r="AC558" s="54">
        <f>Table1[[#This Row],[Received by mail]]/Table1[[#This Row],[Ballots Returned]]</f>
        <v>0.76144714527981916</v>
      </c>
      <c r="AD558" s="54">
        <f>Table1[[#This Row],[ Received by Email or Fax]]/Table1[[#This Row],[Ballots Returned]]</f>
        <v>3.768607499528924E-4</v>
      </c>
    </row>
    <row r="559" spans="1:30">
      <c r="A559" s="8" t="s">
        <v>178</v>
      </c>
      <c r="B559" s="19">
        <v>44971</v>
      </c>
      <c r="C559" s="8" t="s">
        <v>99</v>
      </c>
      <c r="D559" s="47">
        <v>2023</v>
      </c>
      <c r="E559" s="8">
        <v>1377271</v>
      </c>
      <c r="F559" s="8">
        <v>127302</v>
      </c>
      <c r="G559" s="8">
        <v>1251992</v>
      </c>
      <c r="H559" s="8">
        <v>1383889</v>
      </c>
      <c r="I559" s="8">
        <v>459258</v>
      </c>
      <c r="J559" s="8">
        <v>451969</v>
      </c>
      <c r="K559" s="8">
        <v>40</v>
      </c>
      <c r="L559" s="8">
        <v>0</v>
      </c>
      <c r="M559" s="8">
        <v>7249</v>
      </c>
      <c r="N559" s="8">
        <v>993</v>
      </c>
      <c r="O559" s="8">
        <v>2375</v>
      </c>
      <c r="P559" s="8">
        <v>3728</v>
      </c>
      <c r="Q559" s="45">
        <f t="shared" si="20"/>
        <v>8.117441612339904E-3</v>
      </c>
      <c r="R559" s="45">
        <f>Table1[[#This Row],[Ballots Rejected - Late Postmark]]/Table1[[#This Row],[Ballots Rejected]]</f>
        <v>0.51427783142502415</v>
      </c>
      <c r="S559" s="8">
        <v>0</v>
      </c>
      <c r="T559" s="8">
        <v>152</v>
      </c>
      <c r="U559" s="8">
        <v>456250</v>
      </c>
      <c r="V559" s="8">
        <v>449003</v>
      </c>
      <c r="W559" s="8">
        <v>7206</v>
      </c>
      <c r="X559" s="8">
        <v>1354468</v>
      </c>
      <c r="Y559">
        <v>190054</v>
      </c>
      <c r="Z559">
        <v>268446</v>
      </c>
      <c r="AA559" s="21">
        <v>758</v>
      </c>
      <c r="AB559" s="54">
        <f>Table1[[#This Row],[ Received by dropbox]]/Table1[[#This Row],[Ballots Returned]]</f>
        <v>0.41382839275527045</v>
      </c>
      <c r="AC559" s="54">
        <f>Table1[[#This Row],[Received by mail]]/Table1[[#This Row],[Ballots Returned]]</f>
        <v>0.5845211188482291</v>
      </c>
      <c r="AD559" s="54">
        <f>Table1[[#This Row],[ Received by Email or Fax]]/Table1[[#This Row],[Ballots Returned]]</f>
        <v>1.6504883965004419E-3</v>
      </c>
    </row>
    <row r="560" spans="1:30">
      <c r="A560" s="8" t="s">
        <v>98</v>
      </c>
      <c r="B560" s="19">
        <v>44873</v>
      </c>
      <c r="C560" s="8" t="s">
        <v>179</v>
      </c>
      <c r="D560" s="10">
        <v>2022</v>
      </c>
      <c r="E560" s="8">
        <v>7859</v>
      </c>
      <c r="F560" s="8">
        <v>580</v>
      </c>
      <c r="G560" s="8">
        <v>9301</v>
      </c>
      <c r="H560" s="8">
        <v>7951</v>
      </c>
      <c r="I560" s="8">
        <v>4228</v>
      </c>
      <c r="J560" s="8">
        <v>4163</v>
      </c>
      <c r="K560" s="8">
        <v>0</v>
      </c>
      <c r="L560" s="8">
        <v>0</v>
      </c>
      <c r="M560" s="8">
        <v>65</v>
      </c>
      <c r="N560" s="8">
        <v>7</v>
      </c>
      <c r="O560" s="8">
        <v>43</v>
      </c>
      <c r="P560" s="8">
        <v>14</v>
      </c>
      <c r="Q560" s="45">
        <f t="shared" si="20"/>
        <v>3.3112582781456954E-3</v>
      </c>
      <c r="R560" s="45">
        <f>Table1[[#This Row],[Ballots Rejected - Late Postmark]]/Table1[[#This Row],[Ballots Rejected]]</f>
        <v>0.2153846153846154</v>
      </c>
      <c r="S560" s="8">
        <v>0</v>
      </c>
      <c r="T560" s="8">
        <v>1</v>
      </c>
      <c r="U560" s="8">
        <v>4220</v>
      </c>
      <c r="V560" s="8">
        <v>4155</v>
      </c>
      <c r="W560" s="8">
        <v>65</v>
      </c>
      <c r="X560" s="8">
        <v>7894</v>
      </c>
      <c r="Y560">
        <v>2515</v>
      </c>
      <c r="Z560">
        <v>1710</v>
      </c>
      <c r="AA560" s="8">
        <v>3</v>
      </c>
      <c r="AB560" s="54">
        <f>Table1[[#This Row],[ Received by dropbox]]/Table1[[#This Row],[Ballots Returned]]</f>
        <v>0.59484389782403024</v>
      </c>
      <c r="AC560" s="54">
        <f>Table1[[#This Row],[Received by mail]]/Table1[[#This Row],[Ballots Returned]]</f>
        <v>0.40444654683065279</v>
      </c>
      <c r="AD560" s="54">
        <f>Table1[[#This Row],[ Received by Email or Fax]]/Table1[[#This Row],[Ballots Returned]]</f>
        <v>7.0955534531693472E-4</v>
      </c>
    </row>
    <row r="561" spans="1:30">
      <c r="A561" s="8" t="s">
        <v>101</v>
      </c>
      <c r="B561" s="19">
        <v>44873</v>
      </c>
      <c r="C561" s="8" t="s">
        <v>179</v>
      </c>
      <c r="D561" s="10">
        <v>2022</v>
      </c>
      <c r="E561" s="8">
        <v>14826</v>
      </c>
      <c r="F561" s="8">
        <v>2227</v>
      </c>
      <c r="G561" s="8">
        <v>14621</v>
      </c>
      <c r="H561" s="8">
        <v>15227</v>
      </c>
      <c r="I561" s="8">
        <v>10371</v>
      </c>
      <c r="J561" s="8">
        <v>10273</v>
      </c>
      <c r="K561" s="8">
        <v>0</v>
      </c>
      <c r="L561" s="8">
        <v>0</v>
      </c>
      <c r="M561" s="8">
        <v>86</v>
      </c>
      <c r="N561" s="8">
        <v>11</v>
      </c>
      <c r="O561" s="8">
        <v>43</v>
      </c>
      <c r="P561" s="8">
        <v>17</v>
      </c>
      <c r="Q561" s="45">
        <f t="shared" si="20"/>
        <v>1.6391861922668981E-3</v>
      </c>
      <c r="R561" s="45">
        <f>Table1[[#This Row],[Ballots Rejected - Late Postmark]]/Table1[[#This Row],[Ballots Rejected]]</f>
        <v>0.19767441860465115</v>
      </c>
      <c r="S561" s="8">
        <v>0</v>
      </c>
      <c r="T561" s="8">
        <v>15</v>
      </c>
      <c r="U561" s="8">
        <v>10350</v>
      </c>
      <c r="V561" s="8">
        <v>10253</v>
      </c>
      <c r="W561" s="8">
        <v>85</v>
      </c>
      <c r="X561" s="8">
        <v>15120</v>
      </c>
      <c r="Y561">
        <v>6048</v>
      </c>
      <c r="Z561">
        <v>4313</v>
      </c>
      <c r="AA561" s="8">
        <v>10</v>
      </c>
      <c r="AB561" s="54">
        <f>Table1[[#This Row],[ Received by dropbox]]/Table1[[#This Row],[Ballots Returned]]</f>
        <v>0.58316459357824701</v>
      </c>
      <c r="AC561" s="54">
        <f>Table1[[#This Row],[Received by mail]]/Table1[[#This Row],[Ballots Returned]]</f>
        <v>0.41587117924983125</v>
      </c>
      <c r="AD561" s="54">
        <f>Table1[[#This Row],[ Received by Email or Fax]]/Table1[[#This Row],[Ballots Returned]]</f>
        <v>9.6422717192170475E-4</v>
      </c>
    </row>
    <row r="562" spans="1:30">
      <c r="A562" s="8" t="s">
        <v>103</v>
      </c>
      <c r="B562" s="19">
        <v>44873</v>
      </c>
      <c r="C562" s="8" t="s">
        <v>179</v>
      </c>
      <c r="D562" s="10">
        <v>2022</v>
      </c>
      <c r="E562" s="8">
        <v>126127</v>
      </c>
      <c r="F562" s="8">
        <v>11592</v>
      </c>
      <c r="G562" s="8">
        <v>116557</v>
      </c>
      <c r="H562" s="8">
        <v>128194</v>
      </c>
      <c r="I562" s="8">
        <v>77025</v>
      </c>
      <c r="J562" s="8">
        <v>76339</v>
      </c>
      <c r="K562" s="8">
        <v>0</v>
      </c>
      <c r="L562" s="8">
        <v>0</v>
      </c>
      <c r="M562" s="8">
        <v>686</v>
      </c>
      <c r="N562" s="8">
        <v>245</v>
      </c>
      <c r="O562" s="8">
        <v>279</v>
      </c>
      <c r="P562" s="8">
        <v>152</v>
      </c>
      <c r="Q562" s="45">
        <f t="shared" si="20"/>
        <v>1.973385264524505E-3</v>
      </c>
      <c r="R562" s="45">
        <f>Table1[[#This Row],[Ballots Rejected - Late Postmark]]/Table1[[#This Row],[Ballots Rejected]]</f>
        <v>0.22157434402332363</v>
      </c>
      <c r="S562" s="8">
        <v>0</v>
      </c>
      <c r="T562" s="8">
        <v>10</v>
      </c>
      <c r="U562" s="8">
        <v>76826</v>
      </c>
      <c r="V562" s="8">
        <v>76147</v>
      </c>
      <c r="W562" s="8">
        <v>679</v>
      </c>
      <c r="X562" s="8">
        <v>127131</v>
      </c>
      <c r="Y562">
        <v>52596</v>
      </c>
      <c r="Z562">
        <v>24314</v>
      </c>
      <c r="AA562" s="8">
        <v>115</v>
      </c>
      <c r="AB562" s="54">
        <f>Table1[[#This Row],[ Received by dropbox]]/Table1[[#This Row],[Ballots Returned]]</f>
        <v>0.68284323271665048</v>
      </c>
      <c r="AC562" s="54">
        <f>Table1[[#This Row],[Received by mail]]/Table1[[#This Row],[Ballots Returned]]</f>
        <v>0.31566374553716325</v>
      </c>
      <c r="AD562" s="54">
        <f>Table1[[#This Row],[ Received by Email or Fax]]/Table1[[#This Row],[Ballots Returned]]</f>
        <v>1.493021746186303E-3</v>
      </c>
    </row>
    <row r="563" spans="1:30">
      <c r="A563" s="8" t="s">
        <v>105</v>
      </c>
      <c r="B563" s="19">
        <v>44873</v>
      </c>
      <c r="C563" s="8" t="s">
        <v>179</v>
      </c>
      <c r="D563" s="10">
        <v>2022</v>
      </c>
      <c r="E563" s="8">
        <v>50966</v>
      </c>
      <c r="F563" s="8">
        <v>3574</v>
      </c>
      <c r="G563" s="8">
        <v>49414</v>
      </c>
      <c r="H563" s="8">
        <v>52896</v>
      </c>
      <c r="I563" s="8">
        <v>34942</v>
      </c>
      <c r="J563" s="8">
        <v>34530</v>
      </c>
      <c r="K563" s="8">
        <v>13</v>
      </c>
      <c r="L563" s="8">
        <v>13</v>
      </c>
      <c r="M563" s="8">
        <v>399</v>
      </c>
      <c r="N563" s="8">
        <v>104</v>
      </c>
      <c r="O563" s="8">
        <v>209</v>
      </c>
      <c r="P563" s="8">
        <v>78</v>
      </c>
      <c r="Q563" s="45">
        <f t="shared" si="20"/>
        <v>2.2322706198843797E-3</v>
      </c>
      <c r="R563" s="45">
        <f>Table1[[#This Row],[Ballots Rejected - Late Postmark]]/Table1[[#This Row],[Ballots Rejected]]</f>
        <v>0.19548872180451127</v>
      </c>
      <c r="S563" s="8">
        <v>0</v>
      </c>
      <c r="T563" s="8">
        <v>8</v>
      </c>
      <c r="U563" s="8">
        <v>34820</v>
      </c>
      <c r="V563" s="8">
        <v>34409</v>
      </c>
      <c r="W563" s="8">
        <v>398</v>
      </c>
      <c r="X563" s="8">
        <v>52420</v>
      </c>
      <c r="Y563">
        <v>23571</v>
      </c>
      <c r="Z563">
        <v>11311</v>
      </c>
      <c r="AA563" s="8">
        <v>60</v>
      </c>
      <c r="AB563" s="54">
        <f>Table1[[#This Row],[ Received by dropbox]]/Table1[[#This Row],[Ballots Returned]]</f>
        <v>0.67457501001659892</v>
      </c>
      <c r="AC563" s="54">
        <f>Table1[[#This Row],[Received by mail]]/Table1[[#This Row],[Ballots Returned]]</f>
        <v>0.32370785873733615</v>
      </c>
      <c r="AD563" s="54">
        <f>Table1[[#This Row],[ Received by Email or Fax]]/Table1[[#This Row],[Ballots Returned]]</f>
        <v>1.7171312460649076E-3</v>
      </c>
    </row>
    <row r="564" spans="1:30">
      <c r="A564" s="8" t="s">
        <v>107</v>
      </c>
      <c r="B564" s="19">
        <v>44873</v>
      </c>
      <c r="C564" s="8" t="s">
        <v>179</v>
      </c>
      <c r="D564" s="10">
        <v>2022</v>
      </c>
      <c r="E564" s="8">
        <v>57254</v>
      </c>
      <c r="F564" s="8">
        <v>4441</v>
      </c>
      <c r="G564" s="8">
        <v>54835</v>
      </c>
      <c r="H564" s="8">
        <v>59003</v>
      </c>
      <c r="I564" s="8">
        <v>41102</v>
      </c>
      <c r="J564" s="8">
        <v>40803</v>
      </c>
      <c r="K564" s="8">
        <v>0</v>
      </c>
      <c r="L564" s="8">
        <v>0</v>
      </c>
      <c r="M564" s="8">
        <v>299</v>
      </c>
      <c r="N564" s="8">
        <v>86</v>
      </c>
      <c r="O564" s="8">
        <v>174</v>
      </c>
      <c r="P564" s="8">
        <v>36</v>
      </c>
      <c r="Q564" s="45">
        <f t="shared" si="20"/>
        <v>8.7586978735827942E-4</v>
      </c>
      <c r="R564" s="45">
        <f>Table1[[#This Row],[Ballots Rejected - Late Postmark]]/Table1[[#This Row],[Ballots Rejected]]</f>
        <v>0.12040133779264214</v>
      </c>
      <c r="S564" s="8">
        <v>0</v>
      </c>
      <c r="T564" s="8">
        <v>3</v>
      </c>
      <c r="U564" s="8">
        <v>40939</v>
      </c>
      <c r="V564" s="8">
        <v>40641</v>
      </c>
      <c r="W564" s="8">
        <v>298</v>
      </c>
      <c r="X564" s="8">
        <v>58120</v>
      </c>
      <c r="Y564">
        <v>30524</v>
      </c>
      <c r="Z564">
        <v>10458</v>
      </c>
      <c r="AA564" s="8">
        <v>120</v>
      </c>
      <c r="AB564" s="54">
        <f>Table1[[#This Row],[ Received by dropbox]]/Table1[[#This Row],[Ballots Returned]]</f>
        <v>0.74264026081455892</v>
      </c>
      <c r="AC564" s="54">
        <f>Table1[[#This Row],[Received by mail]]/Table1[[#This Row],[Ballots Returned]]</f>
        <v>0.25444017322758017</v>
      </c>
      <c r="AD564" s="54">
        <f>Table1[[#This Row],[ Received by Email or Fax]]/Table1[[#This Row],[Ballots Returned]]</f>
        <v>2.9195659578609315E-3</v>
      </c>
    </row>
    <row r="565" spans="1:30">
      <c r="A565" s="8" t="s">
        <v>109</v>
      </c>
      <c r="B565" s="19">
        <v>44873</v>
      </c>
      <c r="C565" s="8" t="s">
        <v>179</v>
      </c>
      <c r="D565" s="10">
        <v>2022</v>
      </c>
      <c r="E565" s="8">
        <v>327112</v>
      </c>
      <c r="F565" s="8">
        <v>37767</v>
      </c>
      <c r="G565" s="8">
        <v>291367</v>
      </c>
      <c r="H565" s="8">
        <v>336308</v>
      </c>
      <c r="I565" s="8">
        <v>210697</v>
      </c>
      <c r="J565" s="8">
        <v>207456</v>
      </c>
      <c r="K565" s="8">
        <v>0</v>
      </c>
      <c r="L565" s="8">
        <v>0</v>
      </c>
      <c r="M565" s="8">
        <v>3241</v>
      </c>
      <c r="N565" s="8">
        <v>97</v>
      </c>
      <c r="O565" s="8">
        <v>2456</v>
      </c>
      <c r="P565" s="8">
        <v>632</v>
      </c>
      <c r="Q565" s="45">
        <f t="shared" si="20"/>
        <v>2.9995681001627932E-3</v>
      </c>
      <c r="R565" s="45">
        <f>Table1[[#This Row],[Ballots Rejected - Late Postmark]]/Table1[[#This Row],[Ballots Rejected]]</f>
        <v>0.19500154273372416</v>
      </c>
      <c r="S565" s="8">
        <v>0</v>
      </c>
      <c r="T565" s="8">
        <v>56</v>
      </c>
      <c r="U565" s="8">
        <v>209477</v>
      </c>
      <c r="V565" s="8">
        <v>206254</v>
      </c>
      <c r="W565" s="8">
        <v>3223</v>
      </c>
      <c r="X565" s="8">
        <v>332027</v>
      </c>
      <c r="Y565">
        <v>129782</v>
      </c>
      <c r="Z565">
        <v>80418</v>
      </c>
      <c r="AA565" s="8">
        <v>497</v>
      </c>
      <c r="AB565" s="54">
        <f>Table1[[#This Row],[ Received by dropbox]]/Table1[[#This Row],[Ballots Returned]]</f>
        <v>0.61596510629007528</v>
      </c>
      <c r="AC565" s="54">
        <f>Table1[[#This Row],[Received by mail]]/Table1[[#This Row],[Ballots Returned]]</f>
        <v>0.38167605613748651</v>
      </c>
      <c r="AD565" s="54">
        <f>Table1[[#This Row],[ Received by Email or Fax]]/Table1[[#This Row],[Ballots Returned]]</f>
        <v>2.3588375724381458E-3</v>
      </c>
    </row>
    <row r="566" spans="1:30">
      <c r="A566" s="8" t="s">
        <v>111</v>
      </c>
      <c r="B566" s="19">
        <v>44873</v>
      </c>
      <c r="C566" s="8" t="s">
        <v>179</v>
      </c>
      <c r="D566" s="10">
        <v>2022</v>
      </c>
      <c r="E566" s="8">
        <v>2856</v>
      </c>
      <c r="F566" s="8">
        <v>229</v>
      </c>
      <c r="G566" s="8">
        <v>4649</v>
      </c>
      <c r="H566" s="8">
        <v>2907</v>
      </c>
      <c r="I566" s="8">
        <v>2214</v>
      </c>
      <c r="J566" s="8">
        <v>2203</v>
      </c>
      <c r="K566" s="8">
        <v>0</v>
      </c>
      <c r="L566" s="8">
        <v>0</v>
      </c>
      <c r="M566" s="8">
        <v>11</v>
      </c>
      <c r="N566" s="8">
        <v>1</v>
      </c>
      <c r="O566" s="8">
        <v>2</v>
      </c>
      <c r="P566" s="8">
        <v>5</v>
      </c>
      <c r="Q566" s="45">
        <f t="shared" si="20"/>
        <v>2.2583559168925021E-3</v>
      </c>
      <c r="R566" s="45">
        <f>Table1[[#This Row],[Ballots Rejected - Late Postmark]]/Table1[[#This Row],[Ballots Rejected]]</f>
        <v>0.45454545454545453</v>
      </c>
      <c r="S566" s="8">
        <v>0</v>
      </c>
      <c r="T566" s="8">
        <v>3</v>
      </c>
      <c r="U566" s="8">
        <v>2207</v>
      </c>
      <c r="V566" s="8">
        <v>2196</v>
      </c>
      <c r="W566" s="8">
        <v>11</v>
      </c>
      <c r="X566" s="8">
        <v>2887</v>
      </c>
      <c r="Y566">
        <v>1430</v>
      </c>
      <c r="Z566">
        <v>782</v>
      </c>
      <c r="AA566" s="8">
        <v>2</v>
      </c>
      <c r="AB566" s="54">
        <f>Table1[[#This Row],[ Received by dropbox]]/Table1[[#This Row],[Ballots Returned]]</f>
        <v>0.64588979223125564</v>
      </c>
      <c r="AC566" s="54">
        <f>Table1[[#This Row],[Received by mail]]/Table1[[#This Row],[Ballots Returned]]</f>
        <v>0.35320686540198737</v>
      </c>
      <c r="AD566" s="54">
        <f>Table1[[#This Row],[ Received by Email or Fax]]/Table1[[#This Row],[Ballots Returned]]</f>
        <v>9.0334236675700087E-4</v>
      </c>
    </row>
    <row r="567" spans="1:30">
      <c r="A567" s="8" t="s">
        <v>113</v>
      </c>
      <c r="B567" s="19">
        <v>44873</v>
      </c>
      <c r="C567" s="8" t="s">
        <v>179</v>
      </c>
      <c r="D567" s="10">
        <v>2022</v>
      </c>
      <c r="E567" s="8">
        <v>71836</v>
      </c>
      <c r="F567" s="8">
        <v>7467</v>
      </c>
      <c r="G567" s="8">
        <v>66391</v>
      </c>
      <c r="H567" s="8">
        <v>73037</v>
      </c>
      <c r="I567" s="8">
        <v>45727</v>
      </c>
      <c r="J567" s="8">
        <v>45267</v>
      </c>
      <c r="K567" s="8">
        <v>0</v>
      </c>
      <c r="L567" s="8">
        <v>0</v>
      </c>
      <c r="M567" s="8">
        <v>460</v>
      </c>
      <c r="N567" s="8">
        <v>48</v>
      </c>
      <c r="O567" s="8">
        <v>336</v>
      </c>
      <c r="P567" s="8">
        <v>66</v>
      </c>
      <c r="Q567" s="45">
        <f t="shared" si="20"/>
        <v>1.4433485686793362E-3</v>
      </c>
      <c r="R567" s="45">
        <f>Table1[[#This Row],[Ballots Rejected - Late Postmark]]/Table1[[#This Row],[Ballots Rejected]]</f>
        <v>0.14347826086956522</v>
      </c>
      <c r="S567" s="8">
        <v>0</v>
      </c>
      <c r="T567" s="8">
        <v>10</v>
      </c>
      <c r="U567" s="8">
        <v>45607</v>
      </c>
      <c r="V567" s="8">
        <v>45149</v>
      </c>
      <c r="W567" s="8">
        <v>458</v>
      </c>
      <c r="X567" s="8">
        <v>72298</v>
      </c>
      <c r="Y567">
        <v>33345</v>
      </c>
      <c r="Z567">
        <v>12303</v>
      </c>
      <c r="AA567" s="8">
        <v>79</v>
      </c>
      <c r="AB567" s="54">
        <f>Table1[[#This Row],[ Received by dropbox]]/Table1[[#This Row],[Ballots Returned]]</f>
        <v>0.72921906094867361</v>
      </c>
      <c r="AC567" s="54">
        <f>Table1[[#This Row],[Received by mail]]/Table1[[#This Row],[Ballots Returned]]</f>
        <v>0.26905329455245258</v>
      </c>
      <c r="AD567" s="54">
        <f>Table1[[#This Row],[ Received by Email or Fax]]/Table1[[#This Row],[Ballots Returned]]</f>
        <v>1.7276444988737507E-3</v>
      </c>
    </row>
    <row r="568" spans="1:30">
      <c r="A568" s="8" t="s">
        <v>115</v>
      </c>
      <c r="B568" s="19">
        <v>44873</v>
      </c>
      <c r="C568" s="8" t="s">
        <v>179</v>
      </c>
      <c r="D568" s="10">
        <v>2022</v>
      </c>
      <c r="E568" s="8">
        <v>26073</v>
      </c>
      <c r="F568" s="8">
        <v>2158</v>
      </c>
      <c r="G568" s="8">
        <v>25937</v>
      </c>
      <c r="H568" s="8">
        <v>26647</v>
      </c>
      <c r="I568" s="8">
        <v>16316</v>
      </c>
      <c r="J568" s="8">
        <v>16240</v>
      </c>
      <c r="K568" s="8">
        <v>0</v>
      </c>
      <c r="L568" s="8">
        <v>0</v>
      </c>
      <c r="M568" s="8">
        <v>76</v>
      </c>
      <c r="N568" s="8">
        <v>16</v>
      </c>
      <c r="O568" s="8">
        <v>26</v>
      </c>
      <c r="P568" s="8">
        <v>32</v>
      </c>
      <c r="Q568" s="45">
        <f t="shared" si="20"/>
        <v>1.9612650159352781E-3</v>
      </c>
      <c r="R568" s="45">
        <f>Table1[[#This Row],[Ballots Rejected - Late Postmark]]/Table1[[#This Row],[Ballots Rejected]]</f>
        <v>0.42105263157894735</v>
      </c>
      <c r="S568" s="8">
        <v>0</v>
      </c>
      <c r="T568" s="8">
        <v>2</v>
      </c>
      <c r="U568" s="8">
        <v>16295</v>
      </c>
      <c r="V568" s="8">
        <v>16219</v>
      </c>
      <c r="W568" s="8">
        <v>76</v>
      </c>
      <c r="X568" s="8">
        <v>26468</v>
      </c>
      <c r="Y568">
        <v>11079</v>
      </c>
      <c r="Z568">
        <v>5220</v>
      </c>
      <c r="AA568" s="8">
        <v>17</v>
      </c>
      <c r="AB568" s="54">
        <f>Table1[[#This Row],[ Received by dropbox]]/Table1[[#This Row],[Ballots Returned]]</f>
        <v>0.67902672223584215</v>
      </c>
      <c r="AC568" s="54">
        <f>Table1[[#This Row],[Received by mail]]/Table1[[#This Row],[Ballots Returned]]</f>
        <v>0.31993135572444226</v>
      </c>
      <c r="AD568" s="54">
        <f>Table1[[#This Row],[ Received by Email or Fax]]/Table1[[#This Row],[Ballots Returned]]</f>
        <v>1.0419220397156167E-3</v>
      </c>
    </row>
    <row r="569" spans="1:30">
      <c r="A569" s="8" t="s">
        <v>117</v>
      </c>
      <c r="B569" s="19">
        <v>44873</v>
      </c>
      <c r="C569" s="8" t="s">
        <v>179</v>
      </c>
      <c r="D569" s="10">
        <v>2022</v>
      </c>
      <c r="E569" s="8">
        <v>5185</v>
      </c>
      <c r="F569" s="8">
        <v>495</v>
      </c>
      <c r="G569" s="8">
        <v>6712</v>
      </c>
      <c r="H569" s="8">
        <v>5320</v>
      </c>
      <c r="I569" s="8">
        <v>3481</v>
      </c>
      <c r="J569" s="8">
        <v>3458</v>
      </c>
      <c r="K569" s="8">
        <v>6</v>
      </c>
      <c r="L569" s="8">
        <v>0</v>
      </c>
      <c r="M569" s="8">
        <v>17</v>
      </c>
      <c r="N569" s="8">
        <v>1</v>
      </c>
      <c r="O569" s="8">
        <v>6</v>
      </c>
      <c r="P569" s="8">
        <v>10</v>
      </c>
      <c r="Q569" s="45">
        <f t="shared" si="20"/>
        <v>2.8727377190462511E-3</v>
      </c>
      <c r="R569" s="45">
        <f>Table1[[#This Row],[Ballots Rejected - Late Postmark]]/Table1[[#This Row],[Ballots Rejected]]</f>
        <v>0.58823529411764708</v>
      </c>
      <c r="S569" s="8">
        <v>0</v>
      </c>
      <c r="T569" s="8">
        <v>0</v>
      </c>
      <c r="U569" s="8">
        <v>3476</v>
      </c>
      <c r="V569" s="8">
        <v>3453</v>
      </c>
      <c r="W569" s="8">
        <v>17</v>
      </c>
      <c r="X569" s="8">
        <v>5282</v>
      </c>
      <c r="Y569">
        <v>1303</v>
      </c>
      <c r="Z569">
        <v>2176</v>
      </c>
      <c r="AA569" s="8">
        <v>2</v>
      </c>
      <c r="AB569" s="54">
        <f>Table1[[#This Row],[ Received by dropbox]]/Table1[[#This Row],[Ballots Returned]]</f>
        <v>0.37431772479172654</v>
      </c>
      <c r="AC569" s="54">
        <f>Table1[[#This Row],[Received by mail]]/Table1[[#This Row],[Ballots Returned]]</f>
        <v>0.62510772766446421</v>
      </c>
      <c r="AD569" s="54">
        <f>Table1[[#This Row],[ Received by Email or Fax]]/Table1[[#This Row],[Ballots Returned]]</f>
        <v>5.7454754380925025E-4</v>
      </c>
    </row>
    <row r="570" spans="1:30">
      <c r="A570" s="8" t="s">
        <v>119</v>
      </c>
      <c r="B570" s="19">
        <v>44873</v>
      </c>
      <c r="C570" s="8" t="s">
        <v>179</v>
      </c>
      <c r="D570" s="10">
        <v>2022</v>
      </c>
      <c r="E570" s="8">
        <v>42831</v>
      </c>
      <c r="F570" s="8">
        <v>4153</v>
      </c>
      <c r="G570" s="8">
        <v>40700</v>
      </c>
      <c r="H570" s="8">
        <v>43958</v>
      </c>
      <c r="I570" s="8">
        <v>22665</v>
      </c>
      <c r="J570" s="8">
        <v>22364</v>
      </c>
      <c r="K570" s="8">
        <v>8</v>
      </c>
      <c r="L570" s="8">
        <v>8</v>
      </c>
      <c r="M570" s="8">
        <v>293</v>
      </c>
      <c r="N570" s="8">
        <v>88</v>
      </c>
      <c r="O570" s="8">
        <v>102</v>
      </c>
      <c r="P570" s="8">
        <v>60</v>
      </c>
      <c r="Q570" s="45">
        <f t="shared" si="20"/>
        <v>2.6472534745201853E-3</v>
      </c>
      <c r="R570" s="45">
        <f>Table1[[#This Row],[Ballots Rejected - Late Postmark]]/Table1[[#This Row],[Ballots Rejected]]</f>
        <v>0.20477815699658702</v>
      </c>
      <c r="S570" s="8">
        <v>0</v>
      </c>
      <c r="T570" s="8">
        <v>43</v>
      </c>
      <c r="U570" s="8">
        <v>22589</v>
      </c>
      <c r="V570" s="8">
        <v>22289</v>
      </c>
      <c r="W570" s="8">
        <v>292</v>
      </c>
      <c r="X570" s="8">
        <v>43527</v>
      </c>
      <c r="Y570">
        <v>14467</v>
      </c>
      <c r="Z570">
        <v>8170</v>
      </c>
      <c r="AA570" s="8">
        <v>28</v>
      </c>
      <c r="AB570" s="54">
        <f>Table1[[#This Row],[ Received by dropbox]]/Table1[[#This Row],[Ballots Returned]]</f>
        <v>0.63829693359805872</v>
      </c>
      <c r="AC570" s="54">
        <f>Table1[[#This Row],[Received by mail]]/Table1[[#This Row],[Ballots Returned]]</f>
        <v>0.36046768144716523</v>
      </c>
      <c r="AD570" s="54">
        <f>Table1[[#This Row],[ Received by Email or Fax]]/Table1[[#This Row],[Ballots Returned]]</f>
        <v>1.2353849547760865E-3</v>
      </c>
    </row>
    <row r="571" spans="1:30">
      <c r="A571" s="8" t="s">
        <v>121</v>
      </c>
      <c r="B571" s="19">
        <v>44873</v>
      </c>
      <c r="C571" s="8" t="s">
        <v>179</v>
      </c>
      <c r="D571" s="10">
        <v>2022</v>
      </c>
      <c r="E571" s="8">
        <v>1687</v>
      </c>
      <c r="F571" s="8">
        <v>164</v>
      </c>
      <c r="G571" s="8">
        <v>3545</v>
      </c>
      <c r="H571" s="8">
        <v>1721</v>
      </c>
      <c r="I571" s="8">
        <v>1343</v>
      </c>
      <c r="J571" s="8">
        <v>1316</v>
      </c>
      <c r="K571" s="8">
        <v>10</v>
      </c>
      <c r="L571" s="8">
        <v>0</v>
      </c>
      <c r="M571" s="8">
        <v>17</v>
      </c>
      <c r="N571" s="8">
        <v>2</v>
      </c>
      <c r="O571" s="8">
        <v>11</v>
      </c>
      <c r="P571" s="8">
        <v>3</v>
      </c>
      <c r="Q571" s="45">
        <f t="shared" si="20"/>
        <v>2.2338049143708115E-3</v>
      </c>
      <c r="R571" s="45">
        <f>Table1[[#This Row],[Ballots Rejected - Late Postmark]]/Table1[[#This Row],[Ballots Rejected]]</f>
        <v>0.17647058823529413</v>
      </c>
      <c r="S571" s="8">
        <v>0</v>
      </c>
      <c r="T571" s="8">
        <v>1</v>
      </c>
      <c r="U571" s="8">
        <v>1340</v>
      </c>
      <c r="V571" s="8">
        <v>1313</v>
      </c>
      <c r="W571" s="8">
        <v>17</v>
      </c>
      <c r="X571" s="8">
        <v>1709</v>
      </c>
      <c r="Y571">
        <v>913</v>
      </c>
      <c r="Z571">
        <v>429</v>
      </c>
      <c r="AA571" s="8">
        <v>1</v>
      </c>
      <c r="AB571" s="54">
        <f>Table1[[#This Row],[ Received by dropbox]]/Table1[[#This Row],[Ballots Returned]]</f>
        <v>0.67982129560685034</v>
      </c>
      <c r="AC571" s="54">
        <f>Table1[[#This Row],[Received by mail]]/Table1[[#This Row],[Ballots Returned]]</f>
        <v>0.31943410275502604</v>
      </c>
      <c r="AD571" s="54">
        <f>Table1[[#This Row],[ Received by Email or Fax]]/Table1[[#This Row],[Ballots Returned]]</f>
        <v>7.4460163812360388E-4</v>
      </c>
    </row>
    <row r="572" spans="1:30">
      <c r="A572" s="8" t="s">
        <v>123</v>
      </c>
      <c r="B572" s="19">
        <v>44873</v>
      </c>
      <c r="C572" s="8" t="s">
        <v>179</v>
      </c>
      <c r="D572" s="10">
        <v>2022</v>
      </c>
      <c r="E572" s="8">
        <v>47752</v>
      </c>
      <c r="F572" s="8">
        <v>4863</v>
      </c>
      <c r="G572" s="8">
        <v>44911</v>
      </c>
      <c r="H572" s="8">
        <v>48314</v>
      </c>
      <c r="I572" s="8">
        <v>27469</v>
      </c>
      <c r="J572" s="8">
        <v>27178</v>
      </c>
      <c r="K572" s="8">
        <v>78</v>
      </c>
      <c r="L572" s="8">
        <v>0</v>
      </c>
      <c r="M572" s="8">
        <v>213</v>
      </c>
      <c r="N572" s="8">
        <v>34</v>
      </c>
      <c r="O572" s="8">
        <v>100</v>
      </c>
      <c r="P572" s="8">
        <v>79</v>
      </c>
      <c r="Q572" s="45">
        <f t="shared" si="20"/>
        <v>2.8759692744548399E-3</v>
      </c>
      <c r="R572" s="45">
        <f>Table1[[#This Row],[Ballots Rejected - Late Postmark]]/Table1[[#This Row],[Ballots Rejected]]</f>
        <v>0.37089201877934275</v>
      </c>
      <c r="S572" s="8">
        <v>0</v>
      </c>
      <c r="T572" s="8">
        <v>0</v>
      </c>
      <c r="U572" s="8">
        <v>27417</v>
      </c>
      <c r="V572" s="8">
        <v>27127</v>
      </c>
      <c r="W572" s="8">
        <v>212</v>
      </c>
      <c r="X572" s="8">
        <v>47960</v>
      </c>
      <c r="Y572">
        <v>16452</v>
      </c>
      <c r="Z572">
        <v>10995</v>
      </c>
      <c r="AA572" s="8">
        <v>22</v>
      </c>
      <c r="AB572" s="54">
        <f>Table1[[#This Row],[ Received by dropbox]]/Table1[[#This Row],[Ballots Returned]]</f>
        <v>0.59892970257381051</v>
      </c>
      <c r="AC572" s="54">
        <f>Table1[[#This Row],[Received by mail]]/Table1[[#This Row],[Ballots Returned]]</f>
        <v>0.40026939459026539</v>
      </c>
      <c r="AD572" s="54">
        <f>Table1[[#This Row],[ Received by Email or Fax]]/Table1[[#This Row],[Ballots Returned]]</f>
        <v>8.0090283592413269E-4</v>
      </c>
    </row>
    <row r="573" spans="1:30">
      <c r="A573" s="8" t="s">
        <v>125</v>
      </c>
      <c r="B573" s="19">
        <v>44873</v>
      </c>
      <c r="C573" s="8" t="s">
        <v>179</v>
      </c>
      <c r="D573" s="10">
        <v>2022</v>
      </c>
      <c r="E573" s="8">
        <v>48359</v>
      </c>
      <c r="F573" s="8">
        <v>4503</v>
      </c>
      <c r="G573" s="8">
        <v>45878</v>
      </c>
      <c r="H573" s="8">
        <v>49785</v>
      </c>
      <c r="I573" s="8">
        <v>30276</v>
      </c>
      <c r="J573" s="8">
        <v>29916</v>
      </c>
      <c r="K573" s="8">
        <v>55</v>
      </c>
      <c r="L573" s="8">
        <v>0</v>
      </c>
      <c r="M573" s="8">
        <v>305</v>
      </c>
      <c r="N573" s="8">
        <v>80</v>
      </c>
      <c r="O573" s="8">
        <v>89</v>
      </c>
      <c r="P573" s="8">
        <v>66</v>
      </c>
      <c r="Q573" s="45">
        <f t="shared" si="20"/>
        <v>2.1799445105033688E-3</v>
      </c>
      <c r="R573" s="45">
        <f>Table1[[#This Row],[Ballots Rejected - Late Postmark]]/Table1[[#This Row],[Ballots Rejected]]</f>
        <v>0.21639344262295082</v>
      </c>
      <c r="S573" s="8">
        <v>68</v>
      </c>
      <c r="T573" s="8">
        <v>2</v>
      </c>
      <c r="U573" s="8">
        <v>30240</v>
      </c>
      <c r="V573" s="8">
        <v>29880</v>
      </c>
      <c r="W573" s="8">
        <v>305</v>
      </c>
      <c r="X573" s="8">
        <v>49596</v>
      </c>
      <c r="Y573">
        <v>5606</v>
      </c>
      <c r="Z573">
        <v>24660</v>
      </c>
      <c r="AA573" s="8">
        <v>10</v>
      </c>
      <c r="AB573" s="54">
        <f>Table1[[#This Row],[ Received by dropbox]]/Table1[[#This Row],[Ballots Returned]]</f>
        <v>0.18516316554366494</v>
      </c>
      <c r="AC573" s="54">
        <f>Table1[[#This Row],[Received by mail]]/Table1[[#This Row],[Ballots Returned]]</f>
        <v>0.8145065398335315</v>
      </c>
      <c r="AD573" s="54">
        <f>Table1[[#This Row],[ Received by Email or Fax]]/Table1[[#This Row],[Ballots Returned]]</f>
        <v>3.3029462280354075E-4</v>
      </c>
    </row>
    <row r="574" spans="1:30">
      <c r="A574" s="8" t="s">
        <v>127</v>
      </c>
      <c r="B574" s="19">
        <v>44873</v>
      </c>
      <c r="C574" s="8" t="s">
        <v>179</v>
      </c>
      <c r="D574" s="10">
        <v>2022</v>
      </c>
      <c r="E574" s="8">
        <v>61274</v>
      </c>
      <c r="F574" s="8">
        <v>7507</v>
      </c>
      <c r="G574" s="8">
        <v>55789</v>
      </c>
      <c r="H574" s="8">
        <v>62874</v>
      </c>
      <c r="I574" s="8">
        <v>43820</v>
      </c>
      <c r="J574" s="8">
        <v>43368</v>
      </c>
      <c r="K574" s="8">
        <v>154</v>
      </c>
      <c r="L574" s="8">
        <v>0</v>
      </c>
      <c r="M574" s="8">
        <v>298</v>
      </c>
      <c r="N574" s="8">
        <v>73</v>
      </c>
      <c r="O574" s="8">
        <v>112</v>
      </c>
      <c r="P574" s="8">
        <v>72</v>
      </c>
      <c r="Q574" s="45">
        <f t="shared" si="20"/>
        <v>1.6430853491556368E-3</v>
      </c>
      <c r="R574" s="45">
        <f>Table1[[#This Row],[Ballots Rejected - Late Postmark]]/Table1[[#This Row],[Ballots Rejected]]</f>
        <v>0.24161073825503357</v>
      </c>
      <c r="S574" s="8">
        <v>1</v>
      </c>
      <c r="T574" s="8">
        <v>40</v>
      </c>
      <c r="U574" s="8">
        <v>42791</v>
      </c>
      <c r="V574" s="8">
        <v>42348</v>
      </c>
      <c r="W574" s="8">
        <v>289</v>
      </c>
      <c r="X574" s="8">
        <v>58319</v>
      </c>
      <c r="Y574">
        <v>27459</v>
      </c>
      <c r="Z574">
        <v>16179</v>
      </c>
      <c r="AA574" s="8">
        <v>182</v>
      </c>
      <c r="AB574" s="54">
        <f>Table1[[#This Row],[ Received by dropbox]]/Table1[[#This Row],[Ballots Returned]]</f>
        <v>0.62663167503423089</v>
      </c>
      <c r="AC574" s="54">
        <f>Table1[[#This Row],[Received by mail]]/Table1[[#This Row],[Ballots Returned]]</f>
        <v>0.36921497033318118</v>
      </c>
      <c r="AD574" s="54">
        <f>Table1[[#This Row],[ Received by Email or Fax]]/Table1[[#This Row],[Ballots Returned]]</f>
        <v>4.1533546325878594E-3</v>
      </c>
    </row>
    <row r="575" spans="1:30">
      <c r="A575" s="8" t="s">
        <v>129</v>
      </c>
      <c r="B575" s="19">
        <v>44873</v>
      </c>
      <c r="C575" s="8" t="s">
        <v>179</v>
      </c>
      <c r="D575" s="10">
        <v>2022</v>
      </c>
      <c r="E575" s="8">
        <v>27600</v>
      </c>
      <c r="F575" s="8">
        <v>2151</v>
      </c>
      <c r="G575" s="8">
        <v>27471</v>
      </c>
      <c r="H575" s="8">
        <v>28497</v>
      </c>
      <c r="I575" s="8">
        <v>21607</v>
      </c>
      <c r="J575" s="8">
        <v>21377</v>
      </c>
      <c r="K575" s="8">
        <v>5</v>
      </c>
      <c r="L575" s="8">
        <v>5</v>
      </c>
      <c r="M575" s="8">
        <v>225</v>
      </c>
      <c r="N575" s="8">
        <v>59</v>
      </c>
      <c r="O575" s="8">
        <v>103</v>
      </c>
      <c r="P575" s="8">
        <v>61</v>
      </c>
      <c r="Q575" s="45">
        <f t="shared" si="20"/>
        <v>2.8231591613828854E-3</v>
      </c>
      <c r="R575" s="45">
        <f>Table1[[#This Row],[Ballots Rejected - Late Postmark]]/Table1[[#This Row],[Ballots Rejected]]</f>
        <v>0.27111111111111114</v>
      </c>
      <c r="S575" s="8">
        <v>0</v>
      </c>
      <c r="T575" s="8">
        <v>2</v>
      </c>
      <c r="U575" s="8">
        <v>21437</v>
      </c>
      <c r="V575" s="8">
        <v>21211</v>
      </c>
      <c r="W575" s="8">
        <v>221</v>
      </c>
      <c r="X575" s="8">
        <v>27748</v>
      </c>
      <c r="Y575">
        <v>10298</v>
      </c>
      <c r="Z575">
        <v>11207</v>
      </c>
      <c r="AA575" s="8">
        <v>102</v>
      </c>
      <c r="AB575" s="54">
        <f>Table1[[#This Row],[ Received by dropbox]]/Table1[[#This Row],[Ballots Returned]]</f>
        <v>0.47660480399870414</v>
      </c>
      <c r="AC575" s="54">
        <f>Table1[[#This Row],[Received by mail]]/Table1[[#This Row],[Ballots Returned]]</f>
        <v>0.51867450363308187</v>
      </c>
      <c r="AD575" s="54">
        <f>Table1[[#This Row],[ Received by Email or Fax]]/Table1[[#This Row],[Ballots Returned]]</f>
        <v>4.7206923682140047E-3</v>
      </c>
    </row>
    <row r="576" spans="1:30">
      <c r="A576" s="8" t="s">
        <v>131</v>
      </c>
      <c r="B576" s="19">
        <v>44873</v>
      </c>
      <c r="C576" s="8" t="s">
        <v>179</v>
      </c>
      <c r="D576" s="10">
        <v>2022</v>
      </c>
      <c r="E576" s="8">
        <v>1383660</v>
      </c>
      <c r="F576" s="8">
        <v>138061</v>
      </c>
      <c r="G576" s="8">
        <v>1247621</v>
      </c>
      <c r="H576" s="8">
        <v>1426597</v>
      </c>
      <c r="I576" s="8">
        <v>911514</v>
      </c>
      <c r="J576" s="8">
        <v>896022</v>
      </c>
      <c r="K576" s="8">
        <v>0</v>
      </c>
      <c r="L576" s="8">
        <v>0</v>
      </c>
      <c r="M576" s="8">
        <v>15492</v>
      </c>
      <c r="N576" s="8">
        <v>2131</v>
      </c>
      <c r="O576" s="8">
        <v>10438</v>
      </c>
      <c r="P576" s="8">
        <v>2762</v>
      </c>
      <c r="Q576" s="45">
        <f t="shared" si="20"/>
        <v>3.0301235087996452E-3</v>
      </c>
      <c r="R576" s="45">
        <f>Table1[[#This Row],[Ballots Rejected - Late Postmark]]/Table1[[#This Row],[Ballots Rejected]]</f>
        <v>0.17828556674412599</v>
      </c>
      <c r="S576" s="8">
        <v>0</v>
      </c>
      <c r="T576" s="8">
        <v>161</v>
      </c>
      <c r="U576" s="8">
        <v>900591</v>
      </c>
      <c r="V576" s="8">
        <v>885457</v>
      </c>
      <c r="W576" s="8">
        <v>15134</v>
      </c>
      <c r="X576" s="8">
        <v>1394245</v>
      </c>
      <c r="Y576">
        <v>547297</v>
      </c>
      <c r="Z576">
        <v>358414</v>
      </c>
      <c r="AA576" s="8">
        <v>5803</v>
      </c>
      <c r="AB576" s="54">
        <f>Table1[[#This Row],[ Received by dropbox]]/Table1[[#This Row],[Ballots Returned]]</f>
        <v>0.60042632367687165</v>
      </c>
      <c r="AC576" s="54">
        <f>Table1[[#This Row],[Received by mail]]/Table1[[#This Row],[Ballots Returned]]</f>
        <v>0.3932073451422578</v>
      </c>
      <c r="AD576" s="54">
        <f>Table1[[#This Row],[ Received by Email or Fax]]/Table1[[#This Row],[Ballots Returned]]</f>
        <v>6.3663311808705081E-3</v>
      </c>
    </row>
    <row r="577" spans="1:30">
      <c r="A577" s="8" t="s">
        <v>133</v>
      </c>
      <c r="B577" s="19">
        <v>44873</v>
      </c>
      <c r="C577" s="8" t="s">
        <v>179</v>
      </c>
      <c r="D577" s="10">
        <v>2022</v>
      </c>
      <c r="E577" s="8">
        <v>187299</v>
      </c>
      <c r="F577" s="8">
        <v>19536</v>
      </c>
      <c r="G577" s="8">
        <v>169785</v>
      </c>
      <c r="H577" s="8">
        <v>193380</v>
      </c>
      <c r="I577" s="8">
        <v>126170</v>
      </c>
      <c r="J577" s="8">
        <v>124242</v>
      </c>
      <c r="K577" s="8">
        <v>456</v>
      </c>
      <c r="L577" s="8">
        <v>0</v>
      </c>
      <c r="M577" s="8">
        <v>1472</v>
      </c>
      <c r="N577" s="8">
        <v>341</v>
      </c>
      <c r="O577" s="8">
        <v>861</v>
      </c>
      <c r="P577" s="8">
        <v>211</v>
      </c>
      <c r="Q577" s="45">
        <f t="shared" si="20"/>
        <v>1.6723468336371562E-3</v>
      </c>
      <c r="R577" s="45">
        <f>Table1[[#This Row],[Ballots Rejected - Late Postmark]]/Table1[[#This Row],[Ballots Rejected]]</f>
        <v>0.14334239130434784</v>
      </c>
      <c r="S577" s="8">
        <v>1</v>
      </c>
      <c r="T577" s="8">
        <v>58</v>
      </c>
      <c r="U577" s="8">
        <v>124117</v>
      </c>
      <c r="V577" s="8">
        <v>122228</v>
      </c>
      <c r="W577" s="8">
        <v>1433</v>
      </c>
      <c r="X577" s="8">
        <v>182060</v>
      </c>
      <c r="Y577">
        <v>90506</v>
      </c>
      <c r="Z577">
        <v>35003</v>
      </c>
      <c r="AA577" s="8">
        <v>661</v>
      </c>
      <c r="AB577" s="54">
        <f>Table1[[#This Row],[ Received by dropbox]]/Table1[[#This Row],[Ballots Returned]]</f>
        <v>0.71733375604343341</v>
      </c>
      <c r="AC577" s="54">
        <f>Table1[[#This Row],[Received by mail]]/Table1[[#This Row],[Ballots Returned]]</f>
        <v>0.27742728065308708</v>
      </c>
      <c r="AD577" s="54">
        <f>Table1[[#This Row],[ Received by Email or Fax]]/Table1[[#This Row],[Ballots Returned]]</f>
        <v>5.2389633034794327E-3</v>
      </c>
    </row>
    <row r="578" spans="1:30">
      <c r="A578" s="8" t="s">
        <v>135</v>
      </c>
      <c r="B578" s="19">
        <v>44873</v>
      </c>
      <c r="C578" s="8" t="s">
        <v>179</v>
      </c>
      <c r="D578" s="10">
        <v>2022</v>
      </c>
      <c r="E578" s="8">
        <v>29846</v>
      </c>
      <c r="F578" s="8">
        <v>3632</v>
      </c>
      <c r="G578" s="8">
        <v>28236</v>
      </c>
      <c r="H578" s="8">
        <v>30764</v>
      </c>
      <c r="I578" s="8">
        <v>21192</v>
      </c>
      <c r="J578" s="8">
        <v>20947</v>
      </c>
      <c r="K578" s="8">
        <v>7</v>
      </c>
      <c r="L578" s="8">
        <v>7</v>
      </c>
      <c r="M578" s="8">
        <v>238</v>
      </c>
      <c r="N578" s="8">
        <v>100</v>
      </c>
      <c r="O578" s="8">
        <v>92</v>
      </c>
      <c r="P578" s="8">
        <v>45</v>
      </c>
      <c r="Q578" s="45">
        <f t="shared" si="20"/>
        <v>2.1234428086070213E-3</v>
      </c>
      <c r="R578" s="45">
        <f>Table1[[#This Row],[Ballots Rejected - Late Postmark]]/Table1[[#This Row],[Ballots Rejected]]</f>
        <v>0.18907563025210083</v>
      </c>
      <c r="S578" s="8">
        <v>0</v>
      </c>
      <c r="T578" s="8">
        <v>1</v>
      </c>
      <c r="U578" s="8">
        <v>21123</v>
      </c>
      <c r="V578" s="8">
        <v>20878</v>
      </c>
      <c r="W578" s="8">
        <v>238</v>
      </c>
      <c r="X578" s="8">
        <v>30515</v>
      </c>
      <c r="Y578">
        <v>15023</v>
      </c>
      <c r="Z578">
        <v>6126</v>
      </c>
      <c r="AA578" s="8">
        <v>43</v>
      </c>
      <c r="AB578" s="54">
        <f>Table1[[#This Row],[ Received by dropbox]]/Table1[[#This Row],[Ballots Returned]]</f>
        <v>0.70889958474896186</v>
      </c>
      <c r="AC578" s="54">
        <f>Table1[[#This Row],[Received by mail]]/Table1[[#This Row],[Ballots Returned]]</f>
        <v>0.28907134767836917</v>
      </c>
      <c r="AD578" s="54">
        <f>Table1[[#This Row],[ Received by Email or Fax]]/Table1[[#This Row],[Ballots Returned]]</f>
        <v>2.0290675726689317E-3</v>
      </c>
    </row>
    <row r="579" spans="1:30">
      <c r="A579" s="8" t="s">
        <v>137</v>
      </c>
      <c r="B579" s="19">
        <v>44873</v>
      </c>
      <c r="C579" s="8" t="s">
        <v>179</v>
      </c>
      <c r="D579" s="10">
        <v>2022</v>
      </c>
      <c r="E579" s="8">
        <v>15933</v>
      </c>
      <c r="F579" s="8">
        <v>1800</v>
      </c>
      <c r="G579" s="8">
        <v>16155</v>
      </c>
      <c r="H579" s="8">
        <v>16741</v>
      </c>
      <c r="I579" s="8">
        <v>11656</v>
      </c>
      <c r="J579" s="8">
        <v>11580</v>
      </c>
      <c r="K579" s="8">
        <v>22</v>
      </c>
      <c r="L579" s="8">
        <v>0</v>
      </c>
      <c r="M579" s="8">
        <v>54</v>
      </c>
      <c r="N579" s="8">
        <v>10</v>
      </c>
      <c r="O579" s="8">
        <v>25</v>
      </c>
      <c r="P579" s="8">
        <v>16</v>
      </c>
      <c r="Q579" s="45">
        <f t="shared" si="20"/>
        <v>1.3726835964310226E-3</v>
      </c>
      <c r="R579" s="45">
        <f>Table1[[#This Row],[Ballots Rejected - Late Postmark]]/Table1[[#This Row],[Ballots Rejected]]</f>
        <v>0.29629629629629628</v>
      </c>
      <c r="S579" s="8">
        <v>0</v>
      </c>
      <c r="T579" s="8">
        <v>3</v>
      </c>
      <c r="U579" s="8">
        <v>11622</v>
      </c>
      <c r="V579" s="8">
        <v>11546</v>
      </c>
      <c r="W579" s="8">
        <v>54</v>
      </c>
      <c r="X579" s="8">
        <v>16542</v>
      </c>
      <c r="Y579">
        <v>8957</v>
      </c>
      <c r="Z579">
        <v>2675</v>
      </c>
      <c r="AA579" s="8">
        <v>24</v>
      </c>
      <c r="AB579" s="54">
        <f>Table1[[#This Row],[ Received by dropbox]]/Table1[[#This Row],[Ballots Returned]]</f>
        <v>0.76844543582704183</v>
      </c>
      <c r="AC579" s="54">
        <f>Table1[[#This Row],[Received by mail]]/Table1[[#This Row],[Ballots Returned]]</f>
        <v>0.22949553877831161</v>
      </c>
      <c r="AD579" s="54">
        <f>Table1[[#This Row],[ Received by Email or Fax]]/Table1[[#This Row],[Ballots Returned]]</f>
        <v>2.0590253946465341E-3</v>
      </c>
    </row>
    <row r="580" spans="1:30">
      <c r="A580" s="8" t="s">
        <v>139</v>
      </c>
      <c r="B580" s="19">
        <v>44873</v>
      </c>
      <c r="C580" s="8" t="s">
        <v>179</v>
      </c>
      <c r="D580" s="10">
        <v>2022</v>
      </c>
      <c r="E580" s="8">
        <v>54557</v>
      </c>
      <c r="F580" s="8">
        <v>4962</v>
      </c>
      <c r="G580" s="8">
        <v>51617</v>
      </c>
      <c r="H580" s="8">
        <v>55438</v>
      </c>
      <c r="I580" s="8">
        <v>36598</v>
      </c>
      <c r="J580" s="8">
        <v>36244</v>
      </c>
      <c r="K580" s="8">
        <v>0</v>
      </c>
      <c r="L580" s="8">
        <v>0</v>
      </c>
      <c r="M580" s="8">
        <v>354</v>
      </c>
      <c r="N580" s="8">
        <v>40</v>
      </c>
      <c r="O580" s="8">
        <v>198</v>
      </c>
      <c r="P580" s="8">
        <v>115</v>
      </c>
      <c r="Q580" s="45">
        <f t="shared" si="20"/>
        <v>3.1422482102847148E-3</v>
      </c>
      <c r="R580" s="45">
        <f>Table1[[#This Row],[Ballots Rejected - Late Postmark]]/Table1[[#This Row],[Ballots Rejected]]</f>
        <v>0.3248587570621469</v>
      </c>
      <c r="S580" s="8">
        <v>0</v>
      </c>
      <c r="T580" s="8">
        <v>1</v>
      </c>
      <c r="U580" s="8">
        <v>36454</v>
      </c>
      <c r="V580" s="8">
        <v>36102</v>
      </c>
      <c r="W580" s="8">
        <v>352</v>
      </c>
      <c r="X580" s="8">
        <v>54831</v>
      </c>
      <c r="Y580">
        <v>20570</v>
      </c>
      <c r="Z580">
        <v>15977</v>
      </c>
      <c r="AA580" s="8">
        <v>51</v>
      </c>
      <c r="AB580" s="54">
        <f>Table1[[#This Row],[ Received by dropbox]]/Table1[[#This Row],[Ballots Returned]]</f>
        <v>0.56205257117875296</v>
      </c>
      <c r="AC580" s="54">
        <f>Table1[[#This Row],[Received by mail]]/Table1[[#This Row],[Ballots Returned]]</f>
        <v>0.43655391004972949</v>
      </c>
      <c r="AD580" s="54">
        <f>Table1[[#This Row],[ Received by Email or Fax]]/Table1[[#This Row],[Ballots Returned]]</f>
        <v>1.3935187715175693E-3</v>
      </c>
    </row>
    <row r="581" spans="1:30">
      <c r="A581" s="8" t="s">
        <v>141</v>
      </c>
      <c r="B581" s="19">
        <v>44873</v>
      </c>
      <c r="C581" s="8" t="s">
        <v>179</v>
      </c>
      <c r="D581" s="10">
        <v>2022</v>
      </c>
      <c r="E581" s="8">
        <v>8243</v>
      </c>
      <c r="F581" s="8">
        <v>591</v>
      </c>
      <c r="G581" s="8">
        <v>9674</v>
      </c>
      <c r="H581" s="8">
        <v>8408</v>
      </c>
      <c r="I581" s="8">
        <v>6282</v>
      </c>
      <c r="J581" s="8">
        <v>6217</v>
      </c>
      <c r="K581" s="8">
        <v>14</v>
      </c>
      <c r="L581" s="8">
        <v>0</v>
      </c>
      <c r="M581" s="8">
        <v>51</v>
      </c>
      <c r="N581" s="8">
        <v>10</v>
      </c>
      <c r="O581" s="8">
        <v>13</v>
      </c>
      <c r="P581" s="8">
        <v>14</v>
      </c>
      <c r="Q581" s="45">
        <f t="shared" si="20"/>
        <v>2.2285896211397642E-3</v>
      </c>
      <c r="R581" s="45">
        <f>Table1[[#This Row],[Ballots Rejected - Late Postmark]]/Table1[[#This Row],[Ballots Rejected]]</f>
        <v>0.27450980392156865</v>
      </c>
      <c r="S581" s="8">
        <v>1</v>
      </c>
      <c r="T581" s="8">
        <v>13</v>
      </c>
      <c r="U581" s="8">
        <v>6241</v>
      </c>
      <c r="V581" s="8">
        <v>6178</v>
      </c>
      <c r="W581" s="8">
        <v>49</v>
      </c>
      <c r="X581" s="8">
        <v>8323</v>
      </c>
      <c r="Y581">
        <v>1867</v>
      </c>
      <c r="Z581">
        <v>4408</v>
      </c>
      <c r="AA581" s="8">
        <v>7</v>
      </c>
      <c r="AB581" s="54">
        <f>Table1[[#This Row],[ Received by dropbox]]/Table1[[#This Row],[Ballots Returned]]</f>
        <v>0.29719834447628146</v>
      </c>
      <c r="AC581" s="54">
        <f>Table1[[#This Row],[Received by mail]]/Table1[[#This Row],[Ballots Returned]]</f>
        <v>0.70168736071314863</v>
      </c>
      <c r="AD581" s="54">
        <f>Table1[[#This Row],[ Received by Email or Fax]]/Table1[[#This Row],[Ballots Returned]]</f>
        <v>1.1142948105698821E-3</v>
      </c>
    </row>
    <row r="582" spans="1:30">
      <c r="A582" s="8" t="s">
        <v>143</v>
      </c>
      <c r="B582" s="19">
        <v>44873</v>
      </c>
      <c r="C582" s="8" t="s">
        <v>179</v>
      </c>
      <c r="D582" s="10">
        <v>2022</v>
      </c>
      <c r="E582" s="8">
        <v>43892</v>
      </c>
      <c r="F582" s="8">
        <v>4783</v>
      </c>
      <c r="G582" s="8">
        <v>41131</v>
      </c>
      <c r="H582" s="8">
        <v>44717</v>
      </c>
      <c r="I582" s="8">
        <v>29938</v>
      </c>
      <c r="J582" s="8">
        <v>29638</v>
      </c>
      <c r="K582" s="8">
        <v>103</v>
      </c>
      <c r="L582" s="8">
        <v>0</v>
      </c>
      <c r="M582" s="8">
        <v>197</v>
      </c>
      <c r="N582" s="8">
        <v>27</v>
      </c>
      <c r="O582" s="8">
        <v>106</v>
      </c>
      <c r="P582" s="8">
        <v>52</v>
      </c>
      <c r="Q582" s="45">
        <f t="shared" si="20"/>
        <v>1.7369229741465695E-3</v>
      </c>
      <c r="R582" s="45">
        <f>Table1[[#This Row],[Ballots Rejected - Late Postmark]]/Table1[[#This Row],[Ballots Rejected]]</f>
        <v>0.26395939086294418</v>
      </c>
      <c r="S582" s="8">
        <v>0</v>
      </c>
      <c r="T582" s="8">
        <v>12</v>
      </c>
      <c r="U582" s="8">
        <v>29806</v>
      </c>
      <c r="V582" s="8">
        <v>29507</v>
      </c>
      <c r="W582" s="8">
        <v>196</v>
      </c>
      <c r="X582" s="8">
        <v>44075</v>
      </c>
      <c r="Y582">
        <v>18580</v>
      </c>
      <c r="Z582">
        <v>11311</v>
      </c>
      <c r="AA582" s="8">
        <v>47</v>
      </c>
      <c r="AB582" s="54">
        <f>Table1[[#This Row],[ Received by dropbox]]/Table1[[#This Row],[Ballots Returned]]</f>
        <v>0.62061593960852424</v>
      </c>
      <c r="AC582" s="54">
        <f>Table1[[#This Row],[Received by mail]]/Table1[[#This Row],[Ballots Returned]]</f>
        <v>0.37781414924176632</v>
      </c>
      <c r="AD582" s="54">
        <f>Table1[[#This Row],[ Received by Email or Fax]]/Table1[[#This Row],[Ballots Returned]]</f>
        <v>1.5699111497093994E-3</v>
      </c>
    </row>
    <row r="583" spans="1:30">
      <c r="A583" s="8" t="s">
        <v>145</v>
      </c>
      <c r="B583" s="19">
        <v>44873</v>
      </c>
      <c r="C583" s="8" t="s">
        <v>179</v>
      </c>
      <c r="D583" s="10">
        <v>2022</v>
      </c>
      <c r="E583" s="8">
        <v>25813</v>
      </c>
      <c r="F583" s="8">
        <v>1795</v>
      </c>
      <c r="G583" s="8">
        <v>26040</v>
      </c>
      <c r="H583" s="8">
        <v>26607</v>
      </c>
      <c r="I583" s="8">
        <v>17064</v>
      </c>
      <c r="J583" s="8">
        <v>16751</v>
      </c>
      <c r="K583" s="8">
        <v>44</v>
      </c>
      <c r="L583" s="8">
        <v>0</v>
      </c>
      <c r="M583" s="8">
        <v>269</v>
      </c>
      <c r="N583" s="8">
        <v>21</v>
      </c>
      <c r="O583" s="8">
        <v>141</v>
      </c>
      <c r="P583" s="8">
        <v>61</v>
      </c>
      <c r="Q583" s="45">
        <f t="shared" si="20"/>
        <v>3.5747773089545242E-3</v>
      </c>
      <c r="R583" s="45">
        <f>Table1[[#This Row],[Ballots Rejected - Late Postmark]]/Table1[[#This Row],[Ballots Rejected]]</f>
        <v>0.22676579925650558</v>
      </c>
      <c r="S583" s="8">
        <v>0</v>
      </c>
      <c r="T583" s="8">
        <v>46</v>
      </c>
      <c r="U583" s="8">
        <v>17017</v>
      </c>
      <c r="V583" s="8">
        <v>16704</v>
      </c>
      <c r="W583" s="8">
        <v>269</v>
      </c>
      <c r="X583" s="8">
        <v>26327</v>
      </c>
      <c r="Y583">
        <v>6997</v>
      </c>
      <c r="Z583">
        <v>10062</v>
      </c>
      <c r="AA583" s="8">
        <v>5</v>
      </c>
      <c r="AB583" s="54">
        <f>Table1[[#This Row],[ Received by dropbox]]/Table1[[#This Row],[Ballots Returned]]</f>
        <v>0.41004453820909514</v>
      </c>
      <c r="AC583" s="54">
        <f>Table1[[#This Row],[Received by mail]]/Table1[[#This Row],[Ballots Returned]]</f>
        <v>0.58966244725738393</v>
      </c>
      <c r="AD583" s="54">
        <f>Table1[[#This Row],[ Received by Email or Fax]]/Table1[[#This Row],[Ballots Returned]]</f>
        <v>2.9301453352086266E-4</v>
      </c>
    </row>
    <row r="584" spans="1:30">
      <c r="A584" s="8" t="s">
        <v>147</v>
      </c>
      <c r="B584" s="19">
        <v>44873</v>
      </c>
      <c r="C584" s="8" t="s">
        <v>179</v>
      </c>
      <c r="D584" s="10">
        <v>2022</v>
      </c>
      <c r="E584" s="8">
        <v>16878</v>
      </c>
      <c r="F584" s="8">
        <v>1688</v>
      </c>
      <c r="G584" s="8">
        <v>17212</v>
      </c>
      <c r="H584" s="8">
        <v>17170</v>
      </c>
      <c r="I584" s="8">
        <v>12168</v>
      </c>
      <c r="J584" s="8">
        <v>12068</v>
      </c>
      <c r="K584" s="8">
        <v>0</v>
      </c>
      <c r="L584" s="8">
        <v>0</v>
      </c>
      <c r="M584" s="8">
        <v>100</v>
      </c>
      <c r="N584" s="8">
        <v>16</v>
      </c>
      <c r="O584" s="8">
        <v>65</v>
      </c>
      <c r="P584" s="8">
        <v>18</v>
      </c>
      <c r="Q584" s="45">
        <f t="shared" si="20"/>
        <v>1.4792899408284023E-3</v>
      </c>
      <c r="R584" s="45">
        <f>Table1[[#This Row],[Ballots Rejected - Late Postmark]]/Table1[[#This Row],[Ballots Rejected]]</f>
        <v>0.18</v>
      </c>
      <c r="S584" s="8">
        <v>0</v>
      </c>
      <c r="T584" s="8">
        <v>1</v>
      </c>
      <c r="U584" s="8">
        <v>12120</v>
      </c>
      <c r="V584" s="8">
        <v>12020</v>
      </c>
      <c r="W584" s="8">
        <v>100</v>
      </c>
      <c r="X584" s="8">
        <v>16962</v>
      </c>
      <c r="Y584">
        <v>5867</v>
      </c>
      <c r="Z584">
        <v>6289</v>
      </c>
      <c r="AA584" s="8">
        <v>12</v>
      </c>
      <c r="AB584" s="54">
        <f>Table1[[#This Row],[ Received by dropbox]]/Table1[[#This Row],[Ballots Returned]]</f>
        <v>0.48216633793556868</v>
      </c>
      <c r="AC584" s="54">
        <f>Table1[[#This Row],[Received by mail]]/Table1[[#This Row],[Ballots Returned]]</f>
        <v>0.51684746877054566</v>
      </c>
      <c r="AD584" s="54">
        <f>Table1[[#This Row],[ Received by Email or Fax]]/Table1[[#This Row],[Ballots Returned]]</f>
        <v>9.8619329388560163E-4</v>
      </c>
    </row>
    <row r="585" spans="1:30">
      <c r="A585" s="8" t="s">
        <v>149</v>
      </c>
      <c r="B585" s="19">
        <v>44873</v>
      </c>
      <c r="C585" s="8" t="s">
        <v>179</v>
      </c>
      <c r="D585" s="10">
        <v>2022</v>
      </c>
      <c r="E585" s="8">
        <v>10729</v>
      </c>
      <c r="F585" s="8">
        <v>708</v>
      </c>
      <c r="G585" s="8">
        <v>12043</v>
      </c>
      <c r="H585" s="8">
        <v>11079</v>
      </c>
      <c r="I585" s="8">
        <v>6925</v>
      </c>
      <c r="J585" s="8">
        <v>6877</v>
      </c>
      <c r="K585" s="8">
        <v>0</v>
      </c>
      <c r="L585" s="8">
        <v>0</v>
      </c>
      <c r="M585" s="8">
        <v>48</v>
      </c>
      <c r="N585" s="8">
        <v>12</v>
      </c>
      <c r="O585" s="8">
        <v>20</v>
      </c>
      <c r="P585" s="8">
        <v>16</v>
      </c>
      <c r="Q585" s="45">
        <f t="shared" si="20"/>
        <v>2.3104693140794225E-3</v>
      </c>
      <c r="R585" s="45">
        <f>Table1[[#This Row],[Ballots Rejected - Late Postmark]]/Table1[[#This Row],[Ballots Rejected]]</f>
        <v>0.33333333333333331</v>
      </c>
      <c r="S585" s="8">
        <v>0</v>
      </c>
      <c r="T585" s="8">
        <v>0</v>
      </c>
      <c r="U585" s="8">
        <v>6887</v>
      </c>
      <c r="V585" s="8">
        <v>6839</v>
      </c>
      <c r="W585" s="8">
        <v>48</v>
      </c>
      <c r="X585" s="8">
        <v>10930</v>
      </c>
      <c r="Y585">
        <v>3163</v>
      </c>
      <c r="Z585">
        <v>3752</v>
      </c>
      <c r="AA585" s="8">
        <v>10</v>
      </c>
      <c r="AB585" s="54">
        <f>Table1[[#This Row],[ Received by dropbox]]/Table1[[#This Row],[Ballots Returned]]</f>
        <v>0.45675090252707579</v>
      </c>
      <c r="AC585" s="54">
        <f>Table1[[#This Row],[Received by mail]]/Table1[[#This Row],[Ballots Returned]]</f>
        <v>0.5418050541516245</v>
      </c>
      <c r="AD585" s="54">
        <f>Table1[[#This Row],[ Received by Email or Fax]]/Table1[[#This Row],[Ballots Returned]]</f>
        <v>1.4440433212996389E-3</v>
      </c>
    </row>
    <row r="586" spans="1:30">
      <c r="A586" s="8" t="s">
        <v>151</v>
      </c>
      <c r="B586" s="19">
        <v>44873</v>
      </c>
      <c r="C586" s="8" t="s">
        <v>179</v>
      </c>
      <c r="D586" s="10">
        <v>2022</v>
      </c>
      <c r="E586" s="8">
        <v>552260</v>
      </c>
      <c r="F586" s="8">
        <v>70810</v>
      </c>
      <c r="G586" s="8">
        <v>483472</v>
      </c>
      <c r="H586" s="8">
        <v>571803</v>
      </c>
      <c r="I586" s="8">
        <v>337218</v>
      </c>
      <c r="J586" s="8">
        <v>334052</v>
      </c>
      <c r="K586" s="8">
        <v>60</v>
      </c>
      <c r="L586" s="8">
        <v>0</v>
      </c>
      <c r="M586" s="8">
        <v>3106</v>
      </c>
      <c r="N586" s="8">
        <v>257</v>
      </c>
      <c r="O586" s="8">
        <v>1948</v>
      </c>
      <c r="P586" s="8">
        <v>833</v>
      </c>
      <c r="Q586" s="45">
        <f t="shared" si="20"/>
        <v>2.4702121476315024E-3</v>
      </c>
      <c r="R586" s="45">
        <f>Table1[[#This Row],[Ballots Rejected - Late Postmark]]/Table1[[#This Row],[Ballots Rejected]]</f>
        <v>0.26819059884095298</v>
      </c>
      <c r="S586" s="8">
        <v>0</v>
      </c>
      <c r="T586" s="8">
        <v>68</v>
      </c>
      <c r="U586" s="8">
        <v>333798</v>
      </c>
      <c r="V586" s="8">
        <v>330672</v>
      </c>
      <c r="W586" s="8">
        <v>3066</v>
      </c>
      <c r="X586" s="8">
        <v>555589</v>
      </c>
      <c r="Y586">
        <v>221810</v>
      </c>
      <c r="Z586">
        <v>114697</v>
      </c>
      <c r="AA586" s="8">
        <v>711</v>
      </c>
      <c r="AB586" s="54">
        <f>Table1[[#This Row],[ Received by dropbox]]/Table1[[#This Row],[Ballots Returned]]</f>
        <v>0.65776441352478221</v>
      </c>
      <c r="AC586" s="54">
        <f>Table1[[#This Row],[Received by mail]]/Table1[[#This Row],[Ballots Returned]]</f>
        <v>0.34012715809950833</v>
      </c>
      <c r="AD586" s="54">
        <f>Table1[[#This Row],[ Received by Email or Fax]]/Table1[[#This Row],[Ballots Returned]]</f>
        <v>2.1084283757094816E-3</v>
      </c>
    </row>
    <row r="587" spans="1:30">
      <c r="A587" s="8" t="s">
        <v>153</v>
      </c>
      <c r="B587" s="19">
        <v>44873</v>
      </c>
      <c r="C587" s="8" t="s">
        <v>179</v>
      </c>
      <c r="D587" s="10">
        <v>2022</v>
      </c>
      <c r="E587" s="8">
        <v>14644</v>
      </c>
      <c r="F587" s="8">
        <v>1069</v>
      </c>
      <c r="G587" s="8">
        <v>15597</v>
      </c>
      <c r="H587" s="8">
        <v>15099</v>
      </c>
      <c r="I587" s="8">
        <v>11514</v>
      </c>
      <c r="J587" s="8">
        <v>11458</v>
      </c>
      <c r="K587" s="8">
        <v>0</v>
      </c>
      <c r="L587" s="8">
        <v>0</v>
      </c>
      <c r="M587" s="8">
        <v>56</v>
      </c>
      <c r="N587" s="8">
        <v>12</v>
      </c>
      <c r="O587" s="8">
        <v>34</v>
      </c>
      <c r="P587" s="8">
        <v>10</v>
      </c>
      <c r="Q587" s="45">
        <f t="shared" si="20"/>
        <v>8.6850790342192117E-4</v>
      </c>
      <c r="R587" s="45">
        <f>Table1[[#This Row],[Ballots Rejected - Late Postmark]]/Table1[[#This Row],[Ballots Rejected]]</f>
        <v>0.17857142857142858</v>
      </c>
      <c r="S587" s="8">
        <v>0</v>
      </c>
      <c r="T587" s="8">
        <v>0</v>
      </c>
      <c r="U587" s="8">
        <v>11468</v>
      </c>
      <c r="V587" s="8">
        <v>11413</v>
      </c>
      <c r="W587" s="8">
        <v>55</v>
      </c>
      <c r="X587" s="8">
        <v>14779</v>
      </c>
      <c r="Y587">
        <v>7032</v>
      </c>
      <c r="Z587">
        <v>4413</v>
      </c>
      <c r="AA587" s="8">
        <v>69</v>
      </c>
      <c r="AB587" s="54">
        <f>Table1[[#This Row],[ Received by dropbox]]/Table1[[#This Row],[Ballots Returned]]</f>
        <v>0.61073475768629493</v>
      </c>
      <c r="AC587" s="54">
        <f>Table1[[#This Row],[Received by mail]]/Table1[[#This Row],[Ballots Returned]]</f>
        <v>0.38327253778009379</v>
      </c>
      <c r="AD587" s="54">
        <f>Table1[[#This Row],[ Received by Email or Fax]]/Table1[[#This Row],[Ballots Returned]]</f>
        <v>5.9927045336112556E-3</v>
      </c>
    </row>
    <row r="588" spans="1:30">
      <c r="A588" s="8" t="s">
        <v>155</v>
      </c>
      <c r="B588" s="19">
        <v>44873</v>
      </c>
      <c r="C588" s="8" t="s">
        <v>179</v>
      </c>
      <c r="D588" s="10">
        <v>2022</v>
      </c>
      <c r="E588" s="8">
        <v>85478</v>
      </c>
      <c r="F588" s="8">
        <v>7367</v>
      </c>
      <c r="G588" s="8">
        <v>80133</v>
      </c>
      <c r="H588" s="8">
        <v>88333</v>
      </c>
      <c r="I588" s="8">
        <v>57969</v>
      </c>
      <c r="J588" s="8">
        <v>57317</v>
      </c>
      <c r="K588" s="8">
        <v>0</v>
      </c>
      <c r="L588" s="8">
        <v>0</v>
      </c>
      <c r="M588" s="8">
        <v>652</v>
      </c>
      <c r="N588" s="8">
        <v>104</v>
      </c>
      <c r="O588" s="8">
        <v>394</v>
      </c>
      <c r="P588" s="8">
        <v>143</v>
      </c>
      <c r="Q588" s="45">
        <f t="shared" si="20"/>
        <v>2.4668357225413585E-3</v>
      </c>
      <c r="R588" s="45">
        <f>Table1[[#This Row],[Ballots Rejected - Late Postmark]]/Table1[[#This Row],[Ballots Rejected]]</f>
        <v>0.21932515337423314</v>
      </c>
      <c r="S588" s="8">
        <v>0</v>
      </c>
      <c r="T588" s="8">
        <v>11</v>
      </c>
      <c r="U588" s="8">
        <v>57593</v>
      </c>
      <c r="V588" s="8">
        <v>56946</v>
      </c>
      <c r="W588" s="8">
        <v>647</v>
      </c>
      <c r="X588" s="8">
        <v>86579</v>
      </c>
      <c r="Y588">
        <v>41342</v>
      </c>
      <c r="Z588">
        <v>16472</v>
      </c>
      <c r="AA588" s="8">
        <v>155</v>
      </c>
      <c r="AB588" s="54">
        <f>Table1[[#This Row],[ Received by dropbox]]/Table1[[#This Row],[Ballots Returned]]</f>
        <v>0.71317428280632755</v>
      </c>
      <c r="AC588" s="54">
        <f>Table1[[#This Row],[Received by mail]]/Table1[[#This Row],[Ballots Returned]]</f>
        <v>0.28415187427763117</v>
      </c>
      <c r="AD588" s="54">
        <f>Table1[[#This Row],[ Received by Email or Fax]]/Table1[[#This Row],[Ballots Returned]]</f>
        <v>2.6738429160413323E-3</v>
      </c>
    </row>
    <row r="589" spans="1:30">
      <c r="A589" s="8" t="s">
        <v>157</v>
      </c>
      <c r="B589" s="19">
        <v>44873</v>
      </c>
      <c r="C589" s="8" t="s">
        <v>179</v>
      </c>
      <c r="D589" s="10">
        <v>2022</v>
      </c>
      <c r="E589" s="8">
        <v>9103</v>
      </c>
      <c r="F589" s="8">
        <v>707</v>
      </c>
      <c r="G589" s="8">
        <v>10418</v>
      </c>
      <c r="H589" s="8">
        <v>9501</v>
      </c>
      <c r="I589" s="8">
        <v>6397</v>
      </c>
      <c r="J589" s="8">
        <v>6321</v>
      </c>
      <c r="K589" s="8">
        <v>32</v>
      </c>
      <c r="L589" s="8">
        <v>1</v>
      </c>
      <c r="M589" s="8">
        <v>44</v>
      </c>
      <c r="N589" s="8">
        <v>2</v>
      </c>
      <c r="O589" s="8">
        <v>9</v>
      </c>
      <c r="P589" s="8">
        <v>16</v>
      </c>
      <c r="Q589" s="45">
        <f t="shared" ref="Q589:Q620" si="21">P589/I589</f>
        <v>2.501172424574019E-3</v>
      </c>
      <c r="R589" s="45">
        <f>Table1[[#This Row],[Ballots Rejected - Late Postmark]]/Table1[[#This Row],[Ballots Rejected]]</f>
        <v>0.36363636363636365</v>
      </c>
      <c r="S589" s="8">
        <v>0</v>
      </c>
      <c r="T589" s="8">
        <v>17</v>
      </c>
      <c r="U589" s="8">
        <v>6373</v>
      </c>
      <c r="V589" s="8">
        <v>6298</v>
      </c>
      <c r="W589" s="8">
        <v>43</v>
      </c>
      <c r="X589" s="8">
        <v>9352</v>
      </c>
      <c r="Y589">
        <v>4600</v>
      </c>
      <c r="Z589">
        <v>1779</v>
      </c>
      <c r="AA589" s="8">
        <v>18</v>
      </c>
      <c r="AB589" s="54">
        <f>Table1[[#This Row],[ Received by dropbox]]/Table1[[#This Row],[Ballots Returned]]</f>
        <v>0.71908707206503053</v>
      </c>
      <c r="AC589" s="54">
        <f>Table1[[#This Row],[Received by mail]]/Table1[[#This Row],[Ballots Returned]]</f>
        <v>0.27809910895732376</v>
      </c>
      <c r="AD589" s="54">
        <f>Table1[[#This Row],[ Received by Email or Fax]]/Table1[[#This Row],[Ballots Returned]]</f>
        <v>2.8138189776457712E-3</v>
      </c>
    </row>
    <row r="590" spans="1:30">
      <c r="A590" s="8" t="s">
        <v>159</v>
      </c>
      <c r="B590" s="19">
        <v>44873</v>
      </c>
      <c r="C590" s="8" t="s">
        <v>179</v>
      </c>
      <c r="D590" s="10">
        <v>2022</v>
      </c>
      <c r="E590" s="8">
        <v>508780</v>
      </c>
      <c r="F590" s="8">
        <v>52990</v>
      </c>
      <c r="G590" s="8">
        <v>457812</v>
      </c>
      <c r="H590" s="8">
        <v>526768</v>
      </c>
      <c r="I590" s="8">
        <v>326447</v>
      </c>
      <c r="J590" s="8">
        <v>322139</v>
      </c>
      <c r="K590" s="8">
        <v>0</v>
      </c>
      <c r="L590" s="8">
        <v>0</v>
      </c>
      <c r="M590" s="8">
        <v>4306</v>
      </c>
      <c r="N590" s="8">
        <v>248</v>
      </c>
      <c r="O590" s="8">
        <v>2768</v>
      </c>
      <c r="P590" s="8">
        <v>1024</v>
      </c>
      <c r="Q590" s="45">
        <f t="shared" si="21"/>
        <v>3.1368032176739258E-3</v>
      </c>
      <c r="R590" s="45">
        <f>Table1[[#This Row],[Ballots Rejected - Late Postmark]]/Table1[[#This Row],[Ballots Rejected]]</f>
        <v>0.23780771017185323</v>
      </c>
      <c r="S590" s="8">
        <v>0</v>
      </c>
      <c r="T590" s="8">
        <v>266</v>
      </c>
      <c r="U590" s="8">
        <v>325365</v>
      </c>
      <c r="V590" s="8">
        <v>321083</v>
      </c>
      <c r="W590" s="8">
        <v>4280</v>
      </c>
      <c r="X590" s="8">
        <v>519010</v>
      </c>
      <c r="Y590">
        <v>207118</v>
      </c>
      <c r="Z590">
        <v>118732</v>
      </c>
      <c r="AA590" s="8">
        <v>597</v>
      </c>
      <c r="AB590" s="54">
        <f>Table1[[#This Row],[ Received by dropbox]]/Table1[[#This Row],[Ballots Returned]]</f>
        <v>0.6344613367560431</v>
      </c>
      <c r="AC590" s="54">
        <f>Table1[[#This Row],[Received by mail]]/Table1[[#This Row],[Ballots Returned]]</f>
        <v>0.36370988246177788</v>
      </c>
      <c r="AD590" s="54">
        <f>Table1[[#This Row],[ Received by Email or Fax]]/Table1[[#This Row],[Ballots Returned]]</f>
        <v>1.8287807821790367E-3</v>
      </c>
    </row>
    <row r="591" spans="1:30">
      <c r="A591" s="8" t="s">
        <v>161</v>
      </c>
      <c r="B591" s="19">
        <v>44873</v>
      </c>
      <c r="C591" s="8" t="s">
        <v>179</v>
      </c>
      <c r="D591" s="10">
        <v>2022</v>
      </c>
      <c r="E591" s="8">
        <v>359643</v>
      </c>
      <c r="F591" s="8">
        <v>32000</v>
      </c>
      <c r="G591" s="8">
        <v>329665</v>
      </c>
      <c r="H591" s="8">
        <v>373005</v>
      </c>
      <c r="I591" s="8">
        <v>225119</v>
      </c>
      <c r="J591" s="8">
        <v>222676</v>
      </c>
      <c r="K591" s="8">
        <v>0</v>
      </c>
      <c r="L591" s="8">
        <v>0</v>
      </c>
      <c r="M591" s="8">
        <v>2443</v>
      </c>
      <c r="N591" s="8">
        <v>266</v>
      </c>
      <c r="O591" s="8">
        <v>1434</v>
      </c>
      <c r="P591" s="8">
        <v>735</v>
      </c>
      <c r="Q591" s="45">
        <f t="shared" si="21"/>
        <v>3.2649398762432313E-3</v>
      </c>
      <c r="R591" s="45">
        <f>Table1[[#This Row],[Ballots Rejected - Late Postmark]]/Table1[[#This Row],[Ballots Rejected]]</f>
        <v>0.3008595988538682</v>
      </c>
      <c r="S591" s="8">
        <v>0</v>
      </c>
      <c r="T591" s="8">
        <v>8</v>
      </c>
      <c r="U591" s="8">
        <v>223056</v>
      </c>
      <c r="V591" s="8">
        <v>220640</v>
      </c>
      <c r="W591" s="8">
        <v>2416</v>
      </c>
      <c r="X591" s="8">
        <v>366023</v>
      </c>
      <c r="Y591">
        <v>103421</v>
      </c>
      <c r="Z591">
        <v>121307</v>
      </c>
      <c r="AA591" s="8">
        <v>391</v>
      </c>
      <c r="AB591" s="54">
        <f>Table1[[#This Row],[ Received by dropbox]]/Table1[[#This Row],[Ballots Returned]]</f>
        <v>0.4594059142053758</v>
      </c>
      <c r="AC591" s="54">
        <f>Table1[[#This Row],[Received by mail]]/Table1[[#This Row],[Ballots Returned]]</f>
        <v>0.53885722662236413</v>
      </c>
      <c r="AD591" s="54">
        <f>Table1[[#This Row],[ Received by Email or Fax]]/Table1[[#This Row],[Ballots Returned]]</f>
        <v>1.7368591722600048E-3</v>
      </c>
    </row>
    <row r="592" spans="1:30">
      <c r="A592" s="8" t="s">
        <v>163</v>
      </c>
      <c r="B592" s="19">
        <v>44873</v>
      </c>
      <c r="C592" s="8" t="s">
        <v>179</v>
      </c>
      <c r="D592" s="10">
        <v>2022</v>
      </c>
      <c r="E592" s="8">
        <v>34478</v>
      </c>
      <c r="F592" s="8">
        <v>2807</v>
      </c>
      <c r="G592" s="8">
        <v>33693</v>
      </c>
      <c r="H592" s="8">
        <v>35100</v>
      </c>
      <c r="I592" s="8">
        <v>23321</v>
      </c>
      <c r="J592" s="8">
        <v>23053</v>
      </c>
      <c r="K592" s="8">
        <v>2</v>
      </c>
      <c r="L592" s="8">
        <v>0</v>
      </c>
      <c r="M592" s="8">
        <v>266</v>
      </c>
      <c r="N592" s="8">
        <v>38</v>
      </c>
      <c r="O592" s="8">
        <v>137</v>
      </c>
      <c r="P592" s="8">
        <v>91</v>
      </c>
      <c r="Q592" s="45">
        <f t="shared" si="21"/>
        <v>3.9020625187599161E-3</v>
      </c>
      <c r="R592" s="45">
        <f>Table1[[#This Row],[Ballots Rejected - Late Postmark]]/Table1[[#This Row],[Ballots Rejected]]</f>
        <v>0.34210526315789475</v>
      </c>
      <c r="S592" s="8">
        <v>0</v>
      </c>
      <c r="T592" s="8">
        <v>0</v>
      </c>
      <c r="U592" s="8">
        <v>23228</v>
      </c>
      <c r="V592" s="8">
        <v>22962</v>
      </c>
      <c r="W592" s="8">
        <v>264</v>
      </c>
      <c r="X592" s="8">
        <v>34726</v>
      </c>
      <c r="Y592">
        <v>7001</v>
      </c>
      <c r="Z592">
        <v>16293</v>
      </c>
      <c r="AA592" s="8">
        <v>27</v>
      </c>
      <c r="AB592" s="54">
        <f>Table1[[#This Row],[ Received by dropbox]]/Table1[[#This Row],[Ballots Returned]]</f>
        <v>0.30020153509712277</v>
      </c>
      <c r="AC592" s="54">
        <f>Table1[[#This Row],[Received by mail]]/Table1[[#This Row],[Ballots Returned]]</f>
        <v>0.69864071008961881</v>
      </c>
      <c r="AD592" s="54">
        <f>Table1[[#This Row],[ Received by Email or Fax]]/Table1[[#This Row],[Ballots Returned]]</f>
        <v>1.1577548132584367E-3</v>
      </c>
    </row>
    <row r="593" spans="1:30">
      <c r="A593" s="8" t="s">
        <v>166</v>
      </c>
      <c r="B593" s="19">
        <v>44873</v>
      </c>
      <c r="C593" s="8" t="s">
        <v>179</v>
      </c>
      <c r="D593" s="10">
        <v>2022</v>
      </c>
      <c r="E593" s="8">
        <v>195804</v>
      </c>
      <c r="F593" s="8">
        <v>25556</v>
      </c>
      <c r="G593" s="8">
        <v>172270</v>
      </c>
      <c r="H593" s="8">
        <v>204705</v>
      </c>
      <c r="I593" s="8">
        <v>127928</v>
      </c>
      <c r="J593" s="8">
        <v>126919</v>
      </c>
      <c r="K593" s="8">
        <v>18</v>
      </c>
      <c r="L593" s="8">
        <v>18</v>
      </c>
      <c r="M593" s="8">
        <v>991</v>
      </c>
      <c r="N593" s="8">
        <v>145</v>
      </c>
      <c r="O593" s="8">
        <v>516</v>
      </c>
      <c r="P593" s="8">
        <v>242</v>
      </c>
      <c r="Q593" s="45">
        <f t="shared" si="21"/>
        <v>1.8916890751047464E-3</v>
      </c>
      <c r="R593" s="45">
        <f>Table1[[#This Row],[Ballots Rejected - Late Postmark]]/Table1[[#This Row],[Ballots Rejected]]</f>
        <v>0.24419778002018164</v>
      </c>
      <c r="S593" s="8">
        <v>0</v>
      </c>
      <c r="T593" s="8">
        <v>88</v>
      </c>
      <c r="U593" s="8">
        <v>125384</v>
      </c>
      <c r="V593" s="8">
        <v>124400</v>
      </c>
      <c r="W593" s="8">
        <v>966</v>
      </c>
      <c r="X593" s="8">
        <v>194849</v>
      </c>
      <c r="Y593">
        <v>89779</v>
      </c>
      <c r="Z593">
        <v>37760</v>
      </c>
      <c r="AA593" s="8">
        <v>389</v>
      </c>
      <c r="AB593" s="54">
        <f>Table1[[#This Row],[ Received by dropbox]]/Table1[[#This Row],[Ballots Returned]]</f>
        <v>0.70179319617284719</v>
      </c>
      <c r="AC593" s="54">
        <f>Table1[[#This Row],[Received by mail]]/Table1[[#This Row],[Ballots Returned]]</f>
        <v>0.29516603089237697</v>
      </c>
      <c r="AD593" s="54">
        <f>Table1[[#This Row],[ Received by Email or Fax]]/Table1[[#This Row],[Ballots Returned]]</f>
        <v>3.0407729347758112E-3</v>
      </c>
    </row>
    <row r="594" spans="1:30">
      <c r="A594" s="8" t="s">
        <v>168</v>
      </c>
      <c r="B594" s="19">
        <v>44873</v>
      </c>
      <c r="C594" s="8" t="s">
        <v>179</v>
      </c>
      <c r="D594" s="10">
        <v>2022</v>
      </c>
      <c r="E594" s="8">
        <v>3461</v>
      </c>
      <c r="F594" s="8">
        <v>349</v>
      </c>
      <c r="G594" s="8">
        <v>5134</v>
      </c>
      <c r="H594" s="8">
        <v>3546</v>
      </c>
      <c r="I594" s="8">
        <v>2626</v>
      </c>
      <c r="J594" s="8">
        <v>2600</v>
      </c>
      <c r="K594" s="8">
        <v>0</v>
      </c>
      <c r="L594" s="8">
        <v>0</v>
      </c>
      <c r="M594" s="8">
        <v>26</v>
      </c>
      <c r="N594" s="8">
        <v>2</v>
      </c>
      <c r="O594" s="8">
        <v>18</v>
      </c>
      <c r="P594" s="8">
        <v>6</v>
      </c>
      <c r="Q594" s="45">
        <f t="shared" si="21"/>
        <v>2.284843869002285E-3</v>
      </c>
      <c r="R594" s="45">
        <f>Table1[[#This Row],[Ballots Rejected - Late Postmark]]/Table1[[#This Row],[Ballots Rejected]]</f>
        <v>0.23076923076923078</v>
      </c>
      <c r="S594" s="8">
        <v>0</v>
      </c>
      <c r="T594" s="8">
        <v>0</v>
      </c>
      <c r="U594" s="8">
        <v>2619</v>
      </c>
      <c r="V594" s="8">
        <v>2593</v>
      </c>
      <c r="W594" s="8">
        <v>26</v>
      </c>
      <c r="X594" s="8">
        <v>3508</v>
      </c>
      <c r="Y594">
        <v>1577</v>
      </c>
      <c r="Z594">
        <v>1048</v>
      </c>
      <c r="AA594" s="8">
        <v>1</v>
      </c>
      <c r="AB594" s="54">
        <f>Table1[[#This Row],[ Received by dropbox]]/Table1[[#This Row],[Ballots Returned]]</f>
        <v>0.60053313023610055</v>
      </c>
      <c r="AC594" s="54">
        <f>Table1[[#This Row],[Received by mail]]/Table1[[#This Row],[Ballots Returned]]</f>
        <v>0.39908606245239908</v>
      </c>
      <c r="AD594" s="54">
        <f>Table1[[#This Row],[ Received by Email or Fax]]/Table1[[#This Row],[Ballots Returned]]</f>
        <v>3.8080731150038082E-4</v>
      </c>
    </row>
    <row r="595" spans="1:30">
      <c r="A595" s="8" t="s">
        <v>170</v>
      </c>
      <c r="B595" s="19">
        <v>44873</v>
      </c>
      <c r="C595" s="8" t="s">
        <v>179</v>
      </c>
      <c r="D595" s="10">
        <v>2022</v>
      </c>
      <c r="E595" s="8">
        <v>37124</v>
      </c>
      <c r="F595" s="8">
        <v>3601</v>
      </c>
      <c r="G595" s="8">
        <v>35545</v>
      </c>
      <c r="H595" s="8">
        <v>38362</v>
      </c>
      <c r="I595" s="8">
        <v>24690</v>
      </c>
      <c r="J595" s="8">
        <v>24433</v>
      </c>
      <c r="K595" s="8">
        <v>45</v>
      </c>
      <c r="L595" s="8">
        <v>2</v>
      </c>
      <c r="M595" s="8">
        <v>212</v>
      </c>
      <c r="N595" s="8">
        <v>77</v>
      </c>
      <c r="O595" s="8">
        <v>50</v>
      </c>
      <c r="P595" s="8">
        <v>37</v>
      </c>
      <c r="Q595" s="45">
        <f t="shared" si="21"/>
        <v>1.4985824220332118E-3</v>
      </c>
      <c r="R595" s="45">
        <f>Table1[[#This Row],[Ballots Rejected - Late Postmark]]/Table1[[#This Row],[Ballots Rejected]]</f>
        <v>0.17452830188679244</v>
      </c>
      <c r="S595" s="8">
        <v>0</v>
      </c>
      <c r="T595" s="8">
        <v>48</v>
      </c>
      <c r="U595" s="8">
        <v>24565</v>
      </c>
      <c r="V595" s="8">
        <v>24310</v>
      </c>
      <c r="W595" s="8">
        <v>210</v>
      </c>
      <c r="X595" s="8">
        <v>37972</v>
      </c>
      <c r="Y595">
        <v>16499</v>
      </c>
      <c r="Z595">
        <v>8160</v>
      </c>
      <c r="AA595" s="8">
        <v>31</v>
      </c>
      <c r="AB595" s="54">
        <f>Table1[[#This Row],[ Received by dropbox]]/Table1[[#This Row],[Ballots Returned]]</f>
        <v>0.66824625354394496</v>
      </c>
      <c r="AC595" s="54">
        <f>Table1[[#This Row],[Received by mail]]/Table1[[#This Row],[Ballots Returned]]</f>
        <v>0.33049817739975701</v>
      </c>
      <c r="AD595" s="54">
        <f>Table1[[#This Row],[ Received by Email or Fax]]/Table1[[#This Row],[Ballots Returned]]</f>
        <v>1.2555690562980964E-3</v>
      </c>
    </row>
    <row r="596" spans="1:30">
      <c r="A596" s="8" t="s">
        <v>172</v>
      </c>
      <c r="B596" s="19">
        <v>44873</v>
      </c>
      <c r="C596" s="8" t="s">
        <v>179</v>
      </c>
      <c r="D596" s="10">
        <v>2022</v>
      </c>
      <c r="E596" s="8">
        <v>157683</v>
      </c>
      <c r="F596" s="8">
        <v>15028</v>
      </c>
      <c r="G596" s="8">
        <v>144677</v>
      </c>
      <c r="H596" s="8">
        <v>164703</v>
      </c>
      <c r="I596" s="8">
        <v>112359</v>
      </c>
      <c r="J596" s="8">
        <v>111791</v>
      </c>
      <c r="K596" s="8">
        <v>0</v>
      </c>
      <c r="L596" s="8">
        <v>0</v>
      </c>
      <c r="M596" s="8">
        <v>569</v>
      </c>
      <c r="N596" s="8">
        <v>57</v>
      </c>
      <c r="O596" s="8">
        <v>247</v>
      </c>
      <c r="P596" s="8">
        <v>246</v>
      </c>
      <c r="Q596" s="45">
        <f t="shared" si="21"/>
        <v>2.1894107281125678E-3</v>
      </c>
      <c r="R596" s="45">
        <f>Table1[[#This Row],[Ballots Rejected - Late Postmark]]/Table1[[#This Row],[Ballots Rejected]]</f>
        <v>0.43233743409490333</v>
      </c>
      <c r="S596" s="8">
        <v>0</v>
      </c>
      <c r="T596" s="8">
        <v>19</v>
      </c>
      <c r="U596" s="8">
        <v>111072</v>
      </c>
      <c r="V596" s="8">
        <v>110524</v>
      </c>
      <c r="W596" s="8">
        <v>549</v>
      </c>
      <c r="X596" s="8">
        <v>161682</v>
      </c>
      <c r="Y596">
        <v>78312</v>
      </c>
      <c r="Z596">
        <v>33382</v>
      </c>
      <c r="AA596" s="8">
        <v>665</v>
      </c>
      <c r="AB596" s="54">
        <f>Table1[[#This Row],[ Received by dropbox]]/Table1[[#This Row],[Ballots Returned]]</f>
        <v>0.69698021520305453</v>
      </c>
      <c r="AC596" s="54">
        <f>Table1[[#This Row],[Received by mail]]/Table1[[#This Row],[Ballots Returned]]</f>
        <v>0.29710125579615337</v>
      </c>
      <c r="AD596" s="54">
        <f>Table1[[#This Row],[ Received by Email or Fax]]/Table1[[#This Row],[Ballots Returned]]</f>
        <v>5.9185290007921039E-3</v>
      </c>
    </row>
    <row r="597" spans="1:30">
      <c r="A597" s="8" t="s">
        <v>174</v>
      </c>
      <c r="B597" s="19">
        <v>44873</v>
      </c>
      <c r="C597" s="8" t="s">
        <v>179</v>
      </c>
      <c r="D597" s="10">
        <v>2022</v>
      </c>
      <c r="E597" s="8">
        <v>22979</v>
      </c>
      <c r="F597" s="8">
        <v>5368</v>
      </c>
      <c r="G597" s="8">
        <v>19633</v>
      </c>
      <c r="H597" s="8">
        <v>23926</v>
      </c>
      <c r="I597" s="8">
        <v>15938</v>
      </c>
      <c r="J597" s="8">
        <v>15815</v>
      </c>
      <c r="K597" s="8">
        <v>3</v>
      </c>
      <c r="L597" s="8">
        <v>0</v>
      </c>
      <c r="M597" s="8">
        <v>120</v>
      </c>
      <c r="N597" s="8">
        <v>12</v>
      </c>
      <c r="O597" s="8">
        <v>51</v>
      </c>
      <c r="P597" s="8">
        <v>54</v>
      </c>
      <c r="Q597" s="45">
        <f t="shared" si="21"/>
        <v>3.3881289998745137E-3</v>
      </c>
      <c r="R597" s="45">
        <f>Table1[[#This Row],[Ballots Rejected - Late Postmark]]/Table1[[#This Row],[Ballots Rejected]]</f>
        <v>0.45</v>
      </c>
      <c r="S597" s="8">
        <v>0</v>
      </c>
      <c r="T597" s="8">
        <v>3</v>
      </c>
      <c r="U597" s="8">
        <v>15871</v>
      </c>
      <c r="V597" s="8">
        <v>15748</v>
      </c>
      <c r="W597" s="8">
        <v>120</v>
      </c>
      <c r="X597" s="8">
        <v>23572</v>
      </c>
      <c r="Y597">
        <v>7719</v>
      </c>
      <c r="Z597">
        <v>8219</v>
      </c>
      <c r="AA597" s="8">
        <v>0</v>
      </c>
      <c r="AB597" s="54">
        <f>Table1[[#This Row],[ Received by dropbox]]/Table1[[#This Row],[Ballots Returned]]</f>
        <v>0.48431421759317356</v>
      </c>
      <c r="AC597" s="54">
        <f>Table1[[#This Row],[Received by mail]]/Table1[[#This Row],[Ballots Returned]]</f>
        <v>0.5156857824068265</v>
      </c>
      <c r="AD597" s="54">
        <f>Table1[[#This Row],[ Received by Email or Fax]]/Table1[[#This Row],[Ballots Returned]]</f>
        <v>0</v>
      </c>
    </row>
    <row r="598" spans="1:30">
      <c r="A598" s="8" t="s">
        <v>176</v>
      </c>
      <c r="B598" s="19">
        <v>44873</v>
      </c>
      <c r="C598" s="8" t="s">
        <v>179</v>
      </c>
      <c r="D598" s="10">
        <v>2022</v>
      </c>
      <c r="E598" s="8">
        <v>127510</v>
      </c>
      <c r="F598" s="8">
        <v>9524</v>
      </c>
      <c r="G598" s="8">
        <v>120008</v>
      </c>
      <c r="H598" s="8">
        <v>130419</v>
      </c>
      <c r="I598" s="8">
        <v>63955</v>
      </c>
      <c r="J598" s="8">
        <v>63475</v>
      </c>
      <c r="K598" s="8">
        <v>0</v>
      </c>
      <c r="L598" s="8">
        <v>0</v>
      </c>
      <c r="M598" s="8">
        <v>480</v>
      </c>
      <c r="N598" s="8">
        <v>143</v>
      </c>
      <c r="O598" s="8">
        <v>99</v>
      </c>
      <c r="P598" s="8">
        <v>228</v>
      </c>
      <c r="Q598" s="45">
        <f t="shared" si="21"/>
        <v>3.5650066452974746E-3</v>
      </c>
      <c r="R598" s="45">
        <f>Table1[[#This Row],[Ballots Rejected - Late Postmark]]/Table1[[#This Row],[Ballots Rejected]]</f>
        <v>0.47499999999999998</v>
      </c>
      <c r="S598" s="8">
        <v>0</v>
      </c>
      <c r="T598" s="8">
        <v>10</v>
      </c>
      <c r="U598" s="8">
        <v>63688</v>
      </c>
      <c r="V598" s="8">
        <v>63210</v>
      </c>
      <c r="W598" s="8">
        <v>478</v>
      </c>
      <c r="X598" s="8">
        <v>129045</v>
      </c>
      <c r="Y598">
        <v>25545</v>
      </c>
      <c r="Z598">
        <v>38331</v>
      </c>
      <c r="AA598" s="8">
        <v>79</v>
      </c>
      <c r="AB598" s="54">
        <f>Table1[[#This Row],[ Received by dropbox]]/Table1[[#This Row],[Ballots Returned]]</f>
        <v>0.39942146821984209</v>
      </c>
      <c r="AC598" s="54">
        <f>Table1[[#This Row],[Received by mail]]/Table1[[#This Row],[Ballots Returned]]</f>
        <v>0.59934328824955041</v>
      </c>
      <c r="AD598" s="54">
        <f>Table1[[#This Row],[ Received by Email or Fax]]/Table1[[#This Row],[Ballots Returned]]</f>
        <v>1.2352435306074584E-3</v>
      </c>
    </row>
    <row r="599" spans="1:30">
      <c r="A599" s="8" t="s">
        <v>178</v>
      </c>
      <c r="B599" s="19">
        <v>44873</v>
      </c>
      <c r="C599" s="8" t="s">
        <v>179</v>
      </c>
      <c r="D599" s="10">
        <v>2022</v>
      </c>
      <c r="E599" s="8">
        <v>4805394</v>
      </c>
      <c r="F599" s="8">
        <v>498603</v>
      </c>
      <c r="G599" s="8">
        <v>4308813</v>
      </c>
      <c r="H599" s="8">
        <v>4958810</v>
      </c>
      <c r="I599" s="8">
        <v>3108271</v>
      </c>
      <c r="J599" s="8">
        <v>3068886</v>
      </c>
      <c r="K599" s="8">
        <v>1135</v>
      </c>
      <c r="L599" s="8">
        <v>54</v>
      </c>
      <c r="M599" s="8">
        <v>38237</v>
      </c>
      <c r="N599" s="8">
        <v>5023</v>
      </c>
      <c r="O599" s="8">
        <v>23755</v>
      </c>
      <c r="P599" s="8">
        <v>8358</v>
      </c>
      <c r="Q599" s="45">
        <f t="shared" si="21"/>
        <v>2.6889547275639738E-3</v>
      </c>
      <c r="R599" s="45">
        <f>Table1[[#This Row],[Ballots Rejected - Late Postmark]]/Table1[[#This Row],[Ballots Rejected]]</f>
        <v>0.21858409394042419</v>
      </c>
      <c r="S599" s="8">
        <v>71</v>
      </c>
      <c r="T599" s="8">
        <v>1030</v>
      </c>
      <c r="U599" s="8">
        <v>3080089</v>
      </c>
      <c r="V599" s="8">
        <v>3041302</v>
      </c>
      <c r="W599" s="8">
        <v>37639</v>
      </c>
      <c r="X599" s="8">
        <v>4850002</v>
      </c>
      <c r="Y599">
        <v>1897970</v>
      </c>
      <c r="Z599">
        <v>1199255</v>
      </c>
      <c r="AA599" s="21">
        <v>11046</v>
      </c>
      <c r="AB599" s="54">
        <f>Table1[[#This Row],[ Received by dropbox]]/Table1[[#This Row],[Ballots Returned]]</f>
        <v>0.61061921563467281</v>
      </c>
      <c r="AC599" s="54">
        <f>Table1[[#This Row],[Received by mail]]/Table1[[#This Row],[Ballots Returned]]</f>
        <v>0.38582704017764219</v>
      </c>
      <c r="AD599" s="54">
        <f>Table1[[#This Row],[ Received by Email or Fax]]/Table1[[#This Row],[Ballots Returned]]</f>
        <v>3.5537441876850508E-3</v>
      </c>
    </row>
    <row r="600" spans="1:30">
      <c r="A600" t="s">
        <v>98</v>
      </c>
      <c r="B600" s="19">
        <v>44775</v>
      </c>
      <c r="C600" s="8" t="s">
        <v>220</v>
      </c>
      <c r="D600" s="10">
        <v>2022</v>
      </c>
      <c r="E600" s="8">
        <v>7805</v>
      </c>
      <c r="F600" s="8">
        <v>570</v>
      </c>
      <c r="G600" s="8">
        <v>9257</v>
      </c>
      <c r="H600" s="8">
        <v>7842</v>
      </c>
      <c r="I600" s="8">
        <v>2973</v>
      </c>
      <c r="J600" s="8">
        <v>2912</v>
      </c>
      <c r="K600" s="8">
        <v>0</v>
      </c>
      <c r="L600" s="8">
        <v>0</v>
      </c>
      <c r="M600" s="8">
        <v>61</v>
      </c>
      <c r="N600" s="8">
        <v>4</v>
      </c>
      <c r="O600" s="8">
        <v>30</v>
      </c>
      <c r="P600" s="8">
        <v>27</v>
      </c>
      <c r="Q600" s="45">
        <f t="shared" si="21"/>
        <v>9.0817356205852677E-3</v>
      </c>
      <c r="R600" s="45">
        <f>Table1[[#This Row],[Ballots Rejected - Late Postmark]]/Table1[[#This Row],[Ballots Rejected]]</f>
        <v>0.44262295081967212</v>
      </c>
      <c r="S600" s="8">
        <v>0</v>
      </c>
      <c r="T600" s="8">
        <v>0</v>
      </c>
      <c r="U600" s="8">
        <v>2971</v>
      </c>
      <c r="V600" s="8">
        <v>2910</v>
      </c>
      <c r="W600" s="8">
        <v>61</v>
      </c>
      <c r="X600" s="8">
        <v>7786</v>
      </c>
      <c r="Y600">
        <v>1652</v>
      </c>
      <c r="Z600">
        <v>1321</v>
      </c>
      <c r="AA600" s="8">
        <v>0</v>
      </c>
      <c r="AB600" s="54">
        <f>Table1[[#This Row],[ Received by dropbox]]/Table1[[#This Row],[Ballots Returned]]</f>
        <v>0.55566767574840226</v>
      </c>
      <c r="AC600" s="54">
        <f>Table1[[#This Row],[Received by mail]]/Table1[[#This Row],[Ballots Returned]]</f>
        <v>0.44433232425159769</v>
      </c>
      <c r="AD600" s="54">
        <f>Table1[[#This Row],[ Received by Email or Fax]]/Table1[[#This Row],[Ballots Returned]]</f>
        <v>0</v>
      </c>
    </row>
    <row r="601" spans="1:30">
      <c r="A601" t="s">
        <v>101</v>
      </c>
      <c r="B601" s="19">
        <v>44775</v>
      </c>
      <c r="C601" s="8" t="s">
        <v>220</v>
      </c>
      <c r="D601" s="10">
        <v>2022</v>
      </c>
      <c r="E601" s="8">
        <v>14949</v>
      </c>
      <c r="F601" s="8">
        <v>1994</v>
      </c>
      <c r="G601" s="8">
        <v>14977</v>
      </c>
      <c r="H601" s="8">
        <v>15235</v>
      </c>
      <c r="I601" s="8">
        <v>6135</v>
      </c>
      <c r="J601" s="8">
        <v>6084</v>
      </c>
      <c r="K601" s="8">
        <v>0</v>
      </c>
      <c r="L601" s="8">
        <v>0</v>
      </c>
      <c r="M601" s="8">
        <v>51</v>
      </c>
      <c r="N601" s="8">
        <v>5</v>
      </c>
      <c r="O601" s="8">
        <v>10</v>
      </c>
      <c r="P601" s="8">
        <v>31</v>
      </c>
      <c r="Q601" s="45">
        <f t="shared" si="21"/>
        <v>5.0529747351263244E-3</v>
      </c>
      <c r="R601" s="45">
        <f>Table1[[#This Row],[Ballots Rejected - Late Postmark]]/Table1[[#This Row],[Ballots Rejected]]</f>
        <v>0.60784313725490191</v>
      </c>
      <c r="S601" s="8">
        <v>0</v>
      </c>
      <c r="T601" s="8">
        <v>5</v>
      </c>
      <c r="U601" s="8">
        <v>6128</v>
      </c>
      <c r="V601" s="8">
        <v>6077</v>
      </c>
      <c r="W601" s="8">
        <v>51</v>
      </c>
      <c r="X601" s="8">
        <v>15138</v>
      </c>
      <c r="Y601">
        <v>3519</v>
      </c>
      <c r="Z601">
        <v>2614</v>
      </c>
      <c r="AA601" s="8">
        <v>2</v>
      </c>
      <c r="AB601" s="54">
        <f>Table1[[#This Row],[ Received by dropbox]]/Table1[[#This Row],[Ballots Returned]]</f>
        <v>0.57359413202933984</v>
      </c>
      <c r="AC601" s="54">
        <f>Table1[[#This Row],[Received by mail]]/Table1[[#This Row],[Ballots Returned]]</f>
        <v>0.42607986960065197</v>
      </c>
      <c r="AD601" s="54">
        <f>Table1[[#This Row],[ Received by Email or Fax]]/Table1[[#This Row],[Ballots Returned]]</f>
        <v>3.2599837000814997E-4</v>
      </c>
    </row>
    <row r="602" spans="1:30">
      <c r="A602" t="s">
        <v>103</v>
      </c>
      <c r="B602" s="19">
        <v>44775</v>
      </c>
      <c r="C602" s="8" t="s">
        <v>220</v>
      </c>
      <c r="D602" s="10">
        <v>2022</v>
      </c>
      <c r="E602" s="8">
        <v>125051</v>
      </c>
      <c r="F602" s="8">
        <v>11076</v>
      </c>
      <c r="G602" s="8">
        <v>115997</v>
      </c>
      <c r="H602" s="8">
        <v>126048</v>
      </c>
      <c r="I602" s="8">
        <v>49928</v>
      </c>
      <c r="J602" s="8">
        <v>49434</v>
      </c>
      <c r="K602" s="8">
        <v>0</v>
      </c>
      <c r="L602" s="8">
        <v>0</v>
      </c>
      <c r="M602" s="8">
        <v>494</v>
      </c>
      <c r="N602" s="8">
        <v>111</v>
      </c>
      <c r="O602" s="8">
        <v>88</v>
      </c>
      <c r="P602" s="8">
        <v>285</v>
      </c>
      <c r="Q602" s="45">
        <f t="shared" si="21"/>
        <v>5.7082198365646531E-3</v>
      </c>
      <c r="R602" s="45">
        <f>Table1[[#This Row],[Ballots Rejected - Late Postmark]]/Table1[[#This Row],[Ballots Rejected]]</f>
        <v>0.57692307692307687</v>
      </c>
      <c r="S602" s="8">
        <v>0</v>
      </c>
      <c r="T602" s="8">
        <v>10</v>
      </c>
      <c r="U602" s="8">
        <v>49804</v>
      </c>
      <c r="V602" s="8">
        <v>49315</v>
      </c>
      <c r="W602" s="8">
        <v>489</v>
      </c>
      <c r="X602" s="8">
        <v>124985</v>
      </c>
      <c r="Y602">
        <v>30741</v>
      </c>
      <c r="Z602">
        <v>19170</v>
      </c>
      <c r="AA602" s="8">
        <v>17</v>
      </c>
      <c r="AB602" s="54">
        <f>Table1[[#This Row],[ Received by dropbox]]/Table1[[#This Row],[Ballots Returned]]</f>
        <v>0.61570661752924216</v>
      </c>
      <c r="AC602" s="54">
        <f>Table1[[#This Row],[Received by mail]]/Table1[[#This Row],[Ballots Returned]]</f>
        <v>0.38395289216471717</v>
      </c>
      <c r="AD602" s="54">
        <f>Table1[[#This Row],[ Received by Email or Fax]]/Table1[[#This Row],[Ballots Returned]]</f>
        <v>3.4049030604069863E-4</v>
      </c>
    </row>
    <row r="603" spans="1:30">
      <c r="A603" t="s">
        <v>105</v>
      </c>
      <c r="B603" s="19">
        <v>44775</v>
      </c>
      <c r="C603" s="8" t="s">
        <v>220</v>
      </c>
      <c r="D603" s="10">
        <v>2022</v>
      </c>
      <c r="E603" s="8">
        <v>50624</v>
      </c>
      <c r="F603" s="8">
        <v>3654</v>
      </c>
      <c r="G603" s="8">
        <v>48992</v>
      </c>
      <c r="H603" s="8">
        <v>51980</v>
      </c>
      <c r="I603" s="8">
        <v>23762</v>
      </c>
      <c r="J603" s="8">
        <v>23413</v>
      </c>
      <c r="K603" s="8">
        <v>5</v>
      </c>
      <c r="L603" s="8">
        <v>5</v>
      </c>
      <c r="M603" s="8">
        <v>344</v>
      </c>
      <c r="N603" s="8">
        <v>96</v>
      </c>
      <c r="O603" s="8">
        <v>118</v>
      </c>
      <c r="P603" s="8">
        <v>126</v>
      </c>
      <c r="Q603" s="45">
        <f t="shared" si="21"/>
        <v>5.3025839575793279E-3</v>
      </c>
      <c r="R603" s="45">
        <f>Table1[[#This Row],[Ballots Rejected - Late Postmark]]/Table1[[#This Row],[Ballots Rejected]]</f>
        <v>0.36627906976744184</v>
      </c>
      <c r="S603" s="8">
        <v>0</v>
      </c>
      <c r="T603" s="8">
        <v>4</v>
      </c>
      <c r="U603" s="8">
        <v>23730</v>
      </c>
      <c r="V603" s="8">
        <v>23382</v>
      </c>
      <c r="W603" s="8">
        <v>343</v>
      </c>
      <c r="X603" s="8">
        <v>51570</v>
      </c>
      <c r="Y603">
        <v>15006</v>
      </c>
      <c r="Z603">
        <v>8736</v>
      </c>
      <c r="AA603" s="8">
        <v>20</v>
      </c>
      <c r="AB603" s="54">
        <f>Table1[[#This Row],[ Received by dropbox]]/Table1[[#This Row],[Ballots Returned]]</f>
        <v>0.63151249894789996</v>
      </c>
      <c r="AC603" s="54">
        <f>Table1[[#This Row],[Received by mail]]/Table1[[#This Row],[Ballots Returned]]</f>
        <v>0.36764582105883342</v>
      </c>
      <c r="AD603" s="54">
        <f>Table1[[#This Row],[ Received by Email or Fax]]/Table1[[#This Row],[Ballots Returned]]</f>
        <v>8.4167999326656005E-4</v>
      </c>
    </row>
    <row r="604" spans="1:30">
      <c r="A604" t="s">
        <v>107</v>
      </c>
      <c r="B604" s="19">
        <v>44775</v>
      </c>
      <c r="C604" s="8" t="s">
        <v>220</v>
      </c>
      <c r="D604" s="10">
        <v>2022</v>
      </c>
      <c r="E604" s="8">
        <v>57238</v>
      </c>
      <c r="F604" s="8">
        <v>3950</v>
      </c>
      <c r="G604" s="8">
        <v>55310</v>
      </c>
      <c r="H604" s="8">
        <v>58770</v>
      </c>
      <c r="I604" s="8">
        <v>29583</v>
      </c>
      <c r="J604" s="8">
        <v>29401</v>
      </c>
      <c r="K604" s="8">
        <v>0</v>
      </c>
      <c r="L604" s="8">
        <v>0</v>
      </c>
      <c r="M604" s="8">
        <v>182</v>
      </c>
      <c r="N604" s="8">
        <v>50</v>
      </c>
      <c r="O604" s="8">
        <v>102</v>
      </c>
      <c r="P604" s="8">
        <v>30</v>
      </c>
      <c r="Q604" s="45">
        <f t="shared" si="21"/>
        <v>1.0140959334753068E-3</v>
      </c>
      <c r="R604" s="45">
        <f>Table1[[#This Row],[Ballots Rejected - Late Postmark]]/Table1[[#This Row],[Ballots Rejected]]</f>
        <v>0.16483516483516483</v>
      </c>
      <c r="S604" s="8">
        <v>0</v>
      </c>
      <c r="T604" s="8">
        <v>0</v>
      </c>
      <c r="U604" s="8">
        <v>29511</v>
      </c>
      <c r="V604" s="8">
        <v>29330</v>
      </c>
      <c r="W604" s="8">
        <v>181</v>
      </c>
      <c r="X604" s="8">
        <v>57856</v>
      </c>
      <c r="Y604">
        <v>20472</v>
      </c>
      <c r="Z604">
        <v>9089</v>
      </c>
      <c r="AA604" s="8">
        <v>22</v>
      </c>
      <c r="AB604" s="54">
        <f>Table1[[#This Row],[ Received by dropbox]]/Table1[[#This Row],[Ballots Returned]]</f>
        <v>0.69201906500354937</v>
      </c>
      <c r="AC604" s="54">
        <f>Table1[[#This Row],[Received by mail]]/Table1[[#This Row],[Ballots Returned]]</f>
        <v>0.30723726464523543</v>
      </c>
      <c r="AD604" s="54">
        <f>Table1[[#This Row],[ Received by Email or Fax]]/Table1[[#This Row],[Ballots Returned]]</f>
        <v>7.4367035121522497E-4</v>
      </c>
    </row>
    <row r="605" spans="1:30">
      <c r="A605" t="s">
        <v>109</v>
      </c>
      <c r="B605" s="19">
        <v>44775</v>
      </c>
      <c r="C605" s="8" t="s">
        <v>220</v>
      </c>
      <c r="D605" s="10">
        <v>2022</v>
      </c>
      <c r="E605" s="8">
        <v>325231</v>
      </c>
      <c r="F605" s="8">
        <v>35289</v>
      </c>
      <c r="G605" s="8">
        <v>291964</v>
      </c>
      <c r="H605" s="8">
        <v>330986</v>
      </c>
      <c r="I605" s="8">
        <v>144734</v>
      </c>
      <c r="J605" s="8">
        <v>142034</v>
      </c>
      <c r="K605" s="8">
        <v>0</v>
      </c>
      <c r="L605" s="8">
        <v>0</v>
      </c>
      <c r="M605" s="8">
        <v>2700</v>
      </c>
      <c r="N605" s="8">
        <v>129</v>
      </c>
      <c r="O605" s="8">
        <v>1489</v>
      </c>
      <c r="P605" s="8">
        <v>1028</v>
      </c>
      <c r="Q605" s="45">
        <f t="shared" si="21"/>
        <v>7.1026849254494451E-3</v>
      </c>
      <c r="R605" s="45">
        <f>Table1[[#This Row],[Ballots Rejected - Late Postmark]]/Table1[[#This Row],[Ballots Rejected]]</f>
        <v>0.38074074074074077</v>
      </c>
      <c r="S605" s="8">
        <v>0</v>
      </c>
      <c r="T605" s="8">
        <v>54</v>
      </c>
      <c r="U605" s="8">
        <v>144184</v>
      </c>
      <c r="V605" s="8">
        <v>141499</v>
      </c>
      <c r="W605" s="8">
        <v>2685</v>
      </c>
      <c r="X605" s="8">
        <v>327152</v>
      </c>
      <c r="Y605">
        <v>75569</v>
      </c>
      <c r="Z605">
        <v>69024</v>
      </c>
      <c r="AA605" s="8">
        <v>141</v>
      </c>
      <c r="AB605" s="54">
        <f>Table1[[#This Row],[ Received by dropbox]]/Table1[[#This Row],[Ballots Returned]]</f>
        <v>0.52212334351292722</v>
      </c>
      <c r="AC605" s="54">
        <f>Table1[[#This Row],[Received by mail]]/Table1[[#This Row],[Ballots Returned]]</f>
        <v>0.47690245553912697</v>
      </c>
      <c r="AD605" s="54">
        <f>Table1[[#This Row],[ Received by Email or Fax]]/Table1[[#This Row],[Ballots Returned]]</f>
        <v>9.7420094794588698E-4</v>
      </c>
    </row>
    <row r="606" spans="1:30">
      <c r="A606" t="s">
        <v>111</v>
      </c>
      <c r="B606" s="19">
        <v>44775</v>
      </c>
      <c r="C606" s="8" t="s">
        <v>220</v>
      </c>
      <c r="D606" s="10">
        <v>2022</v>
      </c>
      <c r="E606" s="8">
        <v>2813</v>
      </c>
      <c r="F606" s="8">
        <v>220</v>
      </c>
      <c r="G606" s="8">
        <v>4615</v>
      </c>
      <c r="H606" s="8">
        <v>2887</v>
      </c>
      <c r="I606" s="8">
        <v>1559</v>
      </c>
      <c r="J606" s="8">
        <v>1542</v>
      </c>
      <c r="K606" s="8">
        <v>0</v>
      </c>
      <c r="L606" s="8">
        <v>0</v>
      </c>
      <c r="M606" s="8">
        <v>17</v>
      </c>
      <c r="N606" s="8">
        <v>0</v>
      </c>
      <c r="O606" s="8">
        <v>0</v>
      </c>
      <c r="P606" s="8">
        <v>17</v>
      </c>
      <c r="Q606" s="45">
        <f t="shared" si="21"/>
        <v>1.0904425914047467E-2</v>
      </c>
      <c r="R606" s="45">
        <f>Table1[[#This Row],[Ballots Rejected - Late Postmark]]/Table1[[#This Row],[Ballots Rejected]]</f>
        <v>1</v>
      </c>
      <c r="S606" s="8">
        <v>0</v>
      </c>
      <c r="T606" s="8">
        <v>0</v>
      </c>
      <c r="U606" s="8">
        <v>1556</v>
      </c>
      <c r="V606" s="8">
        <v>1539</v>
      </c>
      <c r="W606" s="8">
        <v>17</v>
      </c>
      <c r="X606" s="8">
        <v>2865</v>
      </c>
      <c r="Y606">
        <v>876</v>
      </c>
      <c r="Z606">
        <v>683</v>
      </c>
      <c r="AA606" s="8">
        <v>0</v>
      </c>
      <c r="AB606" s="54">
        <f>Table1[[#This Row],[ Received by dropbox]]/Table1[[#This Row],[Ballots Returned]]</f>
        <v>0.56189865298268116</v>
      </c>
      <c r="AC606" s="54">
        <f>Table1[[#This Row],[Received by mail]]/Table1[[#This Row],[Ballots Returned]]</f>
        <v>0.43810134701731879</v>
      </c>
      <c r="AD606" s="54">
        <f>Table1[[#This Row],[ Received by Email or Fax]]/Table1[[#This Row],[Ballots Returned]]</f>
        <v>0</v>
      </c>
    </row>
    <row r="607" spans="1:30">
      <c r="A607" t="s">
        <v>113</v>
      </c>
      <c r="B607" s="19">
        <v>44775</v>
      </c>
      <c r="C607" s="8" t="s">
        <v>220</v>
      </c>
      <c r="D607" s="10">
        <v>2022</v>
      </c>
      <c r="E607" s="8">
        <v>71301</v>
      </c>
      <c r="F607" s="8">
        <v>7074</v>
      </c>
      <c r="G607" s="8">
        <v>66249</v>
      </c>
      <c r="H607" s="8">
        <v>71890</v>
      </c>
      <c r="I607" s="8">
        <v>32178</v>
      </c>
      <c r="J607" s="8">
        <v>31781</v>
      </c>
      <c r="K607" s="8">
        <v>0</v>
      </c>
      <c r="L607" s="8">
        <v>0</v>
      </c>
      <c r="M607" s="8">
        <v>396</v>
      </c>
      <c r="N607" s="8">
        <v>32</v>
      </c>
      <c r="O607" s="8">
        <v>156</v>
      </c>
      <c r="P607" s="8">
        <v>206</v>
      </c>
      <c r="Q607" s="45">
        <f t="shared" si="21"/>
        <v>6.4018894897134686E-3</v>
      </c>
      <c r="R607" s="45">
        <f>Table1[[#This Row],[Ballots Rejected - Late Postmark]]/Table1[[#This Row],[Ballots Rejected]]</f>
        <v>0.52020202020202022</v>
      </c>
      <c r="S607" s="8">
        <v>0</v>
      </c>
      <c r="T607" s="8">
        <v>2</v>
      </c>
      <c r="U607" s="8">
        <v>32113</v>
      </c>
      <c r="V607" s="8">
        <v>31720</v>
      </c>
      <c r="W607" s="8">
        <v>392</v>
      </c>
      <c r="X607" s="8">
        <v>71163</v>
      </c>
      <c r="Y607">
        <v>21989</v>
      </c>
      <c r="Z607">
        <v>10162</v>
      </c>
      <c r="AA607" s="8">
        <v>27</v>
      </c>
      <c r="AB607" s="54">
        <f>Table1[[#This Row],[ Received by dropbox]]/Table1[[#This Row],[Ballots Returned]]</f>
        <v>0.68335508732674499</v>
      </c>
      <c r="AC607" s="54">
        <f>Table1[[#This Row],[Received by mail]]/Table1[[#This Row],[Ballots Returned]]</f>
        <v>0.31580583007023433</v>
      </c>
      <c r="AD607" s="54">
        <f>Table1[[#This Row],[ Received by Email or Fax]]/Table1[[#This Row],[Ballots Returned]]</f>
        <v>8.390826030206974E-4</v>
      </c>
    </row>
    <row r="608" spans="1:30">
      <c r="A608" t="s">
        <v>115</v>
      </c>
      <c r="B608" s="19">
        <v>44775</v>
      </c>
      <c r="C608" s="8" t="s">
        <v>220</v>
      </c>
      <c r="D608" s="10">
        <v>2022</v>
      </c>
      <c r="E608" s="8">
        <v>26054</v>
      </c>
      <c r="F608" s="8">
        <v>1889</v>
      </c>
      <c r="G608" s="8">
        <v>26187</v>
      </c>
      <c r="H608" s="8">
        <v>26459</v>
      </c>
      <c r="I608" s="8">
        <v>10822</v>
      </c>
      <c r="J608" s="8">
        <v>10767</v>
      </c>
      <c r="K608" s="8">
        <v>0</v>
      </c>
      <c r="L608" s="8">
        <v>0</v>
      </c>
      <c r="M608" s="8">
        <v>55</v>
      </c>
      <c r="N608" s="8">
        <v>9</v>
      </c>
      <c r="O608" s="8">
        <v>11</v>
      </c>
      <c r="P608" s="8">
        <v>34</v>
      </c>
      <c r="Q608" s="45">
        <f t="shared" si="21"/>
        <v>3.1417482905193124E-3</v>
      </c>
      <c r="R608" s="45">
        <f>Table1[[#This Row],[Ballots Rejected - Late Postmark]]/Table1[[#This Row],[Ballots Rejected]]</f>
        <v>0.61818181818181817</v>
      </c>
      <c r="S608" s="8">
        <v>0</v>
      </c>
      <c r="T608" s="8">
        <v>1</v>
      </c>
      <c r="U608" s="8">
        <v>10816</v>
      </c>
      <c r="V608" s="8">
        <v>10761</v>
      </c>
      <c r="W608" s="8">
        <v>55</v>
      </c>
      <c r="X608" s="8">
        <v>26278</v>
      </c>
      <c r="Y608">
        <v>6677</v>
      </c>
      <c r="Z608">
        <v>4141</v>
      </c>
      <c r="AA608" s="8">
        <v>4</v>
      </c>
      <c r="AB608" s="54">
        <f>Table1[[#This Row],[ Received by dropbox]]/Table1[[#This Row],[Ballots Returned]]</f>
        <v>0.6169839216411015</v>
      </c>
      <c r="AC608" s="54">
        <f>Table1[[#This Row],[Received by mail]]/Table1[[#This Row],[Ballots Returned]]</f>
        <v>0.38264646091295507</v>
      </c>
      <c r="AD608" s="54">
        <f>Table1[[#This Row],[ Received by Email or Fax]]/Table1[[#This Row],[Ballots Returned]]</f>
        <v>3.6961744594344855E-4</v>
      </c>
    </row>
    <row r="609" spans="1:30">
      <c r="A609" t="s">
        <v>117</v>
      </c>
      <c r="B609" s="19">
        <v>44775</v>
      </c>
      <c r="C609" s="8" t="s">
        <v>220</v>
      </c>
      <c r="D609" s="10">
        <v>2022</v>
      </c>
      <c r="E609" s="8">
        <v>5195</v>
      </c>
      <c r="F609" s="8">
        <v>409</v>
      </c>
      <c r="G609" s="8">
        <v>6808</v>
      </c>
      <c r="H609" s="8">
        <v>5243</v>
      </c>
      <c r="I609" s="8">
        <v>2529</v>
      </c>
      <c r="J609" s="8">
        <v>2488</v>
      </c>
      <c r="K609" s="8">
        <v>6</v>
      </c>
      <c r="L609" s="8">
        <v>0</v>
      </c>
      <c r="M609" s="8">
        <v>35</v>
      </c>
      <c r="N609" s="8">
        <v>7</v>
      </c>
      <c r="O609" s="8">
        <v>4</v>
      </c>
      <c r="P609" s="8">
        <v>24</v>
      </c>
      <c r="Q609" s="45">
        <f t="shared" si="21"/>
        <v>9.4899169632265724E-3</v>
      </c>
      <c r="R609" s="45">
        <f>Table1[[#This Row],[Ballots Rejected - Late Postmark]]/Table1[[#This Row],[Ballots Rejected]]</f>
        <v>0.68571428571428572</v>
      </c>
      <c r="S609" s="8">
        <v>0</v>
      </c>
      <c r="T609" s="8">
        <v>0</v>
      </c>
      <c r="U609" s="8">
        <v>2523</v>
      </c>
      <c r="V609" s="8">
        <v>2483</v>
      </c>
      <c r="W609" s="8">
        <v>34</v>
      </c>
      <c r="X609" s="8">
        <v>5204</v>
      </c>
      <c r="Y609">
        <v>808</v>
      </c>
      <c r="Z609">
        <v>1721</v>
      </c>
      <c r="AA609" s="8">
        <v>0</v>
      </c>
      <c r="AB609" s="54">
        <f>Table1[[#This Row],[ Received by dropbox]]/Table1[[#This Row],[Ballots Returned]]</f>
        <v>0.31949387109529459</v>
      </c>
      <c r="AC609" s="54">
        <f>Table1[[#This Row],[Received by mail]]/Table1[[#This Row],[Ballots Returned]]</f>
        <v>0.68050612890470541</v>
      </c>
      <c r="AD609" s="54">
        <f>Table1[[#This Row],[ Received by Email or Fax]]/Table1[[#This Row],[Ballots Returned]]</f>
        <v>0</v>
      </c>
    </row>
    <row r="610" spans="1:30">
      <c r="A610" t="s">
        <v>119</v>
      </c>
      <c r="B610" s="19">
        <v>44775</v>
      </c>
      <c r="C610" s="8" t="s">
        <v>220</v>
      </c>
      <c r="D610" s="10">
        <v>2022</v>
      </c>
      <c r="E610" s="8">
        <v>42659</v>
      </c>
      <c r="F610" s="8">
        <v>3845</v>
      </c>
      <c r="G610" s="8">
        <v>40836</v>
      </c>
      <c r="H610" s="8">
        <v>43309</v>
      </c>
      <c r="I610" s="8">
        <v>14182</v>
      </c>
      <c r="J610" s="8">
        <v>13955</v>
      </c>
      <c r="K610" s="8">
        <v>1</v>
      </c>
      <c r="L610" s="8">
        <v>1</v>
      </c>
      <c r="M610" s="8">
        <v>226</v>
      </c>
      <c r="N610" s="8">
        <v>50</v>
      </c>
      <c r="O610" s="8">
        <v>61</v>
      </c>
      <c r="P610" s="8">
        <v>99</v>
      </c>
      <c r="Q610" s="45">
        <f t="shared" si="21"/>
        <v>6.9806797348751937E-3</v>
      </c>
      <c r="R610" s="45">
        <f>Table1[[#This Row],[Ballots Rejected - Late Postmark]]/Table1[[#This Row],[Ballots Rejected]]</f>
        <v>0.43805309734513276</v>
      </c>
      <c r="S610" s="8">
        <v>0</v>
      </c>
      <c r="T610" s="8">
        <v>16</v>
      </c>
      <c r="U610" s="8">
        <v>14138</v>
      </c>
      <c r="V610" s="8">
        <v>13911</v>
      </c>
      <c r="W610" s="8">
        <v>226</v>
      </c>
      <c r="X610" s="8">
        <v>42878</v>
      </c>
      <c r="Y610">
        <v>8059</v>
      </c>
      <c r="Z610">
        <v>6114</v>
      </c>
      <c r="AA610" s="8">
        <v>9</v>
      </c>
      <c r="AB610" s="54">
        <f>Table1[[#This Row],[ Received by dropbox]]/Table1[[#This Row],[Ballots Returned]]</f>
        <v>0.56825553518544636</v>
      </c>
      <c r="AC610" s="54">
        <f>Table1[[#This Row],[Received by mail]]/Table1[[#This Row],[Ballots Returned]]</f>
        <v>0.43110985756592862</v>
      </c>
      <c r="AD610" s="54">
        <f>Table1[[#This Row],[ Received by Email or Fax]]/Table1[[#This Row],[Ballots Returned]]</f>
        <v>6.3460724862501763E-4</v>
      </c>
    </row>
    <row r="611" spans="1:30">
      <c r="A611" t="s">
        <v>121</v>
      </c>
      <c r="B611" s="19">
        <v>44775</v>
      </c>
      <c r="C611" s="8" t="s">
        <v>220</v>
      </c>
      <c r="D611" s="10">
        <v>2022</v>
      </c>
      <c r="E611" s="8">
        <v>1702</v>
      </c>
      <c r="F611" s="8">
        <v>164</v>
      </c>
      <c r="G611" s="8">
        <v>3560</v>
      </c>
      <c r="H611" s="8">
        <v>1717</v>
      </c>
      <c r="I611" s="8">
        <v>976</v>
      </c>
      <c r="J611" s="8">
        <v>958</v>
      </c>
      <c r="K611" s="8">
        <v>0</v>
      </c>
      <c r="L611" s="8">
        <v>0</v>
      </c>
      <c r="M611" s="8">
        <v>18</v>
      </c>
      <c r="N611" s="8">
        <v>2</v>
      </c>
      <c r="O611" s="8">
        <v>10</v>
      </c>
      <c r="P611" s="8">
        <v>1</v>
      </c>
      <c r="Q611" s="45">
        <f t="shared" si="21"/>
        <v>1.0245901639344263E-3</v>
      </c>
      <c r="R611" s="45">
        <f>Table1[[#This Row],[Ballots Rejected - Late Postmark]]/Table1[[#This Row],[Ballots Rejected]]</f>
        <v>5.5555555555555552E-2</v>
      </c>
      <c r="S611" s="8">
        <v>0</v>
      </c>
      <c r="T611" s="8">
        <v>5</v>
      </c>
      <c r="U611" s="8">
        <v>973</v>
      </c>
      <c r="V611" s="8">
        <v>955</v>
      </c>
      <c r="W611" s="8">
        <v>18</v>
      </c>
      <c r="X611" s="8">
        <v>1704</v>
      </c>
      <c r="Y611">
        <v>615</v>
      </c>
      <c r="Z611">
        <v>361</v>
      </c>
      <c r="AA611" s="8">
        <v>0</v>
      </c>
      <c r="AB611" s="54">
        <f>Table1[[#This Row],[ Received by dropbox]]/Table1[[#This Row],[Ballots Returned]]</f>
        <v>0.63012295081967218</v>
      </c>
      <c r="AC611" s="54">
        <f>Table1[[#This Row],[Received by mail]]/Table1[[#This Row],[Ballots Returned]]</f>
        <v>0.36987704918032788</v>
      </c>
      <c r="AD611" s="54">
        <f>Table1[[#This Row],[ Received by Email or Fax]]/Table1[[#This Row],[Ballots Returned]]</f>
        <v>0</v>
      </c>
    </row>
    <row r="612" spans="1:30">
      <c r="A612" t="s">
        <v>123</v>
      </c>
      <c r="B612" s="19">
        <v>44775</v>
      </c>
      <c r="C612" s="8" t="s">
        <v>220</v>
      </c>
      <c r="D612" s="10">
        <v>2022</v>
      </c>
      <c r="E612" s="8">
        <v>47520</v>
      </c>
      <c r="F612" s="8">
        <v>4369</v>
      </c>
      <c r="G612" s="8">
        <v>45173</v>
      </c>
      <c r="H612" s="8">
        <v>48147</v>
      </c>
      <c r="I612" s="8">
        <v>18735</v>
      </c>
      <c r="J612" s="8">
        <v>18462</v>
      </c>
      <c r="K612" s="8">
        <v>18</v>
      </c>
      <c r="L612" s="8">
        <v>0</v>
      </c>
      <c r="M612" s="8">
        <v>255</v>
      </c>
      <c r="N612" s="8">
        <v>21</v>
      </c>
      <c r="O612" s="8">
        <v>88</v>
      </c>
      <c r="P612" s="8">
        <v>145</v>
      </c>
      <c r="Q612" s="45">
        <f t="shared" si="21"/>
        <v>7.7395249532959702E-3</v>
      </c>
      <c r="R612" s="45">
        <f>Table1[[#This Row],[Ballots Rejected - Late Postmark]]/Table1[[#This Row],[Ballots Rejected]]</f>
        <v>0.56862745098039214</v>
      </c>
      <c r="S612" s="8">
        <v>0</v>
      </c>
      <c r="T612" s="8">
        <v>1</v>
      </c>
      <c r="U612" s="8">
        <v>18693</v>
      </c>
      <c r="V612" s="8">
        <v>18420</v>
      </c>
      <c r="W612" s="8">
        <v>255</v>
      </c>
      <c r="X612" s="8">
        <v>47798</v>
      </c>
      <c r="Y612">
        <v>8886</v>
      </c>
      <c r="Z612">
        <v>9843</v>
      </c>
      <c r="AA612" s="8">
        <v>6</v>
      </c>
      <c r="AB612" s="54">
        <f>Table1[[#This Row],[ Received by dropbox]]/Table1[[#This Row],[Ballots Returned]]</f>
        <v>0.47429943955164133</v>
      </c>
      <c r="AC612" s="54">
        <f>Table1[[#This Row],[Received by mail]]/Table1[[#This Row],[Ballots Returned]]</f>
        <v>0.52538030424339477</v>
      </c>
      <c r="AD612" s="54">
        <f>Table1[[#This Row],[ Received by Email or Fax]]/Table1[[#This Row],[Ballots Returned]]</f>
        <v>3.2025620496397119E-4</v>
      </c>
    </row>
    <row r="613" spans="1:30">
      <c r="A613" t="s">
        <v>125</v>
      </c>
      <c r="B613" s="19">
        <v>44775</v>
      </c>
      <c r="C613" s="8" t="s">
        <v>220</v>
      </c>
      <c r="D613" s="10">
        <v>2022</v>
      </c>
      <c r="E613" s="8">
        <v>48488</v>
      </c>
      <c r="F613" s="8">
        <v>3879</v>
      </c>
      <c r="G613" s="8">
        <v>46631</v>
      </c>
      <c r="H613" s="8">
        <v>49381</v>
      </c>
      <c r="I613" s="8">
        <v>20205</v>
      </c>
      <c r="J613" s="8">
        <v>19950</v>
      </c>
      <c r="K613" s="8">
        <v>37</v>
      </c>
      <c r="L613" s="8">
        <v>0</v>
      </c>
      <c r="M613" s="8">
        <v>218</v>
      </c>
      <c r="N613" s="8">
        <v>39</v>
      </c>
      <c r="O613" s="8">
        <v>33</v>
      </c>
      <c r="P613" s="8">
        <v>144</v>
      </c>
      <c r="Q613" s="45">
        <f t="shared" si="21"/>
        <v>7.1269487750556795E-3</v>
      </c>
      <c r="R613" s="45">
        <f>Table1[[#This Row],[Ballots Rejected - Late Postmark]]/Table1[[#This Row],[Ballots Rejected]]</f>
        <v>0.66055045871559637</v>
      </c>
      <c r="S613" s="8">
        <v>0</v>
      </c>
      <c r="T613" s="8">
        <v>2</v>
      </c>
      <c r="U613" s="8">
        <v>20179</v>
      </c>
      <c r="V613" s="8">
        <v>19925</v>
      </c>
      <c r="W613" s="8">
        <v>217</v>
      </c>
      <c r="X613" s="8">
        <v>49184</v>
      </c>
      <c r="Y613">
        <v>9618</v>
      </c>
      <c r="Z613">
        <v>10578</v>
      </c>
      <c r="AA613" s="8">
        <v>9</v>
      </c>
      <c r="AB613" s="54">
        <f>Table1[[#This Row],[ Received by dropbox]]/Table1[[#This Row],[Ballots Returned]]</f>
        <v>0.47602078693392724</v>
      </c>
      <c r="AC613" s="54">
        <f>Table1[[#This Row],[Received by mail]]/Table1[[#This Row],[Ballots Returned]]</f>
        <v>0.52353377876763174</v>
      </c>
      <c r="AD613" s="54">
        <f>Table1[[#This Row],[ Received by Email or Fax]]/Table1[[#This Row],[Ballots Returned]]</f>
        <v>4.4543429844097997E-4</v>
      </c>
    </row>
    <row r="614" spans="1:30">
      <c r="A614" t="s">
        <v>127</v>
      </c>
      <c r="B614" s="19">
        <v>44775</v>
      </c>
      <c r="C614" s="8" t="s">
        <v>220</v>
      </c>
      <c r="D614" s="10">
        <v>2022</v>
      </c>
      <c r="E614" s="8">
        <v>61069</v>
      </c>
      <c r="F614" s="8">
        <v>6919</v>
      </c>
      <c r="G614" s="8">
        <v>56172</v>
      </c>
      <c r="H614" s="8">
        <v>61786</v>
      </c>
      <c r="I614" s="8">
        <v>32172</v>
      </c>
      <c r="J614" s="8">
        <v>31793</v>
      </c>
      <c r="K614" s="8">
        <v>84</v>
      </c>
      <c r="L614" s="8">
        <v>0</v>
      </c>
      <c r="M614" s="8">
        <v>295</v>
      </c>
      <c r="N614" s="8">
        <v>54</v>
      </c>
      <c r="O614" s="8">
        <v>95</v>
      </c>
      <c r="P614" s="8">
        <v>135</v>
      </c>
      <c r="Q614" s="45">
        <f t="shared" si="21"/>
        <v>4.1961954494591572E-3</v>
      </c>
      <c r="R614" s="45">
        <f>Table1[[#This Row],[Ballots Rejected - Late Postmark]]/Table1[[#This Row],[Ballots Rejected]]</f>
        <v>0.4576271186440678</v>
      </c>
      <c r="S614" s="8">
        <v>0</v>
      </c>
      <c r="T614" s="8">
        <v>11</v>
      </c>
      <c r="U614" s="8">
        <v>31598</v>
      </c>
      <c r="V614" s="8">
        <v>31227</v>
      </c>
      <c r="W614" s="8">
        <v>287</v>
      </c>
      <c r="X614" s="8">
        <v>57227</v>
      </c>
      <c r="Y614">
        <v>19638</v>
      </c>
      <c r="Z614">
        <v>12476</v>
      </c>
      <c r="AA614" s="8">
        <v>58</v>
      </c>
      <c r="AB614" s="54">
        <f>Table1[[#This Row],[ Received by dropbox]]/Table1[[#This Row],[Ballots Returned]]</f>
        <v>0.61040656471465871</v>
      </c>
      <c r="AC614" s="54">
        <f>Table1[[#This Row],[Received by mail]]/Table1[[#This Row],[Ballots Returned]]</f>
        <v>0.38779062538853659</v>
      </c>
      <c r="AD614" s="54">
        <f>Table1[[#This Row],[ Received by Email or Fax]]/Table1[[#This Row],[Ballots Returned]]</f>
        <v>1.8028098968046748E-3</v>
      </c>
    </row>
    <row r="615" spans="1:30">
      <c r="A615" t="s">
        <v>129</v>
      </c>
      <c r="B615" s="19">
        <v>44775</v>
      </c>
      <c r="C615" s="8" t="s">
        <v>220</v>
      </c>
      <c r="D615" s="10">
        <v>2022</v>
      </c>
      <c r="E615" s="8">
        <v>27410</v>
      </c>
      <c r="F615" s="8">
        <v>2062</v>
      </c>
      <c r="G615" s="8">
        <v>27370</v>
      </c>
      <c r="H615" s="8">
        <v>28093</v>
      </c>
      <c r="I615" s="8">
        <v>15877</v>
      </c>
      <c r="J615" s="8">
        <v>15689</v>
      </c>
      <c r="K615" s="8">
        <v>3</v>
      </c>
      <c r="L615" s="8">
        <v>0</v>
      </c>
      <c r="M615" s="8">
        <v>185</v>
      </c>
      <c r="N615" s="8">
        <v>44</v>
      </c>
      <c r="O615" s="8">
        <v>39</v>
      </c>
      <c r="P615" s="8">
        <v>101</v>
      </c>
      <c r="Q615" s="45">
        <f t="shared" si="21"/>
        <v>6.3614032877747683E-3</v>
      </c>
      <c r="R615" s="45">
        <f>Table1[[#This Row],[Ballots Rejected - Late Postmark]]/Table1[[#This Row],[Ballots Rejected]]</f>
        <v>0.54594594594594592</v>
      </c>
      <c r="S615" s="8">
        <v>0</v>
      </c>
      <c r="T615" s="8">
        <v>1</v>
      </c>
      <c r="U615" s="8">
        <v>15844</v>
      </c>
      <c r="V615" s="8">
        <v>15656</v>
      </c>
      <c r="W615" s="8">
        <v>185</v>
      </c>
      <c r="X615" s="8">
        <v>27591</v>
      </c>
      <c r="Y615">
        <v>6746</v>
      </c>
      <c r="Z615">
        <v>9111</v>
      </c>
      <c r="AA615" s="8">
        <v>20</v>
      </c>
      <c r="AB615" s="54">
        <f>Table1[[#This Row],[ Received by dropbox]]/Table1[[#This Row],[Ballots Returned]]</f>
        <v>0.42489135227058006</v>
      </c>
      <c r="AC615" s="54">
        <f>Table1[[#This Row],[Received by mail]]/Table1[[#This Row],[Ballots Returned]]</f>
        <v>0.57384896391005857</v>
      </c>
      <c r="AD615" s="54">
        <f>Table1[[#This Row],[ Received by Email or Fax]]/Table1[[#This Row],[Ballots Returned]]</f>
        <v>1.2596838193613402E-3</v>
      </c>
    </row>
    <row r="616" spans="1:30">
      <c r="A616" t="s">
        <v>131</v>
      </c>
      <c r="B616" s="19">
        <v>44775</v>
      </c>
      <c r="C616" s="8" t="s">
        <v>220</v>
      </c>
      <c r="D616" s="10">
        <v>2022</v>
      </c>
      <c r="E616" s="8">
        <v>1396280</v>
      </c>
      <c r="F616" s="8">
        <v>111266</v>
      </c>
      <c r="G616" s="8">
        <v>1287036</v>
      </c>
      <c r="H616" s="8">
        <v>1424321</v>
      </c>
      <c r="I616" s="8">
        <v>547562</v>
      </c>
      <c r="J616" s="8">
        <v>538144</v>
      </c>
      <c r="K616" s="8">
        <v>0</v>
      </c>
      <c r="L616" s="8">
        <v>0</v>
      </c>
      <c r="M616" s="8">
        <v>9418</v>
      </c>
      <c r="N616" s="8">
        <v>1122</v>
      </c>
      <c r="O616" s="8">
        <v>3524</v>
      </c>
      <c r="P616" s="8">
        <v>4733</v>
      </c>
      <c r="Q616" s="45">
        <f t="shared" si="21"/>
        <v>8.6437700205638807E-3</v>
      </c>
      <c r="R616" s="45">
        <f>Table1[[#This Row],[Ballots Rejected - Late Postmark]]/Table1[[#This Row],[Ballots Rejected]]</f>
        <v>0.50254831174346992</v>
      </c>
      <c r="S616" s="8">
        <v>0</v>
      </c>
      <c r="T616" s="8">
        <v>39</v>
      </c>
      <c r="U616" s="8">
        <v>543064</v>
      </c>
      <c r="V616" s="8">
        <v>533731</v>
      </c>
      <c r="W616" s="8">
        <v>9333</v>
      </c>
      <c r="X616" s="8">
        <v>1393079</v>
      </c>
      <c r="Y616">
        <v>285254</v>
      </c>
      <c r="Z616">
        <v>260520</v>
      </c>
      <c r="AA616" s="8">
        <v>1788</v>
      </c>
      <c r="AB616" s="54">
        <f>Table1[[#This Row],[ Received by dropbox]]/Table1[[#This Row],[Ballots Returned]]</f>
        <v>0.52095287839550586</v>
      </c>
      <c r="AC616" s="54">
        <f>Table1[[#This Row],[Received by mail]]/Table1[[#This Row],[Ballots Returned]]</f>
        <v>0.47578173795844125</v>
      </c>
      <c r="AD616" s="54">
        <f>Table1[[#This Row],[ Received by Email or Fax]]/Table1[[#This Row],[Ballots Returned]]</f>
        <v>3.2653836460528672E-3</v>
      </c>
    </row>
    <row r="617" spans="1:30">
      <c r="A617" t="s">
        <v>133</v>
      </c>
      <c r="B617" s="19">
        <v>44775</v>
      </c>
      <c r="C617" s="8" t="s">
        <v>220</v>
      </c>
      <c r="D617" s="10">
        <v>2022</v>
      </c>
      <c r="E617" s="8">
        <v>185631</v>
      </c>
      <c r="F617" s="8">
        <v>19508</v>
      </c>
      <c r="G617" s="8">
        <v>168145</v>
      </c>
      <c r="H617" s="8">
        <v>189945</v>
      </c>
      <c r="I617" s="8">
        <v>82676</v>
      </c>
      <c r="J617" s="8">
        <v>81632</v>
      </c>
      <c r="K617" s="8">
        <v>193</v>
      </c>
      <c r="L617" s="8">
        <v>0</v>
      </c>
      <c r="M617" s="8">
        <v>851</v>
      </c>
      <c r="N617" s="8">
        <v>67</v>
      </c>
      <c r="O617" s="8">
        <v>300</v>
      </c>
      <c r="P617" s="8">
        <v>458</v>
      </c>
      <c r="Q617" s="45">
        <f t="shared" si="21"/>
        <v>5.5396971309690842E-3</v>
      </c>
      <c r="R617" s="45">
        <f>Table1[[#This Row],[Ballots Rejected - Late Postmark]]/Table1[[#This Row],[Ballots Rejected]]</f>
        <v>0.53819036427732081</v>
      </c>
      <c r="S617" s="8">
        <v>0</v>
      </c>
      <c r="T617" s="8">
        <v>26</v>
      </c>
      <c r="U617" s="8">
        <v>81699</v>
      </c>
      <c r="V617" s="8">
        <v>80668</v>
      </c>
      <c r="W617" s="8">
        <v>838</v>
      </c>
      <c r="X617" s="8">
        <v>178541</v>
      </c>
      <c r="Y617">
        <v>48489</v>
      </c>
      <c r="Z617">
        <v>33987</v>
      </c>
      <c r="AA617" s="8">
        <v>200</v>
      </c>
      <c r="AB617" s="54">
        <f>Table1[[#This Row],[ Received by dropbox]]/Table1[[#This Row],[Ballots Returned]]</f>
        <v>0.58649426677633165</v>
      </c>
      <c r="AC617" s="54">
        <f>Table1[[#This Row],[Received by mail]]/Table1[[#This Row],[Ballots Returned]]</f>
        <v>0.4110866515070879</v>
      </c>
      <c r="AD617" s="54">
        <f>Table1[[#This Row],[ Received by Email or Fax]]/Table1[[#This Row],[Ballots Returned]]</f>
        <v>2.4190817165803862E-3</v>
      </c>
    </row>
    <row r="618" spans="1:30">
      <c r="A618" t="s">
        <v>135</v>
      </c>
      <c r="B618" s="19">
        <v>44775</v>
      </c>
      <c r="C618" s="8" t="s">
        <v>220</v>
      </c>
      <c r="D618" s="10">
        <v>2022</v>
      </c>
      <c r="E618" s="8">
        <v>29604</v>
      </c>
      <c r="F618" s="8">
        <v>3406</v>
      </c>
      <c r="G618" s="8">
        <v>28220</v>
      </c>
      <c r="H618" s="8">
        <v>30168</v>
      </c>
      <c r="I618" s="8">
        <v>13006</v>
      </c>
      <c r="J618" s="8">
        <v>12776</v>
      </c>
      <c r="K618" s="8">
        <v>3</v>
      </c>
      <c r="L618" s="8">
        <v>3</v>
      </c>
      <c r="M618" s="8">
        <v>228</v>
      </c>
      <c r="N618" s="8">
        <v>91</v>
      </c>
      <c r="O618" s="8">
        <v>59</v>
      </c>
      <c r="P618" s="8">
        <v>74</v>
      </c>
      <c r="Q618" s="45">
        <f t="shared" si="21"/>
        <v>5.6896816853759802E-3</v>
      </c>
      <c r="R618" s="45">
        <f>Table1[[#This Row],[Ballots Rejected - Late Postmark]]/Table1[[#This Row],[Ballots Rejected]]</f>
        <v>0.32456140350877194</v>
      </c>
      <c r="S618" s="8">
        <v>0</v>
      </c>
      <c r="T618" s="8">
        <v>4</v>
      </c>
      <c r="U618" s="8">
        <v>12988</v>
      </c>
      <c r="V618" s="8">
        <v>12758</v>
      </c>
      <c r="W618" s="8">
        <v>228</v>
      </c>
      <c r="X618" s="8">
        <v>29921</v>
      </c>
      <c r="Y618">
        <v>8574</v>
      </c>
      <c r="Z618">
        <v>4420</v>
      </c>
      <c r="AA618" s="8">
        <v>12</v>
      </c>
      <c r="AB618" s="54">
        <f>Table1[[#This Row],[ Received by dropbox]]/Table1[[#This Row],[Ballots Returned]]</f>
        <v>0.65923419960018448</v>
      </c>
      <c r="AC618" s="54">
        <f>Table1[[#This Row],[Received by mail]]/Table1[[#This Row],[Ballots Returned]]</f>
        <v>0.33984314931570042</v>
      </c>
      <c r="AD618" s="54">
        <f>Table1[[#This Row],[ Received by Email or Fax]]/Table1[[#This Row],[Ballots Returned]]</f>
        <v>9.2265108411502378E-4</v>
      </c>
    </row>
    <row r="619" spans="1:30">
      <c r="A619" t="s">
        <v>137</v>
      </c>
      <c r="B619" s="19">
        <v>44775</v>
      </c>
      <c r="C619" s="8" t="s">
        <v>220</v>
      </c>
      <c r="D619" s="10">
        <v>2022</v>
      </c>
      <c r="E619" s="8">
        <v>16046</v>
      </c>
      <c r="F619" s="8">
        <v>1443</v>
      </c>
      <c r="G619" s="8">
        <v>16625</v>
      </c>
      <c r="H619" s="8">
        <v>16312</v>
      </c>
      <c r="I619" s="8">
        <v>8420</v>
      </c>
      <c r="J619" s="8">
        <v>8321</v>
      </c>
      <c r="K619" s="8">
        <v>8</v>
      </c>
      <c r="L619" s="8">
        <v>1</v>
      </c>
      <c r="M619" s="8">
        <v>91</v>
      </c>
      <c r="N619" s="8">
        <v>13</v>
      </c>
      <c r="O619" s="8">
        <v>25</v>
      </c>
      <c r="P619" s="8">
        <v>44</v>
      </c>
      <c r="Q619" s="45">
        <f t="shared" si="21"/>
        <v>5.2256532066508312E-3</v>
      </c>
      <c r="R619" s="45">
        <f>Table1[[#This Row],[Ballots Rejected - Late Postmark]]/Table1[[#This Row],[Ballots Rejected]]</f>
        <v>0.48351648351648352</v>
      </c>
      <c r="S619" s="8">
        <v>0</v>
      </c>
      <c r="T619" s="8">
        <v>9</v>
      </c>
      <c r="U619" s="8">
        <v>8402</v>
      </c>
      <c r="V619" s="8">
        <v>8303</v>
      </c>
      <c r="W619" s="8">
        <v>91</v>
      </c>
      <c r="X619" s="8">
        <v>16129</v>
      </c>
      <c r="Y619">
        <v>6149</v>
      </c>
      <c r="Z619">
        <v>2266</v>
      </c>
      <c r="AA619" s="8">
        <v>5</v>
      </c>
      <c r="AB619" s="54">
        <f>Table1[[#This Row],[ Received by dropbox]]/Table1[[#This Row],[Ballots Returned]]</f>
        <v>0.73028503562945368</v>
      </c>
      <c r="AC619" s="54">
        <f>Table1[[#This Row],[Received by mail]]/Table1[[#This Row],[Ballots Returned]]</f>
        <v>0.26912114014251781</v>
      </c>
      <c r="AD619" s="54">
        <f>Table1[[#This Row],[ Received by Email or Fax]]/Table1[[#This Row],[Ballots Returned]]</f>
        <v>5.9382422802850359E-4</v>
      </c>
    </row>
    <row r="620" spans="1:30">
      <c r="A620" t="s">
        <v>139</v>
      </c>
      <c r="B620" s="19">
        <v>44775</v>
      </c>
      <c r="C620" s="8" t="s">
        <v>220</v>
      </c>
      <c r="D620" s="10">
        <v>2022</v>
      </c>
      <c r="E620" s="8">
        <v>54356</v>
      </c>
      <c r="F620" s="8">
        <v>4538</v>
      </c>
      <c r="G620" s="8">
        <v>51840</v>
      </c>
      <c r="H620" s="8">
        <v>54830</v>
      </c>
      <c r="I620" s="8">
        <v>25153</v>
      </c>
      <c r="J620" s="8">
        <v>24744</v>
      </c>
      <c r="K620" s="8">
        <v>0</v>
      </c>
      <c r="L620" s="8">
        <v>0</v>
      </c>
      <c r="M620" s="8">
        <v>409</v>
      </c>
      <c r="N620" s="8">
        <v>50</v>
      </c>
      <c r="O620" s="8">
        <v>143</v>
      </c>
      <c r="P620" s="8">
        <v>216</v>
      </c>
      <c r="Q620" s="45">
        <f t="shared" si="21"/>
        <v>8.5874448375939244E-3</v>
      </c>
      <c r="R620" s="45">
        <f>Table1[[#This Row],[Ballots Rejected - Late Postmark]]/Table1[[#This Row],[Ballots Rejected]]</f>
        <v>0.52811735941320292</v>
      </c>
      <c r="S620" s="8">
        <v>0</v>
      </c>
      <c r="T620" s="8">
        <v>0</v>
      </c>
      <c r="U620" s="8">
        <v>25079</v>
      </c>
      <c r="V620" s="8">
        <v>24672</v>
      </c>
      <c r="W620" s="8">
        <v>407</v>
      </c>
      <c r="X620" s="8">
        <v>54250</v>
      </c>
      <c r="Y620">
        <v>12700</v>
      </c>
      <c r="Z620">
        <v>12441</v>
      </c>
      <c r="AA620" s="8">
        <v>12</v>
      </c>
      <c r="AB620" s="54">
        <f>Table1[[#This Row],[ Received by dropbox]]/Table1[[#This Row],[Ballots Returned]]</f>
        <v>0.5049099510992725</v>
      </c>
      <c r="AC620" s="54">
        <f>Table1[[#This Row],[Received by mail]]/Table1[[#This Row],[Ballots Returned]]</f>
        <v>0.49461296863197235</v>
      </c>
      <c r="AD620" s="54">
        <f>Table1[[#This Row],[ Received by Email or Fax]]/Table1[[#This Row],[Ballots Returned]]</f>
        <v>4.7708026875521806E-4</v>
      </c>
    </row>
    <row r="621" spans="1:30">
      <c r="A621" t="s">
        <v>141</v>
      </c>
      <c r="B621" s="19">
        <v>44775</v>
      </c>
      <c r="C621" s="8" t="s">
        <v>220</v>
      </c>
      <c r="D621" s="10">
        <v>2022</v>
      </c>
      <c r="E621" s="8">
        <v>8231</v>
      </c>
      <c r="F621" s="8">
        <v>496</v>
      </c>
      <c r="G621" s="8">
        <v>9757</v>
      </c>
      <c r="H621" s="8">
        <v>8315</v>
      </c>
      <c r="I621" s="8">
        <v>4800</v>
      </c>
      <c r="J621" s="8">
        <v>4725</v>
      </c>
      <c r="K621" s="8">
        <v>4</v>
      </c>
      <c r="L621" s="8">
        <v>0</v>
      </c>
      <c r="M621" s="8">
        <v>71</v>
      </c>
      <c r="N621" s="8">
        <v>9</v>
      </c>
      <c r="O621" s="8">
        <v>26</v>
      </c>
      <c r="P621" s="8">
        <v>34</v>
      </c>
      <c r="Q621" s="45">
        <f t="shared" ref="Q621:Q639" si="22">P621/I621</f>
        <v>7.083333333333333E-3</v>
      </c>
      <c r="R621" s="45">
        <f>Table1[[#This Row],[Ballots Rejected - Late Postmark]]/Table1[[#This Row],[Ballots Rejected]]</f>
        <v>0.47887323943661969</v>
      </c>
      <c r="S621" s="8">
        <v>0</v>
      </c>
      <c r="T621" s="8">
        <v>2</v>
      </c>
      <c r="U621" s="8">
        <v>4786</v>
      </c>
      <c r="V621" s="8">
        <v>4711</v>
      </c>
      <c r="W621" s="8">
        <v>71</v>
      </c>
      <c r="X621" s="8">
        <v>8225</v>
      </c>
      <c r="Y621">
        <v>1198</v>
      </c>
      <c r="Z621">
        <v>3602</v>
      </c>
      <c r="AA621" s="8">
        <v>0</v>
      </c>
      <c r="AB621" s="54">
        <f>Table1[[#This Row],[ Received by dropbox]]/Table1[[#This Row],[Ballots Returned]]</f>
        <v>0.24958333333333332</v>
      </c>
      <c r="AC621" s="54">
        <f>Table1[[#This Row],[Received by mail]]/Table1[[#This Row],[Ballots Returned]]</f>
        <v>0.75041666666666662</v>
      </c>
      <c r="AD621" s="54">
        <f>Table1[[#This Row],[ Received by Email or Fax]]/Table1[[#This Row],[Ballots Returned]]</f>
        <v>0</v>
      </c>
    </row>
    <row r="622" spans="1:30">
      <c r="A622" t="s">
        <v>143</v>
      </c>
      <c r="B622" s="19">
        <v>44775</v>
      </c>
      <c r="C622" s="8" t="s">
        <v>220</v>
      </c>
      <c r="D622" s="10">
        <v>2022</v>
      </c>
      <c r="E622" s="8">
        <v>43369</v>
      </c>
      <c r="F622" s="8">
        <v>4636</v>
      </c>
      <c r="G622" s="8">
        <v>40755</v>
      </c>
      <c r="H622" s="8">
        <v>43831</v>
      </c>
      <c r="I622" s="8">
        <v>20657</v>
      </c>
      <c r="J622" s="8">
        <v>20413</v>
      </c>
      <c r="K622" s="8">
        <v>53</v>
      </c>
      <c r="L622" s="8">
        <v>0</v>
      </c>
      <c r="M622" s="8">
        <v>191</v>
      </c>
      <c r="N622" s="8">
        <v>18</v>
      </c>
      <c r="O622" s="8">
        <v>55</v>
      </c>
      <c r="P622" s="8">
        <v>107</v>
      </c>
      <c r="Q622" s="45">
        <f t="shared" si="22"/>
        <v>5.1798421842474702E-3</v>
      </c>
      <c r="R622" s="45">
        <f>Table1[[#This Row],[Ballots Rejected - Late Postmark]]/Table1[[#This Row],[Ballots Rejected]]</f>
        <v>0.56020942408376961</v>
      </c>
      <c r="S622" s="8">
        <v>0</v>
      </c>
      <c r="T622" s="8">
        <v>11</v>
      </c>
      <c r="U622" s="8">
        <v>20574</v>
      </c>
      <c r="V622" s="8">
        <v>20330</v>
      </c>
      <c r="W622" s="8">
        <v>191</v>
      </c>
      <c r="X622" s="8">
        <v>43189</v>
      </c>
      <c r="Y622">
        <v>11944</v>
      </c>
      <c r="Z622">
        <v>8701</v>
      </c>
      <c r="AA622" s="8">
        <v>12</v>
      </c>
      <c r="AB622" s="54">
        <f>Table1[[#This Row],[ Received by dropbox]]/Table1[[#This Row],[Ballots Returned]]</f>
        <v>0.57820593503412887</v>
      </c>
      <c r="AC622" s="54">
        <f>Table1[[#This Row],[Received by mail]]/Table1[[#This Row],[Ballots Returned]]</f>
        <v>0.42121314808539478</v>
      </c>
      <c r="AD622" s="54">
        <f>Table1[[#This Row],[ Received by Email or Fax]]/Table1[[#This Row],[Ballots Returned]]</f>
        <v>5.8091688047635188E-4</v>
      </c>
    </row>
    <row r="623" spans="1:30">
      <c r="A623" t="s">
        <v>145</v>
      </c>
      <c r="B623" s="19">
        <v>44775</v>
      </c>
      <c r="C623" s="8" t="s">
        <v>220</v>
      </c>
      <c r="D623" s="10">
        <v>2022</v>
      </c>
      <c r="E623" s="8">
        <v>25701</v>
      </c>
      <c r="F623" s="8">
        <v>1636</v>
      </c>
      <c r="G623" s="8">
        <v>26087</v>
      </c>
      <c r="H623" s="8">
        <v>26456</v>
      </c>
      <c r="I623" s="8">
        <v>12872</v>
      </c>
      <c r="J623" s="8">
        <v>12620</v>
      </c>
      <c r="K623" s="8">
        <v>25</v>
      </c>
      <c r="L623" s="8">
        <v>25</v>
      </c>
      <c r="M623" s="8">
        <v>227</v>
      </c>
      <c r="N623" s="8">
        <v>20</v>
      </c>
      <c r="O623" s="8">
        <v>110</v>
      </c>
      <c r="P623" s="8">
        <v>73</v>
      </c>
      <c r="Q623" s="45">
        <f t="shared" si="22"/>
        <v>5.6712243629583594E-3</v>
      </c>
      <c r="R623" s="45">
        <f>Table1[[#This Row],[Ballots Rejected - Late Postmark]]/Table1[[#This Row],[Ballots Rejected]]</f>
        <v>0.32158590308370044</v>
      </c>
      <c r="S623" s="8">
        <v>0</v>
      </c>
      <c r="T623" s="8">
        <v>24</v>
      </c>
      <c r="U623" s="8">
        <v>12841</v>
      </c>
      <c r="V623" s="8">
        <v>12589</v>
      </c>
      <c r="W623" s="8">
        <v>227</v>
      </c>
      <c r="X623" s="8">
        <v>26179</v>
      </c>
      <c r="Y623">
        <v>5429</v>
      </c>
      <c r="Z623">
        <v>7441</v>
      </c>
      <c r="AA623" s="8">
        <v>2</v>
      </c>
      <c r="AB623" s="54">
        <f>Table1[[#This Row],[ Received by dropbox]]/Table1[[#This Row],[Ballots Returned]]</f>
        <v>0.42176817899316343</v>
      </c>
      <c r="AC623" s="54">
        <f>Table1[[#This Row],[Received by mail]]/Table1[[#This Row],[Ballots Returned]]</f>
        <v>0.57807644499689248</v>
      </c>
      <c r="AD623" s="54">
        <f>Table1[[#This Row],[ Received by Email or Fax]]/Table1[[#This Row],[Ballots Returned]]</f>
        <v>1.5537600994406463E-4</v>
      </c>
    </row>
    <row r="624" spans="1:30">
      <c r="A624" t="s">
        <v>147</v>
      </c>
      <c r="B624" s="19">
        <v>44775</v>
      </c>
      <c r="C624" s="8" t="s">
        <v>220</v>
      </c>
      <c r="D624" s="10">
        <v>2022</v>
      </c>
      <c r="E624" s="8">
        <v>16736</v>
      </c>
      <c r="F624" s="8">
        <v>1515</v>
      </c>
      <c r="G624" s="8">
        <v>17243</v>
      </c>
      <c r="H624" s="8">
        <v>16844</v>
      </c>
      <c r="I624" s="8">
        <v>8840</v>
      </c>
      <c r="J624" s="8">
        <v>8715</v>
      </c>
      <c r="K624" s="8">
        <v>0</v>
      </c>
      <c r="L624" s="8">
        <v>0</v>
      </c>
      <c r="M624" s="8">
        <v>125</v>
      </c>
      <c r="N624" s="8">
        <v>14</v>
      </c>
      <c r="O624" s="8">
        <v>29</v>
      </c>
      <c r="P624" s="8">
        <v>82</v>
      </c>
      <c r="Q624" s="45">
        <f t="shared" si="22"/>
        <v>9.2760180995475113E-3</v>
      </c>
      <c r="R624" s="45">
        <f>Table1[[#This Row],[Ballots Rejected - Late Postmark]]/Table1[[#This Row],[Ballots Rejected]]</f>
        <v>0.65600000000000003</v>
      </c>
      <c r="S624" s="8">
        <v>0</v>
      </c>
      <c r="T624" s="8">
        <v>0</v>
      </c>
      <c r="U624" s="8">
        <v>8809</v>
      </c>
      <c r="V624" s="8">
        <v>8684</v>
      </c>
      <c r="W624" s="8">
        <v>125</v>
      </c>
      <c r="X624" s="8">
        <v>16634</v>
      </c>
      <c r="Y624">
        <v>3553</v>
      </c>
      <c r="Z624">
        <v>5284</v>
      </c>
      <c r="AA624" s="8">
        <v>3</v>
      </c>
      <c r="AB624" s="54">
        <f>Table1[[#This Row],[ Received by dropbox]]/Table1[[#This Row],[Ballots Returned]]</f>
        <v>0.40192307692307694</v>
      </c>
      <c r="AC624" s="54">
        <f>Table1[[#This Row],[Received by mail]]/Table1[[#This Row],[Ballots Returned]]</f>
        <v>0.59773755656108596</v>
      </c>
      <c r="AD624" s="54">
        <f>Table1[[#This Row],[ Received by Email or Fax]]/Table1[[#This Row],[Ballots Returned]]</f>
        <v>3.3936651583710406E-4</v>
      </c>
    </row>
    <row r="625" spans="1:30">
      <c r="A625" t="s">
        <v>149</v>
      </c>
      <c r="B625" s="19">
        <v>44775</v>
      </c>
      <c r="C625" s="8" t="s">
        <v>220</v>
      </c>
      <c r="D625" s="10">
        <v>2022</v>
      </c>
      <c r="E625" s="8">
        <v>10648</v>
      </c>
      <c r="F625" s="8">
        <v>638</v>
      </c>
      <c r="G625" s="8">
        <v>12032</v>
      </c>
      <c r="H625" s="8">
        <v>10847</v>
      </c>
      <c r="I625" s="8">
        <v>4772</v>
      </c>
      <c r="J625" s="8">
        <v>4702</v>
      </c>
      <c r="K625" s="8">
        <v>7</v>
      </c>
      <c r="L625" s="8">
        <v>0</v>
      </c>
      <c r="M625" s="8">
        <v>63</v>
      </c>
      <c r="N625" s="8">
        <v>9</v>
      </c>
      <c r="O625" s="8">
        <v>18</v>
      </c>
      <c r="P625" s="8">
        <v>36</v>
      </c>
      <c r="Q625" s="45">
        <f t="shared" si="22"/>
        <v>7.5440067057837385E-3</v>
      </c>
      <c r="R625" s="45">
        <f>Table1[[#This Row],[Ballots Rejected - Late Postmark]]/Table1[[#This Row],[Ballots Rejected]]</f>
        <v>0.5714285714285714</v>
      </c>
      <c r="S625" s="8">
        <v>0</v>
      </c>
      <c r="T625" s="8">
        <v>0</v>
      </c>
      <c r="U625" s="8">
        <v>4745</v>
      </c>
      <c r="V625" s="8">
        <v>4676</v>
      </c>
      <c r="W625" s="8">
        <v>62</v>
      </c>
      <c r="X625" s="8">
        <v>10695</v>
      </c>
      <c r="Y625">
        <v>1909</v>
      </c>
      <c r="Z625">
        <v>2860</v>
      </c>
      <c r="AA625" s="8">
        <v>3</v>
      </c>
      <c r="AB625" s="54">
        <f>Table1[[#This Row],[ Received by dropbox]]/Table1[[#This Row],[Ballots Returned]]</f>
        <v>0.40004191114836546</v>
      </c>
      <c r="AC625" s="54">
        <f>Table1[[#This Row],[Received by mail]]/Table1[[#This Row],[Ballots Returned]]</f>
        <v>0.59932942162615255</v>
      </c>
      <c r="AD625" s="54">
        <f>Table1[[#This Row],[ Received by Email or Fax]]/Table1[[#This Row],[Ballots Returned]]</f>
        <v>6.2866722548197821E-4</v>
      </c>
    </row>
    <row r="626" spans="1:30">
      <c r="A626" t="s">
        <v>151</v>
      </c>
      <c r="B626" s="19">
        <v>44775</v>
      </c>
      <c r="C626" s="8" t="s">
        <v>220</v>
      </c>
      <c r="D626" s="10">
        <v>2022</v>
      </c>
      <c r="E626" s="8">
        <v>549344</v>
      </c>
      <c r="F626" s="8">
        <v>66717</v>
      </c>
      <c r="G626" s="8">
        <v>484649</v>
      </c>
      <c r="H626" s="8">
        <v>566492</v>
      </c>
      <c r="I626" s="8">
        <v>201815</v>
      </c>
      <c r="J626" s="8">
        <v>199819</v>
      </c>
      <c r="K626" s="8">
        <v>33</v>
      </c>
      <c r="L626" s="8">
        <v>0</v>
      </c>
      <c r="M626" s="8">
        <v>1963</v>
      </c>
      <c r="N626" s="8">
        <v>133</v>
      </c>
      <c r="O626" s="8">
        <v>654</v>
      </c>
      <c r="P626" s="8">
        <v>1149</v>
      </c>
      <c r="Q626" s="45">
        <f t="shared" si="22"/>
        <v>5.6933330029977948E-3</v>
      </c>
      <c r="R626" s="45">
        <f>Table1[[#This Row],[Ballots Rejected - Late Postmark]]/Table1[[#This Row],[Ballots Rejected]]</f>
        <v>0.58532857870606214</v>
      </c>
      <c r="S626" s="8">
        <v>0</v>
      </c>
      <c r="T626" s="8">
        <v>27</v>
      </c>
      <c r="U626" s="8">
        <v>200174</v>
      </c>
      <c r="V626" s="8">
        <v>198194</v>
      </c>
      <c r="W626" s="8">
        <v>1947</v>
      </c>
      <c r="X626" s="8">
        <v>549271</v>
      </c>
      <c r="Y626">
        <v>122567</v>
      </c>
      <c r="Z626">
        <v>79030</v>
      </c>
      <c r="AA626" s="8">
        <v>218</v>
      </c>
      <c r="AB626" s="54">
        <f>Table1[[#This Row],[ Received by dropbox]]/Table1[[#This Row],[Ballots Returned]]</f>
        <v>0.60732353888462209</v>
      </c>
      <c r="AC626" s="54">
        <f>Table1[[#This Row],[Received by mail]]/Table1[[#This Row],[Ballots Returned]]</f>
        <v>0.39159626390506158</v>
      </c>
      <c r="AD626" s="54">
        <f>Table1[[#This Row],[ Received by Email or Fax]]/Table1[[#This Row],[Ballots Returned]]</f>
        <v>1.0801972103163789E-3</v>
      </c>
    </row>
    <row r="627" spans="1:30">
      <c r="A627" t="s">
        <v>153</v>
      </c>
      <c r="B627" s="19">
        <v>44775</v>
      </c>
      <c r="C627" s="8" t="s">
        <v>220</v>
      </c>
      <c r="D627" s="10">
        <v>2022</v>
      </c>
      <c r="E627" s="8">
        <v>14560</v>
      </c>
      <c r="F627" s="8">
        <v>1009</v>
      </c>
      <c r="G627" s="8">
        <v>15573</v>
      </c>
      <c r="H627" s="8">
        <v>14845</v>
      </c>
      <c r="I627" s="8">
        <v>7384</v>
      </c>
      <c r="J627" s="8">
        <v>7339</v>
      </c>
      <c r="K627" s="8">
        <v>0</v>
      </c>
      <c r="L627" s="8">
        <v>0</v>
      </c>
      <c r="M627" s="8">
        <v>45</v>
      </c>
      <c r="N627" s="8">
        <v>4</v>
      </c>
      <c r="O627" s="8">
        <v>16</v>
      </c>
      <c r="P627" s="8">
        <v>25</v>
      </c>
      <c r="Q627" s="45">
        <f t="shared" si="22"/>
        <v>3.3856988082340196E-3</v>
      </c>
      <c r="R627" s="45">
        <f>Table1[[#This Row],[Ballots Rejected - Late Postmark]]/Table1[[#This Row],[Ballots Rejected]]</f>
        <v>0.55555555555555558</v>
      </c>
      <c r="S627" s="8">
        <v>0</v>
      </c>
      <c r="T627" s="8">
        <v>0</v>
      </c>
      <c r="U627" s="8">
        <v>7354</v>
      </c>
      <c r="V627" s="8">
        <v>7309</v>
      </c>
      <c r="W627" s="8">
        <v>45</v>
      </c>
      <c r="X627" s="8">
        <v>14507</v>
      </c>
      <c r="Y627">
        <v>4240</v>
      </c>
      <c r="Z627">
        <v>3120</v>
      </c>
      <c r="AA627" s="8">
        <v>24</v>
      </c>
      <c r="AB627" s="54">
        <f>Table1[[#This Row],[ Received by dropbox]]/Table1[[#This Row],[Ballots Returned]]</f>
        <v>0.57421451787648969</v>
      </c>
      <c r="AC627" s="54">
        <f>Table1[[#This Row],[Received by mail]]/Table1[[#This Row],[Ballots Returned]]</f>
        <v>0.42253521126760563</v>
      </c>
      <c r="AD627" s="54">
        <f>Table1[[#This Row],[ Received by Email or Fax]]/Table1[[#This Row],[Ballots Returned]]</f>
        <v>3.2502708559046588E-3</v>
      </c>
    </row>
    <row r="628" spans="1:30">
      <c r="A628" t="s">
        <v>155</v>
      </c>
      <c r="B628" s="19">
        <v>44775</v>
      </c>
      <c r="C628" s="8" t="s">
        <v>220</v>
      </c>
      <c r="D628" s="10">
        <v>2022</v>
      </c>
      <c r="E628" s="8">
        <v>85343</v>
      </c>
      <c r="F628" s="8">
        <v>6408</v>
      </c>
      <c r="G628" s="8">
        <v>80957</v>
      </c>
      <c r="H628" s="8">
        <v>87547</v>
      </c>
      <c r="I628" s="8">
        <v>38064</v>
      </c>
      <c r="J628" s="8">
        <v>37652</v>
      </c>
      <c r="K628" s="8">
        <v>0</v>
      </c>
      <c r="L628" s="8">
        <v>0</v>
      </c>
      <c r="M628" s="8">
        <v>412</v>
      </c>
      <c r="N628" s="8">
        <v>72</v>
      </c>
      <c r="O628" s="8">
        <v>159</v>
      </c>
      <c r="P628" s="8">
        <v>179</v>
      </c>
      <c r="Q628" s="45">
        <f t="shared" si="22"/>
        <v>4.7026061370323662E-3</v>
      </c>
      <c r="R628" s="45">
        <f>Table1[[#This Row],[Ballots Rejected - Late Postmark]]/Table1[[#This Row],[Ballots Rejected]]</f>
        <v>0.4344660194174757</v>
      </c>
      <c r="S628" s="8">
        <v>0</v>
      </c>
      <c r="T628" s="8">
        <v>2</v>
      </c>
      <c r="U628" s="8">
        <v>37858</v>
      </c>
      <c r="V628" s="8">
        <v>37448</v>
      </c>
      <c r="W628" s="8">
        <v>410</v>
      </c>
      <c r="X628" s="8">
        <v>85811</v>
      </c>
      <c r="Y628">
        <v>25441</v>
      </c>
      <c r="Z628">
        <v>12586</v>
      </c>
      <c r="AA628" s="8">
        <v>37</v>
      </c>
      <c r="AB628" s="54">
        <f>Table1[[#This Row],[ Received by dropbox]]/Table1[[#This Row],[Ballots Returned]]</f>
        <v>0.66837431693989069</v>
      </c>
      <c r="AC628" s="54">
        <f>Table1[[#This Row],[Received by mail]]/Table1[[#This Row],[Ballots Returned]]</f>
        <v>0.33065363598150482</v>
      </c>
      <c r="AD628" s="54">
        <f>Table1[[#This Row],[ Received by Email or Fax]]/Table1[[#This Row],[Ballots Returned]]</f>
        <v>9.7204707860445571E-4</v>
      </c>
    </row>
    <row r="629" spans="1:30">
      <c r="A629" t="s">
        <v>157</v>
      </c>
      <c r="B629" s="19">
        <v>44775</v>
      </c>
      <c r="C629" s="8" t="s">
        <v>220</v>
      </c>
      <c r="D629" s="10">
        <v>2022</v>
      </c>
      <c r="E629" s="8">
        <v>9498</v>
      </c>
      <c r="F629" s="8">
        <v>140</v>
      </c>
      <c r="G629" s="8">
        <v>11380</v>
      </c>
      <c r="H629" s="8">
        <v>9596</v>
      </c>
      <c r="I629" s="8">
        <v>4857</v>
      </c>
      <c r="J629" s="8">
        <v>4817</v>
      </c>
      <c r="K629" s="8">
        <v>0</v>
      </c>
      <c r="L629" s="8">
        <v>0</v>
      </c>
      <c r="M629" s="8">
        <v>40</v>
      </c>
      <c r="N629" s="8">
        <v>3</v>
      </c>
      <c r="O629" s="8">
        <v>12</v>
      </c>
      <c r="P629" s="8">
        <v>21</v>
      </c>
      <c r="Q629" s="45">
        <f t="shared" si="22"/>
        <v>4.3236565781346508E-3</v>
      </c>
      <c r="R629" s="45">
        <f>Table1[[#This Row],[Ballots Rejected - Late Postmark]]/Table1[[#This Row],[Ballots Rejected]]</f>
        <v>0.52500000000000002</v>
      </c>
      <c r="S629" s="8">
        <v>0</v>
      </c>
      <c r="T629" s="8">
        <v>4</v>
      </c>
      <c r="U629" s="8">
        <v>4837</v>
      </c>
      <c r="V629" s="8">
        <v>4797</v>
      </c>
      <c r="W629" s="8">
        <v>40</v>
      </c>
      <c r="X629" s="8">
        <v>9450</v>
      </c>
      <c r="Y629">
        <v>3555</v>
      </c>
      <c r="Z629">
        <v>1295</v>
      </c>
      <c r="AA629" s="8">
        <v>7</v>
      </c>
      <c r="AB629" s="54">
        <f>Table1[[#This Row],[ Received by dropbox]]/Table1[[#This Row],[Ballots Returned]]</f>
        <v>0.73193329215565162</v>
      </c>
      <c r="AC629" s="54">
        <f>Table1[[#This Row],[Received by mail]]/Table1[[#This Row],[Ballots Returned]]</f>
        <v>0.26662548898497013</v>
      </c>
      <c r="AD629" s="54">
        <f>Table1[[#This Row],[ Received by Email or Fax]]/Table1[[#This Row],[Ballots Returned]]</f>
        <v>1.441218859378217E-3</v>
      </c>
    </row>
    <row r="630" spans="1:30">
      <c r="A630" t="s">
        <v>159</v>
      </c>
      <c r="B630" s="19">
        <v>44775</v>
      </c>
      <c r="C630" s="8" t="s">
        <v>220</v>
      </c>
      <c r="D630" s="10">
        <v>2022</v>
      </c>
      <c r="E630" s="8">
        <v>507216</v>
      </c>
      <c r="F630" s="8">
        <v>48951</v>
      </c>
      <c r="G630" s="8">
        <v>460287</v>
      </c>
      <c r="H630" s="8">
        <v>521563</v>
      </c>
      <c r="I630" s="8">
        <v>193552</v>
      </c>
      <c r="J630" s="8">
        <v>190569</v>
      </c>
      <c r="K630" s="8">
        <v>0</v>
      </c>
      <c r="L630" s="8">
        <v>0</v>
      </c>
      <c r="M630" s="8">
        <v>2983</v>
      </c>
      <c r="N630" s="8">
        <v>152</v>
      </c>
      <c r="O630" s="8">
        <v>957</v>
      </c>
      <c r="P630" s="8">
        <v>1800</v>
      </c>
      <c r="Q630" s="45">
        <f t="shared" si="22"/>
        <v>9.2998264032404729E-3</v>
      </c>
      <c r="R630" s="45">
        <f>Table1[[#This Row],[Ballots Rejected - Late Postmark]]/Table1[[#This Row],[Ballots Rejected]]</f>
        <v>0.60341937646664434</v>
      </c>
      <c r="S630" s="8">
        <v>0</v>
      </c>
      <c r="T630" s="8">
        <v>74</v>
      </c>
      <c r="U630" s="8">
        <v>193017</v>
      </c>
      <c r="V630" s="8">
        <v>190044</v>
      </c>
      <c r="W630" s="8">
        <v>2973</v>
      </c>
      <c r="X630" s="8">
        <v>513813</v>
      </c>
      <c r="Y630">
        <v>109362</v>
      </c>
      <c r="Z630">
        <v>84019</v>
      </c>
      <c r="AA630" s="8">
        <v>171</v>
      </c>
      <c r="AB630" s="54">
        <f>Table1[[#This Row],[ Received by dropbox]]/Table1[[#This Row],[Ballots Returned]]</f>
        <v>0.565026452839547</v>
      </c>
      <c r="AC630" s="54">
        <f>Table1[[#This Row],[Received by mail]]/Table1[[#This Row],[Ballots Returned]]</f>
        <v>0.43409006365214514</v>
      </c>
      <c r="AD630" s="54">
        <f>Table1[[#This Row],[ Received by Email or Fax]]/Table1[[#This Row],[Ballots Returned]]</f>
        <v>8.8348350830784494E-4</v>
      </c>
    </row>
    <row r="631" spans="1:30">
      <c r="A631" t="s">
        <v>161</v>
      </c>
      <c r="B631" s="19">
        <v>44775</v>
      </c>
      <c r="C631" s="8" t="s">
        <v>220</v>
      </c>
      <c r="D631" s="10">
        <v>2022</v>
      </c>
      <c r="E631" s="8">
        <v>358350</v>
      </c>
      <c r="F631" s="8">
        <v>29496</v>
      </c>
      <c r="G631" s="8">
        <v>330876</v>
      </c>
      <c r="H631" s="8">
        <v>363496</v>
      </c>
      <c r="I631" s="8">
        <v>146728</v>
      </c>
      <c r="J631" s="8">
        <v>144334</v>
      </c>
      <c r="K631" s="8">
        <v>0</v>
      </c>
      <c r="L631" s="8">
        <v>0</v>
      </c>
      <c r="M631" s="8">
        <v>2394</v>
      </c>
      <c r="N631" s="8">
        <v>159</v>
      </c>
      <c r="O631" s="8">
        <v>794</v>
      </c>
      <c r="P631" s="8">
        <v>1439</v>
      </c>
      <c r="Q631" s="45">
        <f t="shared" si="22"/>
        <v>9.807262417534485E-3</v>
      </c>
      <c r="R631" s="45">
        <f>Table1[[#This Row],[Ballots Rejected - Late Postmark]]/Table1[[#This Row],[Ballots Rejected]]</f>
        <v>0.60108604845446956</v>
      </c>
      <c r="S631" s="8">
        <v>0</v>
      </c>
      <c r="T631" s="8">
        <v>2</v>
      </c>
      <c r="U631" s="8">
        <v>145492</v>
      </c>
      <c r="V631" s="8">
        <v>143120</v>
      </c>
      <c r="W631" s="8">
        <v>2372</v>
      </c>
      <c r="X631" s="8">
        <v>356395</v>
      </c>
      <c r="Y631">
        <v>59389</v>
      </c>
      <c r="Z631">
        <v>87242</v>
      </c>
      <c r="AA631" s="8">
        <v>97</v>
      </c>
      <c r="AB631" s="54">
        <f>Table1[[#This Row],[ Received by dropbox]]/Table1[[#This Row],[Ballots Returned]]</f>
        <v>0.40475573850935065</v>
      </c>
      <c r="AC631" s="54">
        <f>Table1[[#This Row],[Received by mail]]/Table1[[#This Row],[Ballots Returned]]</f>
        <v>0.59458317430892538</v>
      </c>
      <c r="AD631" s="54">
        <f>Table1[[#This Row],[ Received by Email or Fax]]/Table1[[#This Row],[Ballots Returned]]</f>
        <v>6.6108718172400638E-4</v>
      </c>
    </row>
    <row r="632" spans="1:30">
      <c r="A632" t="s">
        <v>163</v>
      </c>
      <c r="B632" s="19">
        <v>44775</v>
      </c>
      <c r="C632" s="8" t="s">
        <v>220</v>
      </c>
      <c r="D632" s="10">
        <v>2022</v>
      </c>
      <c r="E632" s="8">
        <v>34489</v>
      </c>
      <c r="F632" s="8">
        <v>2464</v>
      </c>
      <c r="G632" s="8">
        <v>34047</v>
      </c>
      <c r="H632" s="8">
        <v>34767</v>
      </c>
      <c r="I632" s="8">
        <v>15792</v>
      </c>
      <c r="J632" s="8">
        <v>15512</v>
      </c>
      <c r="K632" s="8">
        <v>2</v>
      </c>
      <c r="L632" s="8">
        <v>2</v>
      </c>
      <c r="M632" s="8">
        <v>278</v>
      </c>
      <c r="N632" s="8">
        <v>27</v>
      </c>
      <c r="O632" s="8">
        <v>88</v>
      </c>
      <c r="P632" s="8">
        <v>161</v>
      </c>
      <c r="Q632" s="45">
        <f t="shared" si="22"/>
        <v>1.0195035460992909E-2</v>
      </c>
      <c r="R632" s="45">
        <f>Table1[[#This Row],[Ballots Rejected - Late Postmark]]/Table1[[#This Row],[Ballots Rejected]]</f>
        <v>0.57913669064748197</v>
      </c>
      <c r="S632" s="8">
        <v>0</v>
      </c>
      <c r="T632" s="8">
        <v>2</v>
      </c>
      <c r="U632" s="8">
        <v>15734</v>
      </c>
      <c r="V632" s="8">
        <v>15454</v>
      </c>
      <c r="W632" s="8">
        <v>278</v>
      </c>
      <c r="X632" s="8">
        <v>34391</v>
      </c>
      <c r="Y632">
        <v>3828</v>
      </c>
      <c r="Z632">
        <v>11955</v>
      </c>
      <c r="AA632" s="8">
        <v>9</v>
      </c>
      <c r="AB632" s="54">
        <f>Table1[[#This Row],[ Received by dropbox]]/Table1[[#This Row],[Ballots Returned]]</f>
        <v>0.24240121580547114</v>
      </c>
      <c r="AC632" s="54">
        <f>Table1[[#This Row],[Received by mail]]/Table1[[#This Row],[Ballots Returned]]</f>
        <v>0.75702887537993924</v>
      </c>
      <c r="AD632" s="54">
        <f>Table1[[#This Row],[ Received by Email or Fax]]/Table1[[#This Row],[Ballots Returned]]</f>
        <v>5.6990881458966562E-4</v>
      </c>
    </row>
    <row r="633" spans="1:30">
      <c r="A633" t="s">
        <v>166</v>
      </c>
      <c r="B633" s="19">
        <v>44775</v>
      </c>
      <c r="C633" s="8" t="s">
        <v>220</v>
      </c>
      <c r="D633" s="10">
        <v>2022</v>
      </c>
      <c r="E633" s="8">
        <v>194695</v>
      </c>
      <c r="F633" s="8">
        <v>23979</v>
      </c>
      <c r="G633" s="8">
        <v>172738</v>
      </c>
      <c r="H633" s="8">
        <v>199912</v>
      </c>
      <c r="I633" s="8">
        <v>82447</v>
      </c>
      <c r="J633" s="8">
        <v>81476</v>
      </c>
      <c r="K633" s="8">
        <v>16</v>
      </c>
      <c r="L633" s="8">
        <v>16</v>
      </c>
      <c r="M633" s="8">
        <v>955</v>
      </c>
      <c r="N633" s="8">
        <v>75</v>
      </c>
      <c r="O633" s="8">
        <v>371</v>
      </c>
      <c r="P633" s="8">
        <v>474</v>
      </c>
      <c r="Q633" s="45">
        <f t="shared" si="22"/>
        <v>5.7491479374628552E-3</v>
      </c>
      <c r="R633" s="45">
        <f>Table1[[#This Row],[Ballots Rejected - Late Postmark]]/Table1[[#This Row],[Ballots Rejected]]</f>
        <v>0.49633507853403142</v>
      </c>
      <c r="S633" s="8">
        <v>0</v>
      </c>
      <c r="T633" s="8">
        <v>35</v>
      </c>
      <c r="U633" s="8">
        <v>81250</v>
      </c>
      <c r="V633" s="8">
        <v>80287</v>
      </c>
      <c r="W633" s="8">
        <v>947</v>
      </c>
      <c r="X633" s="8">
        <v>190236</v>
      </c>
      <c r="Y633">
        <v>54416</v>
      </c>
      <c r="Z633">
        <v>27946</v>
      </c>
      <c r="AA633" s="8">
        <v>85</v>
      </c>
      <c r="AB633" s="54">
        <f>Table1[[#This Row],[ Received by dropbox]]/Table1[[#This Row],[Ballots Returned]]</f>
        <v>0.66001188642400577</v>
      </c>
      <c r="AC633" s="54">
        <f>Table1[[#This Row],[Received by mail]]/Table1[[#This Row],[Ballots Returned]]</f>
        <v>0.33895714822855894</v>
      </c>
      <c r="AD633" s="54">
        <f>Table1[[#This Row],[ Received by Email or Fax]]/Table1[[#This Row],[Ballots Returned]]</f>
        <v>1.0309653474353221E-3</v>
      </c>
    </row>
    <row r="634" spans="1:30">
      <c r="A634" t="s">
        <v>168</v>
      </c>
      <c r="B634" s="19">
        <v>44775</v>
      </c>
      <c r="C634" s="8" t="s">
        <v>220</v>
      </c>
      <c r="D634" s="10">
        <v>2022</v>
      </c>
      <c r="E634" s="8">
        <v>3496</v>
      </c>
      <c r="F634" s="8">
        <v>272</v>
      </c>
      <c r="G634" s="8">
        <v>5246</v>
      </c>
      <c r="H634" s="8">
        <v>3520</v>
      </c>
      <c r="I634" s="8">
        <v>2038</v>
      </c>
      <c r="J634" s="8">
        <v>2010</v>
      </c>
      <c r="K634" s="8">
        <v>0</v>
      </c>
      <c r="L634" s="8">
        <v>0</v>
      </c>
      <c r="M634" s="8">
        <v>28</v>
      </c>
      <c r="N634" s="8">
        <v>2</v>
      </c>
      <c r="O634" s="8">
        <v>13</v>
      </c>
      <c r="P634" s="8">
        <v>13</v>
      </c>
      <c r="Q634" s="45">
        <f t="shared" si="22"/>
        <v>6.3788027477919527E-3</v>
      </c>
      <c r="R634" s="45">
        <f>Table1[[#This Row],[Ballots Rejected - Late Postmark]]/Table1[[#This Row],[Ballots Rejected]]</f>
        <v>0.4642857142857143</v>
      </c>
      <c r="S634" s="8">
        <v>0</v>
      </c>
      <c r="T634" s="8">
        <v>0</v>
      </c>
      <c r="U634" s="8">
        <v>2033</v>
      </c>
      <c r="V634" s="8">
        <v>2005</v>
      </c>
      <c r="W634" s="8">
        <v>28</v>
      </c>
      <c r="X634" s="8">
        <v>3483</v>
      </c>
      <c r="Y634">
        <v>1047</v>
      </c>
      <c r="Z634">
        <v>990</v>
      </c>
      <c r="AA634" s="8">
        <v>1</v>
      </c>
      <c r="AB634" s="54">
        <f>Table1[[#This Row],[ Received by dropbox]]/Table1[[#This Row],[Ballots Returned]]</f>
        <v>0.51373895976447492</v>
      </c>
      <c r="AC634" s="54">
        <f>Table1[[#This Row],[Received by mail]]/Table1[[#This Row],[Ballots Returned]]</f>
        <v>0.48577036310107952</v>
      </c>
      <c r="AD634" s="54">
        <f>Table1[[#This Row],[ Received by Email or Fax]]/Table1[[#This Row],[Ballots Returned]]</f>
        <v>4.906771344455348E-4</v>
      </c>
    </row>
    <row r="635" spans="1:30">
      <c r="A635" t="s">
        <v>170</v>
      </c>
      <c r="B635" s="19">
        <v>44775</v>
      </c>
      <c r="C635" s="8" t="s">
        <v>220</v>
      </c>
      <c r="D635" s="10">
        <v>2022</v>
      </c>
      <c r="E635" s="8">
        <v>37202</v>
      </c>
      <c r="F635" s="8">
        <v>3192</v>
      </c>
      <c r="G635" s="8">
        <v>36032</v>
      </c>
      <c r="H635" s="8">
        <v>38073</v>
      </c>
      <c r="I635" s="8">
        <v>16564</v>
      </c>
      <c r="J635" s="8">
        <v>16412</v>
      </c>
      <c r="K635" s="8">
        <v>0</v>
      </c>
      <c r="L635" s="8">
        <v>0</v>
      </c>
      <c r="M635" s="8">
        <v>155</v>
      </c>
      <c r="N635" s="8">
        <v>57</v>
      </c>
      <c r="O635" s="8">
        <v>12</v>
      </c>
      <c r="P635" s="8">
        <v>84</v>
      </c>
      <c r="Q635" s="45">
        <f t="shared" si="22"/>
        <v>5.0712388312001934E-3</v>
      </c>
      <c r="R635" s="45">
        <f>Table1[[#This Row],[Ballots Rejected - Late Postmark]]/Table1[[#This Row],[Ballots Rejected]]</f>
        <v>0.54193548387096779</v>
      </c>
      <c r="S635" s="8">
        <v>0</v>
      </c>
      <c r="T635" s="8">
        <v>2</v>
      </c>
      <c r="U635" s="8">
        <v>16499</v>
      </c>
      <c r="V635" s="8">
        <v>16347</v>
      </c>
      <c r="W635" s="8">
        <v>155</v>
      </c>
      <c r="X635" s="8">
        <v>37668</v>
      </c>
      <c r="Y635">
        <v>9726</v>
      </c>
      <c r="Z635">
        <v>6834</v>
      </c>
      <c r="AA635" s="8">
        <v>4</v>
      </c>
      <c r="AB635" s="54">
        <f>Table1[[#This Row],[ Received by dropbox]]/Table1[[#This Row],[Ballots Returned]]</f>
        <v>0.58717701038396519</v>
      </c>
      <c r="AC635" s="54">
        <f>Table1[[#This Row],[Received by mail]]/Table1[[#This Row],[Ballots Returned]]</f>
        <v>0.41258150205264427</v>
      </c>
      <c r="AD635" s="54">
        <f>Table1[[#This Row],[ Received by Email or Fax]]/Table1[[#This Row],[Ballots Returned]]</f>
        <v>2.4148756339048539E-4</v>
      </c>
    </row>
    <row r="636" spans="1:30">
      <c r="A636" t="s">
        <v>172</v>
      </c>
      <c r="B636" s="19">
        <v>44775</v>
      </c>
      <c r="C636" s="8" t="s">
        <v>220</v>
      </c>
      <c r="D636" s="10">
        <v>2022</v>
      </c>
      <c r="E636" s="8">
        <v>155466</v>
      </c>
      <c r="F636" s="8">
        <v>14764</v>
      </c>
      <c r="G636" s="8">
        <v>142724</v>
      </c>
      <c r="H636" s="8">
        <v>157806</v>
      </c>
      <c r="I636" s="8">
        <v>75699</v>
      </c>
      <c r="J636" s="8">
        <v>74914</v>
      </c>
      <c r="K636" s="8">
        <v>0</v>
      </c>
      <c r="L636" s="8">
        <v>0</v>
      </c>
      <c r="M636" s="8">
        <v>785</v>
      </c>
      <c r="N636" s="8">
        <v>59</v>
      </c>
      <c r="O636" s="8">
        <v>283</v>
      </c>
      <c r="P636" s="8">
        <v>434</v>
      </c>
      <c r="Q636" s="45">
        <f t="shared" si="22"/>
        <v>5.7332329357058882E-3</v>
      </c>
      <c r="R636" s="45">
        <f>Table1[[#This Row],[Ballots Rejected - Late Postmark]]/Table1[[#This Row],[Ballots Rejected]]</f>
        <v>0.55286624203821655</v>
      </c>
      <c r="S636" s="8">
        <v>0</v>
      </c>
      <c r="T636" s="8">
        <v>9</v>
      </c>
      <c r="U636" s="8">
        <v>75276</v>
      </c>
      <c r="V636" s="8">
        <v>74492</v>
      </c>
      <c r="W636" s="8">
        <v>784</v>
      </c>
      <c r="X636" s="8">
        <v>155000</v>
      </c>
      <c r="Y636">
        <v>52191</v>
      </c>
      <c r="Z636">
        <v>23361</v>
      </c>
      <c r="AA636" s="8">
        <v>147</v>
      </c>
      <c r="AB636" s="54">
        <f>Table1[[#This Row],[ Received by dropbox]]/Table1[[#This Row],[Ballots Returned]]</f>
        <v>0.68945428605397696</v>
      </c>
      <c r="AC636" s="54">
        <f>Table1[[#This Row],[Received by mail]]/Table1[[#This Row],[Ballots Returned]]</f>
        <v>0.30860381246780011</v>
      </c>
      <c r="AD636" s="54">
        <f>Table1[[#This Row],[ Received by Email or Fax]]/Table1[[#This Row],[Ballots Returned]]</f>
        <v>1.9419014782229621E-3</v>
      </c>
    </row>
    <row r="637" spans="1:30">
      <c r="A637" t="s">
        <v>174</v>
      </c>
      <c r="B637" s="19">
        <v>44775</v>
      </c>
      <c r="C637" s="8" t="s">
        <v>220</v>
      </c>
      <c r="D637" s="10">
        <v>2022</v>
      </c>
      <c r="E637" s="8">
        <v>22862</v>
      </c>
      <c r="F637" s="8">
        <v>5094</v>
      </c>
      <c r="G637" s="8">
        <v>19790</v>
      </c>
      <c r="H637" s="8">
        <v>23467</v>
      </c>
      <c r="I637" s="8">
        <v>9737</v>
      </c>
      <c r="J637" s="8">
        <v>9596</v>
      </c>
      <c r="K637" s="8">
        <v>0</v>
      </c>
      <c r="L637" s="8">
        <v>0</v>
      </c>
      <c r="M637" s="8">
        <v>141</v>
      </c>
      <c r="N637" s="8">
        <v>6</v>
      </c>
      <c r="O637" s="8">
        <v>40</v>
      </c>
      <c r="P637" s="8">
        <v>92</v>
      </c>
      <c r="Q637" s="45">
        <f t="shared" si="22"/>
        <v>9.4484954298038413E-3</v>
      </c>
      <c r="R637" s="45">
        <f>Table1[[#This Row],[Ballots Rejected - Late Postmark]]/Table1[[#This Row],[Ballots Rejected]]</f>
        <v>0.65248226950354615</v>
      </c>
      <c r="S637" s="8">
        <v>0</v>
      </c>
      <c r="T637" s="8">
        <v>3</v>
      </c>
      <c r="U637" s="8">
        <v>9700</v>
      </c>
      <c r="V637" s="8">
        <v>9559</v>
      </c>
      <c r="W637" s="8">
        <v>141</v>
      </c>
      <c r="X637" s="8">
        <v>23110</v>
      </c>
      <c r="Y637">
        <v>3627</v>
      </c>
      <c r="Z637">
        <v>6102</v>
      </c>
      <c r="AA637" s="8">
        <v>8</v>
      </c>
      <c r="AB637" s="54">
        <f>Table1[[#This Row],[ Received by dropbox]]/Table1[[#This Row],[Ballots Returned]]</f>
        <v>0.37249666221628841</v>
      </c>
      <c r="AC637" s="54">
        <f>Table1[[#This Row],[Received by mail]]/Table1[[#This Row],[Ballots Returned]]</f>
        <v>0.62668172948546785</v>
      </c>
      <c r="AD637" s="54">
        <f>Table1[[#This Row],[ Received by Email or Fax]]/Table1[[#This Row],[Ballots Returned]]</f>
        <v>8.2160829824381228E-4</v>
      </c>
    </row>
    <row r="638" spans="1:30">
      <c r="A638" t="s">
        <v>176</v>
      </c>
      <c r="B638" s="19">
        <v>44775</v>
      </c>
      <c r="C638" s="8" t="s">
        <v>220</v>
      </c>
      <c r="D638" s="10">
        <v>2022</v>
      </c>
      <c r="E638" s="8">
        <v>127704</v>
      </c>
      <c r="F638" s="8">
        <v>8115</v>
      </c>
      <c r="G638" s="8">
        <v>121611</v>
      </c>
      <c r="H638" s="8">
        <v>129955</v>
      </c>
      <c r="I638" s="8">
        <v>40578</v>
      </c>
      <c r="J638" s="8">
        <v>40028</v>
      </c>
      <c r="K638" s="8">
        <v>0</v>
      </c>
      <c r="L638" s="8">
        <v>0</v>
      </c>
      <c r="M638" s="8">
        <v>550</v>
      </c>
      <c r="N638" s="8">
        <v>77</v>
      </c>
      <c r="O638" s="8">
        <v>50</v>
      </c>
      <c r="P638" s="8">
        <v>413</v>
      </c>
      <c r="Q638" s="45">
        <f t="shared" si="22"/>
        <v>1.0177928927004781E-2</v>
      </c>
      <c r="R638" s="45">
        <f>Table1[[#This Row],[Ballots Rejected - Late Postmark]]/Table1[[#This Row],[Ballots Rejected]]</f>
        <v>0.75090909090909086</v>
      </c>
      <c r="S638" s="8">
        <v>0</v>
      </c>
      <c r="T638" s="8">
        <v>10</v>
      </c>
      <c r="U638" s="8">
        <v>40423</v>
      </c>
      <c r="V638" s="8">
        <v>39874</v>
      </c>
      <c r="W638" s="8">
        <v>549</v>
      </c>
      <c r="X638" s="8">
        <v>128555</v>
      </c>
      <c r="Y638">
        <v>13201</v>
      </c>
      <c r="Z638">
        <v>27355</v>
      </c>
      <c r="AA638" s="8">
        <v>22</v>
      </c>
      <c r="AB638" s="54">
        <f>Table1[[#This Row],[ Received by dropbox]]/Table1[[#This Row],[Ballots Returned]]</f>
        <v>0.32532406722854751</v>
      </c>
      <c r="AC638" s="54">
        <f>Table1[[#This Row],[Received by mail]]/Table1[[#This Row],[Ballots Returned]]</f>
        <v>0.67413376706589778</v>
      </c>
      <c r="AD638" s="54">
        <f>Table1[[#This Row],[ Received by Email or Fax]]/Table1[[#This Row],[Ballots Returned]]</f>
        <v>5.4216570555473405E-4</v>
      </c>
    </row>
    <row r="639" spans="1:30">
      <c r="A639" s="8" t="s">
        <v>178</v>
      </c>
      <c r="B639" s="19">
        <v>44775</v>
      </c>
      <c r="C639" s="8" t="s">
        <v>220</v>
      </c>
      <c r="D639" s="10">
        <v>2022</v>
      </c>
      <c r="E639" s="8">
        <v>4801936</v>
      </c>
      <c r="F639" s="8">
        <v>447046</v>
      </c>
      <c r="G639" s="8">
        <v>4356912</v>
      </c>
      <c r="H639" s="8">
        <v>4902681</v>
      </c>
      <c r="I639" s="8">
        <v>1970363</v>
      </c>
      <c r="J639" s="8">
        <v>1941933</v>
      </c>
      <c r="K639" s="8">
        <v>498</v>
      </c>
      <c r="L639" s="8">
        <v>53</v>
      </c>
      <c r="M639" s="8">
        <v>27935</v>
      </c>
      <c r="N639" s="8">
        <v>2892</v>
      </c>
      <c r="O639" s="8">
        <v>10072</v>
      </c>
      <c r="P639" s="8">
        <v>14574</v>
      </c>
      <c r="Q639" s="45">
        <f t="shared" si="22"/>
        <v>7.3966066151262486E-3</v>
      </c>
      <c r="R639" s="45">
        <f>Table1[[#This Row],[Ballots Rejected - Late Postmark]]/Table1[[#This Row],[Ballots Rejected]]</f>
        <v>0.52171111508859858</v>
      </c>
      <c r="S639" s="8">
        <v>0</v>
      </c>
      <c r="T639" s="8">
        <v>397</v>
      </c>
      <c r="U639" s="8">
        <v>1957395</v>
      </c>
      <c r="V639" s="8">
        <v>1929162</v>
      </c>
      <c r="W639" s="8">
        <v>27738</v>
      </c>
      <c r="X639" s="8">
        <v>4794911</v>
      </c>
      <c r="Y639">
        <v>1078660</v>
      </c>
      <c r="Z639">
        <v>888501</v>
      </c>
      <c r="AA639" s="8">
        <v>3202</v>
      </c>
      <c r="AB639" s="54">
        <f>Table1[[#This Row],[ Received by dropbox]]/Table1[[#This Row],[Ballots Returned]]</f>
        <v>0.54744227332730055</v>
      </c>
      <c r="AC639" s="54">
        <f>Table1[[#This Row],[Received by mail]]/Table1[[#This Row],[Ballots Returned]]</f>
        <v>0.45093264540594802</v>
      </c>
      <c r="AD639" s="54">
        <f>Table1[[#This Row],[ Received by Email or Fax]]/Table1[[#This Row],[Ballots Returned]]</f>
        <v>1.625081266751355E-3</v>
      </c>
    </row>
    <row r="640" spans="1:30">
      <c r="A640" t="s">
        <v>98</v>
      </c>
      <c r="B640" s="19">
        <v>44677</v>
      </c>
      <c r="C640" s="8" t="s">
        <v>258</v>
      </c>
      <c r="D640" s="10">
        <v>2022</v>
      </c>
      <c r="E640" s="8"/>
      <c r="F640" s="8"/>
      <c r="G640" s="8">
        <v>0</v>
      </c>
      <c r="H640" s="8"/>
      <c r="I640" s="8"/>
      <c r="J640" s="8"/>
      <c r="K640" s="8"/>
      <c r="L640" s="8"/>
      <c r="M640" s="8"/>
      <c r="N640" s="8"/>
      <c r="O640" s="8"/>
      <c r="P640" s="8"/>
      <c r="Q640" s="45"/>
      <c r="R640" s="45" t="e">
        <f>Table1[[#This Row],[Ballots Rejected - Late Postmark]]/Table1[[#This Row],[Ballots Rejected]]</f>
        <v>#DIV/0!</v>
      </c>
      <c r="S640" s="8"/>
      <c r="T640" s="8"/>
      <c r="U640" s="8">
        <v>0</v>
      </c>
      <c r="V640" s="8">
        <v>0</v>
      </c>
      <c r="W640" s="8">
        <v>0</v>
      </c>
      <c r="X640" s="8">
        <v>0</v>
      </c>
      <c r="Z640">
        <v>0</v>
      </c>
      <c r="AA640" s="8">
        <v>0</v>
      </c>
      <c r="AB640" s="54" t="e">
        <f>Table1[[#This Row],[ Received by dropbox]]/Table1[[#This Row],[Ballots Returned]]</f>
        <v>#DIV/0!</v>
      </c>
      <c r="AC640" s="54" t="e">
        <f>Table1[[#This Row],[Received by mail]]/Table1[[#This Row],[Ballots Returned]]</f>
        <v>#DIV/0!</v>
      </c>
      <c r="AD640" s="54" t="e">
        <f>Table1[[#This Row],[ Received by Email or Fax]]/Table1[[#This Row],[Ballots Returned]]</f>
        <v>#DIV/0!</v>
      </c>
    </row>
    <row r="641" spans="1:30">
      <c r="A641" t="s">
        <v>101</v>
      </c>
      <c r="B641" s="19">
        <v>44677</v>
      </c>
      <c r="C641" s="8" t="s">
        <v>258</v>
      </c>
      <c r="D641" s="10">
        <v>2022</v>
      </c>
      <c r="E641" s="8"/>
      <c r="F641" s="8"/>
      <c r="G641" s="8">
        <v>0</v>
      </c>
      <c r="H641" s="8"/>
      <c r="I641" s="8"/>
      <c r="J641" s="8"/>
      <c r="K641" s="8"/>
      <c r="L641" s="8"/>
      <c r="M641" s="8"/>
      <c r="N641" s="8"/>
      <c r="O641" s="8"/>
      <c r="P641" s="8"/>
      <c r="Q641" s="45"/>
      <c r="R641" s="45" t="e">
        <f>Table1[[#This Row],[Ballots Rejected - Late Postmark]]/Table1[[#This Row],[Ballots Rejected]]</f>
        <v>#DIV/0!</v>
      </c>
      <c r="S641" s="8"/>
      <c r="T641" s="8"/>
      <c r="U641" s="8">
        <v>0</v>
      </c>
      <c r="V641" s="8">
        <v>0</v>
      </c>
      <c r="W641" s="8">
        <v>0</v>
      </c>
      <c r="X641" s="8">
        <v>0</v>
      </c>
      <c r="Z641">
        <v>0</v>
      </c>
      <c r="AA641" s="8">
        <v>0</v>
      </c>
      <c r="AB641" s="54" t="e">
        <f>Table1[[#This Row],[ Received by dropbox]]/Table1[[#This Row],[Ballots Returned]]</f>
        <v>#DIV/0!</v>
      </c>
      <c r="AC641" s="54" t="e">
        <f>Table1[[#This Row],[Received by mail]]/Table1[[#This Row],[Ballots Returned]]</f>
        <v>#DIV/0!</v>
      </c>
      <c r="AD641" s="54" t="e">
        <f>Table1[[#This Row],[ Received by Email or Fax]]/Table1[[#This Row],[Ballots Returned]]</f>
        <v>#DIV/0!</v>
      </c>
    </row>
    <row r="642" spans="1:30">
      <c r="A642" t="s">
        <v>103</v>
      </c>
      <c r="B642" s="19">
        <v>44677</v>
      </c>
      <c r="C642" s="8" t="s">
        <v>258</v>
      </c>
      <c r="D642" s="10">
        <v>2022</v>
      </c>
      <c r="E642" s="8">
        <v>67171</v>
      </c>
      <c r="F642" s="8">
        <v>6087</v>
      </c>
      <c r="G642" s="8">
        <v>19855</v>
      </c>
      <c r="H642" s="8">
        <v>67251</v>
      </c>
      <c r="I642" s="8">
        <v>20204</v>
      </c>
      <c r="J642" s="8">
        <v>19855</v>
      </c>
      <c r="K642" s="8">
        <v>0</v>
      </c>
      <c r="L642" s="8">
        <v>0</v>
      </c>
      <c r="M642" s="8">
        <v>349</v>
      </c>
      <c r="N642" s="8">
        <v>87</v>
      </c>
      <c r="O642" s="8">
        <v>65</v>
      </c>
      <c r="P642" s="8">
        <v>193</v>
      </c>
      <c r="Q642" s="45">
        <f>P642/I642</f>
        <v>9.5525638487428226E-3</v>
      </c>
      <c r="R642" s="45">
        <f>Table1[[#This Row],[Ballots Rejected - Late Postmark]]/Table1[[#This Row],[Ballots Rejected]]</f>
        <v>0.55300859598853869</v>
      </c>
      <c r="S642" s="8">
        <v>0</v>
      </c>
      <c r="T642" s="8">
        <v>4</v>
      </c>
      <c r="U642" s="8">
        <v>20163</v>
      </c>
      <c r="V642" s="8">
        <v>19816</v>
      </c>
      <c r="W642" s="8">
        <v>347</v>
      </c>
      <c r="X642" s="8">
        <v>66718</v>
      </c>
      <c r="Y642">
        <v>8938</v>
      </c>
      <c r="Z642">
        <v>11262</v>
      </c>
      <c r="AA642" s="8">
        <v>4</v>
      </c>
      <c r="AB642" s="54">
        <f>Table1[[#This Row],[ Received by dropbox]]/Table1[[#This Row],[Ballots Returned]]</f>
        <v>0.44238764601069097</v>
      </c>
      <c r="AC642" s="54">
        <f>Table1[[#This Row],[Received by mail]]/Table1[[#This Row],[Ballots Returned]]</f>
        <v>0.55741437339140765</v>
      </c>
      <c r="AD642" s="54">
        <f>Table1[[#This Row],[ Received by Email or Fax]]/Table1[[#This Row],[Ballots Returned]]</f>
        <v>1.9798059790140566E-4</v>
      </c>
    </row>
    <row r="643" spans="1:30">
      <c r="A643" t="s">
        <v>105</v>
      </c>
      <c r="B643" s="19">
        <v>44677</v>
      </c>
      <c r="C643" s="8" t="s">
        <v>258</v>
      </c>
      <c r="D643" s="10">
        <v>2022</v>
      </c>
      <c r="E643" s="8"/>
      <c r="F643" s="8"/>
      <c r="G643" s="8">
        <v>0</v>
      </c>
      <c r="H643" s="8"/>
      <c r="I643" s="8"/>
      <c r="J643" s="8"/>
      <c r="K643" s="8"/>
      <c r="L643" s="8"/>
      <c r="M643" s="8"/>
      <c r="N643" s="8"/>
      <c r="O643" s="8"/>
      <c r="P643" s="8"/>
      <c r="Q643" s="45"/>
      <c r="R643" s="45" t="e">
        <f>Table1[[#This Row],[Ballots Rejected - Late Postmark]]/Table1[[#This Row],[Ballots Rejected]]</f>
        <v>#DIV/0!</v>
      </c>
      <c r="S643" s="8"/>
      <c r="T643" s="8"/>
      <c r="U643" s="8">
        <v>0</v>
      </c>
      <c r="V643" s="8">
        <v>0</v>
      </c>
      <c r="W643" s="8">
        <v>0</v>
      </c>
      <c r="X643" s="8">
        <v>0</v>
      </c>
      <c r="Z643">
        <v>0</v>
      </c>
      <c r="AA643" s="8">
        <v>0</v>
      </c>
      <c r="AB643" s="54" t="e">
        <f>Table1[[#This Row],[ Received by dropbox]]/Table1[[#This Row],[Ballots Returned]]</f>
        <v>#DIV/0!</v>
      </c>
      <c r="AC643" s="54" t="e">
        <f>Table1[[#This Row],[Received by mail]]/Table1[[#This Row],[Ballots Returned]]</f>
        <v>#DIV/0!</v>
      </c>
      <c r="AD643" s="54" t="e">
        <f>Table1[[#This Row],[ Received by Email or Fax]]/Table1[[#This Row],[Ballots Returned]]</f>
        <v>#DIV/0!</v>
      </c>
    </row>
    <row r="644" spans="1:30">
      <c r="A644" t="s">
        <v>107</v>
      </c>
      <c r="B644" s="19">
        <v>44677</v>
      </c>
      <c r="C644" s="8" t="s">
        <v>258</v>
      </c>
      <c r="D644" s="10">
        <v>2022</v>
      </c>
      <c r="E644" s="8"/>
      <c r="F644" s="8"/>
      <c r="G644" s="8">
        <v>0</v>
      </c>
      <c r="H644" s="8"/>
      <c r="I644" s="8"/>
      <c r="J644" s="8"/>
      <c r="K644" s="8"/>
      <c r="L644" s="8"/>
      <c r="M644" s="8"/>
      <c r="N644" s="8"/>
      <c r="O644" s="8"/>
      <c r="P644" s="8"/>
      <c r="Q644" s="45"/>
      <c r="R644" s="45" t="e">
        <f>Table1[[#This Row],[Ballots Rejected - Late Postmark]]/Table1[[#This Row],[Ballots Rejected]]</f>
        <v>#DIV/0!</v>
      </c>
      <c r="S644" s="8"/>
      <c r="T644" s="8"/>
      <c r="U644" s="8">
        <v>0</v>
      </c>
      <c r="V644" s="8">
        <v>0</v>
      </c>
      <c r="W644" s="8">
        <v>0</v>
      </c>
      <c r="X644" s="8">
        <v>0</v>
      </c>
      <c r="Z644">
        <v>0</v>
      </c>
      <c r="AA644" s="8">
        <v>0</v>
      </c>
      <c r="AB644" s="54" t="e">
        <f>Table1[[#This Row],[ Received by dropbox]]/Table1[[#This Row],[Ballots Returned]]</f>
        <v>#DIV/0!</v>
      </c>
      <c r="AC644" s="54" t="e">
        <f>Table1[[#This Row],[Received by mail]]/Table1[[#This Row],[Ballots Returned]]</f>
        <v>#DIV/0!</v>
      </c>
      <c r="AD644" s="54" t="e">
        <f>Table1[[#This Row],[ Received by Email or Fax]]/Table1[[#This Row],[Ballots Returned]]</f>
        <v>#DIV/0!</v>
      </c>
    </row>
    <row r="645" spans="1:30">
      <c r="A645" t="s">
        <v>109</v>
      </c>
      <c r="B645" s="19">
        <v>44677</v>
      </c>
      <c r="C645" s="8" t="s">
        <v>258</v>
      </c>
      <c r="D645" s="10">
        <v>2022</v>
      </c>
      <c r="E645" s="8">
        <v>111759</v>
      </c>
      <c r="F645" s="8">
        <v>12452</v>
      </c>
      <c r="G645" s="8">
        <v>39657</v>
      </c>
      <c r="H645" s="8">
        <v>112986</v>
      </c>
      <c r="I645" s="8">
        <v>40338</v>
      </c>
      <c r="J645" s="8">
        <v>39657</v>
      </c>
      <c r="K645" s="8">
        <v>0</v>
      </c>
      <c r="L645" s="8">
        <v>0</v>
      </c>
      <c r="M645" s="8">
        <v>681</v>
      </c>
      <c r="N645" s="8">
        <v>37</v>
      </c>
      <c r="O645" s="8">
        <v>303</v>
      </c>
      <c r="P645" s="8">
        <v>309</v>
      </c>
      <c r="Q645" s="45">
        <f>P645/I645</f>
        <v>7.6602707124795479E-3</v>
      </c>
      <c r="R645" s="45">
        <f>Table1[[#This Row],[Ballots Rejected - Late Postmark]]/Table1[[#This Row],[Ballots Rejected]]</f>
        <v>0.45374449339207046</v>
      </c>
      <c r="S645" s="8">
        <v>0</v>
      </c>
      <c r="T645" s="8">
        <v>32</v>
      </c>
      <c r="U645" s="8">
        <v>40209</v>
      </c>
      <c r="V645" s="8">
        <v>39529</v>
      </c>
      <c r="W645" s="8">
        <v>680</v>
      </c>
      <c r="X645" s="8">
        <v>111692</v>
      </c>
      <c r="Y645">
        <v>12890</v>
      </c>
      <c r="Z645">
        <v>27430</v>
      </c>
      <c r="AA645" s="8">
        <v>18</v>
      </c>
      <c r="AB645" s="54">
        <f>Table1[[#This Row],[ Received by dropbox]]/Table1[[#This Row],[Ballots Returned]]</f>
        <v>0.31954980415489115</v>
      </c>
      <c r="AC645" s="54">
        <f>Table1[[#This Row],[Received by mail]]/Table1[[#This Row],[Ballots Returned]]</f>
        <v>0.68000396648321682</v>
      </c>
      <c r="AD645" s="54">
        <f>Table1[[#This Row],[ Received by Email or Fax]]/Table1[[#This Row],[Ballots Returned]]</f>
        <v>4.4622936189201248E-4</v>
      </c>
    </row>
    <row r="646" spans="1:30">
      <c r="A646" t="s">
        <v>111</v>
      </c>
      <c r="B646" s="19">
        <v>44677</v>
      </c>
      <c r="C646" s="8" t="s">
        <v>258</v>
      </c>
      <c r="D646" s="10">
        <v>2022</v>
      </c>
      <c r="E646" s="8"/>
      <c r="F646" s="8"/>
      <c r="G646" s="8">
        <v>0</v>
      </c>
      <c r="H646" s="8"/>
      <c r="I646" s="8"/>
      <c r="J646" s="8"/>
      <c r="K646" s="8"/>
      <c r="L646" s="8"/>
      <c r="M646" s="8"/>
      <c r="N646" s="8"/>
      <c r="O646" s="8"/>
      <c r="P646" s="8"/>
      <c r="Q646" s="45"/>
      <c r="R646" s="45" t="e">
        <f>Table1[[#This Row],[Ballots Rejected - Late Postmark]]/Table1[[#This Row],[Ballots Rejected]]</f>
        <v>#DIV/0!</v>
      </c>
      <c r="S646" s="8"/>
      <c r="T646" s="8"/>
      <c r="U646" s="8">
        <v>0</v>
      </c>
      <c r="V646" s="8">
        <v>0</v>
      </c>
      <c r="W646" s="8">
        <v>0</v>
      </c>
      <c r="X646" s="8">
        <v>0</v>
      </c>
      <c r="Z646">
        <v>0</v>
      </c>
      <c r="AA646" s="8">
        <v>0</v>
      </c>
      <c r="AB646" s="54" t="e">
        <f>Table1[[#This Row],[ Received by dropbox]]/Table1[[#This Row],[Ballots Returned]]</f>
        <v>#DIV/0!</v>
      </c>
      <c r="AC646" s="54" t="e">
        <f>Table1[[#This Row],[Received by mail]]/Table1[[#This Row],[Ballots Returned]]</f>
        <v>#DIV/0!</v>
      </c>
      <c r="AD646" s="54" t="e">
        <f>Table1[[#This Row],[ Received by Email or Fax]]/Table1[[#This Row],[Ballots Returned]]</f>
        <v>#DIV/0!</v>
      </c>
    </row>
    <row r="647" spans="1:30">
      <c r="A647" t="s">
        <v>113</v>
      </c>
      <c r="B647" s="19">
        <v>44677</v>
      </c>
      <c r="C647" s="8" t="s">
        <v>258</v>
      </c>
      <c r="D647" s="10">
        <v>2022</v>
      </c>
      <c r="E647" s="8">
        <v>28833</v>
      </c>
      <c r="F647" s="8">
        <v>2895</v>
      </c>
      <c r="G647" s="8">
        <v>9397</v>
      </c>
      <c r="H647" s="8">
        <v>29015</v>
      </c>
      <c r="I647" s="8">
        <v>9509</v>
      </c>
      <c r="J647" s="8">
        <v>9397</v>
      </c>
      <c r="K647" s="8">
        <v>0</v>
      </c>
      <c r="L647" s="8">
        <v>0</v>
      </c>
      <c r="M647" s="8">
        <v>112</v>
      </c>
      <c r="N647" s="8">
        <v>16</v>
      </c>
      <c r="O647" s="8">
        <v>38</v>
      </c>
      <c r="P647" s="8">
        <v>56</v>
      </c>
      <c r="Q647" s="45">
        <f>P647/I647</f>
        <v>5.8891576401304026E-3</v>
      </c>
      <c r="R647" s="45">
        <f>Table1[[#This Row],[Ballots Rejected - Late Postmark]]/Table1[[#This Row],[Ballots Rejected]]</f>
        <v>0.5</v>
      </c>
      <c r="S647" s="8">
        <v>0</v>
      </c>
      <c r="T647" s="8">
        <v>2</v>
      </c>
      <c r="U647" s="8">
        <v>9488</v>
      </c>
      <c r="V647" s="8">
        <v>9377</v>
      </c>
      <c r="W647" s="8">
        <v>111</v>
      </c>
      <c r="X647" s="8">
        <v>28696</v>
      </c>
      <c r="Y647">
        <v>5042</v>
      </c>
      <c r="Z647">
        <v>4461</v>
      </c>
      <c r="AA647" s="8">
        <v>6</v>
      </c>
      <c r="AB647" s="54">
        <f>Table1[[#This Row],[ Received by dropbox]]/Table1[[#This Row],[Ballots Returned]]</f>
        <v>0.53023451467031235</v>
      </c>
      <c r="AC647" s="54">
        <f>Table1[[#This Row],[Received by mail]]/Table1[[#This Row],[Ballots Returned]]</f>
        <v>0.46913450415395941</v>
      </c>
      <c r="AD647" s="54">
        <f>Table1[[#This Row],[ Received by Email or Fax]]/Table1[[#This Row],[Ballots Returned]]</f>
        <v>6.3098117572825743E-4</v>
      </c>
    </row>
    <row r="648" spans="1:30">
      <c r="A648" t="s">
        <v>115</v>
      </c>
      <c r="B648" s="19">
        <v>44677</v>
      </c>
      <c r="C648" s="8" t="s">
        <v>258</v>
      </c>
      <c r="D648" s="10">
        <v>2022</v>
      </c>
      <c r="E648" s="8"/>
      <c r="F648" s="8"/>
      <c r="G648" s="8">
        <v>0</v>
      </c>
      <c r="H648" s="8"/>
      <c r="I648" s="8"/>
      <c r="J648" s="8"/>
      <c r="K648" s="8"/>
      <c r="L648" s="8"/>
      <c r="M648" s="8"/>
      <c r="N648" s="8"/>
      <c r="O648" s="8"/>
      <c r="P648" s="8"/>
      <c r="Q648" s="45"/>
      <c r="R648" s="45" t="e">
        <f>Table1[[#This Row],[Ballots Rejected - Late Postmark]]/Table1[[#This Row],[Ballots Rejected]]</f>
        <v>#DIV/0!</v>
      </c>
      <c r="S648" s="8"/>
      <c r="T648" s="8"/>
      <c r="U648" s="8">
        <v>0</v>
      </c>
      <c r="V648" s="8">
        <v>0</v>
      </c>
      <c r="W648" s="8">
        <v>0</v>
      </c>
      <c r="X648" s="8">
        <v>0</v>
      </c>
      <c r="Z648">
        <v>0</v>
      </c>
      <c r="AA648" s="8">
        <v>0</v>
      </c>
      <c r="AB648" s="54" t="e">
        <f>Table1[[#This Row],[ Received by dropbox]]/Table1[[#This Row],[Ballots Returned]]</f>
        <v>#DIV/0!</v>
      </c>
      <c r="AC648" s="54" t="e">
        <f>Table1[[#This Row],[Received by mail]]/Table1[[#This Row],[Ballots Returned]]</f>
        <v>#DIV/0!</v>
      </c>
      <c r="AD648" s="54" t="e">
        <f>Table1[[#This Row],[ Received by Email or Fax]]/Table1[[#This Row],[Ballots Returned]]</f>
        <v>#DIV/0!</v>
      </c>
    </row>
    <row r="649" spans="1:30">
      <c r="A649" t="s">
        <v>117</v>
      </c>
      <c r="B649" s="19">
        <v>44677</v>
      </c>
      <c r="C649" s="8" t="s">
        <v>258</v>
      </c>
      <c r="D649" s="10">
        <v>2022</v>
      </c>
      <c r="E649" s="8">
        <v>2332</v>
      </c>
      <c r="F649" s="8">
        <v>155</v>
      </c>
      <c r="G649" s="8">
        <v>1250</v>
      </c>
      <c r="H649" s="8">
        <v>2355</v>
      </c>
      <c r="I649" s="8">
        <v>1258</v>
      </c>
      <c r="J649" s="8">
        <v>1250</v>
      </c>
      <c r="K649" s="8">
        <v>0</v>
      </c>
      <c r="L649" s="8">
        <v>0</v>
      </c>
      <c r="M649" s="8">
        <v>8</v>
      </c>
      <c r="N649" s="8">
        <v>1</v>
      </c>
      <c r="O649" s="8">
        <v>1</v>
      </c>
      <c r="P649" s="8">
        <v>6</v>
      </c>
      <c r="Q649" s="45">
        <f>P649/I649</f>
        <v>4.7694753577106515E-3</v>
      </c>
      <c r="R649" s="45">
        <f>Table1[[#This Row],[Ballots Rejected - Late Postmark]]/Table1[[#This Row],[Ballots Rejected]]</f>
        <v>0.75</v>
      </c>
      <c r="S649" s="8">
        <v>0</v>
      </c>
      <c r="T649" s="8">
        <v>0</v>
      </c>
      <c r="U649" s="8">
        <v>1258</v>
      </c>
      <c r="V649" s="8">
        <v>1250</v>
      </c>
      <c r="W649" s="8">
        <v>8</v>
      </c>
      <c r="X649" s="8">
        <v>2334</v>
      </c>
      <c r="Y649">
        <v>371</v>
      </c>
      <c r="Z649">
        <v>887</v>
      </c>
      <c r="AA649" s="8">
        <v>0</v>
      </c>
      <c r="AB649" s="54">
        <f>Table1[[#This Row],[ Received by dropbox]]/Table1[[#This Row],[Ballots Returned]]</f>
        <v>0.29491255961844198</v>
      </c>
      <c r="AC649" s="54">
        <f>Table1[[#This Row],[Received by mail]]/Table1[[#This Row],[Ballots Returned]]</f>
        <v>0.70508744038155802</v>
      </c>
      <c r="AD649" s="54">
        <f>Table1[[#This Row],[ Received by Email or Fax]]/Table1[[#This Row],[Ballots Returned]]</f>
        <v>0</v>
      </c>
    </row>
    <row r="650" spans="1:30">
      <c r="A650" t="s">
        <v>119</v>
      </c>
      <c r="B650" s="19">
        <v>44677</v>
      </c>
      <c r="C650" s="8" t="s">
        <v>258</v>
      </c>
      <c r="D650" s="10">
        <v>2022</v>
      </c>
      <c r="E650" s="8">
        <v>33651</v>
      </c>
      <c r="F650" s="8">
        <v>3133</v>
      </c>
      <c r="G650" s="8">
        <v>7572</v>
      </c>
      <c r="H650" s="8">
        <v>34057</v>
      </c>
      <c r="I650" s="8">
        <v>7726</v>
      </c>
      <c r="J650" s="8">
        <v>7572</v>
      </c>
      <c r="K650" s="8">
        <v>2</v>
      </c>
      <c r="L650" s="8">
        <v>2</v>
      </c>
      <c r="M650" s="8">
        <v>152</v>
      </c>
      <c r="N650" s="8">
        <v>34</v>
      </c>
      <c r="O650" s="8">
        <v>37</v>
      </c>
      <c r="P650" s="8">
        <v>74</v>
      </c>
      <c r="Q650" s="45">
        <f>P650/I650</f>
        <v>9.5780481491069113E-3</v>
      </c>
      <c r="R650" s="45">
        <f>Table1[[#This Row],[Ballots Rejected - Late Postmark]]/Table1[[#This Row],[Ballots Rejected]]</f>
        <v>0.48684210526315791</v>
      </c>
      <c r="S650" s="8">
        <v>0</v>
      </c>
      <c r="T650" s="8">
        <v>7</v>
      </c>
      <c r="U650" s="8">
        <v>7703</v>
      </c>
      <c r="V650" s="8">
        <v>7550</v>
      </c>
      <c r="W650" s="8">
        <v>151</v>
      </c>
      <c r="X650" s="8">
        <v>33738</v>
      </c>
      <c r="Y650">
        <v>3458</v>
      </c>
      <c r="Z650">
        <v>4267</v>
      </c>
      <c r="AA650" s="8">
        <v>1</v>
      </c>
      <c r="AB650" s="54">
        <f>Table1[[#This Row],[ Received by dropbox]]/Table1[[#This Row],[Ballots Returned]]</f>
        <v>0.44757960134610408</v>
      </c>
      <c r="AC650" s="54">
        <f>Table1[[#This Row],[Received by mail]]/Table1[[#This Row],[Ballots Returned]]</f>
        <v>0.55229096557079993</v>
      </c>
      <c r="AD650" s="54">
        <f>Table1[[#This Row],[ Received by Email or Fax]]/Table1[[#This Row],[Ballots Returned]]</f>
        <v>1.2943308309603936E-4</v>
      </c>
    </row>
    <row r="651" spans="1:30">
      <c r="A651" t="s">
        <v>121</v>
      </c>
      <c r="B651" s="19">
        <v>44677</v>
      </c>
      <c r="C651" s="8" t="s">
        <v>258</v>
      </c>
      <c r="D651" s="10">
        <v>2022</v>
      </c>
      <c r="E651" s="8"/>
      <c r="F651" s="8"/>
      <c r="G651" s="8">
        <v>0</v>
      </c>
      <c r="H651" s="8"/>
      <c r="I651" s="8"/>
      <c r="J651" s="8"/>
      <c r="K651" s="8"/>
      <c r="L651" s="8"/>
      <c r="M651" s="8"/>
      <c r="N651" s="8"/>
      <c r="O651" s="8"/>
      <c r="P651" s="8"/>
      <c r="Q651" s="45"/>
      <c r="R651" s="45" t="e">
        <f>Table1[[#This Row],[Ballots Rejected - Late Postmark]]/Table1[[#This Row],[Ballots Rejected]]</f>
        <v>#DIV/0!</v>
      </c>
      <c r="S651" s="8"/>
      <c r="T651" s="8"/>
      <c r="U651" s="8">
        <v>0</v>
      </c>
      <c r="V651" s="8">
        <v>0</v>
      </c>
      <c r="W651" s="8">
        <v>0</v>
      </c>
      <c r="X651" s="8">
        <v>0</v>
      </c>
      <c r="Z651">
        <v>0</v>
      </c>
      <c r="AA651" s="8">
        <v>0</v>
      </c>
      <c r="AB651" s="54" t="e">
        <f>Table1[[#This Row],[ Received by dropbox]]/Table1[[#This Row],[Ballots Returned]]</f>
        <v>#DIV/0!</v>
      </c>
      <c r="AC651" s="54" t="e">
        <f>Table1[[#This Row],[Received by mail]]/Table1[[#This Row],[Ballots Returned]]</f>
        <v>#DIV/0!</v>
      </c>
      <c r="AD651" s="54" t="e">
        <f>Table1[[#This Row],[ Received by Email or Fax]]/Table1[[#This Row],[Ballots Returned]]</f>
        <v>#DIV/0!</v>
      </c>
    </row>
    <row r="652" spans="1:30">
      <c r="A652" t="s">
        <v>123</v>
      </c>
      <c r="B652" s="19">
        <v>44677</v>
      </c>
      <c r="C652" s="8" t="s">
        <v>258</v>
      </c>
      <c r="D652" s="10">
        <v>2022</v>
      </c>
      <c r="E652" s="8">
        <v>1882</v>
      </c>
      <c r="F652" s="8">
        <v>163</v>
      </c>
      <c r="G652" s="8">
        <v>676</v>
      </c>
      <c r="H652" s="8">
        <v>1949</v>
      </c>
      <c r="I652" s="8">
        <v>696</v>
      </c>
      <c r="J652" s="8">
        <v>676</v>
      </c>
      <c r="K652" s="8">
        <v>0</v>
      </c>
      <c r="L652" s="8">
        <v>0</v>
      </c>
      <c r="M652" s="8">
        <v>20</v>
      </c>
      <c r="N652" s="8">
        <v>0</v>
      </c>
      <c r="O652" s="8">
        <v>7</v>
      </c>
      <c r="P652" s="8">
        <v>12</v>
      </c>
      <c r="Q652" s="45">
        <f>P652/I652</f>
        <v>1.7241379310344827E-2</v>
      </c>
      <c r="R652" s="45">
        <f>Table1[[#This Row],[Ballots Rejected - Late Postmark]]/Table1[[#This Row],[Ballots Rejected]]</f>
        <v>0.6</v>
      </c>
      <c r="S652" s="8">
        <v>0</v>
      </c>
      <c r="T652" s="8">
        <v>1</v>
      </c>
      <c r="U652" s="8">
        <v>695</v>
      </c>
      <c r="V652" s="8">
        <v>675</v>
      </c>
      <c r="W652" s="8">
        <v>20</v>
      </c>
      <c r="X652" s="8">
        <v>1938</v>
      </c>
      <c r="Y652">
        <v>244</v>
      </c>
      <c r="Z652">
        <v>452</v>
      </c>
      <c r="AA652" s="8">
        <v>0</v>
      </c>
      <c r="AB652" s="54">
        <f>Table1[[#This Row],[ Received by dropbox]]/Table1[[#This Row],[Ballots Returned]]</f>
        <v>0.35057471264367818</v>
      </c>
      <c r="AC652" s="54">
        <f>Table1[[#This Row],[Received by mail]]/Table1[[#This Row],[Ballots Returned]]</f>
        <v>0.64942528735632188</v>
      </c>
      <c r="AD652" s="54">
        <f>Table1[[#This Row],[ Received by Email or Fax]]/Table1[[#This Row],[Ballots Returned]]</f>
        <v>0</v>
      </c>
    </row>
    <row r="653" spans="1:30">
      <c r="A653" t="s">
        <v>125</v>
      </c>
      <c r="B653" s="19">
        <v>44677</v>
      </c>
      <c r="C653" s="8" t="s">
        <v>258</v>
      </c>
      <c r="D653" s="10">
        <v>2022</v>
      </c>
      <c r="E653" s="8"/>
      <c r="F653" s="8"/>
      <c r="G653" s="8">
        <v>0</v>
      </c>
      <c r="H653" s="8"/>
      <c r="I653" s="8"/>
      <c r="J653" s="8"/>
      <c r="K653" s="8"/>
      <c r="L653" s="8"/>
      <c r="M653" s="8"/>
      <c r="N653" s="8"/>
      <c r="O653" s="8"/>
      <c r="P653" s="8"/>
      <c r="Q653" s="45"/>
      <c r="R653" s="45" t="e">
        <f>Table1[[#This Row],[Ballots Rejected - Late Postmark]]/Table1[[#This Row],[Ballots Rejected]]</f>
        <v>#DIV/0!</v>
      </c>
      <c r="S653" s="8"/>
      <c r="T653" s="8"/>
      <c r="U653" s="8">
        <v>0</v>
      </c>
      <c r="V653" s="8">
        <v>0</v>
      </c>
      <c r="W653" s="8">
        <v>0</v>
      </c>
      <c r="X653" s="8">
        <v>0</v>
      </c>
      <c r="Z653">
        <v>0</v>
      </c>
      <c r="AA653" s="8">
        <v>0</v>
      </c>
      <c r="AB653" s="54" t="e">
        <f>Table1[[#This Row],[ Received by dropbox]]/Table1[[#This Row],[Ballots Returned]]</f>
        <v>#DIV/0!</v>
      </c>
      <c r="AC653" s="54" t="e">
        <f>Table1[[#This Row],[Received by mail]]/Table1[[#This Row],[Ballots Returned]]</f>
        <v>#DIV/0!</v>
      </c>
      <c r="AD653" s="54" t="e">
        <f>Table1[[#This Row],[ Received by Email or Fax]]/Table1[[#This Row],[Ballots Returned]]</f>
        <v>#DIV/0!</v>
      </c>
    </row>
    <row r="654" spans="1:30">
      <c r="A654" t="s">
        <v>127</v>
      </c>
      <c r="B654" s="19">
        <v>44677</v>
      </c>
      <c r="C654" s="8" t="s">
        <v>258</v>
      </c>
      <c r="D654" s="10">
        <v>2022</v>
      </c>
      <c r="E654" s="8">
        <v>14293</v>
      </c>
      <c r="F654" s="8">
        <v>1002</v>
      </c>
      <c r="G654" s="8">
        <v>6440</v>
      </c>
      <c r="H654" s="8">
        <v>14332</v>
      </c>
      <c r="I654" s="8">
        <v>6493</v>
      </c>
      <c r="J654" s="8">
        <v>6440</v>
      </c>
      <c r="K654" s="8">
        <v>3</v>
      </c>
      <c r="L654" s="8">
        <v>0</v>
      </c>
      <c r="M654" s="8">
        <v>50</v>
      </c>
      <c r="N654" s="8">
        <v>19</v>
      </c>
      <c r="O654" s="8">
        <v>12</v>
      </c>
      <c r="P654" s="8">
        <v>16</v>
      </c>
      <c r="Q654" s="45">
        <f>P654/I654</f>
        <v>2.4641922069921452E-3</v>
      </c>
      <c r="R654" s="45">
        <f>Table1[[#This Row],[Ballots Rejected - Late Postmark]]/Table1[[#This Row],[Ballots Rejected]]</f>
        <v>0.32</v>
      </c>
      <c r="S654" s="8">
        <v>0</v>
      </c>
      <c r="T654" s="8">
        <v>3</v>
      </c>
      <c r="U654" s="8">
        <v>6462</v>
      </c>
      <c r="V654" s="8">
        <v>6409</v>
      </c>
      <c r="W654" s="8">
        <v>50</v>
      </c>
      <c r="X654" s="8">
        <v>14129</v>
      </c>
      <c r="Y654">
        <v>2789</v>
      </c>
      <c r="Z654">
        <v>3704</v>
      </c>
      <c r="AA654" s="8">
        <v>0</v>
      </c>
      <c r="AB654" s="54">
        <f>Table1[[#This Row],[ Received by dropbox]]/Table1[[#This Row],[Ballots Returned]]</f>
        <v>0.42953950408131836</v>
      </c>
      <c r="AC654" s="54">
        <f>Table1[[#This Row],[Received by mail]]/Table1[[#This Row],[Ballots Returned]]</f>
        <v>0.57046049591868164</v>
      </c>
      <c r="AD654" s="54">
        <f>Table1[[#This Row],[ Received by Email or Fax]]/Table1[[#This Row],[Ballots Returned]]</f>
        <v>0</v>
      </c>
    </row>
    <row r="655" spans="1:30">
      <c r="A655" t="s">
        <v>129</v>
      </c>
      <c r="B655" s="19">
        <v>44677</v>
      </c>
      <c r="C655" s="8" t="s">
        <v>258</v>
      </c>
      <c r="D655" s="10">
        <v>2022</v>
      </c>
      <c r="E655" s="8">
        <v>1622</v>
      </c>
      <c r="F655" s="8">
        <v>125</v>
      </c>
      <c r="G655" s="8">
        <v>978</v>
      </c>
      <c r="H655" s="8">
        <v>1643</v>
      </c>
      <c r="I655" s="8">
        <v>991</v>
      </c>
      <c r="J655" s="8">
        <v>978</v>
      </c>
      <c r="K655" s="8">
        <v>0</v>
      </c>
      <c r="L655" s="8">
        <v>0</v>
      </c>
      <c r="M655" s="8">
        <v>13</v>
      </c>
      <c r="N655" s="8">
        <v>3</v>
      </c>
      <c r="O655" s="8">
        <v>2</v>
      </c>
      <c r="P655" s="8">
        <v>7</v>
      </c>
      <c r="Q655" s="45">
        <f>P655/I655</f>
        <v>7.0635721493440967E-3</v>
      </c>
      <c r="R655" s="45">
        <f>Table1[[#This Row],[Ballots Rejected - Late Postmark]]/Table1[[#This Row],[Ballots Rejected]]</f>
        <v>0.53846153846153844</v>
      </c>
      <c r="S655" s="8">
        <v>0</v>
      </c>
      <c r="T655" s="8">
        <v>1</v>
      </c>
      <c r="U655" s="8">
        <v>988</v>
      </c>
      <c r="V655" s="8">
        <v>975</v>
      </c>
      <c r="W655" s="8">
        <v>13</v>
      </c>
      <c r="X655" s="8">
        <v>1619</v>
      </c>
      <c r="Y655">
        <v>198</v>
      </c>
      <c r="Z655">
        <v>793</v>
      </c>
      <c r="AA655" s="8">
        <v>0</v>
      </c>
      <c r="AB655" s="54">
        <f>Table1[[#This Row],[ Received by dropbox]]/Table1[[#This Row],[Ballots Returned]]</f>
        <v>0.19979818365287588</v>
      </c>
      <c r="AC655" s="54">
        <f>Table1[[#This Row],[Received by mail]]/Table1[[#This Row],[Ballots Returned]]</f>
        <v>0.80020181634712406</v>
      </c>
      <c r="AD655" s="54">
        <f>Table1[[#This Row],[ Received by Email or Fax]]/Table1[[#This Row],[Ballots Returned]]</f>
        <v>0</v>
      </c>
    </row>
    <row r="656" spans="1:30">
      <c r="A656" t="s">
        <v>131</v>
      </c>
      <c r="B656" s="19">
        <v>44677</v>
      </c>
      <c r="C656" s="8" t="s">
        <v>258</v>
      </c>
      <c r="D656" s="10">
        <v>2022</v>
      </c>
      <c r="E656" s="8">
        <v>73862</v>
      </c>
      <c r="F656" s="8">
        <v>4882</v>
      </c>
      <c r="G656" s="8">
        <v>23123</v>
      </c>
      <c r="H656" s="8">
        <v>74749</v>
      </c>
      <c r="I656" s="8">
        <v>23650</v>
      </c>
      <c r="J656" s="8">
        <v>23123</v>
      </c>
      <c r="K656" s="8">
        <v>0</v>
      </c>
      <c r="L656" s="8">
        <v>0</v>
      </c>
      <c r="M656" s="8">
        <v>527</v>
      </c>
      <c r="N656" s="8">
        <v>55</v>
      </c>
      <c r="O656" s="8">
        <v>187</v>
      </c>
      <c r="P656" s="8">
        <v>283</v>
      </c>
      <c r="Q656" s="45">
        <f>P656/I656</f>
        <v>1.1966173361522199E-2</v>
      </c>
      <c r="R656" s="45">
        <f>Table1[[#This Row],[Ballots Rejected - Late Postmark]]/Table1[[#This Row],[Ballots Rejected]]</f>
        <v>0.53700189753320682</v>
      </c>
      <c r="S656" s="8">
        <v>0</v>
      </c>
      <c r="T656" s="8">
        <v>2</v>
      </c>
      <c r="U656" s="8">
        <v>23540</v>
      </c>
      <c r="V656" s="8">
        <v>23016</v>
      </c>
      <c r="W656" s="8">
        <v>524</v>
      </c>
      <c r="X656" s="8">
        <v>73345</v>
      </c>
      <c r="Y656">
        <v>7331</v>
      </c>
      <c r="Z656">
        <v>16291</v>
      </c>
      <c r="AA656" s="8">
        <v>28</v>
      </c>
      <c r="AB656" s="54">
        <f>Table1[[#This Row],[ Received by dropbox]]/Table1[[#This Row],[Ballots Returned]]</f>
        <v>0.30997885835095135</v>
      </c>
      <c r="AC656" s="54">
        <f>Table1[[#This Row],[Received by mail]]/Table1[[#This Row],[Ballots Returned]]</f>
        <v>0.68883720930232561</v>
      </c>
      <c r="AD656" s="54">
        <f>Table1[[#This Row],[ Received by Email or Fax]]/Table1[[#This Row],[Ballots Returned]]</f>
        <v>1.1839323467230443E-3</v>
      </c>
    </row>
    <row r="657" spans="1:30">
      <c r="A657" t="s">
        <v>133</v>
      </c>
      <c r="B657" s="19">
        <v>44677</v>
      </c>
      <c r="C657" s="8" t="s">
        <v>258</v>
      </c>
      <c r="D657" s="10">
        <v>2022</v>
      </c>
      <c r="E657" s="8">
        <v>46719</v>
      </c>
      <c r="F657" s="8">
        <v>5102</v>
      </c>
      <c r="G657" s="8">
        <v>16657</v>
      </c>
      <c r="H657" s="8">
        <v>47321</v>
      </c>
      <c r="I657" s="8">
        <v>16923</v>
      </c>
      <c r="J657" s="8">
        <v>16657</v>
      </c>
      <c r="K657" s="8">
        <v>1</v>
      </c>
      <c r="L657" s="8">
        <v>0</v>
      </c>
      <c r="M657" s="8">
        <v>265</v>
      </c>
      <c r="N657" s="8">
        <v>26</v>
      </c>
      <c r="O657" s="8">
        <v>142</v>
      </c>
      <c r="P657" s="8">
        <v>86</v>
      </c>
      <c r="Q657" s="45">
        <f>P657/I657</f>
        <v>5.081841281096732E-3</v>
      </c>
      <c r="R657" s="45">
        <f>Table1[[#This Row],[Ballots Rejected - Late Postmark]]/Table1[[#This Row],[Ballots Rejected]]</f>
        <v>0.32452830188679244</v>
      </c>
      <c r="S657" s="8">
        <v>0</v>
      </c>
      <c r="T657" s="8">
        <v>11</v>
      </c>
      <c r="U657" s="8">
        <v>16560</v>
      </c>
      <c r="V657" s="8">
        <v>16303</v>
      </c>
      <c r="W657" s="8">
        <v>256</v>
      </c>
      <c r="X657" s="8">
        <v>42906</v>
      </c>
      <c r="Y657">
        <v>6919</v>
      </c>
      <c r="Z657">
        <v>9981</v>
      </c>
      <c r="AA657" s="8">
        <v>23</v>
      </c>
      <c r="AB657" s="54">
        <f>Table1[[#This Row],[ Received by dropbox]]/Table1[[#This Row],[Ballots Returned]]</f>
        <v>0.40885185841753824</v>
      </c>
      <c r="AC657" s="54">
        <f>Table1[[#This Row],[Received by mail]]/Table1[[#This Row],[Ballots Returned]]</f>
        <v>0.58978904449565683</v>
      </c>
      <c r="AD657" s="54">
        <f>Table1[[#This Row],[ Received by Email or Fax]]/Table1[[#This Row],[Ballots Returned]]</f>
        <v>1.3590970868049401E-3</v>
      </c>
    </row>
    <row r="658" spans="1:30">
      <c r="A658" t="s">
        <v>135</v>
      </c>
      <c r="B658" s="19">
        <v>44677</v>
      </c>
      <c r="C658" s="8" t="s">
        <v>258</v>
      </c>
      <c r="D658" s="10">
        <v>2022</v>
      </c>
      <c r="E658" s="8"/>
      <c r="F658" s="8"/>
      <c r="G658" s="8">
        <v>0</v>
      </c>
      <c r="H658" s="8"/>
      <c r="I658" s="8"/>
      <c r="J658" s="8"/>
      <c r="K658" s="8"/>
      <c r="L658" s="8"/>
      <c r="M658" s="8"/>
      <c r="N658" s="8"/>
      <c r="O658" s="8"/>
      <c r="P658" s="8"/>
      <c r="Q658" s="45"/>
      <c r="R658" s="45" t="e">
        <f>Table1[[#This Row],[Ballots Rejected - Late Postmark]]/Table1[[#This Row],[Ballots Rejected]]</f>
        <v>#DIV/0!</v>
      </c>
      <c r="S658" s="8"/>
      <c r="T658" s="8"/>
      <c r="U658" s="8">
        <v>0</v>
      </c>
      <c r="V658" s="8">
        <v>0</v>
      </c>
      <c r="W658" s="8">
        <v>0</v>
      </c>
      <c r="X658" s="8">
        <v>0</v>
      </c>
      <c r="Z658">
        <v>0</v>
      </c>
      <c r="AA658" s="8">
        <v>0</v>
      </c>
      <c r="AB658" s="54" t="e">
        <f>Table1[[#This Row],[ Received by dropbox]]/Table1[[#This Row],[Ballots Returned]]</f>
        <v>#DIV/0!</v>
      </c>
      <c r="AC658" s="54" t="e">
        <f>Table1[[#This Row],[Received by mail]]/Table1[[#This Row],[Ballots Returned]]</f>
        <v>#DIV/0!</v>
      </c>
      <c r="AD658" s="54" t="e">
        <f>Table1[[#This Row],[ Received by Email or Fax]]/Table1[[#This Row],[Ballots Returned]]</f>
        <v>#DIV/0!</v>
      </c>
    </row>
    <row r="659" spans="1:30">
      <c r="A659" t="s">
        <v>137</v>
      </c>
      <c r="B659" s="19">
        <v>44677</v>
      </c>
      <c r="C659" s="8" t="s">
        <v>258</v>
      </c>
      <c r="D659" s="10">
        <v>2022</v>
      </c>
      <c r="E659" s="8">
        <v>57</v>
      </c>
      <c r="F659" s="8">
        <v>5</v>
      </c>
      <c r="G659" s="8">
        <v>22</v>
      </c>
      <c r="H659" s="8">
        <v>57</v>
      </c>
      <c r="I659" s="8">
        <v>22</v>
      </c>
      <c r="J659" s="8">
        <v>22</v>
      </c>
      <c r="K659" s="8">
        <v>0</v>
      </c>
      <c r="L659" s="8">
        <v>0</v>
      </c>
      <c r="M659" s="8">
        <v>0</v>
      </c>
      <c r="N659" s="8">
        <v>0</v>
      </c>
      <c r="O659" s="8">
        <v>0</v>
      </c>
      <c r="P659" s="8">
        <v>0</v>
      </c>
      <c r="Q659" s="45">
        <f>P659/I659</f>
        <v>0</v>
      </c>
      <c r="R659" s="45" t="e">
        <f>Table1[[#This Row],[Ballots Rejected - Late Postmark]]/Table1[[#This Row],[Ballots Rejected]]</f>
        <v>#DIV/0!</v>
      </c>
      <c r="S659" s="8">
        <v>0</v>
      </c>
      <c r="T659" s="8">
        <v>0</v>
      </c>
      <c r="U659" s="8">
        <v>22</v>
      </c>
      <c r="V659" s="8">
        <v>22</v>
      </c>
      <c r="W659" s="8">
        <v>0</v>
      </c>
      <c r="X659" s="8">
        <v>55</v>
      </c>
      <c r="Y659">
        <v>0</v>
      </c>
      <c r="Z659">
        <v>22</v>
      </c>
      <c r="AA659" s="8">
        <v>0</v>
      </c>
      <c r="AB659" s="54">
        <f>Table1[[#This Row],[ Received by dropbox]]/Table1[[#This Row],[Ballots Returned]]</f>
        <v>0</v>
      </c>
      <c r="AC659" s="54">
        <f>Table1[[#This Row],[Received by mail]]/Table1[[#This Row],[Ballots Returned]]</f>
        <v>1</v>
      </c>
      <c r="AD659" s="54">
        <f>Table1[[#This Row],[ Received by Email or Fax]]/Table1[[#This Row],[Ballots Returned]]</f>
        <v>0</v>
      </c>
    </row>
    <row r="660" spans="1:30">
      <c r="A660" t="s">
        <v>139</v>
      </c>
      <c r="B660" s="19">
        <v>44677</v>
      </c>
      <c r="C660" s="8" t="s">
        <v>258</v>
      </c>
      <c r="D660" s="10">
        <v>2022</v>
      </c>
      <c r="E660" s="8"/>
      <c r="F660" s="8"/>
      <c r="G660" s="8">
        <v>0</v>
      </c>
      <c r="H660" s="8"/>
      <c r="I660" s="8"/>
      <c r="J660" s="8"/>
      <c r="K660" s="8"/>
      <c r="L660" s="8"/>
      <c r="M660" s="8"/>
      <c r="N660" s="8"/>
      <c r="O660" s="8"/>
      <c r="P660" s="8"/>
      <c r="Q660" s="45"/>
      <c r="R660" s="45" t="e">
        <f>Table1[[#This Row],[Ballots Rejected - Late Postmark]]/Table1[[#This Row],[Ballots Rejected]]</f>
        <v>#DIV/0!</v>
      </c>
      <c r="S660" s="8"/>
      <c r="T660" s="8"/>
      <c r="U660" s="8">
        <v>0</v>
      </c>
      <c r="V660" s="8">
        <v>0</v>
      </c>
      <c r="W660" s="8">
        <v>0</v>
      </c>
      <c r="X660" s="8">
        <v>0</v>
      </c>
      <c r="Z660">
        <v>0</v>
      </c>
      <c r="AA660" s="8">
        <v>0</v>
      </c>
      <c r="AB660" s="54" t="e">
        <f>Table1[[#This Row],[ Received by dropbox]]/Table1[[#This Row],[Ballots Returned]]</f>
        <v>#DIV/0!</v>
      </c>
      <c r="AC660" s="54" t="e">
        <f>Table1[[#This Row],[Received by mail]]/Table1[[#This Row],[Ballots Returned]]</f>
        <v>#DIV/0!</v>
      </c>
      <c r="AD660" s="54" t="e">
        <f>Table1[[#This Row],[ Received by Email or Fax]]/Table1[[#This Row],[Ballots Returned]]</f>
        <v>#DIV/0!</v>
      </c>
    </row>
    <row r="661" spans="1:30">
      <c r="A661" t="s">
        <v>141</v>
      </c>
      <c r="B661" s="19">
        <v>44677</v>
      </c>
      <c r="C661" s="8" t="s">
        <v>258</v>
      </c>
      <c r="D661" s="10">
        <v>2022</v>
      </c>
      <c r="E661" s="8"/>
      <c r="F661" s="8"/>
      <c r="G661" s="8">
        <v>0</v>
      </c>
      <c r="H661" s="8"/>
      <c r="I661" s="8"/>
      <c r="J661" s="8"/>
      <c r="K661" s="8"/>
      <c r="L661" s="8"/>
      <c r="M661" s="8"/>
      <c r="N661" s="8"/>
      <c r="O661" s="8"/>
      <c r="P661" s="8"/>
      <c r="Q661" s="45"/>
      <c r="R661" s="45" t="e">
        <f>Table1[[#This Row],[Ballots Rejected - Late Postmark]]/Table1[[#This Row],[Ballots Rejected]]</f>
        <v>#DIV/0!</v>
      </c>
      <c r="S661" s="8"/>
      <c r="T661" s="8"/>
      <c r="U661" s="8">
        <v>0</v>
      </c>
      <c r="V661" s="8">
        <v>0</v>
      </c>
      <c r="W661" s="8">
        <v>0</v>
      </c>
      <c r="X661" s="8">
        <v>0</v>
      </c>
      <c r="Z661">
        <v>0</v>
      </c>
      <c r="AA661" s="8">
        <v>0</v>
      </c>
      <c r="AB661" s="54" t="e">
        <f>Table1[[#This Row],[ Received by dropbox]]/Table1[[#This Row],[Ballots Returned]]</f>
        <v>#DIV/0!</v>
      </c>
      <c r="AC661" s="54" t="e">
        <f>Table1[[#This Row],[Received by mail]]/Table1[[#This Row],[Ballots Returned]]</f>
        <v>#DIV/0!</v>
      </c>
      <c r="AD661" s="54" t="e">
        <f>Table1[[#This Row],[ Received by Email or Fax]]/Table1[[#This Row],[Ballots Returned]]</f>
        <v>#DIV/0!</v>
      </c>
    </row>
    <row r="662" spans="1:30">
      <c r="A662" t="s">
        <v>143</v>
      </c>
      <c r="B662" s="19">
        <v>44677</v>
      </c>
      <c r="C662" s="8" t="s">
        <v>258</v>
      </c>
      <c r="D662" s="10">
        <v>2022</v>
      </c>
      <c r="E662" s="8">
        <v>3685</v>
      </c>
      <c r="F662" s="8">
        <v>349</v>
      </c>
      <c r="G662" s="8">
        <v>1426</v>
      </c>
      <c r="H662" s="8">
        <v>3677</v>
      </c>
      <c r="I662" s="8">
        <v>1460</v>
      </c>
      <c r="J662" s="8">
        <v>1426</v>
      </c>
      <c r="K662" s="8">
        <v>1</v>
      </c>
      <c r="L662" s="8">
        <v>1</v>
      </c>
      <c r="M662" s="8">
        <v>33</v>
      </c>
      <c r="N662" s="8">
        <v>1</v>
      </c>
      <c r="O662" s="8">
        <v>5</v>
      </c>
      <c r="P662" s="8">
        <v>27</v>
      </c>
      <c r="Q662" s="45">
        <f>P662/I662</f>
        <v>1.8493150684931507E-2</v>
      </c>
      <c r="R662" s="45">
        <f>Table1[[#This Row],[Ballots Rejected - Late Postmark]]/Table1[[#This Row],[Ballots Rejected]]</f>
        <v>0.81818181818181823</v>
      </c>
      <c r="S662" s="8">
        <v>0</v>
      </c>
      <c r="T662" s="8">
        <v>0</v>
      </c>
      <c r="U662" s="8">
        <v>1459</v>
      </c>
      <c r="V662" s="8">
        <v>1425</v>
      </c>
      <c r="W662" s="8">
        <v>33</v>
      </c>
      <c r="X662" s="8">
        <v>3644</v>
      </c>
      <c r="Y662">
        <v>636</v>
      </c>
      <c r="Z662">
        <v>824</v>
      </c>
      <c r="AA662" s="8">
        <v>0</v>
      </c>
      <c r="AB662" s="54">
        <f>Table1[[#This Row],[ Received by dropbox]]/Table1[[#This Row],[Ballots Returned]]</f>
        <v>0.43561643835616437</v>
      </c>
      <c r="AC662" s="54">
        <f>Table1[[#This Row],[Received by mail]]/Table1[[#This Row],[Ballots Returned]]</f>
        <v>0.56438356164383563</v>
      </c>
      <c r="AD662" s="54">
        <f>Table1[[#This Row],[ Received by Email or Fax]]/Table1[[#This Row],[Ballots Returned]]</f>
        <v>0</v>
      </c>
    </row>
    <row r="663" spans="1:30">
      <c r="A663" t="s">
        <v>145</v>
      </c>
      <c r="B663" s="19">
        <v>44677</v>
      </c>
      <c r="C663" s="8" t="s">
        <v>258</v>
      </c>
      <c r="D663" s="10">
        <v>2022</v>
      </c>
      <c r="E663" s="8">
        <v>73</v>
      </c>
      <c r="F663" s="8">
        <v>6</v>
      </c>
      <c r="G663" s="8">
        <v>32</v>
      </c>
      <c r="H663" s="8">
        <v>74</v>
      </c>
      <c r="I663" s="8">
        <v>33</v>
      </c>
      <c r="J663" s="8">
        <v>32</v>
      </c>
      <c r="K663" s="8">
        <v>0</v>
      </c>
      <c r="L663" s="8">
        <v>0</v>
      </c>
      <c r="M663" s="8">
        <v>1</v>
      </c>
      <c r="N663" s="8">
        <v>0</v>
      </c>
      <c r="O663" s="8">
        <v>0</v>
      </c>
      <c r="P663" s="8">
        <v>1</v>
      </c>
      <c r="Q663" s="45">
        <f>P663/I663</f>
        <v>3.0303030303030304E-2</v>
      </c>
      <c r="R663" s="45">
        <f>Table1[[#This Row],[Ballots Rejected - Late Postmark]]/Table1[[#This Row],[Ballots Rejected]]</f>
        <v>1</v>
      </c>
      <c r="S663" s="8">
        <v>0</v>
      </c>
      <c r="T663" s="8">
        <v>0</v>
      </c>
      <c r="U663" s="8">
        <v>33</v>
      </c>
      <c r="V663" s="8">
        <v>32</v>
      </c>
      <c r="W663" s="8">
        <v>1</v>
      </c>
      <c r="X663" s="8">
        <v>74</v>
      </c>
      <c r="Y663">
        <v>0</v>
      </c>
      <c r="Z663">
        <v>33</v>
      </c>
      <c r="AA663" s="8">
        <v>0</v>
      </c>
      <c r="AB663" s="54">
        <f>Table1[[#This Row],[ Received by dropbox]]/Table1[[#This Row],[Ballots Returned]]</f>
        <v>0</v>
      </c>
      <c r="AC663" s="54">
        <f>Table1[[#This Row],[Received by mail]]/Table1[[#This Row],[Ballots Returned]]</f>
        <v>1</v>
      </c>
      <c r="AD663" s="54">
        <f>Table1[[#This Row],[ Received by Email or Fax]]/Table1[[#This Row],[Ballots Returned]]</f>
        <v>0</v>
      </c>
    </row>
    <row r="664" spans="1:30">
      <c r="A664" t="s">
        <v>147</v>
      </c>
      <c r="B664" s="19">
        <v>44677</v>
      </c>
      <c r="C664" s="8" t="s">
        <v>258</v>
      </c>
      <c r="D664" s="10">
        <v>2022</v>
      </c>
      <c r="E664" s="8">
        <v>9267</v>
      </c>
      <c r="F664" s="8">
        <v>986</v>
      </c>
      <c r="G664" s="8">
        <v>5102</v>
      </c>
      <c r="H664" s="8">
        <v>9321</v>
      </c>
      <c r="I664" s="8">
        <v>5177</v>
      </c>
      <c r="J664" s="8">
        <v>5102</v>
      </c>
      <c r="K664" s="8">
        <v>0</v>
      </c>
      <c r="L664" s="8">
        <v>0</v>
      </c>
      <c r="M664" s="8">
        <v>75</v>
      </c>
      <c r="N664" s="8">
        <v>17</v>
      </c>
      <c r="O664" s="8">
        <v>29</v>
      </c>
      <c r="P664" s="8">
        <v>29</v>
      </c>
      <c r="Q664" s="45">
        <f>P664/I664</f>
        <v>5.6016998261541433E-3</v>
      </c>
      <c r="R664" s="45">
        <f>Table1[[#This Row],[Ballots Rejected - Late Postmark]]/Table1[[#This Row],[Ballots Rejected]]</f>
        <v>0.38666666666666666</v>
      </c>
      <c r="S664" s="8">
        <v>0</v>
      </c>
      <c r="T664" s="8">
        <v>0</v>
      </c>
      <c r="U664" s="8">
        <v>5150</v>
      </c>
      <c r="V664" s="8">
        <v>5076</v>
      </c>
      <c r="W664" s="8">
        <v>74</v>
      </c>
      <c r="X664" s="8">
        <v>9188</v>
      </c>
      <c r="Y664">
        <v>1377</v>
      </c>
      <c r="Z664">
        <v>3800</v>
      </c>
      <c r="AA664" s="8">
        <v>0</v>
      </c>
      <c r="AB664" s="54">
        <f>Table1[[#This Row],[ Received by dropbox]]/Table1[[#This Row],[Ballots Returned]]</f>
        <v>0.26598416071083641</v>
      </c>
      <c r="AC664" s="54">
        <f>Table1[[#This Row],[Received by mail]]/Table1[[#This Row],[Ballots Returned]]</f>
        <v>0.73401583928916359</v>
      </c>
      <c r="AD664" s="54">
        <f>Table1[[#This Row],[ Received by Email or Fax]]/Table1[[#This Row],[Ballots Returned]]</f>
        <v>0</v>
      </c>
    </row>
    <row r="665" spans="1:30">
      <c r="A665" t="s">
        <v>149</v>
      </c>
      <c r="B665" s="19">
        <v>44677</v>
      </c>
      <c r="C665" s="8" t="s">
        <v>258</v>
      </c>
      <c r="D665" s="10">
        <v>2022</v>
      </c>
      <c r="E665" s="8"/>
      <c r="F665" s="8"/>
      <c r="G665" s="8">
        <v>0</v>
      </c>
      <c r="H665" s="8"/>
      <c r="I665" s="8"/>
      <c r="J665" s="8"/>
      <c r="K665" s="8"/>
      <c r="L665" s="8"/>
      <c r="M665" s="8"/>
      <c r="N665" s="8"/>
      <c r="O665" s="8"/>
      <c r="P665" s="8"/>
      <c r="Q665" s="45"/>
      <c r="R665" s="45" t="e">
        <f>Table1[[#This Row],[Ballots Rejected - Late Postmark]]/Table1[[#This Row],[Ballots Rejected]]</f>
        <v>#DIV/0!</v>
      </c>
      <c r="S665" s="8"/>
      <c r="T665" s="8"/>
      <c r="U665" s="8">
        <v>0</v>
      </c>
      <c r="V665" s="8">
        <v>0</v>
      </c>
      <c r="W665" s="8">
        <v>0</v>
      </c>
      <c r="X665" s="8">
        <v>0</v>
      </c>
      <c r="Z665">
        <v>0</v>
      </c>
      <c r="AA665" s="8">
        <v>0</v>
      </c>
      <c r="AB665" s="54" t="e">
        <f>Table1[[#This Row],[ Received by dropbox]]/Table1[[#This Row],[Ballots Returned]]</f>
        <v>#DIV/0!</v>
      </c>
      <c r="AC665" s="54" t="e">
        <f>Table1[[#This Row],[Received by mail]]/Table1[[#This Row],[Ballots Returned]]</f>
        <v>#DIV/0!</v>
      </c>
      <c r="AD665" s="54" t="e">
        <f>Table1[[#This Row],[ Received by Email or Fax]]/Table1[[#This Row],[Ballots Returned]]</f>
        <v>#DIV/0!</v>
      </c>
    </row>
    <row r="666" spans="1:30">
      <c r="A666" t="s">
        <v>151</v>
      </c>
      <c r="B666" s="19">
        <v>44677</v>
      </c>
      <c r="C666" s="8" t="s">
        <v>258</v>
      </c>
      <c r="D666" s="10">
        <v>2022</v>
      </c>
      <c r="E666" s="8">
        <v>75057</v>
      </c>
      <c r="F666" s="8">
        <v>7639</v>
      </c>
      <c r="G666" s="8">
        <v>23431</v>
      </c>
      <c r="H666" s="8">
        <v>76406</v>
      </c>
      <c r="I666" s="8">
        <v>23800</v>
      </c>
      <c r="J666" s="8">
        <v>23431</v>
      </c>
      <c r="K666" s="8">
        <v>6</v>
      </c>
      <c r="L666" s="8">
        <v>0</v>
      </c>
      <c r="M666" s="8">
        <v>363</v>
      </c>
      <c r="N666" s="8">
        <v>26</v>
      </c>
      <c r="O666" s="8">
        <v>172</v>
      </c>
      <c r="P666" s="8">
        <v>152</v>
      </c>
      <c r="Q666" s="45">
        <f>P666/I666</f>
        <v>6.3865546218487392E-3</v>
      </c>
      <c r="R666" s="45">
        <f>Table1[[#This Row],[Ballots Rejected - Late Postmark]]/Table1[[#This Row],[Ballots Rejected]]</f>
        <v>0.41873278236914602</v>
      </c>
      <c r="S666" s="8">
        <v>0</v>
      </c>
      <c r="T666" s="8">
        <v>13</v>
      </c>
      <c r="U666" s="8">
        <v>23432</v>
      </c>
      <c r="V666" s="8">
        <v>23069</v>
      </c>
      <c r="W666" s="8">
        <v>357</v>
      </c>
      <c r="X666" s="8">
        <v>74002</v>
      </c>
      <c r="Y666">
        <v>10517</v>
      </c>
      <c r="Z666">
        <v>13220</v>
      </c>
      <c r="AA666" s="8">
        <v>63</v>
      </c>
      <c r="AB666" s="54">
        <f>Table1[[#This Row],[ Received by dropbox]]/Table1[[#This Row],[Ballots Returned]]</f>
        <v>0.441890756302521</v>
      </c>
      <c r="AC666" s="54">
        <f>Table1[[#This Row],[Received by mail]]/Table1[[#This Row],[Ballots Returned]]</f>
        <v>0.5554621848739496</v>
      </c>
      <c r="AD666" s="54">
        <f>Table1[[#This Row],[ Received by Email or Fax]]/Table1[[#This Row],[Ballots Returned]]</f>
        <v>2.6470588235294116E-3</v>
      </c>
    </row>
    <row r="667" spans="1:30">
      <c r="A667" t="s">
        <v>153</v>
      </c>
      <c r="B667" s="19">
        <v>44677</v>
      </c>
      <c r="C667" s="8" t="s">
        <v>258</v>
      </c>
      <c r="D667" s="10">
        <v>2022</v>
      </c>
      <c r="E667" s="8"/>
      <c r="F667" s="8"/>
      <c r="G667" s="8">
        <v>0</v>
      </c>
      <c r="H667" s="8"/>
      <c r="I667" s="8"/>
      <c r="J667" s="8"/>
      <c r="K667" s="8"/>
      <c r="L667" s="8"/>
      <c r="M667" s="8"/>
      <c r="N667" s="8"/>
      <c r="O667" s="8"/>
      <c r="P667" s="8"/>
      <c r="Q667" s="45"/>
      <c r="R667" s="45" t="e">
        <f>Table1[[#This Row],[Ballots Rejected - Late Postmark]]/Table1[[#This Row],[Ballots Rejected]]</f>
        <v>#DIV/0!</v>
      </c>
      <c r="S667" s="8"/>
      <c r="T667" s="8"/>
      <c r="U667" s="8">
        <v>0</v>
      </c>
      <c r="V667" s="8">
        <v>0</v>
      </c>
      <c r="W667" s="8">
        <v>0</v>
      </c>
      <c r="X667" s="8">
        <v>0</v>
      </c>
      <c r="Z667">
        <v>0</v>
      </c>
      <c r="AA667" s="8">
        <v>0</v>
      </c>
      <c r="AB667" s="54" t="e">
        <f>Table1[[#This Row],[ Received by dropbox]]/Table1[[#This Row],[Ballots Returned]]</f>
        <v>#DIV/0!</v>
      </c>
      <c r="AC667" s="54" t="e">
        <f>Table1[[#This Row],[Received by mail]]/Table1[[#This Row],[Ballots Returned]]</f>
        <v>#DIV/0!</v>
      </c>
      <c r="AD667" s="54" t="e">
        <f>Table1[[#This Row],[ Received by Email or Fax]]/Table1[[#This Row],[Ballots Returned]]</f>
        <v>#DIV/0!</v>
      </c>
    </row>
    <row r="668" spans="1:30">
      <c r="A668" t="s">
        <v>155</v>
      </c>
      <c r="B668" s="19">
        <v>44677</v>
      </c>
      <c r="C668" s="8" t="s">
        <v>258</v>
      </c>
      <c r="D668" s="10">
        <v>2022</v>
      </c>
      <c r="E668" s="8"/>
      <c r="F668" s="8"/>
      <c r="G668" s="8">
        <v>0</v>
      </c>
      <c r="H668" s="8"/>
      <c r="I668" s="8"/>
      <c r="J668" s="8"/>
      <c r="K668" s="8"/>
      <c r="L668" s="8"/>
      <c r="M668" s="8"/>
      <c r="N668" s="8"/>
      <c r="O668" s="8"/>
      <c r="P668" s="8"/>
      <c r="Q668" s="45"/>
      <c r="R668" s="45" t="e">
        <f>Table1[[#This Row],[Ballots Rejected - Late Postmark]]/Table1[[#This Row],[Ballots Rejected]]</f>
        <v>#DIV/0!</v>
      </c>
      <c r="S668" s="8"/>
      <c r="T668" s="8"/>
      <c r="U668" s="8">
        <v>0</v>
      </c>
      <c r="V668" s="8">
        <v>0</v>
      </c>
      <c r="W668" s="8">
        <v>0</v>
      </c>
      <c r="X668" s="8">
        <v>0</v>
      </c>
      <c r="Z668">
        <v>0</v>
      </c>
      <c r="AA668" s="8">
        <v>0</v>
      </c>
      <c r="AB668" s="54" t="e">
        <f>Table1[[#This Row],[ Received by dropbox]]/Table1[[#This Row],[Ballots Returned]]</f>
        <v>#DIV/0!</v>
      </c>
      <c r="AC668" s="54" t="e">
        <f>Table1[[#This Row],[Received by mail]]/Table1[[#This Row],[Ballots Returned]]</f>
        <v>#DIV/0!</v>
      </c>
      <c r="AD668" s="54" t="e">
        <f>Table1[[#This Row],[ Received by Email or Fax]]/Table1[[#This Row],[Ballots Returned]]</f>
        <v>#DIV/0!</v>
      </c>
    </row>
    <row r="669" spans="1:30">
      <c r="A669" t="s">
        <v>157</v>
      </c>
      <c r="B669" s="19">
        <v>44677</v>
      </c>
      <c r="C669" s="8" t="s">
        <v>258</v>
      </c>
      <c r="D669" s="10">
        <v>2022</v>
      </c>
      <c r="E669" s="8"/>
      <c r="F669" s="8"/>
      <c r="G669" s="8">
        <v>0</v>
      </c>
      <c r="H669" s="8"/>
      <c r="I669" s="8"/>
      <c r="J669" s="8"/>
      <c r="K669" s="8"/>
      <c r="L669" s="8"/>
      <c r="M669" s="8"/>
      <c r="N669" s="8"/>
      <c r="O669" s="8"/>
      <c r="P669" s="8"/>
      <c r="Q669" s="45"/>
      <c r="R669" s="45" t="e">
        <f>Table1[[#This Row],[Ballots Rejected - Late Postmark]]/Table1[[#This Row],[Ballots Rejected]]</f>
        <v>#DIV/0!</v>
      </c>
      <c r="S669" s="8"/>
      <c r="T669" s="8"/>
      <c r="U669" s="8">
        <v>0</v>
      </c>
      <c r="V669" s="8">
        <v>0</v>
      </c>
      <c r="W669" s="8">
        <v>0</v>
      </c>
      <c r="X669" s="8">
        <v>0</v>
      </c>
      <c r="Z669">
        <v>0</v>
      </c>
      <c r="AA669" s="8">
        <v>0</v>
      </c>
      <c r="AB669" s="54" t="e">
        <f>Table1[[#This Row],[ Received by dropbox]]/Table1[[#This Row],[Ballots Returned]]</f>
        <v>#DIV/0!</v>
      </c>
      <c r="AC669" s="54" t="e">
        <f>Table1[[#This Row],[Received by mail]]/Table1[[#This Row],[Ballots Returned]]</f>
        <v>#DIV/0!</v>
      </c>
      <c r="AD669" s="54" t="e">
        <f>Table1[[#This Row],[ Received by Email or Fax]]/Table1[[#This Row],[Ballots Returned]]</f>
        <v>#DIV/0!</v>
      </c>
    </row>
    <row r="670" spans="1:30">
      <c r="A670" t="s">
        <v>159</v>
      </c>
      <c r="B670" s="19">
        <v>44677</v>
      </c>
      <c r="C670" s="8" t="s">
        <v>258</v>
      </c>
      <c r="D670" s="10">
        <v>2022</v>
      </c>
      <c r="E670" s="8">
        <v>108186</v>
      </c>
      <c r="F670" s="8">
        <v>10063</v>
      </c>
      <c r="G670" s="8">
        <v>31654</v>
      </c>
      <c r="H670" s="8">
        <v>109562</v>
      </c>
      <c r="I670" s="8">
        <v>32129</v>
      </c>
      <c r="J670" s="8">
        <v>31654</v>
      </c>
      <c r="K670" s="8">
        <v>0</v>
      </c>
      <c r="L670" s="8">
        <v>0</v>
      </c>
      <c r="M670" s="8">
        <v>475</v>
      </c>
      <c r="N670" s="8">
        <v>45</v>
      </c>
      <c r="O670" s="8">
        <v>180</v>
      </c>
      <c r="P670" s="8">
        <v>233</v>
      </c>
      <c r="Q670" s="45">
        <f>P670/I670</f>
        <v>7.2520153132683866E-3</v>
      </c>
      <c r="R670" s="45">
        <f>Table1[[#This Row],[Ballots Rejected - Late Postmark]]/Table1[[#This Row],[Ballots Rejected]]</f>
        <v>0.4905263157894737</v>
      </c>
      <c r="S670" s="8">
        <v>0</v>
      </c>
      <c r="T670" s="8">
        <v>17</v>
      </c>
      <c r="U670" s="8">
        <v>32008</v>
      </c>
      <c r="V670" s="8">
        <v>31535</v>
      </c>
      <c r="W670" s="8">
        <v>473</v>
      </c>
      <c r="X670" s="8">
        <v>107828</v>
      </c>
      <c r="Y670">
        <v>15592</v>
      </c>
      <c r="Z670">
        <v>16526</v>
      </c>
      <c r="AA670" s="8">
        <v>11</v>
      </c>
      <c r="AB670" s="54">
        <f>Table1[[#This Row],[ Received by dropbox]]/Table1[[#This Row],[Ballots Returned]]</f>
        <v>0.48529365993339352</v>
      </c>
      <c r="AC670" s="54">
        <f>Table1[[#This Row],[Received by mail]]/Table1[[#This Row],[Ballots Returned]]</f>
        <v>0.51436397024495006</v>
      </c>
      <c r="AD670" s="54">
        <f>Table1[[#This Row],[ Received by Email or Fax]]/Table1[[#This Row],[Ballots Returned]]</f>
        <v>3.4236982165644744E-4</v>
      </c>
    </row>
    <row r="671" spans="1:30">
      <c r="A671" t="s">
        <v>161</v>
      </c>
      <c r="B671" s="19">
        <v>44677</v>
      </c>
      <c r="C671" s="8" t="s">
        <v>258</v>
      </c>
      <c r="D671" s="10">
        <v>2022</v>
      </c>
      <c r="E671" s="8">
        <v>143775</v>
      </c>
      <c r="F671" s="8">
        <v>12978</v>
      </c>
      <c r="G671" s="8">
        <v>38778</v>
      </c>
      <c r="H671" s="8">
        <v>144837</v>
      </c>
      <c r="I671" s="8">
        <v>39401</v>
      </c>
      <c r="J671" s="8">
        <v>38778</v>
      </c>
      <c r="K671" s="8">
        <v>0</v>
      </c>
      <c r="L671" s="8">
        <v>0</v>
      </c>
      <c r="M671" s="8">
        <v>623</v>
      </c>
      <c r="N671" s="8">
        <v>73</v>
      </c>
      <c r="O671" s="8">
        <v>98</v>
      </c>
      <c r="P671" s="8">
        <v>451</v>
      </c>
      <c r="Q671" s="45">
        <f>P671/I671</f>
        <v>1.1446409989594173E-2</v>
      </c>
      <c r="R671" s="45">
        <f>Table1[[#This Row],[Ballots Rejected - Late Postmark]]/Table1[[#This Row],[Ballots Rejected]]</f>
        <v>0.72391653290529701</v>
      </c>
      <c r="S671" s="8">
        <v>0</v>
      </c>
      <c r="T671" s="8">
        <v>1</v>
      </c>
      <c r="U671" s="8">
        <v>39088</v>
      </c>
      <c r="V671" s="8">
        <v>38469</v>
      </c>
      <c r="W671" s="8">
        <v>619</v>
      </c>
      <c r="X671" s="8">
        <v>142339</v>
      </c>
      <c r="Y671">
        <v>7110</v>
      </c>
      <c r="Z671">
        <v>32278</v>
      </c>
      <c r="AA671" s="8">
        <v>13</v>
      </c>
      <c r="AB671" s="54">
        <f>Table1[[#This Row],[ Received by dropbox]]/Table1[[#This Row],[Ballots Returned]]</f>
        <v>0.18045227278495471</v>
      </c>
      <c r="AC671" s="54">
        <f>Table1[[#This Row],[Received by mail]]/Table1[[#This Row],[Ballots Returned]]</f>
        <v>0.81921778635060027</v>
      </c>
      <c r="AD671" s="54">
        <f>Table1[[#This Row],[ Received by Email or Fax]]/Table1[[#This Row],[Ballots Returned]]</f>
        <v>3.2994086444506482E-4</v>
      </c>
    </row>
    <row r="672" spans="1:30">
      <c r="A672" t="s">
        <v>163</v>
      </c>
      <c r="B672" s="19">
        <v>44677</v>
      </c>
      <c r="C672" s="8" t="s">
        <v>258</v>
      </c>
      <c r="D672" s="10">
        <v>2022</v>
      </c>
      <c r="E672" s="8"/>
      <c r="F672" s="8"/>
      <c r="G672" s="8">
        <v>0</v>
      </c>
      <c r="H672" s="8"/>
      <c r="I672" s="8"/>
      <c r="J672" s="8"/>
      <c r="K672" s="8"/>
      <c r="L672" s="8"/>
      <c r="M672" s="8"/>
      <c r="N672" s="8"/>
      <c r="O672" s="8"/>
      <c r="P672" s="8"/>
      <c r="Q672" s="45"/>
      <c r="R672" s="45" t="e">
        <f>Table1[[#This Row],[Ballots Rejected - Late Postmark]]/Table1[[#This Row],[Ballots Rejected]]</f>
        <v>#DIV/0!</v>
      </c>
      <c r="S672" s="8"/>
      <c r="T672" s="8"/>
      <c r="U672" s="8">
        <v>0</v>
      </c>
      <c r="V672" s="8">
        <v>0</v>
      </c>
      <c r="W672" s="8">
        <v>0</v>
      </c>
      <c r="X672" s="8">
        <v>0</v>
      </c>
      <c r="Z672">
        <v>0</v>
      </c>
      <c r="AA672" s="8">
        <v>0</v>
      </c>
      <c r="AB672" s="54" t="e">
        <f>Table1[[#This Row],[ Received by dropbox]]/Table1[[#This Row],[Ballots Returned]]</f>
        <v>#DIV/0!</v>
      </c>
      <c r="AC672" s="54" t="e">
        <f>Table1[[#This Row],[Received by mail]]/Table1[[#This Row],[Ballots Returned]]</f>
        <v>#DIV/0!</v>
      </c>
      <c r="AD672" s="54" t="e">
        <f>Table1[[#This Row],[ Received by Email or Fax]]/Table1[[#This Row],[Ballots Returned]]</f>
        <v>#DIV/0!</v>
      </c>
    </row>
    <row r="673" spans="1:30">
      <c r="A673" t="s">
        <v>166</v>
      </c>
      <c r="B673" s="19">
        <v>44677</v>
      </c>
      <c r="C673" s="8" t="s">
        <v>258</v>
      </c>
      <c r="D673" s="10">
        <v>2022</v>
      </c>
      <c r="E673" s="8">
        <v>36415</v>
      </c>
      <c r="F673" s="8">
        <v>4909</v>
      </c>
      <c r="G673" s="8">
        <v>12522</v>
      </c>
      <c r="H673" s="8">
        <v>37029</v>
      </c>
      <c r="I673" s="8">
        <v>12665</v>
      </c>
      <c r="J673" s="8">
        <v>12522</v>
      </c>
      <c r="K673" s="8">
        <v>1</v>
      </c>
      <c r="L673" s="8">
        <v>1</v>
      </c>
      <c r="M673" s="8">
        <v>142</v>
      </c>
      <c r="N673" s="8">
        <v>20</v>
      </c>
      <c r="O673" s="8">
        <v>12</v>
      </c>
      <c r="P673" s="8">
        <v>104</v>
      </c>
      <c r="Q673" s="45">
        <f>P673/I673</f>
        <v>8.2116067903671534E-3</v>
      </c>
      <c r="R673" s="45">
        <f>Table1[[#This Row],[Ballots Rejected - Late Postmark]]/Table1[[#This Row],[Ballots Rejected]]</f>
        <v>0.73239436619718312</v>
      </c>
      <c r="S673" s="8">
        <v>0</v>
      </c>
      <c r="T673" s="8">
        <v>6</v>
      </c>
      <c r="U673" s="8">
        <v>12558</v>
      </c>
      <c r="V673" s="8">
        <v>12416</v>
      </c>
      <c r="W673" s="8">
        <v>141</v>
      </c>
      <c r="X673" s="8">
        <v>35971</v>
      </c>
      <c r="Y673">
        <v>5729</v>
      </c>
      <c r="Z673">
        <v>6925</v>
      </c>
      <c r="AA673" s="8">
        <v>11</v>
      </c>
      <c r="AB673" s="54">
        <f>Table1[[#This Row],[ Received by dropbox]]/Table1[[#This Row],[Ballots Returned]]</f>
        <v>0.45234899328859063</v>
      </c>
      <c r="AC673" s="54">
        <f>Table1[[#This Row],[Received by mail]]/Table1[[#This Row],[Ballots Returned]]</f>
        <v>0.54678247137781288</v>
      </c>
      <c r="AD673" s="54">
        <f>Table1[[#This Row],[ Received by Email or Fax]]/Table1[[#This Row],[Ballots Returned]]</f>
        <v>8.6853533359652587E-4</v>
      </c>
    </row>
    <row r="674" spans="1:30">
      <c r="A674" t="s">
        <v>168</v>
      </c>
      <c r="B674" s="19">
        <v>44677</v>
      </c>
      <c r="C674" s="8" t="s">
        <v>258</v>
      </c>
      <c r="D674" s="10">
        <v>2022</v>
      </c>
      <c r="E674" s="8"/>
      <c r="F674" s="8"/>
      <c r="G674" s="8">
        <v>0</v>
      </c>
      <c r="H674" s="8"/>
      <c r="I674" s="8"/>
      <c r="J674" s="8"/>
      <c r="K674" s="8"/>
      <c r="L674" s="8"/>
      <c r="M674" s="8"/>
      <c r="N674" s="8"/>
      <c r="O674" s="8"/>
      <c r="P674" s="8"/>
      <c r="Q674" s="45"/>
      <c r="R674" s="45" t="e">
        <f>Table1[[#This Row],[Ballots Rejected - Late Postmark]]/Table1[[#This Row],[Ballots Rejected]]</f>
        <v>#DIV/0!</v>
      </c>
      <c r="S674" s="8"/>
      <c r="T674" s="8"/>
      <c r="U674" s="8">
        <v>0</v>
      </c>
      <c r="V674" s="8">
        <v>0</v>
      </c>
      <c r="W674" s="8">
        <v>0</v>
      </c>
      <c r="X674" s="8">
        <v>0</v>
      </c>
      <c r="Z674">
        <v>0</v>
      </c>
      <c r="AA674" s="8">
        <v>0</v>
      </c>
      <c r="AB674" s="54" t="e">
        <f>Table1[[#This Row],[ Received by dropbox]]/Table1[[#This Row],[Ballots Returned]]</f>
        <v>#DIV/0!</v>
      </c>
      <c r="AC674" s="54" t="e">
        <f>Table1[[#This Row],[Received by mail]]/Table1[[#This Row],[Ballots Returned]]</f>
        <v>#DIV/0!</v>
      </c>
      <c r="AD674" s="54" t="e">
        <f>Table1[[#This Row],[ Received by Email or Fax]]/Table1[[#This Row],[Ballots Returned]]</f>
        <v>#DIV/0!</v>
      </c>
    </row>
    <row r="675" spans="1:30">
      <c r="A675" t="s">
        <v>170</v>
      </c>
      <c r="B675" s="19">
        <v>44677</v>
      </c>
      <c r="C675" s="8" t="s">
        <v>258</v>
      </c>
      <c r="D675" s="10">
        <v>2022</v>
      </c>
      <c r="E675" s="8"/>
      <c r="F675" s="8"/>
      <c r="G675" s="8">
        <v>0</v>
      </c>
      <c r="H675" s="8"/>
      <c r="I675" s="8"/>
      <c r="J675" s="8"/>
      <c r="K675" s="8"/>
      <c r="L675" s="8"/>
      <c r="M675" s="8"/>
      <c r="N675" s="8"/>
      <c r="O675" s="8"/>
      <c r="P675" s="8"/>
      <c r="Q675" s="45"/>
      <c r="R675" s="45" t="e">
        <f>Table1[[#This Row],[Ballots Rejected - Late Postmark]]/Table1[[#This Row],[Ballots Rejected]]</f>
        <v>#DIV/0!</v>
      </c>
      <c r="S675" s="8"/>
      <c r="T675" s="8"/>
      <c r="U675" s="8">
        <v>0</v>
      </c>
      <c r="V675" s="8">
        <v>0</v>
      </c>
      <c r="W675" s="8">
        <v>0</v>
      </c>
      <c r="X675" s="8">
        <v>0</v>
      </c>
      <c r="Z675">
        <v>0</v>
      </c>
      <c r="AA675" s="8">
        <v>0</v>
      </c>
      <c r="AB675" s="54" t="e">
        <f>Table1[[#This Row],[ Received by dropbox]]/Table1[[#This Row],[Ballots Returned]]</f>
        <v>#DIV/0!</v>
      </c>
      <c r="AC675" s="54" t="e">
        <f>Table1[[#This Row],[Received by mail]]/Table1[[#This Row],[Ballots Returned]]</f>
        <v>#DIV/0!</v>
      </c>
      <c r="AD675" s="54" t="e">
        <f>Table1[[#This Row],[ Received by Email or Fax]]/Table1[[#This Row],[Ballots Returned]]</f>
        <v>#DIV/0!</v>
      </c>
    </row>
    <row r="676" spans="1:30">
      <c r="A676" t="s">
        <v>172</v>
      </c>
      <c r="B676" s="19">
        <v>44677</v>
      </c>
      <c r="C676" s="8" t="s">
        <v>258</v>
      </c>
      <c r="D676" s="10">
        <v>2022</v>
      </c>
      <c r="E676" s="8"/>
      <c r="F676" s="8"/>
      <c r="G676" s="8">
        <v>0</v>
      </c>
      <c r="H676" s="8"/>
      <c r="I676" s="8"/>
      <c r="J676" s="8"/>
      <c r="K676" s="8"/>
      <c r="L676" s="8"/>
      <c r="M676" s="8"/>
      <c r="N676" s="8"/>
      <c r="O676" s="8"/>
      <c r="P676" s="8"/>
      <c r="Q676" s="45"/>
      <c r="R676" s="45" t="e">
        <f>Table1[[#This Row],[Ballots Rejected - Late Postmark]]/Table1[[#This Row],[Ballots Rejected]]</f>
        <v>#DIV/0!</v>
      </c>
      <c r="S676" s="8"/>
      <c r="T676" s="8"/>
      <c r="U676" s="8">
        <v>0</v>
      </c>
      <c r="V676" s="8">
        <v>0</v>
      </c>
      <c r="W676" s="8">
        <v>0</v>
      </c>
      <c r="X676" s="8">
        <v>0</v>
      </c>
      <c r="Z676">
        <v>0</v>
      </c>
      <c r="AA676" s="8">
        <v>0</v>
      </c>
      <c r="AB676" s="54" t="e">
        <f>Table1[[#This Row],[ Received by dropbox]]/Table1[[#This Row],[Ballots Returned]]</f>
        <v>#DIV/0!</v>
      </c>
      <c r="AC676" s="54" t="e">
        <f>Table1[[#This Row],[Received by mail]]/Table1[[#This Row],[Ballots Returned]]</f>
        <v>#DIV/0!</v>
      </c>
      <c r="AD676" s="54" t="e">
        <f>Table1[[#This Row],[ Received by Email or Fax]]/Table1[[#This Row],[Ballots Returned]]</f>
        <v>#DIV/0!</v>
      </c>
    </row>
    <row r="677" spans="1:30">
      <c r="A677" t="s">
        <v>174</v>
      </c>
      <c r="B677" s="19">
        <v>44677</v>
      </c>
      <c r="C677" s="8" t="s">
        <v>258</v>
      </c>
      <c r="D677" s="10">
        <v>2022</v>
      </c>
      <c r="E677" s="8"/>
      <c r="F677" s="8"/>
      <c r="G677" s="8">
        <v>0</v>
      </c>
      <c r="H677" s="8"/>
      <c r="I677" s="8"/>
      <c r="J677" s="8"/>
      <c r="K677" s="8"/>
      <c r="L677" s="8"/>
      <c r="M677" s="8"/>
      <c r="N677" s="8"/>
      <c r="O677" s="8"/>
      <c r="P677" s="8"/>
      <c r="Q677" s="45"/>
      <c r="R677" s="45" t="e">
        <f>Table1[[#This Row],[Ballots Rejected - Late Postmark]]/Table1[[#This Row],[Ballots Rejected]]</f>
        <v>#DIV/0!</v>
      </c>
      <c r="S677" s="8"/>
      <c r="T677" s="8"/>
      <c r="U677" s="8">
        <v>0</v>
      </c>
      <c r="V677" s="8">
        <v>0</v>
      </c>
      <c r="W677" s="8">
        <v>0</v>
      </c>
      <c r="X677" s="8">
        <v>0</v>
      </c>
      <c r="Z677">
        <v>0</v>
      </c>
      <c r="AA677" s="8">
        <v>0</v>
      </c>
      <c r="AB677" s="54" t="e">
        <f>Table1[[#This Row],[ Received by dropbox]]/Table1[[#This Row],[Ballots Returned]]</f>
        <v>#DIV/0!</v>
      </c>
      <c r="AC677" s="54" t="e">
        <f>Table1[[#This Row],[Received by mail]]/Table1[[#This Row],[Ballots Returned]]</f>
        <v>#DIV/0!</v>
      </c>
      <c r="AD677" s="54" t="e">
        <f>Table1[[#This Row],[ Received by Email or Fax]]/Table1[[#This Row],[Ballots Returned]]</f>
        <v>#DIV/0!</v>
      </c>
    </row>
    <row r="678" spans="1:30">
      <c r="A678" t="s">
        <v>176</v>
      </c>
      <c r="B678" s="19">
        <v>44677</v>
      </c>
      <c r="C678" s="8" t="s">
        <v>258</v>
      </c>
      <c r="D678" s="10">
        <v>2022</v>
      </c>
      <c r="E678" s="8">
        <v>5927</v>
      </c>
      <c r="F678" s="8">
        <v>331</v>
      </c>
      <c r="G678" s="8">
        <v>1664</v>
      </c>
      <c r="H678" s="8">
        <v>6027</v>
      </c>
      <c r="I678" s="8">
        <v>1696</v>
      </c>
      <c r="J678" s="8">
        <v>1664</v>
      </c>
      <c r="K678" s="8">
        <v>0</v>
      </c>
      <c r="L678" s="8">
        <v>0</v>
      </c>
      <c r="M678" s="8">
        <v>32</v>
      </c>
      <c r="N678" s="8">
        <v>7</v>
      </c>
      <c r="O678" s="8">
        <v>6</v>
      </c>
      <c r="P678" s="8">
        <v>18</v>
      </c>
      <c r="Q678" s="45">
        <f t="shared" ref="Q678:Q683" si="23">P678/I678</f>
        <v>1.0613207547169811E-2</v>
      </c>
      <c r="R678" s="45">
        <f>Table1[[#This Row],[Ballots Rejected - Late Postmark]]/Table1[[#This Row],[Ballots Rejected]]</f>
        <v>0.5625</v>
      </c>
      <c r="S678" s="8">
        <v>0</v>
      </c>
      <c r="T678" s="8">
        <v>1</v>
      </c>
      <c r="U678" s="8">
        <v>1686</v>
      </c>
      <c r="V678" s="8">
        <v>1655</v>
      </c>
      <c r="W678" s="8">
        <v>31</v>
      </c>
      <c r="X678" s="8">
        <v>5964</v>
      </c>
      <c r="Y678">
        <v>340</v>
      </c>
      <c r="Z678">
        <v>1355</v>
      </c>
      <c r="AA678" s="8">
        <v>1</v>
      </c>
      <c r="AB678" s="54">
        <f>Table1[[#This Row],[ Received by dropbox]]/Table1[[#This Row],[Ballots Returned]]</f>
        <v>0.20047169811320756</v>
      </c>
      <c r="AC678" s="54">
        <f>Table1[[#This Row],[Received by mail]]/Table1[[#This Row],[Ballots Returned]]</f>
        <v>0.79893867924528306</v>
      </c>
      <c r="AD678" s="54">
        <f>Table1[[#This Row],[ Received by Email or Fax]]/Table1[[#This Row],[Ballots Returned]]</f>
        <v>5.8962264150943394E-4</v>
      </c>
    </row>
    <row r="679" spans="1:30">
      <c r="A679" s="8" t="s">
        <v>178</v>
      </c>
      <c r="B679" s="19">
        <v>44677</v>
      </c>
      <c r="C679" s="8" t="s">
        <v>258</v>
      </c>
      <c r="D679" s="10">
        <v>2022</v>
      </c>
      <c r="E679" s="8">
        <v>764566</v>
      </c>
      <c r="F679" s="8">
        <v>73262</v>
      </c>
      <c r="G679" s="8">
        <v>240236</v>
      </c>
      <c r="H679" s="8">
        <v>772648</v>
      </c>
      <c r="I679" s="8">
        <v>244171</v>
      </c>
      <c r="J679" s="8">
        <v>240236</v>
      </c>
      <c r="K679" s="8">
        <v>14</v>
      </c>
      <c r="L679" s="8">
        <v>4</v>
      </c>
      <c r="M679" s="8">
        <v>3921</v>
      </c>
      <c r="N679" s="8">
        <v>467</v>
      </c>
      <c r="O679" s="8">
        <v>1296</v>
      </c>
      <c r="P679" s="8">
        <v>2057</v>
      </c>
      <c r="Q679" s="45">
        <f t="shared" si="23"/>
        <v>8.4244238668801791E-3</v>
      </c>
      <c r="R679" s="45">
        <f>Table1[[#This Row],[Ballots Rejected - Late Postmark]]/Table1[[#This Row],[Ballots Rejected]]</f>
        <v>0.52461106860494777</v>
      </c>
      <c r="S679" s="8">
        <v>0</v>
      </c>
      <c r="T679" s="8">
        <v>101</v>
      </c>
      <c r="U679" s="8">
        <v>242502</v>
      </c>
      <c r="V679" s="8">
        <v>238599</v>
      </c>
      <c r="W679" s="8">
        <v>3889</v>
      </c>
      <c r="X679" s="8">
        <v>756180</v>
      </c>
      <c r="Y679">
        <v>89481</v>
      </c>
      <c r="Z679">
        <v>154511</v>
      </c>
      <c r="AA679" s="21">
        <v>179</v>
      </c>
      <c r="AB679" s="54">
        <f>Table1[[#This Row],[ Received by dropbox]]/Table1[[#This Row],[Ballots Returned]]</f>
        <v>0.36646858144497096</v>
      </c>
      <c r="AC679" s="54">
        <f>Table1[[#This Row],[Received by mail]]/Table1[[#This Row],[Ballots Returned]]</f>
        <v>0.63279832576350181</v>
      </c>
      <c r="AD679" s="54">
        <f>Table1[[#This Row],[ Received by Email or Fax]]/Table1[[#This Row],[Ballots Returned]]</f>
        <v>7.3309279152724931E-4</v>
      </c>
    </row>
    <row r="680" spans="1:30">
      <c r="A680" t="s">
        <v>98</v>
      </c>
      <c r="B680" s="19">
        <v>44600</v>
      </c>
      <c r="C680" s="8" t="s">
        <v>99</v>
      </c>
      <c r="D680" s="10">
        <v>2022</v>
      </c>
      <c r="E680" s="8">
        <v>7807</v>
      </c>
      <c r="F680" s="8">
        <v>408</v>
      </c>
      <c r="G680" s="8">
        <v>9421</v>
      </c>
      <c r="H680" s="8">
        <v>7823</v>
      </c>
      <c r="I680" s="8">
        <v>2499</v>
      </c>
      <c r="J680" s="8">
        <v>2438</v>
      </c>
      <c r="K680" s="8">
        <v>0</v>
      </c>
      <c r="L680" s="8">
        <v>0</v>
      </c>
      <c r="M680" s="8">
        <v>61</v>
      </c>
      <c r="N680" s="8">
        <v>8</v>
      </c>
      <c r="O680" s="8">
        <v>19</v>
      </c>
      <c r="P680" s="8">
        <v>34</v>
      </c>
      <c r="Q680" s="45">
        <f t="shared" si="23"/>
        <v>1.3605442176870748E-2</v>
      </c>
      <c r="R680" s="45">
        <f>Table1[[#This Row],[Ballots Rejected - Late Postmark]]/Table1[[#This Row],[Ballots Rejected]]</f>
        <v>0.55737704918032782</v>
      </c>
      <c r="S680" s="8">
        <v>0</v>
      </c>
      <c r="T680" s="8">
        <v>0</v>
      </c>
      <c r="U680" s="8">
        <v>2497</v>
      </c>
      <c r="V680" s="8">
        <v>2436</v>
      </c>
      <c r="W680" s="8">
        <v>61</v>
      </c>
      <c r="X680" s="8">
        <v>7768</v>
      </c>
      <c r="Y680">
        <v>1202</v>
      </c>
      <c r="Z680">
        <v>1296</v>
      </c>
      <c r="AA680" s="4">
        <v>1</v>
      </c>
      <c r="AB680" s="54">
        <f>Table1[[#This Row],[ Received by dropbox]]/Table1[[#This Row],[Ballots Returned]]</f>
        <v>0.48099239695878349</v>
      </c>
      <c r="AC680" s="54">
        <f>Table1[[#This Row],[Received by mail]]/Table1[[#This Row],[Ballots Returned]]</f>
        <v>0.51860744297719086</v>
      </c>
      <c r="AD680" s="54">
        <f>Table1[[#This Row],[ Received by Email or Fax]]/Table1[[#This Row],[Ballots Returned]]</f>
        <v>4.0016006402561027E-4</v>
      </c>
    </row>
    <row r="681" spans="1:30">
      <c r="A681" t="s">
        <v>101</v>
      </c>
      <c r="B681" s="19">
        <v>44600</v>
      </c>
      <c r="C681" s="8" t="s">
        <v>99</v>
      </c>
      <c r="D681" s="10">
        <v>2022</v>
      </c>
      <c r="E681" s="8">
        <v>12236</v>
      </c>
      <c r="F681" s="8">
        <v>1651</v>
      </c>
      <c r="G681" s="8">
        <v>12607</v>
      </c>
      <c r="H681" s="8">
        <v>12417</v>
      </c>
      <c r="I681" s="8">
        <v>4257</v>
      </c>
      <c r="J681" s="8">
        <v>4202</v>
      </c>
      <c r="K681" s="8">
        <v>0</v>
      </c>
      <c r="L681" s="8">
        <v>0</v>
      </c>
      <c r="M681" s="8">
        <v>55</v>
      </c>
      <c r="N681" s="8">
        <v>13</v>
      </c>
      <c r="O681" s="8">
        <v>9</v>
      </c>
      <c r="P681" s="8">
        <v>30</v>
      </c>
      <c r="Q681" s="45">
        <f t="shared" si="23"/>
        <v>7.0472163495419312E-3</v>
      </c>
      <c r="R681" s="45">
        <f>Table1[[#This Row],[Ballots Rejected - Late Postmark]]/Table1[[#This Row],[Ballots Rejected]]</f>
        <v>0.54545454545454541</v>
      </c>
      <c r="S681" s="8">
        <v>0</v>
      </c>
      <c r="T681" s="8">
        <v>3</v>
      </c>
      <c r="U681" s="8">
        <v>4253</v>
      </c>
      <c r="V681" s="8">
        <v>4198</v>
      </c>
      <c r="W681" s="8">
        <v>55</v>
      </c>
      <c r="X681" s="8">
        <v>12344</v>
      </c>
      <c r="Y681">
        <v>1931</v>
      </c>
      <c r="Z681">
        <v>2326</v>
      </c>
      <c r="AA681" s="4">
        <v>0</v>
      </c>
      <c r="AB681" s="54">
        <f>Table1[[#This Row],[ Received by dropbox]]/Table1[[#This Row],[Ballots Returned]]</f>
        <v>0.45360582569884894</v>
      </c>
      <c r="AC681" s="54">
        <f>Table1[[#This Row],[Received by mail]]/Table1[[#This Row],[Ballots Returned]]</f>
        <v>0.546394174301151</v>
      </c>
      <c r="AD681" s="54">
        <f>Table1[[#This Row],[ Received by Email or Fax]]/Table1[[#This Row],[Ballots Returned]]</f>
        <v>0</v>
      </c>
    </row>
    <row r="682" spans="1:30">
      <c r="A682" t="s">
        <v>103</v>
      </c>
      <c r="B682" s="19">
        <v>44600</v>
      </c>
      <c r="C682" s="8" t="s">
        <v>99</v>
      </c>
      <c r="D682" s="10">
        <v>2022</v>
      </c>
      <c r="E682" s="8">
        <v>119694</v>
      </c>
      <c r="F682" s="8">
        <v>8069</v>
      </c>
      <c r="G682" s="8">
        <v>113647</v>
      </c>
      <c r="H682" s="8">
        <v>121911</v>
      </c>
      <c r="I682" s="8">
        <v>36433</v>
      </c>
      <c r="J682" s="8">
        <v>35922</v>
      </c>
      <c r="K682" s="8">
        <v>0</v>
      </c>
      <c r="L682" s="8">
        <v>0</v>
      </c>
      <c r="M682" s="8">
        <v>511</v>
      </c>
      <c r="N682" s="8">
        <v>154</v>
      </c>
      <c r="O682" s="8">
        <v>120</v>
      </c>
      <c r="P682" s="8">
        <v>226</v>
      </c>
      <c r="Q682" s="45">
        <f t="shared" si="23"/>
        <v>6.2031674580737247E-3</v>
      </c>
      <c r="R682" s="45">
        <f>Table1[[#This Row],[Ballots Rejected - Late Postmark]]/Table1[[#This Row],[Ballots Rejected]]</f>
        <v>0.44227005870841485</v>
      </c>
      <c r="S682" s="8">
        <v>0</v>
      </c>
      <c r="T682" s="8">
        <v>11</v>
      </c>
      <c r="U682" s="8">
        <v>36339</v>
      </c>
      <c r="V682" s="8">
        <v>35830</v>
      </c>
      <c r="W682" s="8">
        <v>509</v>
      </c>
      <c r="X682" s="8">
        <v>120797</v>
      </c>
      <c r="Y682">
        <v>17198</v>
      </c>
      <c r="Z682">
        <v>19220</v>
      </c>
      <c r="AA682" s="4">
        <v>15</v>
      </c>
      <c r="AB682" s="54">
        <f>Table1[[#This Row],[ Received by dropbox]]/Table1[[#This Row],[Ballots Returned]]</f>
        <v>0.47204457497323854</v>
      </c>
      <c r="AC682" s="54">
        <f>Table1[[#This Row],[Received by mail]]/Table1[[#This Row],[Ballots Returned]]</f>
        <v>0.5275437103724645</v>
      </c>
      <c r="AD682" s="54">
        <f>Table1[[#This Row],[ Received by Email or Fax]]/Table1[[#This Row],[Ballots Returned]]</f>
        <v>4.1171465429692863E-4</v>
      </c>
    </row>
    <row r="683" spans="1:30">
      <c r="A683" t="s">
        <v>105</v>
      </c>
      <c r="B683" s="19">
        <v>44600</v>
      </c>
      <c r="C683" s="8" t="s">
        <v>99</v>
      </c>
      <c r="D683" s="10">
        <v>2022</v>
      </c>
      <c r="E683" s="8">
        <v>5230</v>
      </c>
      <c r="F683" s="8">
        <v>304</v>
      </c>
      <c r="G683" s="8">
        <v>6948</v>
      </c>
      <c r="H683" s="8">
        <v>5349</v>
      </c>
      <c r="I683" s="8">
        <v>2250</v>
      </c>
      <c r="J683" s="8">
        <v>2203</v>
      </c>
      <c r="K683" s="8">
        <v>0</v>
      </c>
      <c r="L683" s="8">
        <v>0</v>
      </c>
      <c r="M683" s="8">
        <v>47</v>
      </c>
      <c r="N683" s="8">
        <v>11</v>
      </c>
      <c r="O683" s="8">
        <v>22</v>
      </c>
      <c r="P683" s="8">
        <v>12</v>
      </c>
      <c r="Q683" s="45">
        <f t="shared" si="23"/>
        <v>5.3333333333333332E-3</v>
      </c>
      <c r="R683" s="45">
        <f>Table1[[#This Row],[Ballots Rejected - Late Postmark]]/Table1[[#This Row],[Ballots Rejected]]</f>
        <v>0.25531914893617019</v>
      </c>
      <c r="S683" s="8">
        <v>0</v>
      </c>
      <c r="T683" s="8">
        <v>2</v>
      </c>
      <c r="U683" s="8">
        <v>2247</v>
      </c>
      <c r="V683" s="8">
        <v>2200</v>
      </c>
      <c r="W683" s="8">
        <v>47</v>
      </c>
      <c r="X683" s="8">
        <v>5296</v>
      </c>
      <c r="Y683">
        <v>1221</v>
      </c>
      <c r="Z683">
        <v>1029</v>
      </c>
      <c r="AA683" s="4">
        <v>0</v>
      </c>
      <c r="AB683" s="54">
        <f>Table1[[#This Row],[ Received by dropbox]]/Table1[[#This Row],[Ballots Returned]]</f>
        <v>0.54266666666666663</v>
      </c>
      <c r="AC683" s="54">
        <f>Table1[[#This Row],[Received by mail]]/Table1[[#This Row],[Ballots Returned]]</f>
        <v>0.45733333333333331</v>
      </c>
      <c r="AD683" s="54">
        <f>Table1[[#This Row],[ Received by Email or Fax]]/Table1[[#This Row],[Ballots Returned]]</f>
        <v>0</v>
      </c>
    </row>
    <row r="684" spans="1:30">
      <c r="A684" t="s">
        <v>107</v>
      </c>
      <c r="B684" s="19">
        <v>44600</v>
      </c>
      <c r="C684" s="8" t="s">
        <v>99</v>
      </c>
      <c r="D684" s="10">
        <v>2022</v>
      </c>
      <c r="E684" s="8"/>
      <c r="F684" s="8"/>
      <c r="G684" s="8"/>
      <c r="H684" s="8"/>
      <c r="I684" s="8"/>
      <c r="J684" s="8"/>
      <c r="K684" s="8"/>
      <c r="L684" s="8"/>
      <c r="M684" s="8"/>
      <c r="N684" s="8"/>
      <c r="O684" s="8"/>
      <c r="P684" s="8"/>
      <c r="Q684" s="45"/>
      <c r="R684" s="45" t="e">
        <f>Table1[[#This Row],[Ballots Rejected - Late Postmark]]/Table1[[#This Row],[Ballots Rejected]]</f>
        <v>#DIV/0!</v>
      </c>
      <c r="S684" s="8"/>
      <c r="T684" s="8"/>
      <c r="U684" s="8"/>
      <c r="V684" s="8"/>
      <c r="W684" s="8"/>
      <c r="X684" s="8"/>
      <c r="AA684" s="8"/>
      <c r="AB684" s="54" t="e">
        <f>Table1[[#This Row],[ Received by dropbox]]/Table1[[#This Row],[Ballots Returned]]</f>
        <v>#DIV/0!</v>
      </c>
      <c r="AC684" s="54" t="e">
        <f>Table1[[#This Row],[Received by mail]]/Table1[[#This Row],[Ballots Returned]]</f>
        <v>#DIV/0!</v>
      </c>
      <c r="AD684" s="54" t="e">
        <f>Table1[[#This Row],[ Received by Email or Fax]]/Table1[[#This Row],[Ballots Returned]]</f>
        <v>#DIV/0!</v>
      </c>
    </row>
    <row r="685" spans="1:30">
      <c r="A685" t="s">
        <v>109</v>
      </c>
      <c r="B685" s="19">
        <v>44600</v>
      </c>
      <c r="C685" s="8" t="s">
        <v>99</v>
      </c>
      <c r="D685" s="10">
        <v>2022</v>
      </c>
      <c r="E685" s="8">
        <v>174958</v>
      </c>
      <c r="F685" s="8">
        <v>19972</v>
      </c>
      <c r="G685" s="8">
        <v>157008</v>
      </c>
      <c r="H685" s="8">
        <v>178588</v>
      </c>
      <c r="I685" s="8">
        <v>52734</v>
      </c>
      <c r="J685" s="8">
        <v>51920</v>
      </c>
      <c r="K685" s="8">
        <v>1</v>
      </c>
      <c r="L685" s="8">
        <v>0</v>
      </c>
      <c r="M685" s="8">
        <v>813</v>
      </c>
      <c r="N685" s="8">
        <v>63</v>
      </c>
      <c r="O685" s="8">
        <v>302</v>
      </c>
      <c r="P685" s="8">
        <v>407</v>
      </c>
      <c r="Q685" s="45">
        <f t="shared" ref="Q685:Q703" si="24">P685/I685</f>
        <v>7.7179808093450148E-3</v>
      </c>
      <c r="R685" s="45">
        <f>Table1[[#This Row],[Ballots Rejected - Late Postmark]]/Table1[[#This Row],[Ballots Rejected]]</f>
        <v>0.50061500615006149</v>
      </c>
      <c r="S685" s="8">
        <v>0</v>
      </c>
      <c r="T685" s="8">
        <v>41</v>
      </c>
      <c r="U685" s="8">
        <v>52570</v>
      </c>
      <c r="V685" s="8">
        <v>51757</v>
      </c>
      <c r="W685" s="8">
        <v>812</v>
      </c>
      <c r="X685" s="8">
        <v>176710</v>
      </c>
      <c r="Y685">
        <v>17339</v>
      </c>
      <c r="Z685">
        <v>35364</v>
      </c>
      <c r="AA685" s="4">
        <v>31</v>
      </c>
      <c r="AB685" s="54">
        <f>Table1[[#This Row],[ Received by dropbox]]/Table1[[#This Row],[Ballots Returned]]</f>
        <v>0.32880115295634693</v>
      </c>
      <c r="AC685" s="54">
        <f>Table1[[#This Row],[Received by mail]]/Table1[[#This Row],[Ballots Returned]]</f>
        <v>0.67061099101149169</v>
      </c>
      <c r="AD685" s="54">
        <f>Table1[[#This Row],[ Received by Email or Fax]]/Table1[[#This Row],[Ballots Returned]]</f>
        <v>5.8785603216141393E-4</v>
      </c>
    </row>
    <row r="686" spans="1:30">
      <c r="A686" t="s">
        <v>111</v>
      </c>
      <c r="B686" s="19">
        <v>44600</v>
      </c>
      <c r="C686" s="8" t="s">
        <v>99</v>
      </c>
      <c r="D686" s="10">
        <v>2022</v>
      </c>
      <c r="E686" s="8">
        <v>79</v>
      </c>
      <c r="F686" s="8">
        <v>3</v>
      </c>
      <c r="G686" s="8">
        <v>2098</v>
      </c>
      <c r="H686" s="8">
        <v>79</v>
      </c>
      <c r="I686" s="8">
        <v>35</v>
      </c>
      <c r="J686" s="8">
        <v>35</v>
      </c>
      <c r="K686" s="8">
        <v>0</v>
      </c>
      <c r="L686" s="8">
        <v>0</v>
      </c>
      <c r="M686" s="8">
        <v>0</v>
      </c>
      <c r="N686" s="8">
        <v>0</v>
      </c>
      <c r="O686" s="8">
        <v>0</v>
      </c>
      <c r="P686" s="8">
        <v>0</v>
      </c>
      <c r="Q686" s="45">
        <f t="shared" si="24"/>
        <v>0</v>
      </c>
      <c r="R686" s="45" t="e">
        <f>Table1[[#This Row],[Ballots Rejected - Late Postmark]]/Table1[[#This Row],[Ballots Rejected]]</f>
        <v>#DIV/0!</v>
      </c>
      <c r="S686" s="8">
        <v>0</v>
      </c>
      <c r="T686" s="8">
        <v>0</v>
      </c>
      <c r="U686" s="8">
        <v>35</v>
      </c>
      <c r="V686" s="8">
        <v>35</v>
      </c>
      <c r="W686" s="8">
        <v>0</v>
      </c>
      <c r="X686" s="8">
        <v>79</v>
      </c>
      <c r="Y686">
        <v>8</v>
      </c>
      <c r="Z686">
        <v>27</v>
      </c>
      <c r="AA686" s="4">
        <v>0</v>
      </c>
      <c r="AB686" s="54">
        <f>Table1[[#This Row],[ Received by dropbox]]/Table1[[#This Row],[Ballots Returned]]</f>
        <v>0.22857142857142856</v>
      </c>
      <c r="AC686" s="54">
        <f>Table1[[#This Row],[Received by mail]]/Table1[[#This Row],[Ballots Returned]]</f>
        <v>0.77142857142857146</v>
      </c>
      <c r="AD686" s="54">
        <f>Table1[[#This Row],[ Received by Email or Fax]]/Table1[[#This Row],[Ballots Returned]]</f>
        <v>0</v>
      </c>
    </row>
    <row r="687" spans="1:30">
      <c r="A687" t="s">
        <v>113</v>
      </c>
      <c r="B687" s="19">
        <v>44600</v>
      </c>
      <c r="C687" s="8" t="s">
        <v>99</v>
      </c>
      <c r="D687" s="10">
        <v>2022</v>
      </c>
      <c r="E687" s="8">
        <v>6694</v>
      </c>
      <c r="F687" s="8">
        <v>469</v>
      </c>
      <c r="G687" s="8">
        <v>8247</v>
      </c>
      <c r="H687" s="8">
        <v>6787</v>
      </c>
      <c r="I687" s="8">
        <v>2681</v>
      </c>
      <c r="J687" s="8">
        <v>2650</v>
      </c>
      <c r="K687" s="8">
        <v>0</v>
      </c>
      <c r="L687" s="8">
        <v>0</v>
      </c>
      <c r="M687" s="8">
        <v>31</v>
      </c>
      <c r="N687" s="8">
        <v>2</v>
      </c>
      <c r="O687" s="8">
        <v>12</v>
      </c>
      <c r="P687" s="8">
        <v>16</v>
      </c>
      <c r="Q687" s="45">
        <f t="shared" si="24"/>
        <v>5.9679224170085792E-3</v>
      </c>
      <c r="R687" s="45">
        <f>Table1[[#This Row],[Ballots Rejected - Late Postmark]]/Table1[[#This Row],[Ballots Rejected]]</f>
        <v>0.5161290322580645</v>
      </c>
      <c r="S687" s="8">
        <v>0</v>
      </c>
      <c r="T687" s="8">
        <v>1</v>
      </c>
      <c r="U687" s="8">
        <v>2680</v>
      </c>
      <c r="V687" s="8">
        <v>2649</v>
      </c>
      <c r="W687" s="8">
        <v>31</v>
      </c>
      <c r="X687" s="8">
        <v>6725</v>
      </c>
      <c r="Y687">
        <v>1858</v>
      </c>
      <c r="Z687">
        <v>823</v>
      </c>
      <c r="AA687" s="4">
        <v>0</v>
      </c>
      <c r="AB687" s="54">
        <f>Table1[[#This Row],[ Received by dropbox]]/Table1[[#This Row],[Ballots Returned]]</f>
        <v>0.69302499067512124</v>
      </c>
      <c r="AC687" s="54">
        <f>Table1[[#This Row],[Received by mail]]/Table1[[#This Row],[Ballots Returned]]</f>
        <v>0.30697500932487876</v>
      </c>
      <c r="AD687" s="54">
        <f>Table1[[#This Row],[ Received by Email or Fax]]/Table1[[#This Row],[Ballots Returned]]</f>
        <v>0</v>
      </c>
    </row>
    <row r="688" spans="1:30">
      <c r="A688" t="s">
        <v>115</v>
      </c>
      <c r="B688" s="19">
        <v>44600</v>
      </c>
      <c r="C688" s="8" t="s">
        <v>99</v>
      </c>
      <c r="D688" s="10">
        <v>2022</v>
      </c>
      <c r="E688" s="8">
        <v>2973</v>
      </c>
      <c r="F688" s="8">
        <v>209</v>
      </c>
      <c r="G688" s="8">
        <v>4786</v>
      </c>
      <c r="H688" s="8">
        <v>3022</v>
      </c>
      <c r="I688" s="8">
        <v>1256</v>
      </c>
      <c r="J688" s="8">
        <v>1242</v>
      </c>
      <c r="K688" s="8">
        <v>0</v>
      </c>
      <c r="L688" s="8">
        <v>0</v>
      </c>
      <c r="M688" s="8">
        <v>14</v>
      </c>
      <c r="N688" s="8">
        <v>2</v>
      </c>
      <c r="O688" s="8">
        <v>2</v>
      </c>
      <c r="P688" s="8">
        <v>10</v>
      </c>
      <c r="Q688" s="45">
        <f t="shared" si="24"/>
        <v>7.9617834394904458E-3</v>
      </c>
      <c r="R688" s="45">
        <f>Table1[[#This Row],[Ballots Rejected - Late Postmark]]/Table1[[#This Row],[Ballots Rejected]]</f>
        <v>0.7142857142857143</v>
      </c>
      <c r="S688" s="8">
        <v>0</v>
      </c>
      <c r="T688" s="8">
        <v>0</v>
      </c>
      <c r="U688" s="8">
        <v>1255</v>
      </c>
      <c r="V688" s="8">
        <v>1241</v>
      </c>
      <c r="W688" s="8">
        <v>14</v>
      </c>
      <c r="X688" s="8">
        <v>2994</v>
      </c>
      <c r="Y688">
        <v>470</v>
      </c>
      <c r="Z688">
        <v>786</v>
      </c>
      <c r="AA688" s="4">
        <v>0</v>
      </c>
      <c r="AB688" s="54">
        <f>Table1[[#This Row],[ Received by dropbox]]/Table1[[#This Row],[Ballots Returned]]</f>
        <v>0.37420382165605093</v>
      </c>
      <c r="AC688" s="54">
        <f>Table1[[#This Row],[Received by mail]]/Table1[[#This Row],[Ballots Returned]]</f>
        <v>0.62579617834394907</v>
      </c>
      <c r="AD688" s="54">
        <f>Table1[[#This Row],[ Received by Email or Fax]]/Table1[[#This Row],[Ballots Returned]]</f>
        <v>0</v>
      </c>
    </row>
    <row r="689" spans="1:30">
      <c r="A689" t="s">
        <v>117</v>
      </c>
      <c r="B689" s="19">
        <v>44600</v>
      </c>
      <c r="C689" s="8" t="s">
        <v>99</v>
      </c>
      <c r="D689" s="10">
        <v>2022</v>
      </c>
      <c r="E689" s="8">
        <v>1167</v>
      </c>
      <c r="F689" s="8">
        <v>125</v>
      </c>
      <c r="G689" s="8">
        <v>3064</v>
      </c>
      <c r="H689" s="8">
        <v>1169</v>
      </c>
      <c r="I689" s="8">
        <v>472</v>
      </c>
      <c r="J689" s="8">
        <v>462</v>
      </c>
      <c r="K689" s="8">
        <v>0</v>
      </c>
      <c r="L689" s="8">
        <v>0</v>
      </c>
      <c r="M689" s="8">
        <v>10</v>
      </c>
      <c r="N689" s="8">
        <v>1</v>
      </c>
      <c r="O689" s="8">
        <v>1</v>
      </c>
      <c r="P689" s="8">
        <v>8</v>
      </c>
      <c r="Q689" s="45">
        <f t="shared" si="24"/>
        <v>1.6949152542372881E-2</v>
      </c>
      <c r="R689" s="45">
        <f>Table1[[#This Row],[Ballots Rejected - Late Postmark]]/Table1[[#This Row],[Ballots Rejected]]</f>
        <v>0.8</v>
      </c>
      <c r="S689" s="8">
        <v>0</v>
      </c>
      <c r="T689" s="8">
        <v>0</v>
      </c>
      <c r="U689" s="8">
        <v>472</v>
      </c>
      <c r="V689" s="8">
        <v>462</v>
      </c>
      <c r="W689" s="8">
        <v>10</v>
      </c>
      <c r="X689" s="8">
        <v>1165</v>
      </c>
      <c r="Y689">
        <v>78</v>
      </c>
      <c r="Z689">
        <v>394</v>
      </c>
      <c r="AA689" s="4">
        <v>0</v>
      </c>
      <c r="AB689" s="54">
        <f>Table1[[#This Row],[ Received by dropbox]]/Table1[[#This Row],[Ballots Returned]]</f>
        <v>0.1652542372881356</v>
      </c>
      <c r="AC689" s="54">
        <f>Table1[[#This Row],[Received by mail]]/Table1[[#This Row],[Ballots Returned]]</f>
        <v>0.8347457627118644</v>
      </c>
      <c r="AD689" s="54">
        <f>Table1[[#This Row],[ Received by Email or Fax]]/Table1[[#This Row],[Ballots Returned]]</f>
        <v>0</v>
      </c>
    </row>
    <row r="690" spans="1:30">
      <c r="A690" t="s">
        <v>119</v>
      </c>
      <c r="B690" s="19">
        <v>44600</v>
      </c>
      <c r="C690" s="8" t="s">
        <v>99</v>
      </c>
      <c r="D690" s="10">
        <v>2022</v>
      </c>
      <c r="E690" s="8">
        <v>42176</v>
      </c>
      <c r="F690" s="8">
        <v>3318</v>
      </c>
      <c r="G690" s="8">
        <v>40880</v>
      </c>
      <c r="H690" s="8">
        <v>43034</v>
      </c>
      <c r="I690" s="8">
        <v>10964</v>
      </c>
      <c r="J690" s="8">
        <v>10743</v>
      </c>
      <c r="K690" s="8">
        <v>3</v>
      </c>
      <c r="L690" s="8">
        <v>3</v>
      </c>
      <c r="M690" s="8">
        <v>218</v>
      </c>
      <c r="N690" s="8">
        <v>55</v>
      </c>
      <c r="O690" s="8">
        <v>58</v>
      </c>
      <c r="P690" s="8">
        <v>104</v>
      </c>
      <c r="Q690" s="45">
        <f t="shared" si="24"/>
        <v>9.4855892010215249E-3</v>
      </c>
      <c r="R690" s="45">
        <f>Table1[[#This Row],[Ballots Rejected - Late Postmark]]/Table1[[#This Row],[Ballots Rejected]]</f>
        <v>0.47706422018348627</v>
      </c>
      <c r="S690" s="8">
        <v>0</v>
      </c>
      <c r="T690" s="8">
        <v>1</v>
      </c>
      <c r="U690" s="8">
        <v>10928</v>
      </c>
      <c r="V690" s="8">
        <v>10707</v>
      </c>
      <c r="W690" s="8">
        <v>218</v>
      </c>
      <c r="X690" s="8">
        <v>42607</v>
      </c>
      <c r="Y690">
        <v>4634</v>
      </c>
      <c r="Z690">
        <v>6327</v>
      </c>
      <c r="AA690" s="4">
        <v>3</v>
      </c>
      <c r="AB690" s="54">
        <f>Table1[[#This Row],[ Received by dropbox]]/Table1[[#This Row],[Ballots Returned]]</f>
        <v>0.42265596497628605</v>
      </c>
      <c r="AC690" s="54">
        <f>Table1[[#This Row],[Received by mail]]/Table1[[#This Row],[Ballots Returned]]</f>
        <v>0.57707041225829991</v>
      </c>
      <c r="AD690" s="54">
        <f>Table1[[#This Row],[ Received by Email or Fax]]/Table1[[#This Row],[Ballots Returned]]</f>
        <v>2.7362276541408243E-4</v>
      </c>
    </row>
    <row r="691" spans="1:30">
      <c r="A691" t="s">
        <v>121</v>
      </c>
      <c r="B691" s="19">
        <v>44600</v>
      </c>
      <c r="C691" s="8" t="s">
        <v>99</v>
      </c>
      <c r="D691" s="10">
        <v>2022</v>
      </c>
      <c r="E691" s="8">
        <v>37</v>
      </c>
      <c r="F691" s="8">
        <v>5</v>
      </c>
      <c r="G691" s="8">
        <v>2054</v>
      </c>
      <c r="H691" s="8">
        <v>37</v>
      </c>
      <c r="I691" s="8">
        <v>5</v>
      </c>
      <c r="J691" s="8">
        <v>5</v>
      </c>
      <c r="K691" s="8">
        <v>0</v>
      </c>
      <c r="L691" s="8">
        <v>0</v>
      </c>
      <c r="M691" s="8">
        <v>0</v>
      </c>
      <c r="N691" s="8">
        <v>0</v>
      </c>
      <c r="O691" s="8">
        <v>0</v>
      </c>
      <c r="P691" s="8">
        <v>0</v>
      </c>
      <c r="Q691" s="45">
        <f t="shared" si="24"/>
        <v>0</v>
      </c>
      <c r="R691" s="45" t="e">
        <f>Table1[[#This Row],[Ballots Rejected - Late Postmark]]/Table1[[#This Row],[Ballots Rejected]]</f>
        <v>#DIV/0!</v>
      </c>
      <c r="S691" s="8">
        <v>0</v>
      </c>
      <c r="T691" s="8">
        <v>0</v>
      </c>
      <c r="U691" s="8">
        <v>5</v>
      </c>
      <c r="V691" s="8">
        <v>5</v>
      </c>
      <c r="W691" s="8">
        <v>0</v>
      </c>
      <c r="X691" s="8">
        <v>37</v>
      </c>
      <c r="Y691">
        <v>0</v>
      </c>
      <c r="Z691">
        <v>5</v>
      </c>
      <c r="AA691" s="4">
        <v>0</v>
      </c>
      <c r="AB691" s="54">
        <f>Table1[[#This Row],[ Received by dropbox]]/Table1[[#This Row],[Ballots Returned]]</f>
        <v>0</v>
      </c>
      <c r="AC691" s="54">
        <f>Table1[[#This Row],[Received by mail]]/Table1[[#This Row],[Ballots Returned]]</f>
        <v>1</v>
      </c>
      <c r="AD691" s="54">
        <f>Table1[[#This Row],[ Received by Email or Fax]]/Table1[[#This Row],[Ballots Returned]]</f>
        <v>0</v>
      </c>
    </row>
    <row r="692" spans="1:30">
      <c r="A692" t="s">
        <v>123</v>
      </c>
      <c r="B692" s="19">
        <v>44600</v>
      </c>
      <c r="C692" s="8" t="s">
        <v>99</v>
      </c>
      <c r="D692" s="10">
        <v>2022</v>
      </c>
      <c r="E692" s="8">
        <v>14514</v>
      </c>
      <c r="F692" s="8">
        <v>1093</v>
      </c>
      <c r="G692" s="8">
        <v>15443</v>
      </c>
      <c r="H692" s="8">
        <v>14697</v>
      </c>
      <c r="I692" s="8">
        <v>5030</v>
      </c>
      <c r="J692" s="8">
        <v>4919</v>
      </c>
      <c r="K692" s="8">
        <v>1</v>
      </c>
      <c r="L692" s="8">
        <v>0</v>
      </c>
      <c r="M692" s="8">
        <v>110</v>
      </c>
      <c r="N692" s="8">
        <v>7</v>
      </c>
      <c r="O692" s="8">
        <v>4</v>
      </c>
      <c r="P692" s="8">
        <v>98</v>
      </c>
      <c r="Q692" s="45">
        <f t="shared" si="24"/>
        <v>1.94831013916501E-2</v>
      </c>
      <c r="R692" s="45">
        <f>Table1[[#This Row],[Ballots Rejected - Late Postmark]]/Table1[[#This Row],[Ballots Rejected]]</f>
        <v>0.89090909090909087</v>
      </c>
      <c r="S692" s="8">
        <v>0</v>
      </c>
      <c r="T692" s="8">
        <v>1</v>
      </c>
      <c r="U692" s="8">
        <v>5022</v>
      </c>
      <c r="V692" s="8">
        <v>4913</v>
      </c>
      <c r="W692" s="8">
        <v>108</v>
      </c>
      <c r="X692" s="8">
        <v>14585</v>
      </c>
      <c r="Y692">
        <v>1414</v>
      </c>
      <c r="Z692">
        <v>3615</v>
      </c>
      <c r="AA692" s="4">
        <v>1</v>
      </c>
      <c r="AB692" s="54">
        <f>Table1[[#This Row],[ Received by dropbox]]/Table1[[#This Row],[Ballots Returned]]</f>
        <v>0.28111332007952289</v>
      </c>
      <c r="AC692" s="54">
        <f>Table1[[#This Row],[Received by mail]]/Table1[[#This Row],[Ballots Returned]]</f>
        <v>0.7186878727634195</v>
      </c>
      <c r="AD692" s="54">
        <f>Table1[[#This Row],[ Received by Email or Fax]]/Table1[[#This Row],[Ballots Returned]]</f>
        <v>1.9880715705765408E-4</v>
      </c>
    </row>
    <row r="693" spans="1:30">
      <c r="A693" t="s">
        <v>125</v>
      </c>
      <c r="B693" s="19">
        <v>44600</v>
      </c>
      <c r="C693" s="8" t="s">
        <v>99</v>
      </c>
      <c r="D693" s="10">
        <v>2022</v>
      </c>
      <c r="E693" s="8">
        <v>34296</v>
      </c>
      <c r="F693" s="8">
        <v>2684</v>
      </c>
      <c r="G693" s="8">
        <v>33634</v>
      </c>
      <c r="H693" s="8">
        <v>35098</v>
      </c>
      <c r="I693" s="8">
        <v>12456</v>
      </c>
      <c r="J693" s="8">
        <v>12337</v>
      </c>
      <c r="K693" s="8">
        <v>0</v>
      </c>
      <c r="L693" s="8">
        <v>0</v>
      </c>
      <c r="M693" s="8">
        <v>119</v>
      </c>
      <c r="N693" s="8">
        <v>33</v>
      </c>
      <c r="O693" s="8">
        <v>13</v>
      </c>
      <c r="P693" s="8">
        <v>68</v>
      </c>
      <c r="Q693" s="45">
        <f t="shared" si="24"/>
        <v>5.4592164418754011E-3</v>
      </c>
      <c r="R693" s="45">
        <f>Table1[[#This Row],[Ballots Rejected - Late Postmark]]/Table1[[#This Row],[Ballots Rejected]]</f>
        <v>0.5714285714285714</v>
      </c>
      <c r="S693" s="8">
        <v>0</v>
      </c>
      <c r="T693" s="8">
        <v>5</v>
      </c>
      <c r="U693" s="8">
        <v>12443</v>
      </c>
      <c r="V693" s="8">
        <v>12324</v>
      </c>
      <c r="W693" s="8">
        <v>119</v>
      </c>
      <c r="X693" s="8">
        <v>34959</v>
      </c>
      <c r="Y693">
        <v>4514</v>
      </c>
      <c r="Z693">
        <v>7938</v>
      </c>
      <c r="AA693" s="4">
        <v>4</v>
      </c>
      <c r="AB693" s="54">
        <f>Table1[[#This Row],[ Received by dropbox]]/Table1[[#This Row],[Ballots Returned]]</f>
        <v>0.36239563262684649</v>
      </c>
      <c r="AC693" s="54">
        <f>Table1[[#This Row],[Received by mail]]/Table1[[#This Row],[Ballots Returned]]</f>
        <v>0.63728323699421963</v>
      </c>
      <c r="AD693" s="54">
        <f>Table1[[#This Row],[ Received by Email or Fax]]/Table1[[#This Row],[Ballots Returned]]</f>
        <v>3.2113037893384712E-4</v>
      </c>
    </row>
    <row r="694" spans="1:30">
      <c r="A694" t="s">
        <v>127</v>
      </c>
      <c r="B694" s="19">
        <v>44600</v>
      </c>
      <c r="C694" s="8" t="s">
        <v>99</v>
      </c>
      <c r="D694" s="10">
        <v>2022</v>
      </c>
      <c r="E694" s="8">
        <v>61213</v>
      </c>
      <c r="F694" s="8">
        <v>5896</v>
      </c>
      <c r="G694" s="8">
        <v>57339</v>
      </c>
      <c r="H694" s="8">
        <v>61755</v>
      </c>
      <c r="I694" s="8">
        <v>25943</v>
      </c>
      <c r="J694" s="8">
        <v>25658</v>
      </c>
      <c r="K694" s="8">
        <v>16</v>
      </c>
      <c r="L694" s="8">
        <v>16</v>
      </c>
      <c r="M694" s="8">
        <v>269</v>
      </c>
      <c r="N694" s="8">
        <v>101</v>
      </c>
      <c r="O694" s="8">
        <v>71</v>
      </c>
      <c r="P694" s="8">
        <v>91</v>
      </c>
      <c r="Q694" s="45">
        <f t="shared" si="24"/>
        <v>3.5076899356281076E-3</v>
      </c>
      <c r="R694" s="45">
        <f>Table1[[#This Row],[Ballots Rejected - Late Postmark]]/Table1[[#This Row],[Ballots Rejected]]</f>
        <v>0.33828996282527879</v>
      </c>
      <c r="S694" s="8">
        <v>0</v>
      </c>
      <c r="T694" s="8">
        <v>6</v>
      </c>
      <c r="U694" s="8">
        <v>25478</v>
      </c>
      <c r="V694" s="8">
        <v>25196</v>
      </c>
      <c r="W694" s="8">
        <v>266</v>
      </c>
      <c r="X694" s="8">
        <v>57150</v>
      </c>
      <c r="Y694">
        <v>12657</v>
      </c>
      <c r="Z694">
        <v>13237</v>
      </c>
      <c r="AA694" s="4">
        <v>49</v>
      </c>
      <c r="AB694" s="54">
        <f>Table1[[#This Row],[ Received by dropbox]]/Table1[[#This Row],[Ballots Returned]]</f>
        <v>0.48787726939829629</v>
      </c>
      <c r="AC694" s="54">
        <f>Table1[[#This Row],[Received by mail]]/Table1[[#This Row],[Ballots Returned]]</f>
        <v>0.51023397448251939</v>
      </c>
      <c r="AD694" s="54">
        <f>Table1[[#This Row],[ Received by Email or Fax]]/Table1[[#This Row],[Ballots Returned]]</f>
        <v>1.8887561191843656E-3</v>
      </c>
    </row>
    <row r="695" spans="1:30">
      <c r="A695" t="s">
        <v>129</v>
      </c>
      <c r="B695" s="19">
        <v>44600</v>
      </c>
      <c r="C695" s="8" t="s">
        <v>99</v>
      </c>
      <c r="D695" s="10">
        <v>2022</v>
      </c>
      <c r="E695" s="8">
        <v>16216</v>
      </c>
      <c r="F695" s="8">
        <v>1056</v>
      </c>
      <c r="G695" s="8">
        <v>17182</v>
      </c>
      <c r="H695" s="8">
        <v>16338</v>
      </c>
      <c r="I695" s="8">
        <v>8065</v>
      </c>
      <c r="J695" s="8">
        <v>7980</v>
      </c>
      <c r="K695" s="8">
        <v>2</v>
      </c>
      <c r="L695" s="8">
        <v>0</v>
      </c>
      <c r="M695" s="8">
        <v>83</v>
      </c>
      <c r="N695" s="8">
        <v>24</v>
      </c>
      <c r="O695" s="8">
        <v>12</v>
      </c>
      <c r="P695" s="8">
        <v>47</v>
      </c>
      <c r="Q695" s="45">
        <f t="shared" si="24"/>
        <v>5.8276503409795408E-3</v>
      </c>
      <c r="R695" s="45">
        <f>Table1[[#This Row],[Ballots Rejected - Late Postmark]]/Table1[[#This Row],[Ballots Rejected]]</f>
        <v>0.5662650602409639</v>
      </c>
      <c r="S695" s="8">
        <v>0</v>
      </c>
      <c r="T695" s="8">
        <v>0</v>
      </c>
      <c r="U695" s="8">
        <v>8047</v>
      </c>
      <c r="V695" s="8">
        <v>7962</v>
      </c>
      <c r="W695" s="8">
        <v>83</v>
      </c>
      <c r="X695" s="8">
        <v>16019</v>
      </c>
      <c r="Y695">
        <v>2927</v>
      </c>
      <c r="Z695">
        <v>5135</v>
      </c>
      <c r="AA695" s="4">
        <v>3</v>
      </c>
      <c r="AB695" s="54">
        <f>Table1[[#This Row],[ Received by dropbox]]/Table1[[#This Row],[Ballots Returned]]</f>
        <v>0.36292622442653438</v>
      </c>
      <c r="AC695" s="54">
        <f>Table1[[#This Row],[Received by mail]]/Table1[[#This Row],[Ballots Returned]]</f>
        <v>0.63670179789212644</v>
      </c>
      <c r="AD695" s="54">
        <f>Table1[[#This Row],[ Received by Email or Fax]]/Table1[[#This Row],[Ballots Returned]]</f>
        <v>3.7197768133911968E-4</v>
      </c>
    </row>
    <row r="696" spans="1:30">
      <c r="A696" t="s">
        <v>131</v>
      </c>
      <c r="B696" s="19">
        <v>44600</v>
      </c>
      <c r="C696" s="8" t="s">
        <v>99</v>
      </c>
      <c r="D696" s="10">
        <v>2022</v>
      </c>
      <c r="E696" s="8">
        <v>1157773</v>
      </c>
      <c r="F696" s="8">
        <v>96958</v>
      </c>
      <c r="G696" s="8">
        <v>1062837</v>
      </c>
      <c r="H696" s="8">
        <v>1168265</v>
      </c>
      <c r="I696" s="8">
        <v>362129</v>
      </c>
      <c r="J696" s="8">
        <v>356876</v>
      </c>
      <c r="K696" s="8">
        <v>0</v>
      </c>
      <c r="L696" s="8">
        <v>0</v>
      </c>
      <c r="M696" s="8">
        <v>5253</v>
      </c>
      <c r="N696" s="8">
        <v>997</v>
      </c>
      <c r="O696" s="8">
        <v>1599</v>
      </c>
      <c r="P696" s="8">
        <v>2625</v>
      </c>
      <c r="Q696" s="45">
        <f t="shared" si="24"/>
        <v>7.2487980802421236E-3</v>
      </c>
      <c r="R696" s="45">
        <f>Table1[[#This Row],[Ballots Rejected - Late Postmark]]/Table1[[#This Row],[Ballots Rejected]]</f>
        <v>0.49971444888635064</v>
      </c>
      <c r="S696" s="8">
        <v>0</v>
      </c>
      <c r="T696" s="8">
        <v>32</v>
      </c>
      <c r="U696" s="8">
        <v>359815</v>
      </c>
      <c r="V696" s="8">
        <v>354595</v>
      </c>
      <c r="W696" s="8">
        <v>5220</v>
      </c>
      <c r="X696" s="8">
        <v>1141847</v>
      </c>
      <c r="Y696">
        <v>146124</v>
      </c>
      <c r="Z696">
        <v>215212</v>
      </c>
      <c r="AA696" s="4">
        <v>793</v>
      </c>
      <c r="AB696" s="54">
        <f>Table1[[#This Row],[ Received by dropbox]]/Table1[[#This Row],[Ballots Returned]]</f>
        <v>0.40351366501992386</v>
      </c>
      <c r="AC696" s="54">
        <f>Table1[[#This Row],[Received by mail]]/Table1[[#This Row],[Ballots Returned]]</f>
        <v>0.59429650759812114</v>
      </c>
      <c r="AD696" s="54">
        <f>Table1[[#This Row],[ Received by Email or Fax]]/Table1[[#This Row],[Ballots Returned]]</f>
        <v>2.1898273819550493E-3</v>
      </c>
    </row>
    <row r="697" spans="1:30">
      <c r="A697" t="s">
        <v>133</v>
      </c>
      <c r="B697" s="19">
        <v>44600</v>
      </c>
      <c r="C697" s="8" t="s">
        <v>99</v>
      </c>
      <c r="D697" s="10">
        <v>2022</v>
      </c>
      <c r="E697" s="8">
        <v>113457</v>
      </c>
      <c r="F697" s="8">
        <v>10497</v>
      </c>
      <c r="G697" s="8">
        <v>104982</v>
      </c>
      <c r="H697" s="8">
        <v>115102</v>
      </c>
      <c r="I697" s="8">
        <v>38116</v>
      </c>
      <c r="J697" s="8">
        <v>37694</v>
      </c>
      <c r="K697" s="8">
        <v>10</v>
      </c>
      <c r="L697" s="8">
        <v>1</v>
      </c>
      <c r="M697" s="8">
        <v>412</v>
      </c>
      <c r="N697" s="8">
        <v>38</v>
      </c>
      <c r="O697" s="8">
        <v>181</v>
      </c>
      <c r="P697" s="8">
        <v>157</v>
      </c>
      <c r="Q697" s="45">
        <f t="shared" si="24"/>
        <v>4.1190051421975023E-3</v>
      </c>
      <c r="R697" s="45">
        <f>Table1[[#This Row],[Ballots Rejected - Late Postmark]]/Table1[[#This Row],[Ballots Rejected]]</f>
        <v>0.38106796116504854</v>
      </c>
      <c r="S697" s="8">
        <v>0</v>
      </c>
      <c r="T697" s="8">
        <v>36</v>
      </c>
      <c r="U697" s="8">
        <v>37584</v>
      </c>
      <c r="V697" s="8">
        <v>37168</v>
      </c>
      <c r="W697" s="8">
        <v>406</v>
      </c>
      <c r="X697" s="8">
        <v>107111</v>
      </c>
      <c r="Y697">
        <v>18370</v>
      </c>
      <c r="Z697">
        <v>19694</v>
      </c>
      <c r="AA697" s="4">
        <v>52</v>
      </c>
      <c r="AB697" s="54">
        <f>Table1[[#This Row],[ Received by dropbox]]/Table1[[#This Row],[Ballots Returned]]</f>
        <v>0.48194983733865043</v>
      </c>
      <c r="AC697" s="54">
        <f>Table1[[#This Row],[Received by mail]]/Table1[[#This Row],[Ballots Returned]]</f>
        <v>0.5166859061811313</v>
      </c>
      <c r="AD697" s="54">
        <f>Table1[[#This Row],[ Received by Email or Fax]]/Table1[[#This Row],[Ballots Returned]]</f>
        <v>1.364256480218281E-3</v>
      </c>
    </row>
    <row r="698" spans="1:30">
      <c r="A698" t="s">
        <v>135</v>
      </c>
      <c r="B698" s="19">
        <v>44600</v>
      </c>
      <c r="C698" s="8" t="s">
        <v>99</v>
      </c>
      <c r="D698" s="10">
        <v>2022</v>
      </c>
      <c r="E698" s="8">
        <v>29376</v>
      </c>
      <c r="F698" s="8">
        <v>3151</v>
      </c>
      <c r="G698" s="8">
        <v>28247</v>
      </c>
      <c r="H698" s="8">
        <v>29857</v>
      </c>
      <c r="I698" s="8">
        <v>10499</v>
      </c>
      <c r="J698" s="8">
        <v>10291</v>
      </c>
      <c r="K698" s="8">
        <v>1</v>
      </c>
      <c r="L698" s="8">
        <v>1</v>
      </c>
      <c r="M698" s="8">
        <v>207</v>
      </c>
      <c r="N698" s="8">
        <v>128</v>
      </c>
      <c r="O698" s="8">
        <v>26</v>
      </c>
      <c r="P698" s="8">
        <v>51</v>
      </c>
      <c r="Q698" s="45">
        <f t="shared" si="24"/>
        <v>4.8576054862367844E-3</v>
      </c>
      <c r="R698" s="45">
        <f>Table1[[#This Row],[Ballots Rejected - Late Postmark]]/Table1[[#This Row],[Ballots Rejected]]</f>
        <v>0.24637681159420291</v>
      </c>
      <c r="S698" s="8">
        <v>0</v>
      </c>
      <c r="T698" s="8">
        <v>2</v>
      </c>
      <c r="U698" s="8">
        <v>10488</v>
      </c>
      <c r="V698" s="8">
        <v>10280</v>
      </c>
      <c r="W698" s="8">
        <v>207</v>
      </c>
      <c r="X698" s="8">
        <v>29605</v>
      </c>
      <c r="Y698">
        <v>5841</v>
      </c>
      <c r="Z698">
        <v>4655</v>
      </c>
      <c r="AA698" s="4">
        <v>3</v>
      </c>
      <c r="AB698" s="54">
        <f>Table1[[#This Row],[ Received by dropbox]]/Table1[[#This Row],[Ballots Returned]]</f>
        <v>0.55633869892370702</v>
      </c>
      <c r="AC698" s="54">
        <f>Table1[[#This Row],[Received by mail]]/Table1[[#This Row],[Ballots Returned]]</f>
        <v>0.44337555957710256</v>
      </c>
      <c r="AD698" s="54">
        <f>Table1[[#This Row],[ Received by Email or Fax]]/Table1[[#This Row],[Ballots Returned]]</f>
        <v>2.8574149919039909E-4</v>
      </c>
    </row>
    <row r="699" spans="1:30">
      <c r="A699" t="s">
        <v>137</v>
      </c>
      <c r="B699" s="19">
        <v>44600</v>
      </c>
      <c r="C699" s="8" t="s">
        <v>99</v>
      </c>
      <c r="D699" s="10">
        <v>2022</v>
      </c>
      <c r="E699" s="8">
        <v>1380</v>
      </c>
      <c r="F699" s="8">
        <v>86</v>
      </c>
      <c r="G699" s="8">
        <v>3316</v>
      </c>
      <c r="H699" s="8">
        <v>1386</v>
      </c>
      <c r="I699" s="8">
        <v>604</v>
      </c>
      <c r="J699" s="8">
        <v>590</v>
      </c>
      <c r="K699" s="8">
        <v>0</v>
      </c>
      <c r="L699" s="8">
        <v>0</v>
      </c>
      <c r="M699" s="8">
        <v>14</v>
      </c>
      <c r="N699" s="8">
        <v>3</v>
      </c>
      <c r="O699" s="8">
        <v>5</v>
      </c>
      <c r="P699" s="8">
        <v>5</v>
      </c>
      <c r="Q699" s="45">
        <f t="shared" si="24"/>
        <v>8.2781456953642391E-3</v>
      </c>
      <c r="R699" s="45">
        <f>Table1[[#This Row],[Ballots Rejected - Late Postmark]]/Table1[[#This Row],[Ballots Rejected]]</f>
        <v>0.35714285714285715</v>
      </c>
      <c r="S699" s="8">
        <v>0</v>
      </c>
      <c r="T699" s="8">
        <v>1</v>
      </c>
      <c r="U699" s="8">
        <v>604</v>
      </c>
      <c r="V699" s="8">
        <v>590</v>
      </c>
      <c r="W699" s="8">
        <v>14</v>
      </c>
      <c r="X699" s="8">
        <v>1374</v>
      </c>
      <c r="Y699">
        <v>248</v>
      </c>
      <c r="Z699">
        <v>356</v>
      </c>
      <c r="AA699" s="4">
        <v>0</v>
      </c>
      <c r="AB699" s="54">
        <f>Table1[[#This Row],[ Received by dropbox]]/Table1[[#This Row],[Ballots Returned]]</f>
        <v>0.41059602649006621</v>
      </c>
      <c r="AC699" s="54">
        <f>Table1[[#This Row],[Received by mail]]/Table1[[#This Row],[Ballots Returned]]</f>
        <v>0.58940397350993379</v>
      </c>
      <c r="AD699" s="54">
        <f>Table1[[#This Row],[ Received by Email or Fax]]/Table1[[#This Row],[Ballots Returned]]</f>
        <v>0</v>
      </c>
    </row>
    <row r="700" spans="1:30">
      <c r="A700" t="s">
        <v>139</v>
      </c>
      <c r="B700" s="19">
        <v>44600</v>
      </c>
      <c r="C700" s="8" t="s">
        <v>99</v>
      </c>
      <c r="D700" s="10">
        <v>2022</v>
      </c>
      <c r="E700" s="8">
        <v>21732</v>
      </c>
      <c r="F700" s="8">
        <v>1440</v>
      </c>
      <c r="G700" s="8">
        <v>22314</v>
      </c>
      <c r="H700" s="8">
        <v>21999</v>
      </c>
      <c r="I700" s="8">
        <v>8168</v>
      </c>
      <c r="J700" s="8">
        <v>8045</v>
      </c>
      <c r="K700" s="8">
        <v>0</v>
      </c>
      <c r="L700" s="8">
        <v>0</v>
      </c>
      <c r="M700" s="8">
        <v>123</v>
      </c>
      <c r="N700" s="8">
        <v>14</v>
      </c>
      <c r="O700" s="8">
        <v>44</v>
      </c>
      <c r="P700" s="8">
        <v>65</v>
      </c>
      <c r="Q700" s="45">
        <f t="shared" si="24"/>
        <v>7.9578844270323211E-3</v>
      </c>
      <c r="R700" s="45">
        <f>Table1[[#This Row],[Ballots Rejected - Late Postmark]]/Table1[[#This Row],[Ballots Rejected]]</f>
        <v>0.52845528455284552</v>
      </c>
      <c r="S700" s="8">
        <v>0</v>
      </c>
      <c r="T700" s="8">
        <v>0</v>
      </c>
      <c r="U700" s="8">
        <v>8145</v>
      </c>
      <c r="V700" s="8">
        <v>8022</v>
      </c>
      <c r="W700" s="8">
        <v>123</v>
      </c>
      <c r="X700" s="8">
        <v>21800</v>
      </c>
      <c r="Y700">
        <v>2818</v>
      </c>
      <c r="Z700">
        <v>5349</v>
      </c>
      <c r="AA700" s="4">
        <v>1</v>
      </c>
      <c r="AB700" s="54">
        <f>Table1[[#This Row],[ Received by dropbox]]/Table1[[#This Row],[Ballots Returned]]</f>
        <v>0.34500489715964738</v>
      </c>
      <c r="AC700" s="54">
        <f>Table1[[#This Row],[Received by mail]]/Table1[[#This Row],[Ballots Returned]]</f>
        <v>0.65487267384916747</v>
      </c>
      <c r="AD700" s="54">
        <f>Table1[[#This Row],[ Received by Email or Fax]]/Table1[[#This Row],[Ballots Returned]]</f>
        <v>1.2242899118511264E-4</v>
      </c>
    </row>
    <row r="701" spans="1:30">
      <c r="A701" t="s">
        <v>141</v>
      </c>
      <c r="B701" s="19">
        <v>44600</v>
      </c>
      <c r="C701" s="8" t="s">
        <v>99</v>
      </c>
      <c r="D701" s="10">
        <v>2022</v>
      </c>
      <c r="E701" s="8">
        <v>3881</v>
      </c>
      <c r="F701" s="8">
        <v>176</v>
      </c>
      <c r="G701" s="8">
        <v>5727</v>
      </c>
      <c r="H701" s="8">
        <v>3934</v>
      </c>
      <c r="I701" s="8">
        <v>1838</v>
      </c>
      <c r="J701" s="8">
        <v>1812</v>
      </c>
      <c r="K701" s="8">
        <v>0</v>
      </c>
      <c r="L701" s="8">
        <v>0</v>
      </c>
      <c r="M701" s="8">
        <v>26</v>
      </c>
      <c r="N701" s="8">
        <v>5</v>
      </c>
      <c r="O701" s="8">
        <v>9</v>
      </c>
      <c r="P701" s="8">
        <v>10</v>
      </c>
      <c r="Q701" s="45">
        <f t="shared" si="24"/>
        <v>5.4406964091403701E-3</v>
      </c>
      <c r="R701" s="45">
        <f>Table1[[#This Row],[Ballots Rejected - Late Postmark]]/Table1[[#This Row],[Ballots Rejected]]</f>
        <v>0.38461538461538464</v>
      </c>
      <c r="S701" s="8">
        <v>0</v>
      </c>
      <c r="T701" s="8">
        <v>2</v>
      </c>
      <c r="U701" s="8">
        <v>1835</v>
      </c>
      <c r="V701" s="8">
        <v>1809</v>
      </c>
      <c r="W701" s="8">
        <v>26</v>
      </c>
      <c r="X701" s="8">
        <v>3896</v>
      </c>
      <c r="Y701">
        <v>215</v>
      </c>
      <c r="Z701">
        <v>1623</v>
      </c>
      <c r="AA701" s="4">
        <v>0</v>
      </c>
      <c r="AB701" s="54">
        <f>Table1[[#This Row],[ Received by dropbox]]/Table1[[#This Row],[Ballots Returned]]</f>
        <v>0.11697497279651796</v>
      </c>
      <c r="AC701" s="54">
        <f>Table1[[#This Row],[Received by mail]]/Table1[[#This Row],[Ballots Returned]]</f>
        <v>0.88302502720348208</v>
      </c>
      <c r="AD701" s="54">
        <f>Table1[[#This Row],[ Received by Email or Fax]]/Table1[[#This Row],[Ballots Returned]]</f>
        <v>0</v>
      </c>
    </row>
    <row r="702" spans="1:30">
      <c r="A702" t="s">
        <v>143</v>
      </c>
      <c r="B702" s="19">
        <v>44600</v>
      </c>
      <c r="C702" s="8" t="s">
        <v>99</v>
      </c>
      <c r="D702" s="10">
        <v>2022</v>
      </c>
      <c r="E702" s="8">
        <v>7169</v>
      </c>
      <c r="F702" s="8">
        <v>625</v>
      </c>
      <c r="G702" s="8">
        <v>8566</v>
      </c>
      <c r="H702" s="8">
        <v>7240</v>
      </c>
      <c r="I702" s="8">
        <v>2821</v>
      </c>
      <c r="J702" s="8">
        <v>2803</v>
      </c>
      <c r="K702" s="8">
        <v>2</v>
      </c>
      <c r="L702" s="8">
        <v>0</v>
      </c>
      <c r="M702" s="8">
        <v>16</v>
      </c>
      <c r="N702" s="8">
        <v>3</v>
      </c>
      <c r="O702" s="8">
        <v>2</v>
      </c>
      <c r="P702" s="8">
        <v>10</v>
      </c>
      <c r="Q702" s="45">
        <f t="shared" si="24"/>
        <v>3.5448422545196739E-3</v>
      </c>
      <c r="R702" s="45">
        <f>Table1[[#This Row],[Ballots Rejected - Late Postmark]]/Table1[[#This Row],[Ballots Rejected]]</f>
        <v>0.625</v>
      </c>
      <c r="S702" s="8">
        <v>0</v>
      </c>
      <c r="T702" s="8">
        <v>1</v>
      </c>
      <c r="U702" s="8">
        <v>2811</v>
      </c>
      <c r="V702" s="8">
        <v>2793</v>
      </c>
      <c r="W702" s="8">
        <v>16</v>
      </c>
      <c r="X702" s="8">
        <v>7160</v>
      </c>
      <c r="Y702">
        <v>1141</v>
      </c>
      <c r="Z702">
        <v>1680</v>
      </c>
      <c r="AA702" s="4">
        <v>0</v>
      </c>
      <c r="AB702" s="54">
        <f>Table1[[#This Row],[ Received by dropbox]]/Table1[[#This Row],[Ballots Returned]]</f>
        <v>0.40446650124069478</v>
      </c>
      <c r="AC702" s="54">
        <f>Table1[[#This Row],[Received by mail]]/Table1[[#This Row],[Ballots Returned]]</f>
        <v>0.59553349875930517</v>
      </c>
      <c r="AD702" s="54">
        <f>Table1[[#This Row],[ Received by Email or Fax]]/Table1[[#This Row],[Ballots Returned]]</f>
        <v>0</v>
      </c>
    </row>
    <row r="703" spans="1:30">
      <c r="A703" t="s">
        <v>145</v>
      </c>
      <c r="B703" s="19">
        <v>44600</v>
      </c>
      <c r="C703" s="8" t="s">
        <v>99</v>
      </c>
      <c r="D703" s="10">
        <v>2022</v>
      </c>
      <c r="E703" s="8">
        <v>12322</v>
      </c>
      <c r="F703" s="8">
        <v>698</v>
      </c>
      <c r="G703" s="8">
        <v>13646</v>
      </c>
      <c r="H703" s="8">
        <v>12560</v>
      </c>
      <c r="I703" s="8">
        <v>4686</v>
      </c>
      <c r="J703" s="8">
        <v>4588</v>
      </c>
      <c r="K703" s="8">
        <v>0</v>
      </c>
      <c r="L703" s="8">
        <v>0</v>
      </c>
      <c r="M703" s="8">
        <v>98</v>
      </c>
      <c r="N703" s="8">
        <v>8</v>
      </c>
      <c r="O703" s="8">
        <v>52</v>
      </c>
      <c r="P703" s="8">
        <v>30</v>
      </c>
      <c r="Q703" s="45">
        <f t="shared" si="24"/>
        <v>6.4020486555697821E-3</v>
      </c>
      <c r="R703" s="45">
        <f>Table1[[#This Row],[Ballots Rejected - Late Postmark]]/Table1[[#This Row],[Ballots Rejected]]</f>
        <v>0.30612244897959184</v>
      </c>
      <c r="S703" s="8">
        <v>0</v>
      </c>
      <c r="T703" s="8">
        <v>8</v>
      </c>
      <c r="U703" s="8">
        <v>4675</v>
      </c>
      <c r="V703" s="8">
        <v>4577</v>
      </c>
      <c r="W703" s="8">
        <v>98</v>
      </c>
      <c r="X703" s="8">
        <v>12395</v>
      </c>
      <c r="Y703">
        <v>1012</v>
      </c>
      <c r="Z703">
        <v>3674</v>
      </c>
      <c r="AA703" s="4">
        <v>0</v>
      </c>
      <c r="AB703" s="54">
        <f>Table1[[#This Row],[ Received by dropbox]]/Table1[[#This Row],[Ballots Returned]]</f>
        <v>0.215962441314554</v>
      </c>
      <c r="AC703" s="54">
        <f>Table1[[#This Row],[Received by mail]]/Table1[[#This Row],[Ballots Returned]]</f>
        <v>0.784037558685446</v>
      </c>
      <c r="AD703" s="54">
        <f>Table1[[#This Row],[ Received by Email or Fax]]/Table1[[#This Row],[Ballots Returned]]</f>
        <v>0</v>
      </c>
    </row>
    <row r="704" spans="1:30">
      <c r="A704" t="s">
        <v>147</v>
      </c>
      <c r="B704" s="19">
        <v>44600</v>
      </c>
      <c r="C704" s="8" t="s">
        <v>99</v>
      </c>
      <c r="D704" s="10">
        <v>2022</v>
      </c>
      <c r="E704" s="8"/>
      <c r="F704" s="8"/>
      <c r="G704" s="8"/>
      <c r="H704" s="8"/>
      <c r="I704" s="8"/>
      <c r="J704" s="8"/>
      <c r="K704" s="8"/>
      <c r="L704" s="8"/>
      <c r="M704" s="8"/>
      <c r="N704" s="8"/>
      <c r="O704" s="8"/>
      <c r="P704" s="8"/>
      <c r="Q704" s="45"/>
      <c r="R704" s="45" t="e">
        <f>Table1[[#This Row],[Ballots Rejected - Late Postmark]]/Table1[[#This Row],[Ballots Rejected]]</f>
        <v>#DIV/0!</v>
      </c>
      <c r="S704" s="8"/>
      <c r="T704" s="8"/>
      <c r="U704" s="8"/>
      <c r="V704" s="8"/>
      <c r="W704" s="8"/>
      <c r="X704" s="8"/>
      <c r="AA704" s="8"/>
      <c r="AB704" s="54" t="e">
        <f>Table1[[#This Row],[ Received by dropbox]]/Table1[[#This Row],[Ballots Returned]]</f>
        <v>#DIV/0!</v>
      </c>
      <c r="AC704" s="54" t="e">
        <f>Table1[[#This Row],[Received by mail]]/Table1[[#This Row],[Ballots Returned]]</f>
        <v>#DIV/0!</v>
      </c>
      <c r="AD704" s="54" t="e">
        <f>Table1[[#This Row],[ Received by Email or Fax]]/Table1[[#This Row],[Ballots Returned]]</f>
        <v>#DIV/0!</v>
      </c>
    </row>
    <row r="705" spans="1:30">
      <c r="A705" t="s">
        <v>149</v>
      </c>
      <c r="B705" s="19">
        <v>44600</v>
      </c>
      <c r="C705" s="8" t="s">
        <v>99</v>
      </c>
      <c r="D705" s="10">
        <v>2022</v>
      </c>
      <c r="E705" s="8"/>
      <c r="F705" s="8"/>
      <c r="G705" s="8"/>
      <c r="H705" s="8"/>
      <c r="I705" s="8"/>
      <c r="J705" s="8"/>
      <c r="K705" s="8"/>
      <c r="L705" s="8"/>
      <c r="M705" s="8"/>
      <c r="N705" s="8"/>
      <c r="O705" s="8"/>
      <c r="P705" s="8"/>
      <c r="Q705" s="45"/>
      <c r="R705" s="45" t="e">
        <f>Table1[[#This Row],[Ballots Rejected - Late Postmark]]/Table1[[#This Row],[Ballots Rejected]]</f>
        <v>#DIV/0!</v>
      </c>
      <c r="S705" s="8"/>
      <c r="T705" s="8"/>
      <c r="U705" s="8"/>
      <c r="V705" s="8"/>
      <c r="W705" s="8"/>
      <c r="X705" s="8"/>
      <c r="AA705" s="8"/>
      <c r="AB705" s="54" t="e">
        <f>Table1[[#This Row],[ Received by dropbox]]/Table1[[#This Row],[Ballots Returned]]</f>
        <v>#DIV/0!</v>
      </c>
      <c r="AC705" s="54" t="e">
        <f>Table1[[#This Row],[Received by mail]]/Table1[[#This Row],[Ballots Returned]]</f>
        <v>#DIV/0!</v>
      </c>
      <c r="AD705" s="54" t="e">
        <f>Table1[[#This Row],[ Received by Email or Fax]]/Table1[[#This Row],[Ballots Returned]]</f>
        <v>#DIV/0!</v>
      </c>
    </row>
    <row r="706" spans="1:30">
      <c r="A706" t="s">
        <v>151</v>
      </c>
      <c r="B706" s="19">
        <v>44600</v>
      </c>
      <c r="C706" s="8" t="s">
        <v>99</v>
      </c>
      <c r="D706" s="10">
        <v>2022</v>
      </c>
      <c r="E706" s="8">
        <v>408318</v>
      </c>
      <c r="F706" s="8">
        <v>41374</v>
      </c>
      <c r="G706" s="8">
        <v>368966</v>
      </c>
      <c r="H706" s="8">
        <v>417880</v>
      </c>
      <c r="I706" s="8">
        <v>112176</v>
      </c>
      <c r="J706" s="8">
        <v>110745</v>
      </c>
      <c r="K706" s="8">
        <v>82</v>
      </c>
      <c r="L706" s="8">
        <v>0</v>
      </c>
      <c r="M706" s="8">
        <v>1349</v>
      </c>
      <c r="N706" s="8">
        <v>93</v>
      </c>
      <c r="O706" s="8">
        <v>298</v>
      </c>
      <c r="P706" s="8">
        <v>934</v>
      </c>
      <c r="Q706" s="45">
        <f t="shared" ref="Q706:Q737" si="25">P706/I706</f>
        <v>8.3262016830694622E-3</v>
      </c>
      <c r="R706" s="45">
        <f>Table1[[#This Row],[Ballots Rejected - Late Postmark]]/Table1[[#This Row],[Ballots Rejected]]</f>
        <v>0.69236471460340998</v>
      </c>
      <c r="S706" s="8">
        <v>0</v>
      </c>
      <c r="T706" s="8">
        <v>24</v>
      </c>
      <c r="U706" s="8">
        <v>110916</v>
      </c>
      <c r="V706" s="8">
        <v>109500</v>
      </c>
      <c r="W706" s="8">
        <v>1334</v>
      </c>
      <c r="X706" s="8">
        <v>405987</v>
      </c>
      <c r="Y706">
        <v>51156</v>
      </c>
      <c r="Z706">
        <v>60751</v>
      </c>
      <c r="AA706" s="4">
        <v>269</v>
      </c>
      <c r="AB706" s="54">
        <f>Table1[[#This Row],[ Received by dropbox]]/Table1[[#This Row],[Ballots Returned]]</f>
        <v>0.45603337612323491</v>
      </c>
      <c r="AC706" s="54">
        <f>Table1[[#This Row],[Received by mail]]/Table1[[#This Row],[Ballots Returned]]</f>
        <v>0.54156860647553839</v>
      </c>
      <c r="AD706" s="54">
        <f>Table1[[#This Row],[ Received by Email or Fax]]/Table1[[#This Row],[Ballots Returned]]</f>
        <v>2.398017401226644E-3</v>
      </c>
    </row>
    <row r="707" spans="1:30">
      <c r="A707" t="s">
        <v>153</v>
      </c>
      <c r="B707" s="19">
        <v>44600</v>
      </c>
      <c r="C707" s="8" t="s">
        <v>99</v>
      </c>
      <c r="D707" s="10">
        <v>2022</v>
      </c>
      <c r="E707" s="8">
        <v>7026</v>
      </c>
      <c r="F707" s="8">
        <v>465</v>
      </c>
      <c r="G707" s="8">
        <v>8583</v>
      </c>
      <c r="H707" s="8">
        <v>7197</v>
      </c>
      <c r="I707" s="8">
        <v>3871</v>
      </c>
      <c r="J707" s="8">
        <v>3836</v>
      </c>
      <c r="K707" s="8">
        <v>0</v>
      </c>
      <c r="L707" s="8">
        <v>0</v>
      </c>
      <c r="M707" s="8">
        <v>35</v>
      </c>
      <c r="N707" s="8">
        <v>7</v>
      </c>
      <c r="O707" s="8">
        <v>13</v>
      </c>
      <c r="P707" s="8">
        <v>15</v>
      </c>
      <c r="Q707" s="45">
        <f t="shared" si="25"/>
        <v>3.8749677086024285E-3</v>
      </c>
      <c r="R707" s="45">
        <f>Table1[[#This Row],[Ballots Rejected - Late Postmark]]/Table1[[#This Row],[Ballots Rejected]]</f>
        <v>0.42857142857142855</v>
      </c>
      <c r="S707" s="8">
        <v>0</v>
      </c>
      <c r="T707" s="8">
        <v>0</v>
      </c>
      <c r="U707" s="8">
        <v>3862</v>
      </c>
      <c r="V707" s="8">
        <v>3827</v>
      </c>
      <c r="W707" s="8">
        <v>35</v>
      </c>
      <c r="X707" s="8">
        <v>7054</v>
      </c>
      <c r="Y707">
        <v>2718</v>
      </c>
      <c r="Z707">
        <v>1136</v>
      </c>
      <c r="AA707" s="4">
        <v>17</v>
      </c>
      <c r="AB707" s="54">
        <f>Table1[[#This Row],[ Received by dropbox]]/Table1[[#This Row],[Ballots Returned]]</f>
        <v>0.70214414879875997</v>
      </c>
      <c r="AC707" s="54">
        <f>Table1[[#This Row],[Received by mail]]/Table1[[#This Row],[Ballots Returned]]</f>
        <v>0.29346422113149057</v>
      </c>
      <c r="AD707" s="54">
        <f>Table1[[#This Row],[ Received by Email or Fax]]/Table1[[#This Row],[Ballots Returned]]</f>
        <v>4.3916300697494186E-3</v>
      </c>
    </row>
    <row r="708" spans="1:30">
      <c r="A708" t="s">
        <v>155</v>
      </c>
      <c r="B708" s="19">
        <v>44600</v>
      </c>
      <c r="C708" s="8" t="s">
        <v>99</v>
      </c>
      <c r="D708" s="10">
        <v>2022</v>
      </c>
      <c r="E708" s="8">
        <v>54212</v>
      </c>
      <c r="F708" s="8">
        <v>4064</v>
      </c>
      <c r="G708" s="8">
        <v>52170</v>
      </c>
      <c r="H708" s="8">
        <v>55324</v>
      </c>
      <c r="I708" s="8">
        <v>22049</v>
      </c>
      <c r="J708" s="8">
        <v>21685</v>
      </c>
      <c r="K708" s="8">
        <v>0</v>
      </c>
      <c r="L708" s="8">
        <v>0</v>
      </c>
      <c r="M708" s="8">
        <v>364</v>
      </c>
      <c r="N708" s="8">
        <v>40</v>
      </c>
      <c r="O708" s="8">
        <v>195</v>
      </c>
      <c r="P708" s="8">
        <v>128</v>
      </c>
      <c r="Q708" s="45">
        <f t="shared" si="25"/>
        <v>5.8052519388634401E-3</v>
      </c>
      <c r="R708" s="45">
        <f>Table1[[#This Row],[Ballots Rejected - Late Postmark]]/Table1[[#This Row],[Ballots Rejected]]</f>
        <v>0.35164835164835168</v>
      </c>
      <c r="S708" s="8">
        <v>0</v>
      </c>
      <c r="T708" s="8">
        <v>1</v>
      </c>
      <c r="U708" s="8">
        <v>21896</v>
      </c>
      <c r="V708" s="8">
        <v>21534</v>
      </c>
      <c r="W708" s="8">
        <v>362</v>
      </c>
      <c r="X708" s="8">
        <v>54141</v>
      </c>
      <c r="Y708">
        <v>12439</v>
      </c>
      <c r="Z708">
        <v>9595</v>
      </c>
      <c r="AA708" s="4">
        <v>15</v>
      </c>
      <c r="AB708" s="54">
        <f>Table1[[#This Row],[ Received by dropbox]]/Table1[[#This Row],[Ballots Returned]]</f>
        <v>0.56415256927751822</v>
      </c>
      <c r="AC708" s="54">
        <f>Table1[[#This Row],[Received by mail]]/Table1[[#This Row],[Ballots Returned]]</f>
        <v>0.43516712776089617</v>
      </c>
      <c r="AD708" s="54">
        <f>Table1[[#This Row],[ Received by Email or Fax]]/Table1[[#This Row],[Ballots Returned]]</f>
        <v>6.8030296158555948E-4</v>
      </c>
    </row>
    <row r="709" spans="1:30">
      <c r="A709" t="s">
        <v>157</v>
      </c>
      <c r="B709" s="19">
        <v>44600</v>
      </c>
      <c r="C709" s="8" t="s">
        <v>99</v>
      </c>
      <c r="D709" s="10">
        <v>2022</v>
      </c>
      <c r="E709" s="8">
        <v>311</v>
      </c>
      <c r="F709" s="8">
        <v>5</v>
      </c>
      <c r="G709" s="8">
        <v>2328</v>
      </c>
      <c r="H709" s="8">
        <v>311</v>
      </c>
      <c r="I709" s="8">
        <v>91</v>
      </c>
      <c r="J709" s="8">
        <v>90</v>
      </c>
      <c r="K709" s="8">
        <v>0</v>
      </c>
      <c r="L709" s="8">
        <v>0</v>
      </c>
      <c r="M709" s="8">
        <v>1</v>
      </c>
      <c r="N709" s="8">
        <v>0</v>
      </c>
      <c r="O709" s="8">
        <v>1</v>
      </c>
      <c r="P709" s="8">
        <v>0</v>
      </c>
      <c r="Q709" s="45">
        <f t="shared" si="25"/>
        <v>0</v>
      </c>
      <c r="R709" s="45">
        <f>Table1[[#This Row],[Ballots Rejected - Late Postmark]]/Table1[[#This Row],[Ballots Rejected]]</f>
        <v>0</v>
      </c>
      <c r="S709" s="8">
        <v>0</v>
      </c>
      <c r="T709" s="8">
        <v>0</v>
      </c>
      <c r="U709" s="8">
        <v>91</v>
      </c>
      <c r="V709" s="8">
        <v>90</v>
      </c>
      <c r="W709" s="8">
        <v>1</v>
      </c>
      <c r="X709" s="8">
        <v>307</v>
      </c>
      <c r="Y709">
        <v>9</v>
      </c>
      <c r="Z709">
        <v>82</v>
      </c>
      <c r="AA709" s="4">
        <v>0</v>
      </c>
      <c r="AB709" s="54">
        <f>Table1[[#This Row],[ Received by dropbox]]/Table1[[#This Row],[Ballots Returned]]</f>
        <v>9.8901098901098897E-2</v>
      </c>
      <c r="AC709" s="54">
        <f>Table1[[#This Row],[Received by mail]]/Table1[[#This Row],[Ballots Returned]]</f>
        <v>0.90109890109890112</v>
      </c>
      <c r="AD709" s="54">
        <f>Table1[[#This Row],[ Received by Email or Fax]]/Table1[[#This Row],[Ballots Returned]]</f>
        <v>0</v>
      </c>
    </row>
    <row r="710" spans="1:30">
      <c r="A710" t="s">
        <v>159</v>
      </c>
      <c r="B710" s="19">
        <v>44600</v>
      </c>
      <c r="C710" s="8" t="s">
        <v>99</v>
      </c>
      <c r="D710" s="10">
        <v>2022</v>
      </c>
      <c r="E710" s="8">
        <v>479029</v>
      </c>
      <c r="F710" s="8">
        <v>41905</v>
      </c>
      <c r="G710" s="8">
        <v>439146</v>
      </c>
      <c r="H710" s="8">
        <v>479029</v>
      </c>
      <c r="I710" s="8">
        <v>145041</v>
      </c>
      <c r="J710" s="8">
        <v>142680</v>
      </c>
      <c r="K710" s="8">
        <v>0</v>
      </c>
      <c r="L710" s="8">
        <v>0</v>
      </c>
      <c r="M710" s="8">
        <v>2361</v>
      </c>
      <c r="N710" s="8">
        <v>148</v>
      </c>
      <c r="O710" s="8">
        <v>1110</v>
      </c>
      <c r="P710" s="8">
        <v>1056</v>
      </c>
      <c r="Q710" s="45">
        <f t="shared" si="25"/>
        <v>7.2806999400169608E-3</v>
      </c>
      <c r="R710" s="45">
        <f>Table1[[#This Row],[Ballots Rejected - Late Postmark]]/Table1[[#This Row],[Ballots Rejected]]</f>
        <v>0.44726810673443457</v>
      </c>
      <c r="S710" s="8">
        <v>0</v>
      </c>
      <c r="T710" s="8">
        <v>47</v>
      </c>
      <c r="U710" s="8">
        <v>144640</v>
      </c>
      <c r="V710" s="8">
        <v>142285</v>
      </c>
      <c r="W710" s="8">
        <v>2355</v>
      </c>
      <c r="X710" s="8">
        <v>471839</v>
      </c>
      <c r="Y710">
        <v>67419</v>
      </c>
      <c r="Z710">
        <v>77564</v>
      </c>
      <c r="AA710" s="4">
        <v>58</v>
      </c>
      <c r="AB710" s="54">
        <f>Table1[[#This Row],[ Received by dropbox]]/Table1[[#This Row],[Ballots Returned]]</f>
        <v>0.46482718679545781</v>
      </c>
      <c r="AC710" s="54">
        <f>Table1[[#This Row],[Received by mail]]/Table1[[#This Row],[Ballots Returned]]</f>
        <v>0.53477292627601847</v>
      </c>
      <c r="AD710" s="54">
        <f>Table1[[#This Row],[ Received by Email or Fax]]/Table1[[#This Row],[Ballots Returned]]</f>
        <v>3.9988692852365885E-4</v>
      </c>
    </row>
    <row r="711" spans="1:30">
      <c r="A711" t="s">
        <v>161</v>
      </c>
      <c r="B711" s="19">
        <v>44600</v>
      </c>
      <c r="C711" s="8" t="s">
        <v>99</v>
      </c>
      <c r="D711" s="10">
        <v>2022</v>
      </c>
      <c r="E711" s="8">
        <v>9655</v>
      </c>
      <c r="F711" s="8">
        <v>408</v>
      </c>
      <c r="G711" s="8">
        <v>11269</v>
      </c>
      <c r="H711" s="8">
        <v>9782</v>
      </c>
      <c r="I711" s="8">
        <v>3379</v>
      </c>
      <c r="J711" s="8">
        <v>3319</v>
      </c>
      <c r="K711" s="8">
        <v>0</v>
      </c>
      <c r="L711" s="8">
        <v>0</v>
      </c>
      <c r="M711" s="8">
        <v>60</v>
      </c>
      <c r="N711" s="8">
        <v>4</v>
      </c>
      <c r="O711" s="8">
        <v>13</v>
      </c>
      <c r="P711" s="8">
        <v>43</v>
      </c>
      <c r="Q711" s="45">
        <f t="shared" si="25"/>
        <v>1.2725658478839894E-2</v>
      </c>
      <c r="R711" s="45">
        <f>Table1[[#This Row],[Ballots Rejected - Late Postmark]]/Table1[[#This Row],[Ballots Rejected]]</f>
        <v>0.71666666666666667</v>
      </c>
      <c r="S711" s="8">
        <v>0</v>
      </c>
      <c r="T711" s="8">
        <v>0</v>
      </c>
      <c r="U711" s="8">
        <v>3356</v>
      </c>
      <c r="V711" s="8">
        <v>3296</v>
      </c>
      <c r="W711" s="8">
        <v>60</v>
      </c>
      <c r="X711" s="8">
        <v>9661</v>
      </c>
      <c r="Y711">
        <v>385</v>
      </c>
      <c r="Z711">
        <v>2994</v>
      </c>
      <c r="AA711" s="4">
        <v>0</v>
      </c>
      <c r="AB711" s="54">
        <f>Table1[[#This Row],[ Received by dropbox]]/Table1[[#This Row],[Ballots Returned]]</f>
        <v>0.11393903521751998</v>
      </c>
      <c r="AC711" s="54">
        <f>Table1[[#This Row],[Received by mail]]/Table1[[#This Row],[Ballots Returned]]</f>
        <v>0.88606096478247998</v>
      </c>
      <c r="AD711" s="54">
        <f>Table1[[#This Row],[ Received by Email or Fax]]/Table1[[#This Row],[Ballots Returned]]</f>
        <v>0</v>
      </c>
    </row>
    <row r="712" spans="1:30">
      <c r="A712" t="s">
        <v>163</v>
      </c>
      <c r="B712" s="19">
        <v>44600</v>
      </c>
      <c r="C712" s="8" t="s">
        <v>99</v>
      </c>
      <c r="D712" s="10">
        <v>2022</v>
      </c>
      <c r="E712" s="8">
        <v>10483</v>
      </c>
      <c r="F712" s="8">
        <v>670</v>
      </c>
      <c r="G712" s="8">
        <v>11835</v>
      </c>
      <c r="H712" s="8">
        <v>10544</v>
      </c>
      <c r="I712" s="8">
        <v>3913</v>
      </c>
      <c r="J712" s="8">
        <v>3843</v>
      </c>
      <c r="K712" s="8">
        <v>0</v>
      </c>
      <c r="L712" s="8">
        <v>0</v>
      </c>
      <c r="M712" s="8">
        <v>70</v>
      </c>
      <c r="N712" s="8">
        <v>8</v>
      </c>
      <c r="O712" s="8">
        <v>27</v>
      </c>
      <c r="P712" s="8">
        <v>35</v>
      </c>
      <c r="Q712" s="45">
        <f t="shared" si="25"/>
        <v>8.9445438282647581E-3</v>
      </c>
      <c r="R712" s="45">
        <f>Table1[[#This Row],[Ballots Rejected - Late Postmark]]/Table1[[#This Row],[Ballots Rejected]]</f>
        <v>0.5</v>
      </c>
      <c r="S712" s="8">
        <v>0</v>
      </c>
      <c r="T712" s="8">
        <v>0</v>
      </c>
      <c r="U712" s="8">
        <v>3900</v>
      </c>
      <c r="V712" s="8">
        <v>3830</v>
      </c>
      <c r="W712" s="8">
        <v>70</v>
      </c>
      <c r="X712" s="8">
        <v>10456</v>
      </c>
      <c r="Y712">
        <v>1153</v>
      </c>
      <c r="Z712">
        <v>2760</v>
      </c>
      <c r="AA712" s="4">
        <v>0</v>
      </c>
      <c r="AB712" s="54">
        <f>Table1[[#This Row],[ Received by dropbox]]/Table1[[#This Row],[Ballots Returned]]</f>
        <v>0.29465882954255046</v>
      </c>
      <c r="AC712" s="54">
        <f>Table1[[#This Row],[Received by mail]]/Table1[[#This Row],[Ballots Returned]]</f>
        <v>0.70534117045744948</v>
      </c>
      <c r="AD712" s="54">
        <f>Table1[[#This Row],[ Received by Email or Fax]]/Table1[[#This Row],[Ballots Returned]]</f>
        <v>0</v>
      </c>
    </row>
    <row r="713" spans="1:30">
      <c r="A713" t="s">
        <v>166</v>
      </c>
      <c r="B713" s="19">
        <v>44600</v>
      </c>
      <c r="C713" s="8" t="s">
        <v>99</v>
      </c>
      <c r="D713" s="10">
        <v>2022</v>
      </c>
      <c r="E713" s="8">
        <v>91795</v>
      </c>
      <c r="F713" s="8">
        <v>8777</v>
      </c>
      <c r="G713" s="8">
        <v>85040</v>
      </c>
      <c r="H713" s="8">
        <v>94034</v>
      </c>
      <c r="I713" s="8">
        <v>31307</v>
      </c>
      <c r="J713" s="8">
        <v>30951</v>
      </c>
      <c r="K713" s="8">
        <v>4</v>
      </c>
      <c r="L713" s="8">
        <v>4</v>
      </c>
      <c r="M713" s="8">
        <v>352</v>
      </c>
      <c r="N713" s="8">
        <v>34</v>
      </c>
      <c r="O713" s="8">
        <v>51</v>
      </c>
      <c r="P713" s="8">
        <v>237</v>
      </c>
      <c r="Q713" s="45">
        <f t="shared" si="25"/>
        <v>7.5701919698469991E-3</v>
      </c>
      <c r="R713" s="45">
        <f>Table1[[#This Row],[Ballots Rejected - Late Postmark]]/Table1[[#This Row],[Ballots Rejected]]</f>
        <v>0.67329545454545459</v>
      </c>
      <c r="S713" s="8">
        <v>0</v>
      </c>
      <c r="T713" s="8">
        <v>30</v>
      </c>
      <c r="U713" s="8">
        <v>31041</v>
      </c>
      <c r="V713" s="8">
        <v>30686</v>
      </c>
      <c r="W713" s="8">
        <v>351</v>
      </c>
      <c r="X713" s="8">
        <v>91627</v>
      </c>
      <c r="Y713">
        <v>16155</v>
      </c>
      <c r="Z713">
        <v>15122</v>
      </c>
      <c r="AA713" s="4">
        <v>30</v>
      </c>
      <c r="AB713" s="54">
        <f>Table1[[#This Row],[ Received by dropbox]]/Table1[[#This Row],[Ballots Returned]]</f>
        <v>0.51601878174210236</v>
      </c>
      <c r="AC713" s="54">
        <f>Table1[[#This Row],[Received by mail]]/Table1[[#This Row],[Ballots Returned]]</f>
        <v>0.48302296610981571</v>
      </c>
      <c r="AD713" s="54">
        <f>Table1[[#This Row],[ Received by Email or Fax]]/Table1[[#This Row],[Ballots Returned]]</f>
        <v>9.5825214808189856E-4</v>
      </c>
    </row>
    <row r="714" spans="1:30">
      <c r="A714" t="s">
        <v>168</v>
      </c>
      <c r="B714" s="19">
        <v>44600</v>
      </c>
      <c r="C714" s="8" t="s">
        <v>99</v>
      </c>
      <c r="D714" s="10">
        <v>2022</v>
      </c>
      <c r="E714" s="8">
        <v>2843</v>
      </c>
      <c r="F714" s="8">
        <v>154</v>
      </c>
      <c r="G714" s="8">
        <v>4711</v>
      </c>
      <c r="H714" s="8">
        <v>2852</v>
      </c>
      <c r="I714" s="8">
        <v>1449</v>
      </c>
      <c r="J714" s="8">
        <v>1420</v>
      </c>
      <c r="K714" s="8">
        <v>0</v>
      </c>
      <c r="L714" s="8">
        <v>0</v>
      </c>
      <c r="M714" s="8">
        <v>29</v>
      </c>
      <c r="N714" s="8">
        <v>2</v>
      </c>
      <c r="O714" s="8">
        <v>20</v>
      </c>
      <c r="P714" s="8">
        <v>7</v>
      </c>
      <c r="Q714" s="45">
        <f t="shared" si="25"/>
        <v>4.830917874396135E-3</v>
      </c>
      <c r="R714" s="45">
        <f>Table1[[#This Row],[Ballots Rejected - Late Postmark]]/Table1[[#This Row],[Ballots Rejected]]</f>
        <v>0.2413793103448276</v>
      </c>
      <c r="S714" s="8">
        <v>0</v>
      </c>
      <c r="T714" s="8">
        <v>0</v>
      </c>
      <c r="U714" s="8">
        <v>1444</v>
      </c>
      <c r="V714" s="8">
        <v>1415</v>
      </c>
      <c r="W714" s="8">
        <v>29</v>
      </c>
      <c r="X714" s="8">
        <v>2820</v>
      </c>
      <c r="Y714">
        <v>571</v>
      </c>
      <c r="Z714">
        <v>878</v>
      </c>
      <c r="AA714" s="4">
        <v>0</v>
      </c>
      <c r="AB714" s="54">
        <f>Table1[[#This Row],[ Received by dropbox]]/Table1[[#This Row],[Ballots Returned]]</f>
        <v>0.39406487232574189</v>
      </c>
      <c r="AC714" s="54">
        <f>Table1[[#This Row],[Received by mail]]/Table1[[#This Row],[Ballots Returned]]</f>
        <v>0.60593512767425806</v>
      </c>
      <c r="AD714" s="54">
        <f>Table1[[#This Row],[ Received by Email or Fax]]/Table1[[#This Row],[Ballots Returned]]</f>
        <v>0</v>
      </c>
    </row>
    <row r="715" spans="1:30">
      <c r="A715" t="s">
        <v>170</v>
      </c>
      <c r="B715" s="19">
        <v>44600</v>
      </c>
      <c r="C715" s="8" t="s">
        <v>99</v>
      </c>
      <c r="D715" s="10">
        <v>2022</v>
      </c>
      <c r="E715" s="8">
        <v>14083</v>
      </c>
      <c r="F715" s="8">
        <v>942</v>
      </c>
      <c r="G715" s="8">
        <v>15163</v>
      </c>
      <c r="H715" s="8">
        <v>14173</v>
      </c>
      <c r="I715" s="8">
        <v>5239</v>
      </c>
      <c r="J715" s="8">
        <v>5120</v>
      </c>
      <c r="K715" s="8">
        <v>1</v>
      </c>
      <c r="L715" s="8">
        <v>1</v>
      </c>
      <c r="M715" s="8">
        <v>119</v>
      </c>
      <c r="N715" s="8">
        <v>25</v>
      </c>
      <c r="O715" s="8">
        <v>25</v>
      </c>
      <c r="P715" s="8">
        <v>69</v>
      </c>
      <c r="Q715" s="45">
        <f t="shared" si="25"/>
        <v>1.3170452376407711E-2</v>
      </c>
      <c r="R715" s="45">
        <f>Table1[[#This Row],[Ballots Rejected - Late Postmark]]/Table1[[#This Row],[Ballots Rejected]]</f>
        <v>0.57983193277310929</v>
      </c>
      <c r="S715" s="8">
        <v>0</v>
      </c>
      <c r="T715" s="8">
        <v>0</v>
      </c>
      <c r="U715" s="8">
        <v>5224</v>
      </c>
      <c r="V715" s="8">
        <v>5105</v>
      </c>
      <c r="W715" s="8">
        <v>119</v>
      </c>
      <c r="X715" s="8">
        <v>14027</v>
      </c>
      <c r="Y715">
        <v>2764</v>
      </c>
      <c r="Z715">
        <v>2474</v>
      </c>
      <c r="AA715" s="4">
        <v>1</v>
      </c>
      <c r="AB715" s="54">
        <f>Table1[[#This Row],[ Received by dropbox]]/Table1[[#This Row],[Ballots Returned]]</f>
        <v>0.52758159954189732</v>
      </c>
      <c r="AC715" s="54">
        <f>Table1[[#This Row],[Received by mail]]/Table1[[#This Row],[Ballots Returned]]</f>
        <v>0.47222752433670545</v>
      </c>
      <c r="AD715" s="54">
        <f>Table1[[#This Row],[ Received by Email or Fax]]/Table1[[#This Row],[Ballots Returned]]</f>
        <v>1.908761213972132E-4</v>
      </c>
    </row>
    <row r="716" spans="1:30">
      <c r="A716" t="s">
        <v>172</v>
      </c>
      <c r="B716" s="19">
        <v>44600</v>
      </c>
      <c r="C716" s="8" t="s">
        <v>99</v>
      </c>
      <c r="D716" s="10">
        <v>2022</v>
      </c>
      <c r="E716" s="8">
        <v>107794</v>
      </c>
      <c r="F716" s="8">
        <v>9653</v>
      </c>
      <c r="G716" s="8">
        <v>100163</v>
      </c>
      <c r="H716" s="8">
        <v>110259</v>
      </c>
      <c r="I716" s="8">
        <v>41241</v>
      </c>
      <c r="J716" s="8">
        <v>40755</v>
      </c>
      <c r="K716" s="8">
        <v>0</v>
      </c>
      <c r="L716" s="8">
        <v>0</v>
      </c>
      <c r="M716" s="8">
        <v>486</v>
      </c>
      <c r="N716" s="8">
        <v>43</v>
      </c>
      <c r="O716" s="8">
        <v>177</v>
      </c>
      <c r="P716" s="8">
        <v>262</v>
      </c>
      <c r="Q716" s="45">
        <f t="shared" si="25"/>
        <v>6.3529012390582187E-3</v>
      </c>
      <c r="R716" s="45">
        <f>Table1[[#This Row],[Ballots Rejected - Late Postmark]]/Table1[[#This Row],[Ballots Rejected]]</f>
        <v>0.53909465020576131</v>
      </c>
      <c r="S716" s="8">
        <v>0</v>
      </c>
      <c r="T716" s="8">
        <v>4</v>
      </c>
      <c r="U716" s="8">
        <v>41116</v>
      </c>
      <c r="V716" s="8">
        <v>40631</v>
      </c>
      <c r="W716" s="8">
        <v>485</v>
      </c>
      <c r="X716" s="8">
        <v>108405</v>
      </c>
      <c r="Y716">
        <v>20008</v>
      </c>
      <c r="Z716">
        <v>21187</v>
      </c>
      <c r="AA716" s="4">
        <v>46</v>
      </c>
      <c r="AB716" s="54">
        <f>Table1[[#This Row],[ Received by dropbox]]/Table1[[#This Row],[Ballots Returned]]</f>
        <v>0.48514827477510247</v>
      </c>
      <c r="AC716" s="54">
        <f>Table1[[#This Row],[Received by mail]]/Table1[[#This Row],[Ballots Returned]]</f>
        <v>0.51373633035086441</v>
      </c>
      <c r="AD716" s="54">
        <f>Table1[[#This Row],[ Received by Email or Fax]]/Table1[[#This Row],[Ballots Returned]]</f>
        <v>1.1153948740331224E-3</v>
      </c>
    </row>
    <row r="717" spans="1:30">
      <c r="A717" t="s">
        <v>174</v>
      </c>
      <c r="B717" s="19">
        <v>44600</v>
      </c>
      <c r="C717" s="8" t="s">
        <v>99</v>
      </c>
      <c r="D717" s="10">
        <v>2022</v>
      </c>
      <c r="E717" s="8">
        <v>8438</v>
      </c>
      <c r="F717" s="8">
        <v>753</v>
      </c>
      <c r="G717" s="8">
        <v>9707</v>
      </c>
      <c r="H717" s="8">
        <v>8544</v>
      </c>
      <c r="I717" s="8">
        <v>3741</v>
      </c>
      <c r="J717" s="8">
        <v>3690</v>
      </c>
      <c r="K717" s="8">
        <v>5</v>
      </c>
      <c r="L717" s="8">
        <v>0</v>
      </c>
      <c r="M717" s="8">
        <v>46</v>
      </c>
      <c r="N717" s="8">
        <v>6</v>
      </c>
      <c r="O717" s="8">
        <v>9</v>
      </c>
      <c r="P717" s="8">
        <v>30</v>
      </c>
      <c r="Q717" s="45">
        <f t="shared" si="25"/>
        <v>8.0192461908580592E-3</v>
      </c>
      <c r="R717" s="45">
        <f>Table1[[#This Row],[Ballots Rejected - Late Postmark]]/Table1[[#This Row],[Ballots Rejected]]</f>
        <v>0.65217391304347827</v>
      </c>
      <c r="S717" s="8">
        <v>0</v>
      </c>
      <c r="T717" s="8">
        <v>1</v>
      </c>
      <c r="U717" s="8">
        <v>3736</v>
      </c>
      <c r="V717" s="8">
        <v>3685</v>
      </c>
      <c r="W717" s="8">
        <v>46</v>
      </c>
      <c r="X717" s="8">
        <v>8448</v>
      </c>
      <c r="Y717">
        <v>704</v>
      </c>
      <c r="Z717">
        <v>3037</v>
      </c>
      <c r="AA717" s="4">
        <v>0</v>
      </c>
      <c r="AB717" s="54">
        <f>Table1[[#This Row],[ Received by dropbox]]/Table1[[#This Row],[Ballots Returned]]</f>
        <v>0.18818497727880246</v>
      </c>
      <c r="AC717" s="54">
        <f>Table1[[#This Row],[Received by mail]]/Table1[[#This Row],[Ballots Returned]]</f>
        <v>0.81181502272119754</v>
      </c>
      <c r="AD717" s="54">
        <f>Table1[[#This Row],[ Received by Email or Fax]]/Table1[[#This Row],[Ballots Returned]]</f>
        <v>0</v>
      </c>
    </row>
    <row r="718" spans="1:30">
      <c r="A718" t="s">
        <v>176</v>
      </c>
      <c r="B718" s="19">
        <v>44600</v>
      </c>
      <c r="C718" s="8" t="s">
        <v>99</v>
      </c>
      <c r="D718" s="10">
        <v>2022</v>
      </c>
      <c r="E718" s="8">
        <v>44846</v>
      </c>
      <c r="F718" s="8">
        <v>2210</v>
      </c>
      <c r="G718" s="8">
        <v>44658</v>
      </c>
      <c r="H718" s="8">
        <v>45148</v>
      </c>
      <c r="I718" s="8">
        <v>13582</v>
      </c>
      <c r="J718" s="8">
        <v>13417</v>
      </c>
      <c r="K718" s="8">
        <v>0</v>
      </c>
      <c r="L718" s="8">
        <v>0</v>
      </c>
      <c r="M718" s="8">
        <v>165</v>
      </c>
      <c r="N718" s="8">
        <v>43</v>
      </c>
      <c r="O718" s="8">
        <v>27</v>
      </c>
      <c r="P718" s="8">
        <v>89</v>
      </c>
      <c r="Q718" s="45">
        <f t="shared" si="25"/>
        <v>6.5527904579590632E-3</v>
      </c>
      <c r="R718" s="45">
        <f>Table1[[#This Row],[Ballots Rejected - Late Postmark]]/Table1[[#This Row],[Ballots Rejected]]</f>
        <v>0.53939393939393943</v>
      </c>
      <c r="S718" s="8">
        <v>0</v>
      </c>
      <c r="T718" s="8">
        <v>6</v>
      </c>
      <c r="U718" s="8">
        <v>13533</v>
      </c>
      <c r="V718" s="8">
        <v>13368</v>
      </c>
      <c r="W718" s="8">
        <v>165</v>
      </c>
      <c r="X718" s="8">
        <v>44657</v>
      </c>
      <c r="Y718">
        <v>1722</v>
      </c>
      <c r="Z718">
        <v>11858</v>
      </c>
      <c r="AA718" s="4">
        <v>2</v>
      </c>
      <c r="AB718" s="54">
        <f>Table1[[#This Row],[ Received by dropbox]]/Table1[[#This Row],[Ballots Returned]]</f>
        <v>0.12678545133264615</v>
      </c>
      <c r="AC718" s="54">
        <f>Table1[[#This Row],[Received by mail]]/Table1[[#This Row],[Ballots Returned]]</f>
        <v>0.87306729494919744</v>
      </c>
      <c r="AD718" s="54">
        <f>Table1[[#This Row],[ Received by Email or Fax]]/Table1[[#This Row],[Ballots Returned]]</f>
        <v>1.4725371815638345E-4</v>
      </c>
    </row>
    <row r="719" spans="1:30">
      <c r="A719" s="8" t="s">
        <v>178</v>
      </c>
      <c r="B719" s="19">
        <v>44600</v>
      </c>
      <c r="C719" s="8" t="s">
        <v>99</v>
      </c>
      <c r="D719" s="10">
        <v>2022</v>
      </c>
      <c r="E719" s="8">
        <v>3085213</v>
      </c>
      <c r="F719" s="8">
        <v>270273</v>
      </c>
      <c r="G719" s="8">
        <v>966962</v>
      </c>
      <c r="H719" s="8">
        <v>3123524</v>
      </c>
      <c r="I719" s="8">
        <v>981020</v>
      </c>
      <c r="J719" s="8">
        <v>966966</v>
      </c>
      <c r="K719" s="8">
        <v>128</v>
      </c>
      <c r="L719" s="8">
        <v>26</v>
      </c>
      <c r="M719" s="8">
        <v>13927</v>
      </c>
      <c r="N719" s="8">
        <v>2123</v>
      </c>
      <c r="O719" s="8">
        <v>4529</v>
      </c>
      <c r="P719" s="8">
        <v>7009</v>
      </c>
      <c r="Q719" s="45">
        <f t="shared" si="25"/>
        <v>7.1446045952172233E-3</v>
      </c>
      <c r="R719" s="45">
        <f>Table1[[#This Row],[Ballots Rejected - Late Postmark]]/Table1[[#This Row],[Ballots Rejected]]</f>
        <v>0.50326703525525962</v>
      </c>
      <c r="S719" s="8">
        <v>0</v>
      </c>
      <c r="T719" s="8">
        <v>266</v>
      </c>
      <c r="U719" s="8">
        <v>974983</v>
      </c>
      <c r="V719" s="8">
        <v>961001</v>
      </c>
      <c r="W719" s="8">
        <v>13855</v>
      </c>
      <c r="X719" s="8">
        <v>3053852</v>
      </c>
      <c r="Y719">
        <v>420423</v>
      </c>
      <c r="Z719">
        <v>559203</v>
      </c>
      <c r="AA719" s="21">
        <v>1394</v>
      </c>
      <c r="AB719" s="54">
        <f>Table1[[#This Row],[ Received by dropbox]]/Table1[[#This Row],[Ballots Returned]]</f>
        <v>0.4285570120894579</v>
      </c>
      <c r="AC719" s="54">
        <f>Table1[[#This Row],[Received by mail]]/Table1[[#This Row],[Ballots Returned]]</f>
        <v>0.57002201789973705</v>
      </c>
      <c r="AD719" s="54">
        <f>Table1[[#This Row],[ Received by Email or Fax]]/Table1[[#This Row],[Ballots Returned]]</f>
        <v>1.4209700108050805E-3</v>
      </c>
    </row>
    <row r="720" spans="1:30">
      <c r="A720" t="s">
        <v>98</v>
      </c>
      <c r="B720" s="20">
        <v>44502</v>
      </c>
      <c r="C720" s="34" t="s">
        <v>179</v>
      </c>
      <c r="D720" s="34">
        <v>2021</v>
      </c>
      <c r="E720" s="8">
        <v>7753</v>
      </c>
      <c r="F720" s="8">
        <v>397</v>
      </c>
      <c r="G720" s="8">
        <v>9377</v>
      </c>
      <c r="H720" s="8">
        <v>7782</v>
      </c>
      <c r="I720" s="8">
        <v>2627</v>
      </c>
      <c r="J720" s="8">
        <v>2588</v>
      </c>
      <c r="K720" s="8">
        <v>0</v>
      </c>
      <c r="L720" s="8">
        <v>0</v>
      </c>
      <c r="M720" s="8">
        <v>39</v>
      </c>
      <c r="N720" s="8">
        <v>4</v>
      </c>
      <c r="O720" s="8">
        <v>16</v>
      </c>
      <c r="P720" s="8">
        <v>18</v>
      </c>
      <c r="Q720" s="45">
        <f t="shared" si="25"/>
        <v>6.8519223448800914E-3</v>
      </c>
      <c r="R720" s="45">
        <f>Table1[[#This Row],[Ballots Rejected - Late Postmark]]/Table1[[#This Row],[Ballots Rejected]]</f>
        <v>0.46153846153846156</v>
      </c>
      <c r="S720" s="8">
        <v>0</v>
      </c>
      <c r="T720" s="8">
        <v>1</v>
      </c>
      <c r="U720" s="8">
        <v>2626</v>
      </c>
      <c r="V720" s="8">
        <v>2587</v>
      </c>
      <c r="W720" s="8">
        <v>39</v>
      </c>
      <c r="X720" s="8">
        <v>7726</v>
      </c>
      <c r="Y720">
        <v>1369</v>
      </c>
      <c r="Z720">
        <v>1258</v>
      </c>
      <c r="AA720" s="4">
        <v>0</v>
      </c>
      <c r="AB720" s="54">
        <f>Table1[[#This Row],[ Received by dropbox]]/Table1[[#This Row],[Ballots Returned]]</f>
        <v>0.52112676056338025</v>
      </c>
      <c r="AC720" s="54">
        <f>Table1[[#This Row],[Received by mail]]/Table1[[#This Row],[Ballots Returned]]</f>
        <v>0.47887323943661969</v>
      </c>
      <c r="AD720" s="54">
        <f>Table1[[#This Row],[ Received by Email or Fax]]/Table1[[#This Row],[Ballots Returned]]</f>
        <v>0</v>
      </c>
    </row>
    <row r="721" spans="1:30">
      <c r="A721" t="s">
        <v>101</v>
      </c>
      <c r="B721" s="20">
        <v>44502</v>
      </c>
      <c r="C721" s="34" t="s">
        <v>179</v>
      </c>
      <c r="D721" s="34">
        <v>2021</v>
      </c>
      <c r="E721" s="8">
        <v>14950</v>
      </c>
      <c r="F721" s="8">
        <v>1585</v>
      </c>
      <c r="G721" s="8">
        <v>15386</v>
      </c>
      <c r="H721" s="8">
        <v>15382</v>
      </c>
      <c r="I721" s="8">
        <v>5724</v>
      </c>
      <c r="J721" s="8">
        <v>5675</v>
      </c>
      <c r="K721" s="8">
        <v>0</v>
      </c>
      <c r="L721" s="8">
        <v>0</v>
      </c>
      <c r="M721" s="8">
        <v>49</v>
      </c>
      <c r="N721" s="8">
        <v>6</v>
      </c>
      <c r="O721" s="8">
        <v>16</v>
      </c>
      <c r="P721" s="8">
        <v>22</v>
      </c>
      <c r="Q721" s="45">
        <f t="shared" si="25"/>
        <v>3.8434661076170509E-3</v>
      </c>
      <c r="R721" s="45">
        <f>Table1[[#This Row],[Ballots Rejected - Late Postmark]]/Table1[[#This Row],[Ballots Rejected]]</f>
        <v>0.44897959183673469</v>
      </c>
      <c r="S721" s="8">
        <v>0</v>
      </c>
      <c r="T721" s="8">
        <v>5</v>
      </c>
      <c r="U721" s="8">
        <v>5714</v>
      </c>
      <c r="V721" s="8">
        <v>5665</v>
      </c>
      <c r="W721" s="8">
        <v>49</v>
      </c>
      <c r="X721" s="8">
        <v>15286</v>
      </c>
      <c r="Y721">
        <v>3453</v>
      </c>
      <c r="Z721">
        <v>2269</v>
      </c>
      <c r="AA721" s="4">
        <v>2</v>
      </c>
      <c r="AB721" s="54">
        <f>Table1[[#This Row],[ Received by dropbox]]/Table1[[#This Row],[Ballots Returned]]</f>
        <v>0.60324947589098532</v>
      </c>
      <c r="AC721" s="54">
        <f>Table1[[#This Row],[Received by mail]]/Table1[[#This Row],[Ballots Returned]]</f>
        <v>0.39640111809923129</v>
      </c>
      <c r="AD721" s="54">
        <f>Table1[[#This Row],[ Received by Email or Fax]]/Table1[[#This Row],[Ballots Returned]]</f>
        <v>3.4940600978336826E-4</v>
      </c>
    </row>
    <row r="722" spans="1:30">
      <c r="A722" t="s">
        <v>103</v>
      </c>
      <c r="B722" s="20">
        <v>44502</v>
      </c>
      <c r="C722" s="34" t="s">
        <v>179</v>
      </c>
      <c r="D722" s="34">
        <v>2021</v>
      </c>
      <c r="E722" s="8">
        <v>125457</v>
      </c>
      <c r="F722" s="8">
        <v>7844</v>
      </c>
      <c r="G722" s="8">
        <v>119634</v>
      </c>
      <c r="H722" s="8">
        <v>126367</v>
      </c>
      <c r="I722" s="8">
        <v>49418</v>
      </c>
      <c r="J722" s="8">
        <v>48678</v>
      </c>
      <c r="K722" s="8">
        <v>34</v>
      </c>
      <c r="L722" s="8">
        <v>0</v>
      </c>
      <c r="M722" s="8">
        <v>706</v>
      </c>
      <c r="N722" s="8">
        <v>148</v>
      </c>
      <c r="O722" s="8">
        <v>138</v>
      </c>
      <c r="P722" s="8">
        <v>412</v>
      </c>
      <c r="Q722" s="45">
        <f t="shared" si="25"/>
        <v>8.3370431826459996E-3</v>
      </c>
      <c r="R722" s="45">
        <f>Table1[[#This Row],[Ballots Rejected - Late Postmark]]/Table1[[#This Row],[Ballots Rejected]]</f>
        <v>0.58356940509915012</v>
      </c>
      <c r="S722" s="8">
        <v>0</v>
      </c>
      <c r="T722" s="8">
        <v>8</v>
      </c>
      <c r="U722" s="8">
        <v>49295</v>
      </c>
      <c r="V722" s="8">
        <v>48562</v>
      </c>
      <c r="W722" s="8">
        <v>699</v>
      </c>
      <c r="X722" s="8">
        <v>125115</v>
      </c>
      <c r="Y722">
        <v>32971</v>
      </c>
      <c r="Z722">
        <v>16435</v>
      </c>
      <c r="AA722" s="4">
        <v>12</v>
      </c>
      <c r="AB722" s="54">
        <f>Table1[[#This Row],[ Received by dropbox]]/Table1[[#This Row],[Ballots Returned]]</f>
        <v>0.66718604557043992</v>
      </c>
      <c r="AC722" s="54">
        <f>Table1[[#This Row],[Received by mail]]/Table1[[#This Row],[Ballots Returned]]</f>
        <v>0.33257112792909466</v>
      </c>
      <c r="AD722" s="54">
        <f>Table1[[#This Row],[ Received by Email or Fax]]/Table1[[#This Row],[Ballots Returned]]</f>
        <v>2.4282650046541745E-4</v>
      </c>
    </row>
    <row r="723" spans="1:30">
      <c r="A723" t="s">
        <v>105</v>
      </c>
      <c r="B723" s="20">
        <v>44502</v>
      </c>
      <c r="C723" s="34" t="s">
        <v>179</v>
      </c>
      <c r="D723" s="34">
        <v>2021</v>
      </c>
      <c r="E723" s="8">
        <v>50421</v>
      </c>
      <c r="F723" s="8">
        <v>3048</v>
      </c>
      <c r="G723" s="8">
        <v>49394</v>
      </c>
      <c r="H723" s="8">
        <v>51846</v>
      </c>
      <c r="I723" s="8">
        <v>24026</v>
      </c>
      <c r="J723" s="8">
        <v>23813</v>
      </c>
      <c r="K723" s="8">
        <v>2</v>
      </c>
      <c r="L723" s="8">
        <v>2</v>
      </c>
      <c r="M723" s="8">
        <v>211</v>
      </c>
      <c r="N723" s="8">
        <v>60</v>
      </c>
      <c r="O723" s="8">
        <v>56</v>
      </c>
      <c r="P723" s="8">
        <v>92</v>
      </c>
      <c r="Q723" s="45">
        <f t="shared" si="25"/>
        <v>3.8291850495296761E-3</v>
      </c>
      <c r="R723" s="45">
        <f>Table1[[#This Row],[Ballots Rejected - Late Postmark]]/Table1[[#This Row],[Ballots Rejected]]</f>
        <v>0.43601895734597157</v>
      </c>
      <c r="S723" s="8">
        <v>1</v>
      </c>
      <c r="T723" s="8">
        <v>2</v>
      </c>
      <c r="U723" s="8">
        <v>23996</v>
      </c>
      <c r="V723" s="8">
        <v>23783</v>
      </c>
      <c r="W723" s="8">
        <v>211</v>
      </c>
      <c r="X723" s="8">
        <v>51386</v>
      </c>
      <c r="Y723">
        <v>15305</v>
      </c>
      <c r="Z723">
        <v>8703</v>
      </c>
      <c r="AA723" s="4">
        <v>18</v>
      </c>
      <c r="AB723" s="54">
        <f>Table1[[#This Row],[ Received by dropbox]]/Table1[[#This Row],[Ballots Returned]]</f>
        <v>0.63701823025056192</v>
      </c>
      <c r="AC723" s="54">
        <f>Table1[[#This Row],[Received by mail]]/Table1[[#This Row],[Ballots Returned]]</f>
        <v>0.36223258137018233</v>
      </c>
      <c r="AD723" s="54">
        <f>Table1[[#This Row],[ Received by Email or Fax]]/Table1[[#This Row],[Ballots Returned]]</f>
        <v>7.4918837925580625E-4</v>
      </c>
    </row>
    <row r="724" spans="1:30">
      <c r="A724" t="s">
        <v>107</v>
      </c>
      <c r="B724" s="20">
        <v>44502</v>
      </c>
      <c r="C724" s="34" t="s">
        <v>179</v>
      </c>
      <c r="D724" s="34">
        <v>2021</v>
      </c>
      <c r="E724" s="8">
        <v>57161</v>
      </c>
      <c r="F724" s="8">
        <v>3240</v>
      </c>
      <c r="G724" s="8">
        <v>55942</v>
      </c>
      <c r="H724" s="8">
        <v>58346</v>
      </c>
      <c r="I724" s="8">
        <v>27752</v>
      </c>
      <c r="J724" s="8">
        <v>27509</v>
      </c>
      <c r="K724" s="8">
        <v>0</v>
      </c>
      <c r="L724" s="8">
        <v>0</v>
      </c>
      <c r="M724" s="8">
        <v>243</v>
      </c>
      <c r="N724" s="8">
        <v>67</v>
      </c>
      <c r="O724" s="8">
        <v>107</v>
      </c>
      <c r="P724" s="8">
        <v>66</v>
      </c>
      <c r="Q724" s="45">
        <f t="shared" si="25"/>
        <v>2.3782069760737963E-3</v>
      </c>
      <c r="R724" s="45">
        <f>Table1[[#This Row],[Ballots Rejected - Late Postmark]]/Table1[[#This Row],[Ballots Rejected]]</f>
        <v>0.27160493827160492</v>
      </c>
      <c r="S724" s="8">
        <v>0</v>
      </c>
      <c r="T724" s="8">
        <v>3</v>
      </c>
      <c r="U724" s="8">
        <v>27666</v>
      </c>
      <c r="V724" s="8">
        <v>27425</v>
      </c>
      <c r="W724" s="8">
        <v>241</v>
      </c>
      <c r="X724" s="8">
        <v>57364</v>
      </c>
      <c r="Y724">
        <v>19328</v>
      </c>
      <c r="Z724">
        <v>8393</v>
      </c>
      <c r="AA724" s="4">
        <v>31</v>
      </c>
      <c r="AB724" s="54">
        <f>Table1[[#This Row],[ Received by dropbox]]/Table1[[#This Row],[Ballots Returned]]</f>
        <v>0.69645430959930821</v>
      </c>
      <c r="AC724" s="54">
        <f>Table1[[#This Row],[Received by mail]]/Table1[[#This Row],[Ballots Returned]]</f>
        <v>0.30242865379071776</v>
      </c>
      <c r="AD724" s="54">
        <f>Table1[[#This Row],[ Received by Email or Fax]]/Table1[[#This Row],[Ballots Returned]]</f>
        <v>1.1170366099740559E-3</v>
      </c>
    </row>
    <row r="725" spans="1:30">
      <c r="A725" t="s">
        <v>109</v>
      </c>
      <c r="B725" s="20">
        <v>44502</v>
      </c>
      <c r="C725" s="34" t="s">
        <v>179</v>
      </c>
      <c r="D725" s="34">
        <v>2021</v>
      </c>
      <c r="E725" s="8">
        <v>324476</v>
      </c>
      <c r="F725" s="8">
        <v>27934</v>
      </c>
      <c r="G725" s="8">
        <v>298563</v>
      </c>
      <c r="H725" s="8">
        <v>334293</v>
      </c>
      <c r="I725" s="8">
        <v>115325</v>
      </c>
      <c r="J725" s="8">
        <v>113512</v>
      </c>
      <c r="K725" s="8">
        <v>1</v>
      </c>
      <c r="L725" s="8">
        <v>1</v>
      </c>
      <c r="M725" s="8">
        <v>1812</v>
      </c>
      <c r="N725" s="8">
        <v>114</v>
      </c>
      <c r="O725" s="8">
        <v>796</v>
      </c>
      <c r="P725" s="8">
        <v>868</v>
      </c>
      <c r="Q725" s="45">
        <f t="shared" si="25"/>
        <v>7.5265553869499242E-3</v>
      </c>
      <c r="R725" s="45">
        <f>Table1[[#This Row],[Ballots Rejected - Late Postmark]]/Table1[[#This Row],[Ballots Rejected]]</f>
        <v>0.47902869757174393</v>
      </c>
      <c r="S725" s="8">
        <v>0</v>
      </c>
      <c r="T725" s="8">
        <v>34</v>
      </c>
      <c r="U725" s="8">
        <v>114929</v>
      </c>
      <c r="V725" s="8">
        <v>113122</v>
      </c>
      <c r="W725" s="8">
        <v>1806</v>
      </c>
      <c r="X725" s="8">
        <v>330307</v>
      </c>
      <c r="Y725">
        <v>60534</v>
      </c>
      <c r="Z725">
        <v>54694</v>
      </c>
      <c r="AA725" s="4">
        <v>97</v>
      </c>
      <c r="AB725" s="54">
        <f>Table1[[#This Row],[ Received by dropbox]]/Table1[[#This Row],[Ballots Returned]]</f>
        <v>0.52489919791892481</v>
      </c>
      <c r="AC725" s="54">
        <f>Table1[[#This Row],[Received by mail]]/Table1[[#This Row],[Ballots Returned]]</f>
        <v>0.47425970084543678</v>
      </c>
      <c r="AD725" s="54">
        <f>Table1[[#This Row],[ Received by Email or Fax]]/Table1[[#This Row],[Ballots Returned]]</f>
        <v>8.4110123563841321E-4</v>
      </c>
    </row>
    <row r="726" spans="1:30">
      <c r="A726" t="s">
        <v>111</v>
      </c>
      <c r="B726" s="20">
        <v>44502</v>
      </c>
      <c r="C726" s="34" t="s">
        <v>179</v>
      </c>
      <c r="D726" s="34">
        <v>2021</v>
      </c>
      <c r="E726" s="8">
        <v>2821</v>
      </c>
      <c r="F726" s="8">
        <v>186</v>
      </c>
      <c r="G726" s="8">
        <v>4656</v>
      </c>
      <c r="H726" s="8">
        <v>2887</v>
      </c>
      <c r="I726" s="8">
        <v>1714</v>
      </c>
      <c r="J726" s="8">
        <v>1710</v>
      </c>
      <c r="K726" s="8">
        <v>0</v>
      </c>
      <c r="L726" s="8">
        <v>0</v>
      </c>
      <c r="M726" s="8">
        <v>4</v>
      </c>
      <c r="N726" s="8">
        <v>1</v>
      </c>
      <c r="O726" s="8">
        <v>0</v>
      </c>
      <c r="P726" s="8">
        <v>3</v>
      </c>
      <c r="Q726" s="45">
        <f t="shared" si="25"/>
        <v>1.750291715285881E-3</v>
      </c>
      <c r="R726" s="45">
        <f>Table1[[#This Row],[Ballots Rejected - Late Postmark]]/Table1[[#This Row],[Ballots Rejected]]</f>
        <v>0.75</v>
      </c>
      <c r="S726" s="8">
        <v>0</v>
      </c>
      <c r="T726" s="8">
        <v>0</v>
      </c>
      <c r="U726" s="8">
        <v>1712</v>
      </c>
      <c r="V726" s="8">
        <v>1708</v>
      </c>
      <c r="W726" s="8">
        <v>4</v>
      </c>
      <c r="X726" s="8">
        <v>2865</v>
      </c>
      <c r="Y726">
        <v>1018</v>
      </c>
      <c r="Z726">
        <v>695</v>
      </c>
      <c r="AA726" s="4">
        <v>1</v>
      </c>
      <c r="AB726" s="54">
        <f>Table1[[#This Row],[ Received by dropbox]]/Table1[[#This Row],[Ballots Returned]]</f>
        <v>0.59393232205367563</v>
      </c>
      <c r="AC726" s="54">
        <f>Table1[[#This Row],[Received by mail]]/Table1[[#This Row],[Ballots Returned]]</f>
        <v>0.4054842473745624</v>
      </c>
      <c r="AD726" s="54">
        <f>Table1[[#This Row],[ Received by Email or Fax]]/Table1[[#This Row],[Ballots Returned]]</f>
        <v>5.8343057176196028E-4</v>
      </c>
    </row>
    <row r="727" spans="1:30">
      <c r="A727" t="s">
        <v>113</v>
      </c>
      <c r="B727" s="20">
        <v>44502</v>
      </c>
      <c r="C727" s="34" t="s">
        <v>179</v>
      </c>
      <c r="D727" s="34">
        <v>2021</v>
      </c>
      <c r="E727" s="8">
        <v>71692</v>
      </c>
      <c r="F727" s="8">
        <v>5849</v>
      </c>
      <c r="G727" s="8">
        <v>67864</v>
      </c>
      <c r="H727" s="8">
        <v>72235</v>
      </c>
      <c r="I727" s="8">
        <v>25932</v>
      </c>
      <c r="J727" s="8">
        <v>25615</v>
      </c>
      <c r="K727" s="8">
        <v>0</v>
      </c>
      <c r="L727" s="8">
        <v>0</v>
      </c>
      <c r="M727" s="8">
        <v>317</v>
      </c>
      <c r="N727" s="8">
        <v>38</v>
      </c>
      <c r="O727" s="8">
        <v>102</v>
      </c>
      <c r="P727" s="8">
        <v>176</v>
      </c>
      <c r="Q727" s="45">
        <f t="shared" si="25"/>
        <v>6.7869813358013269E-3</v>
      </c>
      <c r="R727" s="45">
        <f>Table1[[#This Row],[Ballots Rejected - Late Postmark]]/Table1[[#This Row],[Ballots Rejected]]</f>
        <v>0.55520504731861198</v>
      </c>
      <c r="S727" s="8">
        <v>0</v>
      </c>
      <c r="T727" s="8">
        <v>1</v>
      </c>
      <c r="U727" s="8">
        <v>25901</v>
      </c>
      <c r="V727" s="8">
        <v>25584</v>
      </c>
      <c r="W727" s="8">
        <v>317</v>
      </c>
      <c r="X727" s="8">
        <v>71452</v>
      </c>
      <c r="Y727">
        <v>17043</v>
      </c>
      <c r="Z727">
        <v>8867</v>
      </c>
      <c r="AA727" s="4">
        <v>22</v>
      </c>
      <c r="AB727" s="54">
        <f>Table1[[#This Row],[ Received by dropbox]]/Table1[[#This Row],[Ballots Returned]]</f>
        <v>0.65721888014807961</v>
      </c>
      <c r="AC727" s="54">
        <f>Table1[[#This Row],[Received by mail]]/Table1[[#This Row],[Ballots Returned]]</f>
        <v>0.34193274718494526</v>
      </c>
      <c r="AD727" s="54">
        <f>Table1[[#This Row],[ Received by Email or Fax]]/Table1[[#This Row],[Ballots Returned]]</f>
        <v>8.4837266697516587E-4</v>
      </c>
    </row>
    <row r="728" spans="1:30">
      <c r="A728" t="s">
        <v>115</v>
      </c>
      <c r="B728" s="20">
        <v>44502</v>
      </c>
      <c r="C728" s="34" t="s">
        <v>179</v>
      </c>
      <c r="D728" s="34">
        <v>2021</v>
      </c>
      <c r="E728" s="8">
        <v>25542</v>
      </c>
      <c r="F728" s="8">
        <v>1711</v>
      </c>
      <c r="G728" s="8">
        <v>25852</v>
      </c>
      <c r="H728" s="8">
        <v>26457</v>
      </c>
      <c r="I728" s="8">
        <v>9944</v>
      </c>
      <c r="J728" s="8">
        <v>9867</v>
      </c>
      <c r="K728" s="8">
        <v>0</v>
      </c>
      <c r="L728" s="8">
        <v>0</v>
      </c>
      <c r="M728" s="8">
        <v>77</v>
      </c>
      <c r="N728" s="8">
        <v>10</v>
      </c>
      <c r="O728" s="8">
        <v>5</v>
      </c>
      <c r="P728" s="8">
        <v>62</v>
      </c>
      <c r="Q728" s="45">
        <f t="shared" si="25"/>
        <v>6.2349155269509253E-3</v>
      </c>
      <c r="R728" s="45">
        <f>Table1[[#This Row],[Ballots Rejected - Late Postmark]]/Table1[[#This Row],[Ballots Rejected]]</f>
        <v>0.80519480519480524</v>
      </c>
      <c r="S728" s="8">
        <v>0</v>
      </c>
      <c r="T728" s="8">
        <v>0</v>
      </c>
      <c r="U728" s="8">
        <v>9932</v>
      </c>
      <c r="V728" s="8">
        <v>9855</v>
      </c>
      <c r="W728" s="8">
        <v>77</v>
      </c>
      <c r="X728" s="8">
        <v>26269</v>
      </c>
      <c r="Y728">
        <v>5677</v>
      </c>
      <c r="Z728">
        <v>4264</v>
      </c>
      <c r="AA728" s="4">
        <v>3</v>
      </c>
      <c r="AB728" s="54">
        <f>Table1[[#This Row],[ Received by dropbox]]/Table1[[#This Row],[Ballots Returned]]</f>
        <v>0.57089702333065162</v>
      </c>
      <c r="AC728" s="54">
        <f>Table1[[#This Row],[Received by mail]]/Table1[[#This Row],[Ballots Returned]]</f>
        <v>0.42880128720836685</v>
      </c>
      <c r="AD728" s="54">
        <f>Table1[[#This Row],[ Received by Email or Fax]]/Table1[[#This Row],[Ballots Returned]]</f>
        <v>3.0168946098149636E-4</v>
      </c>
    </row>
    <row r="729" spans="1:30">
      <c r="A729" t="s">
        <v>117</v>
      </c>
      <c r="B729" s="20">
        <v>44502</v>
      </c>
      <c r="C729" s="34" t="s">
        <v>179</v>
      </c>
      <c r="D729" s="34">
        <v>2021</v>
      </c>
      <c r="E729" s="8">
        <v>5318</v>
      </c>
      <c r="F729" s="8">
        <v>251</v>
      </c>
      <c r="G729" s="8">
        <v>7088</v>
      </c>
      <c r="H729" s="8">
        <v>5370</v>
      </c>
      <c r="I729" s="8">
        <v>2379</v>
      </c>
      <c r="J729" s="8">
        <v>2354</v>
      </c>
      <c r="K729" s="8">
        <v>7</v>
      </c>
      <c r="L729" s="8">
        <v>0</v>
      </c>
      <c r="M729" s="8">
        <v>18</v>
      </c>
      <c r="N729" s="8">
        <v>3</v>
      </c>
      <c r="O729" s="8">
        <v>2</v>
      </c>
      <c r="P729" s="8">
        <v>12</v>
      </c>
      <c r="Q729" s="45">
        <f t="shared" si="25"/>
        <v>5.0441361916771753E-3</v>
      </c>
      <c r="R729" s="45">
        <f>Table1[[#This Row],[Ballots Rejected - Late Postmark]]/Table1[[#This Row],[Ballots Rejected]]</f>
        <v>0.66666666666666663</v>
      </c>
      <c r="S729" s="8">
        <v>0</v>
      </c>
      <c r="T729" s="8">
        <v>1</v>
      </c>
      <c r="U729" s="8">
        <v>2373</v>
      </c>
      <c r="V729" s="8">
        <v>2348</v>
      </c>
      <c r="W729" s="8">
        <v>18</v>
      </c>
      <c r="X729" s="8">
        <v>5323</v>
      </c>
      <c r="Y729">
        <v>770</v>
      </c>
      <c r="Z729">
        <v>1608</v>
      </c>
      <c r="AA729" s="4">
        <v>1</v>
      </c>
      <c r="AB729" s="54">
        <f>Table1[[#This Row],[ Received by dropbox]]/Table1[[#This Row],[Ballots Returned]]</f>
        <v>0.32366540563261875</v>
      </c>
      <c r="AC729" s="54">
        <f>Table1[[#This Row],[Received by mail]]/Table1[[#This Row],[Ballots Returned]]</f>
        <v>0.67591424968474145</v>
      </c>
      <c r="AD729" s="54">
        <f>Table1[[#This Row],[ Received by Email or Fax]]/Table1[[#This Row],[Ballots Returned]]</f>
        <v>4.2034468263976461E-4</v>
      </c>
    </row>
    <row r="730" spans="1:30">
      <c r="A730" t="s">
        <v>119</v>
      </c>
      <c r="B730" s="20">
        <v>44502</v>
      </c>
      <c r="C730" s="34" t="s">
        <v>179</v>
      </c>
      <c r="D730" s="34">
        <v>2021</v>
      </c>
      <c r="E730" s="8">
        <v>42379</v>
      </c>
      <c r="F730" s="8">
        <v>2751</v>
      </c>
      <c r="G730" s="8">
        <v>41649</v>
      </c>
      <c r="H730" s="8">
        <v>43186</v>
      </c>
      <c r="I730" s="8">
        <v>12163</v>
      </c>
      <c r="J730" s="8">
        <v>11790</v>
      </c>
      <c r="K730" s="8">
        <v>3</v>
      </c>
      <c r="L730" s="8">
        <v>3</v>
      </c>
      <c r="M730" s="8">
        <v>370</v>
      </c>
      <c r="N730" s="8">
        <v>36</v>
      </c>
      <c r="O730" s="8">
        <v>95</v>
      </c>
      <c r="P730" s="8">
        <v>229</v>
      </c>
      <c r="Q730" s="45">
        <f t="shared" si="25"/>
        <v>1.882759187700403E-2</v>
      </c>
      <c r="R730" s="45">
        <f>Table1[[#This Row],[Ballots Rejected - Late Postmark]]/Table1[[#This Row],[Ballots Rejected]]</f>
        <v>0.61891891891891893</v>
      </c>
      <c r="S730" s="8">
        <v>0</v>
      </c>
      <c r="T730" s="8">
        <v>10</v>
      </c>
      <c r="U730" s="8">
        <v>12117</v>
      </c>
      <c r="V730" s="8">
        <v>11744</v>
      </c>
      <c r="W730" s="8">
        <v>370</v>
      </c>
      <c r="X730" s="8">
        <v>42726</v>
      </c>
      <c r="Y730">
        <v>6815</v>
      </c>
      <c r="Z730">
        <v>5346</v>
      </c>
      <c r="AA730" s="4">
        <v>2</v>
      </c>
      <c r="AB730" s="54">
        <f>Table1[[#This Row],[ Received by dropbox]]/Table1[[#This Row],[Ballots Returned]]</f>
        <v>0.56030584559730334</v>
      </c>
      <c r="AC730" s="54">
        <f>Table1[[#This Row],[Received by mail]]/Table1[[#This Row],[Ballots Returned]]</f>
        <v>0.43952972128586698</v>
      </c>
      <c r="AD730" s="54">
        <f>Table1[[#This Row],[ Received by Email or Fax]]/Table1[[#This Row],[Ballots Returned]]</f>
        <v>1.644331168297295E-4</v>
      </c>
    </row>
    <row r="731" spans="1:30">
      <c r="A731" t="s">
        <v>121</v>
      </c>
      <c r="B731" s="20">
        <v>44502</v>
      </c>
      <c r="C731" s="34" t="s">
        <v>179</v>
      </c>
      <c r="D731" s="34">
        <v>2021</v>
      </c>
      <c r="E731" s="8">
        <v>1682</v>
      </c>
      <c r="F731" s="8">
        <v>137</v>
      </c>
      <c r="G731" s="8">
        <v>3566</v>
      </c>
      <c r="H731" s="8">
        <v>1697</v>
      </c>
      <c r="I731" s="8">
        <v>889</v>
      </c>
      <c r="J731" s="8">
        <v>876</v>
      </c>
      <c r="K731" s="8">
        <v>1</v>
      </c>
      <c r="L731" s="8">
        <v>0</v>
      </c>
      <c r="M731" s="8">
        <v>12</v>
      </c>
      <c r="N731" s="8">
        <v>0</v>
      </c>
      <c r="O731" s="8">
        <v>11</v>
      </c>
      <c r="P731" s="8">
        <v>0</v>
      </c>
      <c r="Q731" s="45">
        <f t="shared" si="25"/>
        <v>0</v>
      </c>
      <c r="R731" s="45">
        <f>Table1[[#This Row],[Ballots Rejected - Late Postmark]]/Table1[[#This Row],[Ballots Rejected]]</f>
        <v>0</v>
      </c>
      <c r="S731" s="8">
        <v>0</v>
      </c>
      <c r="T731" s="8">
        <v>1</v>
      </c>
      <c r="U731" s="8">
        <v>886</v>
      </c>
      <c r="V731" s="8">
        <v>873</v>
      </c>
      <c r="W731" s="8">
        <v>12</v>
      </c>
      <c r="X731" s="8">
        <v>1684</v>
      </c>
      <c r="Y731">
        <v>588</v>
      </c>
      <c r="Z731">
        <v>301</v>
      </c>
      <c r="AA731" s="4">
        <v>0</v>
      </c>
      <c r="AB731" s="54">
        <f>Table1[[#This Row],[ Received by dropbox]]/Table1[[#This Row],[Ballots Returned]]</f>
        <v>0.66141732283464572</v>
      </c>
      <c r="AC731" s="54">
        <f>Table1[[#This Row],[Received by mail]]/Table1[[#This Row],[Ballots Returned]]</f>
        <v>0.33858267716535434</v>
      </c>
      <c r="AD731" s="54">
        <f>Table1[[#This Row],[ Received by Email or Fax]]/Table1[[#This Row],[Ballots Returned]]</f>
        <v>0</v>
      </c>
    </row>
    <row r="732" spans="1:30">
      <c r="A732" t="s">
        <v>123</v>
      </c>
      <c r="B732" s="20">
        <v>44502</v>
      </c>
      <c r="C732" s="34" t="s">
        <v>179</v>
      </c>
      <c r="D732" s="34">
        <v>2021</v>
      </c>
      <c r="E732" s="8">
        <v>47565</v>
      </c>
      <c r="F732" s="8">
        <v>3239</v>
      </c>
      <c r="G732" s="8">
        <v>46347</v>
      </c>
      <c r="H732" s="8">
        <v>48003</v>
      </c>
      <c r="I732" s="8">
        <v>18945</v>
      </c>
      <c r="J732" s="8">
        <v>18634</v>
      </c>
      <c r="K732" s="8">
        <v>8</v>
      </c>
      <c r="L732" s="8">
        <v>0</v>
      </c>
      <c r="M732" s="8">
        <v>303</v>
      </c>
      <c r="N732" s="8">
        <v>20</v>
      </c>
      <c r="O732" s="8">
        <v>73</v>
      </c>
      <c r="P732" s="8">
        <v>209</v>
      </c>
      <c r="Q732" s="45">
        <f t="shared" si="25"/>
        <v>1.1031934547373978E-2</v>
      </c>
      <c r="R732" s="45">
        <f>Table1[[#This Row],[Ballots Rejected - Late Postmark]]/Table1[[#This Row],[Ballots Rejected]]</f>
        <v>0.68976897689768979</v>
      </c>
      <c r="S732" s="8">
        <v>0</v>
      </c>
      <c r="T732" s="8">
        <v>1</v>
      </c>
      <c r="U732" s="8">
        <v>18914</v>
      </c>
      <c r="V732" s="8">
        <v>18605</v>
      </c>
      <c r="W732" s="8">
        <v>301</v>
      </c>
      <c r="X732" s="8">
        <v>47597</v>
      </c>
      <c r="Y732">
        <v>8120</v>
      </c>
      <c r="Z732">
        <v>10817</v>
      </c>
      <c r="AA732" s="4">
        <v>8</v>
      </c>
      <c r="AB732" s="54">
        <f>Table1[[#This Row],[ Received by dropbox]]/Table1[[#This Row],[Ballots Returned]]</f>
        <v>0.4286091316970177</v>
      </c>
      <c r="AC732" s="54">
        <f>Table1[[#This Row],[Received by mail]]/Table1[[#This Row],[Ballots Returned]]</f>
        <v>0.57096859329638427</v>
      </c>
      <c r="AD732" s="54">
        <f>Table1[[#This Row],[ Received by Email or Fax]]/Table1[[#This Row],[Ballots Returned]]</f>
        <v>4.2227500659804698E-4</v>
      </c>
    </row>
    <row r="733" spans="1:30">
      <c r="A733" t="s">
        <v>125</v>
      </c>
      <c r="B733" s="20">
        <v>44502</v>
      </c>
      <c r="C733" s="34" t="s">
        <v>179</v>
      </c>
      <c r="D733" s="34">
        <v>2021</v>
      </c>
      <c r="E733" s="8">
        <v>49306</v>
      </c>
      <c r="F733" s="8">
        <v>2209</v>
      </c>
      <c r="G733" s="8">
        <v>49118</v>
      </c>
      <c r="H733" s="8">
        <v>49905</v>
      </c>
      <c r="I733" s="8">
        <v>18392</v>
      </c>
      <c r="J733" s="8">
        <v>18179</v>
      </c>
      <c r="K733" s="8">
        <v>20</v>
      </c>
      <c r="L733" s="8">
        <v>0</v>
      </c>
      <c r="M733" s="8">
        <v>193</v>
      </c>
      <c r="N733" s="8">
        <v>24</v>
      </c>
      <c r="O733" s="8">
        <v>13</v>
      </c>
      <c r="P733" s="8">
        <v>151</v>
      </c>
      <c r="Q733" s="45">
        <f t="shared" si="25"/>
        <v>8.2100913440626352E-3</v>
      </c>
      <c r="R733" s="45">
        <f>Table1[[#This Row],[Ballots Rejected - Late Postmark]]/Table1[[#This Row],[Ballots Rejected]]</f>
        <v>0.78238341968911918</v>
      </c>
      <c r="S733" s="8">
        <v>0</v>
      </c>
      <c r="T733" s="8">
        <v>5</v>
      </c>
      <c r="U733" s="8">
        <v>18381</v>
      </c>
      <c r="V733" s="8">
        <v>18168</v>
      </c>
      <c r="W733" s="8">
        <v>193</v>
      </c>
      <c r="X733" s="8">
        <v>49688</v>
      </c>
      <c r="Y733">
        <v>7949</v>
      </c>
      <c r="Z733">
        <v>10438</v>
      </c>
      <c r="AA733" s="4">
        <v>5</v>
      </c>
      <c r="AB733" s="54">
        <f>Table1[[#This Row],[ Received by dropbox]]/Table1[[#This Row],[Ballots Returned]]</f>
        <v>0.43219878207916484</v>
      </c>
      <c r="AC733" s="54">
        <f>Table1[[#This Row],[Received by mail]]/Table1[[#This Row],[Ballots Returned]]</f>
        <v>0.56752936059156156</v>
      </c>
      <c r="AD733" s="54">
        <f>Table1[[#This Row],[ Received by Email or Fax]]/Table1[[#This Row],[Ballots Returned]]</f>
        <v>2.7185732927359724E-4</v>
      </c>
    </row>
    <row r="734" spans="1:30">
      <c r="A734" t="s">
        <v>127</v>
      </c>
      <c r="B734" s="20">
        <v>44502</v>
      </c>
      <c r="C734" s="34" t="s">
        <v>179</v>
      </c>
      <c r="D734" s="34">
        <v>2021</v>
      </c>
      <c r="E734" s="8">
        <v>61742</v>
      </c>
      <c r="F734" s="8">
        <v>5119</v>
      </c>
      <c r="G734" s="8">
        <v>58644</v>
      </c>
      <c r="H734" s="8">
        <v>63434</v>
      </c>
      <c r="I734" s="8">
        <v>30744</v>
      </c>
      <c r="J734" s="8">
        <v>30450</v>
      </c>
      <c r="K734" s="8">
        <v>14</v>
      </c>
      <c r="L734" s="8">
        <v>0</v>
      </c>
      <c r="M734" s="8">
        <v>280</v>
      </c>
      <c r="N734" s="8">
        <v>70</v>
      </c>
      <c r="O734" s="8">
        <v>100</v>
      </c>
      <c r="P734" s="8">
        <v>106</v>
      </c>
      <c r="Q734" s="45">
        <f t="shared" si="25"/>
        <v>3.4478272183190218E-3</v>
      </c>
      <c r="R734" s="45">
        <f>Table1[[#This Row],[Ballots Rejected - Late Postmark]]/Table1[[#This Row],[Ballots Rejected]]</f>
        <v>0.37857142857142856</v>
      </c>
      <c r="S734" s="8">
        <v>0</v>
      </c>
      <c r="T734" s="8">
        <v>4</v>
      </c>
      <c r="U734" s="8">
        <v>30228</v>
      </c>
      <c r="V734" s="8">
        <v>29936</v>
      </c>
      <c r="W734" s="8">
        <v>278</v>
      </c>
      <c r="X734" s="8">
        <v>58271</v>
      </c>
      <c r="Y734">
        <v>18097</v>
      </c>
      <c r="Z734">
        <v>12572</v>
      </c>
      <c r="AA734" s="4">
        <v>75</v>
      </c>
      <c r="AB734" s="54">
        <f>Table1[[#This Row],[ Received by dropbox]]/Table1[[#This Row],[Ballots Returned]]</f>
        <v>0.58863518084829558</v>
      </c>
      <c r="AC734" s="54">
        <f>Table1[[#This Row],[Received by mail]]/Table1[[#This Row],[Ballots Returned]]</f>
        <v>0.40892531876138433</v>
      </c>
      <c r="AD734" s="54">
        <f>Table1[[#This Row],[ Received by Email or Fax]]/Table1[[#This Row],[Ballots Returned]]</f>
        <v>2.4395003903200626E-3</v>
      </c>
    </row>
    <row r="735" spans="1:30">
      <c r="A735" t="s">
        <v>129</v>
      </c>
      <c r="B735" s="20">
        <v>44502</v>
      </c>
      <c r="C735" s="34" t="s">
        <v>179</v>
      </c>
      <c r="D735" s="34">
        <v>2021</v>
      </c>
      <c r="E735" s="8">
        <v>27603</v>
      </c>
      <c r="F735" s="8">
        <v>1464</v>
      </c>
      <c r="G735" s="8">
        <v>28160</v>
      </c>
      <c r="H735" s="8">
        <v>27784</v>
      </c>
      <c r="I735" s="8">
        <v>13517</v>
      </c>
      <c r="J735" s="8">
        <v>13372</v>
      </c>
      <c r="K735" s="8">
        <v>4</v>
      </c>
      <c r="L735" s="8">
        <v>0</v>
      </c>
      <c r="M735" s="8">
        <v>141</v>
      </c>
      <c r="N735" s="8">
        <v>35</v>
      </c>
      <c r="O735" s="8">
        <v>26</v>
      </c>
      <c r="P735" s="8">
        <v>77</v>
      </c>
      <c r="Q735" s="45">
        <f t="shared" si="25"/>
        <v>5.6965302951838426E-3</v>
      </c>
      <c r="R735" s="45">
        <f>Table1[[#This Row],[Ballots Rejected - Late Postmark]]/Table1[[#This Row],[Ballots Rejected]]</f>
        <v>0.54609929078014185</v>
      </c>
      <c r="S735" s="8">
        <v>0</v>
      </c>
      <c r="T735" s="8">
        <v>3</v>
      </c>
      <c r="U735" s="8">
        <v>13493</v>
      </c>
      <c r="V735" s="8">
        <v>13348</v>
      </c>
      <c r="W735" s="8">
        <v>141</v>
      </c>
      <c r="X735" s="8">
        <v>27265</v>
      </c>
      <c r="Y735">
        <v>5237</v>
      </c>
      <c r="Z735">
        <v>8276</v>
      </c>
      <c r="AA735" s="4">
        <v>4</v>
      </c>
      <c r="AB735" s="54">
        <f>Table1[[#This Row],[ Received by dropbox]]/Table1[[#This Row],[Ballots Returned]]</f>
        <v>0.38743804098542578</v>
      </c>
      <c r="AC735" s="54">
        <f>Table1[[#This Row],[Received by mail]]/Table1[[#This Row],[Ballots Returned]]</f>
        <v>0.61226603536287638</v>
      </c>
      <c r="AD735" s="54">
        <f>Table1[[#This Row],[ Received by Email or Fax]]/Table1[[#This Row],[Ballots Returned]]</f>
        <v>2.9592365169786193E-4</v>
      </c>
    </row>
    <row r="736" spans="1:30">
      <c r="A736" t="s">
        <v>131</v>
      </c>
      <c r="B736" s="20">
        <v>44502</v>
      </c>
      <c r="C736" s="34" t="s">
        <v>179</v>
      </c>
      <c r="D736" s="34">
        <v>2021</v>
      </c>
      <c r="E736" s="8">
        <v>1400321</v>
      </c>
      <c r="F736" s="8">
        <v>85050</v>
      </c>
      <c r="G736" s="8">
        <v>1317292</v>
      </c>
      <c r="H736" s="8">
        <v>1423295</v>
      </c>
      <c r="I736" s="8">
        <v>616017</v>
      </c>
      <c r="J736" s="8">
        <v>607869</v>
      </c>
      <c r="K736" s="8">
        <v>0</v>
      </c>
      <c r="L736" s="8">
        <v>0</v>
      </c>
      <c r="M736" s="8">
        <v>8148</v>
      </c>
      <c r="N736" s="8">
        <v>1602</v>
      </c>
      <c r="O736" s="8">
        <v>2235</v>
      </c>
      <c r="P736" s="8">
        <v>4253</v>
      </c>
      <c r="Q736" s="45">
        <f t="shared" si="25"/>
        <v>6.9040302459185384E-3</v>
      </c>
      <c r="R736" s="45">
        <f>Table1[[#This Row],[Ballots Rejected - Late Postmark]]/Table1[[#This Row],[Ballots Rejected]]</f>
        <v>0.5219685812469318</v>
      </c>
      <c r="S736" s="8">
        <v>0</v>
      </c>
      <c r="T736" s="8">
        <v>58</v>
      </c>
      <c r="U736" s="8">
        <v>611556</v>
      </c>
      <c r="V736" s="8">
        <v>603502</v>
      </c>
      <c r="W736" s="8">
        <v>8054</v>
      </c>
      <c r="X736" s="8">
        <v>1392223</v>
      </c>
      <c r="Y736">
        <v>353077</v>
      </c>
      <c r="Z736">
        <v>261193</v>
      </c>
      <c r="AA736" s="4">
        <v>1747</v>
      </c>
      <c r="AB736" s="54">
        <f>Table1[[#This Row],[ Received by dropbox]]/Table1[[#This Row],[Ballots Returned]]</f>
        <v>0.57316113029348215</v>
      </c>
      <c r="AC736" s="54">
        <f>Table1[[#This Row],[Received by mail]]/Table1[[#This Row],[Ballots Returned]]</f>
        <v>0.42400290901062793</v>
      </c>
      <c r="AD736" s="54">
        <f>Table1[[#This Row],[ Received by Email or Fax]]/Table1[[#This Row],[Ballots Returned]]</f>
        <v>2.8359606958898863E-3</v>
      </c>
    </row>
    <row r="737" spans="1:30">
      <c r="A737" t="s">
        <v>133</v>
      </c>
      <c r="B737" s="20">
        <v>44502</v>
      </c>
      <c r="C737" s="34" t="s">
        <v>179</v>
      </c>
      <c r="D737" s="34">
        <v>2021</v>
      </c>
      <c r="E737" s="8">
        <v>186464</v>
      </c>
      <c r="F737" s="8">
        <v>15479</v>
      </c>
      <c r="G737" s="8">
        <v>173006</v>
      </c>
      <c r="H737" s="8">
        <v>196478</v>
      </c>
      <c r="I737" s="8">
        <v>74755</v>
      </c>
      <c r="J737" s="8">
        <v>73922</v>
      </c>
      <c r="K737" s="8">
        <v>104</v>
      </c>
      <c r="L737" s="8">
        <v>0</v>
      </c>
      <c r="M737" s="8">
        <v>729</v>
      </c>
      <c r="N737" s="8">
        <v>68</v>
      </c>
      <c r="O737" s="8">
        <v>324</v>
      </c>
      <c r="P737" s="8">
        <v>305</v>
      </c>
      <c r="Q737" s="45">
        <f t="shared" si="25"/>
        <v>4.0799946491873454E-3</v>
      </c>
      <c r="R737" s="45">
        <f>Table1[[#This Row],[Ballots Rejected - Late Postmark]]/Table1[[#This Row],[Ballots Rejected]]</f>
        <v>0.41838134430727025</v>
      </c>
      <c r="S737" s="8">
        <v>0</v>
      </c>
      <c r="T737" s="8">
        <v>32</v>
      </c>
      <c r="U737" s="8">
        <v>73919</v>
      </c>
      <c r="V737" s="8">
        <v>73106</v>
      </c>
      <c r="W737" s="8">
        <v>709</v>
      </c>
      <c r="X737" s="8">
        <v>180971</v>
      </c>
      <c r="Y737">
        <v>45194</v>
      </c>
      <c r="Z737">
        <v>29424</v>
      </c>
      <c r="AA737" s="4">
        <v>137</v>
      </c>
      <c r="AB737" s="54">
        <f>Table1[[#This Row],[ Received by dropbox]]/Table1[[#This Row],[Ballots Returned]]</f>
        <v>0.60456156778810777</v>
      </c>
      <c r="AC737" s="54">
        <f>Table1[[#This Row],[Received by mail]]/Table1[[#This Row],[Ballots Returned]]</f>
        <v>0.39360577887766707</v>
      </c>
      <c r="AD737" s="54">
        <f>Table1[[#This Row],[ Received by Email or Fax]]/Table1[[#This Row],[Ballots Returned]]</f>
        <v>1.8326533342251355E-3</v>
      </c>
    </row>
    <row r="738" spans="1:30">
      <c r="A738" t="s">
        <v>135</v>
      </c>
      <c r="B738" s="20">
        <v>44502</v>
      </c>
      <c r="C738" s="34" t="s">
        <v>179</v>
      </c>
      <c r="D738" s="34">
        <v>2021</v>
      </c>
      <c r="E738" s="8">
        <v>30177</v>
      </c>
      <c r="F738" s="8">
        <v>2330</v>
      </c>
      <c r="G738" s="8">
        <v>29868</v>
      </c>
      <c r="H738" s="8">
        <v>30551</v>
      </c>
      <c r="I738" s="8">
        <v>12669</v>
      </c>
      <c r="J738" s="8">
        <v>12488</v>
      </c>
      <c r="K738" s="8">
        <v>2</v>
      </c>
      <c r="L738" s="8">
        <v>2</v>
      </c>
      <c r="M738" s="8">
        <v>179</v>
      </c>
      <c r="N738" s="8">
        <v>88</v>
      </c>
      <c r="O738" s="8">
        <v>40</v>
      </c>
      <c r="P738" s="8">
        <v>50</v>
      </c>
      <c r="Q738" s="45">
        <f t="shared" ref="Q738:Q760" si="26">P738/I738</f>
        <v>3.9466414081616545E-3</v>
      </c>
      <c r="R738" s="45">
        <f>Table1[[#This Row],[Ballots Rejected - Late Postmark]]/Table1[[#This Row],[Ballots Rejected]]</f>
        <v>0.27932960893854747</v>
      </c>
      <c r="S738" s="8">
        <v>0</v>
      </c>
      <c r="T738" s="8">
        <v>1</v>
      </c>
      <c r="U738" s="8">
        <v>12650</v>
      </c>
      <c r="V738" s="8">
        <v>12469</v>
      </c>
      <c r="W738" s="8">
        <v>179</v>
      </c>
      <c r="X738" s="8">
        <v>30287</v>
      </c>
      <c r="Y738">
        <v>8301</v>
      </c>
      <c r="Z738">
        <v>4359</v>
      </c>
      <c r="AA738" s="4">
        <v>9</v>
      </c>
      <c r="AB738" s="54">
        <f>Table1[[#This Row],[ Received by dropbox]]/Table1[[#This Row],[Ballots Returned]]</f>
        <v>0.65522140658299788</v>
      </c>
      <c r="AC738" s="54">
        <f>Table1[[#This Row],[Received by mail]]/Table1[[#This Row],[Ballots Returned]]</f>
        <v>0.34406819796353305</v>
      </c>
      <c r="AD738" s="54">
        <f>Table1[[#This Row],[ Received by Email or Fax]]/Table1[[#This Row],[Ballots Returned]]</f>
        <v>7.1039545346909783E-4</v>
      </c>
    </row>
    <row r="739" spans="1:30">
      <c r="A739" t="s">
        <v>137</v>
      </c>
      <c r="B739" s="20">
        <v>44502</v>
      </c>
      <c r="C739" s="34" t="s">
        <v>179</v>
      </c>
      <c r="D739" s="34">
        <v>2021</v>
      </c>
      <c r="E739" s="8">
        <v>15953</v>
      </c>
      <c r="F739" s="8">
        <v>1263</v>
      </c>
      <c r="G739" s="8">
        <v>16711</v>
      </c>
      <c r="H739" s="8">
        <v>16413</v>
      </c>
      <c r="I739" s="8">
        <v>7118</v>
      </c>
      <c r="J739" s="8">
        <v>6973</v>
      </c>
      <c r="K739" s="8">
        <v>4</v>
      </c>
      <c r="L739" s="8">
        <v>0</v>
      </c>
      <c r="M739" s="8">
        <v>141</v>
      </c>
      <c r="N739" s="8">
        <v>6</v>
      </c>
      <c r="O739" s="8">
        <v>65</v>
      </c>
      <c r="P739" s="8">
        <v>59</v>
      </c>
      <c r="Q739" s="45">
        <f t="shared" si="26"/>
        <v>8.2888451812306828E-3</v>
      </c>
      <c r="R739" s="45">
        <f>Table1[[#This Row],[Ballots Rejected - Late Postmark]]/Table1[[#This Row],[Ballots Rejected]]</f>
        <v>0.41843971631205673</v>
      </c>
      <c r="S739" s="8">
        <v>0</v>
      </c>
      <c r="T739" s="8">
        <v>11</v>
      </c>
      <c r="U739" s="8">
        <v>7103</v>
      </c>
      <c r="V739" s="8">
        <v>6958</v>
      </c>
      <c r="W739" s="8">
        <v>141</v>
      </c>
      <c r="X739" s="8">
        <v>16214</v>
      </c>
      <c r="Y739">
        <v>4672</v>
      </c>
      <c r="Z739">
        <v>2442</v>
      </c>
      <c r="AA739" s="4">
        <v>4</v>
      </c>
      <c r="AB739" s="54">
        <f>Table1[[#This Row],[ Received by dropbox]]/Table1[[#This Row],[Ballots Returned]]</f>
        <v>0.65636414723236869</v>
      </c>
      <c r="AC739" s="54">
        <f>Table1[[#This Row],[Received by mail]]/Table1[[#This Row],[Ballots Returned]]</f>
        <v>0.34307389716212422</v>
      </c>
      <c r="AD739" s="54">
        <f>Table1[[#This Row],[ Received by Email or Fax]]/Table1[[#This Row],[Ballots Returned]]</f>
        <v>5.6195560550716497E-4</v>
      </c>
    </row>
    <row r="740" spans="1:30">
      <c r="A740" t="s">
        <v>139</v>
      </c>
      <c r="B740" s="20">
        <v>44502</v>
      </c>
      <c r="C740" s="34" t="s">
        <v>179</v>
      </c>
      <c r="D740" s="34">
        <v>2021</v>
      </c>
      <c r="E740" s="8">
        <v>54089</v>
      </c>
      <c r="F740" s="8">
        <v>3543</v>
      </c>
      <c r="G740" s="8">
        <v>52567</v>
      </c>
      <c r="H740" s="8">
        <v>54613</v>
      </c>
      <c r="I740" s="8">
        <v>20996</v>
      </c>
      <c r="J740" s="8">
        <v>20713</v>
      </c>
      <c r="K740" s="8">
        <v>0</v>
      </c>
      <c r="L740" s="8">
        <v>0</v>
      </c>
      <c r="M740" s="8">
        <v>283</v>
      </c>
      <c r="N740" s="8">
        <v>46</v>
      </c>
      <c r="O740" s="8">
        <v>91</v>
      </c>
      <c r="P740" s="8">
        <v>145</v>
      </c>
      <c r="Q740" s="45">
        <f t="shared" si="26"/>
        <v>6.9060773480662981E-3</v>
      </c>
      <c r="R740" s="45">
        <f>Table1[[#This Row],[Ballots Rejected - Late Postmark]]/Table1[[#This Row],[Ballots Rejected]]</f>
        <v>0.51236749116607772</v>
      </c>
      <c r="S740" s="8">
        <v>0</v>
      </c>
      <c r="T740" s="8">
        <v>1</v>
      </c>
      <c r="U740" s="8">
        <v>20930</v>
      </c>
      <c r="V740" s="8">
        <v>20647</v>
      </c>
      <c r="W740" s="8">
        <v>283</v>
      </c>
      <c r="X740" s="8">
        <v>54074</v>
      </c>
      <c r="Y740">
        <v>9687</v>
      </c>
      <c r="Z740">
        <v>11300</v>
      </c>
      <c r="AA740" s="4">
        <v>9</v>
      </c>
      <c r="AB740" s="54">
        <f>Table1[[#This Row],[ Received by dropbox]]/Table1[[#This Row],[Ballots Returned]]</f>
        <v>0.46137359497047059</v>
      </c>
      <c r="AC740" s="54">
        <f>Table1[[#This Row],[Received by mail]]/Table1[[#This Row],[Ballots Returned]]</f>
        <v>0.53819775195275288</v>
      </c>
      <c r="AD740" s="54">
        <f>Table1[[#This Row],[ Received by Email or Fax]]/Table1[[#This Row],[Ballots Returned]]</f>
        <v>4.2865307677652885E-4</v>
      </c>
    </row>
    <row r="741" spans="1:30">
      <c r="A741" t="s">
        <v>141</v>
      </c>
      <c r="B741" s="20">
        <v>44502</v>
      </c>
      <c r="C741" s="34" t="s">
        <v>179</v>
      </c>
      <c r="D741" s="34">
        <v>2021</v>
      </c>
      <c r="E741" s="8">
        <v>8062</v>
      </c>
      <c r="F741" s="8">
        <v>418</v>
      </c>
      <c r="G741" s="8">
        <v>9665</v>
      </c>
      <c r="H741" s="8">
        <v>8196</v>
      </c>
      <c r="I741" s="8">
        <v>3808</v>
      </c>
      <c r="J741" s="8">
        <v>3737</v>
      </c>
      <c r="K741" s="8">
        <v>3</v>
      </c>
      <c r="L741" s="8">
        <v>0</v>
      </c>
      <c r="M741" s="8">
        <v>68</v>
      </c>
      <c r="N741" s="8">
        <v>3</v>
      </c>
      <c r="O741" s="8">
        <v>38</v>
      </c>
      <c r="P741" s="8">
        <v>25</v>
      </c>
      <c r="Q741" s="45">
        <f t="shared" si="26"/>
        <v>6.5651260504201682E-3</v>
      </c>
      <c r="R741" s="45">
        <f>Table1[[#This Row],[Ballots Rejected - Late Postmark]]/Table1[[#This Row],[Ballots Rejected]]</f>
        <v>0.36764705882352944</v>
      </c>
      <c r="S741" s="8">
        <v>0</v>
      </c>
      <c r="T741" s="8">
        <v>2</v>
      </c>
      <c r="U741" s="8">
        <v>3797</v>
      </c>
      <c r="V741" s="8">
        <v>3726</v>
      </c>
      <c r="W741" s="8">
        <v>68</v>
      </c>
      <c r="X741" s="8">
        <v>8104</v>
      </c>
      <c r="Y741">
        <v>838</v>
      </c>
      <c r="Z741">
        <v>2969</v>
      </c>
      <c r="AA741" s="4">
        <v>1</v>
      </c>
      <c r="AB741" s="54">
        <f>Table1[[#This Row],[ Received by dropbox]]/Table1[[#This Row],[Ballots Returned]]</f>
        <v>0.22006302521008403</v>
      </c>
      <c r="AC741" s="54">
        <f>Table1[[#This Row],[Received by mail]]/Table1[[#This Row],[Ballots Returned]]</f>
        <v>0.77967436974789917</v>
      </c>
      <c r="AD741" s="54">
        <f>Table1[[#This Row],[ Received by Email or Fax]]/Table1[[#This Row],[Ballots Returned]]</f>
        <v>2.6260504201680671E-4</v>
      </c>
    </row>
    <row r="742" spans="1:30">
      <c r="A742" t="s">
        <v>143</v>
      </c>
      <c r="B742" s="20">
        <v>44502</v>
      </c>
      <c r="C742" s="34" t="s">
        <v>179</v>
      </c>
      <c r="D742" s="34">
        <v>2021</v>
      </c>
      <c r="E742" s="8">
        <v>44048</v>
      </c>
      <c r="F742" s="8">
        <v>3073</v>
      </c>
      <c r="G742" s="8">
        <v>42996</v>
      </c>
      <c r="H742" s="8">
        <v>45023</v>
      </c>
      <c r="I742" s="8">
        <v>17913</v>
      </c>
      <c r="J742" s="8">
        <v>17715</v>
      </c>
      <c r="K742" s="8">
        <v>34</v>
      </c>
      <c r="L742" s="8">
        <v>0</v>
      </c>
      <c r="M742" s="8">
        <v>164</v>
      </c>
      <c r="N742" s="8">
        <v>18</v>
      </c>
      <c r="O742" s="8">
        <v>42</v>
      </c>
      <c r="P742" s="8">
        <v>89</v>
      </c>
      <c r="Q742" s="45">
        <f t="shared" si="26"/>
        <v>4.9684586613074301E-3</v>
      </c>
      <c r="R742" s="45">
        <f>Table1[[#This Row],[Ballots Rejected - Late Postmark]]/Table1[[#This Row],[Ballots Rejected]]</f>
        <v>0.54268292682926833</v>
      </c>
      <c r="S742" s="8">
        <v>0</v>
      </c>
      <c r="T742" s="8">
        <v>15</v>
      </c>
      <c r="U742" s="8">
        <v>17835</v>
      </c>
      <c r="V742" s="8">
        <v>17638</v>
      </c>
      <c r="W742" s="8">
        <v>163</v>
      </c>
      <c r="X742" s="8">
        <v>44278</v>
      </c>
      <c r="Y742">
        <v>9433</v>
      </c>
      <c r="Z742">
        <v>8473</v>
      </c>
      <c r="AA742" s="4">
        <v>7</v>
      </c>
      <c r="AB742" s="54">
        <f>Table1[[#This Row],[ Received by dropbox]]/Table1[[#This Row],[Ballots Returned]]</f>
        <v>0.52660079272037064</v>
      </c>
      <c r="AC742" s="54">
        <f>Table1[[#This Row],[Received by mail]]/Table1[[#This Row],[Ballots Returned]]</f>
        <v>0.47300842963211076</v>
      </c>
      <c r="AD742" s="54">
        <f>Table1[[#This Row],[ Received by Email or Fax]]/Table1[[#This Row],[Ballots Returned]]</f>
        <v>3.9077764751856197E-4</v>
      </c>
    </row>
    <row r="743" spans="1:30">
      <c r="A743" t="s">
        <v>145</v>
      </c>
      <c r="B743" s="20">
        <v>44502</v>
      </c>
      <c r="C743" s="34" t="s">
        <v>179</v>
      </c>
      <c r="D743" s="34">
        <v>2021</v>
      </c>
      <c r="E743" s="8">
        <v>25840</v>
      </c>
      <c r="F743" s="8">
        <v>1148</v>
      </c>
      <c r="G743" s="8">
        <v>26713</v>
      </c>
      <c r="H743" s="8">
        <v>26527</v>
      </c>
      <c r="I743" s="8">
        <v>10541</v>
      </c>
      <c r="J743" s="8">
        <v>10329</v>
      </c>
      <c r="K743" s="8">
        <v>20</v>
      </c>
      <c r="L743" s="8">
        <v>15</v>
      </c>
      <c r="M743" s="8">
        <v>192</v>
      </c>
      <c r="N743" s="8">
        <v>10</v>
      </c>
      <c r="O743" s="8">
        <v>60</v>
      </c>
      <c r="P743" s="8">
        <v>106</v>
      </c>
      <c r="Q743" s="45">
        <f t="shared" si="26"/>
        <v>1.0055971919172754E-2</v>
      </c>
      <c r="R743" s="45">
        <f>Table1[[#This Row],[Ballots Rejected - Late Postmark]]/Table1[[#This Row],[Ballots Rejected]]</f>
        <v>0.55208333333333337</v>
      </c>
      <c r="S743" s="8">
        <v>0</v>
      </c>
      <c r="T743" s="8">
        <v>16</v>
      </c>
      <c r="U743" s="8">
        <v>10514</v>
      </c>
      <c r="V743" s="8">
        <v>10302</v>
      </c>
      <c r="W743" s="8">
        <v>192</v>
      </c>
      <c r="X743" s="8">
        <v>26220</v>
      </c>
      <c r="Y743">
        <v>3038</v>
      </c>
      <c r="Z743">
        <v>7499</v>
      </c>
      <c r="AA743" s="4">
        <v>4</v>
      </c>
      <c r="AB743" s="54">
        <f>Table1[[#This Row],[ Received by dropbox]]/Table1[[#This Row],[Ballots Returned]]</f>
        <v>0.28820794990987575</v>
      </c>
      <c r="AC743" s="54">
        <f>Table1[[#This Row],[Received by mail]]/Table1[[#This Row],[Ballots Returned]]</f>
        <v>0.71141257945166492</v>
      </c>
      <c r="AD743" s="54">
        <f>Table1[[#This Row],[ Received by Email or Fax]]/Table1[[#This Row],[Ballots Returned]]</f>
        <v>3.7947063845934922E-4</v>
      </c>
    </row>
    <row r="744" spans="1:30">
      <c r="A744" t="s">
        <v>147</v>
      </c>
      <c r="B744" s="20">
        <v>44502</v>
      </c>
      <c r="C744" s="34" t="s">
        <v>179</v>
      </c>
      <c r="D744" s="34">
        <v>2021</v>
      </c>
      <c r="E744" s="8">
        <v>17079</v>
      </c>
      <c r="F744" s="8">
        <v>936</v>
      </c>
      <c r="G744" s="8">
        <v>18164</v>
      </c>
      <c r="H744" s="8">
        <v>17322</v>
      </c>
      <c r="I744" s="8">
        <v>7824</v>
      </c>
      <c r="J744" s="8">
        <v>7723</v>
      </c>
      <c r="K744" s="8">
        <v>0</v>
      </c>
      <c r="L744" s="8">
        <v>0</v>
      </c>
      <c r="M744" s="8">
        <v>101</v>
      </c>
      <c r="N744" s="8">
        <v>21</v>
      </c>
      <c r="O744" s="8">
        <v>21</v>
      </c>
      <c r="P744" s="8">
        <v>59</v>
      </c>
      <c r="Q744" s="45">
        <f t="shared" si="26"/>
        <v>7.5408997955010229E-3</v>
      </c>
      <c r="R744" s="45">
        <f>Table1[[#This Row],[Ballots Rejected - Late Postmark]]/Table1[[#This Row],[Ballots Rejected]]</f>
        <v>0.58415841584158412</v>
      </c>
      <c r="S744" s="8">
        <v>0</v>
      </c>
      <c r="T744" s="8">
        <v>0</v>
      </c>
      <c r="U744" s="8">
        <v>7803</v>
      </c>
      <c r="V744" s="8">
        <v>7702</v>
      </c>
      <c r="W744" s="8">
        <v>101</v>
      </c>
      <c r="X744" s="8">
        <v>17113</v>
      </c>
      <c r="Y744">
        <v>3190</v>
      </c>
      <c r="Z744">
        <v>4629</v>
      </c>
      <c r="AA744" s="4">
        <v>5</v>
      </c>
      <c r="AB744" s="54">
        <f>Table1[[#This Row],[ Received by dropbox]]/Table1[[#This Row],[Ballots Returned]]</f>
        <v>0.40771983640081799</v>
      </c>
      <c r="AC744" s="54">
        <f>Table1[[#This Row],[Received by mail]]/Table1[[#This Row],[Ballots Returned]]</f>
        <v>0.59164110429447858</v>
      </c>
      <c r="AD744" s="54">
        <f>Table1[[#This Row],[ Received by Email or Fax]]/Table1[[#This Row],[Ballots Returned]]</f>
        <v>6.3905930470347652E-4</v>
      </c>
    </row>
    <row r="745" spans="1:30">
      <c r="A745" t="s">
        <v>149</v>
      </c>
      <c r="B745" s="20">
        <v>44502</v>
      </c>
      <c r="C745" s="34" t="s">
        <v>179</v>
      </c>
      <c r="D745" s="34">
        <v>2021</v>
      </c>
      <c r="E745" s="8">
        <v>10626</v>
      </c>
      <c r="F745" s="8">
        <v>447</v>
      </c>
      <c r="G745" s="8">
        <v>12200</v>
      </c>
      <c r="H745" s="8">
        <v>10746</v>
      </c>
      <c r="I745" s="8">
        <v>4243</v>
      </c>
      <c r="J745" s="8">
        <v>4173</v>
      </c>
      <c r="K745" s="8">
        <v>1</v>
      </c>
      <c r="L745" s="8">
        <v>0</v>
      </c>
      <c r="M745" s="8">
        <v>69</v>
      </c>
      <c r="N745" s="8">
        <v>11</v>
      </c>
      <c r="O745" s="8">
        <v>17</v>
      </c>
      <c r="P745" s="8">
        <v>41</v>
      </c>
      <c r="Q745" s="45">
        <f t="shared" si="26"/>
        <v>9.6629743106292718E-3</v>
      </c>
      <c r="R745" s="45">
        <f>Table1[[#This Row],[Ballots Rejected - Late Postmark]]/Table1[[#This Row],[Ballots Rejected]]</f>
        <v>0.59420289855072461</v>
      </c>
      <c r="S745" s="8">
        <v>0</v>
      </c>
      <c r="T745" s="8">
        <v>0</v>
      </c>
      <c r="U745" s="8">
        <v>4224</v>
      </c>
      <c r="V745" s="8">
        <v>4154</v>
      </c>
      <c r="W745" s="8">
        <v>69</v>
      </c>
      <c r="X745" s="8">
        <v>10605</v>
      </c>
      <c r="Y745">
        <v>1692</v>
      </c>
      <c r="Z745">
        <v>2550</v>
      </c>
      <c r="AA745" s="4">
        <v>1</v>
      </c>
      <c r="AB745" s="54">
        <f>Table1[[#This Row],[ Received by dropbox]]/Table1[[#This Row],[Ballots Returned]]</f>
        <v>0.39877445203865192</v>
      </c>
      <c r="AC745" s="54">
        <f>Table1[[#This Row],[Received by mail]]/Table1[[#This Row],[Ballots Returned]]</f>
        <v>0.60098986566108881</v>
      </c>
      <c r="AD745" s="54">
        <f>Table1[[#This Row],[ Received by Email or Fax]]/Table1[[#This Row],[Ballots Returned]]</f>
        <v>2.3568230025925054E-4</v>
      </c>
    </row>
    <row r="746" spans="1:30">
      <c r="A746" t="s">
        <v>151</v>
      </c>
      <c r="B746" s="20">
        <v>44502</v>
      </c>
      <c r="C746" s="34" t="s">
        <v>179</v>
      </c>
      <c r="D746" s="34">
        <v>2021</v>
      </c>
      <c r="E746" s="8">
        <v>554363</v>
      </c>
      <c r="F746" s="8">
        <v>52168</v>
      </c>
      <c r="G746" s="8">
        <v>504216</v>
      </c>
      <c r="H746" s="8">
        <v>569372</v>
      </c>
      <c r="I746" s="8">
        <v>181282</v>
      </c>
      <c r="J746" s="8">
        <v>179084</v>
      </c>
      <c r="K746" s="8">
        <v>293</v>
      </c>
      <c r="L746" s="8">
        <v>0</v>
      </c>
      <c r="M746" s="8">
        <v>1905</v>
      </c>
      <c r="N746" s="8">
        <v>180</v>
      </c>
      <c r="O746" s="8">
        <v>509</v>
      </c>
      <c r="P746" s="8">
        <v>1071</v>
      </c>
      <c r="Q746" s="45">
        <f t="shared" si="26"/>
        <v>5.9079224633444023E-3</v>
      </c>
      <c r="R746" s="45">
        <f>Table1[[#This Row],[Ballots Rejected - Late Postmark]]/Table1[[#This Row],[Ballots Rejected]]</f>
        <v>0.5622047244094488</v>
      </c>
      <c r="S746" s="8">
        <v>0</v>
      </c>
      <c r="T746" s="8">
        <v>145</v>
      </c>
      <c r="U746" s="8">
        <v>179339</v>
      </c>
      <c r="V746" s="8">
        <v>177158</v>
      </c>
      <c r="W746" s="8">
        <v>1888</v>
      </c>
      <c r="X746" s="8">
        <v>548660</v>
      </c>
      <c r="Y746">
        <v>111594</v>
      </c>
      <c r="Z746">
        <v>69224</v>
      </c>
      <c r="AA746" s="4">
        <v>464</v>
      </c>
      <c r="AB746" s="54">
        <f>Table1[[#This Row],[ Received by dropbox]]/Table1[[#This Row],[Ballots Returned]]</f>
        <v>0.61558235235710113</v>
      </c>
      <c r="AC746" s="54">
        <f>Table1[[#This Row],[Received by mail]]/Table1[[#This Row],[Ballots Returned]]</f>
        <v>0.38185809953553029</v>
      </c>
      <c r="AD746" s="54">
        <f>Table1[[#This Row],[ Received by Email or Fax]]/Table1[[#This Row],[Ballots Returned]]</f>
        <v>2.5595481073686301E-3</v>
      </c>
    </row>
    <row r="747" spans="1:30">
      <c r="A747" t="s">
        <v>153</v>
      </c>
      <c r="B747" s="20">
        <v>44502</v>
      </c>
      <c r="C747" s="34" t="s">
        <v>179</v>
      </c>
      <c r="D747" s="34">
        <v>2021</v>
      </c>
      <c r="E747" s="8">
        <v>14563</v>
      </c>
      <c r="F747" s="8">
        <v>796</v>
      </c>
      <c r="G747" s="8">
        <v>15788</v>
      </c>
      <c r="H747" s="8">
        <v>14825</v>
      </c>
      <c r="I747" s="8">
        <v>8485</v>
      </c>
      <c r="J747" s="8">
        <v>8349</v>
      </c>
      <c r="K747" s="8">
        <v>0</v>
      </c>
      <c r="L747" s="8">
        <v>0</v>
      </c>
      <c r="M747" s="8">
        <v>136</v>
      </c>
      <c r="N747" s="8">
        <v>10</v>
      </c>
      <c r="O747" s="8">
        <v>22</v>
      </c>
      <c r="P747" s="8">
        <v>104</v>
      </c>
      <c r="Q747" s="45">
        <f t="shared" si="26"/>
        <v>1.2256923983500295E-2</v>
      </c>
      <c r="R747" s="45">
        <f>Table1[[#This Row],[Ballots Rejected - Late Postmark]]/Table1[[#This Row],[Ballots Rejected]]</f>
        <v>0.76470588235294112</v>
      </c>
      <c r="S747" s="8">
        <v>0</v>
      </c>
      <c r="T747" s="8">
        <v>0</v>
      </c>
      <c r="U747" s="8">
        <v>8452</v>
      </c>
      <c r="V747" s="8">
        <v>8316</v>
      </c>
      <c r="W747" s="8">
        <v>136</v>
      </c>
      <c r="X747" s="8">
        <v>14471</v>
      </c>
      <c r="Y747">
        <v>5238</v>
      </c>
      <c r="Z747">
        <v>3224</v>
      </c>
      <c r="AA747" s="4">
        <v>23</v>
      </c>
      <c r="AB747" s="54">
        <f>Table1[[#This Row],[ Received by dropbox]]/Table1[[#This Row],[Ballots Returned]]</f>
        <v>0.61732469063052442</v>
      </c>
      <c r="AC747" s="54">
        <f>Table1[[#This Row],[Received by mail]]/Table1[[#This Row],[Ballots Returned]]</f>
        <v>0.37996464348850911</v>
      </c>
      <c r="AD747" s="54">
        <f>Table1[[#This Row],[ Received by Email or Fax]]/Table1[[#This Row],[Ballots Returned]]</f>
        <v>2.7106658809664115E-3</v>
      </c>
    </row>
    <row r="748" spans="1:30">
      <c r="A748" t="s">
        <v>155</v>
      </c>
      <c r="B748" s="20">
        <v>44502</v>
      </c>
      <c r="C748" s="34" t="s">
        <v>179</v>
      </c>
      <c r="D748" s="34">
        <v>2021</v>
      </c>
      <c r="E748" s="8">
        <v>85143</v>
      </c>
      <c r="F748" s="8">
        <v>5153</v>
      </c>
      <c r="G748" s="8">
        <v>82011</v>
      </c>
      <c r="H748" s="8">
        <v>87208</v>
      </c>
      <c r="I748" s="8">
        <v>36003</v>
      </c>
      <c r="J748" s="8">
        <v>35493</v>
      </c>
      <c r="K748" s="8">
        <v>0</v>
      </c>
      <c r="L748" s="8">
        <v>0</v>
      </c>
      <c r="M748" s="8">
        <v>510</v>
      </c>
      <c r="N748" s="8">
        <v>101</v>
      </c>
      <c r="O748" s="8">
        <v>236</v>
      </c>
      <c r="P748" s="8">
        <v>170</v>
      </c>
      <c r="Q748" s="45">
        <f t="shared" si="26"/>
        <v>4.7218287364941807E-3</v>
      </c>
      <c r="R748" s="45">
        <f>Table1[[#This Row],[Ballots Rejected - Late Postmark]]/Table1[[#This Row],[Ballots Rejected]]</f>
        <v>0.33333333333333331</v>
      </c>
      <c r="S748" s="8">
        <v>0</v>
      </c>
      <c r="T748" s="8">
        <v>3</v>
      </c>
      <c r="U748" s="8">
        <v>35786</v>
      </c>
      <c r="V748" s="8">
        <v>35277</v>
      </c>
      <c r="W748" s="8">
        <v>509</v>
      </c>
      <c r="X748" s="8">
        <v>85485</v>
      </c>
      <c r="Y748">
        <v>23379</v>
      </c>
      <c r="Z748">
        <v>12595</v>
      </c>
      <c r="AA748" s="4">
        <v>29</v>
      </c>
      <c r="AB748" s="54">
        <f>Table1[[#This Row],[ Received by dropbox]]/Table1[[#This Row],[Ballots Returned]]</f>
        <v>0.64936255312057334</v>
      </c>
      <c r="AC748" s="54">
        <f>Table1[[#This Row],[Received by mail]]/Table1[[#This Row],[Ballots Returned]]</f>
        <v>0.3498319584479071</v>
      </c>
      <c r="AD748" s="54">
        <f>Table1[[#This Row],[ Received by Email or Fax]]/Table1[[#This Row],[Ballots Returned]]</f>
        <v>8.0548843151959559E-4</v>
      </c>
    </row>
    <row r="749" spans="1:30">
      <c r="A749" t="s">
        <v>157</v>
      </c>
      <c r="B749" s="20">
        <v>44502</v>
      </c>
      <c r="C749" s="34" t="s">
        <v>179</v>
      </c>
      <c r="D749" s="34">
        <v>2021</v>
      </c>
      <c r="E749" s="8">
        <v>9292</v>
      </c>
      <c r="F749" s="8">
        <v>142</v>
      </c>
      <c r="G749" s="8">
        <v>11171</v>
      </c>
      <c r="H749" s="8">
        <v>9389</v>
      </c>
      <c r="I749" s="8">
        <v>3524</v>
      </c>
      <c r="J749" s="8">
        <v>3473</v>
      </c>
      <c r="K749" s="8">
        <v>7</v>
      </c>
      <c r="L749" s="8">
        <v>0</v>
      </c>
      <c r="M749" s="8">
        <v>44</v>
      </c>
      <c r="N749" s="8">
        <v>3</v>
      </c>
      <c r="O749" s="8">
        <v>8</v>
      </c>
      <c r="P749" s="8">
        <v>28</v>
      </c>
      <c r="Q749" s="45">
        <f t="shared" si="26"/>
        <v>7.9455164585698068E-3</v>
      </c>
      <c r="R749" s="45">
        <f>Table1[[#This Row],[Ballots Rejected - Late Postmark]]/Table1[[#This Row],[Ballots Rejected]]</f>
        <v>0.63636363636363635</v>
      </c>
      <c r="S749" s="8">
        <v>0</v>
      </c>
      <c r="T749" s="8">
        <v>5</v>
      </c>
      <c r="U749" s="8">
        <v>3512</v>
      </c>
      <c r="V749" s="8">
        <v>3461</v>
      </c>
      <c r="W749" s="8">
        <v>44</v>
      </c>
      <c r="X749" s="8">
        <v>9245</v>
      </c>
      <c r="Y749">
        <v>2320</v>
      </c>
      <c r="Z749">
        <v>1199</v>
      </c>
      <c r="AA749" s="4">
        <v>5</v>
      </c>
      <c r="AB749" s="54">
        <f>Table1[[#This Row],[ Received by dropbox]]/Table1[[#This Row],[Ballots Returned]]</f>
        <v>0.65834279228149828</v>
      </c>
      <c r="AC749" s="54">
        <f>Table1[[#This Row],[Received by mail]]/Table1[[#This Row],[Ballots Returned]]</f>
        <v>0.34023836549375708</v>
      </c>
      <c r="AD749" s="54">
        <f>Table1[[#This Row],[ Received by Email or Fax]]/Table1[[#This Row],[Ballots Returned]]</f>
        <v>1.4188422247446084E-3</v>
      </c>
    </row>
    <row r="750" spans="1:30">
      <c r="A750" t="s">
        <v>159</v>
      </c>
      <c r="B750" s="20">
        <v>44502</v>
      </c>
      <c r="C750" s="34" t="s">
        <v>179</v>
      </c>
      <c r="D750" s="34">
        <v>2021</v>
      </c>
      <c r="E750" s="8">
        <v>507627</v>
      </c>
      <c r="F750" s="8">
        <v>39142</v>
      </c>
      <c r="G750" s="8">
        <v>470506</v>
      </c>
      <c r="H750" s="8">
        <v>518330</v>
      </c>
      <c r="I750" s="8">
        <v>185336</v>
      </c>
      <c r="J750" s="8">
        <v>182331</v>
      </c>
      <c r="K750" s="8">
        <v>0</v>
      </c>
      <c r="L750" s="8">
        <v>0</v>
      </c>
      <c r="M750" s="8">
        <v>3005</v>
      </c>
      <c r="N750" s="8">
        <v>144</v>
      </c>
      <c r="O750" s="8">
        <v>1242</v>
      </c>
      <c r="P750" s="8">
        <v>1556</v>
      </c>
      <c r="Q750" s="45">
        <f t="shared" si="26"/>
        <v>8.3955626537747657E-3</v>
      </c>
      <c r="R750" s="45">
        <f>Table1[[#This Row],[Ballots Rejected - Late Postmark]]/Table1[[#This Row],[Ballots Rejected]]</f>
        <v>0.5178036605657238</v>
      </c>
      <c r="S750" s="8">
        <v>0</v>
      </c>
      <c r="T750" s="8">
        <v>63</v>
      </c>
      <c r="U750" s="8">
        <v>184804</v>
      </c>
      <c r="V750" s="8">
        <v>181819</v>
      </c>
      <c r="W750" s="8">
        <v>2985</v>
      </c>
      <c r="X750" s="8">
        <v>510311</v>
      </c>
      <c r="Y750">
        <v>105924</v>
      </c>
      <c r="Z750">
        <v>79308</v>
      </c>
      <c r="AA750" s="4">
        <v>104</v>
      </c>
      <c r="AB750" s="54">
        <f>Table1[[#This Row],[ Received by dropbox]]/Table1[[#This Row],[Ballots Returned]]</f>
        <v>0.5715241507316442</v>
      </c>
      <c r="AC750" s="54">
        <f>Table1[[#This Row],[Received by mail]]/Table1[[#This Row],[Ballots Returned]]</f>
        <v>0.42791470626321926</v>
      </c>
      <c r="AD750" s="54">
        <f>Table1[[#This Row],[ Received by Email or Fax]]/Table1[[#This Row],[Ballots Returned]]</f>
        <v>5.6114300513661678E-4</v>
      </c>
    </row>
    <row r="751" spans="1:30">
      <c r="A751" t="s">
        <v>161</v>
      </c>
      <c r="B751" s="20">
        <v>44502</v>
      </c>
      <c r="C751" s="34" t="s">
        <v>179</v>
      </c>
      <c r="D751" s="34">
        <v>2021</v>
      </c>
      <c r="E751" s="8">
        <v>355326</v>
      </c>
      <c r="F751" s="8">
        <v>24586</v>
      </c>
      <c r="G751" s="8">
        <v>332761</v>
      </c>
      <c r="H751" s="8">
        <v>359754</v>
      </c>
      <c r="I751" s="8">
        <v>132303</v>
      </c>
      <c r="J751" s="8">
        <v>131002</v>
      </c>
      <c r="K751" s="8">
        <v>0</v>
      </c>
      <c r="L751" s="8">
        <v>0</v>
      </c>
      <c r="M751" s="8">
        <v>1301</v>
      </c>
      <c r="N751" s="8">
        <v>93</v>
      </c>
      <c r="O751" s="8">
        <v>309</v>
      </c>
      <c r="P751" s="8">
        <v>898</v>
      </c>
      <c r="Q751" s="45">
        <f t="shared" si="26"/>
        <v>6.7874500200297803E-3</v>
      </c>
      <c r="R751" s="45">
        <f>Table1[[#This Row],[Ballots Rejected - Late Postmark]]/Table1[[#This Row],[Ballots Rejected]]</f>
        <v>0.69023827824750195</v>
      </c>
      <c r="S751" s="8">
        <v>0</v>
      </c>
      <c r="T751" s="8">
        <v>1</v>
      </c>
      <c r="U751" s="8">
        <v>131310</v>
      </c>
      <c r="V751" s="8">
        <v>130015</v>
      </c>
      <c r="W751" s="8">
        <v>1295</v>
      </c>
      <c r="X751" s="8">
        <v>351739</v>
      </c>
      <c r="Y751">
        <v>53833</v>
      </c>
      <c r="Z751">
        <v>78427</v>
      </c>
      <c r="AA751" s="4">
        <v>43</v>
      </c>
      <c r="AB751" s="54">
        <f>Table1[[#This Row],[ Received by dropbox]]/Table1[[#This Row],[Ballots Returned]]</f>
        <v>0.40689175604483646</v>
      </c>
      <c r="AC751" s="54">
        <f>Table1[[#This Row],[Received by mail]]/Table1[[#This Row],[Ballots Returned]]</f>
        <v>0.59278323242859199</v>
      </c>
      <c r="AD751" s="54">
        <f>Table1[[#This Row],[ Received by Email or Fax]]/Table1[[#This Row],[Ballots Returned]]</f>
        <v>3.2501152657158191E-4</v>
      </c>
    </row>
    <row r="752" spans="1:30">
      <c r="A752" t="s">
        <v>163</v>
      </c>
      <c r="B752" s="20">
        <v>44502</v>
      </c>
      <c r="C752" s="34" t="s">
        <v>179</v>
      </c>
      <c r="D752" s="34">
        <v>2021</v>
      </c>
      <c r="E752" s="8">
        <v>34018</v>
      </c>
      <c r="F752" s="8">
        <v>2115</v>
      </c>
      <c r="G752" s="8">
        <v>33924</v>
      </c>
      <c r="H752" s="8">
        <v>34747</v>
      </c>
      <c r="I752" s="8">
        <v>15594</v>
      </c>
      <c r="J752" s="8">
        <v>15357</v>
      </c>
      <c r="K752" s="8">
        <v>1</v>
      </c>
      <c r="L752" s="8">
        <v>1</v>
      </c>
      <c r="M752" s="8">
        <v>236</v>
      </c>
      <c r="N752" s="8">
        <v>26</v>
      </c>
      <c r="O752" s="8">
        <v>80</v>
      </c>
      <c r="P752" s="8">
        <v>127</v>
      </c>
      <c r="Q752" s="45">
        <f t="shared" si="26"/>
        <v>8.1441580094908303E-3</v>
      </c>
      <c r="R752" s="45">
        <f>Table1[[#This Row],[Ballots Rejected - Late Postmark]]/Table1[[#This Row],[Ballots Rejected]]</f>
        <v>0.53813559322033899</v>
      </c>
      <c r="S752" s="8">
        <v>0</v>
      </c>
      <c r="T752" s="8">
        <v>3</v>
      </c>
      <c r="U752" s="8">
        <v>15530</v>
      </c>
      <c r="V752" s="8">
        <v>15296</v>
      </c>
      <c r="W752" s="8">
        <v>233</v>
      </c>
      <c r="X752" s="8">
        <v>34311</v>
      </c>
      <c r="Y752">
        <v>3784</v>
      </c>
      <c r="Z752">
        <v>11807</v>
      </c>
      <c r="AA752" s="4">
        <v>3</v>
      </c>
      <c r="AB752" s="54">
        <f>Table1[[#This Row],[ Received by dropbox]]/Table1[[#This Row],[Ballots Returned]]</f>
        <v>0.24265743234577403</v>
      </c>
      <c r="AC752" s="54">
        <f>Table1[[#This Row],[Received by mail]]/Table1[[#This Row],[Ballots Returned]]</f>
        <v>0.75715018596896244</v>
      </c>
      <c r="AD752" s="54">
        <f>Table1[[#This Row],[ Received by Email or Fax]]/Table1[[#This Row],[Ballots Returned]]</f>
        <v>1.9238168526356292E-4</v>
      </c>
    </row>
    <row r="753" spans="1:30">
      <c r="A753" t="s">
        <v>166</v>
      </c>
      <c r="B753" s="20">
        <v>44502</v>
      </c>
      <c r="C753" s="34" t="s">
        <v>179</v>
      </c>
      <c r="D753" s="34">
        <v>2021</v>
      </c>
      <c r="E753" s="8">
        <v>195618</v>
      </c>
      <c r="F753" s="8">
        <v>18472</v>
      </c>
      <c r="G753" s="8">
        <v>179167</v>
      </c>
      <c r="H753" s="8">
        <v>202512</v>
      </c>
      <c r="I753" s="8">
        <v>75387</v>
      </c>
      <c r="J753" s="8">
        <v>74731</v>
      </c>
      <c r="K753" s="8">
        <v>11</v>
      </c>
      <c r="L753" s="8">
        <v>11</v>
      </c>
      <c r="M753" s="8">
        <v>645</v>
      </c>
      <c r="N753" s="8">
        <v>88</v>
      </c>
      <c r="O753" s="8">
        <v>168</v>
      </c>
      <c r="P753" s="8">
        <v>342</v>
      </c>
      <c r="Q753" s="45">
        <f t="shared" si="26"/>
        <v>4.5365911894623741E-3</v>
      </c>
      <c r="R753" s="45">
        <f>Table1[[#This Row],[Ballots Rejected - Late Postmark]]/Table1[[#This Row],[Ballots Rejected]]</f>
        <v>0.53023255813953485</v>
      </c>
      <c r="S753" s="8">
        <v>0</v>
      </c>
      <c r="T753" s="8">
        <v>47</v>
      </c>
      <c r="U753" s="8">
        <v>74294</v>
      </c>
      <c r="V753" s="8">
        <v>73654</v>
      </c>
      <c r="W753" s="8">
        <v>629</v>
      </c>
      <c r="X753" s="8">
        <v>192540</v>
      </c>
      <c r="Y753">
        <v>49441</v>
      </c>
      <c r="Z753">
        <v>25889</v>
      </c>
      <c r="AA753" s="4">
        <v>57</v>
      </c>
      <c r="AB753" s="54">
        <f>Table1[[#This Row],[ Received by dropbox]]/Table1[[#This Row],[Ballots Returned]]</f>
        <v>0.65582925438072881</v>
      </c>
      <c r="AC753" s="54">
        <f>Table1[[#This Row],[Received by mail]]/Table1[[#This Row],[Ballots Returned]]</f>
        <v>0.34341464708769415</v>
      </c>
      <c r="AD753" s="54">
        <f>Table1[[#This Row],[ Received by Email or Fax]]/Table1[[#This Row],[Ballots Returned]]</f>
        <v>7.5609853157706239E-4</v>
      </c>
    </row>
    <row r="754" spans="1:30">
      <c r="A754" t="s">
        <v>168</v>
      </c>
      <c r="B754" s="20">
        <v>44502</v>
      </c>
      <c r="C754" s="34" t="s">
        <v>179</v>
      </c>
      <c r="D754" s="34">
        <v>2021</v>
      </c>
      <c r="E754" s="8">
        <v>3547</v>
      </c>
      <c r="F754" s="8">
        <v>158</v>
      </c>
      <c r="G754" s="8">
        <v>5410</v>
      </c>
      <c r="H754" s="8">
        <v>3593</v>
      </c>
      <c r="I754" s="8">
        <v>1888</v>
      </c>
      <c r="J754" s="8">
        <v>1859</v>
      </c>
      <c r="K754" s="8">
        <v>0</v>
      </c>
      <c r="L754" s="8">
        <v>0</v>
      </c>
      <c r="M754" s="8">
        <v>29</v>
      </c>
      <c r="N754" s="8">
        <v>1</v>
      </c>
      <c r="O754" s="8">
        <v>21</v>
      </c>
      <c r="P754" s="8">
        <v>7</v>
      </c>
      <c r="Q754" s="45">
        <f t="shared" si="26"/>
        <v>3.7076271186440679E-3</v>
      </c>
      <c r="R754" s="45">
        <f>Table1[[#This Row],[Ballots Rejected - Late Postmark]]/Table1[[#This Row],[Ballots Rejected]]</f>
        <v>0.2413793103448276</v>
      </c>
      <c r="S754" s="8">
        <v>0</v>
      </c>
      <c r="T754" s="8">
        <v>0</v>
      </c>
      <c r="U754" s="8">
        <v>1881</v>
      </c>
      <c r="V754" s="8">
        <v>1852</v>
      </c>
      <c r="W754" s="8">
        <v>29</v>
      </c>
      <c r="X754" s="8">
        <v>3553</v>
      </c>
      <c r="Y754">
        <v>958</v>
      </c>
      <c r="Z754">
        <v>930</v>
      </c>
      <c r="AA754" s="4">
        <v>0</v>
      </c>
      <c r="AB754" s="54">
        <f>Table1[[#This Row],[ Received by dropbox]]/Table1[[#This Row],[Ballots Returned]]</f>
        <v>0.50741525423728817</v>
      </c>
      <c r="AC754" s="54">
        <f>Table1[[#This Row],[Received by mail]]/Table1[[#This Row],[Ballots Returned]]</f>
        <v>0.49258474576271188</v>
      </c>
      <c r="AD754" s="54">
        <f>Table1[[#This Row],[ Received by Email or Fax]]/Table1[[#This Row],[Ballots Returned]]</f>
        <v>0</v>
      </c>
    </row>
    <row r="755" spans="1:30">
      <c r="A755" t="s">
        <v>170</v>
      </c>
      <c r="B755" s="20">
        <v>44502</v>
      </c>
      <c r="C755" s="34" t="s">
        <v>179</v>
      </c>
      <c r="D755" s="34">
        <v>2021</v>
      </c>
      <c r="E755" s="8">
        <v>37339</v>
      </c>
      <c r="F755" s="8">
        <v>2672</v>
      </c>
      <c r="G755" s="8">
        <v>36688</v>
      </c>
      <c r="H755" s="8">
        <v>37987</v>
      </c>
      <c r="I755" s="8">
        <v>16917</v>
      </c>
      <c r="J755" s="8">
        <v>16606</v>
      </c>
      <c r="K755" s="8">
        <v>18</v>
      </c>
      <c r="L755" s="8">
        <v>18</v>
      </c>
      <c r="M755" s="8">
        <v>293</v>
      </c>
      <c r="N755" s="8">
        <v>39</v>
      </c>
      <c r="O755" s="8">
        <v>37</v>
      </c>
      <c r="P755" s="8">
        <v>210</v>
      </c>
      <c r="Q755" s="45">
        <f t="shared" si="26"/>
        <v>1.241354850150736E-2</v>
      </c>
      <c r="R755" s="45">
        <f>Table1[[#This Row],[Ballots Rejected - Late Postmark]]/Table1[[#This Row],[Ballots Rejected]]</f>
        <v>0.71672354948805461</v>
      </c>
      <c r="S755" s="8">
        <v>0</v>
      </c>
      <c r="T755" s="8">
        <v>7</v>
      </c>
      <c r="U755" s="8">
        <v>16855</v>
      </c>
      <c r="V755" s="8">
        <v>16544</v>
      </c>
      <c r="W755" s="8">
        <v>293</v>
      </c>
      <c r="X755" s="8">
        <v>37319</v>
      </c>
      <c r="Y755">
        <v>10540</v>
      </c>
      <c r="Z755">
        <v>6366</v>
      </c>
      <c r="AA755" s="4">
        <v>11</v>
      </c>
      <c r="AB755" s="54">
        <f>Table1[[#This Row],[ Received by dropbox]]/Table1[[#This Row],[Ballots Returned]]</f>
        <v>0.62304191050422653</v>
      </c>
      <c r="AC755" s="54">
        <f>Table1[[#This Row],[Received by mail]]/Table1[[#This Row],[Ballots Returned]]</f>
        <v>0.37630785600283739</v>
      </c>
      <c r="AD755" s="54">
        <f>Table1[[#This Row],[ Received by Email or Fax]]/Table1[[#This Row],[Ballots Returned]]</f>
        <v>6.5023349293609977E-4</v>
      </c>
    </row>
    <row r="756" spans="1:30">
      <c r="A756" t="s">
        <v>172</v>
      </c>
      <c r="B756" s="20">
        <v>44502</v>
      </c>
      <c r="C756" s="34" t="s">
        <v>179</v>
      </c>
      <c r="D756" s="34">
        <v>2021</v>
      </c>
      <c r="E756" s="8">
        <v>157062</v>
      </c>
      <c r="F756" s="8">
        <v>10735</v>
      </c>
      <c r="G756" s="8">
        <v>148348</v>
      </c>
      <c r="H756" s="8">
        <v>163962</v>
      </c>
      <c r="I756" s="8">
        <v>77594</v>
      </c>
      <c r="J756" s="8">
        <v>76876</v>
      </c>
      <c r="K756" s="8">
        <v>0</v>
      </c>
      <c r="L756" s="8">
        <v>0</v>
      </c>
      <c r="M756" s="8">
        <v>718</v>
      </c>
      <c r="N756" s="8">
        <v>65</v>
      </c>
      <c r="O756" s="8">
        <v>277</v>
      </c>
      <c r="P756" s="8">
        <v>365</v>
      </c>
      <c r="Q756" s="45">
        <f t="shared" si="26"/>
        <v>4.7039719565945817E-3</v>
      </c>
      <c r="R756" s="45">
        <f>Table1[[#This Row],[Ballots Rejected - Late Postmark]]/Table1[[#This Row],[Ballots Rejected]]</f>
        <v>0.50835654596100277</v>
      </c>
      <c r="S756" s="8">
        <v>0</v>
      </c>
      <c r="T756" s="8">
        <v>11</v>
      </c>
      <c r="U756" s="8">
        <v>77412</v>
      </c>
      <c r="V756" s="8">
        <v>76695</v>
      </c>
      <c r="W756" s="8">
        <v>717</v>
      </c>
      <c r="X756" s="8">
        <v>160931</v>
      </c>
      <c r="Y756">
        <v>54476</v>
      </c>
      <c r="Z756">
        <v>22997</v>
      </c>
      <c r="AA756" s="4">
        <v>121</v>
      </c>
      <c r="AB756" s="54">
        <f>Table1[[#This Row],[ Received by dropbox]]/Table1[[#This Row],[Ballots Returned]]</f>
        <v>0.70206459262314092</v>
      </c>
      <c r="AC756" s="54">
        <f>Table1[[#This Row],[Received by mail]]/Table1[[#This Row],[Ballots Returned]]</f>
        <v>0.29637600845426193</v>
      </c>
      <c r="AD756" s="54">
        <f>Table1[[#This Row],[ Received by Email or Fax]]/Table1[[#This Row],[Ballots Returned]]</f>
        <v>1.5593989225971081E-3</v>
      </c>
    </row>
    <row r="757" spans="1:30">
      <c r="A757" t="s">
        <v>174</v>
      </c>
      <c r="B757" s="20">
        <v>44502</v>
      </c>
      <c r="C757" s="34" t="s">
        <v>179</v>
      </c>
      <c r="D757" s="34">
        <v>2021</v>
      </c>
      <c r="E757" s="8">
        <v>23826</v>
      </c>
      <c r="F757" s="8">
        <v>4284</v>
      </c>
      <c r="G757" s="8">
        <v>21563</v>
      </c>
      <c r="H757" s="8">
        <v>24175</v>
      </c>
      <c r="I757" s="8">
        <v>10332</v>
      </c>
      <c r="J757" s="8">
        <v>10213</v>
      </c>
      <c r="K757" s="8">
        <v>0</v>
      </c>
      <c r="L757" s="8">
        <v>0</v>
      </c>
      <c r="M757" s="8">
        <v>119</v>
      </c>
      <c r="N757" s="8">
        <v>8</v>
      </c>
      <c r="O757" s="8">
        <v>28</v>
      </c>
      <c r="P757" s="8">
        <v>76</v>
      </c>
      <c r="Q757" s="45">
        <f t="shared" si="26"/>
        <v>7.3557878435927216E-3</v>
      </c>
      <c r="R757" s="45">
        <f>Table1[[#This Row],[Ballots Rejected - Late Postmark]]/Table1[[#This Row],[Ballots Rejected]]</f>
        <v>0.6386554621848739</v>
      </c>
      <c r="S757" s="8">
        <v>0</v>
      </c>
      <c r="T757" s="8">
        <v>7</v>
      </c>
      <c r="U757" s="8">
        <v>10294</v>
      </c>
      <c r="V757" s="8">
        <v>10175</v>
      </c>
      <c r="W757" s="8">
        <v>119</v>
      </c>
      <c r="X757" s="8">
        <v>23755</v>
      </c>
      <c r="Y757">
        <v>4497</v>
      </c>
      <c r="Z757">
        <v>5829</v>
      </c>
      <c r="AA757" s="4">
        <v>6</v>
      </c>
      <c r="AB757" s="54">
        <f>Table1[[#This Row],[ Received by dropbox]]/Table1[[#This Row],[Ballots Returned]]</f>
        <v>0.43524970963995352</v>
      </c>
      <c r="AC757" s="54">
        <f>Table1[[#This Row],[Received by mail]]/Table1[[#This Row],[Ballots Returned]]</f>
        <v>0.56416957026713122</v>
      </c>
      <c r="AD757" s="54">
        <f>Table1[[#This Row],[ Received by Email or Fax]]/Table1[[#This Row],[Ballots Returned]]</f>
        <v>5.8072009291521487E-4</v>
      </c>
    </row>
    <row r="758" spans="1:30">
      <c r="A758" t="s">
        <v>176</v>
      </c>
      <c r="B758" s="20">
        <v>44502</v>
      </c>
      <c r="C758" s="34" t="s">
        <v>179</v>
      </c>
      <c r="D758" s="34">
        <v>2021</v>
      </c>
      <c r="E758" s="8">
        <v>127349</v>
      </c>
      <c r="F758" s="8">
        <v>6675</v>
      </c>
      <c r="G758" s="8">
        <v>122695</v>
      </c>
      <c r="H758" s="8">
        <v>128368</v>
      </c>
      <c r="I758" s="8">
        <v>41266</v>
      </c>
      <c r="J758" s="8">
        <v>40843</v>
      </c>
      <c r="K758" s="8">
        <v>0</v>
      </c>
      <c r="L758" s="8">
        <v>0</v>
      </c>
      <c r="M758" s="8">
        <v>423</v>
      </c>
      <c r="N758" s="8">
        <v>39</v>
      </c>
      <c r="O758" s="8">
        <v>20</v>
      </c>
      <c r="P758" s="8">
        <v>354</v>
      </c>
      <c r="Q758" s="45">
        <f t="shared" si="26"/>
        <v>8.5784907672175649E-3</v>
      </c>
      <c r="R758" s="45">
        <f>Table1[[#This Row],[Ballots Rejected - Late Postmark]]/Table1[[#This Row],[Ballots Rejected]]</f>
        <v>0.83687943262411346</v>
      </c>
      <c r="S758" s="8">
        <v>0</v>
      </c>
      <c r="T758" s="8">
        <v>10</v>
      </c>
      <c r="U758" s="8">
        <v>41096</v>
      </c>
      <c r="V758" s="8">
        <v>40674</v>
      </c>
      <c r="W758" s="8">
        <v>422</v>
      </c>
      <c r="X758" s="8">
        <v>126878</v>
      </c>
      <c r="Y758">
        <v>13080</v>
      </c>
      <c r="Z758">
        <v>28168</v>
      </c>
      <c r="AA758" s="4">
        <v>18</v>
      </c>
      <c r="AB758" s="54">
        <f>Table1[[#This Row],[ Received by dropbox]]/Table1[[#This Row],[Ballots Returned]]</f>
        <v>0.31696796394125915</v>
      </c>
      <c r="AC758" s="54">
        <f>Table1[[#This Row],[Received by mail]]/Table1[[#This Row],[Ballots Returned]]</f>
        <v>0.68259584161295017</v>
      </c>
      <c r="AD758" s="54">
        <f>Table1[[#This Row],[ Received by Email or Fax]]/Table1[[#This Row],[Ballots Returned]]</f>
        <v>4.3619444579072361E-4</v>
      </c>
    </row>
    <row r="759" spans="1:30">
      <c r="A759" s="8" t="s">
        <v>178</v>
      </c>
      <c r="B759" s="20">
        <v>44502</v>
      </c>
      <c r="C759" s="34" t="s">
        <v>179</v>
      </c>
      <c r="D759" s="34">
        <v>2021</v>
      </c>
      <c r="E759" s="8">
        <v>4813600</v>
      </c>
      <c r="F759" s="8">
        <v>347749</v>
      </c>
      <c r="G759" s="8">
        <v>1896481</v>
      </c>
      <c r="H759" s="8">
        <v>4918360</v>
      </c>
      <c r="I759" s="8">
        <v>1921286</v>
      </c>
      <c r="J759" s="8">
        <v>1896481</v>
      </c>
      <c r="K759" s="8">
        <v>592</v>
      </c>
      <c r="L759" s="8">
        <v>53</v>
      </c>
      <c r="M759" s="8">
        <v>24213</v>
      </c>
      <c r="N759" s="8">
        <v>3306</v>
      </c>
      <c r="O759" s="8">
        <v>7446</v>
      </c>
      <c r="P759" s="8">
        <v>12943</v>
      </c>
      <c r="Q759" s="45">
        <f t="shared" si="26"/>
        <v>6.7366336922248951E-3</v>
      </c>
      <c r="R759" s="45">
        <f>Table1[[#This Row],[Ballots Rejected - Late Postmark]]/Table1[[#This Row],[Ballots Rejected]]</f>
        <v>0.53454755709742696</v>
      </c>
      <c r="S759" s="8">
        <v>1</v>
      </c>
      <c r="T759" s="8">
        <v>517</v>
      </c>
      <c r="U759" s="8">
        <v>1909059</v>
      </c>
      <c r="V759" s="8">
        <v>1884453</v>
      </c>
      <c r="W759" s="8">
        <v>24014</v>
      </c>
      <c r="X759" s="8">
        <v>4799611</v>
      </c>
      <c r="Y759">
        <v>1082460</v>
      </c>
      <c r="Z759">
        <v>835737</v>
      </c>
      <c r="AA759" s="21">
        <v>3089</v>
      </c>
      <c r="AB759" s="54">
        <f>Table1[[#This Row],[ Received by dropbox]]/Table1[[#This Row],[Ballots Returned]]</f>
        <v>0.56340388677167275</v>
      </c>
      <c r="AC759" s="54">
        <f>Table1[[#This Row],[Received by mail]]/Table1[[#This Row],[Ballots Returned]]</f>
        <v>0.43498833593749187</v>
      </c>
      <c r="AD759" s="54">
        <f>Table1[[#This Row],[ Received by Email or Fax]]/Table1[[#This Row],[Ballots Returned]]</f>
        <v>1.6077772908354093E-3</v>
      </c>
    </row>
    <row r="760" spans="1:30">
      <c r="A760" s="34" t="s">
        <v>98</v>
      </c>
      <c r="B760" s="35">
        <v>44411</v>
      </c>
      <c r="C760" s="34" t="s">
        <v>220</v>
      </c>
      <c r="D760" s="34">
        <v>2021</v>
      </c>
      <c r="E760" s="3">
        <v>7549</v>
      </c>
      <c r="F760" s="3">
        <v>279</v>
      </c>
      <c r="G760" s="8">
        <v>9291</v>
      </c>
      <c r="H760" s="3">
        <v>7570</v>
      </c>
      <c r="I760" s="8">
        <v>2166</v>
      </c>
      <c r="J760" s="8">
        <v>2126</v>
      </c>
      <c r="K760" s="8">
        <v>0</v>
      </c>
      <c r="L760" s="3">
        <v>0</v>
      </c>
      <c r="M760" s="8">
        <v>40</v>
      </c>
      <c r="N760" s="3">
        <v>4</v>
      </c>
      <c r="O760" s="3">
        <v>13</v>
      </c>
      <c r="P760" s="3">
        <v>23</v>
      </c>
      <c r="Q760" s="45">
        <f t="shared" si="26"/>
        <v>1.0618651892890119E-2</v>
      </c>
      <c r="R760" s="45">
        <f>Table1[[#This Row],[Ballots Rejected - Late Postmark]]/Table1[[#This Row],[Ballots Rejected]]</f>
        <v>0.57499999999999996</v>
      </c>
      <c r="S760" s="3">
        <v>0</v>
      </c>
      <c r="T760" s="3">
        <v>0</v>
      </c>
      <c r="U760" s="8">
        <v>2163</v>
      </c>
      <c r="V760" s="8">
        <v>2123</v>
      </c>
      <c r="W760" s="8">
        <v>40</v>
      </c>
      <c r="X760" s="8">
        <v>7511</v>
      </c>
      <c r="Y760">
        <v>1071</v>
      </c>
      <c r="Z760">
        <v>1094</v>
      </c>
      <c r="AA760" s="4">
        <v>1</v>
      </c>
      <c r="AB760" s="54">
        <f>Table1[[#This Row],[ Received by dropbox]]/Table1[[#This Row],[Ballots Returned]]</f>
        <v>0.49445983379501385</v>
      </c>
      <c r="AC760" s="54">
        <f>Table1[[#This Row],[Received by mail]]/Table1[[#This Row],[Ballots Returned]]</f>
        <v>0.50507848568790392</v>
      </c>
      <c r="AD760" s="54">
        <f>Table1[[#This Row],[ Received by Email or Fax]]/Table1[[#This Row],[Ballots Returned]]</f>
        <v>4.6168051708217911E-4</v>
      </c>
    </row>
    <row r="761" spans="1:30">
      <c r="A761" t="s">
        <v>101</v>
      </c>
      <c r="B761" s="35">
        <v>44411</v>
      </c>
      <c r="C761" s="34" t="s">
        <v>220</v>
      </c>
      <c r="D761" s="34">
        <v>2021</v>
      </c>
      <c r="E761" s="8"/>
      <c r="F761" s="8"/>
      <c r="G761" s="8"/>
      <c r="H761" s="8"/>
      <c r="I761" s="8"/>
      <c r="J761" s="8"/>
      <c r="K761" s="8"/>
      <c r="L761" s="8"/>
      <c r="M761" s="8"/>
      <c r="N761" s="8"/>
      <c r="O761" s="8"/>
      <c r="P761" s="8"/>
      <c r="Q761" s="45"/>
      <c r="R761" s="45" t="e">
        <f>Table1[[#This Row],[Ballots Rejected - Late Postmark]]/Table1[[#This Row],[Ballots Rejected]]</f>
        <v>#DIV/0!</v>
      </c>
      <c r="S761" s="8"/>
      <c r="T761" s="8"/>
      <c r="U761" s="8"/>
      <c r="V761" s="8"/>
      <c r="W761" s="8"/>
      <c r="X761" s="8"/>
      <c r="AA761" s="4"/>
      <c r="AB761" s="54" t="e">
        <f>Table1[[#This Row],[ Received by dropbox]]/Table1[[#This Row],[Ballots Returned]]</f>
        <v>#DIV/0!</v>
      </c>
      <c r="AC761" s="54" t="e">
        <f>Table1[[#This Row],[Received by mail]]/Table1[[#This Row],[Ballots Returned]]</f>
        <v>#DIV/0!</v>
      </c>
      <c r="AD761" s="54" t="e">
        <f>Table1[[#This Row],[ Received by Email or Fax]]/Table1[[#This Row],[Ballots Returned]]</f>
        <v>#DIV/0!</v>
      </c>
    </row>
    <row r="762" spans="1:30">
      <c r="A762" t="s">
        <v>103</v>
      </c>
      <c r="B762" s="35">
        <v>44411</v>
      </c>
      <c r="C762" s="34" t="s">
        <v>220</v>
      </c>
      <c r="D762" s="34">
        <v>2021</v>
      </c>
      <c r="E762" s="8">
        <v>126295</v>
      </c>
      <c r="F762" s="8">
        <v>5943</v>
      </c>
      <c r="G762" s="8">
        <v>122373</v>
      </c>
      <c r="H762" s="8">
        <v>127048</v>
      </c>
      <c r="I762" s="8">
        <v>45198</v>
      </c>
      <c r="J762" s="8">
        <v>44440</v>
      </c>
      <c r="K762" s="8">
        <v>16</v>
      </c>
      <c r="L762" s="8">
        <v>0</v>
      </c>
      <c r="M762" s="8">
        <v>742</v>
      </c>
      <c r="N762" s="8">
        <v>175</v>
      </c>
      <c r="O762" s="8">
        <v>188</v>
      </c>
      <c r="P762" s="8">
        <v>359</v>
      </c>
      <c r="Q762" s="45">
        <f t="shared" ref="Q762:Q770" si="27">P762/I762</f>
        <v>7.9428293287313601E-3</v>
      </c>
      <c r="R762" s="45">
        <f>Table1[[#This Row],[Ballots Rejected - Late Postmark]]/Table1[[#This Row],[Ballots Rejected]]</f>
        <v>0.48382749326145552</v>
      </c>
      <c r="S762" s="8">
        <v>0</v>
      </c>
      <c r="T762" s="8">
        <v>20</v>
      </c>
      <c r="U762" s="8">
        <v>45082</v>
      </c>
      <c r="V762" s="8">
        <v>44326</v>
      </c>
      <c r="W762" s="8">
        <v>740</v>
      </c>
      <c r="X762" s="8">
        <v>125771</v>
      </c>
      <c r="Y762">
        <v>27411</v>
      </c>
      <c r="Z762">
        <v>17787</v>
      </c>
      <c r="AA762" s="4">
        <v>0</v>
      </c>
      <c r="AB762" s="54">
        <f>Table1[[#This Row],[ Received by dropbox]]/Table1[[#This Row],[Ballots Returned]]</f>
        <v>0.606464887826895</v>
      </c>
      <c r="AC762" s="54">
        <f>Table1[[#This Row],[Received by mail]]/Table1[[#This Row],[Ballots Returned]]</f>
        <v>0.393535112173105</v>
      </c>
      <c r="AD762" s="54">
        <f>Table1[[#This Row],[ Received by Email or Fax]]/Table1[[#This Row],[Ballots Returned]]</f>
        <v>0</v>
      </c>
    </row>
    <row r="763" spans="1:30">
      <c r="A763" t="s">
        <v>105</v>
      </c>
      <c r="B763" s="35">
        <v>44411</v>
      </c>
      <c r="C763" s="34" t="s">
        <v>220</v>
      </c>
      <c r="D763" s="34">
        <v>2021</v>
      </c>
      <c r="E763" s="8">
        <v>43844</v>
      </c>
      <c r="F763" s="8">
        <v>2264</v>
      </c>
      <c r="G763" s="8">
        <v>43601</v>
      </c>
      <c r="H763" s="8">
        <v>44854</v>
      </c>
      <c r="I763" s="8">
        <v>15367</v>
      </c>
      <c r="J763" s="8">
        <v>15229</v>
      </c>
      <c r="K763" s="8">
        <v>2</v>
      </c>
      <c r="L763" s="8">
        <v>2</v>
      </c>
      <c r="M763" s="8">
        <v>136</v>
      </c>
      <c r="N763" s="8">
        <v>49</v>
      </c>
      <c r="O763" s="8">
        <v>34</v>
      </c>
      <c r="P763" s="8">
        <v>51</v>
      </c>
      <c r="Q763" s="45">
        <f t="shared" si="27"/>
        <v>3.318800026029804E-3</v>
      </c>
      <c r="R763" s="45">
        <f>Table1[[#This Row],[Ballots Rejected - Late Postmark]]/Table1[[#This Row],[Ballots Rejected]]</f>
        <v>0.375</v>
      </c>
      <c r="S763" s="8">
        <v>0</v>
      </c>
      <c r="T763" s="8">
        <v>2</v>
      </c>
      <c r="U763" s="8">
        <v>15354</v>
      </c>
      <c r="V763" s="8">
        <v>15216</v>
      </c>
      <c r="W763" s="8">
        <v>136</v>
      </c>
      <c r="X763" s="8">
        <v>44443</v>
      </c>
      <c r="Y763">
        <v>8956</v>
      </c>
      <c r="Z763">
        <v>6402</v>
      </c>
      <c r="AA763" s="4">
        <v>9</v>
      </c>
      <c r="AB763" s="54">
        <f>Table1[[#This Row],[ Received by dropbox]]/Table1[[#This Row],[Ballots Returned]]</f>
        <v>0.58280731437495936</v>
      </c>
      <c r="AC763" s="54">
        <f>Table1[[#This Row],[Received by mail]]/Table1[[#This Row],[Ballots Returned]]</f>
        <v>0.41660701503221187</v>
      </c>
      <c r="AD763" s="54">
        <f>Table1[[#This Row],[ Received by Email or Fax]]/Table1[[#This Row],[Ballots Returned]]</f>
        <v>5.8567059282878893E-4</v>
      </c>
    </row>
    <row r="764" spans="1:30">
      <c r="A764" t="s">
        <v>107</v>
      </c>
      <c r="B764" s="35">
        <v>44411</v>
      </c>
      <c r="C764" s="34" t="s">
        <v>220</v>
      </c>
      <c r="D764" s="34">
        <v>2021</v>
      </c>
      <c r="E764" s="8">
        <v>54394</v>
      </c>
      <c r="F764" s="8">
        <v>2311</v>
      </c>
      <c r="G764" s="8">
        <v>54104</v>
      </c>
      <c r="H764" s="8">
        <v>55441</v>
      </c>
      <c r="I764" s="8">
        <v>20472</v>
      </c>
      <c r="J764" s="8">
        <v>20285</v>
      </c>
      <c r="K764" s="8">
        <v>0</v>
      </c>
      <c r="L764" s="8">
        <v>0</v>
      </c>
      <c r="M764" s="8">
        <v>187</v>
      </c>
      <c r="N764" s="8">
        <v>36</v>
      </c>
      <c r="O764" s="8">
        <v>62</v>
      </c>
      <c r="P764" s="8">
        <v>88</v>
      </c>
      <c r="Q764" s="45">
        <f t="shared" si="27"/>
        <v>4.2985541227041815E-3</v>
      </c>
      <c r="R764" s="45">
        <f>Table1[[#This Row],[Ballots Rejected - Late Postmark]]/Table1[[#This Row],[Ballots Rejected]]</f>
        <v>0.47058823529411764</v>
      </c>
      <c r="S764" s="8">
        <v>0</v>
      </c>
      <c r="T764" s="8">
        <v>1</v>
      </c>
      <c r="U764" s="8">
        <v>20400</v>
      </c>
      <c r="V764" s="8">
        <v>20213</v>
      </c>
      <c r="W764" s="8">
        <v>187</v>
      </c>
      <c r="X764" s="8">
        <v>54488</v>
      </c>
      <c r="Y764">
        <v>12984</v>
      </c>
      <c r="Z764">
        <v>7475</v>
      </c>
      <c r="AA764" s="4">
        <v>13</v>
      </c>
      <c r="AB764" s="54">
        <f>Table1[[#This Row],[ Received by dropbox]]/Table1[[#This Row],[Ballots Returned]]</f>
        <v>0.63423212192262601</v>
      </c>
      <c r="AC764" s="54">
        <f>Table1[[#This Row],[Received by mail]]/Table1[[#This Row],[Ballots Returned]]</f>
        <v>0.3651328644001563</v>
      </c>
      <c r="AD764" s="54">
        <f>Table1[[#This Row],[ Received by Email or Fax]]/Table1[[#This Row],[Ballots Returned]]</f>
        <v>6.3501367721766316E-4</v>
      </c>
    </row>
    <row r="765" spans="1:30">
      <c r="A765" t="s">
        <v>109</v>
      </c>
      <c r="B765" s="35">
        <v>44411</v>
      </c>
      <c r="C765" s="34" t="s">
        <v>220</v>
      </c>
      <c r="D765" s="34">
        <v>2021</v>
      </c>
      <c r="E765" s="8">
        <v>298605</v>
      </c>
      <c r="F765" s="8">
        <v>18218</v>
      </c>
      <c r="G765" s="8">
        <v>282408</v>
      </c>
      <c r="H765" s="8">
        <v>304840</v>
      </c>
      <c r="I765" s="8">
        <v>74487</v>
      </c>
      <c r="J765" s="8">
        <v>73248</v>
      </c>
      <c r="K765" s="8">
        <v>2</v>
      </c>
      <c r="L765" s="8">
        <v>0</v>
      </c>
      <c r="M765" s="8">
        <v>1237</v>
      </c>
      <c r="N765" s="8">
        <v>111</v>
      </c>
      <c r="O765" s="8">
        <v>414</v>
      </c>
      <c r="P765" s="8">
        <v>664</v>
      </c>
      <c r="Q765" s="45">
        <f t="shared" si="27"/>
        <v>8.9143071945440144E-3</v>
      </c>
      <c r="R765" s="45">
        <f>Table1[[#This Row],[Ballots Rejected - Late Postmark]]/Table1[[#This Row],[Ballots Rejected]]</f>
        <v>0.5367825383993533</v>
      </c>
      <c r="S765" s="8">
        <v>0</v>
      </c>
      <c r="T765" s="8">
        <v>48</v>
      </c>
      <c r="U765" s="8">
        <v>74247</v>
      </c>
      <c r="V765" s="8">
        <v>73012</v>
      </c>
      <c r="W765" s="8">
        <v>1233</v>
      </c>
      <c r="X765" s="8">
        <v>301161</v>
      </c>
      <c r="Y765">
        <v>28336</v>
      </c>
      <c r="Z765">
        <v>46092</v>
      </c>
      <c r="AA765" s="4">
        <v>59</v>
      </c>
      <c r="AB765" s="54">
        <f>Table1[[#This Row],[ Received by dropbox]]/Table1[[#This Row],[Ballots Returned]]</f>
        <v>0.38041537449487828</v>
      </c>
      <c r="AC765" s="54">
        <f>Table1[[#This Row],[Received by mail]]/Table1[[#This Row],[Ballots Returned]]</f>
        <v>0.61879254098030534</v>
      </c>
      <c r="AD765" s="54">
        <f>Table1[[#This Row],[ Received by Email or Fax]]/Table1[[#This Row],[Ballots Returned]]</f>
        <v>7.920845248164109E-4</v>
      </c>
    </row>
    <row r="766" spans="1:30">
      <c r="A766" t="s">
        <v>111</v>
      </c>
      <c r="B766" s="35">
        <v>44411</v>
      </c>
      <c r="C766" s="34" t="s">
        <v>220</v>
      </c>
      <c r="D766" s="34">
        <v>2021</v>
      </c>
      <c r="E766" s="8">
        <v>932</v>
      </c>
      <c r="F766" s="8">
        <v>63</v>
      </c>
      <c r="G766" s="8">
        <v>2890</v>
      </c>
      <c r="H766" s="8">
        <v>970</v>
      </c>
      <c r="I766" s="8">
        <v>470</v>
      </c>
      <c r="J766" s="8">
        <v>465</v>
      </c>
      <c r="K766" s="8">
        <v>0</v>
      </c>
      <c r="L766" s="8">
        <v>0</v>
      </c>
      <c r="M766" s="8">
        <v>5</v>
      </c>
      <c r="N766" s="8">
        <v>1</v>
      </c>
      <c r="O766" s="8">
        <v>0</v>
      </c>
      <c r="P766" s="8">
        <v>3</v>
      </c>
      <c r="Q766" s="45">
        <f t="shared" si="27"/>
        <v>6.382978723404255E-3</v>
      </c>
      <c r="R766" s="45">
        <f>Table1[[#This Row],[Ballots Rejected - Late Postmark]]/Table1[[#This Row],[Ballots Rejected]]</f>
        <v>0.6</v>
      </c>
      <c r="S766" s="8">
        <v>0</v>
      </c>
      <c r="T766" s="8">
        <v>1</v>
      </c>
      <c r="U766" s="8">
        <v>469</v>
      </c>
      <c r="V766" s="8">
        <v>464</v>
      </c>
      <c r="W766" s="8">
        <v>5</v>
      </c>
      <c r="X766" s="8">
        <v>966</v>
      </c>
      <c r="Y766">
        <v>218</v>
      </c>
      <c r="Z766">
        <v>252</v>
      </c>
      <c r="AA766" s="4">
        <v>0</v>
      </c>
      <c r="AB766" s="54">
        <f>Table1[[#This Row],[ Received by dropbox]]/Table1[[#This Row],[Ballots Returned]]</f>
        <v>0.46382978723404256</v>
      </c>
      <c r="AC766" s="54">
        <f>Table1[[#This Row],[Received by mail]]/Table1[[#This Row],[Ballots Returned]]</f>
        <v>0.53617021276595744</v>
      </c>
      <c r="AD766" s="54">
        <f>Table1[[#This Row],[ Received by Email or Fax]]/Table1[[#This Row],[Ballots Returned]]</f>
        <v>0</v>
      </c>
    </row>
    <row r="767" spans="1:30">
      <c r="A767" t="s">
        <v>113</v>
      </c>
      <c r="B767" s="35">
        <v>44411</v>
      </c>
      <c r="C767" s="34" t="s">
        <v>220</v>
      </c>
      <c r="D767" s="34">
        <v>2021</v>
      </c>
      <c r="E767" s="8">
        <v>41271</v>
      </c>
      <c r="F767" s="8">
        <v>2572</v>
      </c>
      <c r="G767" s="8">
        <v>40720</v>
      </c>
      <c r="H767" s="8">
        <v>41714</v>
      </c>
      <c r="I767" s="8">
        <v>9699</v>
      </c>
      <c r="J767" s="8">
        <v>9572</v>
      </c>
      <c r="K767" s="8">
        <v>0</v>
      </c>
      <c r="L767" s="8">
        <v>0</v>
      </c>
      <c r="M767" s="8">
        <v>127</v>
      </c>
      <c r="N767" s="8">
        <v>17</v>
      </c>
      <c r="O767" s="8">
        <v>35</v>
      </c>
      <c r="P767" s="8">
        <v>75</v>
      </c>
      <c r="Q767" s="45">
        <f t="shared" si="27"/>
        <v>7.732755954222085E-3</v>
      </c>
      <c r="R767" s="45">
        <f>Table1[[#This Row],[Ballots Rejected - Late Postmark]]/Table1[[#This Row],[Ballots Rejected]]</f>
        <v>0.59055118110236215</v>
      </c>
      <c r="S767" s="8">
        <v>0</v>
      </c>
      <c r="T767" s="8">
        <v>0</v>
      </c>
      <c r="U767" s="8">
        <v>9676</v>
      </c>
      <c r="V767" s="8">
        <v>9551</v>
      </c>
      <c r="W767" s="8">
        <v>125</v>
      </c>
      <c r="X767" s="8">
        <v>41244</v>
      </c>
      <c r="Y767">
        <v>5410</v>
      </c>
      <c r="Z767">
        <v>4283</v>
      </c>
      <c r="AA767" s="4">
        <v>6</v>
      </c>
      <c r="AB767" s="54">
        <f>Table1[[#This Row],[ Received by dropbox]]/Table1[[#This Row],[Ballots Returned]]</f>
        <v>0.55778946283121966</v>
      </c>
      <c r="AC767" s="54">
        <f>Table1[[#This Row],[Received by mail]]/Table1[[#This Row],[Ballots Returned]]</f>
        <v>0.44159191669244252</v>
      </c>
      <c r="AD767" s="54">
        <f>Table1[[#This Row],[ Received by Email or Fax]]/Table1[[#This Row],[Ballots Returned]]</f>
        <v>6.1862047633776682E-4</v>
      </c>
    </row>
    <row r="768" spans="1:30">
      <c r="A768" t="s">
        <v>115</v>
      </c>
      <c r="B768" s="35">
        <v>44411</v>
      </c>
      <c r="C768" s="34" t="s">
        <v>220</v>
      </c>
      <c r="D768" s="34">
        <v>2021</v>
      </c>
      <c r="E768" s="8">
        <v>23076</v>
      </c>
      <c r="F768" s="8">
        <v>1140</v>
      </c>
      <c r="G768" s="8">
        <v>23957</v>
      </c>
      <c r="H768" s="8">
        <v>23280</v>
      </c>
      <c r="I768" s="8">
        <v>6075</v>
      </c>
      <c r="J768" s="8">
        <v>6031</v>
      </c>
      <c r="K768" s="8">
        <v>0</v>
      </c>
      <c r="L768" s="8">
        <v>0</v>
      </c>
      <c r="M768" s="8">
        <v>44</v>
      </c>
      <c r="N768" s="8">
        <v>8</v>
      </c>
      <c r="O768" s="8">
        <v>5</v>
      </c>
      <c r="P768" s="8">
        <v>31</v>
      </c>
      <c r="Q768" s="45">
        <f t="shared" si="27"/>
        <v>5.1028806584362141E-3</v>
      </c>
      <c r="R768" s="45">
        <f>Table1[[#This Row],[Ballots Rejected - Late Postmark]]/Table1[[#This Row],[Ballots Rejected]]</f>
        <v>0.70454545454545459</v>
      </c>
      <c r="S768" s="8">
        <v>0</v>
      </c>
      <c r="T768" s="8">
        <v>0</v>
      </c>
      <c r="U768" s="8">
        <v>6075</v>
      </c>
      <c r="V768" s="8">
        <v>6031</v>
      </c>
      <c r="W768" s="8">
        <v>44</v>
      </c>
      <c r="X768" s="8">
        <v>23122</v>
      </c>
      <c r="Y768">
        <v>3503</v>
      </c>
      <c r="Z768">
        <v>2572</v>
      </c>
      <c r="AA768" s="4">
        <v>0</v>
      </c>
      <c r="AB768" s="54">
        <f>Table1[[#This Row],[ Received by dropbox]]/Table1[[#This Row],[Ballots Returned]]</f>
        <v>0.57662551440329213</v>
      </c>
      <c r="AC768" s="54">
        <f>Table1[[#This Row],[Received by mail]]/Table1[[#This Row],[Ballots Returned]]</f>
        <v>0.42337448559670782</v>
      </c>
      <c r="AD768" s="54">
        <f>Table1[[#This Row],[ Received by Email or Fax]]/Table1[[#This Row],[Ballots Returned]]</f>
        <v>0</v>
      </c>
    </row>
    <row r="769" spans="1:30">
      <c r="A769" t="s">
        <v>117</v>
      </c>
      <c r="B769" s="35">
        <v>44411</v>
      </c>
      <c r="C769" s="34" t="s">
        <v>220</v>
      </c>
      <c r="D769" s="34">
        <v>2021</v>
      </c>
      <c r="E769" s="8">
        <v>791</v>
      </c>
      <c r="F769" s="8">
        <v>35</v>
      </c>
      <c r="G769" s="8">
        <v>2777</v>
      </c>
      <c r="H769" s="8">
        <v>787</v>
      </c>
      <c r="I769" s="8">
        <v>194</v>
      </c>
      <c r="J769" s="8">
        <v>190</v>
      </c>
      <c r="K769" s="8">
        <v>0</v>
      </c>
      <c r="L769" s="8">
        <v>0</v>
      </c>
      <c r="M769" s="8">
        <v>4</v>
      </c>
      <c r="N769" s="8">
        <v>0</v>
      </c>
      <c r="O769" s="8">
        <v>0</v>
      </c>
      <c r="P769" s="8">
        <v>4</v>
      </c>
      <c r="Q769" s="45">
        <f t="shared" si="27"/>
        <v>2.0618556701030927E-2</v>
      </c>
      <c r="R769" s="45">
        <f>Table1[[#This Row],[Ballots Rejected - Late Postmark]]/Table1[[#This Row],[Ballots Rejected]]</f>
        <v>1</v>
      </c>
      <c r="S769" s="8">
        <v>0</v>
      </c>
      <c r="T769" s="8">
        <v>0</v>
      </c>
      <c r="U769" s="8">
        <v>194</v>
      </c>
      <c r="V769" s="8">
        <v>190</v>
      </c>
      <c r="W769" s="8">
        <v>4</v>
      </c>
      <c r="X769" s="8">
        <v>783</v>
      </c>
      <c r="Y769">
        <v>0</v>
      </c>
      <c r="Z769">
        <v>194</v>
      </c>
      <c r="AA769" s="4">
        <v>0</v>
      </c>
      <c r="AB769" s="54">
        <f>Table1[[#This Row],[ Received by dropbox]]/Table1[[#This Row],[Ballots Returned]]</f>
        <v>0</v>
      </c>
      <c r="AC769" s="54">
        <f>Table1[[#This Row],[Received by mail]]/Table1[[#This Row],[Ballots Returned]]</f>
        <v>1</v>
      </c>
      <c r="AD769" s="54">
        <f>Table1[[#This Row],[ Received by Email or Fax]]/Table1[[#This Row],[Ballots Returned]]</f>
        <v>0</v>
      </c>
    </row>
    <row r="770" spans="1:30">
      <c r="A770" t="s">
        <v>119</v>
      </c>
      <c r="B770" s="35">
        <v>44411</v>
      </c>
      <c r="C770" s="34" t="s">
        <v>220</v>
      </c>
      <c r="D770" s="34">
        <v>2021</v>
      </c>
      <c r="E770" s="8">
        <v>39111</v>
      </c>
      <c r="F770" s="8">
        <v>1904</v>
      </c>
      <c r="G770" s="8">
        <v>39228</v>
      </c>
      <c r="H770" s="8">
        <v>39963</v>
      </c>
      <c r="I770" s="8">
        <v>8536</v>
      </c>
      <c r="J770" s="8">
        <v>8328</v>
      </c>
      <c r="K770" s="8">
        <v>13</v>
      </c>
      <c r="L770" s="8">
        <v>0</v>
      </c>
      <c r="M770" s="8">
        <v>195</v>
      </c>
      <c r="N770" s="8">
        <v>17</v>
      </c>
      <c r="O770" s="8">
        <v>37</v>
      </c>
      <c r="P770" s="8">
        <v>131</v>
      </c>
      <c r="Q770" s="45">
        <f t="shared" si="27"/>
        <v>1.534676663542643E-2</v>
      </c>
      <c r="R770" s="45">
        <f>Table1[[#This Row],[Ballots Rejected - Late Postmark]]/Table1[[#This Row],[Ballots Rejected]]</f>
        <v>0.67179487179487174</v>
      </c>
      <c r="S770" s="8">
        <v>0</v>
      </c>
      <c r="T770" s="8">
        <v>10</v>
      </c>
      <c r="U770" s="8">
        <v>8503</v>
      </c>
      <c r="V770" s="8">
        <v>8297</v>
      </c>
      <c r="W770" s="8">
        <v>193</v>
      </c>
      <c r="X770" s="8">
        <v>39530</v>
      </c>
      <c r="Y770">
        <v>4200</v>
      </c>
      <c r="Z770">
        <v>4333</v>
      </c>
      <c r="AA770" s="4">
        <v>3</v>
      </c>
      <c r="AB770" s="54">
        <f>Table1[[#This Row],[ Received by dropbox]]/Table1[[#This Row],[Ballots Returned]]</f>
        <v>0.49203373945641987</v>
      </c>
      <c r="AC770" s="54">
        <f>Table1[[#This Row],[Received by mail]]/Table1[[#This Row],[Ballots Returned]]</f>
        <v>0.50761480787253987</v>
      </c>
      <c r="AD770" s="54">
        <f>Table1[[#This Row],[ Received by Email or Fax]]/Table1[[#This Row],[Ballots Returned]]</f>
        <v>3.5145267104029991E-4</v>
      </c>
    </row>
    <row r="771" spans="1:30">
      <c r="A771" t="s">
        <v>121</v>
      </c>
      <c r="B771" s="35">
        <v>44411</v>
      </c>
      <c r="C771" s="34" t="s">
        <v>220</v>
      </c>
      <c r="D771" s="34">
        <v>2021</v>
      </c>
      <c r="E771" s="8"/>
      <c r="F771" s="8"/>
      <c r="G771" s="8"/>
      <c r="H771" s="8"/>
      <c r="I771" s="8"/>
      <c r="J771" s="8"/>
      <c r="K771" s="8"/>
      <c r="L771" s="8"/>
      <c r="M771" s="8"/>
      <c r="N771" s="8"/>
      <c r="O771" s="8"/>
      <c r="P771" s="8"/>
      <c r="Q771" s="45"/>
      <c r="R771" s="45" t="e">
        <f>Table1[[#This Row],[Ballots Rejected - Late Postmark]]/Table1[[#This Row],[Ballots Rejected]]</f>
        <v>#DIV/0!</v>
      </c>
      <c r="S771" s="8"/>
      <c r="T771" s="8"/>
      <c r="U771" s="8"/>
      <c r="V771" s="8"/>
      <c r="W771" s="8"/>
      <c r="X771" s="8"/>
      <c r="AA771" s="4"/>
      <c r="AB771" s="54" t="e">
        <f>Table1[[#This Row],[ Received by dropbox]]/Table1[[#This Row],[Ballots Returned]]</f>
        <v>#DIV/0!</v>
      </c>
      <c r="AC771" s="54" t="e">
        <f>Table1[[#This Row],[Received by mail]]/Table1[[#This Row],[Ballots Returned]]</f>
        <v>#DIV/0!</v>
      </c>
      <c r="AD771" s="54" t="e">
        <f>Table1[[#This Row],[ Received by Email or Fax]]/Table1[[#This Row],[Ballots Returned]]</f>
        <v>#DIV/0!</v>
      </c>
    </row>
    <row r="772" spans="1:30">
      <c r="A772" t="s">
        <v>123</v>
      </c>
      <c r="B772" s="35">
        <v>44411</v>
      </c>
      <c r="C772" s="34" t="s">
        <v>220</v>
      </c>
      <c r="D772" s="34">
        <v>2021</v>
      </c>
      <c r="E772" s="8">
        <v>31793</v>
      </c>
      <c r="F772" s="8">
        <v>1290</v>
      </c>
      <c r="G772" s="8">
        <v>32524</v>
      </c>
      <c r="H772" s="8">
        <v>31885</v>
      </c>
      <c r="I772" s="8">
        <v>9126</v>
      </c>
      <c r="J772" s="8">
        <v>8929</v>
      </c>
      <c r="K772" s="8">
        <v>4</v>
      </c>
      <c r="L772" s="8">
        <v>0</v>
      </c>
      <c r="M772" s="8">
        <v>193</v>
      </c>
      <c r="N772" s="8">
        <v>24</v>
      </c>
      <c r="O772" s="8">
        <v>32</v>
      </c>
      <c r="P772" s="8">
        <v>136</v>
      </c>
      <c r="Q772" s="45">
        <f t="shared" ref="Q772:Q799" si="28">P772/I772</f>
        <v>1.490247644093798E-2</v>
      </c>
      <c r="R772" s="45">
        <f>Table1[[#This Row],[Ballots Rejected - Late Postmark]]/Table1[[#This Row],[Ballots Rejected]]</f>
        <v>0.70466321243523311</v>
      </c>
      <c r="S772" s="8">
        <v>0</v>
      </c>
      <c r="T772" s="8">
        <v>1</v>
      </c>
      <c r="U772" s="8">
        <v>9105</v>
      </c>
      <c r="V772" s="8">
        <v>8909</v>
      </c>
      <c r="W772" s="8">
        <v>192</v>
      </c>
      <c r="X772" s="8">
        <v>31605</v>
      </c>
      <c r="Y772">
        <v>3229</v>
      </c>
      <c r="Z772">
        <v>5897</v>
      </c>
      <c r="AA772" s="4">
        <v>0</v>
      </c>
      <c r="AB772" s="54">
        <f>Table1[[#This Row],[ Received by dropbox]]/Table1[[#This Row],[Ballots Returned]]</f>
        <v>0.35382423843962307</v>
      </c>
      <c r="AC772" s="54">
        <f>Table1[[#This Row],[Received by mail]]/Table1[[#This Row],[Ballots Returned]]</f>
        <v>0.64617576156037693</v>
      </c>
      <c r="AD772" s="54">
        <f>Table1[[#This Row],[ Received by Email or Fax]]/Table1[[#This Row],[Ballots Returned]]</f>
        <v>0</v>
      </c>
    </row>
    <row r="773" spans="1:30">
      <c r="A773" t="s">
        <v>125</v>
      </c>
      <c r="B773" s="35">
        <v>44411</v>
      </c>
      <c r="C773" s="34" t="s">
        <v>220</v>
      </c>
      <c r="D773" s="34">
        <v>2021</v>
      </c>
      <c r="E773" s="8">
        <v>19937</v>
      </c>
      <c r="F773" s="8">
        <v>789</v>
      </c>
      <c r="G773" s="8">
        <v>21169</v>
      </c>
      <c r="H773" s="8">
        <v>20189</v>
      </c>
      <c r="I773" s="8">
        <v>6964</v>
      </c>
      <c r="J773" s="8">
        <v>6939</v>
      </c>
      <c r="K773" s="8">
        <v>0</v>
      </c>
      <c r="L773" s="8">
        <v>0</v>
      </c>
      <c r="M773" s="8">
        <v>25</v>
      </c>
      <c r="N773" s="8">
        <v>19</v>
      </c>
      <c r="O773" s="8">
        <v>3</v>
      </c>
      <c r="P773" s="8">
        <v>0</v>
      </c>
      <c r="Q773" s="45">
        <f t="shared" si="28"/>
        <v>0</v>
      </c>
      <c r="R773" s="45">
        <f>Table1[[#This Row],[Ballots Rejected - Late Postmark]]/Table1[[#This Row],[Ballots Rejected]]</f>
        <v>0</v>
      </c>
      <c r="S773" s="8">
        <v>0</v>
      </c>
      <c r="T773" s="8">
        <v>3</v>
      </c>
      <c r="U773" s="8">
        <v>6961</v>
      </c>
      <c r="V773" s="8">
        <v>6936</v>
      </c>
      <c r="W773" s="8">
        <v>25</v>
      </c>
      <c r="X773" s="8">
        <v>20106</v>
      </c>
      <c r="Y773">
        <v>1613</v>
      </c>
      <c r="Z773">
        <v>5350</v>
      </c>
      <c r="AA773" s="4">
        <v>1</v>
      </c>
      <c r="AB773" s="54">
        <f>Table1[[#This Row],[ Received by dropbox]]/Table1[[#This Row],[Ballots Returned]]</f>
        <v>0.23161975875933372</v>
      </c>
      <c r="AC773" s="54">
        <f>Table1[[#This Row],[Received by mail]]/Table1[[#This Row],[Ballots Returned]]</f>
        <v>0.7682366456059736</v>
      </c>
      <c r="AD773" s="54">
        <f>Table1[[#This Row],[ Received by Email or Fax]]/Table1[[#This Row],[Ballots Returned]]</f>
        <v>1.4359563469270534E-4</v>
      </c>
    </row>
    <row r="774" spans="1:30">
      <c r="A774" t="s">
        <v>127</v>
      </c>
      <c r="B774" s="35">
        <v>44411</v>
      </c>
      <c r="C774" s="34" t="s">
        <v>220</v>
      </c>
      <c r="D774" s="34">
        <v>2021</v>
      </c>
      <c r="E774" s="8">
        <v>14507</v>
      </c>
      <c r="F774" s="8">
        <v>673</v>
      </c>
      <c r="G774" s="8">
        <v>15855</v>
      </c>
      <c r="H774" s="8">
        <v>14618</v>
      </c>
      <c r="I774" s="8">
        <v>5070</v>
      </c>
      <c r="J774" s="8">
        <v>5012</v>
      </c>
      <c r="K774" s="8">
        <v>5</v>
      </c>
      <c r="L774" s="8">
        <v>0</v>
      </c>
      <c r="M774" s="8">
        <v>53</v>
      </c>
      <c r="N774" s="8">
        <v>11</v>
      </c>
      <c r="O774" s="8">
        <v>20</v>
      </c>
      <c r="P774" s="8">
        <v>21</v>
      </c>
      <c r="Q774" s="45">
        <f t="shared" si="28"/>
        <v>4.1420118343195268E-3</v>
      </c>
      <c r="R774" s="45">
        <f>Table1[[#This Row],[Ballots Rejected - Late Postmark]]/Table1[[#This Row],[Ballots Rejected]]</f>
        <v>0.39622641509433965</v>
      </c>
      <c r="S774" s="8">
        <v>0</v>
      </c>
      <c r="T774" s="8">
        <v>1</v>
      </c>
      <c r="U774" s="8">
        <v>5038</v>
      </c>
      <c r="V774" s="8">
        <v>4980</v>
      </c>
      <c r="W774" s="8">
        <v>53</v>
      </c>
      <c r="X774" s="8">
        <v>14377</v>
      </c>
      <c r="Y774">
        <v>2434</v>
      </c>
      <c r="Z774">
        <v>2633</v>
      </c>
      <c r="AA774" s="4">
        <v>3</v>
      </c>
      <c r="AB774" s="54">
        <f>Table1[[#This Row],[ Received by dropbox]]/Table1[[#This Row],[Ballots Returned]]</f>
        <v>0.48007889546351085</v>
      </c>
      <c r="AC774" s="54">
        <f>Table1[[#This Row],[Received by mail]]/Table1[[#This Row],[Ballots Returned]]</f>
        <v>0.51932938856015776</v>
      </c>
      <c r="AD774" s="54">
        <f>Table1[[#This Row],[ Received by Email or Fax]]/Table1[[#This Row],[Ballots Returned]]</f>
        <v>5.9171597633136095E-4</v>
      </c>
    </row>
    <row r="775" spans="1:30">
      <c r="A775" t="s">
        <v>129</v>
      </c>
      <c r="B775" s="35">
        <v>44411</v>
      </c>
      <c r="C775" s="34" t="s">
        <v>220</v>
      </c>
      <c r="D775" s="34">
        <v>2021</v>
      </c>
      <c r="E775" s="8">
        <v>15499</v>
      </c>
      <c r="F775" s="8">
        <v>548</v>
      </c>
      <c r="G775" s="8">
        <v>16972</v>
      </c>
      <c r="H775" s="8">
        <v>15689</v>
      </c>
      <c r="I775" s="8">
        <v>6659</v>
      </c>
      <c r="J775" s="8">
        <v>6587</v>
      </c>
      <c r="K775" s="8">
        <v>1</v>
      </c>
      <c r="L775" s="8">
        <v>0</v>
      </c>
      <c r="M775" s="8">
        <v>71</v>
      </c>
      <c r="N775" s="8">
        <v>27</v>
      </c>
      <c r="O775" s="8">
        <v>14</v>
      </c>
      <c r="P775" s="8">
        <v>29</v>
      </c>
      <c r="Q775" s="45">
        <f t="shared" si="28"/>
        <v>4.3550082594984232E-3</v>
      </c>
      <c r="R775" s="45">
        <f>Table1[[#This Row],[Ballots Rejected - Late Postmark]]/Table1[[#This Row],[Ballots Rejected]]</f>
        <v>0.40845070422535212</v>
      </c>
      <c r="S775" s="8">
        <v>0</v>
      </c>
      <c r="T775" s="8">
        <v>1</v>
      </c>
      <c r="U775" s="8">
        <v>6650</v>
      </c>
      <c r="V775" s="8">
        <v>6578</v>
      </c>
      <c r="W775" s="8">
        <v>71</v>
      </c>
      <c r="X775" s="8">
        <v>15356</v>
      </c>
      <c r="Y775">
        <v>2262</v>
      </c>
      <c r="Z775">
        <v>4395</v>
      </c>
      <c r="AA775" s="4">
        <v>2</v>
      </c>
      <c r="AB775" s="54">
        <f>Table1[[#This Row],[ Received by dropbox]]/Table1[[#This Row],[Ballots Returned]]</f>
        <v>0.33969064424087703</v>
      </c>
      <c r="AC775" s="54">
        <f>Table1[[#This Row],[Received by mail]]/Table1[[#This Row],[Ballots Returned]]</f>
        <v>0.66000901036191617</v>
      </c>
      <c r="AD775" s="54">
        <f>Table1[[#This Row],[ Received by Email or Fax]]/Table1[[#This Row],[Ballots Returned]]</f>
        <v>3.0034539720678779E-4</v>
      </c>
    </row>
    <row r="776" spans="1:30">
      <c r="A776" t="s">
        <v>131</v>
      </c>
      <c r="B776" s="35">
        <v>44411</v>
      </c>
      <c r="C776" s="34" t="s">
        <v>220</v>
      </c>
      <c r="D776" s="34">
        <v>2021</v>
      </c>
      <c r="E776" s="8">
        <v>1411796</v>
      </c>
      <c r="F776" s="8">
        <v>67815</v>
      </c>
      <c r="G776" s="8">
        <v>1346002</v>
      </c>
      <c r="H776" s="8">
        <v>1432096</v>
      </c>
      <c r="I776" s="8">
        <v>493493</v>
      </c>
      <c r="J776" s="8">
        <v>485241</v>
      </c>
      <c r="K776" s="8">
        <v>0</v>
      </c>
      <c r="L776" s="8">
        <v>0</v>
      </c>
      <c r="M776" s="8">
        <v>8252</v>
      </c>
      <c r="N776" s="8">
        <v>1333</v>
      </c>
      <c r="O776" s="8">
        <v>2250</v>
      </c>
      <c r="P776" s="8">
        <v>4621</v>
      </c>
      <c r="Q776" s="45">
        <f t="shared" si="28"/>
        <v>9.363861290838979E-3</v>
      </c>
      <c r="R776" s="45">
        <f>Table1[[#This Row],[Ballots Rejected - Late Postmark]]/Table1[[#This Row],[Ballots Rejected]]</f>
        <v>0.55998545807077071</v>
      </c>
      <c r="S776" s="8">
        <v>0</v>
      </c>
      <c r="T776" s="8">
        <v>48</v>
      </c>
      <c r="U776" s="8">
        <v>489988</v>
      </c>
      <c r="V776" s="8">
        <v>481816</v>
      </c>
      <c r="W776" s="8">
        <v>8172</v>
      </c>
      <c r="X776" s="8">
        <v>1400900</v>
      </c>
      <c r="Y776">
        <v>250681</v>
      </c>
      <c r="Z776">
        <v>241499</v>
      </c>
      <c r="AA776" s="4">
        <v>1313</v>
      </c>
      <c r="AB776" s="54">
        <f>Table1[[#This Row],[ Received by dropbox]]/Table1[[#This Row],[Ballots Returned]]</f>
        <v>0.50797275746565806</v>
      </c>
      <c r="AC776" s="54">
        <f>Table1[[#This Row],[Received by mail]]/Table1[[#This Row],[Ballots Returned]]</f>
        <v>0.48936661715566382</v>
      </c>
      <c r="AD776" s="54">
        <f>Table1[[#This Row],[ Received by Email or Fax]]/Table1[[#This Row],[Ballots Returned]]</f>
        <v>2.6606253786781169E-3</v>
      </c>
    </row>
    <row r="777" spans="1:30">
      <c r="A777" t="s">
        <v>133</v>
      </c>
      <c r="B777" s="35">
        <v>44411</v>
      </c>
      <c r="C777" s="34" t="s">
        <v>220</v>
      </c>
      <c r="D777" s="34">
        <v>2021</v>
      </c>
      <c r="E777" s="8">
        <v>142780</v>
      </c>
      <c r="F777" s="8">
        <v>7894</v>
      </c>
      <c r="G777" s="8">
        <v>136907</v>
      </c>
      <c r="H777" s="8">
        <v>147201</v>
      </c>
      <c r="I777" s="8">
        <v>46771</v>
      </c>
      <c r="J777" s="8">
        <v>46196</v>
      </c>
      <c r="K777" s="8">
        <v>42</v>
      </c>
      <c r="L777" s="8">
        <v>0</v>
      </c>
      <c r="M777" s="8">
        <v>533</v>
      </c>
      <c r="N777" s="8">
        <v>53</v>
      </c>
      <c r="O777" s="8">
        <v>165</v>
      </c>
      <c r="P777" s="8">
        <v>281</v>
      </c>
      <c r="Q777" s="45">
        <f t="shared" si="28"/>
        <v>6.0079964080306169E-3</v>
      </c>
      <c r="R777" s="45">
        <f>Table1[[#This Row],[Ballots Rejected - Late Postmark]]/Table1[[#This Row],[Ballots Rejected]]</f>
        <v>0.5272045028142589</v>
      </c>
      <c r="S777" s="8">
        <v>0</v>
      </c>
      <c r="T777" s="8">
        <v>34</v>
      </c>
      <c r="U777" s="8">
        <v>46278</v>
      </c>
      <c r="V777" s="8">
        <v>45710</v>
      </c>
      <c r="W777" s="8">
        <v>526</v>
      </c>
      <c r="X777" s="8">
        <v>138476</v>
      </c>
      <c r="Y777">
        <v>23070</v>
      </c>
      <c r="Z777">
        <v>23651</v>
      </c>
      <c r="AA777" s="4">
        <v>50</v>
      </c>
      <c r="AB777" s="54">
        <f>Table1[[#This Row],[ Received by dropbox]]/Table1[[#This Row],[Ballots Returned]]</f>
        <v>0.49325436702230013</v>
      </c>
      <c r="AC777" s="54">
        <f>Table1[[#This Row],[Received by mail]]/Table1[[#This Row],[Ballots Returned]]</f>
        <v>0.50567659447093283</v>
      </c>
      <c r="AD777" s="54">
        <f>Table1[[#This Row],[ Received by Email or Fax]]/Table1[[#This Row],[Ballots Returned]]</f>
        <v>1.0690385067670138E-3</v>
      </c>
    </row>
    <row r="778" spans="1:30">
      <c r="A778" t="s">
        <v>135</v>
      </c>
      <c r="B778" s="35">
        <v>44411</v>
      </c>
      <c r="C778" s="34" t="s">
        <v>220</v>
      </c>
      <c r="D778" s="34">
        <v>2021</v>
      </c>
      <c r="E778" s="8">
        <v>22960</v>
      </c>
      <c r="F778" s="8">
        <v>1412</v>
      </c>
      <c r="G778" s="8">
        <v>23569</v>
      </c>
      <c r="H778" s="8">
        <v>23146</v>
      </c>
      <c r="I778" s="8">
        <v>6843</v>
      </c>
      <c r="J778" s="8">
        <v>6726</v>
      </c>
      <c r="K778" s="8">
        <v>0</v>
      </c>
      <c r="L778" s="8">
        <v>0</v>
      </c>
      <c r="M778" s="8">
        <v>117</v>
      </c>
      <c r="N778" s="8">
        <v>45</v>
      </c>
      <c r="O778" s="8">
        <v>26</v>
      </c>
      <c r="P778" s="8">
        <v>45</v>
      </c>
      <c r="Q778" s="45">
        <f t="shared" si="28"/>
        <v>6.57606313020605E-3</v>
      </c>
      <c r="R778" s="45">
        <f>Table1[[#This Row],[Ballots Rejected - Late Postmark]]/Table1[[#This Row],[Ballots Rejected]]</f>
        <v>0.38461538461538464</v>
      </c>
      <c r="S778" s="8">
        <v>0</v>
      </c>
      <c r="T778" s="8">
        <v>1</v>
      </c>
      <c r="U778" s="8">
        <v>6832</v>
      </c>
      <c r="V778" s="8">
        <v>6716</v>
      </c>
      <c r="W778" s="8">
        <v>116</v>
      </c>
      <c r="X778" s="8">
        <v>22920</v>
      </c>
      <c r="Y778">
        <v>4083</v>
      </c>
      <c r="Z778">
        <v>2752</v>
      </c>
      <c r="AA778" s="4">
        <v>8</v>
      </c>
      <c r="AB778" s="54">
        <f>Table1[[#This Row],[ Received by dropbox]]/Table1[[#This Row],[Ballots Returned]]</f>
        <v>0.59666812801402891</v>
      </c>
      <c r="AC778" s="54">
        <f>Table1[[#This Row],[Received by mail]]/Table1[[#This Row],[Ballots Returned]]</f>
        <v>0.40216279409615668</v>
      </c>
      <c r="AD778" s="54">
        <f>Table1[[#This Row],[ Received by Email or Fax]]/Table1[[#This Row],[Ballots Returned]]</f>
        <v>1.1690778898144089E-3</v>
      </c>
    </row>
    <row r="779" spans="1:30">
      <c r="A779" t="s">
        <v>137</v>
      </c>
      <c r="B779" s="35">
        <v>44411</v>
      </c>
      <c r="C779" s="34" t="s">
        <v>220</v>
      </c>
      <c r="D779" s="34">
        <v>2021</v>
      </c>
      <c r="E779" s="8">
        <v>14670</v>
      </c>
      <c r="F779" s="8">
        <v>665</v>
      </c>
      <c r="G779" s="8">
        <v>16026</v>
      </c>
      <c r="H779" s="8">
        <v>14830</v>
      </c>
      <c r="I779" s="8">
        <v>5258</v>
      </c>
      <c r="J779" s="8">
        <v>5161</v>
      </c>
      <c r="K779" s="8">
        <v>1</v>
      </c>
      <c r="L779" s="8">
        <v>1</v>
      </c>
      <c r="M779" s="8">
        <v>96</v>
      </c>
      <c r="N779" s="8">
        <v>4</v>
      </c>
      <c r="O779" s="8">
        <v>35</v>
      </c>
      <c r="P779" s="8">
        <v>50</v>
      </c>
      <c r="Q779" s="45">
        <f t="shared" si="28"/>
        <v>9.5093191327500944E-3</v>
      </c>
      <c r="R779" s="45">
        <f>Table1[[#This Row],[Ballots Rejected - Late Postmark]]/Table1[[#This Row],[Ballots Rejected]]</f>
        <v>0.52083333333333337</v>
      </c>
      <c r="S779" s="8">
        <v>0</v>
      </c>
      <c r="T779" s="8">
        <v>7</v>
      </c>
      <c r="U779" s="8">
        <v>5250</v>
      </c>
      <c r="V779" s="8">
        <v>5153</v>
      </c>
      <c r="W779" s="8">
        <v>96</v>
      </c>
      <c r="X779" s="8">
        <v>14648</v>
      </c>
      <c r="Y779">
        <v>2909</v>
      </c>
      <c r="Z779">
        <v>2345</v>
      </c>
      <c r="AA779" s="4">
        <v>4</v>
      </c>
      <c r="AB779" s="54">
        <f>Table1[[#This Row],[ Received by dropbox]]/Table1[[#This Row],[Ballots Returned]]</f>
        <v>0.55325218714340052</v>
      </c>
      <c r="AC779" s="54">
        <f>Table1[[#This Row],[Received by mail]]/Table1[[#This Row],[Ballots Returned]]</f>
        <v>0.44598706732597948</v>
      </c>
      <c r="AD779" s="54">
        <f>Table1[[#This Row],[ Received by Email or Fax]]/Table1[[#This Row],[Ballots Returned]]</f>
        <v>7.6074553062000763E-4</v>
      </c>
    </row>
    <row r="780" spans="1:30">
      <c r="A780" t="s">
        <v>139</v>
      </c>
      <c r="B780" s="35">
        <v>44411</v>
      </c>
      <c r="C780" s="34" t="s">
        <v>220</v>
      </c>
      <c r="D780" s="34">
        <v>2021</v>
      </c>
      <c r="E780" s="8">
        <v>37003</v>
      </c>
      <c r="F780" s="8">
        <v>1918</v>
      </c>
      <c r="G780" s="8">
        <v>37106</v>
      </c>
      <c r="H780" s="8">
        <v>37228</v>
      </c>
      <c r="I780" s="8">
        <v>10457</v>
      </c>
      <c r="J780" s="8">
        <v>10314</v>
      </c>
      <c r="K780" s="8">
        <v>0</v>
      </c>
      <c r="L780" s="8">
        <v>0</v>
      </c>
      <c r="M780" s="8">
        <v>143</v>
      </c>
      <c r="N780" s="8">
        <v>27</v>
      </c>
      <c r="O780" s="8">
        <v>27</v>
      </c>
      <c r="P780" s="8">
        <v>89</v>
      </c>
      <c r="Q780" s="45">
        <f t="shared" si="28"/>
        <v>8.5110452328583715E-3</v>
      </c>
      <c r="R780" s="45">
        <f>Table1[[#This Row],[Ballots Rejected - Late Postmark]]/Table1[[#This Row],[Ballots Rejected]]</f>
        <v>0.6223776223776224</v>
      </c>
      <c r="S780" s="8">
        <v>0</v>
      </c>
      <c r="T780" s="8">
        <v>0</v>
      </c>
      <c r="U780" s="8">
        <v>10432</v>
      </c>
      <c r="V780" s="8">
        <v>10289</v>
      </c>
      <c r="W780" s="8">
        <v>143</v>
      </c>
      <c r="X780" s="8">
        <v>36840</v>
      </c>
      <c r="Y780">
        <v>4146</v>
      </c>
      <c r="Z780">
        <v>6307</v>
      </c>
      <c r="AA780" s="4">
        <v>4</v>
      </c>
      <c r="AB780" s="54">
        <f>Table1[[#This Row],[ Received by dropbox]]/Table1[[#This Row],[Ballots Returned]]</f>
        <v>0.39648082624079561</v>
      </c>
      <c r="AC780" s="54">
        <f>Table1[[#This Row],[Received by mail]]/Table1[[#This Row],[Ballots Returned]]</f>
        <v>0.60313665487233437</v>
      </c>
      <c r="AD780" s="54">
        <f>Table1[[#This Row],[ Received by Email or Fax]]/Table1[[#This Row],[Ballots Returned]]</f>
        <v>3.825188868700392E-4</v>
      </c>
    </row>
    <row r="781" spans="1:30">
      <c r="A781" t="s">
        <v>141</v>
      </c>
      <c r="B781" s="35">
        <v>44411</v>
      </c>
      <c r="C781" s="34" t="s">
        <v>220</v>
      </c>
      <c r="D781" s="34">
        <v>2021</v>
      </c>
      <c r="E781" s="8">
        <v>8086</v>
      </c>
      <c r="F781" s="8">
        <v>333</v>
      </c>
      <c r="G781" s="8">
        <v>9774</v>
      </c>
      <c r="H781" s="8">
        <v>8134</v>
      </c>
      <c r="I781" s="8">
        <v>2225</v>
      </c>
      <c r="J781" s="8">
        <v>2191</v>
      </c>
      <c r="K781" s="8">
        <v>1</v>
      </c>
      <c r="L781" s="8">
        <v>0</v>
      </c>
      <c r="M781" s="8">
        <v>33</v>
      </c>
      <c r="N781" s="8">
        <v>1</v>
      </c>
      <c r="O781" s="8">
        <v>8</v>
      </c>
      <c r="P781" s="8">
        <v>23</v>
      </c>
      <c r="Q781" s="45">
        <f t="shared" si="28"/>
        <v>1.0337078651685393E-2</v>
      </c>
      <c r="R781" s="45">
        <f>Table1[[#This Row],[Ballots Rejected - Late Postmark]]/Table1[[#This Row],[Ballots Rejected]]</f>
        <v>0.69696969696969702</v>
      </c>
      <c r="S781" s="8">
        <v>0</v>
      </c>
      <c r="T781" s="8">
        <v>1</v>
      </c>
      <c r="U781" s="8">
        <v>2219</v>
      </c>
      <c r="V781" s="8">
        <v>2186</v>
      </c>
      <c r="W781" s="8">
        <v>32</v>
      </c>
      <c r="X781" s="8">
        <v>8036</v>
      </c>
      <c r="Y781">
        <v>311</v>
      </c>
      <c r="Z781">
        <v>1914</v>
      </c>
      <c r="AA781" s="4">
        <v>0</v>
      </c>
      <c r="AB781" s="54">
        <f>Table1[[#This Row],[ Received by dropbox]]/Table1[[#This Row],[Ballots Returned]]</f>
        <v>0.13977528089887639</v>
      </c>
      <c r="AC781" s="54">
        <f>Table1[[#This Row],[Received by mail]]/Table1[[#This Row],[Ballots Returned]]</f>
        <v>0.86022471910112364</v>
      </c>
      <c r="AD781" s="54">
        <f>Table1[[#This Row],[ Received by Email or Fax]]/Table1[[#This Row],[Ballots Returned]]</f>
        <v>0</v>
      </c>
    </row>
    <row r="782" spans="1:30">
      <c r="A782" t="s">
        <v>143</v>
      </c>
      <c r="B782" s="35">
        <v>44411</v>
      </c>
      <c r="C782" s="34" t="s">
        <v>220</v>
      </c>
      <c r="D782" s="34">
        <v>2021</v>
      </c>
      <c r="E782" s="8">
        <v>13757</v>
      </c>
      <c r="F782" s="8">
        <v>932</v>
      </c>
      <c r="G782" s="8">
        <v>14846</v>
      </c>
      <c r="H782" s="8">
        <v>13993</v>
      </c>
      <c r="I782" s="8">
        <v>3124</v>
      </c>
      <c r="J782" s="8">
        <v>3079</v>
      </c>
      <c r="K782" s="8">
        <v>4</v>
      </c>
      <c r="L782" s="8">
        <v>0</v>
      </c>
      <c r="M782" s="8">
        <v>41</v>
      </c>
      <c r="N782" s="8">
        <v>2</v>
      </c>
      <c r="O782" s="8">
        <v>12</v>
      </c>
      <c r="P782" s="8">
        <v>20</v>
      </c>
      <c r="Q782" s="45">
        <f t="shared" si="28"/>
        <v>6.4020486555697821E-3</v>
      </c>
      <c r="R782" s="45">
        <f>Table1[[#This Row],[Ballots Rejected - Late Postmark]]/Table1[[#This Row],[Ballots Rejected]]</f>
        <v>0.48780487804878048</v>
      </c>
      <c r="S782" s="8">
        <v>0</v>
      </c>
      <c r="T782" s="8">
        <v>7</v>
      </c>
      <c r="U782" s="8">
        <v>3113</v>
      </c>
      <c r="V782" s="8">
        <v>3068</v>
      </c>
      <c r="W782" s="8">
        <v>41</v>
      </c>
      <c r="X782" s="8">
        <v>13824</v>
      </c>
      <c r="Y782">
        <v>1449</v>
      </c>
      <c r="Z782">
        <v>1673</v>
      </c>
      <c r="AA782" s="4">
        <v>2</v>
      </c>
      <c r="AB782" s="54">
        <f>Table1[[#This Row],[ Received by dropbox]]/Table1[[#This Row],[Ballots Returned]]</f>
        <v>0.46382842509603073</v>
      </c>
      <c r="AC782" s="54">
        <f>Table1[[#This Row],[Received by mail]]/Table1[[#This Row],[Ballots Returned]]</f>
        <v>0.53553137003841234</v>
      </c>
      <c r="AD782" s="54">
        <f>Table1[[#This Row],[ Received by Email or Fax]]/Table1[[#This Row],[Ballots Returned]]</f>
        <v>6.4020486555697821E-4</v>
      </c>
    </row>
    <row r="783" spans="1:30">
      <c r="A783" t="s">
        <v>145</v>
      </c>
      <c r="B783" s="35">
        <v>44411</v>
      </c>
      <c r="C783" s="34" t="s">
        <v>220</v>
      </c>
      <c r="D783" s="34">
        <v>2021</v>
      </c>
      <c r="E783" s="8">
        <v>8054</v>
      </c>
      <c r="F783" s="8">
        <v>285</v>
      </c>
      <c r="G783" s="8">
        <v>9790</v>
      </c>
      <c r="H783" s="8">
        <v>8143</v>
      </c>
      <c r="I783" s="8">
        <v>2777</v>
      </c>
      <c r="J783" s="8">
        <v>2715</v>
      </c>
      <c r="K783" s="8">
        <v>1</v>
      </c>
      <c r="L783" s="8">
        <v>0</v>
      </c>
      <c r="M783" s="8">
        <v>61</v>
      </c>
      <c r="N783" s="8">
        <v>3</v>
      </c>
      <c r="O783" s="8">
        <v>5</v>
      </c>
      <c r="P783" s="8">
        <v>48</v>
      </c>
      <c r="Q783" s="45">
        <f t="shared" si="28"/>
        <v>1.7284839755131436E-2</v>
      </c>
      <c r="R783" s="45">
        <f>Table1[[#This Row],[Ballots Rejected - Late Postmark]]/Table1[[#This Row],[Ballots Rejected]]</f>
        <v>0.78688524590163933</v>
      </c>
      <c r="S783" s="8">
        <v>0</v>
      </c>
      <c r="T783" s="8">
        <v>5</v>
      </c>
      <c r="U783" s="8">
        <v>2776</v>
      </c>
      <c r="V783" s="8">
        <v>2714</v>
      </c>
      <c r="W783" s="8">
        <v>61</v>
      </c>
      <c r="X783" s="8">
        <v>8047</v>
      </c>
      <c r="Y783">
        <v>469</v>
      </c>
      <c r="Z783">
        <v>2306</v>
      </c>
      <c r="AA783" s="4">
        <v>2</v>
      </c>
      <c r="AB783" s="54">
        <f>Table1[[#This Row],[ Received by dropbox]]/Table1[[#This Row],[Ballots Returned]]</f>
        <v>0.16888728844076342</v>
      </c>
      <c r="AC783" s="54">
        <f>Table1[[#This Row],[Received by mail]]/Table1[[#This Row],[Ballots Returned]]</f>
        <v>0.8303925099027728</v>
      </c>
      <c r="AD783" s="54">
        <f>Table1[[#This Row],[ Received by Email or Fax]]/Table1[[#This Row],[Ballots Returned]]</f>
        <v>7.2020165646380992E-4</v>
      </c>
    </row>
    <row r="784" spans="1:30">
      <c r="A784" t="s">
        <v>147</v>
      </c>
      <c r="B784" s="35">
        <v>44411</v>
      </c>
      <c r="C784" s="34" t="s">
        <v>220</v>
      </c>
      <c r="D784" s="34">
        <v>2021</v>
      </c>
      <c r="E784" s="8">
        <v>1644</v>
      </c>
      <c r="F784" s="8">
        <v>106</v>
      </c>
      <c r="G784" s="8">
        <v>3559</v>
      </c>
      <c r="H784" s="8">
        <v>1661</v>
      </c>
      <c r="I784" s="8">
        <v>641</v>
      </c>
      <c r="J784" s="8">
        <v>629</v>
      </c>
      <c r="K784" s="8">
        <v>0</v>
      </c>
      <c r="L784" s="8">
        <v>0</v>
      </c>
      <c r="M784" s="8">
        <v>12</v>
      </c>
      <c r="N784" s="8">
        <v>2</v>
      </c>
      <c r="O784" s="8">
        <v>0</v>
      </c>
      <c r="P784" s="8">
        <v>10</v>
      </c>
      <c r="Q784" s="45">
        <f t="shared" si="28"/>
        <v>1.5600624024960999E-2</v>
      </c>
      <c r="R784" s="45">
        <f>Table1[[#This Row],[Ballots Rejected - Late Postmark]]/Table1[[#This Row],[Ballots Rejected]]</f>
        <v>0.83333333333333337</v>
      </c>
      <c r="S784" s="8">
        <v>0</v>
      </c>
      <c r="T784" s="8">
        <v>0</v>
      </c>
      <c r="U784" s="8">
        <v>638</v>
      </c>
      <c r="V784" s="8">
        <v>626</v>
      </c>
      <c r="W784" s="8">
        <v>12</v>
      </c>
      <c r="X784" s="8">
        <v>1644</v>
      </c>
      <c r="Y784">
        <v>206</v>
      </c>
      <c r="Z784">
        <v>432</v>
      </c>
      <c r="AA784" s="4">
        <v>3</v>
      </c>
      <c r="AB784" s="54">
        <f>Table1[[#This Row],[ Received by dropbox]]/Table1[[#This Row],[Ballots Returned]]</f>
        <v>0.32137285491419659</v>
      </c>
      <c r="AC784" s="54">
        <f>Table1[[#This Row],[Received by mail]]/Table1[[#This Row],[Ballots Returned]]</f>
        <v>0.67394695787831516</v>
      </c>
      <c r="AD784" s="54">
        <f>Table1[[#This Row],[ Received by Email or Fax]]/Table1[[#This Row],[Ballots Returned]]</f>
        <v>4.6801872074882997E-3</v>
      </c>
    </row>
    <row r="785" spans="1:30">
      <c r="A785" t="s">
        <v>149</v>
      </c>
      <c r="B785" s="35">
        <v>44411</v>
      </c>
      <c r="C785" s="34" t="s">
        <v>220</v>
      </c>
      <c r="D785" s="34">
        <v>2021</v>
      </c>
      <c r="E785" s="8">
        <v>318</v>
      </c>
      <c r="F785" s="8">
        <v>21</v>
      </c>
      <c r="G785" s="8">
        <v>2318</v>
      </c>
      <c r="H785" s="8">
        <v>319</v>
      </c>
      <c r="I785" s="8">
        <v>124</v>
      </c>
      <c r="J785" s="8">
        <v>121</v>
      </c>
      <c r="K785" s="8">
        <v>0</v>
      </c>
      <c r="L785" s="8">
        <v>0</v>
      </c>
      <c r="M785" s="8">
        <v>3</v>
      </c>
      <c r="N785" s="8">
        <v>1</v>
      </c>
      <c r="O785" s="8">
        <v>1</v>
      </c>
      <c r="P785" s="8">
        <v>1</v>
      </c>
      <c r="Q785" s="45">
        <f t="shared" si="28"/>
        <v>8.0645161290322578E-3</v>
      </c>
      <c r="R785" s="45">
        <f>Table1[[#This Row],[Ballots Rejected - Late Postmark]]/Table1[[#This Row],[Ballots Rejected]]</f>
        <v>0.33333333333333331</v>
      </c>
      <c r="S785" s="8">
        <v>0</v>
      </c>
      <c r="T785" s="8">
        <v>0</v>
      </c>
      <c r="U785" s="8">
        <v>123</v>
      </c>
      <c r="V785" s="8">
        <v>120</v>
      </c>
      <c r="W785" s="8">
        <v>3</v>
      </c>
      <c r="X785" s="8">
        <v>316</v>
      </c>
      <c r="Y785">
        <v>53</v>
      </c>
      <c r="Z785">
        <v>71</v>
      </c>
      <c r="AA785" s="4">
        <v>0</v>
      </c>
      <c r="AB785" s="54">
        <f>Table1[[#This Row],[ Received by dropbox]]/Table1[[#This Row],[Ballots Returned]]</f>
        <v>0.42741935483870969</v>
      </c>
      <c r="AC785" s="54">
        <f>Table1[[#This Row],[Received by mail]]/Table1[[#This Row],[Ballots Returned]]</f>
        <v>0.57258064516129037</v>
      </c>
      <c r="AD785" s="54">
        <f>Table1[[#This Row],[ Received by Email or Fax]]/Table1[[#This Row],[Ballots Returned]]</f>
        <v>0</v>
      </c>
    </row>
    <row r="786" spans="1:30">
      <c r="A786" t="s">
        <v>151</v>
      </c>
      <c r="B786" s="35">
        <v>44411</v>
      </c>
      <c r="C786" s="34" t="s">
        <v>220</v>
      </c>
      <c r="D786" s="34">
        <v>2021</v>
      </c>
      <c r="E786" s="8">
        <v>567089</v>
      </c>
      <c r="F786" s="8">
        <v>34769</v>
      </c>
      <c r="G786" s="8">
        <v>534341</v>
      </c>
      <c r="H786" s="8">
        <v>578984</v>
      </c>
      <c r="I786" s="8">
        <v>127872</v>
      </c>
      <c r="J786" s="8">
        <v>126397</v>
      </c>
      <c r="K786" s="8">
        <v>152</v>
      </c>
      <c r="L786" s="8">
        <v>0</v>
      </c>
      <c r="M786" s="8">
        <v>1323</v>
      </c>
      <c r="N786" s="8">
        <v>108</v>
      </c>
      <c r="O786" s="8">
        <v>248</v>
      </c>
      <c r="P786" s="8">
        <v>934</v>
      </c>
      <c r="Q786" s="45">
        <f t="shared" si="28"/>
        <v>7.3041791791791794E-3</v>
      </c>
      <c r="R786" s="45">
        <f>Table1[[#This Row],[Ballots Rejected - Late Postmark]]/Table1[[#This Row],[Ballots Rejected]]</f>
        <v>0.70597127739984877</v>
      </c>
      <c r="S786" s="8">
        <v>0</v>
      </c>
      <c r="T786" s="8">
        <v>33</v>
      </c>
      <c r="U786" s="8">
        <v>126601</v>
      </c>
      <c r="V786" s="8">
        <v>125138</v>
      </c>
      <c r="W786" s="8">
        <v>1311</v>
      </c>
      <c r="X786" s="8">
        <v>557474</v>
      </c>
      <c r="Y786">
        <v>71791</v>
      </c>
      <c r="Z786">
        <v>55792</v>
      </c>
      <c r="AA786" s="4">
        <v>289</v>
      </c>
      <c r="AB786" s="54">
        <f>Table1[[#This Row],[ Received by dropbox]]/Table1[[#This Row],[Ballots Returned]]</f>
        <v>0.56142861611611616</v>
      </c>
      <c r="AC786" s="54">
        <f>Table1[[#This Row],[Received by mail]]/Table1[[#This Row],[Ballots Returned]]</f>
        <v>0.43631131131131129</v>
      </c>
      <c r="AD786" s="54">
        <f>Table1[[#This Row],[ Received by Email or Fax]]/Table1[[#This Row],[Ballots Returned]]</f>
        <v>2.2600725725725724E-3</v>
      </c>
    </row>
    <row r="787" spans="1:30">
      <c r="A787" t="s">
        <v>153</v>
      </c>
      <c r="B787" s="35">
        <v>44411</v>
      </c>
      <c r="C787" s="34" t="s">
        <v>220</v>
      </c>
      <c r="D787" s="34">
        <v>2021</v>
      </c>
      <c r="E787" s="8">
        <v>4295</v>
      </c>
      <c r="F787" s="8">
        <v>231</v>
      </c>
      <c r="G787" s="8">
        <v>6085</v>
      </c>
      <c r="H787" s="8">
        <v>4335</v>
      </c>
      <c r="I787" s="8">
        <v>2200</v>
      </c>
      <c r="J787" s="8">
        <v>2143</v>
      </c>
      <c r="K787" s="8">
        <v>32</v>
      </c>
      <c r="L787" s="8">
        <v>0</v>
      </c>
      <c r="M787" s="8">
        <v>25</v>
      </c>
      <c r="N787" s="8">
        <v>0</v>
      </c>
      <c r="O787" s="8">
        <v>8</v>
      </c>
      <c r="P787" s="8">
        <v>17</v>
      </c>
      <c r="Q787" s="45">
        <f t="shared" si="28"/>
        <v>7.7272727272727276E-3</v>
      </c>
      <c r="R787" s="45">
        <f>Table1[[#This Row],[Ballots Rejected - Late Postmark]]/Table1[[#This Row],[Ballots Rejected]]</f>
        <v>0.68</v>
      </c>
      <c r="S787" s="8">
        <v>0</v>
      </c>
      <c r="T787" s="8">
        <v>0</v>
      </c>
      <c r="U787" s="8">
        <v>2192</v>
      </c>
      <c r="V787" s="8">
        <v>2135</v>
      </c>
      <c r="W787" s="8">
        <v>25</v>
      </c>
      <c r="X787" s="8">
        <v>4220</v>
      </c>
      <c r="Y787">
        <v>1204</v>
      </c>
      <c r="Z787">
        <v>990</v>
      </c>
      <c r="AA787" s="4">
        <v>6</v>
      </c>
      <c r="AB787" s="54">
        <f>Table1[[#This Row],[ Received by dropbox]]/Table1[[#This Row],[Ballots Returned]]</f>
        <v>0.54727272727272724</v>
      </c>
      <c r="AC787" s="54">
        <f>Table1[[#This Row],[Received by mail]]/Table1[[#This Row],[Ballots Returned]]</f>
        <v>0.45</v>
      </c>
      <c r="AD787" s="54">
        <f>Table1[[#This Row],[ Received by Email or Fax]]/Table1[[#This Row],[Ballots Returned]]</f>
        <v>2.7272727272727275E-3</v>
      </c>
    </row>
    <row r="788" spans="1:30">
      <c r="A788" t="s">
        <v>155</v>
      </c>
      <c r="B788" s="35">
        <v>44411</v>
      </c>
      <c r="C788" s="34" t="s">
        <v>220</v>
      </c>
      <c r="D788" s="34">
        <v>2021</v>
      </c>
      <c r="E788" s="8">
        <v>58044</v>
      </c>
      <c r="F788" s="8">
        <v>2361</v>
      </c>
      <c r="G788" s="8">
        <v>57704</v>
      </c>
      <c r="H788" s="8">
        <v>59671</v>
      </c>
      <c r="I788" s="8">
        <v>19103</v>
      </c>
      <c r="J788" s="8">
        <v>18827</v>
      </c>
      <c r="K788" s="8">
        <v>0</v>
      </c>
      <c r="L788" s="8">
        <v>0</v>
      </c>
      <c r="M788" s="8">
        <v>276</v>
      </c>
      <c r="N788" s="8">
        <v>74</v>
      </c>
      <c r="O788" s="8">
        <v>106</v>
      </c>
      <c r="P788" s="8">
        <v>95</v>
      </c>
      <c r="Q788" s="45">
        <f t="shared" si="28"/>
        <v>4.9730408836308436E-3</v>
      </c>
      <c r="R788" s="45">
        <f>Table1[[#This Row],[Ballots Rejected - Late Postmark]]/Table1[[#This Row],[Ballots Rejected]]</f>
        <v>0.34420289855072461</v>
      </c>
      <c r="S788" s="8">
        <v>0</v>
      </c>
      <c r="T788" s="8">
        <v>1</v>
      </c>
      <c r="U788" s="8">
        <v>18986</v>
      </c>
      <c r="V788" s="8">
        <v>18710</v>
      </c>
      <c r="W788" s="8">
        <v>276</v>
      </c>
      <c r="X788" s="8">
        <v>58383</v>
      </c>
      <c r="Y788">
        <v>11892</v>
      </c>
      <c r="Z788">
        <v>7208</v>
      </c>
      <c r="AA788" s="4">
        <v>3</v>
      </c>
      <c r="AB788" s="54">
        <f>Table1[[#This Row],[ Received by dropbox]]/Table1[[#This Row],[Ballots Returned]]</f>
        <v>0.62252002303303144</v>
      </c>
      <c r="AC788" s="54">
        <f>Table1[[#This Row],[Received by mail]]/Table1[[#This Row],[Ballots Returned]]</f>
        <v>0.37732293357064334</v>
      </c>
      <c r="AD788" s="54">
        <f>Table1[[#This Row],[ Received by Email or Fax]]/Table1[[#This Row],[Ballots Returned]]</f>
        <v>1.5704339632518452E-4</v>
      </c>
    </row>
    <row r="789" spans="1:30">
      <c r="A789" t="s">
        <v>157</v>
      </c>
      <c r="B789" s="35">
        <v>44411</v>
      </c>
      <c r="C789" s="34" t="s">
        <v>220</v>
      </c>
      <c r="D789" s="34">
        <v>2021</v>
      </c>
      <c r="E789" s="8">
        <v>2367</v>
      </c>
      <c r="F789" s="8">
        <v>48</v>
      </c>
      <c r="G789" s="8">
        <v>4340</v>
      </c>
      <c r="H789" s="8">
        <v>2376</v>
      </c>
      <c r="I789" s="8">
        <v>762</v>
      </c>
      <c r="J789" s="8">
        <v>747</v>
      </c>
      <c r="K789" s="8">
        <v>3</v>
      </c>
      <c r="L789" s="8">
        <v>0</v>
      </c>
      <c r="M789" s="8">
        <v>12</v>
      </c>
      <c r="N789" s="8">
        <v>1</v>
      </c>
      <c r="O789" s="8">
        <v>2</v>
      </c>
      <c r="P789" s="8">
        <v>8</v>
      </c>
      <c r="Q789" s="45">
        <f t="shared" si="28"/>
        <v>1.0498687664041995E-2</v>
      </c>
      <c r="R789" s="45">
        <f>Table1[[#This Row],[Ballots Rejected - Late Postmark]]/Table1[[#This Row],[Ballots Rejected]]</f>
        <v>0.66666666666666663</v>
      </c>
      <c r="S789" s="8">
        <v>0</v>
      </c>
      <c r="T789" s="8">
        <v>1</v>
      </c>
      <c r="U789" s="8">
        <v>761</v>
      </c>
      <c r="V789" s="8">
        <v>746</v>
      </c>
      <c r="W789" s="8">
        <v>12</v>
      </c>
      <c r="X789" s="8">
        <v>2340</v>
      </c>
      <c r="Y789">
        <v>425</v>
      </c>
      <c r="Z789">
        <v>336</v>
      </c>
      <c r="AA789" s="4">
        <v>1</v>
      </c>
      <c r="AB789" s="54">
        <f>Table1[[#This Row],[ Received by dropbox]]/Table1[[#This Row],[Ballots Returned]]</f>
        <v>0.55774278215223094</v>
      </c>
      <c r="AC789" s="54">
        <f>Table1[[#This Row],[Received by mail]]/Table1[[#This Row],[Ballots Returned]]</f>
        <v>0.44094488188976377</v>
      </c>
      <c r="AD789" s="54">
        <f>Table1[[#This Row],[ Received by Email or Fax]]/Table1[[#This Row],[Ballots Returned]]</f>
        <v>1.3123359580052493E-3</v>
      </c>
    </row>
    <row r="790" spans="1:30">
      <c r="A790" t="s">
        <v>159</v>
      </c>
      <c r="B790" s="35">
        <v>44411</v>
      </c>
      <c r="C790" s="34" t="s">
        <v>220</v>
      </c>
      <c r="D790" s="34">
        <v>2021</v>
      </c>
      <c r="E790" s="8">
        <v>507619</v>
      </c>
      <c r="F790" s="8">
        <v>33936</v>
      </c>
      <c r="G790" s="8">
        <v>475704</v>
      </c>
      <c r="H790" s="8">
        <v>525685</v>
      </c>
      <c r="I790" s="8">
        <v>139306</v>
      </c>
      <c r="J790" s="8">
        <v>137016</v>
      </c>
      <c r="K790" s="8">
        <v>16</v>
      </c>
      <c r="L790" s="8">
        <v>16</v>
      </c>
      <c r="M790" s="8">
        <v>2274</v>
      </c>
      <c r="N790" s="8">
        <v>117</v>
      </c>
      <c r="O790" s="8">
        <v>631</v>
      </c>
      <c r="P790" s="8">
        <v>1467</v>
      </c>
      <c r="Q790" s="45">
        <f t="shared" si="28"/>
        <v>1.0530773979584511E-2</v>
      </c>
      <c r="R790" s="45">
        <f>Table1[[#This Row],[Ballots Rejected - Late Postmark]]/Table1[[#This Row],[Ballots Rejected]]</f>
        <v>0.64511873350923488</v>
      </c>
      <c r="S790" s="8">
        <v>0</v>
      </c>
      <c r="T790" s="8">
        <v>59</v>
      </c>
      <c r="U790" s="8">
        <v>138918</v>
      </c>
      <c r="V790" s="8">
        <v>136638</v>
      </c>
      <c r="W790" s="8">
        <v>2264</v>
      </c>
      <c r="X790" s="8">
        <v>515564</v>
      </c>
      <c r="Y790">
        <v>69103</v>
      </c>
      <c r="Z790">
        <v>70128</v>
      </c>
      <c r="AA790" s="4">
        <v>75</v>
      </c>
      <c r="AB790" s="54">
        <f>Table1[[#This Row],[ Received by dropbox]]/Table1[[#This Row],[Ballots Returned]]</f>
        <v>0.49605185706286881</v>
      </c>
      <c r="AC790" s="54">
        <f>Table1[[#This Row],[Received by mail]]/Table1[[#This Row],[Ballots Returned]]</f>
        <v>0.50340975980934055</v>
      </c>
      <c r="AD790" s="54">
        <f>Table1[[#This Row],[ Received by Email or Fax]]/Table1[[#This Row],[Ballots Returned]]</f>
        <v>5.3838312779061926E-4</v>
      </c>
    </row>
    <row r="791" spans="1:30">
      <c r="A791" t="s">
        <v>161</v>
      </c>
      <c r="B791" s="35">
        <v>44411</v>
      </c>
      <c r="C791" s="34" t="s">
        <v>220</v>
      </c>
      <c r="D791" s="34">
        <v>2021</v>
      </c>
      <c r="E791" s="8">
        <v>324342</v>
      </c>
      <c r="F791" s="8">
        <v>18087</v>
      </c>
      <c r="G791" s="8">
        <v>308276</v>
      </c>
      <c r="H791" s="8">
        <v>326472</v>
      </c>
      <c r="I791" s="8">
        <v>81766</v>
      </c>
      <c r="J791" s="8">
        <v>80624</v>
      </c>
      <c r="K791" s="8">
        <v>0</v>
      </c>
      <c r="L791" s="8">
        <v>0</v>
      </c>
      <c r="M791" s="8">
        <v>1142</v>
      </c>
      <c r="N791" s="8">
        <v>84</v>
      </c>
      <c r="O791" s="8">
        <v>183</v>
      </c>
      <c r="P791" s="8">
        <v>872</v>
      </c>
      <c r="Q791" s="45">
        <f t="shared" si="28"/>
        <v>1.0664579409534525E-2</v>
      </c>
      <c r="R791" s="45">
        <f>Table1[[#This Row],[Ballots Rejected - Late Postmark]]/Table1[[#This Row],[Ballots Rejected]]</f>
        <v>0.76357267950963226</v>
      </c>
      <c r="S791" s="8">
        <v>0</v>
      </c>
      <c r="T791" s="8">
        <v>3</v>
      </c>
      <c r="U791" s="8">
        <v>81209</v>
      </c>
      <c r="V791" s="8">
        <v>80071</v>
      </c>
      <c r="W791" s="8">
        <v>1138</v>
      </c>
      <c r="X791" s="8">
        <v>320061</v>
      </c>
      <c r="Y791">
        <v>27878</v>
      </c>
      <c r="Z791">
        <v>53854</v>
      </c>
      <c r="AA791" s="4">
        <v>34</v>
      </c>
      <c r="AB791" s="54">
        <f>Table1[[#This Row],[ Received by dropbox]]/Table1[[#This Row],[Ballots Returned]]</f>
        <v>0.34094856052638017</v>
      </c>
      <c r="AC791" s="54">
        <f>Table1[[#This Row],[Received by mail]]/Table1[[#This Row],[Ballots Returned]]</f>
        <v>0.65863561871682608</v>
      </c>
      <c r="AD791" s="54">
        <f>Table1[[#This Row],[ Received by Email or Fax]]/Table1[[#This Row],[Ballots Returned]]</f>
        <v>4.1582075679377734E-4</v>
      </c>
    </row>
    <row r="792" spans="1:30">
      <c r="A792" t="s">
        <v>163</v>
      </c>
      <c r="B792" s="35">
        <v>44411</v>
      </c>
      <c r="C792" s="34" t="s">
        <v>220</v>
      </c>
      <c r="D792" s="34">
        <v>2021</v>
      </c>
      <c r="E792" s="8">
        <v>31234</v>
      </c>
      <c r="F792" s="8">
        <v>1437</v>
      </c>
      <c r="G792" s="8">
        <v>31818</v>
      </c>
      <c r="H792" s="8">
        <v>31741</v>
      </c>
      <c r="I792" s="8">
        <v>11464</v>
      </c>
      <c r="J792" s="8">
        <v>11258</v>
      </c>
      <c r="K792" s="8">
        <v>0</v>
      </c>
      <c r="L792" s="8">
        <v>0</v>
      </c>
      <c r="M792" s="8">
        <v>206</v>
      </c>
      <c r="N792" s="8">
        <v>25</v>
      </c>
      <c r="O792" s="8">
        <v>31</v>
      </c>
      <c r="P792" s="8">
        <v>148</v>
      </c>
      <c r="Q792" s="45">
        <f t="shared" si="28"/>
        <v>1.2909979064898814E-2</v>
      </c>
      <c r="R792" s="45">
        <f>Table1[[#This Row],[Ballots Rejected - Late Postmark]]/Table1[[#This Row],[Ballots Rejected]]</f>
        <v>0.71844660194174759</v>
      </c>
      <c r="S792" s="8">
        <v>0</v>
      </c>
      <c r="T792" s="8">
        <v>2</v>
      </c>
      <c r="U792" s="8">
        <v>11414</v>
      </c>
      <c r="V792" s="8">
        <v>11208</v>
      </c>
      <c r="W792" s="8">
        <v>206</v>
      </c>
      <c r="X792" s="8">
        <v>31346</v>
      </c>
      <c r="Y792">
        <v>2175</v>
      </c>
      <c r="Z792">
        <v>9286</v>
      </c>
      <c r="AA792" s="4">
        <v>3</v>
      </c>
      <c r="AB792" s="54">
        <f>Table1[[#This Row],[ Received by dropbox]]/Table1[[#This Row],[Ballots Returned]]</f>
        <v>0.18972435450104674</v>
      </c>
      <c r="AC792" s="54">
        <f>Table1[[#This Row],[Received by mail]]/Table1[[#This Row],[Ballots Returned]]</f>
        <v>0.81001395673412424</v>
      </c>
      <c r="AD792" s="54">
        <f>Table1[[#This Row],[ Received by Email or Fax]]/Table1[[#This Row],[Ballots Returned]]</f>
        <v>2.6168876482903002E-4</v>
      </c>
    </row>
    <row r="793" spans="1:30">
      <c r="A793" t="s">
        <v>166</v>
      </c>
      <c r="B793" s="35">
        <v>44411</v>
      </c>
      <c r="C793" s="34" t="s">
        <v>220</v>
      </c>
      <c r="D793" s="34">
        <v>2021</v>
      </c>
      <c r="E793" s="8">
        <v>199006</v>
      </c>
      <c r="F793" s="8">
        <v>14015</v>
      </c>
      <c r="G793" s="8">
        <v>187012</v>
      </c>
      <c r="H793" s="8">
        <v>204501</v>
      </c>
      <c r="I793" s="8">
        <v>64408</v>
      </c>
      <c r="J793" s="8">
        <v>63538</v>
      </c>
      <c r="K793" s="8">
        <v>6</v>
      </c>
      <c r="L793" s="8">
        <v>6</v>
      </c>
      <c r="M793" s="8">
        <v>864</v>
      </c>
      <c r="N793" s="8">
        <v>114</v>
      </c>
      <c r="O793" s="8">
        <v>244</v>
      </c>
      <c r="P793" s="8">
        <v>463</v>
      </c>
      <c r="Q793" s="45">
        <f t="shared" si="28"/>
        <v>7.1885480064588251E-3</v>
      </c>
      <c r="R793" s="45">
        <f>Table1[[#This Row],[Ballots Rejected - Late Postmark]]/Table1[[#This Row],[Ballots Rejected]]</f>
        <v>0.53587962962962965</v>
      </c>
      <c r="S793" s="8">
        <v>0</v>
      </c>
      <c r="T793" s="8">
        <v>43</v>
      </c>
      <c r="U793" s="8">
        <v>63543</v>
      </c>
      <c r="V793" s="8">
        <v>62685</v>
      </c>
      <c r="W793" s="8">
        <v>852</v>
      </c>
      <c r="X793" s="8">
        <v>195059</v>
      </c>
      <c r="Y793">
        <v>38050</v>
      </c>
      <c r="Z793">
        <v>26288</v>
      </c>
      <c r="AA793" s="4">
        <v>70</v>
      </c>
      <c r="AB793" s="54">
        <f>Table1[[#This Row],[ Received by dropbox]]/Table1[[#This Row],[Ballots Returned]]</f>
        <v>0.5907651223450503</v>
      </c>
      <c r="AC793" s="54">
        <f>Table1[[#This Row],[Received by mail]]/Table1[[#This Row],[Ballots Returned]]</f>
        <v>0.40814805614209415</v>
      </c>
      <c r="AD793" s="54">
        <f>Table1[[#This Row],[ Received by Email or Fax]]/Table1[[#This Row],[Ballots Returned]]</f>
        <v>1.086821512855546E-3</v>
      </c>
    </row>
    <row r="794" spans="1:30">
      <c r="A794" t="s">
        <v>168</v>
      </c>
      <c r="B794" s="35">
        <v>44411</v>
      </c>
      <c r="C794" s="34" t="s">
        <v>220</v>
      </c>
      <c r="D794" s="34">
        <v>2021</v>
      </c>
      <c r="E794" s="8">
        <v>437</v>
      </c>
      <c r="F794" s="8">
        <v>24</v>
      </c>
      <c r="G794" s="8">
        <v>2434</v>
      </c>
      <c r="H794" s="8">
        <v>439</v>
      </c>
      <c r="I794" s="8">
        <v>204</v>
      </c>
      <c r="J794" s="8">
        <v>200</v>
      </c>
      <c r="K794" s="8">
        <v>0</v>
      </c>
      <c r="L794" s="8">
        <v>0</v>
      </c>
      <c r="M794" s="8">
        <v>4</v>
      </c>
      <c r="N794" s="8">
        <v>0</v>
      </c>
      <c r="O794" s="8">
        <v>0</v>
      </c>
      <c r="P794" s="8">
        <v>4</v>
      </c>
      <c r="Q794" s="45">
        <f t="shared" si="28"/>
        <v>1.9607843137254902E-2</v>
      </c>
      <c r="R794" s="45">
        <f>Table1[[#This Row],[Ballots Rejected - Late Postmark]]/Table1[[#This Row],[Ballots Rejected]]</f>
        <v>1</v>
      </c>
      <c r="S794" s="8">
        <v>0</v>
      </c>
      <c r="T794" s="8">
        <v>0</v>
      </c>
      <c r="U794" s="8">
        <v>204</v>
      </c>
      <c r="V794" s="8">
        <v>200</v>
      </c>
      <c r="W794" s="8">
        <v>4</v>
      </c>
      <c r="X794" s="8">
        <v>434</v>
      </c>
      <c r="Y794">
        <v>87</v>
      </c>
      <c r="Z794">
        <v>117</v>
      </c>
      <c r="AA794" s="4">
        <v>0</v>
      </c>
      <c r="AB794" s="54">
        <f>Table1[[#This Row],[ Received by dropbox]]/Table1[[#This Row],[Ballots Returned]]</f>
        <v>0.4264705882352941</v>
      </c>
      <c r="AC794" s="54">
        <f>Table1[[#This Row],[Received by mail]]/Table1[[#This Row],[Ballots Returned]]</f>
        <v>0.57352941176470584</v>
      </c>
      <c r="AD794" s="54">
        <f>Table1[[#This Row],[ Received by Email or Fax]]/Table1[[#This Row],[Ballots Returned]]</f>
        <v>0</v>
      </c>
    </row>
    <row r="795" spans="1:30">
      <c r="A795" t="s">
        <v>170</v>
      </c>
      <c r="B795" s="35">
        <v>44411</v>
      </c>
      <c r="C795" s="34" t="s">
        <v>220</v>
      </c>
      <c r="D795" s="34">
        <v>2021</v>
      </c>
      <c r="E795" s="8">
        <v>23002</v>
      </c>
      <c r="F795" s="8">
        <v>1820</v>
      </c>
      <c r="G795" s="8">
        <v>23203</v>
      </c>
      <c r="H795" s="8">
        <v>23877</v>
      </c>
      <c r="I795" s="8">
        <v>8065</v>
      </c>
      <c r="J795" s="8">
        <v>7965</v>
      </c>
      <c r="K795" s="8">
        <v>0</v>
      </c>
      <c r="L795" s="8">
        <v>0</v>
      </c>
      <c r="M795" s="8">
        <v>100</v>
      </c>
      <c r="N795" s="8">
        <v>18</v>
      </c>
      <c r="O795" s="8">
        <v>8</v>
      </c>
      <c r="P795" s="8">
        <v>71</v>
      </c>
      <c r="Q795" s="45">
        <f t="shared" si="28"/>
        <v>8.8034717916924982E-3</v>
      </c>
      <c r="R795" s="45">
        <f>Table1[[#This Row],[Ballots Rejected - Late Postmark]]/Table1[[#This Row],[Ballots Rejected]]</f>
        <v>0.71</v>
      </c>
      <c r="S795" s="8">
        <v>0</v>
      </c>
      <c r="T795" s="8">
        <v>3</v>
      </c>
      <c r="U795" s="8">
        <v>8038</v>
      </c>
      <c r="V795" s="8">
        <v>7938</v>
      </c>
      <c r="W795" s="8">
        <v>100</v>
      </c>
      <c r="X795" s="8">
        <v>23574</v>
      </c>
      <c r="Y795">
        <v>4249</v>
      </c>
      <c r="Z795">
        <v>3813</v>
      </c>
      <c r="AA795" s="4">
        <v>3</v>
      </c>
      <c r="AB795" s="54">
        <f>Table1[[#This Row],[ Received by dropbox]]/Table1[[#This Row],[Ballots Returned]]</f>
        <v>0.5268443893366398</v>
      </c>
      <c r="AC795" s="54">
        <f>Table1[[#This Row],[Received by mail]]/Table1[[#This Row],[Ballots Returned]]</f>
        <v>0.47278363298202108</v>
      </c>
      <c r="AD795" s="54">
        <f>Table1[[#This Row],[ Received by Email or Fax]]/Table1[[#This Row],[Ballots Returned]]</f>
        <v>3.7197768133911968E-4</v>
      </c>
    </row>
    <row r="796" spans="1:30">
      <c r="A796" t="s">
        <v>172</v>
      </c>
      <c r="B796" s="35">
        <v>44411</v>
      </c>
      <c r="C796" s="34" t="s">
        <v>220</v>
      </c>
      <c r="D796" s="34">
        <v>2021</v>
      </c>
      <c r="E796" s="8">
        <v>158910</v>
      </c>
      <c r="F796" s="8">
        <v>7578</v>
      </c>
      <c r="G796" s="8">
        <v>153353</v>
      </c>
      <c r="H796" s="8">
        <v>162291</v>
      </c>
      <c r="I796" s="8">
        <v>54889</v>
      </c>
      <c r="J796" s="8">
        <v>54234</v>
      </c>
      <c r="K796" s="8">
        <v>0</v>
      </c>
      <c r="L796" s="8">
        <v>0</v>
      </c>
      <c r="M796" s="8">
        <v>655</v>
      </c>
      <c r="N796" s="8">
        <v>104</v>
      </c>
      <c r="O796" s="8">
        <v>147</v>
      </c>
      <c r="P796" s="8">
        <v>398</v>
      </c>
      <c r="Q796" s="45">
        <f t="shared" si="28"/>
        <v>7.2509974676164624E-3</v>
      </c>
      <c r="R796" s="45">
        <f>Table1[[#This Row],[Ballots Rejected - Late Postmark]]/Table1[[#This Row],[Ballots Rejected]]</f>
        <v>0.60763358778625953</v>
      </c>
      <c r="S796" s="8">
        <v>0</v>
      </c>
      <c r="T796" s="8">
        <v>6</v>
      </c>
      <c r="U796" s="8">
        <v>54685</v>
      </c>
      <c r="V796" s="8">
        <v>54035</v>
      </c>
      <c r="W796" s="8">
        <v>650</v>
      </c>
      <c r="X796" s="8">
        <v>159095</v>
      </c>
      <c r="Y796">
        <v>33895</v>
      </c>
      <c r="Z796">
        <v>20954</v>
      </c>
      <c r="AA796" s="4">
        <v>40</v>
      </c>
      <c r="AB796" s="54">
        <f>Table1[[#This Row],[ Received by dropbox]]/Table1[[#This Row],[Ballots Returned]]</f>
        <v>0.61751899287653267</v>
      </c>
      <c r="AC796" s="54">
        <f>Table1[[#This Row],[Received by mail]]/Table1[[#This Row],[Ballots Returned]]</f>
        <v>0.3817522636593853</v>
      </c>
      <c r="AD796" s="54">
        <f>Table1[[#This Row],[ Received by Email or Fax]]/Table1[[#This Row],[Ballots Returned]]</f>
        <v>7.2874346408205654E-4</v>
      </c>
    </row>
    <row r="797" spans="1:30">
      <c r="A797" t="s">
        <v>174</v>
      </c>
      <c r="B797" s="35">
        <v>44411</v>
      </c>
      <c r="C797" s="34" t="s">
        <v>220</v>
      </c>
      <c r="D797" s="34">
        <v>2021</v>
      </c>
      <c r="E797" s="8">
        <v>7810</v>
      </c>
      <c r="F797" s="8">
        <v>1348</v>
      </c>
      <c r="G797" s="8">
        <v>8483</v>
      </c>
      <c r="H797" s="8">
        <v>8472</v>
      </c>
      <c r="I797" s="8">
        <v>2883</v>
      </c>
      <c r="J797" s="8">
        <v>2826</v>
      </c>
      <c r="K797" s="8">
        <v>0</v>
      </c>
      <c r="L797" s="8">
        <v>0</v>
      </c>
      <c r="M797" s="8">
        <v>57</v>
      </c>
      <c r="N797" s="8">
        <v>1</v>
      </c>
      <c r="O797" s="8">
        <v>13</v>
      </c>
      <c r="P797" s="8">
        <v>38</v>
      </c>
      <c r="Q797" s="45">
        <f t="shared" si="28"/>
        <v>1.3180714533472077E-2</v>
      </c>
      <c r="R797" s="45">
        <f>Table1[[#This Row],[Ballots Rejected - Late Postmark]]/Table1[[#This Row],[Ballots Rejected]]</f>
        <v>0.66666666666666663</v>
      </c>
      <c r="S797" s="8">
        <v>0</v>
      </c>
      <c r="T797" s="8">
        <v>5</v>
      </c>
      <c r="U797" s="8">
        <v>2874</v>
      </c>
      <c r="V797" s="8">
        <v>2817</v>
      </c>
      <c r="W797" s="8">
        <v>57</v>
      </c>
      <c r="X797" s="8">
        <v>8308</v>
      </c>
      <c r="Y797">
        <v>1138</v>
      </c>
      <c r="Z797">
        <v>1742</v>
      </c>
      <c r="AA797" s="4">
        <v>3</v>
      </c>
      <c r="AB797" s="54">
        <f>Table1[[#This Row],[ Received by dropbox]]/Table1[[#This Row],[Ballots Returned]]</f>
        <v>0.39472771418661118</v>
      </c>
      <c r="AC797" s="54">
        <f>Table1[[#This Row],[Received by mail]]/Table1[[#This Row],[Ballots Returned]]</f>
        <v>0.60423170308706209</v>
      </c>
      <c r="AD797" s="54">
        <f>Table1[[#This Row],[ Received by Email or Fax]]/Table1[[#This Row],[Ballots Returned]]</f>
        <v>1.0405827263267431E-3</v>
      </c>
    </row>
    <row r="798" spans="1:30">
      <c r="A798" t="s">
        <v>176</v>
      </c>
      <c r="B798" s="35">
        <v>44411</v>
      </c>
      <c r="C798" s="34" t="s">
        <v>220</v>
      </c>
      <c r="D798" s="34">
        <v>2021</v>
      </c>
      <c r="E798" s="8">
        <v>89410</v>
      </c>
      <c r="F798" s="8">
        <v>3839</v>
      </c>
      <c r="G798" s="8">
        <v>87592</v>
      </c>
      <c r="H798" s="8">
        <v>90823</v>
      </c>
      <c r="I798" s="8">
        <v>19214</v>
      </c>
      <c r="J798" s="8">
        <v>18993</v>
      </c>
      <c r="K798" s="8">
        <v>0</v>
      </c>
      <c r="L798" s="8">
        <v>0</v>
      </c>
      <c r="M798" s="8">
        <v>221</v>
      </c>
      <c r="N798" s="8">
        <v>39</v>
      </c>
      <c r="O798" s="8">
        <v>11</v>
      </c>
      <c r="P798" s="8">
        <v>164</v>
      </c>
      <c r="Q798" s="45">
        <f t="shared" si="28"/>
        <v>8.535442906214219E-3</v>
      </c>
      <c r="R798" s="45">
        <f>Table1[[#This Row],[Ballots Rejected - Late Postmark]]/Table1[[#This Row],[Ballots Rejected]]</f>
        <v>0.74208144796380093</v>
      </c>
      <c r="S798" s="8">
        <v>0</v>
      </c>
      <c r="T798" s="8">
        <v>7</v>
      </c>
      <c r="U798" s="8">
        <v>19151</v>
      </c>
      <c r="V798" s="8">
        <v>18930</v>
      </c>
      <c r="W798" s="8">
        <v>221</v>
      </c>
      <c r="X798" s="8">
        <v>89729</v>
      </c>
      <c r="Y798">
        <v>4290</v>
      </c>
      <c r="Z798">
        <v>14913</v>
      </c>
      <c r="AA798" s="4">
        <v>11</v>
      </c>
      <c r="AB798" s="54">
        <f>Table1[[#This Row],[ Received by dropbox]]/Table1[[#This Row],[Ballots Returned]]</f>
        <v>0.2232746955345061</v>
      </c>
      <c r="AC798" s="54">
        <f>Table1[[#This Row],[Received by mail]]/Table1[[#This Row],[Ballots Returned]]</f>
        <v>0.77615280524617469</v>
      </c>
      <c r="AD798" s="54">
        <f>Table1[[#This Row],[ Received by Email or Fax]]/Table1[[#This Row],[Ballots Returned]]</f>
        <v>5.7249921931924643E-4</v>
      </c>
    </row>
    <row r="799" spans="1:30">
      <c r="A799" s="8" t="s">
        <v>178</v>
      </c>
      <c r="B799" s="35">
        <v>44411</v>
      </c>
      <c r="C799" s="34" t="s">
        <v>220</v>
      </c>
      <c r="D799" s="34">
        <v>2021</v>
      </c>
      <c r="E799" s="8">
        <v>4352237</v>
      </c>
      <c r="F799" s="8">
        <v>238903</v>
      </c>
      <c r="G799" s="8">
        <v>1294521</v>
      </c>
      <c r="H799" s="8">
        <v>4435266</v>
      </c>
      <c r="I799" s="8">
        <v>1314332</v>
      </c>
      <c r="J799" s="8">
        <v>1294522</v>
      </c>
      <c r="K799" s="8">
        <v>301</v>
      </c>
      <c r="L799" s="8">
        <v>25</v>
      </c>
      <c r="M799" s="8">
        <v>19509</v>
      </c>
      <c r="N799" s="8">
        <v>2655</v>
      </c>
      <c r="O799" s="8">
        <v>5018</v>
      </c>
      <c r="P799" s="8">
        <v>11482</v>
      </c>
      <c r="Q799" s="45">
        <f t="shared" si="28"/>
        <v>8.7359966888122635E-3</v>
      </c>
      <c r="R799" s="45">
        <f>Table1[[#This Row],[Ballots Rejected - Late Postmark]]/Table1[[#This Row],[Ballots Rejected]]</f>
        <v>0.58854887487826135</v>
      </c>
      <c r="S799" s="8">
        <v>0</v>
      </c>
      <c r="T799" s="8">
        <v>354</v>
      </c>
      <c r="U799" s="8">
        <v>1306142</v>
      </c>
      <c r="V799" s="8">
        <v>1286475</v>
      </c>
      <c r="W799" s="8">
        <v>19366</v>
      </c>
      <c r="X799" s="8">
        <v>4331701</v>
      </c>
      <c r="Y799">
        <v>655181</v>
      </c>
      <c r="Z799">
        <v>657130</v>
      </c>
      <c r="AA799" s="21">
        <v>2021</v>
      </c>
      <c r="AB799" s="54">
        <f>Table1[[#This Row],[ Received by dropbox]]/Table1[[#This Row],[Ballots Returned]]</f>
        <v>0.49848972710091516</v>
      </c>
      <c r="AC799" s="54">
        <f>Table1[[#This Row],[Received by mail]]/Table1[[#This Row],[Ballots Returned]]</f>
        <v>0.49997260966026846</v>
      </c>
      <c r="AD799" s="54">
        <f>Table1[[#This Row],[ Received by Email or Fax]]/Table1[[#This Row],[Ballots Returned]]</f>
        <v>1.5376632388163722E-3</v>
      </c>
    </row>
    <row r="800" spans="1:30">
      <c r="A800" t="s">
        <v>98</v>
      </c>
      <c r="B800" s="20">
        <v>44313</v>
      </c>
      <c r="C800" s="8" t="s">
        <v>258</v>
      </c>
      <c r="D800" s="10">
        <v>2021</v>
      </c>
      <c r="E800" s="8"/>
      <c r="F800" s="8"/>
      <c r="G800" s="8"/>
      <c r="H800" s="8"/>
      <c r="I800" s="8"/>
      <c r="J800" s="8"/>
      <c r="K800" s="8"/>
      <c r="L800" s="8"/>
      <c r="M800" s="8"/>
      <c r="N800" s="8"/>
      <c r="O800" s="8"/>
      <c r="P800" s="8"/>
      <c r="Q800" s="45"/>
      <c r="R800" s="45" t="e">
        <f>Table1[[#This Row],[Ballots Rejected - Late Postmark]]/Table1[[#This Row],[Ballots Rejected]]</f>
        <v>#DIV/0!</v>
      </c>
      <c r="S800" s="8"/>
      <c r="T800" s="8"/>
      <c r="U800" s="8"/>
      <c r="V800" s="8"/>
      <c r="W800" s="8"/>
      <c r="X800" s="8"/>
      <c r="AA800" s="4">
        <v>0</v>
      </c>
      <c r="AB800" s="54" t="e">
        <f>Table1[[#This Row],[ Received by dropbox]]/Table1[[#This Row],[Ballots Returned]]</f>
        <v>#DIV/0!</v>
      </c>
      <c r="AC800" s="54" t="e">
        <f>Table1[[#This Row],[Received by mail]]/Table1[[#This Row],[Ballots Returned]]</f>
        <v>#DIV/0!</v>
      </c>
      <c r="AD800" s="54" t="e">
        <f>Table1[[#This Row],[ Received by Email or Fax]]/Table1[[#This Row],[Ballots Returned]]</f>
        <v>#DIV/0!</v>
      </c>
    </row>
    <row r="801" spans="1:30">
      <c r="A801" t="s">
        <v>101</v>
      </c>
      <c r="B801" s="20">
        <v>44313</v>
      </c>
      <c r="C801" s="8" t="s">
        <v>258</v>
      </c>
      <c r="D801" s="10">
        <v>2021</v>
      </c>
      <c r="E801" s="8"/>
      <c r="F801" s="8"/>
      <c r="G801" s="8"/>
      <c r="H801" s="8"/>
      <c r="I801" s="8"/>
      <c r="J801" s="8"/>
      <c r="K801" s="8"/>
      <c r="L801" s="8"/>
      <c r="M801" s="8"/>
      <c r="N801" s="8"/>
      <c r="O801" s="8"/>
      <c r="P801" s="8"/>
      <c r="Q801" s="45"/>
      <c r="R801" s="45" t="e">
        <f>Table1[[#This Row],[Ballots Rejected - Late Postmark]]/Table1[[#This Row],[Ballots Rejected]]</f>
        <v>#DIV/0!</v>
      </c>
      <c r="S801" s="8"/>
      <c r="T801" s="8"/>
      <c r="U801" s="8"/>
      <c r="V801" s="8"/>
      <c r="W801" s="8"/>
      <c r="X801" s="8"/>
      <c r="AA801" s="4">
        <v>0</v>
      </c>
      <c r="AB801" s="54" t="e">
        <f>Table1[[#This Row],[ Received by dropbox]]/Table1[[#This Row],[Ballots Returned]]</f>
        <v>#DIV/0!</v>
      </c>
      <c r="AC801" s="54" t="e">
        <f>Table1[[#This Row],[Received by mail]]/Table1[[#This Row],[Ballots Returned]]</f>
        <v>#DIV/0!</v>
      </c>
      <c r="AD801" s="54" t="e">
        <f>Table1[[#This Row],[ Received by Email or Fax]]/Table1[[#This Row],[Ballots Returned]]</f>
        <v>#DIV/0!</v>
      </c>
    </row>
    <row r="802" spans="1:30">
      <c r="A802" t="s">
        <v>103</v>
      </c>
      <c r="B802" s="20">
        <v>44313</v>
      </c>
      <c r="C802" s="8" t="s">
        <v>258</v>
      </c>
      <c r="D802" s="10">
        <v>2021</v>
      </c>
      <c r="E802" s="8">
        <v>5717</v>
      </c>
      <c r="F802" s="8">
        <v>272</v>
      </c>
      <c r="G802" s="8">
        <v>7466</v>
      </c>
      <c r="H802" s="8">
        <v>5740</v>
      </c>
      <c r="I802" s="8">
        <v>2105</v>
      </c>
      <c r="J802" s="8">
        <v>2057</v>
      </c>
      <c r="K802" s="8">
        <v>2</v>
      </c>
      <c r="L802" s="8">
        <v>0</v>
      </c>
      <c r="M802" s="8">
        <v>46</v>
      </c>
      <c r="N802" s="8">
        <v>10</v>
      </c>
      <c r="O802" s="8">
        <v>16</v>
      </c>
      <c r="P802" s="8">
        <v>20</v>
      </c>
      <c r="Q802" s="45">
        <f>P802/I802</f>
        <v>9.5011876484560574E-3</v>
      </c>
      <c r="R802" s="45">
        <f>Table1[[#This Row],[Ballots Rejected - Late Postmark]]/Table1[[#This Row],[Ballots Rejected]]</f>
        <v>0.43478260869565216</v>
      </c>
      <c r="S802" s="8">
        <v>0</v>
      </c>
      <c r="T802" s="8">
        <v>0</v>
      </c>
      <c r="U802" s="8">
        <v>2099</v>
      </c>
      <c r="V802" s="8">
        <v>2051</v>
      </c>
      <c r="W802" s="8">
        <v>46</v>
      </c>
      <c r="X802" s="8">
        <v>5685</v>
      </c>
      <c r="Y802">
        <v>948</v>
      </c>
      <c r="Z802">
        <v>1157</v>
      </c>
      <c r="AA802" s="4">
        <v>0</v>
      </c>
      <c r="AB802" s="54">
        <f>Table1[[#This Row],[ Received by dropbox]]/Table1[[#This Row],[Ballots Returned]]</f>
        <v>0.45035629453681708</v>
      </c>
      <c r="AC802" s="54">
        <f>Table1[[#This Row],[Received by mail]]/Table1[[#This Row],[Ballots Returned]]</f>
        <v>0.54964370546318286</v>
      </c>
      <c r="AD802" s="54">
        <f>Table1[[#This Row],[ Received by Email or Fax]]/Table1[[#This Row],[Ballots Returned]]</f>
        <v>0</v>
      </c>
    </row>
    <row r="803" spans="1:30">
      <c r="A803" t="s">
        <v>105</v>
      </c>
      <c r="B803" s="20">
        <v>44313</v>
      </c>
      <c r="C803" s="8" t="s">
        <v>258</v>
      </c>
      <c r="D803" s="10">
        <v>2021</v>
      </c>
      <c r="E803" s="8">
        <v>2423</v>
      </c>
      <c r="F803" s="8">
        <v>90</v>
      </c>
      <c r="G803" s="8">
        <v>4354</v>
      </c>
      <c r="H803" s="8">
        <v>2453</v>
      </c>
      <c r="I803" s="8">
        <v>1007</v>
      </c>
      <c r="J803" s="8">
        <v>994</v>
      </c>
      <c r="K803" s="8">
        <v>0</v>
      </c>
      <c r="L803" s="8">
        <v>0</v>
      </c>
      <c r="M803" s="8">
        <v>13</v>
      </c>
      <c r="N803" s="8">
        <v>8</v>
      </c>
      <c r="O803" s="8">
        <v>1</v>
      </c>
      <c r="P803" s="8">
        <v>2</v>
      </c>
      <c r="Q803" s="45">
        <f>P803/I803</f>
        <v>1.9860973187686196E-3</v>
      </c>
      <c r="R803" s="45">
        <f>Table1[[#This Row],[Ballots Rejected - Late Postmark]]/Table1[[#This Row],[Ballots Rejected]]</f>
        <v>0.15384615384615385</v>
      </c>
      <c r="S803" s="8">
        <v>0</v>
      </c>
      <c r="T803" s="8">
        <v>2</v>
      </c>
      <c r="U803" s="8">
        <v>1004</v>
      </c>
      <c r="V803" s="8">
        <v>991</v>
      </c>
      <c r="W803" s="8">
        <v>13</v>
      </c>
      <c r="X803" s="8">
        <v>2432</v>
      </c>
      <c r="Y803">
        <v>484</v>
      </c>
      <c r="Z803">
        <v>520</v>
      </c>
      <c r="AA803" s="4">
        <v>3</v>
      </c>
      <c r="AB803" s="54">
        <f>Table1[[#This Row],[ Received by dropbox]]/Table1[[#This Row],[Ballots Returned]]</f>
        <v>0.48063555114200596</v>
      </c>
      <c r="AC803" s="54">
        <f>Table1[[#This Row],[Received by mail]]/Table1[[#This Row],[Ballots Returned]]</f>
        <v>0.51638530287984108</v>
      </c>
      <c r="AD803" s="54">
        <f>Table1[[#This Row],[ Received by Email or Fax]]/Table1[[#This Row],[Ballots Returned]]</f>
        <v>2.9791459781529296E-3</v>
      </c>
    </row>
    <row r="804" spans="1:30">
      <c r="A804" t="s">
        <v>107</v>
      </c>
      <c r="B804" s="20">
        <v>44313</v>
      </c>
      <c r="C804" s="8" t="s">
        <v>258</v>
      </c>
      <c r="D804" s="10">
        <v>2021</v>
      </c>
      <c r="E804" s="8"/>
      <c r="F804" s="8"/>
      <c r="G804" s="8"/>
      <c r="H804" s="8"/>
      <c r="I804" s="8"/>
      <c r="J804" s="8"/>
      <c r="K804" s="8"/>
      <c r="L804" s="8"/>
      <c r="M804" s="8"/>
      <c r="N804" s="8"/>
      <c r="O804" s="8"/>
      <c r="P804" s="8"/>
      <c r="Q804" s="45"/>
      <c r="R804" s="45" t="e">
        <f>Table1[[#This Row],[Ballots Rejected - Late Postmark]]/Table1[[#This Row],[Ballots Rejected]]</f>
        <v>#DIV/0!</v>
      </c>
      <c r="S804" s="8"/>
      <c r="T804" s="8"/>
      <c r="U804" s="8"/>
      <c r="V804" s="8"/>
      <c r="W804" s="8"/>
      <c r="X804" s="8"/>
      <c r="AA804" s="4">
        <v>0</v>
      </c>
      <c r="AB804" s="54" t="e">
        <f>Table1[[#This Row],[ Received by dropbox]]/Table1[[#This Row],[Ballots Returned]]</f>
        <v>#DIV/0!</v>
      </c>
      <c r="AC804" s="54" t="e">
        <f>Table1[[#This Row],[Received by mail]]/Table1[[#This Row],[Ballots Returned]]</f>
        <v>#DIV/0!</v>
      </c>
      <c r="AD804" s="54" t="e">
        <f>Table1[[#This Row],[ Received by Email or Fax]]/Table1[[#This Row],[Ballots Returned]]</f>
        <v>#DIV/0!</v>
      </c>
    </row>
    <row r="805" spans="1:30">
      <c r="A805" t="s">
        <v>109</v>
      </c>
      <c r="B805" s="20">
        <v>44313</v>
      </c>
      <c r="C805" s="8" t="s">
        <v>258</v>
      </c>
      <c r="D805" s="10">
        <v>2021</v>
      </c>
      <c r="E805" s="8"/>
      <c r="F805" s="8"/>
      <c r="G805" s="8"/>
      <c r="H805" s="8"/>
      <c r="I805" s="8"/>
      <c r="J805" s="8"/>
      <c r="K805" s="8"/>
      <c r="L805" s="8"/>
      <c r="M805" s="8"/>
      <c r="N805" s="8"/>
      <c r="O805" s="8"/>
      <c r="P805" s="8"/>
      <c r="Q805" s="45"/>
      <c r="R805" s="45" t="e">
        <f>Table1[[#This Row],[Ballots Rejected - Late Postmark]]/Table1[[#This Row],[Ballots Rejected]]</f>
        <v>#DIV/0!</v>
      </c>
      <c r="S805" s="8"/>
      <c r="T805" s="8"/>
      <c r="U805" s="8"/>
      <c r="V805" s="8"/>
      <c r="W805" s="8"/>
      <c r="X805" s="8"/>
      <c r="AA805" s="4">
        <v>0</v>
      </c>
      <c r="AB805" s="54" t="e">
        <f>Table1[[#This Row],[ Received by dropbox]]/Table1[[#This Row],[Ballots Returned]]</f>
        <v>#DIV/0!</v>
      </c>
      <c r="AC805" s="54" t="e">
        <f>Table1[[#This Row],[Received by mail]]/Table1[[#This Row],[Ballots Returned]]</f>
        <v>#DIV/0!</v>
      </c>
      <c r="AD805" s="54" t="e">
        <f>Table1[[#This Row],[ Received by Email or Fax]]/Table1[[#This Row],[Ballots Returned]]</f>
        <v>#DIV/0!</v>
      </c>
    </row>
    <row r="806" spans="1:30">
      <c r="A806" t="s">
        <v>111</v>
      </c>
      <c r="B806" s="20">
        <v>44313</v>
      </c>
      <c r="C806" s="8" t="s">
        <v>258</v>
      </c>
      <c r="D806" s="10">
        <v>2021</v>
      </c>
      <c r="E806" s="8"/>
      <c r="F806" s="8"/>
      <c r="G806" s="8"/>
      <c r="H806" s="8"/>
      <c r="I806" s="8"/>
      <c r="J806" s="8"/>
      <c r="K806" s="8"/>
      <c r="L806" s="8"/>
      <c r="M806" s="8"/>
      <c r="N806" s="8"/>
      <c r="O806" s="8"/>
      <c r="P806" s="8"/>
      <c r="Q806" s="45"/>
      <c r="R806" s="45" t="e">
        <f>Table1[[#This Row],[Ballots Rejected - Late Postmark]]/Table1[[#This Row],[Ballots Rejected]]</f>
        <v>#DIV/0!</v>
      </c>
      <c r="S806" s="8"/>
      <c r="T806" s="8"/>
      <c r="U806" s="8"/>
      <c r="V806" s="8"/>
      <c r="W806" s="8"/>
      <c r="X806" s="8"/>
      <c r="AA806" s="4">
        <v>0</v>
      </c>
      <c r="AB806" s="54" t="e">
        <f>Table1[[#This Row],[ Received by dropbox]]/Table1[[#This Row],[Ballots Returned]]</f>
        <v>#DIV/0!</v>
      </c>
      <c r="AC806" s="54" t="e">
        <f>Table1[[#This Row],[Received by mail]]/Table1[[#This Row],[Ballots Returned]]</f>
        <v>#DIV/0!</v>
      </c>
      <c r="AD806" s="54" t="e">
        <f>Table1[[#This Row],[ Received by Email or Fax]]/Table1[[#This Row],[Ballots Returned]]</f>
        <v>#DIV/0!</v>
      </c>
    </row>
    <row r="807" spans="1:30">
      <c r="A807" t="s">
        <v>113</v>
      </c>
      <c r="B807" s="20">
        <v>44313</v>
      </c>
      <c r="C807" s="8" t="s">
        <v>258</v>
      </c>
      <c r="D807" s="10">
        <v>2021</v>
      </c>
      <c r="E807" s="8"/>
      <c r="F807" s="8"/>
      <c r="G807" s="8"/>
      <c r="H807" s="8"/>
      <c r="I807" s="8"/>
      <c r="J807" s="8"/>
      <c r="K807" s="8"/>
      <c r="L807" s="8"/>
      <c r="M807" s="8"/>
      <c r="N807" s="8"/>
      <c r="O807" s="8"/>
      <c r="P807" s="8"/>
      <c r="Q807" s="45"/>
      <c r="R807" s="45" t="e">
        <f>Table1[[#This Row],[Ballots Rejected - Late Postmark]]/Table1[[#This Row],[Ballots Rejected]]</f>
        <v>#DIV/0!</v>
      </c>
      <c r="S807" s="8"/>
      <c r="T807" s="8"/>
      <c r="U807" s="8"/>
      <c r="V807" s="8"/>
      <c r="W807" s="8"/>
      <c r="X807" s="8"/>
      <c r="AA807" s="4">
        <v>0</v>
      </c>
      <c r="AB807" s="54" t="e">
        <f>Table1[[#This Row],[ Received by dropbox]]/Table1[[#This Row],[Ballots Returned]]</f>
        <v>#DIV/0!</v>
      </c>
      <c r="AC807" s="54" t="e">
        <f>Table1[[#This Row],[Received by mail]]/Table1[[#This Row],[Ballots Returned]]</f>
        <v>#DIV/0!</v>
      </c>
      <c r="AD807" s="54" t="e">
        <f>Table1[[#This Row],[ Received by Email or Fax]]/Table1[[#This Row],[Ballots Returned]]</f>
        <v>#DIV/0!</v>
      </c>
    </row>
    <row r="808" spans="1:30">
      <c r="A808" t="s">
        <v>115</v>
      </c>
      <c r="B808" s="20">
        <v>44313</v>
      </c>
      <c r="C808" s="8" t="s">
        <v>258</v>
      </c>
      <c r="D808" s="10">
        <v>2021</v>
      </c>
      <c r="E808" s="8"/>
      <c r="F808" s="8"/>
      <c r="G808" s="8"/>
      <c r="H808" s="8"/>
      <c r="I808" s="8"/>
      <c r="J808" s="8"/>
      <c r="K808" s="8"/>
      <c r="L808" s="8"/>
      <c r="M808" s="8"/>
      <c r="N808" s="8"/>
      <c r="O808" s="8"/>
      <c r="P808" s="8"/>
      <c r="Q808" s="45"/>
      <c r="R808" s="45" t="e">
        <f>Table1[[#This Row],[Ballots Rejected - Late Postmark]]/Table1[[#This Row],[Ballots Rejected]]</f>
        <v>#DIV/0!</v>
      </c>
      <c r="S808" s="8"/>
      <c r="T808" s="8"/>
      <c r="U808" s="8"/>
      <c r="V808" s="8"/>
      <c r="W808" s="8"/>
      <c r="X808" s="8"/>
      <c r="AA808" s="4">
        <v>0</v>
      </c>
      <c r="AB808" s="54" t="e">
        <f>Table1[[#This Row],[ Received by dropbox]]/Table1[[#This Row],[Ballots Returned]]</f>
        <v>#DIV/0!</v>
      </c>
      <c r="AC808" s="54" t="e">
        <f>Table1[[#This Row],[Received by mail]]/Table1[[#This Row],[Ballots Returned]]</f>
        <v>#DIV/0!</v>
      </c>
      <c r="AD808" s="54" t="e">
        <f>Table1[[#This Row],[ Received by Email or Fax]]/Table1[[#This Row],[Ballots Returned]]</f>
        <v>#DIV/0!</v>
      </c>
    </row>
    <row r="809" spans="1:30">
      <c r="A809" t="s">
        <v>117</v>
      </c>
      <c r="B809" s="20">
        <v>44313</v>
      </c>
      <c r="C809" s="8" t="s">
        <v>258</v>
      </c>
      <c r="D809" s="10">
        <v>2021</v>
      </c>
      <c r="E809" s="8"/>
      <c r="F809" s="8"/>
      <c r="G809" s="8"/>
      <c r="H809" s="8"/>
      <c r="I809" s="8"/>
      <c r="J809" s="8"/>
      <c r="K809" s="8"/>
      <c r="L809" s="8"/>
      <c r="M809" s="8"/>
      <c r="N809" s="8"/>
      <c r="O809" s="8"/>
      <c r="P809" s="8"/>
      <c r="Q809" s="45"/>
      <c r="R809" s="45" t="e">
        <f>Table1[[#This Row],[Ballots Rejected - Late Postmark]]/Table1[[#This Row],[Ballots Rejected]]</f>
        <v>#DIV/0!</v>
      </c>
      <c r="S809" s="8"/>
      <c r="T809" s="8"/>
      <c r="U809" s="8"/>
      <c r="V809" s="8"/>
      <c r="W809" s="8"/>
      <c r="X809" s="8"/>
      <c r="AA809" s="4">
        <v>0</v>
      </c>
      <c r="AB809" s="54" t="e">
        <f>Table1[[#This Row],[ Received by dropbox]]/Table1[[#This Row],[Ballots Returned]]</f>
        <v>#DIV/0!</v>
      </c>
      <c r="AC809" s="54" t="e">
        <f>Table1[[#This Row],[Received by mail]]/Table1[[#This Row],[Ballots Returned]]</f>
        <v>#DIV/0!</v>
      </c>
      <c r="AD809" s="54" t="e">
        <f>Table1[[#This Row],[ Received by Email or Fax]]/Table1[[#This Row],[Ballots Returned]]</f>
        <v>#DIV/0!</v>
      </c>
    </row>
    <row r="810" spans="1:30">
      <c r="A810" t="s">
        <v>119</v>
      </c>
      <c r="B810" s="20">
        <v>44313</v>
      </c>
      <c r="C810" s="8" t="s">
        <v>258</v>
      </c>
      <c r="D810" s="10">
        <v>2021</v>
      </c>
      <c r="E810" s="8"/>
      <c r="F810" s="8"/>
      <c r="G810" s="8"/>
      <c r="H810" s="8"/>
      <c r="I810" s="8"/>
      <c r="J810" s="8"/>
      <c r="K810" s="8"/>
      <c r="L810" s="8"/>
      <c r="M810" s="8"/>
      <c r="N810" s="8"/>
      <c r="O810" s="8"/>
      <c r="P810" s="8"/>
      <c r="Q810" s="45"/>
      <c r="R810" s="45" t="e">
        <f>Table1[[#This Row],[Ballots Rejected - Late Postmark]]/Table1[[#This Row],[Ballots Rejected]]</f>
        <v>#DIV/0!</v>
      </c>
      <c r="S810" s="8"/>
      <c r="T810" s="8"/>
      <c r="U810" s="8"/>
      <c r="V810" s="8"/>
      <c r="W810" s="8"/>
      <c r="X810" s="8"/>
      <c r="AA810" s="4">
        <v>0</v>
      </c>
      <c r="AB810" s="54" t="e">
        <f>Table1[[#This Row],[ Received by dropbox]]/Table1[[#This Row],[Ballots Returned]]</f>
        <v>#DIV/0!</v>
      </c>
      <c r="AC810" s="54" t="e">
        <f>Table1[[#This Row],[Received by mail]]/Table1[[#This Row],[Ballots Returned]]</f>
        <v>#DIV/0!</v>
      </c>
      <c r="AD810" s="54" t="e">
        <f>Table1[[#This Row],[ Received by Email or Fax]]/Table1[[#This Row],[Ballots Returned]]</f>
        <v>#DIV/0!</v>
      </c>
    </row>
    <row r="811" spans="1:30">
      <c r="A811" t="s">
        <v>121</v>
      </c>
      <c r="B811" s="20">
        <v>44313</v>
      </c>
      <c r="C811" s="8" t="s">
        <v>258</v>
      </c>
      <c r="D811" s="10">
        <v>2021</v>
      </c>
      <c r="E811" s="8"/>
      <c r="F811" s="8"/>
      <c r="G811" s="8"/>
      <c r="H811" s="8"/>
      <c r="I811" s="8"/>
      <c r="J811" s="8"/>
      <c r="K811" s="8"/>
      <c r="L811" s="8"/>
      <c r="M811" s="8"/>
      <c r="N811" s="8"/>
      <c r="O811" s="8"/>
      <c r="P811" s="8"/>
      <c r="Q811" s="45"/>
      <c r="R811" s="45" t="e">
        <f>Table1[[#This Row],[Ballots Rejected - Late Postmark]]/Table1[[#This Row],[Ballots Rejected]]</f>
        <v>#DIV/0!</v>
      </c>
      <c r="S811" s="8"/>
      <c r="T811" s="8"/>
      <c r="U811" s="8"/>
      <c r="V811" s="8"/>
      <c r="W811" s="8"/>
      <c r="X811" s="8"/>
      <c r="AA811" s="4">
        <v>0</v>
      </c>
      <c r="AB811" s="54" t="e">
        <f>Table1[[#This Row],[ Received by dropbox]]/Table1[[#This Row],[Ballots Returned]]</f>
        <v>#DIV/0!</v>
      </c>
      <c r="AC811" s="54" t="e">
        <f>Table1[[#This Row],[Received by mail]]/Table1[[#This Row],[Ballots Returned]]</f>
        <v>#DIV/0!</v>
      </c>
      <c r="AD811" s="54" t="e">
        <f>Table1[[#This Row],[ Received by Email or Fax]]/Table1[[#This Row],[Ballots Returned]]</f>
        <v>#DIV/0!</v>
      </c>
    </row>
    <row r="812" spans="1:30">
      <c r="A812" t="s">
        <v>123</v>
      </c>
      <c r="B812" s="20">
        <v>44313</v>
      </c>
      <c r="C812" s="8" t="s">
        <v>258</v>
      </c>
      <c r="D812" s="10">
        <v>2021</v>
      </c>
      <c r="E812" s="8"/>
      <c r="F812" s="8"/>
      <c r="G812" s="8"/>
      <c r="H812" s="8"/>
      <c r="I812" s="8"/>
      <c r="J812" s="8"/>
      <c r="K812" s="8"/>
      <c r="L812" s="8"/>
      <c r="M812" s="8"/>
      <c r="N812" s="8"/>
      <c r="O812" s="8"/>
      <c r="P812" s="8"/>
      <c r="Q812" s="45"/>
      <c r="R812" s="45" t="e">
        <f>Table1[[#This Row],[Ballots Rejected - Late Postmark]]/Table1[[#This Row],[Ballots Rejected]]</f>
        <v>#DIV/0!</v>
      </c>
      <c r="S812" s="8"/>
      <c r="T812" s="8"/>
      <c r="U812" s="8"/>
      <c r="V812" s="8"/>
      <c r="W812" s="8"/>
      <c r="X812" s="8"/>
      <c r="AA812" s="4">
        <v>0</v>
      </c>
      <c r="AB812" s="54" t="e">
        <f>Table1[[#This Row],[ Received by dropbox]]/Table1[[#This Row],[Ballots Returned]]</f>
        <v>#DIV/0!</v>
      </c>
      <c r="AC812" s="54" t="e">
        <f>Table1[[#This Row],[Received by mail]]/Table1[[#This Row],[Ballots Returned]]</f>
        <v>#DIV/0!</v>
      </c>
      <c r="AD812" s="54" t="e">
        <f>Table1[[#This Row],[ Received by Email or Fax]]/Table1[[#This Row],[Ballots Returned]]</f>
        <v>#DIV/0!</v>
      </c>
    </row>
    <row r="813" spans="1:30">
      <c r="A813" t="s">
        <v>125</v>
      </c>
      <c r="B813" s="20">
        <v>44313</v>
      </c>
      <c r="C813" s="8" t="s">
        <v>258</v>
      </c>
      <c r="D813" s="10">
        <v>2021</v>
      </c>
      <c r="E813" s="8">
        <v>12343</v>
      </c>
      <c r="F813" s="8">
        <v>481</v>
      </c>
      <c r="G813" s="8">
        <v>13883</v>
      </c>
      <c r="H813" s="8">
        <v>12408</v>
      </c>
      <c r="I813" s="8">
        <v>4735</v>
      </c>
      <c r="J813" s="8">
        <v>4699</v>
      </c>
      <c r="K813" s="8">
        <v>0</v>
      </c>
      <c r="L813" s="8">
        <v>0</v>
      </c>
      <c r="M813" s="8">
        <v>36</v>
      </c>
      <c r="N813" s="8">
        <v>19</v>
      </c>
      <c r="O813" s="8">
        <v>5</v>
      </c>
      <c r="P813" s="8">
        <v>11</v>
      </c>
      <c r="Q813" s="45">
        <f>P813/I813</f>
        <v>2.3231256599788807E-3</v>
      </c>
      <c r="R813" s="45">
        <f>Table1[[#This Row],[Ballots Rejected - Late Postmark]]/Table1[[#This Row],[Ballots Rejected]]</f>
        <v>0.30555555555555558</v>
      </c>
      <c r="S813" s="8">
        <v>0</v>
      </c>
      <c r="T813" s="8">
        <v>1</v>
      </c>
      <c r="U813" s="8">
        <v>4733</v>
      </c>
      <c r="V813" s="8">
        <v>4697</v>
      </c>
      <c r="W813" s="8">
        <v>36</v>
      </c>
      <c r="X813" s="8">
        <v>12351</v>
      </c>
      <c r="Y813">
        <v>903</v>
      </c>
      <c r="Z813">
        <v>3831</v>
      </c>
      <c r="AA813" s="4">
        <v>1</v>
      </c>
      <c r="AB813" s="54">
        <f>Table1[[#This Row],[ Received by dropbox]]/Table1[[#This Row],[Ballots Returned]]</f>
        <v>0.19070749736008447</v>
      </c>
      <c r="AC813" s="54">
        <f>Table1[[#This Row],[Received by mail]]/Table1[[#This Row],[Ballots Returned]]</f>
        <v>0.8090813093980993</v>
      </c>
      <c r="AD813" s="54">
        <f>Table1[[#This Row],[ Received by Email or Fax]]/Table1[[#This Row],[Ballots Returned]]</f>
        <v>2.1119324181626187E-4</v>
      </c>
    </row>
    <row r="814" spans="1:30">
      <c r="A814" t="s">
        <v>127</v>
      </c>
      <c r="B814" s="20">
        <v>44313</v>
      </c>
      <c r="C814" s="8" t="s">
        <v>258</v>
      </c>
      <c r="D814" s="10">
        <v>2021</v>
      </c>
      <c r="E814" s="8"/>
      <c r="F814" s="8"/>
      <c r="G814" s="8"/>
      <c r="H814" s="8"/>
      <c r="I814" s="8"/>
      <c r="J814" s="8"/>
      <c r="K814" s="8"/>
      <c r="L814" s="8"/>
      <c r="M814" s="8"/>
      <c r="N814" s="8"/>
      <c r="O814" s="8"/>
      <c r="P814" s="8"/>
      <c r="Q814" s="45"/>
      <c r="R814" s="45" t="e">
        <f>Table1[[#This Row],[Ballots Rejected - Late Postmark]]/Table1[[#This Row],[Ballots Rejected]]</f>
        <v>#DIV/0!</v>
      </c>
      <c r="S814" s="8"/>
      <c r="T814" s="8"/>
      <c r="U814" s="8"/>
      <c r="V814" s="8"/>
      <c r="W814" s="8"/>
      <c r="X814" s="8"/>
      <c r="AA814" s="4">
        <v>0</v>
      </c>
      <c r="AB814" s="54" t="e">
        <f>Table1[[#This Row],[ Received by dropbox]]/Table1[[#This Row],[Ballots Returned]]</f>
        <v>#DIV/0!</v>
      </c>
      <c r="AC814" s="54" t="e">
        <f>Table1[[#This Row],[Received by mail]]/Table1[[#This Row],[Ballots Returned]]</f>
        <v>#DIV/0!</v>
      </c>
      <c r="AD814" s="54" t="e">
        <f>Table1[[#This Row],[ Received by Email or Fax]]/Table1[[#This Row],[Ballots Returned]]</f>
        <v>#DIV/0!</v>
      </c>
    </row>
    <row r="815" spans="1:30">
      <c r="A815" t="s">
        <v>129</v>
      </c>
      <c r="B815" s="20">
        <v>44313</v>
      </c>
      <c r="C815" s="8" t="s">
        <v>258</v>
      </c>
      <c r="D815" s="10">
        <v>2021</v>
      </c>
      <c r="E815" s="8"/>
      <c r="F815" s="8"/>
      <c r="G815" s="8"/>
      <c r="H815" s="8"/>
      <c r="I815" s="8"/>
      <c r="J815" s="8"/>
      <c r="K815" s="8"/>
      <c r="L815" s="8"/>
      <c r="M815" s="8"/>
      <c r="N815" s="8"/>
      <c r="O815" s="8"/>
      <c r="P815" s="8"/>
      <c r="Q815" s="45"/>
      <c r="R815" s="45" t="e">
        <f>Table1[[#This Row],[Ballots Rejected - Late Postmark]]/Table1[[#This Row],[Ballots Rejected]]</f>
        <v>#DIV/0!</v>
      </c>
      <c r="S815" s="8"/>
      <c r="T815" s="8"/>
      <c r="U815" s="8"/>
      <c r="V815" s="8"/>
      <c r="W815" s="8"/>
      <c r="X815" s="8"/>
      <c r="AA815" s="4">
        <v>0</v>
      </c>
      <c r="AB815" s="54" t="e">
        <f>Table1[[#This Row],[ Received by dropbox]]/Table1[[#This Row],[Ballots Returned]]</f>
        <v>#DIV/0!</v>
      </c>
      <c r="AC815" s="54" t="e">
        <f>Table1[[#This Row],[Received by mail]]/Table1[[#This Row],[Ballots Returned]]</f>
        <v>#DIV/0!</v>
      </c>
      <c r="AD815" s="54" t="e">
        <f>Table1[[#This Row],[ Received by Email or Fax]]/Table1[[#This Row],[Ballots Returned]]</f>
        <v>#DIV/0!</v>
      </c>
    </row>
    <row r="816" spans="1:30">
      <c r="A816" t="s">
        <v>131</v>
      </c>
      <c r="B816" s="20">
        <v>44313</v>
      </c>
      <c r="C816" s="8" t="s">
        <v>258</v>
      </c>
      <c r="D816" s="10">
        <v>2021</v>
      </c>
      <c r="E816" s="8">
        <v>66596</v>
      </c>
      <c r="F816" s="8">
        <v>2406</v>
      </c>
      <c r="G816" s="8">
        <v>66211</v>
      </c>
      <c r="H816" s="8">
        <v>67546</v>
      </c>
      <c r="I816" s="8">
        <v>24404</v>
      </c>
      <c r="J816" s="8">
        <v>24126</v>
      </c>
      <c r="K816" s="8">
        <v>0</v>
      </c>
      <c r="L816" s="8">
        <v>0</v>
      </c>
      <c r="M816" s="8">
        <v>278</v>
      </c>
      <c r="N816" s="8">
        <v>64</v>
      </c>
      <c r="O816" s="8">
        <v>66</v>
      </c>
      <c r="P816" s="8">
        <v>147</v>
      </c>
      <c r="Q816" s="45">
        <f>P816/I816</f>
        <v>6.0236026880839209E-3</v>
      </c>
      <c r="R816" s="45">
        <f>Table1[[#This Row],[Ballots Rejected - Late Postmark]]/Table1[[#This Row],[Ballots Rejected]]</f>
        <v>0.52877697841726623</v>
      </c>
      <c r="S816" s="8">
        <v>0</v>
      </c>
      <c r="T816" s="8">
        <v>1</v>
      </c>
      <c r="U816" s="8">
        <v>24266</v>
      </c>
      <c r="V816" s="8">
        <v>23989</v>
      </c>
      <c r="W816" s="8">
        <v>277</v>
      </c>
      <c r="X816" s="8">
        <v>66344</v>
      </c>
      <c r="Y816">
        <v>10739</v>
      </c>
      <c r="Z816">
        <v>13622</v>
      </c>
      <c r="AA816" s="4">
        <v>43</v>
      </c>
      <c r="AB816" s="54">
        <f>Table1[[#This Row],[ Received by dropbox]]/Table1[[#This Row],[Ballots Returned]]</f>
        <v>0.44005081134240287</v>
      </c>
      <c r="AC816" s="54">
        <f>Table1[[#This Row],[Received by mail]]/Table1[[#This Row],[Ballots Returned]]</f>
        <v>0.55818718242911003</v>
      </c>
      <c r="AD816" s="54">
        <f>Table1[[#This Row],[ Received by Email or Fax]]/Table1[[#This Row],[Ballots Returned]]</f>
        <v>1.7620062284871333E-3</v>
      </c>
    </row>
    <row r="817" spans="1:30">
      <c r="A817" t="s">
        <v>133</v>
      </c>
      <c r="B817" s="20">
        <v>44313</v>
      </c>
      <c r="C817" s="8" t="s">
        <v>258</v>
      </c>
      <c r="D817" s="10">
        <v>2021</v>
      </c>
      <c r="E817" s="8"/>
      <c r="F817" s="8"/>
      <c r="G817" s="8"/>
      <c r="H817" s="8"/>
      <c r="I817" s="8"/>
      <c r="J817" s="8"/>
      <c r="K817" s="8"/>
      <c r="L817" s="8"/>
      <c r="M817" s="8"/>
      <c r="N817" s="8"/>
      <c r="O817" s="8"/>
      <c r="P817" s="8"/>
      <c r="Q817" s="45"/>
      <c r="R817" s="45" t="e">
        <f>Table1[[#This Row],[Ballots Rejected - Late Postmark]]/Table1[[#This Row],[Ballots Rejected]]</f>
        <v>#DIV/0!</v>
      </c>
      <c r="S817" s="8"/>
      <c r="T817" s="8"/>
      <c r="U817" s="8"/>
      <c r="V817" s="8"/>
      <c r="W817" s="8"/>
      <c r="X817" s="8"/>
      <c r="AA817" s="4">
        <v>0</v>
      </c>
      <c r="AB817" s="54" t="e">
        <f>Table1[[#This Row],[ Received by dropbox]]/Table1[[#This Row],[Ballots Returned]]</f>
        <v>#DIV/0!</v>
      </c>
      <c r="AC817" s="54" t="e">
        <f>Table1[[#This Row],[Received by mail]]/Table1[[#This Row],[Ballots Returned]]</f>
        <v>#DIV/0!</v>
      </c>
      <c r="AD817" s="54" t="e">
        <f>Table1[[#This Row],[ Received by Email or Fax]]/Table1[[#This Row],[Ballots Returned]]</f>
        <v>#DIV/0!</v>
      </c>
    </row>
    <row r="818" spans="1:30">
      <c r="A818" t="s">
        <v>135</v>
      </c>
      <c r="B818" s="20">
        <v>44313</v>
      </c>
      <c r="C818" s="8" t="s">
        <v>258</v>
      </c>
      <c r="D818" s="10">
        <v>2021</v>
      </c>
      <c r="E818" s="8">
        <v>1600</v>
      </c>
      <c r="F818" s="8">
        <v>73</v>
      </c>
      <c r="G818" s="8">
        <v>3548</v>
      </c>
      <c r="H818" s="8">
        <v>1617</v>
      </c>
      <c r="I818" s="8">
        <v>592</v>
      </c>
      <c r="J818" s="8">
        <v>583</v>
      </c>
      <c r="K818" s="8">
        <v>0</v>
      </c>
      <c r="L818" s="8">
        <v>0</v>
      </c>
      <c r="M818" s="8">
        <v>9</v>
      </c>
      <c r="N818" s="8">
        <v>4</v>
      </c>
      <c r="O818" s="8">
        <v>2</v>
      </c>
      <c r="P818" s="8">
        <v>1</v>
      </c>
      <c r="Q818" s="45">
        <f>P818/I818</f>
        <v>1.6891891891891893E-3</v>
      </c>
      <c r="R818" s="45">
        <f>Table1[[#This Row],[Ballots Rejected - Late Postmark]]/Table1[[#This Row],[Ballots Rejected]]</f>
        <v>0.1111111111111111</v>
      </c>
      <c r="S818" s="8">
        <v>0</v>
      </c>
      <c r="T818" s="8">
        <v>2</v>
      </c>
      <c r="U818" s="8">
        <v>590</v>
      </c>
      <c r="V818" s="8">
        <v>581</v>
      </c>
      <c r="W818" s="8">
        <v>9</v>
      </c>
      <c r="X818" s="8">
        <v>1599</v>
      </c>
      <c r="Y818">
        <v>269</v>
      </c>
      <c r="Z818">
        <v>322</v>
      </c>
      <c r="AA818" s="4">
        <v>1</v>
      </c>
      <c r="AB818" s="54">
        <f>Table1[[#This Row],[ Received by dropbox]]/Table1[[#This Row],[Ballots Returned]]</f>
        <v>0.45439189189189189</v>
      </c>
      <c r="AC818" s="54">
        <f>Table1[[#This Row],[Received by mail]]/Table1[[#This Row],[Ballots Returned]]</f>
        <v>0.54391891891891897</v>
      </c>
      <c r="AD818" s="54">
        <f>Table1[[#This Row],[ Received by Email or Fax]]/Table1[[#This Row],[Ballots Returned]]</f>
        <v>1.6891891891891893E-3</v>
      </c>
    </row>
    <row r="819" spans="1:30">
      <c r="A819" t="s">
        <v>137</v>
      </c>
      <c r="B819" s="20">
        <v>44313</v>
      </c>
      <c r="C819" s="8" t="s">
        <v>258</v>
      </c>
      <c r="D819" s="10">
        <v>2021</v>
      </c>
      <c r="E819" s="8">
        <v>356</v>
      </c>
      <c r="F819" s="8">
        <v>6</v>
      </c>
      <c r="G819" s="8">
        <v>2371</v>
      </c>
      <c r="H819" s="8">
        <v>358</v>
      </c>
      <c r="I819" s="8">
        <v>175</v>
      </c>
      <c r="J819" s="8">
        <v>174</v>
      </c>
      <c r="K819" s="8">
        <v>0</v>
      </c>
      <c r="L819" s="8">
        <v>0</v>
      </c>
      <c r="M819" s="8">
        <v>1</v>
      </c>
      <c r="N819" s="8">
        <v>0</v>
      </c>
      <c r="O819" s="8">
        <v>1</v>
      </c>
      <c r="P819" s="8">
        <v>0</v>
      </c>
      <c r="Q819" s="45">
        <f>P819/I819</f>
        <v>0</v>
      </c>
      <c r="R819" s="45">
        <f>Table1[[#This Row],[Ballots Rejected - Late Postmark]]/Table1[[#This Row],[Ballots Rejected]]</f>
        <v>0</v>
      </c>
      <c r="S819" s="8">
        <v>0</v>
      </c>
      <c r="T819" s="8">
        <v>0</v>
      </c>
      <c r="U819" s="8">
        <v>175</v>
      </c>
      <c r="V819" s="8">
        <v>174</v>
      </c>
      <c r="W819" s="8">
        <v>1</v>
      </c>
      <c r="X819" s="8">
        <v>356</v>
      </c>
      <c r="Y819">
        <v>89</v>
      </c>
      <c r="Z819">
        <v>86</v>
      </c>
      <c r="AA819" s="4">
        <v>0</v>
      </c>
      <c r="AB819" s="54">
        <f>Table1[[#This Row],[ Received by dropbox]]/Table1[[#This Row],[Ballots Returned]]</f>
        <v>0.50857142857142856</v>
      </c>
      <c r="AC819" s="54">
        <f>Table1[[#This Row],[Received by mail]]/Table1[[#This Row],[Ballots Returned]]</f>
        <v>0.49142857142857144</v>
      </c>
      <c r="AD819" s="54">
        <f>Table1[[#This Row],[ Received by Email or Fax]]/Table1[[#This Row],[Ballots Returned]]</f>
        <v>0</v>
      </c>
    </row>
    <row r="820" spans="1:30">
      <c r="A820" t="s">
        <v>139</v>
      </c>
      <c r="B820" s="20">
        <v>44313</v>
      </c>
      <c r="C820" s="8" t="s">
        <v>258</v>
      </c>
      <c r="D820" s="10">
        <v>2021</v>
      </c>
      <c r="E820" s="8">
        <v>14820</v>
      </c>
      <c r="F820" s="8">
        <v>943</v>
      </c>
      <c r="G820" s="8">
        <v>15898</v>
      </c>
      <c r="H820" s="8">
        <v>14906</v>
      </c>
      <c r="I820" s="8">
        <v>5641</v>
      </c>
      <c r="J820" s="8">
        <v>5562</v>
      </c>
      <c r="K820" s="8">
        <v>0</v>
      </c>
      <c r="L820" s="8">
        <v>0</v>
      </c>
      <c r="M820" s="8">
        <v>79</v>
      </c>
      <c r="N820" s="8">
        <v>13</v>
      </c>
      <c r="O820" s="8">
        <v>17</v>
      </c>
      <c r="P820" s="8">
        <v>49</v>
      </c>
      <c r="Q820" s="45">
        <f>P820/I820</f>
        <v>8.6864031200141814E-3</v>
      </c>
      <c r="R820" s="45">
        <f>Table1[[#This Row],[Ballots Rejected - Late Postmark]]/Table1[[#This Row],[Ballots Rejected]]</f>
        <v>0.620253164556962</v>
      </c>
      <c r="S820" s="8">
        <v>0</v>
      </c>
      <c r="T820" s="8">
        <v>0</v>
      </c>
      <c r="U820" s="8">
        <v>5623</v>
      </c>
      <c r="V820" s="8">
        <v>5544</v>
      </c>
      <c r="W820" s="8">
        <v>79</v>
      </c>
      <c r="X820" s="8">
        <v>14763</v>
      </c>
      <c r="Y820">
        <v>1750</v>
      </c>
      <c r="Z820">
        <v>3889</v>
      </c>
      <c r="AA820" s="4">
        <v>2</v>
      </c>
      <c r="AB820" s="54">
        <f>Table1[[#This Row],[ Received by dropbox]]/Table1[[#This Row],[Ballots Returned]]</f>
        <v>0.31022868285764937</v>
      </c>
      <c r="AC820" s="54">
        <f>Table1[[#This Row],[Received by mail]]/Table1[[#This Row],[Ballots Returned]]</f>
        <v>0.68941677007622759</v>
      </c>
      <c r="AD820" s="54">
        <f>Table1[[#This Row],[ Received by Email or Fax]]/Table1[[#This Row],[Ballots Returned]]</f>
        <v>3.5454706612302782E-4</v>
      </c>
    </row>
    <row r="821" spans="1:30">
      <c r="A821" t="s">
        <v>141</v>
      </c>
      <c r="B821" s="20">
        <v>44313</v>
      </c>
      <c r="C821" s="8" t="s">
        <v>258</v>
      </c>
      <c r="D821" s="10">
        <v>2021</v>
      </c>
      <c r="E821" s="8"/>
      <c r="F821" s="8"/>
      <c r="G821" s="8"/>
      <c r="H821" s="8"/>
      <c r="I821" s="8"/>
      <c r="J821" s="8"/>
      <c r="K821" s="8"/>
      <c r="L821" s="8"/>
      <c r="M821" s="8"/>
      <c r="N821" s="8"/>
      <c r="O821" s="8"/>
      <c r="P821" s="8"/>
      <c r="Q821" s="45"/>
      <c r="R821" s="45" t="e">
        <f>Table1[[#This Row],[Ballots Rejected - Late Postmark]]/Table1[[#This Row],[Ballots Rejected]]</f>
        <v>#DIV/0!</v>
      </c>
      <c r="S821" s="8"/>
      <c r="T821" s="8"/>
      <c r="U821" s="8"/>
      <c r="V821" s="8"/>
      <c r="W821" s="8"/>
      <c r="X821" s="8"/>
      <c r="AA821" s="4">
        <v>0</v>
      </c>
      <c r="AB821" s="54" t="e">
        <f>Table1[[#This Row],[ Received by dropbox]]/Table1[[#This Row],[Ballots Returned]]</f>
        <v>#DIV/0!</v>
      </c>
      <c r="AC821" s="54" t="e">
        <f>Table1[[#This Row],[Received by mail]]/Table1[[#This Row],[Ballots Returned]]</f>
        <v>#DIV/0!</v>
      </c>
      <c r="AD821" s="54" t="e">
        <f>Table1[[#This Row],[ Received by Email or Fax]]/Table1[[#This Row],[Ballots Returned]]</f>
        <v>#DIV/0!</v>
      </c>
    </row>
    <row r="822" spans="1:30">
      <c r="A822" t="s">
        <v>143</v>
      </c>
      <c r="B822" s="20">
        <v>44313</v>
      </c>
      <c r="C822" s="8" t="s">
        <v>258</v>
      </c>
      <c r="D822" s="10">
        <v>2021</v>
      </c>
      <c r="E822" s="8">
        <v>14748</v>
      </c>
      <c r="F822" s="8">
        <v>737</v>
      </c>
      <c r="G822" s="8">
        <v>16032</v>
      </c>
      <c r="H822" s="8">
        <v>14864</v>
      </c>
      <c r="I822" s="8">
        <v>5807</v>
      </c>
      <c r="J822" s="8">
        <v>5763</v>
      </c>
      <c r="K822" s="8">
        <v>3</v>
      </c>
      <c r="L822" s="8">
        <v>3</v>
      </c>
      <c r="M822" s="8">
        <v>41</v>
      </c>
      <c r="N822" s="8">
        <v>8</v>
      </c>
      <c r="O822" s="8">
        <v>16</v>
      </c>
      <c r="P822" s="8">
        <v>17</v>
      </c>
      <c r="Q822" s="45">
        <f>P822/I822</f>
        <v>2.9275012915446876E-3</v>
      </c>
      <c r="R822" s="45">
        <f>Table1[[#This Row],[Ballots Rejected - Late Postmark]]/Table1[[#This Row],[Ballots Rejected]]</f>
        <v>0.41463414634146339</v>
      </c>
      <c r="S822" s="8">
        <v>0</v>
      </c>
      <c r="T822" s="8">
        <v>0</v>
      </c>
      <c r="U822" s="8">
        <v>5793</v>
      </c>
      <c r="V822" s="8">
        <v>5749</v>
      </c>
      <c r="W822" s="8">
        <v>41</v>
      </c>
      <c r="X822" s="8">
        <v>14642</v>
      </c>
      <c r="Y822">
        <v>2473</v>
      </c>
      <c r="Z822">
        <v>3333</v>
      </c>
      <c r="AA822" s="4">
        <v>1</v>
      </c>
      <c r="AB822" s="54">
        <f>Table1[[#This Row],[ Received by dropbox]]/Table1[[#This Row],[Ballots Returned]]</f>
        <v>0.42586533494058892</v>
      </c>
      <c r="AC822" s="54">
        <f>Table1[[#This Row],[Received by mail]]/Table1[[#This Row],[Ballots Returned]]</f>
        <v>0.5739624591010849</v>
      </c>
      <c r="AD822" s="54">
        <f>Table1[[#This Row],[ Received by Email or Fax]]/Table1[[#This Row],[Ballots Returned]]</f>
        <v>1.7220595832615808E-4</v>
      </c>
    </row>
    <row r="823" spans="1:30">
      <c r="A823" t="s">
        <v>145</v>
      </c>
      <c r="B823" s="20">
        <v>44313</v>
      </c>
      <c r="C823" s="8" t="s">
        <v>258</v>
      </c>
      <c r="D823" s="10">
        <v>2021</v>
      </c>
      <c r="E823" s="8">
        <v>3458</v>
      </c>
      <c r="F823" s="8">
        <v>119</v>
      </c>
      <c r="G823" s="8">
        <v>5360</v>
      </c>
      <c r="H823" s="8">
        <v>3510</v>
      </c>
      <c r="I823" s="8">
        <v>1539</v>
      </c>
      <c r="J823" s="8">
        <v>1513</v>
      </c>
      <c r="K823" s="8">
        <v>0</v>
      </c>
      <c r="L823" s="8">
        <v>0</v>
      </c>
      <c r="M823" s="8">
        <v>26</v>
      </c>
      <c r="N823" s="8">
        <v>1</v>
      </c>
      <c r="O823" s="8">
        <v>5</v>
      </c>
      <c r="P823" s="8">
        <v>15</v>
      </c>
      <c r="Q823" s="45">
        <f>P823/I823</f>
        <v>9.7465886939571145E-3</v>
      </c>
      <c r="R823" s="45">
        <f>Table1[[#This Row],[Ballots Rejected - Late Postmark]]/Table1[[#This Row],[Ballots Rejected]]</f>
        <v>0.57692307692307687</v>
      </c>
      <c r="S823" s="8">
        <v>0</v>
      </c>
      <c r="T823" s="8">
        <v>5</v>
      </c>
      <c r="U823" s="8">
        <v>1535</v>
      </c>
      <c r="V823" s="8">
        <v>1509</v>
      </c>
      <c r="W823" s="8">
        <v>26</v>
      </c>
      <c r="X823" s="8">
        <v>3463</v>
      </c>
      <c r="Y823">
        <v>530</v>
      </c>
      <c r="Z823">
        <v>1009</v>
      </c>
      <c r="AA823" s="4">
        <v>0</v>
      </c>
      <c r="AB823" s="54">
        <f>Table1[[#This Row],[ Received by dropbox]]/Table1[[#This Row],[Ballots Returned]]</f>
        <v>0.34437946718648471</v>
      </c>
      <c r="AC823" s="54">
        <f>Table1[[#This Row],[Received by mail]]/Table1[[#This Row],[Ballots Returned]]</f>
        <v>0.65562053281351529</v>
      </c>
      <c r="AD823" s="54">
        <f>Table1[[#This Row],[ Received by Email or Fax]]/Table1[[#This Row],[Ballots Returned]]</f>
        <v>0</v>
      </c>
    </row>
    <row r="824" spans="1:30">
      <c r="A824" t="s">
        <v>147</v>
      </c>
      <c r="B824" s="20">
        <v>44313</v>
      </c>
      <c r="C824" s="8" t="s">
        <v>258</v>
      </c>
      <c r="D824" s="10">
        <v>2021</v>
      </c>
      <c r="E824" s="8">
        <v>1743</v>
      </c>
      <c r="F824" s="8">
        <v>51</v>
      </c>
      <c r="G824" s="8">
        <v>3713</v>
      </c>
      <c r="H824" s="8">
        <v>1749</v>
      </c>
      <c r="I824" s="8">
        <v>909</v>
      </c>
      <c r="J824" s="8">
        <v>889</v>
      </c>
      <c r="K824" s="8">
        <v>0</v>
      </c>
      <c r="L824" s="8">
        <v>0</v>
      </c>
      <c r="M824" s="8">
        <v>20</v>
      </c>
      <c r="N824" s="8">
        <v>6</v>
      </c>
      <c r="O824" s="8">
        <v>2</v>
      </c>
      <c r="P824" s="8">
        <v>12</v>
      </c>
      <c r="Q824" s="45">
        <f>P824/I824</f>
        <v>1.3201320132013201E-2</v>
      </c>
      <c r="R824" s="45">
        <f>Table1[[#This Row],[Ballots Rejected - Late Postmark]]/Table1[[#This Row],[Ballots Rejected]]</f>
        <v>0.6</v>
      </c>
      <c r="S824" s="8">
        <v>0</v>
      </c>
      <c r="T824" s="8">
        <v>0</v>
      </c>
      <c r="U824" s="8">
        <v>906</v>
      </c>
      <c r="V824" s="8">
        <v>886</v>
      </c>
      <c r="W824" s="8">
        <v>20</v>
      </c>
      <c r="X824" s="8">
        <v>1734</v>
      </c>
      <c r="Y824">
        <v>201</v>
      </c>
      <c r="Z824">
        <v>708</v>
      </c>
      <c r="AA824" s="4">
        <v>0</v>
      </c>
      <c r="AB824" s="54">
        <f>Table1[[#This Row],[ Received by dropbox]]/Table1[[#This Row],[Ballots Returned]]</f>
        <v>0.22112211221122113</v>
      </c>
      <c r="AC824" s="54">
        <f>Table1[[#This Row],[Received by mail]]/Table1[[#This Row],[Ballots Returned]]</f>
        <v>0.77887788778877887</v>
      </c>
      <c r="AD824" s="54">
        <f>Table1[[#This Row],[ Received by Email or Fax]]/Table1[[#This Row],[Ballots Returned]]</f>
        <v>0</v>
      </c>
    </row>
    <row r="825" spans="1:30">
      <c r="A825" t="s">
        <v>149</v>
      </c>
      <c r="B825" s="20">
        <v>44313</v>
      </c>
      <c r="C825" s="8" t="s">
        <v>258</v>
      </c>
      <c r="D825" s="10">
        <v>2021</v>
      </c>
      <c r="E825" s="8"/>
      <c r="F825" s="8"/>
      <c r="G825" s="8"/>
      <c r="H825" s="8"/>
      <c r="I825" s="8"/>
      <c r="J825" s="8"/>
      <c r="K825" s="8"/>
      <c r="L825" s="8"/>
      <c r="M825" s="8"/>
      <c r="N825" s="8"/>
      <c r="O825" s="8"/>
      <c r="P825" s="8"/>
      <c r="Q825" s="45"/>
      <c r="R825" s="45" t="e">
        <f>Table1[[#This Row],[Ballots Rejected - Late Postmark]]/Table1[[#This Row],[Ballots Rejected]]</f>
        <v>#DIV/0!</v>
      </c>
      <c r="S825" s="8"/>
      <c r="T825" s="8"/>
      <c r="U825" s="8"/>
      <c r="V825" s="8"/>
      <c r="W825" s="8"/>
      <c r="X825" s="8"/>
      <c r="AA825" s="4">
        <v>0</v>
      </c>
      <c r="AB825" s="54" t="e">
        <f>Table1[[#This Row],[ Received by dropbox]]/Table1[[#This Row],[Ballots Returned]]</f>
        <v>#DIV/0!</v>
      </c>
      <c r="AC825" s="54" t="e">
        <f>Table1[[#This Row],[Received by mail]]/Table1[[#This Row],[Ballots Returned]]</f>
        <v>#DIV/0!</v>
      </c>
      <c r="AD825" s="54" t="e">
        <f>Table1[[#This Row],[ Received by Email or Fax]]/Table1[[#This Row],[Ballots Returned]]</f>
        <v>#DIV/0!</v>
      </c>
    </row>
    <row r="826" spans="1:30">
      <c r="A826" t="s">
        <v>151</v>
      </c>
      <c r="B826" s="20">
        <v>44313</v>
      </c>
      <c r="C826" s="8" t="s">
        <v>258</v>
      </c>
      <c r="D826" s="10">
        <v>2021</v>
      </c>
      <c r="E826" s="8">
        <v>10597</v>
      </c>
      <c r="F826" s="8">
        <v>526</v>
      </c>
      <c r="G826" s="8">
        <v>12092</v>
      </c>
      <c r="H826" s="8">
        <v>10694</v>
      </c>
      <c r="I826" s="8">
        <v>2485</v>
      </c>
      <c r="J826" s="8">
        <v>2452</v>
      </c>
      <c r="K826" s="8">
        <v>0</v>
      </c>
      <c r="L826" s="8">
        <v>0</v>
      </c>
      <c r="M826" s="8">
        <v>33</v>
      </c>
      <c r="N826" s="8">
        <v>4</v>
      </c>
      <c r="O826" s="8">
        <v>6</v>
      </c>
      <c r="P826" s="8">
        <v>23</v>
      </c>
      <c r="Q826" s="45">
        <f>P826/I826</f>
        <v>9.2555331991951706E-3</v>
      </c>
      <c r="R826" s="45">
        <f>Table1[[#This Row],[Ballots Rejected - Late Postmark]]/Table1[[#This Row],[Ballots Rejected]]</f>
        <v>0.69696969696969702</v>
      </c>
      <c r="S826" s="8">
        <v>0</v>
      </c>
      <c r="T826" s="8">
        <v>0</v>
      </c>
      <c r="U826" s="8">
        <v>2471</v>
      </c>
      <c r="V826" s="8">
        <v>2438</v>
      </c>
      <c r="W826" s="8">
        <v>33</v>
      </c>
      <c r="X826" s="8">
        <v>10516</v>
      </c>
      <c r="Y826">
        <v>1150</v>
      </c>
      <c r="Z826">
        <v>1334</v>
      </c>
      <c r="AA826" s="4">
        <v>1</v>
      </c>
      <c r="AB826" s="54">
        <f>Table1[[#This Row],[ Received by dropbox]]/Table1[[#This Row],[Ballots Returned]]</f>
        <v>0.46277665995975853</v>
      </c>
      <c r="AC826" s="54">
        <f>Table1[[#This Row],[Received by mail]]/Table1[[#This Row],[Ballots Returned]]</f>
        <v>0.53682092555331995</v>
      </c>
      <c r="AD826" s="54">
        <f>Table1[[#This Row],[ Received by Email or Fax]]/Table1[[#This Row],[Ballots Returned]]</f>
        <v>4.0241448692152917E-4</v>
      </c>
    </row>
    <row r="827" spans="1:30">
      <c r="A827" t="s">
        <v>153</v>
      </c>
      <c r="B827" s="20">
        <v>44313</v>
      </c>
      <c r="C827" s="8" t="s">
        <v>258</v>
      </c>
      <c r="D827" s="10">
        <v>2021</v>
      </c>
      <c r="E827" s="8">
        <v>12004</v>
      </c>
      <c r="F827" s="8">
        <v>302</v>
      </c>
      <c r="G827" s="8">
        <v>13723</v>
      </c>
      <c r="H827" s="8">
        <v>12124</v>
      </c>
      <c r="I827" s="8">
        <v>5737</v>
      </c>
      <c r="J827" s="8">
        <v>5698</v>
      </c>
      <c r="K827" s="8">
        <v>0</v>
      </c>
      <c r="L827" s="8">
        <v>0</v>
      </c>
      <c r="M827" s="8">
        <v>39</v>
      </c>
      <c r="N827" s="8">
        <v>19</v>
      </c>
      <c r="O827" s="8">
        <v>8</v>
      </c>
      <c r="P827" s="8">
        <v>12</v>
      </c>
      <c r="Q827" s="45">
        <f>P827/I827</f>
        <v>2.0916855499389926E-3</v>
      </c>
      <c r="R827" s="45">
        <f>Table1[[#This Row],[Ballots Rejected - Late Postmark]]/Table1[[#This Row],[Ballots Rejected]]</f>
        <v>0.30769230769230771</v>
      </c>
      <c r="S827" s="8">
        <v>0</v>
      </c>
      <c r="T827" s="8">
        <v>0</v>
      </c>
      <c r="U827" s="8">
        <v>5714</v>
      </c>
      <c r="V827" s="8">
        <v>5677</v>
      </c>
      <c r="W827" s="8">
        <v>37</v>
      </c>
      <c r="X827" s="8">
        <v>11816</v>
      </c>
      <c r="Y827">
        <v>2794</v>
      </c>
      <c r="Z827">
        <v>2930</v>
      </c>
      <c r="AA827" s="4">
        <v>13</v>
      </c>
      <c r="AB827" s="54">
        <f>Table1[[#This Row],[ Received by dropbox]]/Table1[[#This Row],[Ballots Returned]]</f>
        <v>0.4870141188774621</v>
      </c>
      <c r="AC827" s="54">
        <f>Table1[[#This Row],[Received by mail]]/Table1[[#This Row],[Ballots Returned]]</f>
        <v>0.5107198884434373</v>
      </c>
      <c r="AD827" s="54">
        <f>Table1[[#This Row],[ Received by Email or Fax]]/Table1[[#This Row],[Ballots Returned]]</f>
        <v>2.2659926791005753E-3</v>
      </c>
    </row>
    <row r="828" spans="1:30">
      <c r="A828" t="s">
        <v>155</v>
      </c>
      <c r="B828" s="20">
        <v>44313</v>
      </c>
      <c r="C828" s="8" t="s">
        <v>258</v>
      </c>
      <c r="D828" s="10">
        <v>2021</v>
      </c>
      <c r="E828" s="8"/>
      <c r="F828" s="8"/>
      <c r="G828" s="8"/>
      <c r="H828" s="8"/>
      <c r="I828" s="8"/>
      <c r="J828" s="8"/>
      <c r="K828" s="8"/>
      <c r="L828" s="8"/>
      <c r="M828" s="8"/>
      <c r="N828" s="8"/>
      <c r="O828" s="8"/>
      <c r="P828" s="8"/>
      <c r="Q828" s="45"/>
      <c r="R828" s="45" t="e">
        <f>Table1[[#This Row],[Ballots Rejected - Late Postmark]]/Table1[[#This Row],[Ballots Rejected]]</f>
        <v>#DIV/0!</v>
      </c>
      <c r="S828" s="8"/>
      <c r="T828" s="8"/>
      <c r="U828" s="8"/>
      <c r="V828" s="8"/>
      <c r="W828" s="8"/>
      <c r="X828" s="8"/>
      <c r="AA828" s="4">
        <v>0</v>
      </c>
      <c r="AB828" s="54" t="e">
        <f>Table1[[#This Row],[ Received by dropbox]]/Table1[[#This Row],[Ballots Returned]]</f>
        <v>#DIV/0!</v>
      </c>
      <c r="AC828" s="54" t="e">
        <f>Table1[[#This Row],[Received by mail]]/Table1[[#This Row],[Ballots Returned]]</f>
        <v>#DIV/0!</v>
      </c>
      <c r="AD828" s="54" t="e">
        <f>Table1[[#This Row],[ Received by Email or Fax]]/Table1[[#This Row],[Ballots Returned]]</f>
        <v>#DIV/0!</v>
      </c>
    </row>
    <row r="829" spans="1:30">
      <c r="A829" t="s">
        <v>157</v>
      </c>
      <c r="B829" s="20">
        <v>44313</v>
      </c>
      <c r="C829" s="8" t="s">
        <v>258</v>
      </c>
      <c r="D829" s="10">
        <v>2021</v>
      </c>
      <c r="E829" s="8"/>
      <c r="F829" s="8"/>
      <c r="G829" s="8"/>
      <c r="H829" s="8"/>
      <c r="I829" s="8"/>
      <c r="J829" s="8"/>
      <c r="K829" s="8"/>
      <c r="L829" s="8"/>
      <c r="M829" s="8"/>
      <c r="N829" s="8"/>
      <c r="O829" s="8"/>
      <c r="P829" s="8"/>
      <c r="Q829" s="45"/>
      <c r="R829" s="45" t="e">
        <f>Table1[[#This Row],[Ballots Rejected - Late Postmark]]/Table1[[#This Row],[Ballots Rejected]]</f>
        <v>#DIV/0!</v>
      </c>
      <c r="S829" s="8"/>
      <c r="T829" s="8"/>
      <c r="U829" s="8"/>
      <c r="V829" s="8"/>
      <c r="W829" s="8"/>
      <c r="X829" s="8"/>
      <c r="AA829" s="4">
        <v>0</v>
      </c>
      <c r="AB829" s="54" t="e">
        <f>Table1[[#This Row],[ Received by dropbox]]/Table1[[#This Row],[Ballots Returned]]</f>
        <v>#DIV/0!</v>
      </c>
      <c r="AC829" s="54" t="e">
        <f>Table1[[#This Row],[Received by mail]]/Table1[[#This Row],[Ballots Returned]]</f>
        <v>#DIV/0!</v>
      </c>
      <c r="AD829" s="54" t="e">
        <f>Table1[[#This Row],[ Received by Email or Fax]]/Table1[[#This Row],[Ballots Returned]]</f>
        <v>#DIV/0!</v>
      </c>
    </row>
    <row r="830" spans="1:30">
      <c r="A830" t="s">
        <v>159</v>
      </c>
      <c r="B830" s="20">
        <v>44313</v>
      </c>
      <c r="C830" s="8" t="s">
        <v>258</v>
      </c>
      <c r="D830" s="10">
        <v>2021</v>
      </c>
      <c r="E830" s="8">
        <v>123023</v>
      </c>
      <c r="F830" s="8">
        <v>7945</v>
      </c>
      <c r="G830" s="8">
        <v>117099</v>
      </c>
      <c r="H830" s="8">
        <v>125984</v>
      </c>
      <c r="I830" s="8">
        <v>38860</v>
      </c>
      <c r="J830" s="8">
        <v>38180</v>
      </c>
      <c r="K830" s="8">
        <v>0</v>
      </c>
      <c r="L830" s="8">
        <v>0</v>
      </c>
      <c r="M830" s="8">
        <v>680</v>
      </c>
      <c r="N830" s="8">
        <v>34</v>
      </c>
      <c r="O830" s="8">
        <v>265</v>
      </c>
      <c r="P830" s="8">
        <v>366</v>
      </c>
      <c r="Q830" s="45">
        <f>P830/I830</f>
        <v>9.4184251158003079E-3</v>
      </c>
      <c r="R830" s="45">
        <f>Table1[[#This Row],[Ballots Rejected - Late Postmark]]/Table1[[#This Row],[Ballots Rejected]]</f>
        <v>0.53823529411764703</v>
      </c>
      <c r="S830" s="8">
        <v>0</v>
      </c>
      <c r="T830" s="8">
        <v>15</v>
      </c>
      <c r="U830" s="8">
        <v>38724</v>
      </c>
      <c r="V830" s="8">
        <v>38047</v>
      </c>
      <c r="W830" s="8">
        <v>677</v>
      </c>
      <c r="X830" s="8">
        <v>123998</v>
      </c>
      <c r="Y830">
        <v>15168</v>
      </c>
      <c r="Z830">
        <v>23659</v>
      </c>
      <c r="AA830" s="4">
        <v>33</v>
      </c>
      <c r="AB830" s="54">
        <f>Table1[[#This Row],[ Received by dropbox]]/Table1[[#This Row],[Ballots Returned]]</f>
        <v>0.39032424086464229</v>
      </c>
      <c r="AC830" s="54">
        <f>Table1[[#This Row],[Received by mail]]/Table1[[#This Row],[Ballots Returned]]</f>
        <v>0.60882655687081833</v>
      </c>
      <c r="AD830" s="54">
        <f>Table1[[#This Row],[ Received by Email or Fax]]/Table1[[#This Row],[Ballots Returned]]</f>
        <v>8.4920226453937214E-4</v>
      </c>
    </row>
    <row r="831" spans="1:30">
      <c r="A831" t="s">
        <v>161</v>
      </c>
      <c r="B831" s="20">
        <v>44313</v>
      </c>
      <c r="C831" s="8" t="s">
        <v>258</v>
      </c>
      <c r="D831" s="10">
        <v>2021</v>
      </c>
      <c r="E831" s="8">
        <v>34301</v>
      </c>
      <c r="F831" s="8">
        <v>1241</v>
      </c>
      <c r="G831" s="8">
        <v>35081</v>
      </c>
      <c r="H831" s="8">
        <v>34498</v>
      </c>
      <c r="I831" s="8">
        <v>11300</v>
      </c>
      <c r="J831" s="8">
        <v>11136</v>
      </c>
      <c r="K831" s="8">
        <v>0</v>
      </c>
      <c r="L831" s="8">
        <v>0</v>
      </c>
      <c r="M831" s="8">
        <v>164</v>
      </c>
      <c r="N831" s="8">
        <v>16</v>
      </c>
      <c r="O831" s="8">
        <v>23</v>
      </c>
      <c r="P831" s="8">
        <v>124</v>
      </c>
      <c r="Q831" s="45">
        <f>P831/I831</f>
        <v>1.0973451327433627E-2</v>
      </c>
      <c r="R831" s="45">
        <f>Table1[[#This Row],[Ballots Rejected - Late Postmark]]/Table1[[#This Row],[Ballots Rejected]]</f>
        <v>0.75609756097560976</v>
      </c>
      <c r="S831" s="8">
        <v>0</v>
      </c>
      <c r="T831" s="8">
        <v>1</v>
      </c>
      <c r="U831" s="8">
        <v>11210</v>
      </c>
      <c r="V831" s="8">
        <v>11046</v>
      </c>
      <c r="W831" s="8">
        <v>164</v>
      </c>
      <c r="X831" s="8">
        <v>33861</v>
      </c>
      <c r="Y831">
        <v>2565</v>
      </c>
      <c r="Z831">
        <v>8735</v>
      </c>
      <c r="AA831" s="4">
        <v>0</v>
      </c>
      <c r="AB831" s="54">
        <f>Table1[[#This Row],[ Received by dropbox]]/Table1[[#This Row],[Ballots Returned]]</f>
        <v>0.22699115044247786</v>
      </c>
      <c r="AC831" s="54">
        <f>Table1[[#This Row],[Received by mail]]/Table1[[#This Row],[Ballots Returned]]</f>
        <v>0.77300884955752214</v>
      </c>
      <c r="AD831" s="54">
        <f>Table1[[#This Row],[ Received by Email or Fax]]/Table1[[#This Row],[Ballots Returned]]</f>
        <v>0</v>
      </c>
    </row>
    <row r="832" spans="1:30">
      <c r="A832" t="s">
        <v>163</v>
      </c>
      <c r="B832" s="20">
        <v>44313</v>
      </c>
      <c r="C832" s="8" t="s">
        <v>258</v>
      </c>
      <c r="D832" s="10">
        <v>2021</v>
      </c>
      <c r="E832" s="8">
        <v>2892</v>
      </c>
      <c r="F832" s="8">
        <v>146</v>
      </c>
      <c r="G832" s="8">
        <v>4767</v>
      </c>
      <c r="H832" s="8">
        <v>2917</v>
      </c>
      <c r="I832" s="8">
        <v>1100</v>
      </c>
      <c r="J832" s="8">
        <v>1083</v>
      </c>
      <c r="K832" s="8">
        <v>0</v>
      </c>
      <c r="L832" s="8">
        <v>0</v>
      </c>
      <c r="M832" s="8">
        <v>17</v>
      </c>
      <c r="N832" s="8">
        <v>1</v>
      </c>
      <c r="O832" s="8">
        <v>4</v>
      </c>
      <c r="P832" s="8">
        <v>12</v>
      </c>
      <c r="Q832" s="45">
        <f>P832/I832</f>
        <v>1.090909090909091E-2</v>
      </c>
      <c r="R832" s="45">
        <f>Table1[[#This Row],[Ballots Rejected - Late Postmark]]/Table1[[#This Row],[Ballots Rejected]]</f>
        <v>0.70588235294117652</v>
      </c>
      <c r="S832" s="8">
        <v>0</v>
      </c>
      <c r="T832" s="8">
        <v>0</v>
      </c>
      <c r="U832" s="8">
        <v>1093</v>
      </c>
      <c r="V832" s="8">
        <v>1076</v>
      </c>
      <c r="W832" s="8">
        <v>17</v>
      </c>
      <c r="X832" s="8">
        <v>2888</v>
      </c>
      <c r="Y832">
        <v>27</v>
      </c>
      <c r="Z832">
        <v>1073</v>
      </c>
      <c r="AA832" s="4">
        <v>0</v>
      </c>
      <c r="AB832" s="54">
        <f>Table1[[#This Row],[ Received by dropbox]]/Table1[[#This Row],[Ballots Returned]]</f>
        <v>2.4545454545454544E-2</v>
      </c>
      <c r="AC832" s="54">
        <f>Table1[[#This Row],[Received by mail]]/Table1[[#This Row],[Ballots Returned]]</f>
        <v>0.97545454545454546</v>
      </c>
      <c r="AD832" s="54">
        <f>Table1[[#This Row],[ Received by Email or Fax]]/Table1[[#This Row],[Ballots Returned]]</f>
        <v>0</v>
      </c>
    </row>
    <row r="833" spans="1:30">
      <c r="A833" t="s">
        <v>166</v>
      </c>
      <c r="B833" s="20">
        <v>44313</v>
      </c>
      <c r="C833" s="8" t="s">
        <v>258</v>
      </c>
      <c r="D833" s="10">
        <v>2021</v>
      </c>
      <c r="E833" s="8"/>
      <c r="F833" s="8"/>
      <c r="G833" s="8"/>
      <c r="H833" s="8"/>
      <c r="I833" s="8"/>
      <c r="J833" s="8"/>
      <c r="K833" s="8"/>
      <c r="L833" s="8"/>
      <c r="M833" s="8"/>
      <c r="N833" s="8"/>
      <c r="O833" s="8"/>
      <c r="P833" s="8"/>
      <c r="Q833" s="45"/>
      <c r="R833" s="45" t="e">
        <f>Table1[[#This Row],[Ballots Rejected - Late Postmark]]/Table1[[#This Row],[Ballots Rejected]]</f>
        <v>#DIV/0!</v>
      </c>
      <c r="S833" s="8"/>
      <c r="T833" s="8"/>
      <c r="U833" s="8"/>
      <c r="V833" s="8"/>
      <c r="W833" s="8"/>
      <c r="X833" s="8"/>
      <c r="AA833" s="4">
        <v>0</v>
      </c>
      <c r="AB833" s="54" t="e">
        <f>Table1[[#This Row],[ Received by dropbox]]/Table1[[#This Row],[Ballots Returned]]</f>
        <v>#DIV/0!</v>
      </c>
      <c r="AC833" s="54" t="e">
        <f>Table1[[#This Row],[Received by mail]]/Table1[[#This Row],[Ballots Returned]]</f>
        <v>#DIV/0!</v>
      </c>
      <c r="AD833" s="54" t="e">
        <f>Table1[[#This Row],[ Received by Email or Fax]]/Table1[[#This Row],[Ballots Returned]]</f>
        <v>#DIV/0!</v>
      </c>
    </row>
    <row r="834" spans="1:30">
      <c r="A834" t="s">
        <v>168</v>
      </c>
      <c r="B834" s="20">
        <v>44313</v>
      </c>
      <c r="C834" s="8" t="s">
        <v>258</v>
      </c>
      <c r="D834" s="10">
        <v>2021</v>
      </c>
      <c r="E834" s="8"/>
      <c r="F834" s="8"/>
      <c r="G834" s="8"/>
      <c r="H834" s="8"/>
      <c r="I834" s="8"/>
      <c r="J834" s="8"/>
      <c r="K834" s="8"/>
      <c r="L834" s="8"/>
      <c r="M834" s="8"/>
      <c r="N834" s="8"/>
      <c r="O834" s="8"/>
      <c r="P834" s="8"/>
      <c r="Q834" s="45"/>
      <c r="R834" s="45" t="e">
        <f>Table1[[#This Row],[Ballots Rejected - Late Postmark]]/Table1[[#This Row],[Ballots Rejected]]</f>
        <v>#DIV/0!</v>
      </c>
      <c r="S834" s="8"/>
      <c r="T834" s="8"/>
      <c r="U834" s="8"/>
      <c r="V834" s="8"/>
      <c r="W834" s="8"/>
      <c r="X834" s="8"/>
      <c r="AA834" s="4">
        <v>0</v>
      </c>
      <c r="AB834" s="54" t="e">
        <f>Table1[[#This Row],[ Received by dropbox]]/Table1[[#This Row],[Ballots Returned]]</f>
        <v>#DIV/0!</v>
      </c>
      <c r="AC834" s="54" t="e">
        <f>Table1[[#This Row],[Received by mail]]/Table1[[#This Row],[Ballots Returned]]</f>
        <v>#DIV/0!</v>
      </c>
      <c r="AD834" s="54" t="e">
        <f>Table1[[#This Row],[ Received by Email or Fax]]/Table1[[#This Row],[Ballots Returned]]</f>
        <v>#DIV/0!</v>
      </c>
    </row>
    <row r="835" spans="1:30">
      <c r="A835" t="s">
        <v>170</v>
      </c>
      <c r="B835" s="20">
        <v>44313</v>
      </c>
      <c r="C835" s="8" t="s">
        <v>258</v>
      </c>
      <c r="D835" s="10">
        <v>2021</v>
      </c>
      <c r="E835" s="8"/>
      <c r="F835" s="8"/>
      <c r="G835" s="8"/>
      <c r="H835" s="8"/>
      <c r="I835" s="8"/>
      <c r="J835" s="8"/>
      <c r="K835" s="8"/>
      <c r="L835" s="8"/>
      <c r="M835" s="8"/>
      <c r="N835" s="8"/>
      <c r="O835" s="8"/>
      <c r="P835" s="8"/>
      <c r="Q835" s="45"/>
      <c r="R835" s="45" t="e">
        <f>Table1[[#This Row],[Ballots Rejected - Late Postmark]]/Table1[[#This Row],[Ballots Rejected]]</f>
        <v>#DIV/0!</v>
      </c>
      <c r="S835" s="8"/>
      <c r="T835" s="8"/>
      <c r="U835" s="8"/>
      <c r="V835" s="8"/>
      <c r="W835" s="8"/>
      <c r="X835" s="8"/>
      <c r="AA835" s="4">
        <v>0</v>
      </c>
      <c r="AB835" s="54" t="e">
        <f>Table1[[#This Row],[ Received by dropbox]]/Table1[[#This Row],[Ballots Returned]]</f>
        <v>#DIV/0!</v>
      </c>
      <c r="AC835" s="54" t="e">
        <f>Table1[[#This Row],[Received by mail]]/Table1[[#This Row],[Ballots Returned]]</f>
        <v>#DIV/0!</v>
      </c>
      <c r="AD835" s="54" t="e">
        <f>Table1[[#This Row],[ Received by Email or Fax]]/Table1[[#This Row],[Ballots Returned]]</f>
        <v>#DIV/0!</v>
      </c>
    </row>
    <row r="836" spans="1:30">
      <c r="A836" t="s">
        <v>172</v>
      </c>
      <c r="B836" s="20">
        <v>44313</v>
      </c>
      <c r="C836" s="8" t="s">
        <v>258</v>
      </c>
      <c r="D836" s="10">
        <v>2021</v>
      </c>
      <c r="E836" s="8"/>
      <c r="F836" s="8"/>
      <c r="G836" s="8"/>
      <c r="H836" s="8"/>
      <c r="I836" s="8"/>
      <c r="J836" s="8"/>
      <c r="K836" s="8"/>
      <c r="L836" s="8"/>
      <c r="M836" s="8"/>
      <c r="N836" s="8"/>
      <c r="O836" s="8"/>
      <c r="P836" s="8"/>
      <c r="Q836" s="45"/>
      <c r="R836" s="45" t="e">
        <f>Table1[[#This Row],[Ballots Rejected - Late Postmark]]/Table1[[#This Row],[Ballots Rejected]]</f>
        <v>#DIV/0!</v>
      </c>
      <c r="S836" s="8"/>
      <c r="T836" s="8"/>
      <c r="U836" s="8"/>
      <c r="V836" s="8"/>
      <c r="W836" s="8"/>
      <c r="X836" s="8"/>
      <c r="AA836" s="4">
        <v>0</v>
      </c>
      <c r="AB836" s="54" t="e">
        <f>Table1[[#This Row],[ Received by dropbox]]/Table1[[#This Row],[Ballots Returned]]</f>
        <v>#DIV/0!</v>
      </c>
      <c r="AC836" s="54" t="e">
        <f>Table1[[#This Row],[Received by mail]]/Table1[[#This Row],[Ballots Returned]]</f>
        <v>#DIV/0!</v>
      </c>
      <c r="AD836" s="54" t="e">
        <f>Table1[[#This Row],[ Received by Email or Fax]]/Table1[[#This Row],[Ballots Returned]]</f>
        <v>#DIV/0!</v>
      </c>
    </row>
    <row r="837" spans="1:30">
      <c r="A837" t="s">
        <v>174</v>
      </c>
      <c r="B837" s="20">
        <v>44313</v>
      </c>
      <c r="C837" s="8" t="s">
        <v>258</v>
      </c>
      <c r="D837" s="10">
        <v>2021</v>
      </c>
      <c r="E837" s="8">
        <v>1319</v>
      </c>
      <c r="F837" s="8">
        <v>62</v>
      </c>
      <c r="G837" s="8">
        <v>3278</v>
      </c>
      <c r="H837" s="8">
        <v>1323</v>
      </c>
      <c r="I837" s="8">
        <v>595</v>
      </c>
      <c r="J837" s="8">
        <v>589</v>
      </c>
      <c r="K837" s="8">
        <v>0</v>
      </c>
      <c r="L837" s="8">
        <v>0</v>
      </c>
      <c r="M837" s="8">
        <v>6</v>
      </c>
      <c r="N837" s="8">
        <v>1</v>
      </c>
      <c r="O837" s="8">
        <v>1</v>
      </c>
      <c r="P837" s="8">
        <v>3</v>
      </c>
      <c r="Q837" s="45">
        <f>P837/I837</f>
        <v>5.0420168067226894E-3</v>
      </c>
      <c r="R837" s="45">
        <f>Table1[[#This Row],[Ballots Rejected - Late Postmark]]/Table1[[#This Row],[Ballots Rejected]]</f>
        <v>0.5</v>
      </c>
      <c r="S837" s="8">
        <v>0</v>
      </c>
      <c r="T837" s="8">
        <v>1</v>
      </c>
      <c r="U837" s="8">
        <v>595</v>
      </c>
      <c r="V837" s="8">
        <v>589</v>
      </c>
      <c r="W837" s="8">
        <v>6</v>
      </c>
      <c r="X837" s="8">
        <v>1308</v>
      </c>
      <c r="Y837">
        <v>101</v>
      </c>
      <c r="Z837">
        <v>494</v>
      </c>
      <c r="AA837" s="4">
        <v>0</v>
      </c>
      <c r="AB837" s="54">
        <f>Table1[[#This Row],[ Received by dropbox]]/Table1[[#This Row],[Ballots Returned]]</f>
        <v>0.16974789915966387</v>
      </c>
      <c r="AC837" s="54">
        <f>Table1[[#This Row],[Received by mail]]/Table1[[#This Row],[Ballots Returned]]</f>
        <v>0.83025210084033618</v>
      </c>
      <c r="AD837" s="54">
        <f>Table1[[#This Row],[ Received by Email or Fax]]/Table1[[#This Row],[Ballots Returned]]</f>
        <v>0</v>
      </c>
    </row>
    <row r="838" spans="1:30">
      <c r="A838" t="s">
        <v>176</v>
      </c>
      <c r="B838" s="20">
        <v>44313</v>
      </c>
      <c r="C838" s="8" t="s">
        <v>258</v>
      </c>
      <c r="D838" s="10">
        <v>2021</v>
      </c>
      <c r="E838" s="8">
        <v>18437</v>
      </c>
      <c r="F838" s="8">
        <v>601</v>
      </c>
      <c r="G838" s="8">
        <v>19857</v>
      </c>
      <c r="H838" s="8">
        <v>18576</v>
      </c>
      <c r="I838" s="8">
        <v>6309</v>
      </c>
      <c r="J838" s="8">
        <v>6241</v>
      </c>
      <c r="K838" s="8">
        <v>0</v>
      </c>
      <c r="L838" s="8">
        <v>0</v>
      </c>
      <c r="M838" s="8">
        <v>68</v>
      </c>
      <c r="N838" s="8">
        <v>22</v>
      </c>
      <c r="O838" s="8">
        <v>7</v>
      </c>
      <c r="P838" s="8">
        <v>38</v>
      </c>
      <c r="Q838" s="45">
        <f>P838/I838</f>
        <v>6.0231415438262801E-3</v>
      </c>
      <c r="R838" s="45">
        <f>Table1[[#This Row],[Ballots Rejected - Late Postmark]]/Table1[[#This Row],[Ballots Rejected]]</f>
        <v>0.55882352941176472</v>
      </c>
      <c r="S838" s="8">
        <v>0</v>
      </c>
      <c r="T838" s="8">
        <v>1</v>
      </c>
      <c r="U838" s="8">
        <v>6283</v>
      </c>
      <c r="V838" s="8">
        <v>6216</v>
      </c>
      <c r="W838" s="8">
        <v>67</v>
      </c>
      <c r="X838" s="8">
        <v>18318</v>
      </c>
      <c r="Y838">
        <v>1108</v>
      </c>
      <c r="Z838">
        <v>5199</v>
      </c>
      <c r="AA838" s="4">
        <v>2</v>
      </c>
      <c r="AB838" s="54">
        <f>Table1[[#This Row],[ Received by dropbox]]/Table1[[#This Row],[Ballots Returned]]</f>
        <v>0.17562212711998731</v>
      </c>
      <c r="AC838" s="54">
        <f>Table1[[#This Row],[Received by mail]]/Table1[[#This Row],[Ballots Returned]]</f>
        <v>0.82406086543033763</v>
      </c>
      <c r="AD838" s="54">
        <f>Table1[[#This Row],[ Received by Email or Fax]]/Table1[[#This Row],[Ballots Returned]]</f>
        <v>3.1700744967506737E-4</v>
      </c>
    </row>
    <row r="839" spans="1:30">
      <c r="A839" s="8" t="s">
        <v>178</v>
      </c>
      <c r="B839" s="20">
        <v>44313</v>
      </c>
      <c r="C839" s="8" t="s">
        <v>258</v>
      </c>
      <c r="D839" s="10">
        <v>2021</v>
      </c>
      <c r="E839" s="8">
        <v>326377</v>
      </c>
      <c r="F839" s="8">
        <v>16001</v>
      </c>
      <c r="G839" s="8">
        <v>111739</v>
      </c>
      <c r="H839" s="8">
        <v>331267</v>
      </c>
      <c r="I839" s="8">
        <v>113300</v>
      </c>
      <c r="J839" s="8">
        <v>111739</v>
      </c>
      <c r="K839" s="8">
        <v>5</v>
      </c>
      <c r="L839" s="8">
        <v>3</v>
      </c>
      <c r="M839" s="8">
        <v>1556</v>
      </c>
      <c r="N839" s="8">
        <v>230</v>
      </c>
      <c r="O839" s="8">
        <v>445</v>
      </c>
      <c r="P839" s="8">
        <v>852</v>
      </c>
      <c r="Q839" s="45">
        <f>P839/I839</f>
        <v>7.5198587819947042E-3</v>
      </c>
      <c r="R839" s="45">
        <f>Table1[[#This Row],[Ballots Rejected - Late Postmark]]/Table1[[#This Row],[Ballots Rejected]]</f>
        <v>0.54755784061696655</v>
      </c>
      <c r="S839" s="8">
        <v>0</v>
      </c>
      <c r="T839" s="8">
        <v>29</v>
      </c>
      <c r="U839" s="8">
        <v>112814</v>
      </c>
      <c r="V839" s="8">
        <v>111260</v>
      </c>
      <c r="W839" s="8">
        <v>1549</v>
      </c>
      <c r="X839" s="8">
        <v>326074</v>
      </c>
      <c r="Y839">
        <v>41299</v>
      </c>
      <c r="Z839">
        <v>71901</v>
      </c>
      <c r="AA839" s="21">
        <v>100</v>
      </c>
      <c r="AB839" s="54">
        <f>Table1[[#This Row],[ Received by dropbox]]/Table1[[#This Row],[Ballots Returned]]</f>
        <v>0.36451015004413062</v>
      </c>
      <c r="AC839" s="54">
        <f>Table1[[#This Row],[Received by mail]]/Table1[[#This Row],[Ballots Returned]]</f>
        <v>0.63460723742277136</v>
      </c>
      <c r="AD839" s="54">
        <f>Table1[[#This Row],[ Received by Email or Fax]]/Table1[[#This Row],[Ballots Returned]]</f>
        <v>8.8261253309797002E-4</v>
      </c>
    </row>
    <row r="840" spans="1:30">
      <c r="A840" t="s">
        <v>98</v>
      </c>
      <c r="B840" s="20">
        <v>44236</v>
      </c>
      <c r="C840" s="8" t="s">
        <v>99</v>
      </c>
      <c r="D840" s="10">
        <v>2021</v>
      </c>
      <c r="E840" s="8">
        <v>75</v>
      </c>
      <c r="F840" s="8">
        <v>15</v>
      </c>
      <c r="G840" s="8">
        <v>2081</v>
      </c>
      <c r="H840" s="8">
        <v>75</v>
      </c>
      <c r="I840" s="8">
        <v>30</v>
      </c>
      <c r="J840" s="8">
        <v>30</v>
      </c>
      <c r="K840" s="8">
        <v>0</v>
      </c>
      <c r="L840" s="8">
        <v>0</v>
      </c>
      <c r="M840" s="8">
        <v>0</v>
      </c>
      <c r="N840" s="8">
        <v>0</v>
      </c>
      <c r="O840" s="8">
        <v>0</v>
      </c>
      <c r="P840" s="8">
        <v>0</v>
      </c>
      <c r="Q840" s="45">
        <f>P840/I840</f>
        <v>0</v>
      </c>
      <c r="R840" s="45" t="e">
        <f>Table1[[#This Row],[Ballots Rejected - Late Postmark]]/Table1[[#This Row],[Ballots Rejected]]</f>
        <v>#DIV/0!</v>
      </c>
      <c r="S840" s="8">
        <v>0</v>
      </c>
      <c r="T840" s="8">
        <v>0</v>
      </c>
      <c r="U840" s="8">
        <v>30</v>
      </c>
      <c r="V840" s="8">
        <v>30</v>
      </c>
      <c r="W840" s="8">
        <v>0</v>
      </c>
      <c r="X840" s="8">
        <v>72</v>
      </c>
      <c r="Y840">
        <v>0</v>
      </c>
      <c r="Z840">
        <v>30</v>
      </c>
      <c r="AA840">
        <v>0</v>
      </c>
      <c r="AB840" s="54">
        <f>Table1[[#This Row],[ Received by dropbox]]/Table1[[#This Row],[Ballots Returned]]</f>
        <v>0</v>
      </c>
      <c r="AC840" s="54">
        <f>Table1[[#This Row],[Received by mail]]/Table1[[#This Row],[Ballots Returned]]</f>
        <v>1</v>
      </c>
      <c r="AD840" s="54">
        <f>Table1[[#This Row],[ Received by Email or Fax]]/Table1[[#This Row],[Ballots Returned]]</f>
        <v>0</v>
      </c>
    </row>
    <row r="841" spans="1:30">
      <c r="A841" t="s">
        <v>101</v>
      </c>
      <c r="B841" s="20">
        <v>44236</v>
      </c>
      <c r="C841" s="8" t="s">
        <v>99</v>
      </c>
      <c r="D841" s="10">
        <v>2021</v>
      </c>
      <c r="E841" s="8"/>
      <c r="F841" s="8"/>
      <c r="G841" s="8">
        <v>2021</v>
      </c>
      <c r="H841" s="8"/>
      <c r="I841" s="8"/>
      <c r="J841" s="8"/>
      <c r="K841" s="8"/>
      <c r="L841" s="8"/>
      <c r="M841" s="8"/>
      <c r="N841" s="8"/>
      <c r="O841" s="8"/>
      <c r="P841" s="8"/>
      <c r="Q841" s="45"/>
      <c r="R841" s="45" t="e">
        <f>Table1[[#This Row],[Ballots Rejected - Late Postmark]]/Table1[[#This Row],[Ballots Rejected]]</f>
        <v>#DIV/0!</v>
      </c>
      <c r="S841" s="8"/>
      <c r="T841" s="8"/>
      <c r="U841" s="8">
        <v>0</v>
      </c>
      <c r="V841" s="8">
        <v>0</v>
      </c>
      <c r="W841" s="8">
        <v>0</v>
      </c>
      <c r="X841" s="8">
        <v>0</v>
      </c>
      <c r="Z841">
        <v>0</v>
      </c>
      <c r="AA841">
        <v>0</v>
      </c>
      <c r="AB841" s="54" t="e">
        <f>Table1[[#This Row],[ Received by dropbox]]/Table1[[#This Row],[Ballots Returned]]</f>
        <v>#DIV/0!</v>
      </c>
      <c r="AC841" s="54" t="e">
        <f>Table1[[#This Row],[Received by mail]]/Table1[[#This Row],[Ballots Returned]]</f>
        <v>#DIV/0!</v>
      </c>
      <c r="AD841" s="54" t="e">
        <f>Table1[[#This Row],[ Received by Email or Fax]]/Table1[[#This Row],[Ballots Returned]]</f>
        <v>#DIV/0!</v>
      </c>
    </row>
    <row r="842" spans="1:30">
      <c r="A842" t="s">
        <v>103</v>
      </c>
      <c r="B842" s="20">
        <v>44236</v>
      </c>
      <c r="C842" s="8" t="s">
        <v>99</v>
      </c>
      <c r="D842" s="10">
        <v>2021</v>
      </c>
      <c r="E842" s="8"/>
      <c r="F842" s="8"/>
      <c r="G842" s="8">
        <v>2021</v>
      </c>
      <c r="H842" s="8"/>
      <c r="I842" s="8"/>
      <c r="J842" s="8"/>
      <c r="K842" s="8"/>
      <c r="L842" s="8"/>
      <c r="M842" s="8"/>
      <c r="N842" s="8"/>
      <c r="O842" s="8"/>
      <c r="P842" s="8"/>
      <c r="Q842" s="45"/>
      <c r="R842" s="45" t="e">
        <f>Table1[[#This Row],[Ballots Rejected - Late Postmark]]/Table1[[#This Row],[Ballots Rejected]]</f>
        <v>#DIV/0!</v>
      </c>
      <c r="S842" s="8"/>
      <c r="T842" s="8"/>
      <c r="U842" s="8">
        <v>0</v>
      </c>
      <c r="V842" s="8">
        <v>0</v>
      </c>
      <c r="W842" s="8">
        <v>0</v>
      </c>
      <c r="X842" s="8">
        <v>0</v>
      </c>
      <c r="Z842">
        <v>0</v>
      </c>
      <c r="AA842">
        <v>0</v>
      </c>
      <c r="AB842" s="54" t="e">
        <f>Table1[[#This Row],[ Received by dropbox]]/Table1[[#This Row],[Ballots Returned]]</f>
        <v>#DIV/0!</v>
      </c>
      <c r="AC842" s="54" t="e">
        <f>Table1[[#This Row],[Received by mail]]/Table1[[#This Row],[Ballots Returned]]</f>
        <v>#DIV/0!</v>
      </c>
      <c r="AD842" s="54" t="e">
        <f>Table1[[#This Row],[ Received by Email or Fax]]/Table1[[#This Row],[Ballots Returned]]</f>
        <v>#DIV/0!</v>
      </c>
    </row>
    <row r="843" spans="1:30">
      <c r="A843" t="s">
        <v>105</v>
      </c>
      <c r="B843" s="20">
        <v>44236</v>
      </c>
      <c r="C843" s="8" t="s">
        <v>99</v>
      </c>
      <c r="D843" s="10">
        <v>2021</v>
      </c>
      <c r="E843" s="8">
        <v>38566</v>
      </c>
      <c r="F843" s="8">
        <v>1619</v>
      </c>
      <c r="G843" s="8">
        <v>38968</v>
      </c>
      <c r="H843" s="8">
        <v>39117</v>
      </c>
      <c r="I843" s="8">
        <v>16150</v>
      </c>
      <c r="J843" s="8">
        <v>15971</v>
      </c>
      <c r="K843" s="8">
        <v>3</v>
      </c>
      <c r="L843" s="8">
        <v>3</v>
      </c>
      <c r="M843" s="8">
        <v>176</v>
      </c>
      <c r="N843" s="8">
        <v>67</v>
      </c>
      <c r="O843" s="8">
        <v>37</v>
      </c>
      <c r="P843" s="8">
        <v>72</v>
      </c>
      <c r="Q843" s="45">
        <f>P843/I843</f>
        <v>4.4582043343653248E-3</v>
      </c>
      <c r="R843" s="45">
        <f>Table1[[#This Row],[Ballots Rejected - Late Postmark]]/Table1[[#This Row],[Ballots Rejected]]</f>
        <v>0.40909090909090912</v>
      </c>
      <c r="S843" s="8">
        <v>0</v>
      </c>
      <c r="T843" s="8">
        <v>0</v>
      </c>
      <c r="U843" s="8">
        <v>16133</v>
      </c>
      <c r="V843" s="8">
        <v>15954</v>
      </c>
      <c r="W843" s="8">
        <v>176</v>
      </c>
      <c r="X843" s="8">
        <v>38763</v>
      </c>
      <c r="Y843">
        <v>7893</v>
      </c>
      <c r="Z843">
        <v>8245</v>
      </c>
      <c r="AA843">
        <v>12</v>
      </c>
      <c r="AB843" s="54">
        <f>Table1[[#This Row],[ Received by dropbox]]/Table1[[#This Row],[Ballots Returned]]</f>
        <v>0.48873065015479877</v>
      </c>
      <c r="AC843" s="54">
        <f>Table1[[#This Row],[Received by mail]]/Table1[[#This Row],[Ballots Returned]]</f>
        <v>0.51052631578947372</v>
      </c>
      <c r="AD843" s="54">
        <f>Table1[[#This Row],[ Received by Email or Fax]]/Table1[[#This Row],[Ballots Returned]]</f>
        <v>7.4303405572755414E-4</v>
      </c>
    </row>
    <row r="844" spans="1:30">
      <c r="A844" t="s">
        <v>107</v>
      </c>
      <c r="B844" s="20">
        <v>44236</v>
      </c>
      <c r="C844" s="8" t="s">
        <v>99</v>
      </c>
      <c r="D844" s="10">
        <v>2021</v>
      </c>
      <c r="E844" s="8">
        <v>32085</v>
      </c>
      <c r="F844" s="8">
        <v>1225</v>
      </c>
      <c r="G844" s="8">
        <v>32881</v>
      </c>
      <c r="H844" s="8">
        <v>32386</v>
      </c>
      <c r="I844" s="8">
        <v>15298</v>
      </c>
      <c r="J844" s="8">
        <v>15167</v>
      </c>
      <c r="K844" s="8">
        <v>0</v>
      </c>
      <c r="L844" s="8">
        <v>0</v>
      </c>
      <c r="M844" s="8">
        <v>131</v>
      </c>
      <c r="N844" s="8">
        <v>55</v>
      </c>
      <c r="O844" s="8">
        <v>39</v>
      </c>
      <c r="P844" s="8">
        <v>36</v>
      </c>
      <c r="Q844" s="45">
        <f>P844/I844</f>
        <v>2.3532487906915939E-3</v>
      </c>
      <c r="R844" s="45">
        <f>Table1[[#This Row],[Ballots Rejected - Late Postmark]]/Table1[[#This Row],[Ballots Rejected]]</f>
        <v>0.27480916030534353</v>
      </c>
      <c r="S844" s="8">
        <v>0</v>
      </c>
      <c r="T844" s="8">
        <v>1</v>
      </c>
      <c r="U844" s="8">
        <v>15267</v>
      </c>
      <c r="V844" s="8">
        <v>15136</v>
      </c>
      <c r="W844" s="8">
        <v>131</v>
      </c>
      <c r="X844" s="8">
        <v>31964</v>
      </c>
      <c r="Y844">
        <v>8375</v>
      </c>
      <c r="Z844">
        <v>6914</v>
      </c>
      <c r="AA844">
        <v>9</v>
      </c>
      <c r="AB844" s="54">
        <f>Table1[[#This Row],[ Received by dropbox]]/Table1[[#This Row],[Ballots Returned]]</f>
        <v>0.54745718394561382</v>
      </c>
      <c r="AC844" s="54">
        <f>Table1[[#This Row],[Received by mail]]/Table1[[#This Row],[Ballots Returned]]</f>
        <v>0.45195450385671332</v>
      </c>
      <c r="AD844" s="54">
        <f>Table1[[#This Row],[ Received by Email or Fax]]/Table1[[#This Row],[Ballots Returned]]</f>
        <v>5.8831219767289846E-4</v>
      </c>
    </row>
    <row r="845" spans="1:30">
      <c r="A845" t="s">
        <v>109</v>
      </c>
      <c r="B845" s="20">
        <v>44236</v>
      </c>
      <c r="C845" s="8" t="s">
        <v>99</v>
      </c>
      <c r="D845" s="10">
        <v>2021</v>
      </c>
      <c r="E845" s="8">
        <v>80013</v>
      </c>
      <c r="F845" s="8">
        <v>3441</v>
      </c>
      <c r="G845" s="8">
        <v>78593</v>
      </c>
      <c r="H845" s="8">
        <v>80730</v>
      </c>
      <c r="I845" s="8">
        <v>31803</v>
      </c>
      <c r="J845" s="8">
        <v>31257</v>
      </c>
      <c r="K845" s="8">
        <v>2</v>
      </c>
      <c r="L845" s="8">
        <v>2</v>
      </c>
      <c r="M845" s="8">
        <v>544</v>
      </c>
      <c r="N845" s="8">
        <v>79</v>
      </c>
      <c r="O845" s="8">
        <v>245</v>
      </c>
      <c r="P845" s="8">
        <v>206</v>
      </c>
      <c r="Q845" s="45">
        <f>P845/I845</f>
        <v>6.4773763481432572E-3</v>
      </c>
      <c r="R845" s="45">
        <f>Table1[[#This Row],[Ballots Rejected - Late Postmark]]/Table1[[#This Row],[Ballots Rejected]]</f>
        <v>0.37867647058823528</v>
      </c>
      <c r="S845" s="8">
        <v>0</v>
      </c>
      <c r="T845" s="8">
        <v>14</v>
      </c>
      <c r="U845" s="8">
        <v>31665</v>
      </c>
      <c r="V845" s="8">
        <v>31122</v>
      </c>
      <c r="W845" s="8">
        <v>541</v>
      </c>
      <c r="X845" s="8">
        <v>79679</v>
      </c>
      <c r="Y845">
        <v>10604</v>
      </c>
      <c r="Z845">
        <v>21163</v>
      </c>
      <c r="AA845">
        <v>36</v>
      </c>
      <c r="AB845" s="54">
        <f>Table1[[#This Row],[ Received by dropbox]]/Table1[[#This Row],[Ballots Returned]]</f>
        <v>0.33342766405684998</v>
      </c>
      <c r="AC845" s="54">
        <f>Table1[[#This Row],[Received by mail]]/Table1[[#This Row],[Ballots Returned]]</f>
        <v>0.66544036726095024</v>
      </c>
      <c r="AD845" s="54">
        <f>Table1[[#This Row],[ Received by Email or Fax]]/Table1[[#This Row],[Ballots Returned]]</f>
        <v>1.1319686821997924E-3</v>
      </c>
    </row>
    <row r="846" spans="1:30">
      <c r="A846" t="s">
        <v>111</v>
      </c>
      <c r="B846" s="20">
        <v>44236</v>
      </c>
      <c r="C846" s="8" t="s">
        <v>99</v>
      </c>
      <c r="D846" s="10">
        <v>2021</v>
      </c>
      <c r="E846" s="8"/>
      <c r="F846" s="8"/>
      <c r="G846" s="8">
        <v>2021</v>
      </c>
      <c r="H846" s="8"/>
      <c r="I846" s="8"/>
      <c r="J846" s="8"/>
      <c r="K846" s="8"/>
      <c r="L846" s="8"/>
      <c r="M846" s="8"/>
      <c r="N846" s="8"/>
      <c r="O846" s="8"/>
      <c r="P846" s="8"/>
      <c r="Q846" s="45"/>
      <c r="R846" s="45" t="e">
        <f>Table1[[#This Row],[Ballots Rejected - Late Postmark]]/Table1[[#This Row],[Ballots Rejected]]</f>
        <v>#DIV/0!</v>
      </c>
      <c r="S846" s="8"/>
      <c r="T846" s="8"/>
      <c r="U846" s="8">
        <v>0</v>
      </c>
      <c r="V846" s="8">
        <v>0</v>
      </c>
      <c r="W846" s="8">
        <v>0</v>
      </c>
      <c r="X846" s="8">
        <v>0</v>
      </c>
      <c r="Z846">
        <v>0</v>
      </c>
      <c r="AA846">
        <v>0</v>
      </c>
      <c r="AB846" s="54" t="e">
        <f>Table1[[#This Row],[ Received by dropbox]]/Table1[[#This Row],[Ballots Returned]]</f>
        <v>#DIV/0!</v>
      </c>
      <c r="AC846" s="54" t="e">
        <f>Table1[[#This Row],[Received by mail]]/Table1[[#This Row],[Ballots Returned]]</f>
        <v>#DIV/0!</v>
      </c>
      <c r="AD846" s="54" t="e">
        <f>Table1[[#This Row],[ Received by Email or Fax]]/Table1[[#This Row],[Ballots Returned]]</f>
        <v>#DIV/0!</v>
      </c>
    </row>
    <row r="847" spans="1:30">
      <c r="A847" t="s">
        <v>113</v>
      </c>
      <c r="B847" s="20">
        <v>44236</v>
      </c>
      <c r="C847" s="8" t="s">
        <v>99</v>
      </c>
      <c r="D847" s="10">
        <v>2021</v>
      </c>
      <c r="E847" s="8">
        <v>6712</v>
      </c>
      <c r="F847" s="8">
        <v>275</v>
      </c>
      <c r="G847" s="8">
        <v>8458</v>
      </c>
      <c r="H847" s="8">
        <v>6739</v>
      </c>
      <c r="I847" s="8">
        <v>2643</v>
      </c>
      <c r="J847" s="8">
        <v>2624</v>
      </c>
      <c r="K847" s="8">
        <v>0</v>
      </c>
      <c r="L847" s="8">
        <v>0</v>
      </c>
      <c r="M847" s="8">
        <v>19</v>
      </c>
      <c r="N847" s="8">
        <v>5</v>
      </c>
      <c r="O847" s="8">
        <v>6</v>
      </c>
      <c r="P847" s="8">
        <v>8</v>
      </c>
      <c r="Q847" s="45">
        <f>P847/I847</f>
        <v>3.0268634127884981E-3</v>
      </c>
      <c r="R847" s="45">
        <f>Table1[[#This Row],[Ballots Rejected - Late Postmark]]/Table1[[#This Row],[Ballots Rejected]]</f>
        <v>0.42105263157894735</v>
      </c>
      <c r="S847" s="8">
        <v>0</v>
      </c>
      <c r="T847" s="8">
        <v>0</v>
      </c>
      <c r="U847" s="8">
        <v>2641</v>
      </c>
      <c r="V847" s="8">
        <v>2622</v>
      </c>
      <c r="W847" s="8">
        <v>19</v>
      </c>
      <c r="X847" s="8">
        <v>6664</v>
      </c>
      <c r="Y847">
        <v>1820</v>
      </c>
      <c r="Z847">
        <v>823</v>
      </c>
      <c r="AA847">
        <v>0</v>
      </c>
      <c r="AB847" s="54">
        <f>Table1[[#This Row],[ Received by dropbox]]/Table1[[#This Row],[Ballots Returned]]</f>
        <v>0.68861142640938333</v>
      </c>
      <c r="AC847" s="54">
        <f>Table1[[#This Row],[Received by mail]]/Table1[[#This Row],[Ballots Returned]]</f>
        <v>0.31138857359061672</v>
      </c>
      <c r="AD847" s="54">
        <f>Table1[[#This Row],[ Received by Email or Fax]]/Table1[[#This Row],[Ballots Returned]]</f>
        <v>0</v>
      </c>
    </row>
    <row r="848" spans="1:30">
      <c r="A848" t="s">
        <v>115</v>
      </c>
      <c r="B848" s="20">
        <v>44236</v>
      </c>
      <c r="C848" s="8" t="s">
        <v>99</v>
      </c>
      <c r="D848" s="10">
        <v>2021</v>
      </c>
      <c r="E848" s="8">
        <v>935</v>
      </c>
      <c r="F848" s="8">
        <v>40</v>
      </c>
      <c r="G848" s="8">
        <v>2916</v>
      </c>
      <c r="H848" s="8">
        <v>948</v>
      </c>
      <c r="I848" s="8">
        <v>376</v>
      </c>
      <c r="J848" s="8">
        <v>373</v>
      </c>
      <c r="K848" s="8">
        <v>0</v>
      </c>
      <c r="L848" s="8">
        <v>0</v>
      </c>
      <c r="M848" s="8">
        <v>3</v>
      </c>
      <c r="N848" s="8">
        <v>0</v>
      </c>
      <c r="O848" s="8">
        <v>0</v>
      </c>
      <c r="P848" s="8">
        <v>3</v>
      </c>
      <c r="Q848" s="45">
        <f>P848/I848</f>
        <v>7.9787234042553185E-3</v>
      </c>
      <c r="R848" s="45">
        <f>Table1[[#This Row],[Ballots Rejected - Late Postmark]]/Table1[[#This Row],[Ballots Rejected]]</f>
        <v>1</v>
      </c>
      <c r="S848" s="8">
        <v>0</v>
      </c>
      <c r="T848" s="8">
        <v>0</v>
      </c>
      <c r="U848" s="8">
        <v>376</v>
      </c>
      <c r="V848" s="8">
        <v>373</v>
      </c>
      <c r="W848" s="8">
        <v>3</v>
      </c>
      <c r="X848" s="8">
        <v>942</v>
      </c>
      <c r="Y848">
        <v>16</v>
      </c>
      <c r="Z848">
        <v>360</v>
      </c>
      <c r="AA848">
        <v>0</v>
      </c>
      <c r="AB848" s="54">
        <f>Table1[[#This Row],[ Received by dropbox]]/Table1[[#This Row],[Ballots Returned]]</f>
        <v>4.2553191489361701E-2</v>
      </c>
      <c r="AC848" s="54">
        <f>Table1[[#This Row],[Received by mail]]/Table1[[#This Row],[Ballots Returned]]</f>
        <v>0.95744680851063835</v>
      </c>
      <c r="AD848" s="54">
        <f>Table1[[#This Row],[ Received by Email or Fax]]/Table1[[#This Row],[Ballots Returned]]</f>
        <v>0</v>
      </c>
    </row>
    <row r="849" spans="1:30">
      <c r="A849" t="s">
        <v>117</v>
      </c>
      <c r="B849" s="20">
        <v>44236</v>
      </c>
      <c r="C849" s="8" t="s">
        <v>99</v>
      </c>
      <c r="D849" s="10">
        <v>2021</v>
      </c>
      <c r="E849" s="8"/>
      <c r="F849" s="8"/>
      <c r="G849" s="8">
        <v>2021</v>
      </c>
      <c r="H849" s="8"/>
      <c r="I849" s="8"/>
      <c r="J849" s="8"/>
      <c r="K849" s="8"/>
      <c r="L849" s="8"/>
      <c r="M849" s="8"/>
      <c r="N849" s="8"/>
      <c r="O849" s="8"/>
      <c r="P849" s="8"/>
      <c r="Q849" s="45"/>
      <c r="R849" s="45" t="e">
        <f>Table1[[#This Row],[Ballots Rejected - Late Postmark]]/Table1[[#This Row],[Ballots Rejected]]</f>
        <v>#DIV/0!</v>
      </c>
      <c r="S849" s="8"/>
      <c r="T849" s="8"/>
      <c r="U849" s="8">
        <v>0</v>
      </c>
      <c r="V849" s="8">
        <v>0</v>
      </c>
      <c r="W849" s="8">
        <v>0</v>
      </c>
      <c r="X849" s="8">
        <v>0</v>
      </c>
      <c r="Z849">
        <v>0</v>
      </c>
      <c r="AA849">
        <v>0</v>
      </c>
      <c r="AB849" s="54" t="e">
        <f>Table1[[#This Row],[ Received by dropbox]]/Table1[[#This Row],[Ballots Returned]]</f>
        <v>#DIV/0!</v>
      </c>
      <c r="AC849" s="54" t="e">
        <f>Table1[[#This Row],[Received by mail]]/Table1[[#This Row],[Ballots Returned]]</f>
        <v>#DIV/0!</v>
      </c>
      <c r="AD849" s="54" t="e">
        <f>Table1[[#This Row],[ Received by Email or Fax]]/Table1[[#This Row],[Ballots Returned]]</f>
        <v>#DIV/0!</v>
      </c>
    </row>
    <row r="850" spans="1:30">
      <c r="A850" t="s">
        <v>119</v>
      </c>
      <c r="B850" s="20">
        <v>44236</v>
      </c>
      <c r="C850" s="8" t="s">
        <v>99</v>
      </c>
      <c r="D850" s="10">
        <v>2021</v>
      </c>
      <c r="E850" s="8"/>
      <c r="F850" s="8"/>
      <c r="G850" s="8">
        <v>2021</v>
      </c>
      <c r="H850" s="8"/>
      <c r="I850" s="8"/>
      <c r="J850" s="8"/>
      <c r="K850" s="8"/>
      <c r="L850" s="8"/>
      <c r="M850" s="8"/>
      <c r="N850" s="8"/>
      <c r="O850" s="8"/>
      <c r="P850" s="8"/>
      <c r="Q850" s="45"/>
      <c r="R850" s="45" t="e">
        <f>Table1[[#This Row],[Ballots Rejected - Late Postmark]]/Table1[[#This Row],[Ballots Rejected]]</f>
        <v>#DIV/0!</v>
      </c>
      <c r="S850" s="8"/>
      <c r="T850" s="8"/>
      <c r="U850" s="8">
        <v>0</v>
      </c>
      <c r="V850" s="8">
        <v>0</v>
      </c>
      <c r="W850" s="8">
        <v>0</v>
      </c>
      <c r="X850" s="8">
        <v>0</v>
      </c>
      <c r="Z850">
        <v>0</v>
      </c>
      <c r="AA850">
        <v>0</v>
      </c>
      <c r="AB850" s="54" t="e">
        <f>Table1[[#This Row],[ Received by dropbox]]/Table1[[#This Row],[Ballots Returned]]</f>
        <v>#DIV/0!</v>
      </c>
      <c r="AC850" s="54" t="e">
        <f>Table1[[#This Row],[Received by mail]]/Table1[[#This Row],[Ballots Returned]]</f>
        <v>#DIV/0!</v>
      </c>
      <c r="AD850" s="54" t="e">
        <f>Table1[[#This Row],[ Received by Email or Fax]]/Table1[[#This Row],[Ballots Returned]]</f>
        <v>#DIV/0!</v>
      </c>
    </row>
    <row r="851" spans="1:30">
      <c r="A851" t="s">
        <v>121</v>
      </c>
      <c r="B851" s="20">
        <v>44236</v>
      </c>
      <c r="C851" s="8" t="s">
        <v>99</v>
      </c>
      <c r="D851" s="10">
        <v>2021</v>
      </c>
      <c r="E851" s="8"/>
      <c r="F851" s="8"/>
      <c r="G851" s="8">
        <v>2021</v>
      </c>
      <c r="H851" s="8"/>
      <c r="I851" s="8"/>
      <c r="J851" s="8"/>
      <c r="K851" s="8"/>
      <c r="L851" s="8"/>
      <c r="M851" s="8"/>
      <c r="N851" s="8"/>
      <c r="O851" s="8"/>
      <c r="P851" s="8"/>
      <c r="Q851" s="45"/>
      <c r="R851" s="45" t="e">
        <f>Table1[[#This Row],[Ballots Rejected - Late Postmark]]/Table1[[#This Row],[Ballots Rejected]]</f>
        <v>#DIV/0!</v>
      </c>
      <c r="S851" s="8"/>
      <c r="T851" s="8"/>
      <c r="U851" s="8">
        <v>0</v>
      </c>
      <c r="V851" s="8">
        <v>0</v>
      </c>
      <c r="W851" s="8">
        <v>0</v>
      </c>
      <c r="X851" s="8">
        <v>0</v>
      </c>
      <c r="Z851">
        <v>0</v>
      </c>
      <c r="AA851">
        <v>0</v>
      </c>
      <c r="AB851" s="54" t="e">
        <f>Table1[[#This Row],[ Received by dropbox]]/Table1[[#This Row],[Ballots Returned]]</f>
        <v>#DIV/0!</v>
      </c>
      <c r="AC851" s="54" t="e">
        <f>Table1[[#This Row],[Received by mail]]/Table1[[#This Row],[Ballots Returned]]</f>
        <v>#DIV/0!</v>
      </c>
      <c r="AD851" s="54" t="e">
        <f>Table1[[#This Row],[ Received by Email or Fax]]/Table1[[#This Row],[Ballots Returned]]</f>
        <v>#DIV/0!</v>
      </c>
    </row>
    <row r="852" spans="1:30">
      <c r="A852" t="s">
        <v>123</v>
      </c>
      <c r="B852" s="20">
        <v>44236</v>
      </c>
      <c r="C852" s="8" t="s">
        <v>99</v>
      </c>
      <c r="D852" s="10">
        <v>2021</v>
      </c>
      <c r="E852" s="8">
        <v>11141</v>
      </c>
      <c r="F852" s="8">
        <v>438</v>
      </c>
      <c r="G852" s="8">
        <v>12724</v>
      </c>
      <c r="H852" s="8">
        <v>11244</v>
      </c>
      <c r="I852" s="8">
        <v>4183</v>
      </c>
      <c r="J852" s="8">
        <v>4121</v>
      </c>
      <c r="K852" s="8">
        <v>3</v>
      </c>
      <c r="L852" s="8">
        <v>3</v>
      </c>
      <c r="M852" s="8">
        <v>59</v>
      </c>
      <c r="N852" s="8">
        <v>10</v>
      </c>
      <c r="O852" s="8">
        <v>17</v>
      </c>
      <c r="P852" s="8">
        <v>31</v>
      </c>
      <c r="Q852" s="45">
        <f>P852/I852</f>
        <v>7.4109490796079366E-3</v>
      </c>
      <c r="R852" s="45">
        <f>Table1[[#This Row],[Ballots Rejected - Late Postmark]]/Table1[[#This Row],[Ballots Rejected]]</f>
        <v>0.52542372881355937</v>
      </c>
      <c r="S852" s="8">
        <v>0</v>
      </c>
      <c r="T852" s="8">
        <v>1</v>
      </c>
      <c r="U852" s="8">
        <v>4167</v>
      </c>
      <c r="V852" s="8">
        <v>4105</v>
      </c>
      <c r="W852" s="8">
        <v>59</v>
      </c>
      <c r="X852" s="8">
        <v>11137</v>
      </c>
      <c r="Y852">
        <v>1668</v>
      </c>
      <c r="Z852">
        <v>2513</v>
      </c>
      <c r="AA852">
        <v>2</v>
      </c>
      <c r="AB852" s="54">
        <f>Table1[[#This Row],[ Received by dropbox]]/Table1[[#This Row],[Ballots Returned]]</f>
        <v>0.39875687305761415</v>
      </c>
      <c r="AC852" s="54">
        <f>Table1[[#This Row],[Received by mail]]/Table1[[#This Row],[Ballots Returned]]</f>
        <v>0.6007650011953144</v>
      </c>
      <c r="AD852" s="54">
        <f>Table1[[#This Row],[ Received by Email or Fax]]/Table1[[#This Row],[Ballots Returned]]</f>
        <v>4.781257470714798E-4</v>
      </c>
    </row>
    <row r="853" spans="1:30">
      <c r="A853" t="s">
        <v>125</v>
      </c>
      <c r="B853" s="20">
        <v>44236</v>
      </c>
      <c r="C853" s="8" t="s">
        <v>99</v>
      </c>
      <c r="D853" s="10">
        <v>2021</v>
      </c>
      <c r="E853" s="8">
        <v>1063</v>
      </c>
      <c r="F853" s="8">
        <v>30</v>
      </c>
      <c r="G853" s="8">
        <v>3054</v>
      </c>
      <c r="H853" s="8">
        <v>1069</v>
      </c>
      <c r="I853" s="8">
        <v>334</v>
      </c>
      <c r="J853" s="8">
        <v>333</v>
      </c>
      <c r="K853" s="8">
        <v>0</v>
      </c>
      <c r="L853" s="8">
        <v>0</v>
      </c>
      <c r="M853" s="8">
        <v>1</v>
      </c>
      <c r="N853" s="8">
        <v>1</v>
      </c>
      <c r="O853" s="8">
        <v>0</v>
      </c>
      <c r="P853" s="8">
        <v>0</v>
      </c>
      <c r="Q853" s="45">
        <f>P853/I853</f>
        <v>0</v>
      </c>
      <c r="R853" s="45">
        <f>Table1[[#This Row],[Ballots Rejected - Late Postmark]]/Table1[[#This Row],[Ballots Rejected]]</f>
        <v>0</v>
      </c>
      <c r="S853" s="8">
        <v>0</v>
      </c>
      <c r="T853" s="8">
        <v>0</v>
      </c>
      <c r="U853" s="8">
        <v>334</v>
      </c>
      <c r="V853" s="8">
        <v>333</v>
      </c>
      <c r="W853" s="8">
        <v>1</v>
      </c>
      <c r="X853" s="8">
        <v>1065</v>
      </c>
      <c r="Y853">
        <v>24</v>
      </c>
      <c r="Z853">
        <v>310</v>
      </c>
      <c r="AA853">
        <v>0</v>
      </c>
      <c r="AB853" s="54">
        <f>Table1[[#This Row],[ Received by dropbox]]/Table1[[#This Row],[Ballots Returned]]</f>
        <v>7.1856287425149698E-2</v>
      </c>
      <c r="AC853" s="54">
        <f>Table1[[#This Row],[Received by mail]]/Table1[[#This Row],[Ballots Returned]]</f>
        <v>0.92814371257485029</v>
      </c>
      <c r="AD853" s="54">
        <f>Table1[[#This Row],[ Received by Email or Fax]]/Table1[[#This Row],[Ballots Returned]]</f>
        <v>0</v>
      </c>
    </row>
    <row r="854" spans="1:30">
      <c r="A854" t="s">
        <v>127</v>
      </c>
      <c r="B854" s="20">
        <v>44236</v>
      </c>
      <c r="C854" s="8" t="s">
        <v>99</v>
      </c>
      <c r="D854" s="10">
        <v>2021</v>
      </c>
      <c r="E854" s="8">
        <v>39648</v>
      </c>
      <c r="F854" s="8">
        <v>2343</v>
      </c>
      <c r="G854" s="8">
        <v>39326</v>
      </c>
      <c r="H854" s="8">
        <v>39956</v>
      </c>
      <c r="I854" s="8">
        <v>16147</v>
      </c>
      <c r="J854" s="8">
        <v>15931</v>
      </c>
      <c r="K854" s="8">
        <v>2</v>
      </c>
      <c r="L854" s="8">
        <v>0</v>
      </c>
      <c r="M854" s="8">
        <v>214</v>
      </c>
      <c r="N854" s="8">
        <v>50</v>
      </c>
      <c r="O854" s="8">
        <v>79</v>
      </c>
      <c r="P854" s="8">
        <v>62</v>
      </c>
      <c r="Q854" s="45">
        <f>P854/I854</f>
        <v>3.8397225490803245E-3</v>
      </c>
      <c r="R854" s="45">
        <f>Table1[[#This Row],[Ballots Rejected - Late Postmark]]/Table1[[#This Row],[Ballots Rejected]]</f>
        <v>0.28971962616822428</v>
      </c>
      <c r="S854" s="8">
        <v>0</v>
      </c>
      <c r="T854" s="8">
        <v>23</v>
      </c>
      <c r="U854" s="8">
        <v>15626</v>
      </c>
      <c r="V854" s="8">
        <v>15421</v>
      </c>
      <c r="W854" s="8">
        <v>203</v>
      </c>
      <c r="X854" s="8">
        <v>35274</v>
      </c>
      <c r="Y854">
        <v>6778</v>
      </c>
      <c r="Z854">
        <v>9349</v>
      </c>
      <c r="AA854">
        <v>20</v>
      </c>
      <c r="AB854" s="54">
        <f>Table1[[#This Row],[ Received by dropbox]]/Table1[[#This Row],[Ballots Returned]]</f>
        <v>0.41976837802687805</v>
      </c>
      <c r="AC854" s="54">
        <f>Table1[[#This Row],[Received by mail]]/Table1[[#This Row],[Ballots Returned]]</f>
        <v>0.57899300179599922</v>
      </c>
      <c r="AD854" s="54">
        <f>Table1[[#This Row],[ Received by Email or Fax]]/Table1[[#This Row],[Ballots Returned]]</f>
        <v>1.2386201771226854E-3</v>
      </c>
    </row>
    <row r="855" spans="1:30">
      <c r="A855" t="s">
        <v>129</v>
      </c>
      <c r="B855" s="20">
        <v>44236</v>
      </c>
      <c r="C855" s="8" t="s">
        <v>99</v>
      </c>
      <c r="D855" s="10">
        <v>2021</v>
      </c>
      <c r="E855" s="8">
        <v>11209</v>
      </c>
      <c r="F855" s="8">
        <v>442</v>
      </c>
      <c r="G855" s="8">
        <v>12788</v>
      </c>
      <c r="H855" s="8">
        <v>11373</v>
      </c>
      <c r="I855" s="8">
        <v>5401</v>
      </c>
      <c r="J855" s="8">
        <v>5338</v>
      </c>
      <c r="K855" s="8">
        <v>1</v>
      </c>
      <c r="L855" s="8">
        <v>0</v>
      </c>
      <c r="M855" s="8">
        <v>62</v>
      </c>
      <c r="N855" s="8">
        <v>22</v>
      </c>
      <c r="O855" s="8">
        <v>19</v>
      </c>
      <c r="P855" s="8">
        <v>21</v>
      </c>
      <c r="Q855" s="45">
        <f>P855/I855</f>
        <v>3.8881688576189594E-3</v>
      </c>
      <c r="R855" s="45">
        <f>Table1[[#This Row],[Ballots Rejected - Late Postmark]]/Table1[[#This Row],[Ballots Rejected]]</f>
        <v>0.33870967741935482</v>
      </c>
      <c r="S855" s="8">
        <v>0</v>
      </c>
      <c r="T855" s="8">
        <v>0</v>
      </c>
      <c r="U855" s="8">
        <v>5392</v>
      </c>
      <c r="V855" s="8">
        <v>5329</v>
      </c>
      <c r="W855" s="8">
        <v>62</v>
      </c>
      <c r="X855" s="8">
        <v>11106</v>
      </c>
      <c r="Y855">
        <v>1054</v>
      </c>
      <c r="Z855">
        <v>4345</v>
      </c>
      <c r="AA855">
        <v>2</v>
      </c>
      <c r="AB855" s="54">
        <f>Table1[[#This Row],[ Received by dropbox]]/Table1[[#This Row],[Ballots Returned]]</f>
        <v>0.1951490464728754</v>
      </c>
      <c r="AC855" s="54">
        <f>Table1[[#This Row],[Received by mail]]/Table1[[#This Row],[Ballots Returned]]</f>
        <v>0.8044806517311609</v>
      </c>
      <c r="AD855" s="54">
        <f>Table1[[#This Row],[ Received by Email or Fax]]/Table1[[#This Row],[Ballots Returned]]</f>
        <v>3.7030179596371043E-4</v>
      </c>
    </row>
    <row r="856" spans="1:30">
      <c r="A856" t="s">
        <v>131</v>
      </c>
      <c r="B856" s="20">
        <v>44236</v>
      </c>
      <c r="C856" s="8" t="s">
        <v>99</v>
      </c>
      <c r="D856" s="10">
        <v>2021</v>
      </c>
      <c r="E856" s="8"/>
      <c r="F856" s="8"/>
      <c r="G856" s="8">
        <v>2021</v>
      </c>
      <c r="H856" s="8"/>
      <c r="I856" s="8"/>
      <c r="J856" s="8"/>
      <c r="K856" s="8"/>
      <c r="L856" s="8"/>
      <c r="M856" s="8"/>
      <c r="N856" s="8"/>
      <c r="O856" s="8"/>
      <c r="P856" s="8"/>
      <c r="Q856" s="45"/>
      <c r="R856" s="45" t="e">
        <f>Table1[[#This Row],[Ballots Rejected - Late Postmark]]/Table1[[#This Row],[Ballots Rejected]]</f>
        <v>#DIV/0!</v>
      </c>
      <c r="S856" s="8"/>
      <c r="T856" s="8"/>
      <c r="U856" s="8">
        <v>0</v>
      </c>
      <c r="V856" s="8">
        <v>0</v>
      </c>
      <c r="W856" s="8">
        <v>0</v>
      </c>
      <c r="X856" s="8">
        <v>0</v>
      </c>
      <c r="Z856">
        <v>0</v>
      </c>
      <c r="AA856">
        <v>0</v>
      </c>
      <c r="AB856" s="54" t="e">
        <f>Table1[[#This Row],[ Received by dropbox]]/Table1[[#This Row],[Ballots Returned]]</f>
        <v>#DIV/0!</v>
      </c>
      <c r="AC856" s="54" t="e">
        <f>Table1[[#This Row],[Received by mail]]/Table1[[#This Row],[Ballots Returned]]</f>
        <v>#DIV/0!</v>
      </c>
      <c r="AD856" s="54" t="e">
        <f>Table1[[#This Row],[ Received by Email or Fax]]/Table1[[#This Row],[Ballots Returned]]</f>
        <v>#DIV/0!</v>
      </c>
    </row>
    <row r="857" spans="1:30">
      <c r="A857" t="s">
        <v>133</v>
      </c>
      <c r="B857" s="20">
        <v>44236</v>
      </c>
      <c r="C857" s="8" t="s">
        <v>99</v>
      </c>
      <c r="D857" s="10">
        <v>2021</v>
      </c>
      <c r="E857" s="8">
        <v>73582</v>
      </c>
      <c r="F857" s="8">
        <v>2918</v>
      </c>
      <c r="G857" s="8">
        <v>72685</v>
      </c>
      <c r="H857" s="8">
        <v>75392</v>
      </c>
      <c r="I857" s="8">
        <v>29770</v>
      </c>
      <c r="J857" s="8">
        <v>29354</v>
      </c>
      <c r="K857" s="8">
        <v>8</v>
      </c>
      <c r="L857" s="8">
        <v>8</v>
      </c>
      <c r="M857" s="8">
        <v>408</v>
      </c>
      <c r="N857" s="8">
        <v>63</v>
      </c>
      <c r="O857" s="8">
        <v>173</v>
      </c>
      <c r="P857" s="8">
        <v>149</v>
      </c>
      <c r="Q857" s="45">
        <f>P857/I857</f>
        <v>5.0050386294927781E-3</v>
      </c>
      <c r="R857" s="45">
        <f>Table1[[#This Row],[Ballots Rejected - Late Postmark]]/Table1[[#This Row],[Ballots Rejected]]</f>
        <v>0.36519607843137253</v>
      </c>
      <c r="S857" s="8">
        <v>0</v>
      </c>
      <c r="T857" s="8">
        <v>23</v>
      </c>
      <c r="U857" s="8">
        <v>29417</v>
      </c>
      <c r="V857" s="8">
        <v>29002</v>
      </c>
      <c r="W857" s="8">
        <v>407</v>
      </c>
      <c r="X857" s="8">
        <v>72101</v>
      </c>
      <c r="Y857">
        <v>13105</v>
      </c>
      <c r="Z857">
        <v>16620</v>
      </c>
      <c r="AA857">
        <v>45</v>
      </c>
      <c r="AB857" s="54">
        <f>Table1[[#This Row],[ Received by dropbox]]/Table1[[#This Row],[Ballots Returned]]</f>
        <v>0.44020826335236818</v>
      </c>
      <c r="AC857" s="54">
        <f>Table1[[#This Row],[Received by mail]]/Table1[[#This Row],[Ballots Returned]]</f>
        <v>0.55828014779979851</v>
      </c>
      <c r="AD857" s="54">
        <f>Table1[[#This Row],[ Received by Email or Fax]]/Table1[[#This Row],[Ballots Returned]]</f>
        <v>1.5115888478333893E-3</v>
      </c>
    </row>
    <row r="858" spans="1:30">
      <c r="A858" t="s">
        <v>135</v>
      </c>
      <c r="B858" s="20">
        <v>44236</v>
      </c>
      <c r="C858" s="8" t="s">
        <v>99</v>
      </c>
      <c r="D858" s="10">
        <v>2021</v>
      </c>
      <c r="E858" s="8"/>
      <c r="F858" s="8"/>
      <c r="G858" s="8">
        <v>2021</v>
      </c>
      <c r="H858" s="8"/>
      <c r="I858" s="8"/>
      <c r="J858" s="8"/>
      <c r="K858" s="8"/>
      <c r="L858" s="8"/>
      <c r="M858" s="8"/>
      <c r="N858" s="8"/>
      <c r="O858" s="8"/>
      <c r="P858" s="8"/>
      <c r="Q858" s="45"/>
      <c r="R858" s="45" t="e">
        <f>Table1[[#This Row],[Ballots Rejected - Late Postmark]]/Table1[[#This Row],[Ballots Rejected]]</f>
        <v>#DIV/0!</v>
      </c>
      <c r="S858" s="8"/>
      <c r="T858" s="8"/>
      <c r="U858" s="8">
        <v>0</v>
      </c>
      <c r="V858" s="8">
        <v>0</v>
      </c>
      <c r="W858" s="8">
        <v>0</v>
      </c>
      <c r="X858" s="8">
        <v>0</v>
      </c>
      <c r="Z858">
        <v>0</v>
      </c>
      <c r="AA858">
        <v>0</v>
      </c>
      <c r="AB858" s="54" t="e">
        <f>Table1[[#This Row],[ Received by dropbox]]/Table1[[#This Row],[Ballots Returned]]</f>
        <v>#DIV/0!</v>
      </c>
      <c r="AC858" s="54" t="e">
        <f>Table1[[#This Row],[Received by mail]]/Table1[[#This Row],[Ballots Returned]]</f>
        <v>#DIV/0!</v>
      </c>
      <c r="AD858" s="54" t="e">
        <f>Table1[[#This Row],[ Received by Email or Fax]]/Table1[[#This Row],[Ballots Returned]]</f>
        <v>#DIV/0!</v>
      </c>
    </row>
    <row r="859" spans="1:30">
      <c r="A859" t="s">
        <v>137</v>
      </c>
      <c r="B859" s="20">
        <v>44236</v>
      </c>
      <c r="C859" s="8" t="s">
        <v>99</v>
      </c>
      <c r="D859" s="10">
        <v>2021</v>
      </c>
      <c r="E859" s="8">
        <v>3557</v>
      </c>
      <c r="F859" s="8">
        <v>128</v>
      </c>
      <c r="G859" s="8">
        <v>5450</v>
      </c>
      <c r="H859" s="8">
        <v>3587</v>
      </c>
      <c r="I859" s="8">
        <v>1696</v>
      </c>
      <c r="J859" s="8">
        <v>1681</v>
      </c>
      <c r="K859" s="8">
        <v>0</v>
      </c>
      <c r="L859" s="8">
        <v>0</v>
      </c>
      <c r="M859" s="8">
        <v>15</v>
      </c>
      <c r="N859" s="8">
        <v>5</v>
      </c>
      <c r="O859" s="8">
        <v>2</v>
      </c>
      <c r="P859" s="8">
        <v>7</v>
      </c>
      <c r="Q859" s="45">
        <f>P859/I859</f>
        <v>4.1273584905660377E-3</v>
      </c>
      <c r="R859" s="45">
        <f>Table1[[#This Row],[Ballots Rejected - Late Postmark]]/Table1[[#This Row],[Ballots Rejected]]</f>
        <v>0.46666666666666667</v>
      </c>
      <c r="S859" s="8">
        <v>0</v>
      </c>
      <c r="T859" s="8">
        <v>1</v>
      </c>
      <c r="U859" s="8">
        <v>1694</v>
      </c>
      <c r="V859" s="8">
        <v>1679</v>
      </c>
      <c r="W859" s="8">
        <v>15</v>
      </c>
      <c r="X859" s="8">
        <v>3548</v>
      </c>
      <c r="Y859">
        <v>1005</v>
      </c>
      <c r="Z859">
        <v>691</v>
      </c>
      <c r="AA859">
        <v>0</v>
      </c>
      <c r="AB859" s="54">
        <f>Table1[[#This Row],[ Received by dropbox]]/Table1[[#This Row],[Ballots Returned]]</f>
        <v>0.59257075471698117</v>
      </c>
      <c r="AC859" s="54">
        <f>Table1[[#This Row],[Received by mail]]/Table1[[#This Row],[Ballots Returned]]</f>
        <v>0.40742924528301888</v>
      </c>
      <c r="AD859" s="54">
        <f>Table1[[#This Row],[ Received by Email or Fax]]/Table1[[#This Row],[Ballots Returned]]</f>
        <v>0</v>
      </c>
    </row>
    <row r="860" spans="1:30">
      <c r="A860" t="s">
        <v>139</v>
      </c>
      <c r="B860" s="20">
        <v>44236</v>
      </c>
      <c r="C860" s="8" t="s">
        <v>99</v>
      </c>
      <c r="D860" s="10">
        <v>2021</v>
      </c>
      <c r="E860" s="8">
        <v>26472</v>
      </c>
      <c r="F860" s="8">
        <v>1271</v>
      </c>
      <c r="G860" s="8">
        <v>27222</v>
      </c>
      <c r="H860" s="8">
        <v>26629</v>
      </c>
      <c r="I860" s="8">
        <v>9326</v>
      </c>
      <c r="J860" s="8">
        <v>9193</v>
      </c>
      <c r="K860" s="8">
        <v>0</v>
      </c>
      <c r="L860" s="8">
        <v>0</v>
      </c>
      <c r="M860" s="8">
        <v>133</v>
      </c>
      <c r="N860" s="8">
        <v>32</v>
      </c>
      <c r="O860" s="8">
        <v>23</v>
      </c>
      <c r="P860" s="8">
        <v>77</v>
      </c>
      <c r="Q860" s="45">
        <f>P860/I860</f>
        <v>8.256487239974266E-3</v>
      </c>
      <c r="R860" s="45">
        <f>Table1[[#This Row],[Ballots Rejected - Late Postmark]]/Table1[[#This Row],[Ballots Rejected]]</f>
        <v>0.57894736842105265</v>
      </c>
      <c r="S860" s="8">
        <v>0</v>
      </c>
      <c r="T860" s="8">
        <v>1</v>
      </c>
      <c r="U860" s="8">
        <v>9306</v>
      </c>
      <c r="V860" s="8">
        <v>9173</v>
      </c>
      <c r="W860" s="8">
        <v>133</v>
      </c>
      <c r="X860" s="8">
        <v>26370</v>
      </c>
      <c r="Y860">
        <v>2378</v>
      </c>
      <c r="Z860">
        <v>6948</v>
      </c>
      <c r="AA860">
        <v>0</v>
      </c>
      <c r="AB860" s="54">
        <f>Table1[[#This Row],[ Received by dropbox]]/Table1[[#This Row],[Ballots Returned]]</f>
        <v>0.25498606047608835</v>
      </c>
      <c r="AC860" s="54">
        <f>Table1[[#This Row],[Received by mail]]/Table1[[#This Row],[Ballots Returned]]</f>
        <v>0.74501393952391159</v>
      </c>
      <c r="AD860" s="54">
        <f>Table1[[#This Row],[ Received by Email or Fax]]/Table1[[#This Row],[Ballots Returned]]</f>
        <v>0</v>
      </c>
    </row>
    <row r="861" spans="1:30">
      <c r="A861" t="s">
        <v>141</v>
      </c>
      <c r="B861" s="20">
        <v>44236</v>
      </c>
      <c r="C861" s="8" t="s">
        <v>99</v>
      </c>
      <c r="D861" s="10">
        <v>2021</v>
      </c>
      <c r="E861" s="8">
        <v>2763</v>
      </c>
      <c r="F861" s="8">
        <v>102</v>
      </c>
      <c r="G861" s="8">
        <v>4682</v>
      </c>
      <c r="H861" s="8">
        <v>2793</v>
      </c>
      <c r="I861" s="8">
        <v>1350</v>
      </c>
      <c r="J861" s="8">
        <v>1330</v>
      </c>
      <c r="K861" s="8">
        <v>0</v>
      </c>
      <c r="L861" s="8">
        <v>0</v>
      </c>
      <c r="M861" s="8">
        <v>20</v>
      </c>
      <c r="N861" s="8">
        <v>1</v>
      </c>
      <c r="O861" s="8">
        <v>9</v>
      </c>
      <c r="P861" s="8">
        <v>9</v>
      </c>
      <c r="Q861" s="45">
        <f>P861/I861</f>
        <v>6.6666666666666671E-3</v>
      </c>
      <c r="R861" s="45">
        <f>Table1[[#This Row],[Ballots Rejected - Late Postmark]]/Table1[[#This Row],[Ballots Rejected]]</f>
        <v>0.45</v>
      </c>
      <c r="S861" s="8">
        <v>0</v>
      </c>
      <c r="T861" s="8">
        <v>1</v>
      </c>
      <c r="U861" s="8">
        <v>1348</v>
      </c>
      <c r="V861" s="8">
        <v>1328</v>
      </c>
      <c r="W861" s="8">
        <v>20</v>
      </c>
      <c r="X861" s="8">
        <v>2760</v>
      </c>
      <c r="Y861">
        <v>47</v>
      </c>
      <c r="Z861">
        <v>1302</v>
      </c>
      <c r="AA861">
        <v>1</v>
      </c>
      <c r="AB861" s="54">
        <f>Table1[[#This Row],[ Received by dropbox]]/Table1[[#This Row],[Ballots Returned]]</f>
        <v>3.4814814814814812E-2</v>
      </c>
      <c r="AC861" s="54">
        <f>Table1[[#This Row],[Received by mail]]/Table1[[#This Row],[Ballots Returned]]</f>
        <v>0.96444444444444444</v>
      </c>
      <c r="AD861" s="54">
        <f>Table1[[#This Row],[ Received by Email or Fax]]/Table1[[#This Row],[Ballots Returned]]</f>
        <v>7.407407407407407E-4</v>
      </c>
    </row>
    <row r="862" spans="1:30">
      <c r="A862" t="s">
        <v>143</v>
      </c>
      <c r="B862" s="20">
        <v>44236</v>
      </c>
      <c r="C862" s="8" t="s">
        <v>99</v>
      </c>
      <c r="D862" s="10">
        <v>2021</v>
      </c>
      <c r="E862" s="8">
        <v>6722</v>
      </c>
      <c r="F862" s="8">
        <v>265</v>
      </c>
      <c r="G862" s="8">
        <v>8478</v>
      </c>
      <c r="H862" s="8">
        <v>6819</v>
      </c>
      <c r="I862" s="8">
        <v>2695</v>
      </c>
      <c r="J862" s="8">
        <v>2668</v>
      </c>
      <c r="K862" s="8">
        <v>0</v>
      </c>
      <c r="L862" s="8">
        <v>0</v>
      </c>
      <c r="M862" s="8">
        <v>27</v>
      </c>
      <c r="N862" s="8">
        <v>8</v>
      </c>
      <c r="O862" s="8">
        <v>2</v>
      </c>
      <c r="P862" s="8">
        <v>17</v>
      </c>
      <c r="Q862" s="45">
        <f>P862/I862</f>
        <v>6.3079777365491647E-3</v>
      </c>
      <c r="R862" s="45">
        <f>Table1[[#This Row],[Ballots Rejected - Late Postmark]]/Table1[[#This Row],[Ballots Rejected]]</f>
        <v>0.62962962962962965</v>
      </c>
      <c r="S862" s="8">
        <v>0</v>
      </c>
      <c r="T862" s="8">
        <v>0</v>
      </c>
      <c r="U862" s="8">
        <v>2688</v>
      </c>
      <c r="V862" s="8">
        <v>2661</v>
      </c>
      <c r="W862" s="8">
        <v>27</v>
      </c>
      <c r="X862" s="8">
        <v>6727</v>
      </c>
      <c r="Y862">
        <v>1188</v>
      </c>
      <c r="Z862">
        <v>1507</v>
      </c>
      <c r="AA862">
        <v>0</v>
      </c>
      <c r="AB862" s="54">
        <f>Table1[[#This Row],[ Received by dropbox]]/Table1[[#This Row],[Ballots Returned]]</f>
        <v>0.44081632653061226</v>
      </c>
      <c r="AC862" s="54">
        <f>Table1[[#This Row],[Received by mail]]/Table1[[#This Row],[Ballots Returned]]</f>
        <v>0.5591836734693878</v>
      </c>
      <c r="AD862" s="54">
        <f>Table1[[#This Row],[ Received by Email or Fax]]/Table1[[#This Row],[Ballots Returned]]</f>
        <v>0</v>
      </c>
    </row>
    <row r="863" spans="1:30">
      <c r="A863" t="s">
        <v>145</v>
      </c>
      <c r="B863" s="20">
        <v>44236</v>
      </c>
      <c r="C863" s="8" t="s">
        <v>99</v>
      </c>
      <c r="D863" s="10">
        <v>2021</v>
      </c>
      <c r="E863" s="8"/>
      <c r="F863" s="8"/>
      <c r="G863" s="8">
        <v>2021</v>
      </c>
      <c r="H863" s="8"/>
      <c r="I863" s="8"/>
      <c r="J863" s="8"/>
      <c r="K863" s="8"/>
      <c r="L863" s="8"/>
      <c r="M863" s="8"/>
      <c r="N863" s="8"/>
      <c r="O863" s="8"/>
      <c r="P863" s="8"/>
      <c r="Q863" s="45"/>
      <c r="R863" s="45" t="e">
        <f>Table1[[#This Row],[Ballots Rejected - Late Postmark]]/Table1[[#This Row],[Ballots Rejected]]</f>
        <v>#DIV/0!</v>
      </c>
      <c r="S863" s="8"/>
      <c r="T863" s="8"/>
      <c r="U863" s="8">
        <v>0</v>
      </c>
      <c r="V863" s="8">
        <v>0</v>
      </c>
      <c r="W863" s="8">
        <v>0</v>
      </c>
      <c r="X863" s="8">
        <v>0</v>
      </c>
      <c r="Z863">
        <v>0</v>
      </c>
      <c r="AA863">
        <v>0</v>
      </c>
      <c r="AB863" s="54" t="e">
        <f>Table1[[#This Row],[ Received by dropbox]]/Table1[[#This Row],[Ballots Returned]]</f>
        <v>#DIV/0!</v>
      </c>
      <c r="AC863" s="54" t="e">
        <f>Table1[[#This Row],[Received by mail]]/Table1[[#This Row],[Ballots Returned]]</f>
        <v>#DIV/0!</v>
      </c>
      <c r="AD863" s="54" t="e">
        <f>Table1[[#This Row],[ Received by Email or Fax]]/Table1[[#This Row],[Ballots Returned]]</f>
        <v>#DIV/0!</v>
      </c>
    </row>
    <row r="864" spans="1:30">
      <c r="A864" t="s">
        <v>147</v>
      </c>
      <c r="B864" s="20">
        <v>44236</v>
      </c>
      <c r="C864" s="8" t="s">
        <v>99</v>
      </c>
      <c r="D864" s="10">
        <v>2021</v>
      </c>
      <c r="E864" s="8">
        <v>3336</v>
      </c>
      <c r="F864" s="8">
        <v>141</v>
      </c>
      <c r="G864" s="8">
        <v>5216</v>
      </c>
      <c r="H864" s="8">
        <v>3355</v>
      </c>
      <c r="I864" s="8">
        <v>1314</v>
      </c>
      <c r="J864" s="8">
        <v>1285</v>
      </c>
      <c r="K864" s="8">
        <v>0</v>
      </c>
      <c r="L864" s="8">
        <v>0</v>
      </c>
      <c r="M864" s="8">
        <v>29</v>
      </c>
      <c r="N864" s="8">
        <v>13</v>
      </c>
      <c r="O864" s="8">
        <v>1</v>
      </c>
      <c r="P864" s="8">
        <v>15</v>
      </c>
      <c r="Q864" s="45">
        <f>P864/I864</f>
        <v>1.1415525114155251E-2</v>
      </c>
      <c r="R864" s="45">
        <f>Table1[[#This Row],[Ballots Rejected - Late Postmark]]/Table1[[#This Row],[Ballots Rejected]]</f>
        <v>0.51724137931034486</v>
      </c>
      <c r="S864" s="8">
        <v>0</v>
      </c>
      <c r="T864" s="8">
        <v>0</v>
      </c>
      <c r="U864" s="8">
        <v>1313</v>
      </c>
      <c r="V864" s="8">
        <v>1284</v>
      </c>
      <c r="W864" s="8">
        <v>29</v>
      </c>
      <c r="X864" s="8">
        <v>3316</v>
      </c>
      <c r="Y864">
        <v>328</v>
      </c>
      <c r="Z864">
        <v>986</v>
      </c>
      <c r="AA864">
        <v>0</v>
      </c>
      <c r="AB864" s="54">
        <f>Table1[[#This Row],[ Received by dropbox]]/Table1[[#This Row],[Ballots Returned]]</f>
        <v>0.24961948249619481</v>
      </c>
      <c r="AC864" s="54">
        <f>Table1[[#This Row],[Received by mail]]/Table1[[#This Row],[Ballots Returned]]</f>
        <v>0.75038051750380519</v>
      </c>
      <c r="AD864" s="54">
        <f>Table1[[#This Row],[ Received by Email or Fax]]/Table1[[#This Row],[Ballots Returned]]</f>
        <v>0</v>
      </c>
    </row>
    <row r="865" spans="1:30">
      <c r="A865" t="s">
        <v>149</v>
      </c>
      <c r="B865" s="20">
        <v>44236</v>
      </c>
      <c r="C865" s="8" t="s">
        <v>99</v>
      </c>
      <c r="D865" s="10">
        <v>2021</v>
      </c>
      <c r="E865" s="8"/>
      <c r="F865" s="8"/>
      <c r="G865" s="8">
        <v>2021</v>
      </c>
      <c r="H865" s="8"/>
      <c r="I865" s="8"/>
      <c r="J865" s="8"/>
      <c r="K865" s="8"/>
      <c r="L865" s="8"/>
      <c r="M865" s="8"/>
      <c r="N865" s="8"/>
      <c r="O865" s="8"/>
      <c r="P865" s="8"/>
      <c r="Q865" s="45"/>
      <c r="R865" s="45" t="e">
        <f>Table1[[#This Row],[Ballots Rejected - Late Postmark]]/Table1[[#This Row],[Ballots Rejected]]</f>
        <v>#DIV/0!</v>
      </c>
      <c r="S865" s="8"/>
      <c r="T865" s="8"/>
      <c r="U865" s="8">
        <v>0</v>
      </c>
      <c r="V865" s="8">
        <v>0</v>
      </c>
      <c r="W865" s="8">
        <v>0</v>
      </c>
      <c r="X865" s="8">
        <v>0</v>
      </c>
      <c r="Z865">
        <v>0</v>
      </c>
      <c r="AA865">
        <v>0</v>
      </c>
      <c r="AB865" s="54" t="e">
        <f>Table1[[#This Row],[ Received by dropbox]]/Table1[[#This Row],[Ballots Returned]]</f>
        <v>#DIV/0!</v>
      </c>
      <c r="AC865" s="54" t="e">
        <f>Table1[[#This Row],[Received by mail]]/Table1[[#This Row],[Ballots Returned]]</f>
        <v>#DIV/0!</v>
      </c>
      <c r="AD865" s="54" t="e">
        <f>Table1[[#This Row],[ Received by Email or Fax]]/Table1[[#This Row],[Ballots Returned]]</f>
        <v>#DIV/0!</v>
      </c>
    </row>
    <row r="866" spans="1:30">
      <c r="A866" t="s">
        <v>151</v>
      </c>
      <c r="B866" s="20">
        <v>44236</v>
      </c>
      <c r="C866" s="8" t="s">
        <v>99</v>
      </c>
      <c r="D866" s="10">
        <v>2021</v>
      </c>
      <c r="E866" s="8"/>
      <c r="F866" s="8"/>
      <c r="G866" s="8">
        <v>2021</v>
      </c>
      <c r="H866" s="8"/>
      <c r="I866" s="8"/>
      <c r="J866" s="8"/>
      <c r="K866" s="8"/>
      <c r="L866" s="8"/>
      <c r="M866" s="8"/>
      <c r="N866" s="8"/>
      <c r="O866" s="8"/>
      <c r="P866" s="8"/>
      <c r="Q866" s="45"/>
      <c r="R866" s="45" t="e">
        <f>Table1[[#This Row],[Ballots Rejected - Late Postmark]]/Table1[[#This Row],[Ballots Rejected]]</f>
        <v>#DIV/0!</v>
      </c>
      <c r="S866" s="8"/>
      <c r="T866" s="8"/>
      <c r="U866" s="8">
        <v>0</v>
      </c>
      <c r="V866" s="8">
        <v>0</v>
      </c>
      <c r="W866" s="8">
        <v>0</v>
      </c>
      <c r="X866" s="8">
        <v>0</v>
      </c>
      <c r="Z866">
        <v>0</v>
      </c>
      <c r="AA866">
        <v>0</v>
      </c>
      <c r="AB866" s="54" t="e">
        <f>Table1[[#This Row],[ Received by dropbox]]/Table1[[#This Row],[Ballots Returned]]</f>
        <v>#DIV/0!</v>
      </c>
      <c r="AC866" s="54" t="e">
        <f>Table1[[#This Row],[Received by mail]]/Table1[[#This Row],[Ballots Returned]]</f>
        <v>#DIV/0!</v>
      </c>
      <c r="AD866" s="54" t="e">
        <f>Table1[[#This Row],[ Received by Email or Fax]]/Table1[[#This Row],[Ballots Returned]]</f>
        <v>#DIV/0!</v>
      </c>
    </row>
    <row r="867" spans="1:30">
      <c r="A867" t="s">
        <v>153</v>
      </c>
      <c r="B867" s="20">
        <v>44236</v>
      </c>
      <c r="C867" s="8" t="s">
        <v>99</v>
      </c>
      <c r="D867" s="10">
        <v>2021</v>
      </c>
      <c r="E867" s="8"/>
      <c r="F867" s="8"/>
      <c r="G867" s="8">
        <v>2021</v>
      </c>
      <c r="H867" s="8"/>
      <c r="I867" s="8"/>
      <c r="J867" s="8"/>
      <c r="K867" s="8"/>
      <c r="L867" s="8"/>
      <c r="M867" s="8"/>
      <c r="N867" s="8"/>
      <c r="O867" s="8"/>
      <c r="P867" s="8"/>
      <c r="Q867" s="45"/>
      <c r="R867" s="45" t="e">
        <f>Table1[[#This Row],[Ballots Rejected - Late Postmark]]/Table1[[#This Row],[Ballots Rejected]]</f>
        <v>#DIV/0!</v>
      </c>
      <c r="S867" s="8"/>
      <c r="T867" s="8"/>
      <c r="U867" s="8">
        <v>0</v>
      </c>
      <c r="V867" s="8">
        <v>0</v>
      </c>
      <c r="W867" s="8">
        <v>0</v>
      </c>
      <c r="X867" s="8">
        <v>0</v>
      </c>
      <c r="Z867">
        <v>0</v>
      </c>
      <c r="AA867">
        <v>0</v>
      </c>
      <c r="AB867" s="54" t="e">
        <f>Table1[[#This Row],[ Received by dropbox]]/Table1[[#This Row],[Ballots Returned]]</f>
        <v>#DIV/0!</v>
      </c>
      <c r="AC867" s="54" t="e">
        <f>Table1[[#This Row],[Received by mail]]/Table1[[#This Row],[Ballots Returned]]</f>
        <v>#DIV/0!</v>
      </c>
      <c r="AD867" s="54" t="e">
        <f>Table1[[#This Row],[ Received by Email or Fax]]/Table1[[#This Row],[Ballots Returned]]</f>
        <v>#DIV/0!</v>
      </c>
    </row>
    <row r="868" spans="1:30">
      <c r="A868" t="s">
        <v>155</v>
      </c>
      <c r="B868" s="20">
        <v>44236</v>
      </c>
      <c r="C868" s="8" t="s">
        <v>99</v>
      </c>
      <c r="D868" s="10">
        <v>2021</v>
      </c>
      <c r="E868" s="8">
        <v>30534</v>
      </c>
      <c r="F868" s="8">
        <v>1362</v>
      </c>
      <c r="G868" s="8">
        <v>31193</v>
      </c>
      <c r="H868" s="8">
        <v>30828</v>
      </c>
      <c r="I868" s="8">
        <v>11076</v>
      </c>
      <c r="J868" s="8">
        <v>10917</v>
      </c>
      <c r="K868" s="8">
        <v>0</v>
      </c>
      <c r="L868" s="8">
        <v>0</v>
      </c>
      <c r="M868" s="8">
        <v>159</v>
      </c>
      <c r="N868" s="8">
        <v>61</v>
      </c>
      <c r="O868" s="8">
        <v>52</v>
      </c>
      <c r="P868" s="8">
        <v>46</v>
      </c>
      <c r="Q868" s="45">
        <f>P868/I868</f>
        <v>4.1531238714337306E-3</v>
      </c>
      <c r="R868" s="45">
        <f>Table1[[#This Row],[Ballots Rejected - Late Postmark]]/Table1[[#This Row],[Ballots Rejected]]</f>
        <v>0.28930817610062892</v>
      </c>
      <c r="S868" s="8">
        <v>0</v>
      </c>
      <c r="T868" s="8">
        <v>0</v>
      </c>
      <c r="U868" s="8">
        <v>11043</v>
      </c>
      <c r="V868" s="8">
        <v>10884</v>
      </c>
      <c r="W868" s="8">
        <v>159</v>
      </c>
      <c r="X868" s="8">
        <v>30334</v>
      </c>
      <c r="Y868">
        <v>5016</v>
      </c>
      <c r="Z868">
        <v>6049</v>
      </c>
      <c r="AA868">
        <v>11</v>
      </c>
      <c r="AB868" s="54">
        <f>Table1[[#This Row],[ Received by dropbox]]/Table1[[#This Row],[Ballots Returned]]</f>
        <v>0.45287107258938247</v>
      </c>
      <c r="AC868" s="54">
        <f>Table1[[#This Row],[Received by mail]]/Table1[[#This Row],[Ballots Returned]]</f>
        <v>0.54613578909353555</v>
      </c>
      <c r="AD868" s="54">
        <f>Table1[[#This Row],[ Received by Email or Fax]]/Table1[[#This Row],[Ballots Returned]]</f>
        <v>9.9313831708197913E-4</v>
      </c>
    </row>
    <row r="869" spans="1:30">
      <c r="A869" t="s">
        <v>157</v>
      </c>
      <c r="B869" s="20">
        <v>44236</v>
      </c>
      <c r="C869" s="8" t="s">
        <v>99</v>
      </c>
      <c r="D869" s="10">
        <v>2021</v>
      </c>
      <c r="E869" s="8">
        <v>1718</v>
      </c>
      <c r="F869" s="8">
        <v>38</v>
      </c>
      <c r="G869" s="8">
        <v>3701</v>
      </c>
      <c r="H869" s="8">
        <v>1725</v>
      </c>
      <c r="I869" s="8">
        <v>747</v>
      </c>
      <c r="J869" s="8">
        <v>737</v>
      </c>
      <c r="K869" s="8">
        <v>0</v>
      </c>
      <c r="L869" s="8">
        <v>0</v>
      </c>
      <c r="M869" s="8">
        <v>10</v>
      </c>
      <c r="N869" s="8">
        <v>1</v>
      </c>
      <c r="O869" s="8">
        <v>0</v>
      </c>
      <c r="P869" s="8">
        <v>9</v>
      </c>
      <c r="Q869" s="45">
        <f>P869/I869</f>
        <v>1.2048192771084338E-2</v>
      </c>
      <c r="R869" s="45">
        <f>Table1[[#This Row],[Ballots Rejected - Late Postmark]]/Table1[[#This Row],[Ballots Rejected]]</f>
        <v>0.9</v>
      </c>
      <c r="S869" s="8">
        <v>0</v>
      </c>
      <c r="T869" s="8">
        <v>0</v>
      </c>
      <c r="U869" s="8">
        <v>746</v>
      </c>
      <c r="V869" s="8">
        <v>736</v>
      </c>
      <c r="W869" s="8">
        <v>10</v>
      </c>
      <c r="X869" s="8">
        <v>1692</v>
      </c>
      <c r="Y869">
        <v>480</v>
      </c>
      <c r="Z869">
        <v>267</v>
      </c>
      <c r="AA869">
        <v>0</v>
      </c>
      <c r="AB869" s="54">
        <f>Table1[[#This Row],[ Received by dropbox]]/Table1[[#This Row],[Ballots Returned]]</f>
        <v>0.64257028112449799</v>
      </c>
      <c r="AC869" s="54">
        <f>Table1[[#This Row],[Received by mail]]/Table1[[#This Row],[Ballots Returned]]</f>
        <v>0.35742971887550201</v>
      </c>
      <c r="AD869" s="54">
        <f>Table1[[#This Row],[ Received by Email or Fax]]/Table1[[#This Row],[Ballots Returned]]</f>
        <v>0</v>
      </c>
    </row>
    <row r="870" spans="1:30">
      <c r="A870" t="s">
        <v>159</v>
      </c>
      <c r="B870" s="20">
        <v>44236</v>
      </c>
      <c r="C870" s="8" t="s">
        <v>99</v>
      </c>
      <c r="D870" s="10">
        <v>2021</v>
      </c>
      <c r="E870" s="8">
        <v>12551</v>
      </c>
      <c r="F870" s="8">
        <v>834</v>
      </c>
      <c r="G870" s="8">
        <v>13738</v>
      </c>
      <c r="H870" s="8">
        <v>12731</v>
      </c>
      <c r="I870" s="8">
        <v>3379</v>
      </c>
      <c r="J870" s="8">
        <v>3341</v>
      </c>
      <c r="K870" s="8">
        <v>0</v>
      </c>
      <c r="L870" s="8">
        <v>0</v>
      </c>
      <c r="M870" s="8">
        <v>38</v>
      </c>
      <c r="N870" s="8">
        <v>3</v>
      </c>
      <c r="O870" s="8">
        <v>7</v>
      </c>
      <c r="P870" s="8">
        <v>28</v>
      </c>
      <c r="Q870" s="45">
        <f>P870/I870</f>
        <v>8.2864752885469066E-3</v>
      </c>
      <c r="R870" s="45">
        <f>Table1[[#This Row],[Ballots Rejected - Late Postmark]]/Table1[[#This Row],[Ballots Rejected]]</f>
        <v>0.73684210526315785</v>
      </c>
      <c r="S870" s="8">
        <v>0</v>
      </c>
      <c r="T870" s="8">
        <v>0</v>
      </c>
      <c r="U870" s="8">
        <v>3351</v>
      </c>
      <c r="V870" s="8">
        <v>3313</v>
      </c>
      <c r="W870" s="8">
        <v>38</v>
      </c>
      <c r="X870" s="8">
        <v>12468</v>
      </c>
      <c r="Y870">
        <v>1115</v>
      </c>
      <c r="Z870">
        <v>2264</v>
      </c>
      <c r="AA870">
        <v>0</v>
      </c>
      <c r="AB870" s="54">
        <f>Table1[[#This Row],[ Received by dropbox]]/Table1[[#This Row],[Ballots Returned]]</f>
        <v>0.32997928381177866</v>
      </c>
      <c r="AC870" s="54">
        <f>Table1[[#This Row],[Received by mail]]/Table1[[#This Row],[Ballots Returned]]</f>
        <v>0.67002071618822134</v>
      </c>
      <c r="AD870" s="54">
        <f>Table1[[#This Row],[ Received by Email or Fax]]/Table1[[#This Row],[Ballots Returned]]</f>
        <v>0</v>
      </c>
    </row>
    <row r="871" spans="1:30">
      <c r="A871" t="s">
        <v>161</v>
      </c>
      <c r="B871" s="20">
        <v>44236</v>
      </c>
      <c r="C871" s="8" t="s">
        <v>99</v>
      </c>
      <c r="D871" s="10">
        <v>2021</v>
      </c>
      <c r="E871" s="8">
        <v>338552</v>
      </c>
      <c r="F871" s="8">
        <v>16203</v>
      </c>
      <c r="G871" s="8">
        <v>324370</v>
      </c>
      <c r="H871" s="8">
        <v>341133</v>
      </c>
      <c r="I871" s="8">
        <v>135767</v>
      </c>
      <c r="J871" s="8">
        <v>134601</v>
      </c>
      <c r="K871" s="8">
        <v>0</v>
      </c>
      <c r="L871" s="8">
        <v>0</v>
      </c>
      <c r="M871" s="8">
        <v>1166</v>
      </c>
      <c r="N871" s="8">
        <v>181</v>
      </c>
      <c r="O871" s="8">
        <v>314</v>
      </c>
      <c r="P871" s="8">
        <v>664</v>
      </c>
      <c r="Q871" s="45">
        <f>P871/I871</f>
        <v>4.8907319157085304E-3</v>
      </c>
      <c r="R871" s="45">
        <f>Table1[[#This Row],[Ballots Rejected - Late Postmark]]/Table1[[#This Row],[Ballots Rejected]]</f>
        <v>0.56946826758147517</v>
      </c>
      <c r="S871" s="8">
        <v>0</v>
      </c>
      <c r="T871" s="8">
        <v>7</v>
      </c>
      <c r="U871" s="8">
        <v>134883</v>
      </c>
      <c r="V871" s="8">
        <v>133722</v>
      </c>
      <c r="W871" s="8">
        <v>1161</v>
      </c>
      <c r="X871" s="8">
        <v>333378</v>
      </c>
      <c r="Y871">
        <v>38822</v>
      </c>
      <c r="Z871">
        <v>96903</v>
      </c>
      <c r="AA871">
        <v>42</v>
      </c>
      <c r="AB871" s="54">
        <f>Table1[[#This Row],[ Received by dropbox]]/Table1[[#This Row],[Ballots Returned]]</f>
        <v>0.28594577474644062</v>
      </c>
      <c r="AC871" s="54">
        <f>Table1[[#This Row],[Received by mail]]/Table1[[#This Row],[Ballots Returned]]</f>
        <v>0.71374487172877066</v>
      </c>
      <c r="AD871" s="54">
        <f>Table1[[#This Row],[ Received by Email or Fax]]/Table1[[#This Row],[Ballots Returned]]</f>
        <v>3.0935352478879256E-4</v>
      </c>
    </row>
    <row r="872" spans="1:30">
      <c r="A872" t="s">
        <v>163</v>
      </c>
      <c r="B872" s="20">
        <v>44236</v>
      </c>
      <c r="C872" s="8" t="s">
        <v>99</v>
      </c>
      <c r="D872" s="10">
        <v>2021</v>
      </c>
      <c r="E872" s="8">
        <v>9995</v>
      </c>
      <c r="F872" s="8">
        <v>364</v>
      </c>
      <c r="G872" s="8">
        <v>11652</v>
      </c>
      <c r="H872" s="8">
        <v>10032</v>
      </c>
      <c r="I872" s="8">
        <v>4237</v>
      </c>
      <c r="J872" s="8">
        <v>4174</v>
      </c>
      <c r="K872" s="8">
        <v>1</v>
      </c>
      <c r="L872" s="8">
        <v>1</v>
      </c>
      <c r="M872" s="8">
        <v>62</v>
      </c>
      <c r="N872" s="8">
        <v>9</v>
      </c>
      <c r="O872" s="8">
        <v>5</v>
      </c>
      <c r="P872" s="8">
        <v>46</v>
      </c>
      <c r="Q872" s="45">
        <f>P872/I872</f>
        <v>1.0856738258201559E-2</v>
      </c>
      <c r="R872" s="45">
        <f>Table1[[#This Row],[Ballots Rejected - Late Postmark]]/Table1[[#This Row],[Ballots Rejected]]</f>
        <v>0.74193548387096775</v>
      </c>
      <c r="S872" s="8">
        <v>0</v>
      </c>
      <c r="T872" s="8">
        <v>2</v>
      </c>
      <c r="U872" s="8">
        <v>4204</v>
      </c>
      <c r="V872" s="8">
        <v>4141</v>
      </c>
      <c r="W872" s="8">
        <v>62</v>
      </c>
      <c r="X872" s="8">
        <v>9867</v>
      </c>
      <c r="Y872">
        <v>219</v>
      </c>
      <c r="Z872">
        <v>4017</v>
      </c>
      <c r="AA872">
        <v>1</v>
      </c>
      <c r="AB872" s="54">
        <f>Table1[[#This Row],[ Received by dropbox]]/Table1[[#This Row],[Ballots Returned]]</f>
        <v>5.1687514751003069E-2</v>
      </c>
      <c r="AC872" s="54">
        <f>Table1[[#This Row],[Received by mail]]/Table1[[#This Row],[Ballots Returned]]</f>
        <v>0.94807646919990562</v>
      </c>
      <c r="AD872" s="54">
        <f>Table1[[#This Row],[ Received by Email or Fax]]/Table1[[#This Row],[Ballots Returned]]</f>
        <v>2.360160490913382E-4</v>
      </c>
    </row>
    <row r="873" spans="1:30">
      <c r="A873" t="s">
        <v>166</v>
      </c>
      <c r="B873" s="20">
        <v>44236</v>
      </c>
      <c r="C873" s="8" t="s">
        <v>99</v>
      </c>
      <c r="D873" s="10">
        <v>2021</v>
      </c>
      <c r="E873" s="8"/>
      <c r="F873" s="8"/>
      <c r="G873" s="8">
        <v>2021</v>
      </c>
      <c r="H873" s="8"/>
      <c r="I873" s="8"/>
      <c r="J873" s="8"/>
      <c r="K873" s="8"/>
      <c r="L873" s="8"/>
      <c r="M873" s="8"/>
      <c r="N873" s="8"/>
      <c r="O873" s="8"/>
      <c r="P873" s="8"/>
      <c r="Q873" s="45"/>
      <c r="R873" s="45" t="e">
        <f>Table1[[#This Row],[Ballots Rejected - Late Postmark]]/Table1[[#This Row],[Ballots Rejected]]</f>
        <v>#DIV/0!</v>
      </c>
      <c r="S873" s="8"/>
      <c r="T873" s="8"/>
      <c r="U873" s="8">
        <v>0</v>
      </c>
      <c r="V873" s="8">
        <v>0</v>
      </c>
      <c r="W873" s="8">
        <v>0</v>
      </c>
      <c r="X873" s="8">
        <v>0</v>
      </c>
      <c r="Z873">
        <v>0</v>
      </c>
      <c r="AA873">
        <v>0</v>
      </c>
      <c r="AB873" s="54" t="e">
        <f>Table1[[#This Row],[ Received by dropbox]]/Table1[[#This Row],[Ballots Returned]]</f>
        <v>#DIV/0!</v>
      </c>
      <c r="AC873" s="54" t="e">
        <f>Table1[[#This Row],[Received by mail]]/Table1[[#This Row],[Ballots Returned]]</f>
        <v>#DIV/0!</v>
      </c>
      <c r="AD873" s="54" t="e">
        <f>Table1[[#This Row],[ Received by Email or Fax]]/Table1[[#This Row],[Ballots Returned]]</f>
        <v>#DIV/0!</v>
      </c>
    </row>
    <row r="874" spans="1:30">
      <c r="A874" t="s">
        <v>168</v>
      </c>
      <c r="B874" s="20">
        <v>44236</v>
      </c>
      <c r="C874" s="8" t="s">
        <v>99</v>
      </c>
      <c r="D874" s="10">
        <v>2021</v>
      </c>
      <c r="E874" s="8">
        <v>686</v>
      </c>
      <c r="F874" s="8">
        <v>28</v>
      </c>
      <c r="G874" s="8">
        <v>2679</v>
      </c>
      <c r="H874" s="8">
        <v>695</v>
      </c>
      <c r="I874" s="8">
        <v>317</v>
      </c>
      <c r="J874" s="8">
        <v>305</v>
      </c>
      <c r="K874" s="8">
        <v>0</v>
      </c>
      <c r="L874" s="8">
        <v>0</v>
      </c>
      <c r="M874" s="8">
        <v>12</v>
      </c>
      <c r="N874" s="8">
        <v>0</v>
      </c>
      <c r="O874" s="8">
        <v>4</v>
      </c>
      <c r="P874" s="8">
        <v>7</v>
      </c>
      <c r="Q874" s="45">
        <f>P874/I874</f>
        <v>2.2082018927444796E-2</v>
      </c>
      <c r="R874" s="45">
        <f>Table1[[#This Row],[Ballots Rejected - Late Postmark]]/Table1[[#This Row],[Ballots Rejected]]</f>
        <v>0.58333333333333337</v>
      </c>
      <c r="S874" s="8">
        <v>0</v>
      </c>
      <c r="T874" s="8">
        <v>1</v>
      </c>
      <c r="U874" s="8">
        <v>314</v>
      </c>
      <c r="V874" s="8">
        <v>303</v>
      </c>
      <c r="W874" s="8">
        <v>11</v>
      </c>
      <c r="X874" s="8">
        <v>687</v>
      </c>
      <c r="Y874">
        <v>79</v>
      </c>
      <c r="Z874">
        <v>238</v>
      </c>
      <c r="AA874">
        <v>0</v>
      </c>
      <c r="AB874" s="54">
        <f>Table1[[#This Row],[ Received by dropbox]]/Table1[[#This Row],[Ballots Returned]]</f>
        <v>0.24921135646687698</v>
      </c>
      <c r="AC874" s="54">
        <f>Table1[[#This Row],[Received by mail]]/Table1[[#This Row],[Ballots Returned]]</f>
        <v>0.75078864353312302</v>
      </c>
      <c r="AD874" s="54">
        <f>Table1[[#This Row],[ Received by Email or Fax]]/Table1[[#This Row],[Ballots Returned]]</f>
        <v>0</v>
      </c>
    </row>
    <row r="875" spans="1:30">
      <c r="A875" t="s">
        <v>170</v>
      </c>
      <c r="B875" s="20">
        <v>44236</v>
      </c>
      <c r="C875" s="8" t="s">
        <v>99</v>
      </c>
      <c r="D875" s="10">
        <v>2021</v>
      </c>
      <c r="E875" s="8"/>
      <c r="F875" s="8"/>
      <c r="G875" s="8">
        <v>2021</v>
      </c>
      <c r="H875" s="8"/>
      <c r="I875" s="8"/>
      <c r="J875" s="8"/>
      <c r="K875" s="8"/>
      <c r="L875" s="8"/>
      <c r="M875" s="8"/>
      <c r="N875" s="8"/>
      <c r="O875" s="8"/>
      <c r="P875" s="8"/>
      <c r="Q875" s="45"/>
      <c r="R875" s="45" t="e">
        <f>Table1[[#This Row],[Ballots Rejected - Late Postmark]]/Table1[[#This Row],[Ballots Rejected]]</f>
        <v>#DIV/0!</v>
      </c>
      <c r="S875" s="8"/>
      <c r="T875" s="8"/>
      <c r="U875" s="8">
        <v>0</v>
      </c>
      <c r="V875" s="8">
        <v>0</v>
      </c>
      <c r="W875" s="8">
        <v>0</v>
      </c>
      <c r="X875" s="8">
        <v>0</v>
      </c>
      <c r="Z875">
        <v>0</v>
      </c>
      <c r="AA875">
        <v>0</v>
      </c>
      <c r="AB875" s="54" t="e">
        <f>Table1[[#This Row],[ Received by dropbox]]/Table1[[#This Row],[Ballots Returned]]</f>
        <v>#DIV/0!</v>
      </c>
      <c r="AC875" s="54" t="e">
        <f>Table1[[#This Row],[Received by mail]]/Table1[[#This Row],[Ballots Returned]]</f>
        <v>#DIV/0!</v>
      </c>
      <c r="AD875" s="54" t="e">
        <f>Table1[[#This Row],[ Received by Email or Fax]]/Table1[[#This Row],[Ballots Returned]]</f>
        <v>#DIV/0!</v>
      </c>
    </row>
    <row r="876" spans="1:30">
      <c r="A876" t="s">
        <v>172</v>
      </c>
      <c r="B876" s="20">
        <v>44236</v>
      </c>
      <c r="C876" s="8" t="s">
        <v>99</v>
      </c>
      <c r="D876" s="10">
        <v>2021</v>
      </c>
      <c r="E876" s="8">
        <v>37</v>
      </c>
      <c r="F876" s="8">
        <v>8</v>
      </c>
      <c r="G876" s="8">
        <v>2050</v>
      </c>
      <c r="H876" s="8">
        <v>41</v>
      </c>
      <c r="I876" s="8">
        <v>8</v>
      </c>
      <c r="J876" s="8">
        <v>8</v>
      </c>
      <c r="K876" s="8">
        <v>0</v>
      </c>
      <c r="L876" s="8">
        <v>0</v>
      </c>
      <c r="M876" s="8">
        <v>0</v>
      </c>
      <c r="N876" s="8">
        <v>0</v>
      </c>
      <c r="O876" s="8">
        <v>0</v>
      </c>
      <c r="P876" s="8">
        <v>0</v>
      </c>
      <c r="Q876" s="45">
        <f t="shared" ref="Q876:Q907" si="29">P876/I876</f>
        <v>0</v>
      </c>
      <c r="R876" s="45" t="e">
        <f>Table1[[#This Row],[Ballots Rejected - Late Postmark]]/Table1[[#This Row],[Ballots Rejected]]</f>
        <v>#DIV/0!</v>
      </c>
      <c r="S876" s="8">
        <v>0</v>
      </c>
      <c r="T876" s="8">
        <v>0</v>
      </c>
      <c r="U876" s="8">
        <v>8</v>
      </c>
      <c r="V876" s="8">
        <v>8</v>
      </c>
      <c r="W876" s="8">
        <v>0</v>
      </c>
      <c r="X876" s="8">
        <v>40</v>
      </c>
      <c r="Y876">
        <v>0</v>
      </c>
      <c r="Z876">
        <v>8</v>
      </c>
      <c r="AA876">
        <v>0</v>
      </c>
      <c r="AB876" s="54">
        <f>Table1[[#This Row],[ Received by dropbox]]/Table1[[#This Row],[Ballots Returned]]</f>
        <v>0</v>
      </c>
      <c r="AC876" s="54">
        <f>Table1[[#This Row],[Received by mail]]/Table1[[#This Row],[Ballots Returned]]</f>
        <v>1</v>
      </c>
      <c r="AD876" s="54">
        <f>Table1[[#This Row],[ Received by Email or Fax]]/Table1[[#This Row],[Ballots Returned]]</f>
        <v>0</v>
      </c>
    </row>
    <row r="877" spans="1:30">
      <c r="A877" t="s">
        <v>174</v>
      </c>
      <c r="B877" s="20">
        <v>44236</v>
      </c>
      <c r="C877" s="8" t="s">
        <v>99</v>
      </c>
      <c r="D877" s="10">
        <v>2021</v>
      </c>
      <c r="E877" s="8">
        <v>1703</v>
      </c>
      <c r="F877" s="8">
        <v>106</v>
      </c>
      <c r="G877" s="8">
        <v>3618</v>
      </c>
      <c r="H877" s="8">
        <v>1714</v>
      </c>
      <c r="I877" s="8">
        <v>713</v>
      </c>
      <c r="J877" s="8">
        <v>701</v>
      </c>
      <c r="K877" s="8">
        <v>0</v>
      </c>
      <c r="L877" s="8">
        <v>0</v>
      </c>
      <c r="M877" s="8">
        <v>12</v>
      </c>
      <c r="N877" s="8">
        <v>1</v>
      </c>
      <c r="O877" s="8">
        <v>1</v>
      </c>
      <c r="P877" s="8">
        <v>10</v>
      </c>
      <c r="Q877" s="45">
        <f t="shared" si="29"/>
        <v>1.4025245441795231E-2</v>
      </c>
      <c r="R877" s="45">
        <f>Table1[[#This Row],[Ballots Rejected - Late Postmark]]/Table1[[#This Row],[Ballots Rejected]]</f>
        <v>0.83333333333333337</v>
      </c>
      <c r="S877" s="8">
        <v>0</v>
      </c>
      <c r="T877" s="8">
        <v>0</v>
      </c>
      <c r="U877" s="8">
        <v>710</v>
      </c>
      <c r="V877" s="8">
        <v>698</v>
      </c>
      <c r="W877" s="8">
        <v>12</v>
      </c>
      <c r="X877" s="8">
        <v>1694</v>
      </c>
      <c r="Y877">
        <v>11</v>
      </c>
      <c r="Z877">
        <v>701</v>
      </c>
      <c r="AA877">
        <v>1</v>
      </c>
      <c r="AB877" s="54">
        <f>Table1[[#This Row],[ Received by dropbox]]/Table1[[#This Row],[Ballots Returned]]</f>
        <v>1.5427769985974754E-2</v>
      </c>
      <c r="AC877" s="54">
        <f>Table1[[#This Row],[Received by mail]]/Table1[[#This Row],[Ballots Returned]]</f>
        <v>0.98316970546984572</v>
      </c>
      <c r="AD877" s="54">
        <f>Table1[[#This Row],[ Received by Email or Fax]]/Table1[[#This Row],[Ballots Returned]]</f>
        <v>1.4025245441795231E-3</v>
      </c>
    </row>
    <row r="878" spans="1:30">
      <c r="A878" t="s">
        <v>176</v>
      </c>
      <c r="B878" s="20">
        <v>44236</v>
      </c>
      <c r="C878" s="8" t="s">
        <v>99</v>
      </c>
      <c r="D878" s="10">
        <v>2021</v>
      </c>
      <c r="E878" s="8">
        <v>26575</v>
      </c>
      <c r="F878" s="8">
        <v>845</v>
      </c>
      <c r="G878" s="8">
        <v>27751</v>
      </c>
      <c r="H878" s="8">
        <v>26900</v>
      </c>
      <c r="I878" s="8">
        <v>8968</v>
      </c>
      <c r="J878" s="8">
        <v>8886</v>
      </c>
      <c r="K878" s="8">
        <v>0</v>
      </c>
      <c r="L878" s="8">
        <v>0</v>
      </c>
      <c r="M878" s="8">
        <v>82</v>
      </c>
      <c r="N878" s="8">
        <v>24</v>
      </c>
      <c r="O878" s="8">
        <v>9</v>
      </c>
      <c r="P878" s="8">
        <v>49</v>
      </c>
      <c r="Q878" s="45">
        <f t="shared" si="29"/>
        <v>5.4638715432649421E-3</v>
      </c>
      <c r="R878" s="45">
        <f>Table1[[#This Row],[Ballots Rejected - Late Postmark]]/Table1[[#This Row],[Ballots Rejected]]</f>
        <v>0.59756097560975607</v>
      </c>
      <c r="S878" s="8">
        <v>0</v>
      </c>
      <c r="T878" s="8">
        <v>0</v>
      </c>
      <c r="U878" s="8">
        <v>8931</v>
      </c>
      <c r="V878" s="8">
        <v>8849</v>
      </c>
      <c r="W878" s="8">
        <v>82</v>
      </c>
      <c r="X878" s="8">
        <v>26502</v>
      </c>
      <c r="Y878">
        <v>1155</v>
      </c>
      <c r="Z878">
        <v>7811</v>
      </c>
      <c r="AA878">
        <v>2</v>
      </c>
      <c r="AB878" s="54">
        <f>Table1[[#This Row],[ Received by dropbox]]/Table1[[#This Row],[Ballots Returned]]</f>
        <v>0.12879125780553077</v>
      </c>
      <c r="AC878" s="54">
        <f>Table1[[#This Row],[Received by mail]]/Table1[[#This Row],[Ballots Returned]]</f>
        <v>0.87098572702943799</v>
      </c>
      <c r="AD878" s="54">
        <f>Table1[[#This Row],[ Received by Email or Fax]]/Table1[[#This Row],[Ballots Returned]]</f>
        <v>2.2301516503122213E-4</v>
      </c>
    </row>
    <row r="879" spans="1:30">
      <c r="A879" s="8" t="s">
        <v>178</v>
      </c>
      <c r="B879" s="19">
        <v>44236</v>
      </c>
      <c r="C879" s="10" t="s">
        <v>99</v>
      </c>
      <c r="D879" s="10">
        <v>2021</v>
      </c>
      <c r="E879" s="8">
        <v>760230</v>
      </c>
      <c r="F879" s="8">
        <v>34481</v>
      </c>
      <c r="G879" s="8">
        <v>300326</v>
      </c>
      <c r="H879" s="8">
        <v>768011</v>
      </c>
      <c r="I879" s="8">
        <v>303728</v>
      </c>
      <c r="J879" s="8">
        <v>300326</v>
      </c>
      <c r="K879" s="8">
        <v>20</v>
      </c>
      <c r="L879" s="8">
        <v>17</v>
      </c>
      <c r="M879" s="8">
        <v>3382</v>
      </c>
      <c r="N879" s="8">
        <v>691</v>
      </c>
      <c r="O879" s="8">
        <v>1044</v>
      </c>
      <c r="P879" s="8">
        <v>1572</v>
      </c>
      <c r="Q879" s="45">
        <f t="shared" si="29"/>
        <v>5.175683506295106E-3</v>
      </c>
      <c r="R879" s="45">
        <f>Table1[[#This Row],[Ballots Rejected - Late Postmark]]/Table1[[#This Row],[Ballots Rejected]]</f>
        <v>0.46481371969248964</v>
      </c>
      <c r="S879" s="8">
        <v>0</v>
      </c>
      <c r="T879" s="8">
        <v>75</v>
      </c>
      <c r="U879" s="8">
        <v>301587</v>
      </c>
      <c r="V879" s="8">
        <v>298206</v>
      </c>
      <c r="W879" s="8">
        <v>3361</v>
      </c>
      <c r="X879" s="8">
        <v>748150</v>
      </c>
      <c r="Y879">
        <v>103180</v>
      </c>
      <c r="Z879">
        <v>200364</v>
      </c>
      <c r="AA879" s="21">
        <v>184</v>
      </c>
      <c r="AB879" s="54">
        <f>Table1[[#This Row],[ Received by dropbox]]/Table1[[#This Row],[Ballots Returned]]</f>
        <v>0.33971184744244853</v>
      </c>
      <c r="AC879" s="54">
        <f>Table1[[#This Row],[Received by mail]]/Table1[[#This Row],[Ballots Returned]]</f>
        <v>0.65968234736343045</v>
      </c>
      <c r="AD879" s="54">
        <f>Table1[[#This Row],[ Received by Email or Fax]]/Table1[[#This Row],[Ballots Returned]]</f>
        <v>6.0580519412105566E-4</v>
      </c>
    </row>
    <row r="880" spans="1:30">
      <c r="A880" s="8" t="s">
        <v>98</v>
      </c>
      <c r="B880" s="19">
        <v>44138</v>
      </c>
      <c r="C880" s="8" t="s">
        <v>179</v>
      </c>
      <c r="D880" s="10">
        <v>2020</v>
      </c>
      <c r="E880" s="8">
        <v>7751</v>
      </c>
      <c r="F880" s="8">
        <v>456</v>
      </c>
      <c r="G880" s="8">
        <v>5905</v>
      </c>
      <c r="H880" s="8">
        <v>7950</v>
      </c>
      <c r="I880" s="8">
        <v>6077</v>
      </c>
      <c r="J880" s="8">
        <v>5905</v>
      </c>
      <c r="K880" s="8">
        <v>100</v>
      </c>
      <c r="L880" s="8">
        <v>2</v>
      </c>
      <c r="M880" s="8">
        <v>72</v>
      </c>
      <c r="N880" s="8">
        <v>6</v>
      </c>
      <c r="O880" s="8">
        <v>62</v>
      </c>
      <c r="P880" s="8">
        <v>3</v>
      </c>
      <c r="Q880" s="45">
        <f t="shared" si="29"/>
        <v>4.9366463715649173E-4</v>
      </c>
      <c r="R880" s="45">
        <f>Table1[[#This Row],[Ballots Rejected - Late Postmark]]/Table1[[#This Row],[Ballots Rejected]]</f>
        <v>4.1666666666666664E-2</v>
      </c>
      <c r="S880" s="8">
        <v>0</v>
      </c>
      <c r="T880" s="8">
        <v>1</v>
      </c>
      <c r="U880" s="8">
        <v>6024</v>
      </c>
      <c r="V880" s="8">
        <v>5871</v>
      </c>
      <c r="W880" s="8">
        <v>72</v>
      </c>
      <c r="X880" s="8">
        <v>7887</v>
      </c>
      <c r="Y880">
        <v>4096</v>
      </c>
      <c r="Z880">
        <v>1965</v>
      </c>
      <c r="AA880" s="8">
        <v>16</v>
      </c>
      <c r="AB880" s="54">
        <f>Table1[[#This Row],[ Received by dropbox]]/Table1[[#This Row],[Ballots Returned]]</f>
        <v>0.67401678459766334</v>
      </c>
      <c r="AC880" s="54">
        <f>Table1[[#This Row],[Received by mail]]/Table1[[#This Row],[Ballots Returned]]</f>
        <v>0.32335033733750207</v>
      </c>
      <c r="AD880" s="54">
        <f>Table1[[#This Row],[ Received by Email or Fax]]/Table1[[#This Row],[Ballots Returned]]</f>
        <v>2.6328780648346224E-3</v>
      </c>
    </row>
    <row r="881" spans="1:30">
      <c r="A881" s="8" t="s">
        <v>101</v>
      </c>
      <c r="B881" s="19">
        <v>44138</v>
      </c>
      <c r="C881" s="8" t="s">
        <v>179</v>
      </c>
      <c r="D881" s="10">
        <v>2020</v>
      </c>
      <c r="E881" s="8">
        <v>14824</v>
      </c>
      <c r="F881" s="8">
        <v>3173</v>
      </c>
      <c r="G881" s="8">
        <v>12027</v>
      </c>
      <c r="H881" s="8">
        <v>15694</v>
      </c>
      <c r="I881" s="8">
        <v>12132</v>
      </c>
      <c r="J881" s="8">
        <v>12027</v>
      </c>
      <c r="K881" s="8">
        <v>12</v>
      </c>
      <c r="L881" s="8">
        <v>2</v>
      </c>
      <c r="M881" s="8">
        <v>93</v>
      </c>
      <c r="N881" s="8">
        <v>12</v>
      </c>
      <c r="O881" s="8">
        <v>62</v>
      </c>
      <c r="P881" s="8">
        <v>6</v>
      </c>
      <c r="Q881" s="45">
        <f t="shared" si="29"/>
        <v>4.9455984174085062E-4</v>
      </c>
      <c r="R881" s="45">
        <f>Table1[[#This Row],[Ballots Rejected - Late Postmark]]/Table1[[#This Row],[Ballots Rejected]]</f>
        <v>6.4516129032258063E-2</v>
      </c>
      <c r="S881" s="8">
        <v>0</v>
      </c>
      <c r="T881" s="8">
        <v>13</v>
      </c>
      <c r="U881" s="8">
        <v>12094</v>
      </c>
      <c r="V881" s="8">
        <v>11992</v>
      </c>
      <c r="W881" s="8">
        <v>90</v>
      </c>
      <c r="X881" s="8">
        <v>15587</v>
      </c>
      <c r="Y881">
        <v>9225</v>
      </c>
      <c r="Z881">
        <v>2886</v>
      </c>
      <c r="AA881" s="8">
        <v>21</v>
      </c>
      <c r="AB881" s="54">
        <f>Table1[[#This Row],[ Received by dropbox]]/Table1[[#This Row],[Ballots Returned]]</f>
        <v>0.76038575667655783</v>
      </c>
      <c r="AC881" s="54">
        <f>Table1[[#This Row],[Received by mail]]/Table1[[#This Row],[Ballots Returned]]</f>
        <v>0.23788328387734917</v>
      </c>
      <c r="AD881" s="54">
        <f>Table1[[#This Row],[ Received by Email or Fax]]/Table1[[#This Row],[Ballots Returned]]</f>
        <v>1.7309594460929772E-3</v>
      </c>
    </row>
    <row r="882" spans="1:30">
      <c r="A882" s="8" t="s">
        <v>103</v>
      </c>
      <c r="B882" s="19">
        <v>44138</v>
      </c>
      <c r="C882" s="8" t="s">
        <v>179</v>
      </c>
      <c r="D882" s="10">
        <v>2020</v>
      </c>
      <c r="E882" s="8">
        <v>125912</v>
      </c>
      <c r="F882" s="8">
        <v>8294</v>
      </c>
      <c r="G882" s="8">
        <v>103712</v>
      </c>
      <c r="H882" s="8">
        <v>130357</v>
      </c>
      <c r="I882" s="8">
        <v>106111</v>
      </c>
      <c r="J882" s="8">
        <v>103712</v>
      </c>
      <c r="K882" s="8">
        <v>1592</v>
      </c>
      <c r="L882" s="8">
        <v>0</v>
      </c>
      <c r="M882" s="8">
        <v>807</v>
      </c>
      <c r="N882" s="8">
        <v>175</v>
      </c>
      <c r="O882" s="8">
        <v>558</v>
      </c>
      <c r="P882" s="8">
        <v>56</v>
      </c>
      <c r="Q882" s="45">
        <f t="shared" si="29"/>
        <v>5.2774924371648557E-4</v>
      </c>
      <c r="R882" s="45">
        <f>Table1[[#This Row],[Ballots Rejected - Late Postmark]]/Table1[[#This Row],[Ballots Rejected]]</f>
        <v>6.9392812887236685E-2</v>
      </c>
      <c r="S882" s="8">
        <v>1</v>
      </c>
      <c r="T882" s="8">
        <v>17</v>
      </c>
      <c r="U882" s="8">
        <v>105606</v>
      </c>
      <c r="V882" s="8">
        <v>103223</v>
      </c>
      <c r="W882" s="8">
        <v>791</v>
      </c>
      <c r="X882" s="8">
        <v>129031</v>
      </c>
      <c r="Y882">
        <v>82985</v>
      </c>
      <c r="Z882">
        <v>22369</v>
      </c>
      <c r="AA882" s="8">
        <v>757</v>
      </c>
      <c r="AB882" s="54">
        <f>Table1[[#This Row],[ Received by dropbox]]/Table1[[#This Row],[Ballots Returned]]</f>
        <v>0.78205841053236702</v>
      </c>
      <c r="AC882" s="54">
        <f>Table1[[#This Row],[Received by mail]]/Table1[[#This Row],[Ballots Returned]]</f>
        <v>0.21080755058382261</v>
      </c>
      <c r="AD882" s="54">
        <f>Table1[[#This Row],[ Received by Email or Fax]]/Table1[[#This Row],[Ballots Returned]]</f>
        <v>7.1340388838103492E-3</v>
      </c>
    </row>
    <row r="883" spans="1:30">
      <c r="A883" s="8" t="s">
        <v>105</v>
      </c>
      <c r="B883" s="19">
        <v>44138</v>
      </c>
      <c r="C883" s="8" t="s">
        <v>179</v>
      </c>
      <c r="D883" s="10">
        <v>2020</v>
      </c>
      <c r="E883" s="8">
        <v>50620</v>
      </c>
      <c r="F883" s="8">
        <v>2856</v>
      </c>
      <c r="G883" s="8">
        <v>43634</v>
      </c>
      <c r="H883" s="8">
        <v>53410</v>
      </c>
      <c r="I883" s="8">
        <v>43821</v>
      </c>
      <c r="J883" s="8">
        <v>43634</v>
      </c>
      <c r="K883" s="8">
        <v>40</v>
      </c>
      <c r="L883" s="8">
        <v>40</v>
      </c>
      <c r="M883" s="8">
        <v>147</v>
      </c>
      <c r="N883" s="8">
        <v>35</v>
      </c>
      <c r="O883" s="8">
        <v>80</v>
      </c>
      <c r="P883" s="8">
        <v>25</v>
      </c>
      <c r="Q883" s="45">
        <f t="shared" si="29"/>
        <v>5.705027270030351E-4</v>
      </c>
      <c r="R883" s="45">
        <f>Table1[[#This Row],[Ballots Rejected - Late Postmark]]/Table1[[#This Row],[Ballots Rejected]]</f>
        <v>0.17006802721088435</v>
      </c>
      <c r="S883" s="8">
        <v>0</v>
      </c>
      <c r="T883" s="8">
        <v>7</v>
      </c>
      <c r="U883" s="8">
        <v>43486</v>
      </c>
      <c r="V883" s="8">
        <v>43301</v>
      </c>
      <c r="W883" s="8">
        <v>145</v>
      </c>
      <c r="X883" s="8">
        <v>52820</v>
      </c>
      <c r="Y883">
        <v>34050</v>
      </c>
      <c r="Z883">
        <v>9605</v>
      </c>
      <c r="AA883" s="8">
        <v>166</v>
      </c>
      <c r="AB883" s="54">
        <f>Table1[[#This Row],[ Received by dropbox]]/Table1[[#This Row],[Ballots Returned]]</f>
        <v>0.77702471417813379</v>
      </c>
      <c r="AC883" s="54">
        <f>Table1[[#This Row],[Received by mail]]/Table1[[#This Row],[Ballots Returned]]</f>
        <v>0.21918714771456607</v>
      </c>
      <c r="AD883" s="54">
        <f>Table1[[#This Row],[ Received by Email or Fax]]/Table1[[#This Row],[Ballots Returned]]</f>
        <v>3.7881381073001531E-3</v>
      </c>
    </row>
    <row r="884" spans="1:30">
      <c r="A884" s="8" t="s">
        <v>107</v>
      </c>
      <c r="B884" s="19">
        <v>44138</v>
      </c>
      <c r="C884" s="8" t="s">
        <v>179</v>
      </c>
      <c r="D884" s="10">
        <v>2020</v>
      </c>
      <c r="E884" s="8">
        <v>57691</v>
      </c>
      <c r="F884" s="8">
        <v>3580</v>
      </c>
      <c r="G884" s="8">
        <v>49647</v>
      </c>
      <c r="H884" s="8">
        <v>60480</v>
      </c>
      <c r="I884" s="8">
        <v>49998</v>
      </c>
      <c r="J884" s="8">
        <v>49647</v>
      </c>
      <c r="K884" s="8">
        <v>0</v>
      </c>
      <c r="L884" s="8">
        <v>0</v>
      </c>
      <c r="M884" s="8">
        <v>351</v>
      </c>
      <c r="N884" s="8">
        <v>84</v>
      </c>
      <c r="O884" s="8">
        <v>235</v>
      </c>
      <c r="P884" s="8">
        <v>30</v>
      </c>
      <c r="Q884" s="45">
        <f t="shared" si="29"/>
        <v>6.0002400096003836E-4</v>
      </c>
      <c r="R884" s="45">
        <f>Table1[[#This Row],[Ballots Rejected - Late Postmark]]/Table1[[#This Row],[Ballots Rejected]]</f>
        <v>8.5470085470085472E-2</v>
      </c>
      <c r="S884" s="8">
        <v>0</v>
      </c>
      <c r="T884" s="8">
        <v>2</v>
      </c>
      <c r="U884" s="8">
        <v>49662</v>
      </c>
      <c r="V884" s="8">
        <v>49316</v>
      </c>
      <c r="W884" s="8">
        <v>346</v>
      </c>
      <c r="X884" s="8">
        <v>59447</v>
      </c>
      <c r="Y884">
        <v>38166</v>
      </c>
      <c r="Z884">
        <v>11722</v>
      </c>
      <c r="AA884" s="8">
        <v>110</v>
      </c>
      <c r="AB884" s="54">
        <f>Table1[[#This Row],[ Received by dropbox]]/Table1[[#This Row],[Ballots Returned]]</f>
        <v>0.76335053402136088</v>
      </c>
      <c r="AC884" s="54">
        <f>Table1[[#This Row],[Received by mail]]/Table1[[#This Row],[Ballots Returned]]</f>
        <v>0.234449377975119</v>
      </c>
      <c r="AD884" s="54">
        <f>Table1[[#This Row],[ Received by Email or Fax]]/Table1[[#This Row],[Ballots Returned]]</f>
        <v>2.200088003520141E-3</v>
      </c>
    </row>
    <row r="885" spans="1:30">
      <c r="A885" s="8" t="s">
        <v>109</v>
      </c>
      <c r="B885" s="19">
        <v>44138</v>
      </c>
      <c r="C885" s="8" t="s">
        <v>179</v>
      </c>
      <c r="D885" s="10">
        <v>2020</v>
      </c>
      <c r="E885" s="8">
        <v>325355</v>
      </c>
      <c r="F885" s="8">
        <v>27033</v>
      </c>
      <c r="G885" s="8">
        <v>276998</v>
      </c>
      <c r="H885" s="8">
        <v>343133</v>
      </c>
      <c r="I885" s="8">
        <v>279320</v>
      </c>
      <c r="J885" s="8">
        <v>277013</v>
      </c>
      <c r="K885" s="8">
        <v>51</v>
      </c>
      <c r="L885" s="8">
        <v>51</v>
      </c>
      <c r="M885" s="8">
        <v>2256</v>
      </c>
      <c r="N885" s="8">
        <v>233</v>
      </c>
      <c r="O885" s="8">
        <v>1802</v>
      </c>
      <c r="P885" s="8">
        <v>185</v>
      </c>
      <c r="Q885" s="45">
        <f t="shared" si="29"/>
        <v>6.6232278390376625E-4</v>
      </c>
      <c r="R885" s="45">
        <f>Table1[[#This Row],[Ballots Rejected - Late Postmark]]/Table1[[#This Row],[Ballots Rejected]]</f>
        <v>8.2003546099290781E-2</v>
      </c>
      <c r="S885" s="8">
        <v>0</v>
      </c>
      <c r="T885" s="8">
        <v>36</v>
      </c>
      <c r="U885" s="8">
        <v>277692</v>
      </c>
      <c r="V885" s="8">
        <v>275412</v>
      </c>
      <c r="W885" s="8">
        <v>2229</v>
      </c>
      <c r="X885" s="8">
        <v>338420</v>
      </c>
      <c r="Y885">
        <v>201449</v>
      </c>
      <c r="Z885">
        <v>76529</v>
      </c>
      <c r="AA885" s="8">
        <v>1342</v>
      </c>
      <c r="AB885" s="54">
        <f>Table1[[#This Row],[ Received by dropbox]]/Table1[[#This Row],[Ballots Returned]]</f>
        <v>0.72121222970070176</v>
      </c>
      <c r="AC885" s="54">
        <f>Table1[[#This Row],[Received by mail]]/Table1[[#This Row],[Ballots Returned]]</f>
        <v>0.27398324502362881</v>
      </c>
      <c r="AD885" s="54">
        <f>Table1[[#This Row],[ Received by Email or Fax]]/Table1[[#This Row],[Ballots Returned]]</f>
        <v>4.8045252756694834E-3</v>
      </c>
    </row>
    <row r="886" spans="1:30">
      <c r="A886" s="8" t="s">
        <v>111</v>
      </c>
      <c r="B886" s="19">
        <v>44138</v>
      </c>
      <c r="C886" s="8" t="s">
        <v>179</v>
      </c>
      <c r="D886" s="10">
        <v>2020</v>
      </c>
      <c r="E886" s="8">
        <v>2834</v>
      </c>
      <c r="F886" s="8">
        <v>201</v>
      </c>
      <c r="G886" s="8">
        <v>2521</v>
      </c>
      <c r="H886" s="8">
        <v>2942</v>
      </c>
      <c r="I886" s="8">
        <v>2523</v>
      </c>
      <c r="J886" s="8">
        <v>2521</v>
      </c>
      <c r="K886" s="8">
        <v>0</v>
      </c>
      <c r="L886" s="8">
        <v>0</v>
      </c>
      <c r="M886" s="8">
        <v>2</v>
      </c>
      <c r="N886" s="8">
        <v>1</v>
      </c>
      <c r="O886" s="8">
        <v>0</v>
      </c>
      <c r="P886" s="8">
        <v>1</v>
      </c>
      <c r="Q886" s="45">
        <f t="shared" si="29"/>
        <v>3.9635354736424893E-4</v>
      </c>
      <c r="R886" s="45">
        <f>Table1[[#This Row],[Ballots Rejected - Late Postmark]]/Table1[[#This Row],[Ballots Rejected]]</f>
        <v>0.5</v>
      </c>
      <c r="S886" s="8">
        <v>0</v>
      </c>
      <c r="T886" s="8">
        <v>0</v>
      </c>
      <c r="U886" s="8">
        <v>2510</v>
      </c>
      <c r="V886" s="8">
        <v>2508</v>
      </c>
      <c r="W886" s="8">
        <v>2</v>
      </c>
      <c r="X886" s="8">
        <v>2922</v>
      </c>
      <c r="Y886">
        <v>1705</v>
      </c>
      <c r="Z886">
        <v>813</v>
      </c>
      <c r="AA886" s="8">
        <v>5</v>
      </c>
      <c r="AB886" s="54">
        <f>Table1[[#This Row],[ Received by dropbox]]/Table1[[#This Row],[Ballots Returned]]</f>
        <v>0.67578279825604437</v>
      </c>
      <c r="AC886" s="54">
        <f>Table1[[#This Row],[Received by mail]]/Table1[[#This Row],[Ballots Returned]]</f>
        <v>0.32223543400713439</v>
      </c>
      <c r="AD886" s="54">
        <f>Table1[[#This Row],[ Received by Email or Fax]]/Table1[[#This Row],[Ballots Returned]]</f>
        <v>1.9817677368212444E-3</v>
      </c>
    </row>
    <row r="887" spans="1:30">
      <c r="A887" s="8" t="s">
        <v>113</v>
      </c>
      <c r="B887" s="19">
        <v>44138</v>
      </c>
      <c r="C887" s="8" t="s">
        <v>179</v>
      </c>
      <c r="D887" s="10">
        <v>2020</v>
      </c>
      <c r="E887" s="8">
        <v>72696</v>
      </c>
      <c r="F887" s="8">
        <v>5823</v>
      </c>
      <c r="G887" s="8">
        <v>60647</v>
      </c>
      <c r="H887" s="8">
        <v>75368</v>
      </c>
      <c r="I887" s="8">
        <v>60973</v>
      </c>
      <c r="J887" s="8">
        <v>60647</v>
      </c>
      <c r="K887" s="8">
        <v>0</v>
      </c>
      <c r="L887" s="8">
        <v>0</v>
      </c>
      <c r="M887" s="8">
        <v>326</v>
      </c>
      <c r="N887" s="8">
        <v>42</v>
      </c>
      <c r="O887" s="8">
        <v>238</v>
      </c>
      <c r="P887" s="8">
        <v>34</v>
      </c>
      <c r="Q887" s="45">
        <f t="shared" si="29"/>
        <v>5.5762386630147775E-4</v>
      </c>
      <c r="R887" s="45">
        <f>Table1[[#This Row],[Ballots Rejected - Late Postmark]]/Table1[[#This Row],[Ballots Rejected]]</f>
        <v>0.10429447852760736</v>
      </c>
      <c r="S887" s="8">
        <v>0</v>
      </c>
      <c r="T887" s="8">
        <v>12</v>
      </c>
      <c r="U887" s="8">
        <v>60701</v>
      </c>
      <c r="V887" s="8">
        <v>60380</v>
      </c>
      <c r="W887" s="8">
        <v>321</v>
      </c>
      <c r="X887" s="8">
        <v>74396</v>
      </c>
      <c r="Y887">
        <v>49998</v>
      </c>
      <c r="Z887">
        <v>10765</v>
      </c>
      <c r="AA887" s="8">
        <v>210</v>
      </c>
      <c r="AB887" s="54">
        <f>Table1[[#This Row],[ Received by dropbox]]/Table1[[#This Row],[Ballots Returned]]</f>
        <v>0.82000229609827302</v>
      </c>
      <c r="AC887" s="54">
        <f>Table1[[#This Row],[Received by mail]]/Table1[[#This Row],[Ballots Returned]]</f>
        <v>0.17655355649221788</v>
      </c>
      <c r="AD887" s="54">
        <f>Table1[[#This Row],[ Received by Email or Fax]]/Table1[[#This Row],[Ballots Returned]]</f>
        <v>3.444147409509127E-3</v>
      </c>
    </row>
    <row r="888" spans="1:30">
      <c r="A888" s="8" t="s">
        <v>115</v>
      </c>
      <c r="B888" s="19">
        <v>44138</v>
      </c>
      <c r="C888" s="8" t="s">
        <v>179</v>
      </c>
      <c r="D888" s="10">
        <v>2020</v>
      </c>
      <c r="E888" s="8">
        <v>25533</v>
      </c>
      <c r="F888" s="8">
        <v>1156</v>
      </c>
      <c r="G888" s="8">
        <v>21426</v>
      </c>
      <c r="H888" s="8">
        <v>26794</v>
      </c>
      <c r="I888" s="8">
        <v>21528</v>
      </c>
      <c r="J888" s="8">
        <v>21454</v>
      </c>
      <c r="K888" s="8">
        <v>0</v>
      </c>
      <c r="L888" s="8">
        <v>0</v>
      </c>
      <c r="M888" s="8">
        <v>74</v>
      </c>
      <c r="N888" s="8">
        <v>29</v>
      </c>
      <c r="O888" s="8">
        <v>23</v>
      </c>
      <c r="P888" s="8">
        <v>6</v>
      </c>
      <c r="Q888" s="45">
        <f t="shared" si="29"/>
        <v>2.7870680044593088E-4</v>
      </c>
      <c r="R888" s="45">
        <f>Table1[[#This Row],[Ballots Rejected - Late Postmark]]/Table1[[#This Row],[Ballots Rejected]]</f>
        <v>8.1081081081081086E-2</v>
      </c>
      <c r="S888" s="8">
        <v>0</v>
      </c>
      <c r="T888" s="8">
        <v>16</v>
      </c>
      <c r="U888" s="8">
        <v>21443</v>
      </c>
      <c r="V888" s="8">
        <v>21369</v>
      </c>
      <c r="W888" s="8">
        <v>74</v>
      </c>
      <c r="X888" s="8">
        <v>26569</v>
      </c>
      <c r="Y888">
        <v>16137</v>
      </c>
      <c r="Z888">
        <v>5345</v>
      </c>
      <c r="AA888" s="8">
        <v>46</v>
      </c>
      <c r="AB888" s="54">
        <f>Table1[[#This Row],[ Received by dropbox]]/Table1[[#This Row],[Ballots Returned]]</f>
        <v>0.74958193979933108</v>
      </c>
      <c r="AC888" s="54">
        <f>Table1[[#This Row],[Received by mail]]/Table1[[#This Row],[Ballots Returned]]</f>
        <v>0.24828130806391677</v>
      </c>
      <c r="AD888" s="54">
        <f>Table1[[#This Row],[ Received by Email or Fax]]/Table1[[#This Row],[Ballots Returned]]</f>
        <v>2.136752136752137E-3</v>
      </c>
    </row>
    <row r="889" spans="1:30">
      <c r="A889" s="8" t="s">
        <v>117</v>
      </c>
      <c r="B889" s="19">
        <v>44138</v>
      </c>
      <c r="C889" s="8" t="s">
        <v>179</v>
      </c>
      <c r="D889" s="10">
        <v>2020</v>
      </c>
      <c r="E889" s="8">
        <v>5186</v>
      </c>
      <c r="F889" s="8">
        <v>387</v>
      </c>
      <c r="G889" s="8">
        <v>4417</v>
      </c>
      <c r="H889" s="8">
        <v>5386</v>
      </c>
      <c r="I889" s="8">
        <v>4446</v>
      </c>
      <c r="J889" s="8">
        <v>4418</v>
      </c>
      <c r="K889" s="8">
        <v>14</v>
      </c>
      <c r="L889" s="8">
        <v>0</v>
      </c>
      <c r="M889" s="8">
        <v>14</v>
      </c>
      <c r="N889" s="8">
        <v>3</v>
      </c>
      <c r="O889" s="8">
        <v>7</v>
      </c>
      <c r="P889" s="8">
        <v>3</v>
      </c>
      <c r="Q889" s="45">
        <f t="shared" si="29"/>
        <v>6.7476383265856947E-4</v>
      </c>
      <c r="R889" s="45">
        <f>Table1[[#This Row],[Ballots Rejected - Late Postmark]]/Table1[[#This Row],[Ballots Rejected]]</f>
        <v>0.21428571428571427</v>
      </c>
      <c r="S889" s="8">
        <v>0</v>
      </c>
      <c r="T889" s="8">
        <v>1</v>
      </c>
      <c r="U889" s="8">
        <v>4428</v>
      </c>
      <c r="V889" s="8">
        <v>4400</v>
      </c>
      <c r="W889" s="8">
        <v>14</v>
      </c>
      <c r="X889" s="8">
        <v>5337</v>
      </c>
      <c r="Y889">
        <v>2011</v>
      </c>
      <c r="Z889">
        <v>2424</v>
      </c>
      <c r="AA889" s="8">
        <v>11</v>
      </c>
      <c r="AB889" s="54">
        <f>Table1[[#This Row],[ Received by dropbox]]/Table1[[#This Row],[Ballots Returned]]</f>
        <v>0.45231668915879442</v>
      </c>
      <c r="AC889" s="54">
        <f>Table1[[#This Row],[Received by mail]]/Table1[[#This Row],[Ballots Returned]]</f>
        <v>0.54520917678812419</v>
      </c>
      <c r="AD889" s="54">
        <f>Table1[[#This Row],[ Received by Email or Fax]]/Table1[[#This Row],[Ballots Returned]]</f>
        <v>2.4741340530814214E-3</v>
      </c>
    </row>
    <row r="890" spans="1:30">
      <c r="A890" s="8" t="s">
        <v>119</v>
      </c>
      <c r="B890" s="19">
        <v>44138</v>
      </c>
      <c r="C890" s="8" t="s">
        <v>179</v>
      </c>
      <c r="D890" s="10">
        <v>2020</v>
      </c>
      <c r="E890" s="8">
        <v>41945</v>
      </c>
      <c r="F890" s="8">
        <v>3216</v>
      </c>
      <c r="G890" s="8">
        <v>32837</v>
      </c>
      <c r="H890" s="8">
        <v>44338</v>
      </c>
      <c r="I890" s="8">
        <v>33402</v>
      </c>
      <c r="J890" s="8">
        <v>32837</v>
      </c>
      <c r="K890" s="8">
        <v>27</v>
      </c>
      <c r="L890" s="8">
        <v>27</v>
      </c>
      <c r="M890" s="8">
        <v>538</v>
      </c>
      <c r="N890" s="8">
        <v>108</v>
      </c>
      <c r="O890" s="8">
        <v>387</v>
      </c>
      <c r="P890" s="8">
        <v>21</v>
      </c>
      <c r="Q890" s="45">
        <f t="shared" si="29"/>
        <v>6.2870486797197772E-4</v>
      </c>
      <c r="R890" s="45">
        <f>Table1[[#This Row],[Ballots Rejected - Late Postmark]]/Table1[[#This Row],[Ballots Rejected]]</f>
        <v>3.9033457249070633E-2</v>
      </c>
      <c r="S890" s="8">
        <v>0</v>
      </c>
      <c r="T890" s="8">
        <v>22</v>
      </c>
      <c r="U890" s="8">
        <v>33244</v>
      </c>
      <c r="V890" s="8">
        <v>32682</v>
      </c>
      <c r="W890" s="8">
        <v>535</v>
      </c>
      <c r="X890" s="8">
        <v>43845</v>
      </c>
      <c r="Y890">
        <v>25658</v>
      </c>
      <c r="Z890">
        <v>7646</v>
      </c>
      <c r="AA890" s="8">
        <v>98</v>
      </c>
      <c r="AB890" s="54">
        <f>Table1[[#This Row],[ Received by dropbox]]/Table1[[#This Row],[Ballots Returned]]</f>
        <v>0.76815759535357164</v>
      </c>
      <c r="AC890" s="54">
        <f>Table1[[#This Row],[Received by mail]]/Table1[[#This Row],[Ballots Returned]]</f>
        <v>0.22890844859589246</v>
      </c>
      <c r="AD890" s="54">
        <f>Table1[[#This Row],[ Received by Email or Fax]]/Table1[[#This Row],[Ballots Returned]]</f>
        <v>2.9339560505358959E-3</v>
      </c>
    </row>
    <row r="891" spans="1:30">
      <c r="A891" s="8" t="s">
        <v>121</v>
      </c>
      <c r="B891" s="19">
        <v>44138</v>
      </c>
      <c r="C891" s="8" t="s">
        <v>179</v>
      </c>
      <c r="D891" s="10">
        <v>2020</v>
      </c>
      <c r="E891" s="8">
        <v>1687</v>
      </c>
      <c r="F891" s="8">
        <v>310</v>
      </c>
      <c r="G891" s="8">
        <v>1501</v>
      </c>
      <c r="H891" s="8">
        <v>1723</v>
      </c>
      <c r="I891" s="8">
        <v>1506</v>
      </c>
      <c r="J891" s="8">
        <v>1501</v>
      </c>
      <c r="K891" s="8">
        <v>0</v>
      </c>
      <c r="L891" s="8">
        <v>0</v>
      </c>
      <c r="M891" s="8">
        <v>5</v>
      </c>
      <c r="N891" s="8">
        <v>0</v>
      </c>
      <c r="O891" s="8">
        <v>4</v>
      </c>
      <c r="P891" s="8">
        <v>1</v>
      </c>
      <c r="Q891" s="45">
        <f t="shared" si="29"/>
        <v>6.6401062416998667E-4</v>
      </c>
      <c r="R891" s="45">
        <f>Table1[[#This Row],[Ballots Rejected - Late Postmark]]/Table1[[#This Row],[Ballots Rejected]]</f>
        <v>0.2</v>
      </c>
      <c r="S891" s="8">
        <v>0</v>
      </c>
      <c r="T891" s="8">
        <v>0</v>
      </c>
      <c r="U891" s="8">
        <v>1496</v>
      </c>
      <c r="V891" s="8">
        <v>1491</v>
      </c>
      <c r="W891" s="8">
        <v>5</v>
      </c>
      <c r="X891" s="8">
        <v>1705</v>
      </c>
      <c r="Y891">
        <v>1108</v>
      </c>
      <c r="Z891">
        <v>394</v>
      </c>
      <c r="AA891" s="8">
        <v>4</v>
      </c>
      <c r="AB891" s="54">
        <f>Table1[[#This Row],[ Received by dropbox]]/Table1[[#This Row],[Ballots Returned]]</f>
        <v>0.7357237715803453</v>
      </c>
      <c r="AC891" s="54">
        <f>Table1[[#This Row],[Received by mail]]/Table1[[#This Row],[Ballots Returned]]</f>
        <v>0.26162018592297476</v>
      </c>
      <c r="AD891" s="54">
        <f>Table1[[#This Row],[ Received by Email or Fax]]/Table1[[#This Row],[Ballots Returned]]</f>
        <v>2.6560424966799467E-3</v>
      </c>
    </row>
    <row r="892" spans="1:30">
      <c r="A892" s="8" t="s">
        <v>123</v>
      </c>
      <c r="B892" s="19">
        <v>44138</v>
      </c>
      <c r="C892" s="8" t="s">
        <v>179</v>
      </c>
      <c r="D892" s="10">
        <v>2020</v>
      </c>
      <c r="E892" s="8">
        <v>47822</v>
      </c>
      <c r="F892" s="8">
        <v>3194</v>
      </c>
      <c r="G892" s="8">
        <v>37943</v>
      </c>
      <c r="H892" s="8">
        <v>50363</v>
      </c>
      <c r="I892" s="8">
        <v>38490</v>
      </c>
      <c r="J892" s="8">
        <v>37943</v>
      </c>
      <c r="K892" s="8">
        <v>254</v>
      </c>
      <c r="L892" s="8">
        <v>18</v>
      </c>
      <c r="M892" s="8">
        <v>293</v>
      </c>
      <c r="N892" s="8">
        <v>21</v>
      </c>
      <c r="O892" s="8">
        <v>164</v>
      </c>
      <c r="P892" s="8">
        <v>53</v>
      </c>
      <c r="Q892" s="45">
        <f t="shared" si="29"/>
        <v>1.3769810340348142E-3</v>
      </c>
      <c r="R892" s="45">
        <f>Table1[[#This Row],[Ballots Rejected - Late Postmark]]/Table1[[#This Row],[Ballots Rejected]]</f>
        <v>0.18088737201365188</v>
      </c>
      <c r="S892" s="8">
        <v>0</v>
      </c>
      <c r="T892" s="8">
        <v>55</v>
      </c>
      <c r="U892" s="8">
        <v>38327</v>
      </c>
      <c r="V892" s="8">
        <v>37784</v>
      </c>
      <c r="W892" s="8">
        <v>289</v>
      </c>
      <c r="X892" s="8">
        <v>49879</v>
      </c>
      <c r="Y892">
        <v>24821</v>
      </c>
      <c r="Z892">
        <v>13581</v>
      </c>
      <c r="AA892" s="8">
        <v>88</v>
      </c>
      <c r="AB892" s="54">
        <f>Table1[[#This Row],[ Received by dropbox]]/Table1[[#This Row],[Ballots Returned]]</f>
        <v>0.64486879709015332</v>
      </c>
      <c r="AC892" s="54">
        <f>Table1[[#This Row],[Received by mail]]/Table1[[#This Row],[Ballots Returned]]</f>
        <v>0.3528448947778644</v>
      </c>
      <c r="AD892" s="54">
        <f>Table1[[#This Row],[ Received by Email or Fax]]/Table1[[#This Row],[Ballots Returned]]</f>
        <v>2.286308131982333E-3</v>
      </c>
    </row>
    <row r="893" spans="1:30">
      <c r="A893" s="8" t="s">
        <v>125</v>
      </c>
      <c r="B893" s="19">
        <v>44138</v>
      </c>
      <c r="C893" s="8" t="s">
        <v>179</v>
      </c>
      <c r="D893" s="10">
        <v>2020</v>
      </c>
      <c r="E893" s="8">
        <v>48770</v>
      </c>
      <c r="F893" s="8">
        <v>3548</v>
      </c>
      <c r="G893" s="8">
        <v>38713</v>
      </c>
      <c r="H893" s="8">
        <v>51669</v>
      </c>
      <c r="I893" s="8">
        <v>39185</v>
      </c>
      <c r="J893" s="8">
        <v>38713</v>
      </c>
      <c r="K893" s="8">
        <v>285</v>
      </c>
      <c r="L893" s="8">
        <v>0</v>
      </c>
      <c r="M893" s="8">
        <v>187</v>
      </c>
      <c r="N893" s="8">
        <v>53</v>
      </c>
      <c r="O893" s="8">
        <v>126</v>
      </c>
      <c r="P893" s="8">
        <v>0</v>
      </c>
      <c r="Q893" s="45">
        <f t="shared" si="29"/>
        <v>0</v>
      </c>
      <c r="R893" s="45">
        <f>Table1[[#This Row],[Ballots Rejected - Late Postmark]]/Table1[[#This Row],[Ballots Rejected]]</f>
        <v>0</v>
      </c>
      <c r="S893" s="8">
        <v>0</v>
      </c>
      <c r="T893" s="8">
        <v>8</v>
      </c>
      <c r="U893" s="8">
        <v>39107</v>
      </c>
      <c r="V893" s="8">
        <v>38635</v>
      </c>
      <c r="W893" s="8">
        <v>187</v>
      </c>
      <c r="X893" s="8">
        <v>51428</v>
      </c>
      <c r="Y893">
        <v>24769</v>
      </c>
      <c r="Z893">
        <v>14195</v>
      </c>
      <c r="AA893" s="8">
        <v>221</v>
      </c>
      <c r="AB893" s="54">
        <f>Table1[[#This Row],[ Received by dropbox]]/Table1[[#This Row],[Ballots Returned]]</f>
        <v>0.63210412147505424</v>
      </c>
      <c r="AC893" s="54">
        <f>Table1[[#This Row],[Received by mail]]/Table1[[#This Row],[Ballots Returned]]</f>
        <v>0.36225596529284165</v>
      </c>
      <c r="AD893" s="54">
        <f>Table1[[#This Row],[ Received by Email or Fax]]/Table1[[#This Row],[Ballots Returned]]</f>
        <v>5.6399132321041214E-3</v>
      </c>
    </row>
    <row r="894" spans="1:30">
      <c r="A894" s="8" t="s">
        <v>127</v>
      </c>
      <c r="B894" s="19">
        <v>44138</v>
      </c>
      <c r="C894" s="8" t="s">
        <v>179</v>
      </c>
      <c r="D894" s="10">
        <v>2020</v>
      </c>
      <c r="E894" s="8">
        <v>63212</v>
      </c>
      <c r="F894" s="8">
        <v>5260</v>
      </c>
      <c r="G894" s="8">
        <v>54289</v>
      </c>
      <c r="H894" s="8">
        <v>67639</v>
      </c>
      <c r="I894" s="8">
        <v>54715</v>
      </c>
      <c r="J894" s="8">
        <v>54289</v>
      </c>
      <c r="K894" s="8">
        <v>107</v>
      </c>
      <c r="L894" s="8">
        <v>0</v>
      </c>
      <c r="M894" s="8">
        <v>319</v>
      </c>
      <c r="N894" s="8">
        <v>100</v>
      </c>
      <c r="O894" s="8">
        <v>202</v>
      </c>
      <c r="P894" s="8">
        <v>11</v>
      </c>
      <c r="Q894" s="45">
        <f t="shared" si="29"/>
        <v>2.0104176185689482E-4</v>
      </c>
      <c r="R894" s="45">
        <f>Table1[[#This Row],[Ballots Rejected - Late Postmark]]/Table1[[#This Row],[Ballots Rejected]]</f>
        <v>3.4482758620689655E-2</v>
      </c>
      <c r="S894" s="8">
        <v>0</v>
      </c>
      <c r="T894" s="8">
        <v>6</v>
      </c>
      <c r="U894" s="8">
        <v>52636</v>
      </c>
      <c r="V894" s="8">
        <v>52233</v>
      </c>
      <c r="W894" s="8">
        <v>296</v>
      </c>
      <c r="X894" s="8">
        <v>61875</v>
      </c>
      <c r="Y894">
        <v>41153</v>
      </c>
      <c r="Z894">
        <v>12525</v>
      </c>
      <c r="AA894" s="8">
        <v>1037</v>
      </c>
      <c r="AB894" s="54">
        <f>Table1[[#This Row],[ Received by dropbox]]/Table1[[#This Row],[Ballots Returned]]</f>
        <v>0.75213378415425391</v>
      </c>
      <c r="AC894" s="54">
        <f>Table1[[#This Row],[Received by mail]]/Table1[[#This Row],[Ballots Returned]]</f>
        <v>0.22891346065978252</v>
      </c>
      <c r="AD894" s="54">
        <f>Table1[[#This Row],[ Received by Email or Fax]]/Table1[[#This Row],[Ballots Returned]]</f>
        <v>1.8952755185963628E-2</v>
      </c>
    </row>
    <row r="895" spans="1:30">
      <c r="A895" s="8" t="s">
        <v>129</v>
      </c>
      <c r="B895" s="19">
        <v>44138</v>
      </c>
      <c r="C895" s="8" t="s">
        <v>179</v>
      </c>
      <c r="D895" s="10">
        <v>2020</v>
      </c>
      <c r="E895" s="8">
        <v>27700</v>
      </c>
      <c r="F895" s="8">
        <v>2257</v>
      </c>
      <c r="G895" s="8">
        <v>24948</v>
      </c>
      <c r="H895" s="8">
        <v>29076</v>
      </c>
      <c r="I895" s="8">
        <v>25047</v>
      </c>
      <c r="J895" s="8">
        <v>24948</v>
      </c>
      <c r="K895" s="8">
        <v>16</v>
      </c>
      <c r="L895" s="8">
        <v>0</v>
      </c>
      <c r="M895" s="8">
        <v>83</v>
      </c>
      <c r="N895" s="8">
        <v>40</v>
      </c>
      <c r="O895" s="8">
        <v>30</v>
      </c>
      <c r="P895" s="8">
        <v>10</v>
      </c>
      <c r="Q895" s="45">
        <f t="shared" si="29"/>
        <v>3.9924941110711863E-4</v>
      </c>
      <c r="R895" s="45">
        <f>Table1[[#This Row],[Ballots Rejected - Late Postmark]]/Table1[[#This Row],[Ballots Rejected]]</f>
        <v>0.12048192771084337</v>
      </c>
      <c r="S895" s="8">
        <v>0</v>
      </c>
      <c r="T895" s="8">
        <v>3</v>
      </c>
      <c r="U895" s="8">
        <v>24632</v>
      </c>
      <c r="V895" s="8">
        <v>24536</v>
      </c>
      <c r="W895" s="8">
        <v>80</v>
      </c>
      <c r="X895" s="8">
        <v>28458</v>
      </c>
      <c r="Y895">
        <v>17589</v>
      </c>
      <c r="Z895">
        <v>7229</v>
      </c>
      <c r="AA895" s="8">
        <v>229</v>
      </c>
      <c r="AB895" s="54">
        <f>Table1[[#This Row],[ Received by dropbox]]/Table1[[#This Row],[Ballots Returned]]</f>
        <v>0.70223978919631092</v>
      </c>
      <c r="AC895" s="54">
        <f>Table1[[#This Row],[Received by mail]]/Table1[[#This Row],[Ballots Returned]]</f>
        <v>0.28861739928933605</v>
      </c>
      <c r="AD895" s="54">
        <f>Table1[[#This Row],[ Received by Email or Fax]]/Table1[[#This Row],[Ballots Returned]]</f>
        <v>9.1428115143530157E-3</v>
      </c>
    </row>
    <row r="896" spans="1:30">
      <c r="A896" s="8" t="s">
        <v>131</v>
      </c>
      <c r="B896" s="19">
        <v>44138</v>
      </c>
      <c r="C896" s="8" t="s">
        <v>179</v>
      </c>
      <c r="D896" s="10">
        <v>2020</v>
      </c>
      <c r="E896" s="8">
        <v>1420898</v>
      </c>
      <c r="F896" s="8">
        <v>104014</v>
      </c>
      <c r="G896" s="8">
        <v>1220062</v>
      </c>
      <c r="H896" s="8">
        <v>1517436</v>
      </c>
      <c r="I896" s="8">
        <v>1231380</v>
      </c>
      <c r="J896" s="8">
        <v>1220062</v>
      </c>
      <c r="K896" s="8">
        <v>0</v>
      </c>
      <c r="L896" s="8">
        <v>0</v>
      </c>
      <c r="M896" s="8">
        <v>11318</v>
      </c>
      <c r="N896" s="8">
        <v>2293</v>
      </c>
      <c r="O896" s="8">
        <v>8000</v>
      </c>
      <c r="P896" s="8">
        <v>707</v>
      </c>
      <c r="Q896" s="45">
        <f t="shared" si="29"/>
        <v>5.74152576783771E-4</v>
      </c>
      <c r="R896" s="45">
        <f>Table1[[#This Row],[Ballots Rejected - Late Postmark]]/Table1[[#This Row],[Ballots Rejected]]</f>
        <v>6.246686693762149E-2</v>
      </c>
      <c r="S896" s="8">
        <v>0</v>
      </c>
      <c r="T896" s="8">
        <v>318</v>
      </c>
      <c r="U896" s="8">
        <v>1207893</v>
      </c>
      <c r="V896" s="8">
        <v>1196902</v>
      </c>
      <c r="W896" s="8">
        <v>10991</v>
      </c>
      <c r="X896" s="8">
        <v>1479986</v>
      </c>
      <c r="Y896">
        <v>909987</v>
      </c>
      <c r="Z896">
        <v>307813</v>
      </c>
      <c r="AA896" s="8">
        <v>13580</v>
      </c>
      <c r="AB896" s="54">
        <f>Table1[[#This Row],[ Received by dropbox]]/Table1[[#This Row],[Ballots Returned]]</f>
        <v>0.73899770988646885</v>
      </c>
      <c r="AC896" s="54">
        <f>Table1[[#This Row],[Received by mail]]/Table1[[#This Row],[Ballots Returned]]</f>
        <v>0.2499740128961003</v>
      </c>
      <c r="AD896" s="54">
        <f>Table1[[#This Row],[ Received by Email or Fax]]/Table1[[#This Row],[Ballots Returned]]</f>
        <v>1.1028277217430851E-2</v>
      </c>
    </row>
    <row r="897" spans="1:30">
      <c r="A897" s="8" t="s">
        <v>133</v>
      </c>
      <c r="B897" s="19">
        <v>44138</v>
      </c>
      <c r="C897" s="8" t="s">
        <v>179</v>
      </c>
      <c r="D897" s="10">
        <v>2020</v>
      </c>
      <c r="E897" s="8">
        <v>190644</v>
      </c>
      <c r="F897" s="8">
        <v>13760</v>
      </c>
      <c r="G897" s="8">
        <v>159709</v>
      </c>
      <c r="H897" s="8">
        <v>204819</v>
      </c>
      <c r="I897" s="8">
        <v>162324</v>
      </c>
      <c r="J897" s="8">
        <v>159710</v>
      </c>
      <c r="K897" s="8">
        <v>1172</v>
      </c>
      <c r="L897" s="8">
        <v>40</v>
      </c>
      <c r="M897" s="8">
        <v>1442</v>
      </c>
      <c r="N897" s="8">
        <v>83</v>
      </c>
      <c r="O897" s="8">
        <v>1234</v>
      </c>
      <c r="P897" s="8">
        <v>79</v>
      </c>
      <c r="Q897" s="45">
        <f t="shared" si="29"/>
        <v>4.8668095906951529E-4</v>
      </c>
      <c r="R897" s="45">
        <f>Table1[[#This Row],[Ballots Rejected - Late Postmark]]/Table1[[#This Row],[Ballots Rejected]]</f>
        <v>5.4785020804438284E-2</v>
      </c>
      <c r="S897" s="8">
        <v>1</v>
      </c>
      <c r="T897" s="8">
        <v>45</v>
      </c>
      <c r="U897" s="8">
        <v>155714</v>
      </c>
      <c r="V897" s="8">
        <v>153189</v>
      </c>
      <c r="W897" s="8">
        <v>1353</v>
      </c>
      <c r="X897" s="8">
        <v>192045</v>
      </c>
      <c r="Y897">
        <v>124168</v>
      </c>
      <c r="Z897">
        <v>36165</v>
      </c>
      <c r="AA897" s="8">
        <v>1991</v>
      </c>
      <c r="AB897" s="54">
        <f>Table1[[#This Row],[ Received by dropbox]]/Table1[[#This Row],[Ballots Returned]]</f>
        <v>0.76493925728789336</v>
      </c>
      <c r="AC897" s="54">
        <f>Table1[[#This Row],[Received by mail]]/Table1[[#This Row],[Ballots Returned]]</f>
        <v>0.22279515043986101</v>
      </c>
      <c r="AD897" s="54">
        <f>Table1[[#This Row],[ Received by Email or Fax]]/Table1[[#This Row],[Ballots Returned]]</f>
        <v>1.2265592272245633E-2</v>
      </c>
    </row>
    <row r="898" spans="1:30">
      <c r="A898" s="8" t="s">
        <v>135</v>
      </c>
      <c r="B898" s="19">
        <v>44138</v>
      </c>
      <c r="C898" s="8" t="s">
        <v>179</v>
      </c>
      <c r="D898" s="10">
        <v>2020</v>
      </c>
      <c r="E898" s="8">
        <v>30391</v>
      </c>
      <c r="F898" s="8">
        <v>2282</v>
      </c>
      <c r="G898" s="8">
        <v>26588</v>
      </c>
      <c r="H898" s="8">
        <v>32120</v>
      </c>
      <c r="I898" s="8">
        <v>26919</v>
      </c>
      <c r="J898" s="8">
        <v>26594</v>
      </c>
      <c r="K898" s="8">
        <v>8</v>
      </c>
      <c r="L898" s="8">
        <v>8</v>
      </c>
      <c r="M898" s="8">
        <v>317</v>
      </c>
      <c r="N898" s="8">
        <v>50</v>
      </c>
      <c r="O898" s="8">
        <v>252</v>
      </c>
      <c r="P898" s="8">
        <v>14</v>
      </c>
      <c r="Q898" s="45">
        <f t="shared" si="29"/>
        <v>5.2007875478286717E-4</v>
      </c>
      <c r="R898" s="45">
        <f>Table1[[#This Row],[Ballots Rejected - Late Postmark]]/Table1[[#This Row],[Ballots Rejected]]</f>
        <v>4.4164037854889593E-2</v>
      </c>
      <c r="S898" s="8">
        <v>0</v>
      </c>
      <c r="T898" s="8">
        <v>1</v>
      </c>
      <c r="U898" s="8">
        <v>26720</v>
      </c>
      <c r="V898" s="8">
        <v>26397</v>
      </c>
      <c r="W898" s="8">
        <v>315</v>
      </c>
      <c r="X898" s="8">
        <v>31784</v>
      </c>
      <c r="Y898">
        <v>22174</v>
      </c>
      <c r="Z898">
        <v>4626</v>
      </c>
      <c r="AA898" s="8">
        <v>119</v>
      </c>
      <c r="AB898" s="54">
        <f>Table1[[#This Row],[ Received by dropbox]]/Table1[[#This Row],[Ballots Returned]]</f>
        <v>0.82373045061109251</v>
      </c>
      <c r="AC898" s="54">
        <f>Table1[[#This Row],[Received by mail]]/Table1[[#This Row],[Ballots Returned]]</f>
        <v>0.1718488799732531</v>
      </c>
      <c r="AD898" s="54">
        <f>Table1[[#This Row],[ Received by Email or Fax]]/Table1[[#This Row],[Ballots Returned]]</f>
        <v>4.4206694156543706E-3</v>
      </c>
    </row>
    <row r="899" spans="1:30">
      <c r="A899" s="8" t="s">
        <v>137</v>
      </c>
      <c r="B899" s="19">
        <v>44138</v>
      </c>
      <c r="C899" s="8" t="s">
        <v>179</v>
      </c>
      <c r="D899" s="10">
        <v>2020</v>
      </c>
      <c r="E899" s="8">
        <v>16045</v>
      </c>
      <c r="F899" s="8">
        <v>1100</v>
      </c>
      <c r="G899" s="8">
        <v>13658</v>
      </c>
      <c r="H899" s="8">
        <v>16950</v>
      </c>
      <c r="I899" s="8">
        <v>13809</v>
      </c>
      <c r="J899" s="8">
        <v>13658</v>
      </c>
      <c r="K899" s="8">
        <v>68</v>
      </c>
      <c r="L899" s="8">
        <v>0</v>
      </c>
      <c r="M899" s="8">
        <v>83</v>
      </c>
      <c r="N899" s="8">
        <v>12</v>
      </c>
      <c r="O899" s="8">
        <v>55</v>
      </c>
      <c r="P899" s="8">
        <v>3</v>
      </c>
      <c r="Q899" s="45">
        <f t="shared" si="29"/>
        <v>2.1724961981316532E-4</v>
      </c>
      <c r="R899" s="45">
        <f>Table1[[#This Row],[Ballots Rejected - Late Postmark]]/Table1[[#This Row],[Ballots Rejected]]</f>
        <v>3.614457831325301E-2</v>
      </c>
      <c r="S899" s="8">
        <v>0</v>
      </c>
      <c r="T899" s="8">
        <v>13</v>
      </c>
      <c r="U899" s="8">
        <v>13752</v>
      </c>
      <c r="V899" s="8">
        <v>13602</v>
      </c>
      <c r="W899" s="8">
        <v>82</v>
      </c>
      <c r="X899" s="8">
        <v>16736</v>
      </c>
      <c r="Y899">
        <v>10824</v>
      </c>
      <c r="Z899">
        <v>2929</v>
      </c>
      <c r="AA899" s="8">
        <v>56</v>
      </c>
      <c r="AB899" s="54">
        <f>Table1[[#This Row],[ Received by dropbox]]/Table1[[#This Row],[Ballots Returned]]</f>
        <v>0.78383662828590051</v>
      </c>
      <c r="AC899" s="54">
        <f>Table1[[#This Row],[Received by mail]]/Table1[[#This Row],[Ballots Returned]]</f>
        <v>0.21210804547758708</v>
      </c>
      <c r="AD899" s="54">
        <f>Table1[[#This Row],[ Received by Email or Fax]]/Table1[[#This Row],[Ballots Returned]]</f>
        <v>4.0553262365124196E-3</v>
      </c>
    </row>
    <row r="900" spans="1:30">
      <c r="A900" s="8" t="s">
        <v>139</v>
      </c>
      <c r="B900" s="19">
        <v>44138</v>
      </c>
      <c r="C900" s="8" t="s">
        <v>179</v>
      </c>
      <c r="D900" s="10">
        <v>2020</v>
      </c>
      <c r="E900" s="8">
        <v>54243</v>
      </c>
      <c r="F900" s="8">
        <v>3661</v>
      </c>
      <c r="G900" s="8">
        <v>45673</v>
      </c>
      <c r="H900" s="8">
        <v>56030</v>
      </c>
      <c r="I900" s="8">
        <v>45967</v>
      </c>
      <c r="J900" s="8">
        <v>45673</v>
      </c>
      <c r="K900" s="8">
        <v>11</v>
      </c>
      <c r="L900" s="8">
        <v>11</v>
      </c>
      <c r="M900" s="8">
        <v>283</v>
      </c>
      <c r="N900" s="8">
        <v>34</v>
      </c>
      <c r="O900" s="8">
        <v>228</v>
      </c>
      <c r="P900" s="8">
        <v>20</v>
      </c>
      <c r="Q900" s="45">
        <f t="shared" si="29"/>
        <v>4.350947418800444E-4</v>
      </c>
      <c r="R900" s="45">
        <f>Table1[[#This Row],[Ballots Rejected - Late Postmark]]/Table1[[#This Row],[Ballots Rejected]]</f>
        <v>7.0671378091872794E-2</v>
      </c>
      <c r="S900" s="8">
        <v>0</v>
      </c>
      <c r="T900" s="8">
        <v>1</v>
      </c>
      <c r="U900" s="8">
        <v>45741</v>
      </c>
      <c r="V900" s="8">
        <v>45452</v>
      </c>
      <c r="W900" s="8">
        <v>278</v>
      </c>
      <c r="X900" s="8">
        <v>55453</v>
      </c>
      <c r="Y900">
        <v>30406</v>
      </c>
      <c r="Z900">
        <v>15449</v>
      </c>
      <c r="AA900" s="8">
        <v>112</v>
      </c>
      <c r="AB900" s="54">
        <f>Table1[[#This Row],[ Received by dropbox]]/Table1[[#This Row],[Ballots Returned]]</f>
        <v>0.66147453608023143</v>
      </c>
      <c r="AC900" s="54">
        <f>Table1[[#This Row],[Received by mail]]/Table1[[#This Row],[Ballots Returned]]</f>
        <v>0.33608893336524026</v>
      </c>
      <c r="AD900" s="54">
        <f>Table1[[#This Row],[ Received by Email or Fax]]/Table1[[#This Row],[Ballots Returned]]</f>
        <v>2.4365305545282485E-3</v>
      </c>
    </row>
    <row r="901" spans="1:30">
      <c r="A901" s="8" t="s">
        <v>141</v>
      </c>
      <c r="B901" s="19">
        <v>44138</v>
      </c>
      <c r="C901" s="8" t="s">
        <v>179</v>
      </c>
      <c r="D901" s="10">
        <v>2020</v>
      </c>
      <c r="E901" s="8">
        <v>8049</v>
      </c>
      <c r="F901" s="8">
        <v>362</v>
      </c>
      <c r="G901" s="8">
        <v>7073</v>
      </c>
      <c r="H901" s="8">
        <v>8319</v>
      </c>
      <c r="I901" s="8">
        <v>7148</v>
      </c>
      <c r="J901" s="8">
        <v>7073</v>
      </c>
      <c r="K901" s="8">
        <v>22</v>
      </c>
      <c r="L901" s="8">
        <v>0</v>
      </c>
      <c r="M901" s="8">
        <v>53</v>
      </c>
      <c r="N901" s="8">
        <v>2</v>
      </c>
      <c r="O901" s="8">
        <v>43</v>
      </c>
      <c r="P901" s="8">
        <v>7</v>
      </c>
      <c r="Q901" s="45">
        <f t="shared" si="29"/>
        <v>9.7929490766648008E-4</v>
      </c>
      <c r="R901" s="45">
        <f>Table1[[#This Row],[Ballots Rejected - Late Postmark]]/Table1[[#This Row],[Ballots Rejected]]</f>
        <v>0.13207547169811321</v>
      </c>
      <c r="S901" s="8">
        <v>0</v>
      </c>
      <c r="T901" s="8">
        <v>1</v>
      </c>
      <c r="U901" s="8">
        <v>7080</v>
      </c>
      <c r="V901" s="8">
        <v>7005</v>
      </c>
      <c r="W901" s="8">
        <v>53</v>
      </c>
      <c r="X901" s="8">
        <v>8214</v>
      </c>
      <c r="Y901">
        <v>3222</v>
      </c>
      <c r="Z901">
        <v>3895</v>
      </c>
      <c r="AA901" s="8">
        <v>31</v>
      </c>
      <c r="AB901" s="54">
        <f>Table1[[#This Row],[ Received by dropbox]]/Table1[[#This Row],[Ballots Returned]]</f>
        <v>0.45075545607162842</v>
      </c>
      <c r="AC901" s="54">
        <f>Table1[[#This Row],[Received by mail]]/Table1[[#This Row],[Ballots Returned]]</f>
        <v>0.54490766648013433</v>
      </c>
      <c r="AD901" s="54">
        <f>Table1[[#This Row],[ Received by Email or Fax]]/Table1[[#This Row],[Ballots Returned]]</f>
        <v>4.3368774482372687E-3</v>
      </c>
    </row>
    <row r="902" spans="1:30">
      <c r="A902" s="8" t="s">
        <v>143</v>
      </c>
      <c r="B902" s="19">
        <v>44138</v>
      </c>
      <c r="C902" s="8" t="s">
        <v>179</v>
      </c>
      <c r="D902" s="10">
        <v>2020</v>
      </c>
      <c r="E902" s="8">
        <v>44161</v>
      </c>
      <c r="F902" s="8">
        <v>3692</v>
      </c>
      <c r="G902" s="8">
        <v>37509</v>
      </c>
      <c r="H902" s="8">
        <v>46590</v>
      </c>
      <c r="I902" s="8">
        <v>38087</v>
      </c>
      <c r="J902" s="8">
        <v>37509</v>
      </c>
      <c r="K902" s="8">
        <v>397</v>
      </c>
      <c r="L902" s="8">
        <v>0</v>
      </c>
      <c r="M902" s="8">
        <v>181</v>
      </c>
      <c r="N902" s="8">
        <v>21</v>
      </c>
      <c r="O902" s="8">
        <v>136</v>
      </c>
      <c r="P902" s="8">
        <v>10</v>
      </c>
      <c r="Q902" s="45">
        <f t="shared" si="29"/>
        <v>2.6255677790322155E-4</v>
      </c>
      <c r="R902" s="45">
        <f>Table1[[#This Row],[Ballots Rejected - Late Postmark]]/Table1[[#This Row],[Ballots Rejected]]</f>
        <v>5.5248618784530384E-2</v>
      </c>
      <c r="S902" s="8">
        <v>0</v>
      </c>
      <c r="T902" s="8">
        <v>14</v>
      </c>
      <c r="U902" s="8">
        <v>37813</v>
      </c>
      <c r="V902" s="8">
        <v>37237</v>
      </c>
      <c r="W902" s="8">
        <v>179</v>
      </c>
      <c r="X902" s="8">
        <v>45775</v>
      </c>
      <c r="Y902">
        <v>30362</v>
      </c>
      <c r="Z902">
        <v>7583</v>
      </c>
      <c r="AA902" s="8">
        <v>142</v>
      </c>
      <c r="AB902" s="54">
        <f>Table1[[#This Row],[ Received by dropbox]]/Table1[[#This Row],[Ballots Returned]]</f>
        <v>0.79717488906976131</v>
      </c>
      <c r="AC902" s="54">
        <f>Table1[[#This Row],[Received by mail]]/Table1[[#This Row],[Ballots Returned]]</f>
        <v>0.19909680468401292</v>
      </c>
      <c r="AD902" s="54">
        <f>Table1[[#This Row],[ Received by Email or Fax]]/Table1[[#This Row],[Ballots Returned]]</f>
        <v>3.7283062462257462E-3</v>
      </c>
    </row>
    <row r="903" spans="1:30">
      <c r="A903" s="8" t="s">
        <v>145</v>
      </c>
      <c r="B903" s="19">
        <v>44138</v>
      </c>
      <c r="C903" s="8" t="s">
        <v>179</v>
      </c>
      <c r="D903" s="10">
        <v>2020</v>
      </c>
      <c r="E903" s="8">
        <v>25821</v>
      </c>
      <c r="F903" s="8">
        <v>1354</v>
      </c>
      <c r="G903" s="8">
        <v>21434</v>
      </c>
      <c r="H903" s="8">
        <v>27237</v>
      </c>
      <c r="I903" s="8">
        <v>21833</v>
      </c>
      <c r="J903" s="8">
        <v>21434</v>
      </c>
      <c r="K903" s="8">
        <v>110</v>
      </c>
      <c r="L903" s="8">
        <v>0</v>
      </c>
      <c r="M903" s="8">
        <v>289</v>
      </c>
      <c r="N903" s="8">
        <v>16</v>
      </c>
      <c r="O903" s="8">
        <v>244</v>
      </c>
      <c r="P903" s="8">
        <v>12</v>
      </c>
      <c r="Q903" s="45">
        <f t="shared" si="29"/>
        <v>5.496267118581963E-4</v>
      </c>
      <c r="R903" s="45">
        <f>Table1[[#This Row],[Ballots Rejected - Late Postmark]]/Table1[[#This Row],[Ballots Rejected]]</f>
        <v>4.1522491349480967E-2</v>
      </c>
      <c r="S903" s="8">
        <v>0</v>
      </c>
      <c r="T903" s="8">
        <v>17</v>
      </c>
      <c r="U903" s="8">
        <v>21745</v>
      </c>
      <c r="V903" s="8">
        <v>21346</v>
      </c>
      <c r="W903" s="8">
        <v>289</v>
      </c>
      <c r="X903" s="8">
        <v>26876</v>
      </c>
      <c r="Y903">
        <v>11965</v>
      </c>
      <c r="Z903">
        <v>9867</v>
      </c>
      <c r="AA903" s="8">
        <v>1</v>
      </c>
      <c r="AB903" s="54">
        <f>Table1[[#This Row],[ Received by dropbox]]/Table1[[#This Row],[Ballots Returned]]</f>
        <v>0.54802363394860987</v>
      </c>
      <c r="AC903" s="54">
        <f>Table1[[#This Row],[Received by mail]]/Table1[[#This Row],[Ballots Returned]]</f>
        <v>0.45193056382540192</v>
      </c>
      <c r="AD903" s="54">
        <f>Table1[[#This Row],[ Received by Email or Fax]]/Table1[[#This Row],[Ballots Returned]]</f>
        <v>4.5802225988183028E-5</v>
      </c>
    </row>
    <row r="904" spans="1:30">
      <c r="A904" s="8" t="s">
        <v>147</v>
      </c>
      <c r="B904" s="19">
        <v>44138</v>
      </c>
      <c r="C904" s="8" t="s">
        <v>179</v>
      </c>
      <c r="D904" s="10">
        <v>2020</v>
      </c>
      <c r="E904" s="8">
        <v>16688</v>
      </c>
      <c r="F904" s="8">
        <v>1316</v>
      </c>
      <c r="G904" s="8">
        <v>14178</v>
      </c>
      <c r="H904" s="8">
        <v>17362</v>
      </c>
      <c r="I904" s="8">
        <v>14267</v>
      </c>
      <c r="J904" s="8">
        <v>14178</v>
      </c>
      <c r="K904" s="8">
        <v>0</v>
      </c>
      <c r="L904" s="8">
        <v>0</v>
      </c>
      <c r="M904" s="8">
        <v>89</v>
      </c>
      <c r="N904" s="8">
        <v>19</v>
      </c>
      <c r="O904" s="8">
        <v>65</v>
      </c>
      <c r="P904" s="8">
        <v>5</v>
      </c>
      <c r="Q904" s="45">
        <f t="shared" si="29"/>
        <v>3.5045910142286394E-4</v>
      </c>
      <c r="R904" s="45">
        <f>Table1[[#This Row],[Ballots Rejected - Late Postmark]]/Table1[[#This Row],[Ballots Rejected]]</f>
        <v>5.6179775280898875E-2</v>
      </c>
      <c r="S904" s="8">
        <v>0</v>
      </c>
      <c r="T904" s="8">
        <v>0</v>
      </c>
      <c r="U904" s="8">
        <v>14177</v>
      </c>
      <c r="V904" s="8">
        <v>14091</v>
      </c>
      <c r="W904" s="8">
        <v>86</v>
      </c>
      <c r="X904" s="8">
        <v>17129</v>
      </c>
      <c r="Y904">
        <v>9248</v>
      </c>
      <c r="Z904">
        <v>4984</v>
      </c>
      <c r="AA904" s="8">
        <v>35</v>
      </c>
      <c r="AB904" s="54">
        <f>Table1[[#This Row],[ Received by dropbox]]/Table1[[#This Row],[Ballots Returned]]</f>
        <v>0.64820915399172918</v>
      </c>
      <c r="AC904" s="54">
        <f>Table1[[#This Row],[Received by mail]]/Table1[[#This Row],[Ballots Returned]]</f>
        <v>0.34933763229831077</v>
      </c>
      <c r="AD904" s="54">
        <f>Table1[[#This Row],[ Received by Email or Fax]]/Table1[[#This Row],[Ballots Returned]]</f>
        <v>2.4532137099600479E-3</v>
      </c>
    </row>
    <row r="905" spans="1:30">
      <c r="A905" s="8" t="s">
        <v>149</v>
      </c>
      <c r="B905" s="19">
        <v>44138</v>
      </c>
      <c r="C905" s="8" t="s">
        <v>179</v>
      </c>
      <c r="D905" s="10">
        <v>2020</v>
      </c>
      <c r="E905" s="8">
        <v>10329</v>
      </c>
      <c r="F905" s="8">
        <v>1754</v>
      </c>
      <c r="G905" s="8">
        <v>8622</v>
      </c>
      <c r="H905" s="8">
        <v>10704</v>
      </c>
      <c r="I905" s="8">
        <v>8697</v>
      </c>
      <c r="J905" s="8">
        <v>8622</v>
      </c>
      <c r="K905" s="8">
        <v>52</v>
      </c>
      <c r="L905" s="8">
        <v>0</v>
      </c>
      <c r="M905" s="8">
        <v>23</v>
      </c>
      <c r="N905" s="8">
        <v>9</v>
      </c>
      <c r="O905" s="8">
        <v>8</v>
      </c>
      <c r="P905" s="8">
        <v>5</v>
      </c>
      <c r="Q905" s="45">
        <f t="shared" si="29"/>
        <v>5.7491088881223408E-4</v>
      </c>
      <c r="R905" s="45">
        <f>Table1[[#This Row],[Ballots Rejected - Late Postmark]]/Table1[[#This Row],[Ballots Rejected]]</f>
        <v>0.21739130434782608</v>
      </c>
      <c r="S905" s="8">
        <v>0</v>
      </c>
      <c r="T905" s="8">
        <v>1</v>
      </c>
      <c r="U905" s="8">
        <v>8624</v>
      </c>
      <c r="V905" s="8">
        <v>8549</v>
      </c>
      <c r="W905" s="8">
        <v>23</v>
      </c>
      <c r="X905" s="8">
        <v>10559</v>
      </c>
      <c r="Y905">
        <v>4920</v>
      </c>
      <c r="Z905">
        <v>3758</v>
      </c>
      <c r="AA905" s="8">
        <v>19</v>
      </c>
      <c r="AB905" s="54">
        <f>Table1[[#This Row],[ Received by dropbox]]/Table1[[#This Row],[Ballots Returned]]</f>
        <v>0.56571231459123839</v>
      </c>
      <c r="AC905" s="54">
        <f>Table1[[#This Row],[Received by mail]]/Table1[[#This Row],[Ballots Returned]]</f>
        <v>0.43210302403127515</v>
      </c>
      <c r="AD905" s="54">
        <f>Table1[[#This Row],[ Received by Email or Fax]]/Table1[[#This Row],[Ballots Returned]]</f>
        <v>2.1846613774864896E-3</v>
      </c>
    </row>
    <row r="906" spans="1:30">
      <c r="A906" s="8" t="s">
        <v>151</v>
      </c>
      <c r="B906" s="19">
        <v>44138</v>
      </c>
      <c r="C906" s="8" t="s">
        <v>179</v>
      </c>
      <c r="D906" s="10">
        <v>2020</v>
      </c>
      <c r="E906" s="8">
        <v>567803</v>
      </c>
      <c r="F906" s="8">
        <v>49623</v>
      </c>
      <c r="G906" s="8">
        <v>467071</v>
      </c>
      <c r="H906" s="8">
        <v>600737</v>
      </c>
      <c r="I906" s="8">
        <v>474870</v>
      </c>
      <c r="J906" s="8">
        <v>467072</v>
      </c>
      <c r="K906" s="8">
        <v>4484</v>
      </c>
      <c r="L906" s="8">
        <v>0</v>
      </c>
      <c r="M906" s="8">
        <v>3314</v>
      </c>
      <c r="N906" s="8">
        <v>264</v>
      </c>
      <c r="O906" s="8">
        <v>2588</v>
      </c>
      <c r="P906" s="8">
        <v>337</v>
      </c>
      <c r="Q906" s="45">
        <f t="shared" si="29"/>
        <v>7.0966790911196744E-4</v>
      </c>
      <c r="R906" s="45">
        <f>Table1[[#This Row],[Ballots Rejected - Late Postmark]]/Table1[[#This Row],[Ballots Rejected]]</f>
        <v>0.10168980084490042</v>
      </c>
      <c r="S906" s="8">
        <v>0</v>
      </c>
      <c r="T906" s="8">
        <v>125</v>
      </c>
      <c r="U906" s="8">
        <v>462549</v>
      </c>
      <c r="V906" s="8">
        <v>454859</v>
      </c>
      <c r="W906" s="8">
        <v>3206</v>
      </c>
      <c r="X906" s="8">
        <v>575416</v>
      </c>
      <c r="Y906">
        <v>355509</v>
      </c>
      <c r="Z906">
        <v>115404</v>
      </c>
      <c r="AA906" s="8">
        <v>3957</v>
      </c>
      <c r="AB906" s="54">
        <f>Table1[[#This Row],[ Received by dropbox]]/Table1[[#This Row],[Ballots Returned]]</f>
        <v>0.74864489228630993</v>
      </c>
      <c r="AC906" s="54">
        <f>Table1[[#This Row],[Received by mail]]/Table1[[#This Row],[Ballots Returned]]</f>
        <v>0.24302230084022997</v>
      </c>
      <c r="AD906" s="54">
        <f>Table1[[#This Row],[ Received by Email or Fax]]/Table1[[#This Row],[Ballots Returned]]</f>
        <v>8.3328068734601045E-3</v>
      </c>
    </row>
    <row r="907" spans="1:30">
      <c r="A907" s="8" t="s">
        <v>153</v>
      </c>
      <c r="B907" s="19">
        <v>44138</v>
      </c>
      <c r="C907" s="8" t="s">
        <v>179</v>
      </c>
      <c r="D907" s="10">
        <v>2020</v>
      </c>
      <c r="E907" s="8">
        <v>14642</v>
      </c>
      <c r="F907" s="8">
        <v>745</v>
      </c>
      <c r="G907" s="8">
        <v>13289</v>
      </c>
      <c r="H907" s="8">
        <v>15476</v>
      </c>
      <c r="I907" s="8">
        <v>13326</v>
      </c>
      <c r="J907" s="8">
        <v>13289</v>
      </c>
      <c r="K907" s="8">
        <v>0</v>
      </c>
      <c r="L907" s="8">
        <v>0</v>
      </c>
      <c r="M907" s="8">
        <v>37</v>
      </c>
      <c r="N907" s="8">
        <v>5</v>
      </c>
      <c r="O907" s="8">
        <v>27</v>
      </c>
      <c r="P907" s="8">
        <v>4</v>
      </c>
      <c r="Q907" s="45">
        <f t="shared" si="29"/>
        <v>3.0016509079993996E-4</v>
      </c>
      <c r="R907" s="45">
        <f>Table1[[#This Row],[Ballots Rejected - Late Postmark]]/Table1[[#This Row],[Ballots Rejected]]</f>
        <v>0.10810810810810811</v>
      </c>
      <c r="S907" s="8">
        <v>0</v>
      </c>
      <c r="T907" s="8">
        <v>1</v>
      </c>
      <c r="U907" s="8">
        <v>13021</v>
      </c>
      <c r="V907" s="8">
        <v>12985</v>
      </c>
      <c r="W907" s="8">
        <v>36</v>
      </c>
      <c r="X907" s="8">
        <v>15108</v>
      </c>
      <c r="Y907">
        <v>9705</v>
      </c>
      <c r="Z907">
        <v>3348</v>
      </c>
      <c r="AA907" s="8">
        <v>273</v>
      </c>
      <c r="AB907" s="54">
        <f>Table1[[#This Row],[ Received by dropbox]]/Table1[[#This Row],[Ballots Returned]]</f>
        <v>0.72827555155335433</v>
      </c>
      <c r="AC907" s="54">
        <f>Table1[[#This Row],[Received by mail]]/Table1[[#This Row],[Ballots Returned]]</f>
        <v>0.25123818099954975</v>
      </c>
      <c r="AD907" s="54">
        <f>Table1[[#This Row],[ Received by Email or Fax]]/Table1[[#This Row],[Ballots Returned]]</f>
        <v>2.0486267447095904E-2</v>
      </c>
    </row>
    <row r="908" spans="1:30">
      <c r="A908" s="8" t="s">
        <v>155</v>
      </c>
      <c r="B908" s="19">
        <v>44138</v>
      </c>
      <c r="C908" s="8" t="s">
        <v>179</v>
      </c>
      <c r="D908" s="10">
        <v>2020</v>
      </c>
      <c r="E908" s="8">
        <v>85682</v>
      </c>
      <c r="F908" s="8">
        <v>3886</v>
      </c>
      <c r="G908" s="8">
        <v>74038</v>
      </c>
      <c r="H908" s="8">
        <v>90590</v>
      </c>
      <c r="I908" s="8">
        <v>74551</v>
      </c>
      <c r="J908" s="8">
        <v>74039</v>
      </c>
      <c r="K908" s="8">
        <v>0</v>
      </c>
      <c r="L908" s="8">
        <v>0</v>
      </c>
      <c r="M908" s="8">
        <v>512</v>
      </c>
      <c r="N908" s="8">
        <v>140</v>
      </c>
      <c r="O908" s="8">
        <v>328</v>
      </c>
      <c r="P908" s="8">
        <v>39</v>
      </c>
      <c r="Q908" s="45">
        <f t="shared" ref="Q908:Q939" si="30">P908/I908</f>
        <v>5.2313181580394635E-4</v>
      </c>
      <c r="R908" s="45">
        <f>Table1[[#This Row],[Ballots Rejected - Late Postmark]]/Table1[[#This Row],[Ballots Rejected]]</f>
        <v>7.6171875E-2</v>
      </c>
      <c r="S908" s="8">
        <v>0</v>
      </c>
      <c r="T908" s="8">
        <v>5</v>
      </c>
      <c r="U908" s="8">
        <v>73878</v>
      </c>
      <c r="V908" s="8">
        <v>73371</v>
      </c>
      <c r="W908" s="8">
        <v>507</v>
      </c>
      <c r="X908" s="8">
        <v>88760</v>
      </c>
      <c r="Y908">
        <v>60749</v>
      </c>
      <c r="Z908">
        <v>13370</v>
      </c>
      <c r="AA908" s="8">
        <v>432</v>
      </c>
      <c r="AB908" s="54">
        <f>Table1[[#This Row],[ Received by dropbox]]/Table1[[#This Row],[Ballots Returned]]</f>
        <v>0.81486499175061367</v>
      </c>
      <c r="AC908" s="54">
        <f>Table1[[#This Row],[Received by mail]]/Table1[[#This Row],[Ballots Returned]]</f>
        <v>0.17934031736663492</v>
      </c>
      <c r="AD908" s="54">
        <f>Table1[[#This Row],[ Received by Email or Fax]]/Table1[[#This Row],[Ballots Returned]]</f>
        <v>5.7946908827514049E-3</v>
      </c>
    </row>
    <row r="909" spans="1:30">
      <c r="A909" s="8" t="s">
        <v>157</v>
      </c>
      <c r="B909" s="19">
        <v>44138</v>
      </c>
      <c r="C909" s="8" t="s">
        <v>179</v>
      </c>
      <c r="D909" s="10">
        <v>2020</v>
      </c>
      <c r="E909" s="8">
        <v>8970</v>
      </c>
      <c r="F909" s="8">
        <v>289</v>
      </c>
      <c r="G909" s="8">
        <v>7370</v>
      </c>
      <c r="H909" s="8">
        <v>9398</v>
      </c>
      <c r="I909" s="8">
        <v>7463</v>
      </c>
      <c r="J909" s="8">
        <v>7370</v>
      </c>
      <c r="K909" s="8">
        <v>51</v>
      </c>
      <c r="L909" s="8">
        <v>5</v>
      </c>
      <c r="M909" s="8">
        <v>42</v>
      </c>
      <c r="N909" s="8">
        <v>7</v>
      </c>
      <c r="O909" s="8">
        <v>17</v>
      </c>
      <c r="P909" s="8">
        <v>0</v>
      </c>
      <c r="Q909" s="45">
        <f t="shared" si="30"/>
        <v>0</v>
      </c>
      <c r="R909" s="45">
        <f>Table1[[#This Row],[Ballots Rejected - Late Postmark]]/Table1[[#This Row],[Ballots Rejected]]</f>
        <v>0</v>
      </c>
      <c r="S909" s="8">
        <v>0</v>
      </c>
      <c r="T909" s="8">
        <v>18</v>
      </c>
      <c r="U909" s="8">
        <v>7417</v>
      </c>
      <c r="V909" s="8">
        <v>7325</v>
      </c>
      <c r="W909" s="8">
        <v>41</v>
      </c>
      <c r="X909" s="8">
        <v>9302</v>
      </c>
      <c r="Y909">
        <v>5631</v>
      </c>
      <c r="Z909">
        <v>1790</v>
      </c>
      <c r="AA909" s="8">
        <v>42</v>
      </c>
      <c r="AB909" s="54">
        <f>Table1[[#This Row],[ Received by dropbox]]/Table1[[#This Row],[Ballots Returned]]</f>
        <v>0.75452231006297732</v>
      </c>
      <c r="AC909" s="54">
        <f>Table1[[#This Row],[Received by mail]]/Table1[[#This Row],[Ballots Returned]]</f>
        <v>0.23984992630309526</v>
      </c>
      <c r="AD909" s="54">
        <f>Table1[[#This Row],[ Received by Email or Fax]]/Table1[[#This Row],[Ballots Returned]]</f>
        <v>5.627763633927375E-3</v>
      </c>
    </row>
    <row r="910" spans="1:30">
      <c r="A910" s="8" t="s">
        <v>159</v>
      </c>
      <c r="B910" s="19">
        <v>44138</v>
      </c>
      <c r="C910" s="8" t="s">
        <v>179</v>
      </c>
      <c r="D910" s="10">
        <v>2020</v>
      </c>
      <c r="E910" s="8">
        <v>518878</v>
      </c>
      <c r="F910" s="8">
        <v>39869</v>
      </c>
      <c r="G910" s="8">
        <v>441919</v>
      </c>
      <c r="H910" s="8">
        <v>554367</v>
      </c>
      <c r="I910" s="8">
        <v>446612</v>
      </c>
      <c r="J910" s="8">
        <v>441921</v>
      </c>
      <c r="K910" s="8">
        <v>0</v>
      </c>
      <c r="L910" s="8">
        <v>0</v>
      </c>
      <c r="M910" s="8">
        <v>4691</v>
      </c>
      <c r="N910" s="8">
        <v>160</v>
      </c>
      <c r="O910" s="8">
        <v>4085</v>
      </c>
      <c r="P910" s="8">
        <v>287</v>
      </c>
      <c r="Q910" s="45">
        <f t="shared" si="30"/>
        <v>6.4261596195355254E-4</v>
      </c>
      <c r="R910" s="45">
        <f>Table1[[#This Row],[Ballots Rejected - Late Postmark]]/Table1[[#This Row],[Ballots Rejected]]</f>
        <v>6.1180984864634406E-2</v>
      </c>
      <c r="S910" s="8">
        <v>1</v>
      </c>
      <c r="T910" s="8">
        <v>158</v>
      </c>
      <c r="U910" s="8">
        <v>441163</v>
      </c>
      <c r="V910" s="8">
        <v>436550</v>
      </c>
      <c r="W910" s="8">
        <v>4613</v>
      </c>
      <c r="X910" s="8">
        <v>542340</v>
      </c>
      <c r="Y910">
        <v>335662</v>
      </c>
      <c r="Z910">
        <v>108668</v>
      </c>
      <c r="AA910" s="8">
        <v>2282</v>
      </c>
      <c r="AB910" s="54">
        <f>Table1[[#This Row],[ Received by dropbox]]/Table1[[#This Row],[Ballots Returned]]</f>
        <v>0.7515740732447852</v>
      </c>
      <c r="AC910" s="54">
        <f>Table1[[#This Row],[Received by mail]]/Table1[[#This Row],[Ballots Returned]]</f>
        <v>0.2433163461796817</v>
      </c>
      <c r="AD910" s="54">
        <f>Table1[[#This Row],[ Received by Email or Fax]]/Table1[[#This Row],[Ballots Returned]]</f>
        <v>5.1095805755331253E-3</v>
      </c>
    </row>
    <row r="911" spans="1:30">
      <c r="A911" s="8" t="s">
        <v>161</v>
      </c>
      <c r="B911" s="19">
        <v>44138</v>
      </c>
      <c r="C911" s="8" t="s">
        <v>179</v>
      </c>
      <c r="D911" s="10">
        <v>2020</v>
      </c>
      <c r="E911" s="8">
        <v>363137</v>
      </c>
      <c r="F911" s="8">
        <v>22328</v>
      </c>
      <c r="G911" s="8">
        <v>297105</v>
      </c>
      <c r="H911" s="8">
        <v>382560</v>
      </c>
      <c r="I911" s="8">
        <v>298714</v>
      </c>
      <c r="J911" s="8">
        <v>297104</v>
      </c>
      <c r="K911" s="8">
        <v>0</v>
      </c>
      <c r="L911" s="8">
        <v>0</v>
      </c>
      <c r="M911" s="8">
        <v>1610</v>
      </c>
      <c r="N911" s="8">
        <v>217</v>
      </c>
      <c r="O911" s="8">
        <v>1128</v>
      </c>
      <c r="P911" s="8">
        <v>224</v>
      </c>
      <c r="Q911" s="45">
        <f t="shared" si="30"/>
        <v>7.4988115722731438E-4</v>
      </c>
      <c r="R911" s="45">
        <f>Table1[[#This Row],[Ballots Rejected - Late Postmark]]/Table1[[#This Row],[Ballots Rejected]]</f>
        <v>0.1391304347826087</v>
      </c>
      <c r="S911" s="8">
        <v>0</v>
      </c>
      <c r="T911" s="8">
        <v>41</v>
      </c>
      <c r="U911" s="8">
        <v>294668</v>
      </c>
      <c r="V911" s="8">
        <v>293073</v>
      </c>
      <c r="W911" s="8">
        <v>1595</v>
      </c>
      <c r="X911" s="8">
        <v>374119</v>
      </c>
      <c r="Y911">
        <v>186432</v>
      </c>
      <c r="Z911">
        <v>111245</v>
      </c>
      <c r="AA911" s="8">
        <v>1037</v>
      </c>
      <c r="AB911" s="54">
        <f>Table1[[#This Row],[ Received by dropbox]]/Table1[[#This Row],[Ballots Returned]]</f>
        <v>0.62411537457233335</v>
      </c>
      <c r="AC911" s="54">
        <f>Table1[[#This Row],[Received by mail]]/Table1[[#This Row],[Ballots Returned]]</f>
        <v>0.37241307739175267</v>
      </c>
      <c r="AD911" s="54">
        <f>Table1[[#This Row],[ Received by Email or Fax]]/Table1[[#This Row],[Ballots Returned]]</f>
        <v>3.4715480359139511E-3</v>
      </c>
    </row>
    <row r="912" spans="1:30">
      <c r="A912" s="8" t="s">
        <v>163</v>
      </c>
      <c r="B912" s="19">
        <v>44138</v>
      </c>
      <c r="C912" s="8" t="s">
        <v>179</v>
      </c>
      <c r="D912" s="10">
        <v>2020</v>
      </c>
      <c r="E912" s="8">
        <v>34104</v>
      </c>
      <c r="F912" s="8">
        <v>2125</v>
      </c>
      <c r="G912" s="8">
        <v>28651</v>
      </c>
      <c r="H912" s="8">
        <v>35599</v>
      </c>
      <c r="I912" s="8">
        <v>28789</v>
      </c>
      <c r="J912" s="8">
        <v>28655</v>
      </c>
      <c r="K912" s="8">
        <v>30</v>
      </c>
      <c r="L912" s="8">
        <v>30</v>
      </c>
      <c r="M912" s="8">
        <v>104</v>
      </c>
      <c r="N912" s="8">
        <v>21</v>
      </c>
      <c r="O912" s="8">
        <v>53</v>
      </c>
      <c r="P912" s="8">
        <v>19</v>
      </c>
      <c r="Q912" s="45">
        <f t="shared" si="30"/>
        <v>6.5997429573795552E-4</v>
      </c>
      <c r="R912" s="45">
        <f>Table1[[#This Row],[Ballots Rejected - Late Postmark]]/Table1[[#This Row],[Ballots Rejected]]</f>
        <v>0.18269230769230768</v>
      </c>
      <c r="S912" s="8">
        <v>0</v>
      </c>
      <c r="T912" s="8">
        <v>11</v>
      </c>
      <c r="U912" s="8">
        <v>28560</v>
      </c>
      <c r="V912" s="8">
        <v>28429</v>
      </c>
      <c r="W912" s="8">
        <v>101</v>
      </c>
      <c r="X912" s="8">
        <v>35099</v>
      </c>
      <c r="Y912">
        <v>11046</v>
      </c>
      <c r="Z912">
        <v>17669</v>
      </c>
      <c r="AA912" s="8">
        <v>74</v>
      </c>
      <c r="AB912" s="54">
        <f>Table1[[#This Row],[ Received by dropbox]]/Table1[[#This Row],[Ballots Returned]]</f>
        <v>0.38368821424849769</v>
      </c>
      <c r="AC912" s="54">
        <f>Table1[[#This Row],[Received by mail]]/Table1[[#This Row],[Ballots Returned]]</f>
        <v>0.61374135954704923</v>
      </c>
      <c r="AD912" s="54">
        <f>Table1[[#This Row],[ Received by Email or Fax]]/Table1[[#This Row],[Ballots Returned]]</f>
        <v>2.5704262044530897E-3</v>
      </c>
    </row>
    <row r="913" spans="1:30">
      <c r="A913" s="8" t="s">
        <v>166</v>
      </c>
      <c r="B913" s="19">
        <v>44138</v>
      </c>
      <c r="C913" s="8" t="s">
        <v>179</v>
      </c>
      <c r="D913" s="10">
        <v>2020</v>
      </c>
      <c r="E913" s="8">
        <v>201865</v>
      </c>
      <c r="F913" s="8">
        <v>16104</v>
      </c>
      <c r="G913" s="8">
        <v>169231</v>
      </c>
      <c r="H913" s="8">
        <v>213960</v>
      </c>
      <c r="I913" s="8">
        <v>170162</v>
      </c>
      <c r="J913" s="8">
        <v>169231</v>
      </c>
      <c r="K913" s="8">
        <v>0</v>
      </c>
      <c r="L913" s="8">
        <v>0</v>
      </c>
      <c r="M913" s="8">
        <v>931</v>
      </c>
      <c r="N913" s="8">
        <v>143</v>
      </c>
      <c r="O913" s="8">
        <v>680</v>
      </c>
      <c r="P913" s="8">
        <v>61</v>
      </c>
      <c r="Q913" s="45">
        <f t="shared" si="30"/>
        <v>3.5848191723181439E-4</v>
      </c>
      <c r="R913" s="45">
        <f>Table1[[#This Row],[Ballots Rejected - Late Postmark]]/Table1[[#This Row],[Ballots Rejected]]</f>
        <v>6.5520945220193347E-2</v>
      </c>
      <c r="S913" s="8">
        <v>0</v>
      </c>
      <c r="T913" s="8">
        <v>47</v>
      </c>
      <c r="U913" s="8">
        <v>163777</v>
      </c>
      <c r="V913" s="8">
        <v>162916</v>
      </c>
      <c r="W913" s="8">
        <v>861</v>
      </c>
      <c r="X913" s="8">
        <v>202878</v>
      </c>
      <c r="Y913">
        <v>137577</v>
      </c>
      <c r="Z913">
        <v>31830</v>
      </c>
      <c r="AA913" s="8">
        <v>755</v>
      </c>
      <c r="AB913" s="54">
        <f>Table1[[#This Row],[ Received by dropbox]]/Table1[[#This Row],[Ballots Returned]]</f>
        <v>0.8085060119180546</v>
      </c>
      <c r="AC913" s="54">
        <f>Table1[[#This Row],[Received by mail]]/Table1[[#This Row],[Ballots Returned]]</f>
        <v>0.18705703976210905</v>
      </c>
      <c r="AD913" s="54">
        <f>Table1[[#This Row],[ Received by Email or Fax]]/Table1[[#This Row],[Ballots Returned]]</f>
        <v>4.4369483198363913E-3</v>
      </c>
    </row>
    <row r="914" spans="1:30">
      <c r="A914" s="8" t="s">
        <v>168</v>
      </c>
      <c r="B914" s="19">
        <v>44138</v>
      </c>
      <c r="C914" s="8" t="s">
        <v>179</v>
      </c>
      <c r="D914" s="10">
        <v>2020</v>
      </c>
      <c r="E914" s="8">
        <v>3480</v>
      </c>
      <c r="F914" s="8">
        <v>337</v>
      </c>
      <c r="G914" s="8">
        <v>3018</v>
      </c>
      <c r="H914" s="8">
        <v>3571</v>
      </c>
      <c r="I914" s="8">
        <v>3052</v>
      </c>
      <c r="J914" s="8">
        <v>3018</v>
      </c>
      <c r="K914" s="8">
        <v>1</v>
      </c>
      <c r="L914" s="8">
        <v>0</v>
      </c>
      <c r="M914" s="8">
        <v>33</v>
      </c>
      <c r="N914" s="8">
        <v>1</v>
      </c>
      <c r="O914" s="8">
        <v>29</v>
      </c>
      <c r="P914" s="8">
        <v>3</v>
      </c>
      <c r="Q914" s="45">
        <f t="shared" si="30"/>
        <v>9.8296199213630396E-4</v>
      </c>
      <c r="R914" s="45">
        <f>Table1[[#This Row],[Ballots Rejected - Late Postmark]]/Table1[[#This Row],[Ballots Rejected]]</f>
        <v>9.0909090909090912E-2</v>
      </c>
      <c r="S914" s="8">
        <v>0</v>
      </c>
      <c r="T914" s="8">
        <v>0</v>
      </c>
      <c r="U914" s="8">
        <v>3037</v>
      </c>
      <c r="V914" s="8">
        <v>3003</v>
      </c>
      <c r="W914" s="8">
        <v>33</v>
      </c>
      <c r="X914" s="8">
        <v>3536</v>
      </c>
      <c r="Y914">
        <v>2431</v>
      </c>
      <c r="Z914">
        <v>612</v>
      </c>
      <c r="AA914" s="8">
        <v>9</v>
      </c>
      <c r="AB914" s="54">
        <f>Table1[[#This Row],[ Received by dropbox]]/Table1[[#This Row],[Ballots Returned]]</f>
        <v>0.79652686762778502</v>
      </c>
      <c r="AC914" s="54">
        <f>Table1[[#This Row],[Received by mail]]/Table1[[#This Row],[Ballots Returned]]</f>
        <v>0.20052424639580602</v>
      </c>
      <c r="AD914" s="54">
        <f>Table1[[#This Row],[ Received by Email or Fax]]/Table1[[#This Row],[Ballots Returned]]</f>
        <v>2.9488859764089121E-3</v>
      </c>
    </row>
    <row r="915" spans="1:30">
      <c r="A915" s="8" t="s">
        <v>170</v>
      </c>
      <c r="B915" s="19">
        <v>44138</v>
      </c>
      <c r="C915" s="8" t="s">
        <v>179</v>
      </c>
      <c r="D915" s="10">
        <v>2020</v>
      </c>
      <c r="E915" s="8">
        <v>37239</v>
      </c>
      <c r="F915" s="8">
        <v>3379</v>
      </c>
      <c r="G915" s="8">
        <v>31543</v>
      </c>
      <c r="H915" s="8">
        <v>38983</v>
      </c>
      <c r="I915" s="8">
        <v>31891</v>
      </c>
      <c r="J915" s="8">
        <v>31543</v>
      </c>
      <c r="K915" s="8">
        <v>224</v>
      </c>
      <c r="L915" s="8">
        <v>26</v>
      </c>
      <c r="M915" s="8">
        <v>124</v>
      </c>
      <c r="N915" s="8">
        <v>57</v>
      </c>
      <c r="O915" s="8">
        <v>41</v>
      </c>
      <c r="P915" s="8">
        <v>11</v>
      </c>
      <c r="Q915" s="45">
        <f t="shared" si="30"/>
        <v>3.4492490044213099E-4</v>
      </c>
      <c r="R915" s="45">
        <f>Table1[[#This Row],[Ballots Rejected - Late Postmark]]/Table1[[#This Row],[Ballots Rejected]]</f>
        <v>8.8709677419354843E-2</v>
      </c>
      <c r="S915" s="8">
        <v>0</v>
      </c>
      <c r="T915" s="8">
        <v>15</v>
      </c>
      <c r="U915" s="8">
        <v>31626</v>
      </c>
      <c r="V915" s="8">
        <v>31279</v>
      </c>
      <c r="W915" s="8">
        <v>123</v>
      </c>
      <c r="X915" s="8">
        <v>38462</v>
      </c>
      <c r="Y915">
        <v>25076</v>
      </c>
      <c r="Z915">
        <v>6764</v>
      </c>
      <c r="AA915" s="8">
        <v>51</v>
      </c>
      <c r="AB915" s="54">
        <f>Table1[[#This Row],[ Received by dropbox]]/Table1[[#This Row],[Ballots Returned]]</f>
        <v>0.78630334577153427</v>
      </c>
      <c r="AC915" s="54">
        <f>Table1[[#This Row],[Received by mail]]/Table1[[#This Row],[Ballots Returned]]</f>
        <v>0.21209745696277946</v>
      </c>
      <c r="AD915" s="54">
        <f>Table1[[#This Row],[ Received by Email or Fax]]/Table1[[#This Row],[Ballots Returned]]</f>
        <v>1.5991972656862437E-3</v>
      </c>
    </row>
    <row r="916" spans="1:30">
      <c r="A916" s="8" t="s">
        <v>172</v>
      </c>
      <c r="B916" s="19">
        <v>44138</v>
      </c>
      <c r="C916" s="8" t="s">
        <v>179</v>
      </c>
      <c r="D916" s="10">
        <v>2020</v>
      </c>
      <c r="E916" s="8">
        <v>158780</v>
      </c>
      <c r="F916" s="8">
        <v>10747</v>
      </c>
      <c r="G916" s="8">
        <v>139627</v>
      </c>
      <c r="H916" s="8">
        <v>169651</v>
      </c>
      <c r="I916" s="8">
        <v>140352</v>
      </c>
      <c r="J916" s="8">
        <v>139628</v>
      </c>
      <c r="K916" s="8">
        <v>0</v>
      </c>
      <c r="L916" s="8">
        <v>0</v>
      </c>
      <c r="M916" s="8">
        <v>724</v>
      </c>
      <c r="N916" s="8">
        <v>173</v>
      </c>
      <c r="O916" s="8">
        <v>463</v>
      </c>
      <c r="P916" s="8">
        <v>66</v>
      </c>
      <c r="Q916" s="45">
        <f t="shared" si="30"/>
        <v>4.7024623803009575E-4</v>
      </c>
      <c r="R916" s="45">
        <f>Table1[[#This Row],[Ballots Rejected - Late Postmark]]/Table1[[#This Row],[Ballots Rejected]]</f>
        <v>9.1160220994475141E-2</v>
      </c>
      <c r="S916" s="8">
        <v>0</v>
      </c>
      <c r="T916" s="8">
        <v>22</v>
      </c>
      <c r="U916" s="8">
        <v>137555</v>
      </c>
      <c r="V916" s="8">
        <v>136839</v>
      </c>
      <c r="W916" s="8">
        <v>716</v>
      </c>
      <c r="X916" s="8">
        <v>165864</v>
      </c>
      <c r="Y916">
        <v>112608</v>
      </c>
      <c r="Z916">
        <v>26233</v>
      </c>
      <c r="AA916" s="8">
        <v>1511</v>
      </c>
      <c r="AB916" s="54">
        <f>Table1[[#This Row],[ Received by dropbox]]/Table1[[#This Row],[Ballots Returned]]</f>
        <v>0.80232558139534882</v>
      </c>
      <c r="AC916" s="54">
        <f>Table1[[#This Row],[Received by mail]]/Table1[[#This Row],[Ballots Returned]]</f>
        <v>0.18690862973096214</v>
      </c>
      <c r="AD916" s="54">
        <f>Table1[[#This Row],[ Received by Email or Fax]]/Table1[[#This Row],[Ballots Returned]]</f>
        <v>1.076578887368901E-2</v>
      </c>
    </row>
    <row r="917" spans="1:30">
      <c r="A917" s="8" t="s">
        <v>174</v>
      </c>
      <c r="B917" s="19">
        <v>44138</v>
      </c>
      <c r="C917" s="8" t="s">
        <v>179</v>
      </c>
      <c r="D917" s="10">
        <v>2020</v>
      </c>
      <c r="E917" s="8">
        <v>24784</v>
      </c>
      <c r="F917" s="8">
        <v>3561</v>
      </c>
      <c r="G917" s="8">
        <v>21288</v>
      </c>
      <c r="H917" s="8">
        <v>26566</v>
      </c>
      <c r="I917" s="8">
        <v>21477</v>
      </c>
      <c r="J917" s="8">
        <v>21293</v>
      </c>
      <c r="K917" s="8">
        <v>18</v>
      </c>
      <c r="L917" s="8">
        <v>0</v>
      </c>
      <c r="M917" s="8">
        <v>166</v>
      </c>
      <c r="N917" s="8">
        <v>10</v>
      </c>
      <c r="O917" s="8">
        <v>139</v>
      </c>
      <c r="P917" s="8">
        <v>15</v>
      </c>
      <c r="Q917" s="45">
        <f t="shared" si="30"/>
        <v>6.9842156725799694E-4</v>
      </c>
      <c r="R917" s="45">
        <f>Table1[[#This Row],[Ballots Rejected - Late Postmark]]/Table1[[#This Row],[Ballots Rejected]]</f>
        <v>9.036144578313253E-2</v>
      </c>
      <c r="S917" s="8">
        <v>0</v>
      </c>
      <c r="T917" s="8">
        <v>2</v>
      </c>
      <c r="U917" s="8">
        <v>21335</v>
      </c>
      <c r="V917" s="8">
        <v>21152</v>
      </c>
      <c r="W917" s="8">
        <v>165</v>
      </c>
      <c r="X917" s="8">
        <v>26104</v>
      </c>
      <c r="Y917">
        <v>12126</v>
      </c>
      <c r="Z917">
        <v>9256</v>
      </c>
      <c r="AA917" s="8">
        <v>95</v>
      </c>
      <c r="AB917" s="54">
        <f>Table1[[#This Row],[ Received by dropbox]]/Table1[[#This Row],[Ballots Returned]]</f>
        <v>0.56460399497136471</v>
      </c>
      <c r="AC917" s="54">
        <f>Table1[[#This Row],[Received by mail]]/Table1[[#This Row],[Ballots Returned]]</f>
        <v>0.43097266843600129</v>
      </c>
      <c r="AD917" s="54">
        <f>Table1[[#This Row],[ Received by Email or Fax]]/Table1[[#This Row],[Ballots Returned]]</f>
        <v>4.4233365926339809E-3</v>
      </c>
    </row>
    <row r="918" spans="1:30">
      <c r="A918" s="8" t="s">
        <v>176</v>
      </c>
      <c r="B918" s="19">
        <v>44138</v>
      </c>
      <c r="C918" s="8" t="s">
        <v>179</v>
      </c>
      <c r="D918" s="10">
        <v>2020</v>
      </c>
      <c r="E918" s="8">
        <v>127692</v>
      </c>
      <c r="F918" s="8">
        <v>7673</v>
      </c>
      <c r="G918" s="8">
        <v>96985</v>
      </c>
      <c r="H918" s="8">
        <v>133504</v>
      </c>
      <c r="I918" s="8">
        <v>97386</v>
      </c>
      <c r="J918" s="8">
        <v>96985</v>
      </c>
      <c r="K918" s="8">
        <v>0</v>
      </c>
      <c r="L918" s="8">
        <v>0</v>
      </c>
      <c r="M918" s="8">
        <v>401</v>
      </c>
      <c r="N918" s="8">
        <v>168</v>
      </c>
      <c r="O918" s="8">
        <v>107</v>
      </c>
      <c r="P918" s="8">
        <v>113</v>
      </c>
      <c r="Q918" s="45">
        <f t="shared" si="30"/>
        <v>1.1603310537448915E-3</v>
      </c>
      <c r="R918" s="45">
        <f>Table1[[#This Row],[Ballots Rejected - Late Postmark]]/Table1[[#This Row],[Ballots Rejected]]</f>
        <v>0.28179551122194513</v>
      </c>
      <c r="S918" s="8">
        <v>0</v>
      </c>
      <c r="T918" s="8">
        <v>13</v>
      </c>
      <c r="U918" s="8">
        <v>96819</v>
      </c>
      <c r="V918" s="8">
        <v>96423</v>
      </c>
      <c r="W918" s="8">
        <v>396</v>
      </c>
      <c r="X918" s="8">
        <v>131814</v>
      </c>
      <c r="Y918">
        <v>51356</v>
      </c>
      <c r="Z918">
        <v>45735</v>
      </c>
      <c r="AA918" s="8">
        <v>295</v>
      </c>
      <c r="AB918" s="54">
        <f>Table1[[#This Row],[ Received by dropbox]]/Table1[[#This Row],[Ballots Returned]]</f>
        <v>0.52734479288604108</v>
      </c>
      <c r="AC918" s="54">
        <f>Table1[[#This Row],[Received by mail]]/Table1[[#This Row],[Ballots Returned]]</f>
        <v>0.46962602427453637</v>
      </c>
      <c r="AD918" s="54">
        <f>Table1[[#This Row],[ Received by Email or Fax]]/Table1[[#This Row],[Ballots Returned]]</f>
        <v>3.0291828394225042E-3</v>
      </c>
    </row>
    <row r="919" spans="1:30">
      <c r="A919" s="8" t="s">
        <v>178</v>
      </c>
      <c r="B919" s="19">
        <v>44138</v>
      </c>
      <c r="C919" s="8" t="s">
        <v>179</v>
      </c>
      <c r="D919" s="10">
        <v>2020</v>
      </c>
      <c r="E919" s="8">
        <v>4883863</v>
      </c>
      <c r="F919" s="8">
        <v>364705</v>
      </c>
      <c r="G919" s="8">
        <v>4116806</v>
      </c>
      <c r="H919" s="8">
        <v>5178851</v>
      </c>
      <c r="I919" s="8">
        <v>4158350</v>
      </c>
      <c r="J919" s="8">
        <v>4116870</v>
      </c>
      <c r="K919" s="8">
        <v>9146</v>
      </c>
      <c r="L919" s="8">
        <v>260</v>
      </c>
      <c r="M919" s="8">
        <v>32334</v>
      </c>
      <c r="N919" s="8">
        <v>4847</v>
      </c>
      <c r="O919" s="8">
        <v>23930</v>
      </c>
      <c r="P919" s="8">
        <v>2486</v>
      </c>
      <c r="Q919" s="45">
        <f t="shared" si="30"/>
        <v>5.9783327521733382E-4</v>
      </c>
      <c r="R919" s="45">
        <f>Table1[[#This Row],[Ballots Rejected - Late Postmark]]/Table1[[#This Row],[Ballots Rejected]]</f>
        <v>7.6885012680150924E-2</v>
      </c>
      <c r="S919" s="8">
        <v>3</v>
      </c>
      <c r="T919" s="8">
        <v>1068</v>
      </c>
      <c r="U919" s="48">
        <v>4087752</v>
      </c>
      <c r="V919" s="48">
        <v>4047107</v>
      </c>
      <c r="W919" s="48">
        <v>31518</v>
      </c>
      <c r="X919" s="48">
        <v>5042965</v>
      </c>
      <c r="Y919">
        <v>3038104</v>
      </c>
      <c r="Z919">
        <v>1088986</v>
      </c>
      <c r="AA919" s="21">
        <v>31260</v>
      </c>
      <c r="AB919" s="54">
        <f>Table1[[#This Row],[ Received by dropbox]]/Table1[[#This Row],[Ballots Returned]]</f>
        <v>0.73060324407517407</v>
      </c>
      <c r="AC919" s="54">
        <f>Table1[[#This Row],[Received by mail]]/Table1[[#This Row],[Ballots Returned]]</f>
        <v>0.26187935118496519</v>
      </c>
      <c r="AD919" s="54">
        <f>Table1[[#This Row],[ Received by Email or Fax]]/Table1[[#This Row],[Ballots Returned]]</f>
        <v>7.5174047398607622E-3</v>
      </c>
    </row>
    <row r="920" spans="1:30">
      <c r="A920" t="s">
        <v>98</v>
      </c>
      <c r="B920" s="20">
        <v>44047</v>
      </c>
      <c r="C920" s="8" t="s">
        <v>220</v>
      </c>
      <c r="D920" s="10">
        <v>2020</v>
      </c>
      <c r="E920" s="48">
        <v>7168</v>
      </c>
      <c r="F920" s="48">
        <v>533</v>
      </c>
      <c r="G920" s="48">
        <v>8655</v>
      </c>
      <c r="H920" s="48">
        <v>7297</v>
      </c>
      <c r="I920" s="48">
        <v>3663</v>
      </c>
      <c r="J920" s="48">
        <v>3591</v>
      </c>
      <c r="K920" s="48">
        <v>2</v>
      </c>
      <c r="L920" s="48">
        <v>2</v>
      </c>
      <c r="M920" s="48">
        <v>70</v>
      </c>
      <c r="N920" s="48">
        <v>8</v>
      </c>
      <c r="O920" s="48">
        <v>31</v>
      </c>
      <c r="P920" s="48">
        <v>29</v>
      </c>
      <c r="Q920" s="45">
        <f t="shared" si="30"/>
        <v>7.9170079170079177E-3</v>
      </c>
      <c r="R920" s="45">
        <f>Table1[[#This Row],[Ballots Rejected - Late Postmark]]/Table1[[#This Row],[Ballots Rejected]]</f>
        <v>0.41428571428571431</v>
      </c>
      <c r="S920" s="48">
        <v>0</v>
      </c>
      <c r="T920" s="48">
        <v>2</v>
      </c>
      <c r="U920" s="48">
        <v>3656</v>
      </c>
      <c r="V920" s="48">
        <v>3584</v>
      </c>
      <c r="W920" s="48">
        <v>70</v>
      </c>
      <c r="X920" s="48">
        <v>7248</v>
      </c>
      <c r="Y920">
        <v>2057</v>
      </c>
      <c r="Z920">
        <v>1603</v>
      </c>
      <c r="AA920" s="15">
        <v>3</v>
      </c>
      <c r="AB920" s="54">
        <f>Table1[[#This Row],[ Received by dropbox]]/Table1[[#This Row],[Ballots Returned]]</f>
        <v>0.56156156156156156</v>
      </c>
      <c r="AC920" s="54">
        <f>Table1[[#This Row],[Received by mail]]/Table1[[#This Row],[Ballots Returned]]</f>
        <v>0.43761943761943761</v>
      </c>
      <c r="AD920" s="54">
        <f>Table1[[#This Row],[ Received by Email or Fax]]/Table1[[#This Row],[Ballots Returned]]</f>
        <v>8.1900081900081905E-4</v>
      </c>
    </row>
    <row r="921" spans="1:30">
      <c r="A921" t="s">
        <v>101</v>
      </c>
      <c r="B921" s="20">
        <v>44047</v>
      </c>
      <c r="C921" s="8" t="s">
        <v>220</v>
      </c>
      <c r="D921" s="10">
        <v>2020</v>
      </c>
      <c r="E921" s="48">
        <v>14103</v>
      </c>
      <c r="F921" s="48">
        <v>3251</v>
      </c>
      <c r="G921" s="48">
        <v>12872</v>
      </c>
      <c r="H921" s="48">
        <v>14527</v>
      </c>
      <c r="I921" s="48">
        <v>7262</v>
      </c>
      <c r="J921" s="48">
        <v>7169</v>
      </c>
      <c r="K921" s="48">
        <v>0</v>
      </c>
      <c r="L921" s="48">
        <v>0</v>
      </c>
      <c r="M921" s="48">
        <v>93</v>
      </c>
      <c r="N921" s="48">
        <v>11</v>
      </c>
      <c r="O921" s="48">
        <v>27</v>
      </c>
      <c r="P921" s="48">
        <v>39</v>
      </c>
      <c r="Q921" s="45">
        <f t="shared" si="30"/>
        <v>5.3704213715229966E-3</v>
      </c>
      <c r="R921" s="45">
        <f>Table1[[#This Row],[Ballots Rejected - Late Postmark]]/Table1[[#This Row],[Ballots Rejected]]</f>
        <v>0.41935483870967744</v>
      </c>
      <c r="S921" s="48">
        <v>0</v>
      </c>
      <c r="T921" s="48">
        <v>16</v>
      </c>
      <c r="U921" s="48">
        <v>7249</v>
      </c>
      <c r="V921" s="48">
        <v>7156</v>
      </c>
      <c r="W921" s="48">
        <v>93</v>
      </c>
      <c r="X921" s="48">
        <v>14467</v>
      </c>
      <c r="Y921">
        <v>4022</v>
      </c>
      <c r="Z921">
        <v>3233</v>
      </c>
      <c r="AA921" s="15">
        <v>7</v>
      </c>
      <c r="AB921" s="54">
        <f>Table1[[#This Row],[ Received by dropbox]]/Table1[[#This Row],[Ballots Returned]]</f>
        <v>0.55384191682732031</v>
      </c>
      <c r="AC921" s="54">
        <f>Table1[[#This Row],[Received by mail]]/Table1[[#This Row],[Ballots Returned]]</f>
        <v>0.44519416138804735</v>
      </c>
      <c r="AD921" s="54">
        <f>Table1[[#This Row],[ Received by Email or Fax]]/Table1[[#This Row],[Ballots Returned]]</f>
        <v>9.639217846323327E-4</v>
      </c>
    </row>
    <row r="922" spans="1:30">
      <c r="A922" t="s">
        <v>103</v>
      </c>
      <c r="B922" s="20">
        <v>44047</v>
      </c>
      <c r="C922" s="8" t="s">
        <v>220</v>
      </c>
      <c r="D922" s="10">
        <v>2020</v>
      </c>
      <c r="E922" s="48">
        <v>117986</v>
      </c>
      <c r="F922" s="48">
        <v>10545</v>
      </c>
      <c r="G922" s="48">
        <v>109461</v>
      </c>
      <c r="H922" s="48">
        <v>121609</v>
      </c>
      <c r="I922" s="48">
        <v>64979</v>
      </c>
      <c r="J922" s="48">
        <v>63400</v>
      </c>
      <c r="K922" s="48">
        <v>94</v>
      </c>
      <c r="L922" s="48">
        <v>0</v>
      </c>
      <c r="M922" s="48">
        <v>1485</v>
      </c>
      <c r="N922" s="48">
        <v>255</v>
      </c>
      <c r="O922" s="48">
        <v>403</v>
      </c>
      <c r="P922" s="48">
        <v>802</v>
      </c>
      <c r="Q922" s="45">
        <f t="shared" si="30"/>
        <v>1.2342449098939657E-2</v>
      </c>
      <c r="R922" s="45">
        <f>Table1[[#This Row],[Ballots Rejected - Late Postmark]]/Table1[[#This Row],[Ballots Rejected]]</f>
        <v>0.54006734006734003</v>
      </c>
      <c r="S922" s="48">
        <v>0</v>
      </c>
      <c r="T922" s="48">
        <v>25</v>
      </c>
      <c r="U922" s="48">
        <v>64818</v>
      </c>
      <c r="V922" s="48">
        <v>63247</v>
      </c>
      <c r="W922" s="48">
        <v>1477</v>
      </c>
      <c r="X922" s="48">
        <v>120993</v>
      </c>
      <c r="Y922">
        <v>39237</v>
      </c>
      <c r="Z922">
        <v>25675</v>
      </c>
      <c r="AA922" s="15">
        <v>67</v>
      </c>
      <c r="AB922" s="54">
        <f>Table1[[#This Row],[ Received by dropbox]]/Table1[[#This Row],[Ballots Returned]]</f>
        <v>0.6038412410163283</v>
      </c>
      <c r="AC922" s="54">
        <f>Table1[[#This Row],[Received by mail]]/Table1[[#This Row],[Ballots Returned]]</f>
        <v>0.3951276566275258</v>
      </c>
      <c r="AD922" s="54">
        <f>Table1[[#This Row],[ Received by Email or Fax]]/Table1[[#This Row],[Ballots Returned]]</f>
        <v>1.0311023561458317E-3</v>
      </c>
    </row>
    <row r="923" spans="1:30">
      <c r="A923" t="s">
        <v>105</v>
      </c>
      <c r="B923" s="20">
        <v>44047</v>
      </c>
      <c r="C923" s="8" t="s">
        <v>220</v>
      </c>
      <c r="D923" s="10">
        <v>2020</v>
      </c>
      <c r="E923" s="48">
        <v>47804</v>
      </c>
      <c r="F923" s="48">
        <v>3135</v>
      </c>
      <c r="G923" s="48">
        <v>46689</v>
      </c>
      <c r="H923" s="48">
        <v>49072</v>
      </c>
      <c r="I923" s="48">
        <v>29115</v>
      </c>
      <c r="J923" s="48">
        <v>28841</v>
      </c>
      <c r="K923" s="48">
        <v>10</v>
      </c>
      <c r="L923" s="48">
        <v>10</v>
      </c>
      <c r="M923" s="48">
        <v>264</v>
      </c>
      <c r="N923" s="48">
        <v>65</v>
      </c>
      <c r="O923" s="48">
        <v>29</v>
      </c>
      <c r="P923" s="48">
        <v>166</v>
      </c>
      <c r="Q923" s="45">
        <f t="shared" si="30"/>
        <v>5.7015284217757168E-3</v>
      </c>
      <c r="R923" s="45">
        <f>Table1[[#This Row],[Ballots Rejected - Late Postmark]]/Table1[[#This Row],[Ballots Rejected]]</f>
        <v>0.62878787878787878</v>
      </c>
      <c r="S923" s="48">
        <v>0</v>
      </c>
      <c r="T923" s="48">
        <v>4</v>
      </c>
      <c r="U923" s="48">
        <v>29059</v>
      </c>
      <c r="V923" s="48">
        <v>28785</v>
      </c>
      <c r="W923" s="48">
        <v>264</v>
      </c>
      <c r="X923" s="48">
        <v>48643</v>
      </c>
      <c r="Y923">
        <v>17622</v>
      </c>
      <c r="Z923">
        <v>11456</v>
      </c>
      <c r="AA923" s="15">
        <v>37</v>
      </c>
      <c r="AB923" s="54">
        <f>Table1[[#This Row],[ Received by dropbox]]/Table1[[#This Row],[Ballots Returned]]</f>
        <v>0.60525502318392577</v>
      </c>
      <c r="AC923" s="54">
        <f>Table1[[#This Row],[Received by mail]]/Table1[[#This Row],[Ballots Returned]]</f>
        <v>0.39347415421603982</v>
      </c>
      <c r="AD923" s="54">
        <f>Table1[[#This Row],[ Received by Email or Fax]]/Table1[[#This Row],[Ballots Returned]]</f>
        <v>1.2708226000343467E-3</v>
      </c>
    </row>
    <row r="924" spans="1:30">
      <c r="A924" t="s">
        <v>107</v>
      </c>
      <c r="B924" s="20">
        <v>44047</v>
      </c>
      <c r="C924" s="8" t="s">
        <v>220</v>
      </c>
      <c r="D924" s="10">
        <v>2020</v>
      </c>
      <c r="E924" s="48">
        <v>54751</v>
      </c>
      <c r="F924" s="48">
        <v>4012</v>
      </c>
      <c r="G924" s="48">
        <v>52759</v>
      </c>
      <c r="H924" s="48">
        <v>56239</v>
      </c>
      <c r="I924" s="48">
        <v>33507</v>
      </c>
      <c r="J924" s="48">
        <v>33258</v>
      </c>
      <c r="K924" s="48">
        <v>0</v>
      </c>
      <c r="L924" s="48">
        <v>0</v>
      </c>
      <c r="M924" s="48">
        <v>249</v>
      </c>
      <c r="N924" s="48">
        <v>68</v>
      </c>
      <c r="O924" s="48">
        <v>68</v>
      </c>
      <c r="P924" s="48">
        <v>109</v>
      </c>
      <c r="Q924" s="45">
        <f t="shared" si="30"/>
        <v>3.253051601157967E-3</v>
      </c>
      <c r="R924" s="45">
        <f>Table1[[#This Row],[Ballots Rejected - Late Postmark]]/Table1[[#This Row],[Ballots Rejected]]</f>
        <v>0.43775100401606426</v>
      </c>
      <c r="S924" s="48">
        <v>0</v>
      </c>
      <c r="T924" s="48">
        <v>4</v>
      </c>
      <c r="U924" s="48">
        <v>33392</v>
      </c>
      <c r="V924" s="48">
        <v>33143</v>
      </c>
      <c r="W924" s="48">
        <v>249</v>
      </c>
      <c r="X924" s="48">
        <v>55488</v>
      </c>
      <c r="Y924">
        <v>22590</v>
      </c>
      <c r="Z924">
        <v>10857</v>
      </c>
      <c r="AA924" s="15">
        <v>60</v>
      </c>
      <c r="AB924" s="54">
        <f>Table1[[#This Row],[ Received by dropbox]]/Table1[[#This Row],[Ballots Returned]]</f>
        <v>0.67418748321246302</v>
      </c>
      <c r="AC924" s="54">
        <f>Table1[[#This Row],[Received by mail]]/Table1[[#This Row],[Ballots Returned]]</f>
        <v>0.32402184618139496</v>
      </c>
      <c r="AD924" s="54">
        <f>Table1[[#This Row],[ Received by Email or Fax]]/Table1[[#This Row],[Ballots Returned]]</f>
        <v>1.7906706061420002E-3</v>
      </c>
    </row>
    <row r="925" spans="1:30">
      <c r="A925" t="s">
        <v>109</v>
      </c>
      <c r="B925" s="20">
        <v>44047</v>
      </c>
      <c r="C925" s="8" t="s">
        <v>220</v>
      </c>
      <c r="D925" s="10">
        <v>2020</v>
      </c>
      <c r="E925" s="48">
        <v>303782</v>
      </c>
      <c r="F925" s="48">
        <v>29981</v>
      </c>
      <c r="G925" s="48">
        <v>275821</v>
      </c>
      <c r="H925" s="48">
        <v>311334</v>
      </c>
      <c r="I925" s="48">
        <v>156622</v>
      </c>
      <c r="J925" s="48">
        <v>154256</v>
      </c>
      <c r="K925" s="48">
        <v>17</v>
      </c>
      <c r="L925" s="48">
        <v>17</v>
      </c>
      <c r="M925" s="48">
        <v>2349</v>
      </c>
      <c r="N925" s="48">
        <v>187</v>
      </c>
      <c r="O925" s="48">
        <v>769</v>
      </c>
      <c r="P925" s="48">
        <v>1356</v>
      </c>
      <c r="Q925" s="45">
        <f t="shared" si="30"/>
        <v>8.6577875394261341E-3</v>
      </c>
      <c r="R925" s="45">
        <f>Table1[[#This Row],[Ballots Rejected - Late Postmark]]/Table1[[#This Row],[Ballots Rejected]]</f>
        <v>0.57726692209450825</v>
      </c>
      <c r="S925" s="48">
        <v>0</v>
      </c>
      <c r="T925" s="48">
        <v>37</v>
      </c>
      <c r="U925" s="48">
        <v>156204</v>
      </c>
      <c r="V925" s="48">
        <v>153844</v>
      </c>
      <c r="W925" s="48">
        <v>2343</v>
      </c>
      <c r="X925" s="48">
        <v>308237</v>
      </c>
      <c r="Y925">
        <v>70348</v>
      </c>
      <c r="Z925">
        <v>86039</v>
      </c>
      <c r="AA925" s="15">
        <v>235</v>
      </c>
      <c r="AB925" s="54">
        <f>Table1[[#This Row],[ Received by dropbox]]/Table1[[#This Row],[Ballots Returned]]</f>
        <v>0.44915784500261779</v>
      </c>
      <c r="AC925" s="54">
        <f>Table1[[#This Row],[Received by mail]]/Table1[[#This Row],[Ballots Returned]]</f>
        <v>0.54934172721584451</v>
      </c>
      <c r="AD925" s="54">
        <f>Table1[[#This Row],[ Received by Email or Fax]]/Table1[[#This Row],[Ballots Returned]]</f>
        <v>1.5004277815377151E-3</v>
      </c>
    </row>
    <row r="926" spans="1:30">
      <c r="A926" t="s">
        <v>111</v>
      </c>
      <c r="B926" s="20">
        <v>44047</v>
      </c>
      <c r="C926" s="8" t="s">
        <v>220</v>
      </c>
      <c r="D926" s="10">
        <v>2020</v>
      </c>
      <c r="E926" s="48">
        <v>2713</v>
      </c>
      <c r="F926" s="48">
        <v>241</v>
      </c>
      <c r="G926" s="48">
        <v>4492</v>
      </c>
      <c r="H926" s="48">
        <v>2814</v>
      </c>
      <c r="I926" s="48">
        <v>1812</v>
      </c>
      <c r="J926" s="48">
        <v>1773</v>
      </c>
      <c r="K926" s="48">
        <v>0</v>
      </c>
      <c r="L926" s="48">
        <v>0</v>
      </c>
      <c r="M926" s="48">
        <v>39</v>
      </c>
      <c r="N926" s="48">
        <v>3</v>
      </c>
      <c r="O926" s="48">
        <v>2</v>
      </c>
      <c r="P926" s="48">
        <v>34</v>
      </c>
      <c r="Q926" s="45">
        <f t="shared" si="30"/>
        <v>1.8763796909492272E-2</v>
      </c>
      <c r="R926" s="45">
        <f>Table1[[#This Row],[Ballots Rejected - Late Postmark]]/Table1[[#This Row],[Ballots Rejected]]</f>
        <v>0.87179487179487181</v>
      </c>
      <c r="S926" s="48">
        <v>0</v>
      </c>
      <c r="T926" s="48">
        <v>0</v>
      </c>
      <c r="U926" s="48">
        <v>1806</v>
      </c>
      <c r="V926" s="48">
        <v>1767</v>
      </c>
      <c r="W926" s="48">
        <v>39</v>
      </c>
      <c r="X926" s="48">
        <v>2794</v>
      </c>
      <c r="Y926">
        <v>962</v>
      </c>
      <c r="Z926">
        <v>850</v>
      </c>
      <c r="AA926" s="15">
        <v>0</v>
      </c>
      <c r="AB926" s="54">
        <f>Table1[[#This Row],[ Received by dropbox]]/Table1[[#This Row],[Ballots Returned]]</f>
        <v>0.5309050772626932</v>
      </c>
      <c r="AC926" s="54">
        <f>Table1[[#This Row],[Received by mail]]/Table1[[#This Row],[Ballots Returned]]</f>
        <v>0.46909492273730685</v>
      </c>
      <c r="AD926" s="54">
        <f>Table1[[#This Row],[ Received by Email or Fax]]/Table1[[#This Row],[Ballots Returned]]</f>
        <v>0</v>
      </c>
    </row>
    <row r="927" spans="1:30">
      <c r="A927" t="s">
        <v>113</v>
      </c>
      <c r="B927" s="20">
        <v>44047</v>
      </c>
      <c r="C927" s="8" t="s">
        <v>220</v>
      </c>
      <c r="D927" s="10">
        <v>2020</v>
      </c>
      <c r="E927" s="48">
        <v>67816</v>
      </c>
      <c r="F927" s="48">
        <v>6853</v>
      </c>
      <c r="G927" s="48">
        <v>62983</v>
      </c>
      <c r="H927" s="48">
        <v>69391</v>
      </c>
      <c r="I927" s="48">
        <v>38037</v>
      </c>
      <c r="J927" s="48">
        <v>37704</v>
      </c>
      <c r="K927" s="48">
        <v>0</v>
      </c>
      <c r="L927" s="48">
        <v>0</v>
      </c>
      <c r="M927" s="48">
        <v>333</v>
      </c>
      <c r="N927" s="48">
        <v>36</v>
      </c>
      <c r="O927" s="48">
        <v>75</v>
      </c>
      <c r="P927" s="48">
        <v>215</v>
      </c>
      <c r="Q927" s="45">
        <f t="shared" si="30"/>
        <v>5.652391092883245E-3</v>
      </c>
      <c r="R927" s="45">
        <f>Table1[[#This Row],[Ballots Rejected - Late Postmark]]/Table1[[#This Row],[Ballots Rejected]]</f>
        <v>0.64564564564564564</v>
      </c>
      <c r="S927" s="48">
        <v>0</v>
      </c>
      <c r="T927" s="48">
        <v>7</v>
      </c>
      <c r="U927" s="48">
        <v>37927</v>
      </c>
      <c r="V927" s="48">
        <v>37596</v>
      </c>
      <c r="W927" s="48">
        <v>331</v>
      </c>
      <c r="X927" s="48">
        <v>68740</v>
      </c>
      <c r="Y927">
        <v>25242</v>
      </c>
      <c r="Z927">
        <v>12749</v>
      </c>
      <c r="AA927" s="15">
        <v>46</v>
      </c>
      <c r="AB927" s="54">
        <f>Table1[[#This Row],[ Received by dropbox]]/Table1[[#This Row],[Ballots Returned]]</f>
        <v>0.66361700449562266</v>
      </c>
      <c r="AC927" s="54">
        <f>Table1[[#This Row],[Received by mail]]/Table1[[#This Row],[Ballots Returned]]</f>
        <v>0.33517364671241162</v>
      </c>
      <c r="AD927" s="54">
        <f>Table1[[#This Row],[ Received by Email or Fax]]/Table1[[#This Row],[Ballots Returned]]</f>
        <v>1.2093487919657177E-3</v>
      </c>
    </row>
    <row r="928" spans="1:30">
      <c r="A928" t="s">
        <v>115</v>
      </c>
      <c r="B928" s="20">
        <v>44047</v>
      </c>
      <c r="C928" s="8" t="s">
        <v>220</v>
      </c>
      <c r="D928" s="10">
        <v>2020</v>
      </c>
      <c r="E928" s="48">
        <v>23937</v>
      </c>
      <c r="F928" s="48">
        <v>1357</v>
      </c>
      <c r="G928" s="48">
        <v>24600</v>
      </c>
      <c r="H928" s="48">
        <v>24531</v>
      </c>
      <c r="I928" s="48">
        <v>13944</v>
      </c>
      <c r="J928" s="48">
        <v>13828</v>
      </c>
      <c r="K928" s="48">
        <v>0</v>
      </c>
      <c r="L928" s="48">
        <v>0</v>
      </c>
      <c r="M928" s="48">
        <v>116</v>
      </c>
      <c r="N928" s="48">
        <v>14</v>
      </c>
      <c r="O928" s="48">
        <v>17</v>
      </c>
      <c r="P928" s="48">
        <v>84</v>
      </c>
      <c r="Q928" s="45">
        <f t="shared" si="30"/>
        <v>6.024096385542169E-3</v>
      </c>
      <c r="R928" s="45">
        <f>Table1[[#This Row],[Ballots Rejected - Late Postmark]]/Table1[[#This Row],[Ballots Rejected]]</f>
        <v>0.72413793103448276</v>
      </c>
      <c r="S928" s="48">
        <v>0</v>
      </c>
      <c r="T928" s="48">
        <v>1</v>
      </c>
      <c r="U928" s="48">
        <v>13912</v>
      </c>
      <c r="V928" s="48">
        <v>13796</v>
      </c>
      <c r="W928" s="48">
        <v>116</v>
      </c>
      <c r="X928" s="48">
        <v>24361</v>
      </c>
      <c r="Y928">
        <v>7628</v>
      </c>
      <c r="Z928">
        <v>6306</v>
      </c>
      <c r="AA928" s="15">
        <v>10</v>
      </c>
      <c r="AB928" s="54">
        <f>Table1[[#This Row],[ Received by dropbox]]/Table1[[#This Row],[Ballots Returned]]</f>
        <v>0.54704532415375784</v>
      </c>
      <c r="AC928" s="54">
        <f>Table1[[#This Row],[Received by mail]]/Table1[[#This Row],[Ballots Returned]]</f>
        <v>0.45223752151462993</v>
      </c>
      <c r="AD928" s="54">
        <f>Table1[[#This Row],[ Received by Email or Fax]]/Table1[[#This Row],[Ballots Returned]]</f>
        <v>7.1715433161216298E-4</v>
      </c>
    </row>
    <row r="929" spans="1:30">
      <c r="A929" t="s">
        <v>117</v>
      </c>
      <c r="B929" s="20">
        <v>44047</v>
      </c>
      <c r="C929" s="8" t="s">
        <v>220</v>
      </c>
      <c r="D929" s="10">
        <v>2020</v>
      </c>
      <c r="E929" s="48">
        <v>4921</v>
      </c>
      <c r="F929" s="48">
        <v>413</v>
      </c>
      <c r="G929" s="48">
        <v>6528</v>
      </c>
      <c r="H929" s="48">
        <v>5031</v>
      </c>
      <c r="I929" s="48">
        <v>3421</v>
      </c>
      <c r="J929" s="48">
        <v>3392</v>
      </c>
      <c r="K929" s="48">
        <v>5</v>
      </c>
      <c r="L929" s="48">
        <v>5</v>
      </c>
      <c r="M929" s="48">
        <v>24</v>
      </c>
      <c r="N929" s="48">
        <v>3</v>
      </c>
      <c r="O929" s="48">
        <v>7</v>
      </c>
      <c r="P929" s="48">
        <v>14</v>
      </c>
      <c r="Q929" s="45">
        <f t="shared" si="30"/>
        <v>4.0923706518561824E-3</v>
      </c>
      <c r="R929" s="45">
        <f>Table1[[#This Row],[Ballots Rejected - Late Postmark]]/Table1[[#This Row],[Ballots Rejected]]</f>
        <v>0.58333333333333337</v>
      </c>
      <c r="S929" s="48">
        <v>0</v>
      </c>
      <c r="T929" s="48">
        <v>0</v>
      </c>
      <c r="U929" s="48">
        <v>3412</v>
      </c>
      <c r="V929" s="48">
        <v>3383</v>
      </c>
      <c r="W929" s="48">
        <v>24</v>
      </c>
      <c r="X929" s="48">
        <v>4995</v>
      </c>
      <c r="Y929">
        <v>1082</v>
      </c>
      <c r="Z929">
        <v>2338</v>
      </c>
      <c r="AA929" s="15">
        <v>1</v>
      </c>
      <c r="AB929" s="54">
        <f>Table1[[#This Row],[ Received by dropbox]]/Table1[[#This Row],[Ballots Returned]]</f>
        <v>0.31628178895059922</v>
      </c>
      <c r="AC929" s="54">
        <f>Table1[[#This Row],[Received by mail]]/Table1[[#This Row],[Ballots Returned]]</f>
        <v>0.68342589885998251</v>
      </c>
      <c r="AD929" s="54">
        <f>Table1[[#This Row],[ Received by Email or Fax]]/Table1[[#This Row],[Ballots Returned]]</f>
        <v>2.9231218941829873E-4</v>
      </c>
    </row>
    <row r="930" spans="1:30">
      <c r="A930" t="s">
        <v>119</v>
      </c>
      <c r="B930" s="20">
        <v>44047</v>
      </c>
      <c r="C930" s="8" t="s">
        <v>220</v>
      </c>
      <c r="D930" s="10">
        <v>2020</v>
      </c>
      <c r="E930" s="48">
        <v>38815</v>
      </c>
      <c r="F930" s="48">
        <v>3739</v>
      </c>
      <c r="G930" s="48">
        <v>37096</v>
      </c>
      <c r="H930" s="48">
        <v>39871</v>
      </c>
      <c r="I930" s="48">
        <v>19578</v>
      </c>
      <c r="J930" s="48">
        <v>18925</v>
      </c>
      <c r="K930" s="48">
        <v>20</v>
      </c>
      <c r="L930" s="48">
        <v>20</v>
      </c>
      <c r="M930" s="48">
        <v>633</v>
      </c>
      <c r="N930" s="48">
        <v>61</v>
      </c>
      <c r="O930" s="48">
        <v>129</v>
      </c>
      <c r="P930" s="48">
        <v>421</v>
      </c>
      <c r="Q930" s="45">
        <f t="shared" si="30"/>
        <v>2.1503728675043417E-2</v>
      </c>
      <c r="R930" s="45">
        <f>Table1[[#This Row],[Ballots Rejected - Late Postmark]]/Table1[[#This Row],[Ballots Rejected]]</f>
        <v>0.66508688783570302</v>
      </c>
      <c r="S930" s="48">
        <v>0</v>
      </c>
      <c r="T930" s="48">
        <v>22</v>
      </c>
      <c r="U930" s="48">
        <v>19533</v>
      </c>
      <c r="V930" s="48">
        <v>18881</v>
      </c>
      <c r="W930" s="48">
        <v>632</v>
      </c>
      <c r="X930" s="48">
        <v>39527</v>
      </c>
      <c r="Y930">
        <v>11391</v>
      </c>
      <c r="Z930">
        <v>8178</v>
      </c>
      <c r="AA930" s="15">
        <v>9</v>
      </c>
      <c r="AB930" s="54">
        <f>Table1[[#This Row],[ Received by dropbox]]/Table1[[#This Row],[Ballots Returned]]</f>
        <v>0.58182653999387068</v>
      </c>
      <c r="AC930" s="54">
        <f>Table1[[#This Row],[Received by mail]]/Table1[[#This Row],[Ballots Returned]]</f>
        <v>0.41771376034324242</v>
      </c>
      <c r="AD930" s="54">
        <f>Table1[[#This Row],[ Received by Email or Fax]]/Table1[[#This Row],[Ballots Returned]]</f>
        <v>4.5969966288691386E-4</v>
      </c>
    </row>
    <row r="931" spans="1:30">
      <c r="A931" t="s">
        <v>121</v>
      </c>
      <c r="B931" s="20">
        <v>44047</v>
      </c>
      <c r="C931" s="8" t="s">
        <v>220</v>
      </c>
      <c r="D931" s="10">
        <v>2020</v>
      </c>
      <c r="E931" s="48">
        <v>1614</v>
      </c>
      <c r="F931" s="48">
        <v>318</v>
      </c>
      <c r="G931" s="48">
        <v>3316</v>
      </c>
      <c r="H931" s="48">
        <v>1643</v>
      </c>
      <c r="I931" s="48">
        <v>1109</v>
      </c>
      <c r="J931" s="48">
        <v>1094</v>
      </c>
      <c r="K931" s="48">
        <v>0</v>
      </c>
      <c r="L931" s="48">
        <v>0</v>
      </c>
      <c r="M931" s="48">
        <v>15</v>
      </c>
      <c r="N931" s="48">
        <v>0</v>
      </c>
      <c r="O931" s="48">
        <v>0</v>
      </c>
      <c r="P931" s="48">
        <v>15</v>
      </c>
      <c r="Q931" s="45">
        <f t="shared" si="30"/>
        <v>1.3525698827772768E-2</v>
      </c>
      <c r="R931" s="45">
        <f>Table1[[#This Row],[Ballots Rejected - Late Postmark]]/Table1[[#This Row],[Ballots Rejected]]</f>
        <v>1</v>
      </c>
      <c r="S931" s="48">
        <v>0</v>
      </c>
      <c r="T931" s="48">
        <v>0</v>
      </c>
      <c r="U931" s="48">
        <v>1104</v>
      </c>
      <c r="V931" s="48">
        <v>1089</v>
      </c>
      <c r="W931" s="48">
        <v>15</v>
      </c>
      <c r="X931" s="48">
        <v>1643</v>
      </c>
      <c r="Y931">
        <v>700</v>
      </c>
      <c r="Z931">
        <v>409</v>
      </c>
      <c r="AA931" s="15">
        <v>0</v>
      </c>
      <c r="AB931" s="54">
        <f>Table1[[#This Row],[ Received by dropbox]]/Table1[[#This Row],[Ballots Returned]]</f>
        <v>0.63119927862939584</v>
      </c>
      <c r="AC931" s="54">
        <f>Table1[[#This Row],[Received by mail]]/Table1[[#This Row],[Ballots Returned]]</f>
        <v>0.36880072137060416</v>
      </c>
      <c r="AD931" s="54">
        <f>Table1[[#This Row],[ Received by Email or Fax]]/Table1[[#This Row],[Ballots Returned]]</f>
        <v>0</v>
      </c>
    </row>
    <row r="932" spans="1:30">
      <c r="A932" t="s">
        <v>123</v>
      </c>
      <c r="B932" s="20">
        <v>44047</v>
      </c>
      <c r="C932" s="8" t="s">
        <v>220</v>
      </c>
      <c r="D932" s="10">
        <v>2020</v>
      </c>
      <c r="E932" s="48">
        <v>44433</v>
      </c>
      <c r="F932" s="48">
        <v>3553</v>
      </c>
      <c r="G932" s="48">
        <v>42900</v>
      </c>
      <c r="H932" s="48">
        <v>45410</v>
      </c>
      <c r="I932" s="48">
        <v>23360</v>
      </c>
      <c r="J932" s="48">
        <v>23022</v>
      </c>
      <c r="K932" s="48">
        <v>63</v>
      </c>
      <c r="L932" s="48">
        <v>10</v>
      </c>
      <c r="M932" s="48">
        <v>275</v>
      </c>
      <c r="N932" s="48">
        <v>28</v>
      </c>
      <c r="O932" s="48">
        <v>135</v>
      </c>
      <c r="P932" s="48">
        <v>96</v>
      </c>
      <c r="Q932" s="45">
        <f t="shared" si="30"/>
        <v>4.10958904109589E-3</v>
      </c>
      <c r="R932" s="45">
        <f>Table1[[#This Row],[Ballots Rejected - Late Postmark]]/Table1[[#This Row],[Ballots Rejected]]</f>
        <v>0.34909090909090912</v>
      </c>
      <c r="S932" s="48">
        <v>0</v>
      </c>
      <c r="T932" s="48">
        <v>16</v>
      </c>
      <c r="U932" s="48">
        <v>23310</v>
      </c>
      <c r="V932" s="48">
        <v>22974</v>
      </c>
      <c r="W932" s="48">
        <v>273</v>
      </c>
      <c r="X932" s="48">
        <v>44882</v>
      </c>
      <c r="Y932">
        <v>10371</v>
      </c>
      <c r="Z932">
        <v>12978</v>
      </c>
      <c r="AA932" s="15">
        <v>11</v>
      </c>
      <c r="AB932" s="54">
        <f>Table1[[#This Row],[ Received by dropbox]]/Table1[[#This Row],[Ballots Returned]]</f>
        <v>0.44396404109589044</v>
      </c>
      <c r="AC932" s="54">
        <f>Table1[[#This Row],[Received by mail]]/Table1[[#This Row],[Ballots Returned]]</f>
        <v>0.55556506849315068</v>
      </c>
      <c r="AD932" s="54">
        <f>Table1[[#This Row],[ Received by Email or Fax]]/Table1[[#This Row],[Ballots Returned]]</f>
        <v>4.7089041095890413E-4</v>
      </c>
    </row>
    <row r="933" spans="1:30">
      <c r="A933" t="s">
        <v>125</v>
      </c>
      <c r="B933" s="20">
        <v>44047</v>
      </c>
      <c r="C933" s="8" t="s">
        <v>220</v>
      </c>
      <c r="D933" s="10">
        <v>2020</v>
      </c>
      <c r="E933" s="48">
        <v>46003</v>
      </c>
      <c r="F933" s="48">
        <v>4137</v>
      </c>
      <c r="G933" s="48">
        <v>43886</v>
      </c>
      <c r="H933" s="48">
        <v>47315</v>
      </c>
      <c r="I933" s="48">
        <v>25168</v>
      </c>
      <c r="J933" s="48">
        <v>24819</v>
      </c>
      <c r="K933" s="48">
        <v>175</v>
      </c>
      <c r="L933" s="48">
        <v>0</v>
      </c>
      <c r="M933" s="48">
        <v>174</v>
      </c>
      <c r="N933" s="48">
        <v>56</v>
      </c>
      <c r="O933" s="48">
        <v>114</v>
      </c>
      <c r="P933" s="48">
        <v>0</v>
      </c>
      <c r="Q933" s="45">
        <f t="shared" si="30"/>
        <v>0</v>
      </c>
      <c r="R933" s="45">
        <f>Table1[[#This Row],[Ballots Rejected - Late Postmark]]/Table1[[#This Row],[Ballots Rejected]]</f>
        <v>0</v>
      </c>
      <c r="S933" s="48">
        <v>0</v>
      </c>
      <c r="T933" s="48">
        <v>4</v>
      </c>
      <c r="U933" s="48">
        <v>25134</v>
      </c>
      <c r="V933" s="48">
        <v>24786</v>
      </c>
      <c r="W933" s="48">
        <v>173</v>
      </c>
      <c r="X933" s="48">
        <v>47314</v>
      </c>
      <c r="Y933">
        <v>11386</v>
      </c>
      <c r="Z933">
        <v>13752</v>
      </c>
      <c r="AA933" s="15">
        <v>30</v>
      </c>
      <c r="AB933" s="54">
        <f>Table1[[#This Row],[ Received by dropbox]]/Table1[[#This Row],[Ballots Returned]]</f>
        <v>0.45239987285441829</v>
      </c>
      <c r="AC933" s="54">
        <f>Table1[[#This Row],[Received by mail]]/Table1[[#This Row],[Ballots Returned]]</f>
        <v>0.54640813731722826</v>
      </c>
      <c r="AD933" s="54">
        <f>Table1[[#This Row],[ Received by Email or Fax]]/Table1[[#This Row],[Ballots Returned]]</f>
        <v>1.1919898283534647E-3</v>
      </c>
    </row>
    <row r="934" spans="1:30">
      <c r="A934" t="s">
        <v>127</v>
      </c>
      <c r="B934" s="20">
        <v>44047</v>
      </c>
      <c r="C934" s="8" t="s">
        <v>220</v>
      </c>
      <c r="D934" s="10">
        <v>2020</v>
      </c>
      <c r="E934" s="48">
        <v>59217</v>
      </c>
      <c r="F934" s="48">
        <v>5934</v>
      </c>
      <c r="G934" s="48">
        <v>55303</v>
      </c>
      <c r="H934" s="48">
        <v>61614</v>
      </c>
      <c r="I934" s="48">
        <v>37931</v>
      </c>
      <c r="J934" s="48">
        <v>37239</v>
      </c>
      <c r="K934" s="48">
        <v>302</v>
      </c>
      <c r="L934" s="48">
        <v>0</v>
      </c>
      <c r="M934" s="48">
        <v>390</v>
      </c>
      <c r="N934" s="48">
        <v>93</v>
      </c>
      <c r="O934" s="48">
        <v>116</v>
      </c>
      <c r="P934" s="48">
        <v>145</v>
      </c>
      <c r="Q934" s="45">
        <f t="shared" si="30"/>
        <v>3.8227307479370438E-3</v>
      </c>
      <c r="R934" s="45">
        <f>Table1[[#This Row],[Ballots Rejected - Late Postmark]]/Table1[[#This Row],[Ballots Rejected]]</f>
        <v>0.37179487179487181</v>
      </c>
      <c r="S934" s="48">
        <v>0</v>
      </c>
      <c r="T934" s="48">
        <v>36</v>
      </c>
      <c r="U934" s="48">
        <v>37249</v>
      </c>
      <c r="V934" s="48">
        <v>36567</v>
      </c>
      <c r="W934" s="48">
        <v>380</v>
      </c>
      <c r="X934" s="48">
        <v>57611</v>
      </c>
      <c r="Y934">
        <v>18938</v>
      </c>
      <c r="Z934">
        <v>18794</v>
      </c>
      <c r="AA934" s="15">
        <v>199</v>
      </c>
      <c r="AB934" s="54">
        <f>Table1[[#This Row],[ Received by dropbox]]/Table1[[#This Row],[Ballots Returned]]</f>
        <v>0.49927499934090847</v>
      </c>
      <c r="AC934" s="54">
        <f>Table1[[#This Row],[Received by mail]]/Table1[[#This Row],[Ballots Returned]]</f>
        <v>0.49547863225330208</v>
      </c>
      <c r="AD934" s="54">
        <f>Table1[[#This Row],[ Received by Email or Fax]]/Table1[[#This Row],[Ballots Returned]]</f>
        <v>5.2463684057894597E-3</v>
      </c>
    </row>
    <row r="935" spans="1:30">
      <c r="A935" t="s">
        <v>129</v>
      </c>
      <c r="B935" s="20">
        <v>44047</v>
      </c>
      <c r="C935" s="8" t="s">
        <v>220</v>
      </c>
      <c r="D935" s="10">
        <v>2020</v>
      </c>
      <c r="E935" s="48">
        <v>26495</v>
      </c>
      <c r="F935" s="48">
        <v>2495</v>
      </c>
      <c r="G935" s="48">
        <v>26020</v>
      </c>
      <c r="H935" s="48">
        <v>27244</v>
      </c>
      <c r="I935" s="48">
        <v>18060</v>
      </c>
      <c r="J935" s="48">
        <v>17886</v>
      </c>
      <c r="K935" s="48">
        <v>5</v>
      </c>
      <c r="L935" s="48">
        <v>0</v>
      </c>
      <c r="M935" s="48">
        <v>169</v>
      </c>
      <c r="N935" s="48">
        <v>47</v>
      </c>
      <c r="O935" s="48">
        <v>18</v>
      </c>
      <c r="P935" s="48">
        <v>102</v>
      </c>
      <c r="Q935" s="45">
        <f t="shared" si="30"/>
        <v>5.6478405315614618E-3</v>
      </c>
      <c r="R935" s="45">
        <f>Table1[[#This Row],[Ballots Rejected - Late Postmark]]/Table1[[#This Row],[Ballots Rejected]]</f>
        <v>0.60355029585798814</v>
      </c>
      <c r="S935" s="48">
        <v>0</v>
      </c>
      <c r="T935" s="48">
        <v>2</v>
      </c>
      <c r="U935" s="48">
        <v>17998</v>
      </c>
      <c r="V935" s="48">
        <v>17826</v>
      </c>
      <c r="W935" s="48">
        <v>167</v>
      </c>
      <c r="X935" s="48">
        <v>26789</v>
      </c>
      <c r="Y935">
        <v>7279</v>
      </c>
      <c r="Z935">
        <v>10747</v>
      </c>
      <c r="AA935" s="15">
        <v>34</v>
      </c>
      <c r="AB935" s="54">
        <f>Table1[[#This Row],[ Received by dropbox]]/Table1[[#This Row],[Ballots Returned]]</f>
        <v>0.4030454042081949</v>
      </c>
      <c r="AC935" s="54">
        <f>Table1[[#This Row],[Received by mail]]/Table1[[#This Row],[Ballots Returned]]</f>
        <v>0.59507198228128466</v>
      </c>
      <c r="AD935" s="54">
        <f>Table1[[#This Row],[ Received by Email or Fax]]/Table1[[#This Row],[Ballots Returned]]</f>
        <v>1.8826135105204872E-3</v>
      </c>
    </row>
    <row r="936" spans="1:30">
      <c r="A936" t="s">
        <v>131</v>
      </c>
      <c r="B936" s="20">
        <v>44047</v>
      </c>
      <c r="C936" s="8" t="s">
        <v>220</v>
      </c>
      <c r="D936" s="10">
        <v>2020</v>
      </c>
      <c r="E936" s="48">
        <v>1360706</v>
      </c>
      <c r="F936" s="48">
        <v>112648</v>
      </c>
      <c r="G936" s="48">
        <v>1250078</v>
      </c>
      <c r="H936" s="48">
        <v>1402915</v>
      </c>
      <c r="I936" s="48">
        <v>764434</v>
      </c>
      <c r="J936" s="48">
        <v>750165</v>
      </c>
      <c r="K936" s="48">
        <v>0</v>
      </c>
      <c r="L936" s="48">
        <v>0</v>
      </c>
      <c r="M936" s="48">
        <v>14269</v>
      </c>
      <c r="N936" s="48">
        <v>3164</v>
      </c>
      <c r="O936" s="48">
        <v>3657</v>
      </c>
      <c r="P936" s="48">
        <v>7365</v>
      </c>
      <c r="Q936" s="45">
        <f t="shared" si="30"/>
        <v>9.6345793096591723E-3</v>
      </c>
      <c r="R936" s="45">
        <f>Table1[[#This Row],[Ballots Rejected - Late Postmark]]/Table1[[#This Row],[Ballots Rejected]]</f>
        <v>0.51615390006307382</v>
      </c>
      <c r="S936" s="48">
        <v>0</v>
      </c>
      <c r="T936" s="48">
        <v>83</v>
      </c>
      <c r="U936" s="48">
        <v>756851</v>
      </c>
      <c r="V936" s="48">
        <v>742688</v>
      </c>
      <c r="W936" s="48">
        <v>14163</v>
      </c>
      <c r="X936" s="48">
        <v>1402808</v>
      </c>
      <c r="Y936">
        <v>386897</v>
      </c>
      <c r="Z936">
        <v>373910</v>
      </c>
      <c r="AA936" s="15">
        <v>3627</v>
      </c>
      <c r="AB936" s="54">
        <f>Table1[[#This Row],[ Received by dropbox]]/Table1[[#This Row],[Ballots Returned]]</f>
        <v>0.50612217666927428</v>
      </c>
      <c r="AC936" s="54">
        <f>Table1[[#This Row],[Received by mail]]/Table1[[#This Row],[Ballots Returned]]</f>
        <v>0.48913313641203821</v>
      </c>
      <c r="AD936" s="54">
        <f>Table1[[#This Row],[ Received by Email or Fax]]/Table1[[#This Row],[Ballots Returned]]</f>
        <v>4.7446869186875519E-3</v>
      </c>
    </row>
    <row r="937" spans="1:30">
      <c r="A937" t="s">
        <v>133</v>
      </c>
      <c r="B937" s="20">
        <v>44047</v>
      </c>
      <c r="C937" s="8" t="s">
        <v>220</v>
      </c>
      <c r="D937" s="10">
        <v>2020</v>
      </c>
      <c r="E937" s="48">
        <v>179630</v>
      </c>
      <c r="F937" s="48">
        <v>15703</v>
      </c>
      <c r="G937" s="48">
        <v>165947</v>
      </c>
      <c r="H937" s="48">
        <v>186987</v>
      </c>
      <c r="I937" s="48">
        <v>100259</v>
      </c>
      <c r="J937" s="48">
        <v>98569</v>
      </c>
      <c r="K937" s="48">
        <v>0</v>
      </c>
      <c r="L937" s="48">
        <v>0</v>
      </c>
      <c r="M937" s="48">
        <v>1690</v>
      </c>
      <c r="N937" s="48">
        <v>71</v>
      </c>
      <c r="O937" s="48">
        <v>904</v>
      </c>
      <c r="P937" s="48">
        <v>670</v>
      </c>
      <c r="Q937" s="45">
        <f t="shared" si="30"/>
        <v>6.6826918281650523E-3</v>
      </c>
      <c r="R937" s="45">
        <f>Table1[[#This Row],[Ballots Rejected - Late Postmark]]/Table1[[#This Row],[Ballots Rejected]]</f>
        <v>0.39644970414201186</v>
      </c>
      <c r="S937" s="48">
        <v>0</v>
      </c>
      <c r="T937" s="48">
        <v>45</v>
      </c>
      <c r="U937" s="48">
        <v>98581</v>
      </c>
      <c r="V937" s="48">
        <v>96923</v>
      </c>
      <c r="W937" s="48">
        <v>1658</v>
      </c>
      <c r="X937" s="48">
        <v>176477</v>
      </c>
      <c r="Y937">
        <v>56714</v>
      </c>
      <c r="Z937">
        <v>43239</v>
      </c>
      <c r="AA937" s="15">
        <v>306</v>
      </c>
      <c r="AB937" s="54">
        <f>Table1[[#This Row],[ Received by dropbox]]/Table1[[#This Row],[Ballots Returned]]</f>
        <v>0.5656749020038101</v>
      </c>
      <c r="AC937" s="54">
        <f>Table1[[#This Row],[Received by mail]]/Table1[[#This Row],[Ballots Returned]]</f>
        <v>0.43127300292243093</v>
      </c>
      <c r="AD937" s="54">
        <f>Table1[[#This Row],[ Received by Email or Fax]]/Table1[[#This Row],[Ballots Returned]]</f>
        <v>3.0520950737589641E-3</v>
      </c>
    </row>
    <row r="938" spans="1:30">
      <c r="A938" t="s">
        <v>135</v>
      </c>
      <c r="B938" s="20">
        <v>44047</v>
      </c>
      <c r="C938" s="8" t="s">
        <v>220</v>
      </c>
      <c r="D938" s="10">
        <v>2020</v>
      </c>
      <c r="E938" s="48">
        <v>27894</v>
      </c>
      <c r="F938" s="48">
        <v>2922</v>
      </c>
      <c r="G938" s="48">
        <v>26992</v>
      </c>
      <c r="H938" s="48">
        <v>28857</v>
      </c>
      <c r="I938" s="48">
        <v>17267</v>
      </c>
      <c r="J938" s="48">
        <v>16883</v>
      </c>
      <c r="K938" s="48">
        <v>5</v>
      </c>
      <c r="L938" s="48">
        <v>5</v>
      </c>
      <c r="M938" s="48">
        <v>379</v>
      </c>
      <c r="N938" s="48">
        <v>118</v>
      </c>
      <c r="O938" s="48">
        <v>156</v>
      </c>
      <c r="P938" s="48">
        <v>99</v>
      </c>
      <c r="Q938" s="45">
        <f t="shared" si="30"/>
        <v>5.7334800486477091E-3</v>
      </c>
      <c r="R938" s="45">
        <f>Table1[[#This Row],[Ballots Rejected - Late Postmark]]/Table1[[#This Row],[Ballots Rejected]]</f>
        <v>0.26121372031662271</v>
      </c>
      <c r="S938" s="48">
        <v>0</v>
      </c>
      <c r="T938" s="48">
        <v>6</v>
      </c>
      <c r="U938" s="48">
        <v>17233</v>
      </c>
      <c r="V938" s="48">
        <v>16849</v>
      </c>
      <c r="W938" s="48">
        <v>379</v>
      </c>
      <c r="X938" s="48">
        <v>28584</v>
      </c>
      <c r="Y938">
        <v>11201</v>
      </c>
      <c r="Z938">
        <v>6044</v>
      </c>
      <c r="AA938" s="15">
        <v>22</v>
      </c>
      <c r="AB938" s="54">
        <f>Table1[[#This Row],[ Received by dropbox]]/Table1[[#This Row],[Ballots Returned]]</f>
        <v>0.64869404065558578</v>
      </c>
      <c r="AC938" s="54">
        <f>Table1[[#This Row],[Received by mail]]/Table1[[#This Row],[Ballots Returned]]</f>
        <v>0.35003185266693693</v>
      </c>
      <c r="AD938" s="54">
        <f>Table1[[#This Row],[ Received by Email or Fax]]/Table1[[#This Row],[Ballots Returned]]</f>
        <v>1.2741066774772688E-3</v>
      </c>
    </row>
    <row r="939" spans="1:30">
      <c r="A939" t="s">
        <v>137</v>
      </c>
      <c r="B939" s="20">
        <v>44047</v>
      </c>
      <c r="C939" s="8" t="s">
        <v>220</v>
      </c>
      <c r="D939" s="10">
        <v>2020</v>
      </c>
      <c r="E939" s="48">
        <v>15000</v>
      </c>
      <c r="F939" s="48">
        <v>1255</v>
      </c>
      <c r="G939" s="48">
        <v>15765</v>
      </c>
      <c r="H939" s="48">
        <v>15398</v>
      </c>
      <c r="I939" s="48">
        <v>8909</v>
      </c>
      <c r="J939" s="48">
        <v>8751</v>
      </c>
      <c r="K939" s="48">
        <v>21</v>
      </c>
      <c r="L939" s="48">
        <v>2</v>
      </c>
      <c r="M939" s="48">
        <v>137</v>
      </c>
      <c r="N939" s="48">
        <v>13</v>
      </c>
      <c r="O939" s="48">
        <v>28</v>
      </c>
      <c r="P939" s="48">
        <v>92</v>
      </c>
      <c r="Q939" s="45">
        <f t="shared" si="30"/>
        <v>1.0326635986081491E-2</v>
      </c>
      <c r="R939" s="45">
        <f>Table1[[#This Row],[Ballots Rejected - Late Postmark]]/Table1[[#This Row],[Ballots Rejected]]</f>
        <v>0.67153284671532842</v>
      </c>
      <c r="S939" s="48">
        <v>0</v>
      </c>
      <c r="T939" s="48">
        <v>4</v>
      </c>
      <c r="U939" s="48">
        <v>8890</v>
      </c>
      <c r="V939" s="48">
        <v>8733</v>
      </c>
      <c r="W939" s="48">
        <v>136</v>
      </c>
      <c r="X939" s="48">
        <v>15397</v>
      </c>
      <c r="Y939">
        <v>5627</v>
      </c>
      <c r="Z939">
        <v>3273</v>
      </c>
      <c r="AA939" s="15">
        <v>9</v>
      </c>
      <c r="AB939" s="54">
        <f>Table1[[#This Row],[ Received by dropbox]]/Table1[[#This Row],[Ballots Returned]]</f>
        <v>0.63160848580087547</v>
      </c>
      <c r="AC939" s="54">
        <f>Table1[[#This Row],[Received by mail]]/Table1[[#This Row],[Ballots Returned]]</f>
        <v>0.36738129980918172</v>
      </c>
      <c r="AD939" s="54">
        <f>Table1[[#This Row],[ Received by Email or Fax]]/Table1[[#This Row],[Ballots Returned]]</f>
        <v>1.0102143899427545E-3</v>
      </c>
    </row>
    <row r="940" spans="1:30">
      <c r="A940" t="s">
        <v>139</v>
      </c>
      <c r="B940" s="20">
        <v>44047</v>
      </c>
      <c r="C940" s="8" t="s">
        <v>220</v>
      </c>
      <c r="D940" s="10">
        <v>2020</v>
      </c>
      <c r="E940" s="48">
        <v>51225</v>
      </c>
      <c r="F940" s="48">
        <v>4073</v>
      </c>
      <c r="G940" s="48">
        <v>49172</v>
      </c>
      <c r="H940" s="48">
        <v>52080</v>
      </c>
      <c r="I940" s="48">
        <v>31680</v>
      </c>
      <c r="J940" s="48">
        <v>31276</v>
      </c>
      <c r="K940" s="48">
        <v>0</v>
      </c>
      <c r="L940" s="48">
        <v>0</v>
      </c>
      <c r="M940" s="48">
        <v>404</v>
      </c>
      <c r="N940" s="48">
        <v>39</v>
      </c>
      <c r="O940" s="48">
        <v>158</v>
      </c>
      <c r="P940" s="48">
        <v>207</v>
      </c>
      <c r="Q940" s="45">
        <f t="shared" ref="Q940:Q959" si="31">P940/I940</f>
        <v>6.5340909090909087E-3</v>
      </c>
      <c r="R940" s="45">
        <f>Table1[[#This Row],[Ballots Rejected - Late Postmark]]/Table1[[#This Row],[Ballots Rejected]]</f>
        <v>0.51237623762376239</v>
      </c>
      <c r="S940" s="48">
        <v>0</v>
      </c>
      <c r="T940" s="48">
        <v>0</v>
      </c>
      <c r="U940" s="48">
        <v>31595</v>
      </c>
      <c r="V940" s="48">
        <v>31193</v>
      </c>
      <c r="W940" s="48">
        <v>402</v>
      </c>
      <c r="X940" s="48">
        <v>51646</v>
      </c>
      <c r="Y940">
        <v>15566</v>
      </c>
      <c r="Z940">
        <v>16089</v>
      </c>
      <c r="AA940" s="15">
        <v>25</v>
      </c>
      <c r="AB940" s="54">
        <f>Table1[[#This Row],[ Received by dropbox]]/Table1[[#This Row],[Ballots Returned]]</f>
        <v>0.49135101010101012</v>
      </c>
      <c r="AC940" s="54">
        <f>Table1[[#This Row],[Received by mail]]/Table1[[#This Row],[Ballots Returned]]</f>
        <v>0.50785984848484844</v>
      </c>
      <c r="AD940" s="54">
        <f>Table1[[#This Row],[ Received by Email or Fax]]/Table1[[#This Row],[Ballots Returned]]</f>
        <v>7.8914141414141413E-4</v>
      </c>
    </row>
    <row r="941" spans="1:30">
      <c r="A941" t="s">
        <v>141</v>
      </c>
      <c r="B941" s="20">
        <v>44047</v>
      </c>
      <c r="C941" s="8" t="s">
        <v>220</v>
      </c>
      <c r="D941" s="10">
        <v>2020</v>
      </c>
      <c r="E941" s="48">
        <v>7683</v>
      </c>
      <c r="F941" s="48">
        <v>385</v>
      </c>
      <c r="G941" s="48">
        <v>9318</v>
      </c>
      <c r="H941" s="48">
        <v>7845</v>
      </c>
      <c r="I941" s="48">
        <v>5015</v>
      </c>
      <c r="J941" s="48">
        <v>4936</v>
      </c>
      <c r="K941" s="48">
        <v>6</v>
      </c>
      <c r="L941" s="48">
        <v>0</v>
      </c>
      <c r="M941" s="48">
        <v>73</v>
      </c>
      <c r="N941" s="48">
        <v>3</v>
      </c>
      <c r="O941" s="48">
        <v>32</v>
      </c>
      <c r="P941" s="48">
        <v>38</v>
      </c>
      <c r="Q941" s="45">
        <f t="shared" si="31"/>
        <v>7.5772681954137588E-3</v>
      </c>
      <c r="R941" s="45">
        <f>Table1[[#This Row],[Ballots Rejected - Late Postmark]]/Table1[[#This Row],[Ballots Rejected]]</f>
        <v>0.52054794520547942</v>
      </c>
      <c r="S941" s="48">
        <v>0</v>
      </c>
      <c r="T941" s="48">
        <v>0</v>
      </c>
      <c r="U941" s="48">
        <v>4990</v>
      </c>
      <c r="V941" s="48">
        <v>4911</v>
      </c>
      <c r="W941" s="48">
        <v>73</v>
      </c>
      <c r="X941" s="48">
        <v>7845</v>
      </c>
      <c r="Y941">
        <v>1183</v>
      </c>
      <c r="Z941">
        <v>3823</v>
      </c>
      <c r="AA941" s="15">
        <v>9</v>
      </c>
      <c r="AB941" s="54">
        <f>Table1[[#This Row],[ Received by dropbox]]/Table1[[#This Row],[Ballots Returned]]</f>
        <v>0.23589232303090729</v>
      </c>
      <c r="AC941" s="54">
        <f>Table1[[#This Row],[Received by mail]]/Table1[[#This Row],[Ballots Returned]]</f>
        <v>0.76231306081754735</v>
      </c>
      <c r="AD941" s="54">
        <f>Table1[[#This Row],[ Received by Email or Fax]]/Table1[[#This Row],[Ballots Returned]]</f>
        <v>1.7946161515453639E-3</v>
      </c>
    </row>
    <row r="942" spans="1:30">
      <c r="A942" t="s">
        <v>143</v>
      </c>
      <c r="B942" s="20">
        <v>44047</v>
      </c>
      <c r="C942" s="8" t="s">
        <v>220</v>
      </c>
      <c r="D942" s="10">
        <v>2020</v>
      </c>
      <c r="E942" s="48">
        <v>41796</v>
      </c>
      <c r="F942" s="48">
        <v>3752</v>
      </c>
      <c r="G942" s="48">
        <v>40064</v>
      </c>
      <c r="H942" s="48">
        <v>42968</v>
      </c>
      <c r="I942" s="48">
        <v>24955</v>
      </c>
      <c r="J942" s="48">
        <v>24526</v>
      </c>
      <c r="K942" s="48">
        <v>155</v>
      </c>
      <c r="L942" s="48">
        <v>0</v>
      </c>
      <c r="M942" s="48">
        <v>274</v>
      </c>
      <c r="N942" s="48">
        <v>24</v>
      </c>
      <c r="O942" s="48">
        <v>60</v>
      </c>
      <c r="P942" s="48">
        <v>186</v>
      </c>
      <c r="Q942" s="45">
        <f t="shared" si="31"/>
        <v>7.4534161490683228E-3</v>
      </c>
      <c r="R942" s="45">
        <f>Table1[[#This Row],[Ballots Rejected - Late Postmark]]/Table1[[#This Row],[Ballots Rejected]]</f>
        <v>0.67883211678832112</v>
      </c>
      <c r="S942" s="48">
        <v>0</v>
      </c>
      <c r="T942" s="48">
        <v>4</v>
      </c>
      <c r="U942" s="48">
        <v>24867</v>
      </c>
      <c r="V942" s="48">
        <v>24439</v>
      </c>
      <c r="W942" s="48">
        <v>273</v>
      </c>
      <c r="X942" s="48">
        <v>42351</v>
      </c>
      <c r="Y942">
        <v>14284</v>
      </c>
      <c r="Z942">
        <v>10651</v>
      </c>
      <c r="AA942" s="15">
        <v>20</v>
      </c>
      <c r="AB942" s="54">
        <f>Table1[[#This Row],[ Received by dropbox]]/Table1[[#This Row],[Ballots Returned]]</f>
        <v>0.57239030254458023</v>
      </c>
      <c r="AC942" s="54">
        <f>Table1[[#This Row],[Received by mail]]/Table1[[#This Row],[Ballots Returned]]</f>
        <v>0.42680825485874574</v>
      </c>
      <c r="AD942" s="54">
        <f>Table1[[#This Row],[ Received by Email or Fax]]/Table1[[#This Row],[Ballots Returned]]</f>
        <v>8.0144259667401323E-4</v>
      </c>
    </row>
    <row r="943" spans="1:30">
      <c r="A943" t="s">
        <v>145</v>
      </c>
      <c r="B943" s="20">
        <v>44047</v>
      </c>
      <c r="C943" s="8" t="s">
        <v>220</v>
      </c>
      <c r="D943" s="10">
        <v>2020</v>
      </c>
      <c r="E943" s="48">
        <v>24115</v>
      </c>
      <c r="F943" s="48">
        <v>1703</v>
      </c>
      <c r="G943" s="48">
        <v>24432</v>
      </c>
      <c r="H943" s="48">
        <v>24807</v>
      </c>
      <c r="I943" s="48">
        <v>14652</v>
      </c>
      <c r="J943" s="48">
        <v>14319</v>
      </c>
      <c r="K943" s="48">
        <v>64</v>
      </c>
      <c r="L943" s="48">
        <v>0</v>
      </c>
      <c r="M943" s="48">
        <v>269</v>
      </c>
      <c r="N943" s="48">
        <v>12</v>
      </c>
      <c r="O943" s="48">
        <v>113</v>
      </c>
      <c r="P943" s="48">
        <v>124</v>
      </c>
      <c r="Q943" s="45">
        <f t="shared" si="31"/>
        <v>8.4630084630084625E-3</v>
      </c>
      <c r="R943" s="45">
        <f>Table1[[#This Row],[Ballots Rejected - Late Postmark]]/Table1[[#This Row],[Ballots Rejected]]</f>
        <v>0.46096654275092935</v>
      </c>
      <c r="S943" s="48">
        <v>0</v>
      </c>
      <c r="T943" s="48">
        <v>20</v>
      </c>
      <c r="U943" s="48">
        <v>14619</v>
      </c>
      <c r="V943" s="48">
        <v>14286</v>
      </c>
      <c r="W943" s="48">
        <v>269</v>
      </c>
      <c r="X943" s="48">
        <v>24807</v>
      </c>
      <c r="Y943">
        <v>5175</v>
      </c>
      <c r="Z943">
        <v>9473</v>
      </c>
      <c r="AA943" s="15">
        <v>4</v>
      </c>
      <c r="AB943" s="54">
        <f>Table1[[#This Row],[ Received by dropbox]]/Table1[[#This Row],[Ballots Returned]]</f>
        <v>0.35319410319410321</v>
      </c>
      <c r="AC943" s="54">
        <f>Table1[[#This Row],[Received by mail]]/Table1[[#This Row],[Ballots Returned]]</f>
        <v>0.64653289653289658</v>
      </c>
      <c r="AD943" s="54">
        <f>Table1[[#This Row],[ Received by Email or Fax]]/Table1[[#This Row],[Ballots Returned]]</f>
        <v>2.7300027300027302E-4</v>
      </c>
    </row>
    <row r="944" spans="1:30">
      <c r="A944" t="s">
        <v>147</v>
      </c>
      <c r="B944" s="20">
        <v>44047</v>
      </c>
      <c r="C944" s="8" t="s">
        <v>220</v>
      </c>
      <c r="D944" s="10">
        <v>2020</v>
      </c>
      <c r="E944" s="48">
        <v>15580</v>
      </c>
      <c r="F944" s="48">
        <v>1553</v>
      </c>
      <c r="G944" s="48">
        <v>16047</v>
      </c>
      <c r="H944" s="48">
        <v>15888</v>
      </c>
      <c r="I944" s="48">
        <v>9742</v>
      </c>
      <c r="J944" s="48">
        <v>9611</v>
      </c>
      <c r="K944" s="48">
        <v>0</v>
      </c>
      <c r="L944" s="48">
        <v>0</v>
      </c>
      <c r="M944" s="48">
        <v>131</v>
      </c>
      <c r="N944" s="48">
        <v>19</v>
      </c>
      <c r="O944" s="48">
        <v>32</v>
      </c>
      <c r="P944" s="48">
        <v>80</v>
      </c>
      <c r="Q944" s="45">
        <f t="shared" si="31"/>
        <v>8.2118661465818109E-3</v>
      </c>
      <c r="R944" s="45">
        <f>Table1[[#This Row],[Ballots Rejected - Late Postmark]]/Table1[[#This Row],[Ballots Rejected]]</f>
        <v>0.61068702290076338</v>
      </c>
      <c r="S944" s="48">
        <v>0</v>
      </c>
      <c r="T944" s="48">
        <v>0</v>
      </c>
      <c r="U944" s="48">
        <v>9710</v>
      </c>
      <c r="V944" s="48">
        <v>9581</v>
      </c>
      <c r="W944" s="48">
        <v>129</v>
      </c>
      <c r="X944" s="48">
        <v>15886</v>
      </c>
      <c r="Y944">
        <v>3689</v>
      </c>
      <c r="Z944">
        <v>6047</v>
      </c>
      <c r="AA944" s="15">
        <v>6</v>
      </c>
      <c r="AB944" s="54">
        <f>Table1[[#This Row],[ Received by dropbox]]/Table1[[#This Row],[Ballots Returned]]</f>
        <v>0.37866967768425375</v>
      </c>
      <c r="AC944" s="54">
        <f>Table1[[#This Row],[Received by mail]]/Table1[[#This Row],[Ballots Returned]]</f>
        <v>0.62071443235475265</v>
      </c>
      <c r="AD944" s="54">
        <f>Table1[[#This Row],[ Received by Email or Fax]]/Table1[[#This Row],[Ballots Returned]]</f>
        <v>6.1588996099363579E-4</v>
      </c>
    </row>
    <row r="945" spans="1:30">
      <c r="A945" t="s">
        <v>149</v>
      </c>
      <c r="B945" s="20">
        <v>44047</v>
      </c>
      <c r="C945" s="8" t="s">
        <v>220</v>
      </c>
      <c r="D945" s="10">
        <v>2020</v>
      </c>
      <c r="E945" s="48">
        <v>9573</v>
      </c>
      <c r="F945" s="48">
        <v>2014</v>
      </c>
      <c r="G945" s="48">
        <v>9579</v>
      </c>
      <c r="H945" s="48">
        <v>9872</v>
      </c>
      <c r="I945" s="48">
        <v>5600</v>
      </c>
      <c r="J945" s="48">
        <v>5522</v>
      </c>
      <c r="K945" s="48">
        <v>16</v>
      </c>
      <c r="L945" s="48">
        <v>0</v>
      </c>
      <c r="M945" s="48">
        <v>62</v>
      </c>
      <c r="N945" s="48">
        <v>12</v>
      </c>
      <c r="O945" s="48">
        <v>7</v>
      </c>
      <c r="P945" s="48">
        <v>43</v>
      </c>
      <c r="Q945" s="45">
        <f t="shared" si="31"/>
        <v>7.6785714285714287E-3</v>
      </c>
      <c r="R945" s="45">
        <f>Table1[[#This Row],[Ballots Rejected - Late Postmark]]/Table1[[#This Row],[Ballots Rejected]]</f>
        <v>0.69354838709677424</v>
      </c>
      <c r="S945" s="48">
        <v>0</v>
      </c>
      <c r="T945" s="48">
        <v>0</v>
      </c>
      <c r="U945" s="48">
        <v>5570</v>
      </c>
      <c r="V945" s="48">
        <v>5493</v>
      </c>
      <c r="W945" s="48">
        <v>61</v>
      </c>
      <c r="X945" s="48">
        <v>9773</v>
      </c>
      <c r="Y945">
        <v>2183</v>
      </c>
      <c r="Z945">
        <v>3412</v>
      </c>
      <c r="AA945" s="15">
        <v>5</v>
      </c>
      <c r="AB945" s="54">
        <f>Table1[[#This Row],[ Received by dropbox]]/Table1[[#This Row],[Ballots Returned]]</f>
        <v>0.3898214285714286</v>
      </c>
      <c r="AC945" s="54">
        <f>Table1[[#This Row],[Received by mail]]/Table1[[#This Row],[Ballots Returned]]</f>
        <v>0.60928571428571432</v>
      </c>
      <c r="AD945" s="54">
        <f>Table1[[#This Row],[ Received by Email or Fax]]/Table1[[#This Row],[Ballots Returned]]</f>
        <v>8.9285714285714283E-4</v>
      </c>
    </row>
    <row r="946" spans="1:30">
      <c r="A946" t="s">
        <v>151</v>
      </c>
      <c r="B946" s="20">
        <v>44047</v>
      </c>
      <c r="C946" s="8" t="s">
        <v>220</v>
      </c>
      <c r="D946" s="10">
        <v>2020</v>
      </c>
      <c r="E946" s="48">
        <v>529289</v>
      </c>
      <c r="F946" s="48">
        <v>55702</v>
      </c>
      <c r="G946" s="48">
        <v>475607</v>
      </c>
      <c r="H946" s="48">
        <v>548803</v>
      </c>
      <c r="I946" s="48">
        <v>279580</v>
      </c>
      <c r="J946" s="48">
        <v>274690</v>
      </c>
      <c r="K946" s="48">
        <v>1406</v>
      </c>
      <c r="L946" s="48">
        <v>0</v>
      </c>
      <c r="M946" s="48">
        <v>3484</v>
      </c>
      <c r="N946" s="48">
        <v>221</v>
      </c>
      <c r="O946" s="48">
        <v>1089</v>
      </c>
      <c r="P946" s="48">
        <v>2140</v>
      </c>
      <c r="Q946" s="45">
        <f t="shared" si="31"/>
        <v>7.6543386508333934E-3</v>
      </c>
      <c r="R946" s="45">
        <f>Table1[[#This Row],[Ballots Rejected - Late Postmark]]/Table1[[#This Row],[Ballots Rejected]]</f>
        <v>0.61423650975889776</v>
      </c>
      <c r="S946" s="48">
        <v>0</v>
      </c>
      <c r="T946" s="48">
        <v>34</v>
      </c>
      <c r="U946" s="48">
        <v>275975</v>
      </c>
      <c r="V946" s="48">
        <v>271128</v>
      </c>
      <c r="W946" s="48">
        <v>3441</v>
      </c>
      <c r="X946" s="48">
        <v>530031</v>
      </c>
      <c r="Y946">
        <v>160597</v>
      </c>
      <c r="Z946">
        <v>118111</v>
      </c>
      <c r="AA946" s="15">
        <v>872</v>
      </c>
      <c r="AB946" s="54">
        <f>Table1[[#This Row],[ Received by dropbox]]/Table1[[#This Row],[Ballots Returned]]</f>
        <v>0.5744223478074254</v>
      </c>
      <c r="AC946" s="54">
        <f>Table1[[#This Row],[Received by mail]]/Table1[[#This Row],[Ballots Returned]]</f>
        <v>0.42245868803204806</v>
      </c>
      <c r="AD946" s="54">
        <f>Table1[[#This Row],[ Received by Email or Fax]]/Table1[[#This Row],[Ballots Returned]]</f>
        <v>3.1189641605265041E-3</v>
      </c>
    </row>
    <row r="947" spans="1:30">
      <c r="A947" t="s">
        <v>153</v>
      </c>
      <c r="B947" s="20">
        <v>44047</v>
      </c>
      <c r="C947" s="8" t="s">
        <v>220</v>
      </c>
      <c r="D947" s="10">
        <v>2020</v>
      </c>
      <c r="E947" s="48">
        <v>13726</v>
      </c>
      <c r="F947" s="48">
        <v>851</v>
      </c>
      <c r="G947" s="48">
        <v>14895</v>
      </c>
      <c r="H947" s="48">
        <v>14296</v>
      </c>
      <c r="I947" s="48">
        <v>9489</v>
      </c>
      <c r="J947" s="48">
        <v>9418</v>
      </c>
      <c r="K947" s="48">
        <v>0</v>
      </c>
      <c r="L947" s="48">
        <v>0</v>
      </c>
      <c r="M947" s="48">
        <v>71</v>
      </c>
      <c r="N947" s="48">
        <v>8</v>
      </c>
      <c r="O947" s="48">
        <v>19</v>
      </c>
      <c r="P947" s="48">
        <v>44</v>
      </c>
      <c r="Q947" s="45">
        <f t="shared" si="31"/>
        <v>4.6369480451048583E-3</v>
      </c>
      <c r="R947" s="45">
        <f>Table1[[#This Row],[Ballots Rejected - Late Postmark]]/Table1[[#This Row],[Ballots Rejected]]</f>
        <v>0.61971830985915488</v>
      </c>
      <c r="S947" s="48">
        <v>0</v>
      </c>
      <c r="T947" s="48">
        <v>0</v>
      </c>
      <c r="U947" s="48">
        <v>9465</v>
      </c>
      <c r="V947" s="48">
        <v>9394</v>
      </c>
      <c r="W947" s="48">
        <v>71</v>
      </c>
      <c r="X947" s="48">
        <v>14099</v>
      </c>
      <c r="Y947">
        <v>5303</v>
      </c>
      <c r="Z947">
        <v>4134</v>
      </c>
      <c r="AA947" s="15">
        <v>52</v>
      </c>
      <c r="AB947" s="54">
        <f>Table1[[#This Row],[ Received by dropbox]]/Table1[[#This Row],[Ballots Returned]]</f>
        <v>0.55885762461797872</v>
      </c>
      <c r="AC947" s="54">
        <f>Table1[[#This Row],[Received by mail]]/Table1[[#This Row],[Ballots Returned]]</f>
        <v>0.43566234587417008</v>
      </c>
      <c r="AD947" s="54">
        <f>Table1[[#This Row],[ Received by Email or Fax]]/Table1[[#This Row],[Ballots Returned]]</f>
        <v>5.480029507851196E-3</v>
      </c>
    </row>
    <row r="948" spans="1:30">
      <c r="A948" t="s">
        <v>155</v>
      </c>
      <c r="B948" s="20">
        <v>44047</v>
      </c>
      <c r="C948" s="8" t="s">
        <v>220</v>
      </c>
      <c r="D948" s="10">
        <v>2020</v>
      </c>
      <c r="E948" s="48">
        <v>80739</v>
      </c>
      <c r="F948" s="48">
        <v>4280</v>
      </c>
      <c r="G948" s="48">
        <v>78479</v>
      </c>
      <c r="H948" s="48">
        <v>83703</v>
      </c>
      <c r="I948" s="48">
        <v>49067</v>
      </c>
      <c r="J948" s="48">
        <v>48479</v>
      </c>
      <c r="K948" s="48">
        <v>0</v>
      </c>
      <c r="L948" s="48">
        <v>0</v>
      </c>
      <c r="M948" s="48">
        <v>588</v>
      </c>
      <c r="N948" s="48">
        <v>215</v>
      </c>
      <c r="O948" s="48">
        <v>337</v>
      </c>
      <c r="P948" s="48">
        <v>36</v>
      </c>
      <c r="Q948" s="45">
        <f t="shared" si="31"/>
        <v>7.3369066786231076E-4</v>
      </c>
      <c r="R948" s="45">
        <f>Table1[[#This Row],[Ballots Rejected - Late Postmark]]/Table1[[#This Row],[Ballots Rejected]]</f>
        <v>6.1224489795918366E-2</v>
      </c>
      <c r="S948" s="48">
        <v>0</v>
      </c>
      <c r="T948" s="48">
        <v>0</v>
      </c>
      <c r="U948" s="48">
        <v>48862</v>
      </c>
      <c r="V948" s="48">
        <v>48276</v>
      </c>
      <c r="W948" s="48">
        <v>586</v>
      </c>
      <c r="X948" s="48">
        <v>82590</v>
      </c>
      <c r="Y948">
        <v>31212</v>
      </c>
      <c r="Z948">
        <v>17787</v>
      </c>
      <c r="AA948" s="15">
        <v>68</v>
      </c>
      <c r="AB948" s="54">
        <f>Table1[[#This Row],[ Received by dropbox]]/Table1[[#This Row],[Ballots Returned]]</f>
        <v>0.6361098090366234</v>
      </c>
      <c r="AC948" s="54">
        <f>Table1[[#This Row],[Received by mail]]/Table1[[#This Row],[Ballots Returned]]</f>
        <v>0.36250433081297001</v>
      </c>
      <c r="AD948" s="54">
        <f>Table1[[#This Row],[ Received by Email or Fax]]/Table1[[#This Row],[Ballots Returned]]</f>
        <v>1.385860150406587E-3</v>
      </c>
    </row>
    <row r="949" spans="1:30">
      <c r="A949" t="s">
        <v>157</v>
      </c>
      <c r="B949" s="20">
        <v>44047</v>
      </c>
      <c r="C949" s="8" t="s">
        <v>220</v>
      </c>
      <c r="D949" s="10">
        <v>2020</v>
      </c>
      <c r="E949" s="48">
        <v>8456</v>
      </c>
      <c r="F949" s="48">
        <v>348</v>
      </c>
      <c r="G949" s="48">
        <v>10128</v>
      </c>
      <c r="H949" s="48">
        <v>8626</v>
      </c>
      <c r="I949" s="48">
        <v>4432</v>
      </c>
      <c r="J949" s="48">
        <v>4360</v>
      </c>
      <c r="K949" s="48">
        <v>8</v>
      </c>
      <c r="L949" s="48">
        <v>2</v>
      </c>
      <c r="M949" s="48">
        <v>64</v>
      </c>
      <c r="N949" s="48">
        <v>4</v>
      </c>
      <c r="O949" s="48">
        <v>11</v>
      </c>
      <c r="P949" s="48">
        <v>47</v>
      </c>
      <c r="Q949" s="45">
        <f t="shared" si="31"/>
        <v>1.0604693140794224E-2</v>
      </c>
      <c r="R949" s="45">
        <f>Table1[[#This Row],[Ballots Rejected - Late Postmark]]/Table1[[#This Row],[Ballots Rejected]]</f>
        <v>0.734375</v>
      </c>
      <c r="S949" s="48">
        <v>0</v>
      </c>
      <c r="T949" s="48">
        <v>2</v>
      </c>
      <c r="U949" s="48">
        <v>4412</v>
      </c>
      <c r="V949" s="48">
        <v>4340</v>
      </c>
      <c r="W949" s="48">
        <v>64</v>
      </c>
      <c r="X949" s="48">
        <v>8530</v>
      </c>
      <c r="Y949">
        <v>2878</v>
      </c>
      <c r="Z949">
        <v>1547</v>
      </c>
      <c r="AA949" s="15">
        <v>7</v>
      </c>
      <c r="AB949" s="54">
        <f>Table1[[#This Row],[ Received by dropbox]]/Table1[[#This Row],[Ballots Returned]]</f>
        <v>0.64936823104693142</v>
      </c>
      <c r="AC949" s="54">
        <f>Table1[[#This Row],[Received by mail]]/Table1[[#This Row],[Ballots Returned]]</f>
        <v>0.34905234657039713</v>
      </c>
      <c r="AD949" s="54">
        <f>Table1[[#This Row],[ Received by Email or Fax]]/Table1[[#This Row],[Ballots Returned]]</f>
        <v>1.57942238267148E-3</v>
      </c>
    </row>
    <row r="950" spans="1:30">
      <c r="A950" t="s">
        <v>159</v>
      </c>
      <c r="B950" s="20">
        <v>44047</v>
      </c>
      <c r="C950" s="8" t="s">
        <v>220</v>
      </c>
      <c r="D950" s="10">
        <v>2020</v>
      </c>
      <c r="E950" s="48">
        <v>490060</v>
      </c>
      <c r="F950" s="48">
        <v>45675</v>
      </c>
      <c r="G950" s="48">
        <v>446405</v>
      </c>
      <c r="H950" s="48">
        <v>507455</v>
      </c>
      <c r="I950" s="48">
        <v>267532</v>
      </c>
      <c r="J950" s="48">
        <v>262266</v>
      </c>
      <c r="K950" s="48">
        <v>80</v>
      </c>
      <c r="L950" s="48">
        <v>0</v>
      </c>
      <c r="M950" s="48">
        <v>5186</v>
      </c>
      <c r="N950" s="48">
        <v>441</v>
      </c>
      <c r="O950" s="48">
        <v>1935</v>
      </c>
      <c r="P950" s="48">
        <v>2746</v>
      </c>
      <c r="Q950" s="45">
        <f t="shared" si="31"/>
        <v>1.026419269470568E-2</v>
      </c>
      <c r="R950" s="45">
        <f>Table1[[#This Row],[Ballots Rejected - Late Postmark]]/Table1[[#This Row],[Ballots Rejected]]</f>
        <v>0.52950250674893951</v>
      </c>
      <c r="S950" s="48">
        <v>0</v>
      </c>
      <c r="T950" s="48">
        <v>64</v>
      </c>
      <c r="U950" s="48">
        <v>266171</v>
      </c>
      <c r="V950" s="48">
        <v>260934</v>
      </c>
      <c r="W950" s="48">
        <v>5157</v>
      </c>
      <c r="X950" s="48">
        <v>499878</v>
      </c>
      <c r="Y950">
        <v>149176</v>
      </c>
      <c r="Z950">
        <v>118008</v>
      </c>
      <c r="AA950" s="15">
        <v>348</v>
      </c>
      <c r="AB950" s="54">
        <f>Table1[[#This Row],[ Received by dropbox]]/Table1[[#This Row],[Ballots Returned]]</f>
        <v>0.55760058609811158</v>
      </c>
      <c r="AC950" s="54">
        <f>Table1[[#This Row],[Received by mail]]/Table1[[#This Row],[Ballots Returned]]</f>
        <v>0.44109863492965329</v>
      </c>
      <c r="AD950" s="54">
        <f>Table1[[#This Row],[ Received by Email or Fax]]/Table1[[#This Row],[Ballots Returned]]</f>
        <v>1.3007789722350972E-3</v>
      </c>
    </row>
    <row r="951" spans="1:30">
      <c r="A951" t="s">
        <v>161</v>
      </c>
      <c r="B951" s="20">
        <v>44047</v>
      </c>
      <c r="C951" s="8" t="s">
        <v>220</v>
      </c>
      <c r="D951" s="10">
        <v>2020</v>
      </c>
      <c r="E951" s="48">
        <v>341570</v>
      </c>
      <c r="F951" s="48">
        <v>25846</v>
      </c>
      <c r="G951" s="48">
        <v>317744</v>
      </c>
      <c r="H951" s="48">
        <v>356651</v>
      </c>
      <c r="I951" s="48">
        <v>172430</v>
      </c>
      <c r="J951" s="48">
        <v>169821</v>
      </c>
      <c r="K951" s="48">
        <v>0</v>
      </c>
      <c r="L951" s="48">
        <v>0</v>
      </c>
      <c r="M951" s="48">
        <v>2613</v>
      </c>
      <c r="N951" s="48">
        <v>203</v>
      </c>
      <c r="O951" s="48">
        <v>569</v>
      </c>
      <c r="P951" s="48">
        <v>1778</v>
      </c>
      <c r="Q951" s="45">
        <f t="shared" si="31"/>
        <v>1.0311430725511802E-2</v>
      </c>
      <c r="R951" s="45">
        <f>Table1[[#This Row],[Ballots Rejected - Late Postmark]]/Table1[[#This Row],[Ballots Rejected]]</f>
        <v>0.68044393417527749</v>
      </c>
      <c r="S951" s="48">
        <v>0</v>
      </c>
      <c r="T951" s="48">
        <v>63</v>
      </c>
      <c r="U951" s="48">
        <v>171184</v>
      </c>
      <c r="V951" s="48">
        <v>168586</v>
      </c>
      <c r="W951" s="48">
        <v>2602</v>
      </c>
      <c r="X951" s="48">
        <v>349680</v>
      </c>
      <c r="Y951">
        <v>67923</v>
      </c>
      <c r="Z951">
        <v>104326</v>
      </c>
      <c r="AA951" s="15">
        <v>181</v>
      </c>
      <c r="AB951" s="54">
        <f>Table1[[#This Row],[ Received by dropbox]]/Table1[[#This Row],[Ballots Returned]]</f>
        <v>0.39391637186104506</v>
      </c>
      <c r="AC951" s="54">
        <f>Table1[[#This Row],[Received by mail]]/Table1[[#This Row],[Ballots Returned]]</f>
        <v>0.60503392681087975</v>
      </c>
      <c r="AD951" s="54">
        <f>Table1[[#This Row],[ Received by Email or Fax]]/Table1[[#This Row],[Ballots Returned]]</f>
        <v>1.0497013280751609E-3</v>
      </c>
    </row>
    <row r="952" spans="1:30">
      <c r="A952" t="s">
        <v>163</v>
      </c>
      <c r="B952" s="20">
        <v>44047</v>
      </c>
      <c r="C952" s="8" t="s">
        <v>220</v>
      </c>
      <c r="D952" s="10">
        <v>2020</v>
      </c>
      <c r="E952" s="48">
        <v>32242</v>
      </c>
      <c r="F952" s="48">
        <v>2506</v>
      </c>
      <c r="G952" s="48">
        <v>31756</v>
      </c>
      <c r="H952" s="48">
        <v>33082</v>
      </c>
      <c r="I952" s="48">
        <v>19437</v>
      </c>
      <c r="J952" s="48">
        <v>19127</v>
      </c>
      <c r="K952" s="48">
        <v>8</v>
      </c>
      <c r="L952" s="48">
        <v>0</v>
      </c>
      <c r="M952" s="48">
        <v>301</v>
      </c>
      <c r="N952" s="48">
        <v>29</v>
      </c>
      <c r="O952" s="48">
        <v>92</v>
      </c>
      <c r="P952" s="48">
        <v>172</v>
      </c>
      <c r="Q952" s="45">
        <f t="shared" si="31"/>
        <v>8.8491022277100376E-3</v>
      </c>
      <c r="R952" s="45">
        <f>Table1[[#This Row],[Ballots Rejected - Late Postmark]]/Table1[[#This Row],[Ballots Rejected]]</f>
        <v>0.5714285714285714</v>
      </c>
      <c r="S952" s="48">
        <v>0</v>
      </c>
      <c r="T952" s="48">
        <v>8</v>
      </c>
      <c r="U952" s="48">
        <v>19364</v>
      </c>
      <c r="V952" s="48">
        <v>19054</v>
      </c>
      <c r="W952" s="48">
        <v>301</v>
      </c>
      <c r="X952" s="48">
        <v>32714</v>
      </c>
      <c r="Y952">
        <v>4839</v>
      </c>
      <c r="Z952">
        <v>14572</v>
      </c>
      <c r="AA952" s="15">
        <v>26</v>
      </c>
      <c r="AB952" s="54">
        <f>Table1[[#This Row],[ Received by dropbox]]/Table1[[#This Row],[Ballots Returned]]</f>
        <v>0.24895817255749345</v>
      </c>
      <c r="AC952" s="54">
        <f>Table1[[#This Row],[Received by mail]]/Table1[[#This Row],[Ballots Returned]]</f>
        <v>0.74970417245459686</v>
      </c>
      <c r="AD952" s="54">
        <f>Table1[[#This Row],[ Received by Email or Fax]]/Table1[[#This Row],[Ballots Returned]]</f>
        <v>1.3376549879096568E-3</v>
      </c>
    </row>
    <row r="953" spans="1:30">
      <c r="A953" t="s">
        <v>166</v>
      </c>
      <c r="B953" s="20">
        <v>44047</v>
      </c>
      <c r="C953" s="8" t="s">
        <v>220</v>
      </c>
      <c r="D953" s="10">
        <v>2020</v>
      </c>
      <c r="E953" s="48">
        <v>190200</v>
      </c>
      <c r="F953" s="48">
        <v>18480</v>
      </c>
      <c r="G953" s="48">
        <v>173740</v>
      </c>
      <c r="H953" s="48">
        <v>197002</v>
      </c>
      <c r="I953" s="48">
        <v>108827</v>
      </c>
      <c r="J953" s="48">
        <v>107658</v>
      </c>
      <c r="K953" s="48">
        <v>0</v>
      </c>
      <c r="L953" s="48">
        <v>0</v>
      </c>
      <c r="M953" s="48">
        <v>1169</v>
      </c>
      <c r="N953" s="48">
        <v>82</v>
      </c>
      <c r="O953" s="48">
        <v>399</v>
      </c>
      <c r="P953" s="48">
        <v>574</v>
      </c>
      <c r="Q953" s="45">
        <f t="shared" si="31"/>
        <v>5.2744263831585913E-3</v>
      </c>
      <c r="R953" s="45">
        <f>Table1[[#This Row],[Ballots Rejected - Late Postmark]]/Table1[[#This Row],[Ballots Rejected]]</f>
        <v>0.49101796407185627</v>
      </c>
      <c r="S953" s="48">
        <v>0</v>
      </c>
      <c r="T953" s="48">
        <v>114</v>
      </c>
      <c r="U953" s="48">
        <v>106963</v>
      </c>
      <c r="V953" s="48">
        <v>105811</v>
      </c>
      <c r="W953" s="48">
        <v>1152</v>
      </c>
      <c r="X953" s="48">
        <v>188947</v>
      </c>
      <c r="Y953">
        <v>73615</v>
      </c>
      <c r="Z953">
        <v>35137</v>
      </c>
      <c r="AA953" s="15">
        <v>75</v>
      </c>
      <c r="AB953" s="54">
        <f>Table1[[#This Row],[ Received by dropbox]]/Table1[[#This Row],[Ballots Returned]]</f>
        <v>0.67644058919202033</v>
      </c>
      <c r="AC953" s="54">
        <f>Table1[[#This Row],[Received by mail]]/Table1[[#This Row],[Ballots Returned]]</f>
        <v>0.32287024359763661</v>
      </c>
      <c r="AD953" s="54">
        <f>Table1[[#This Row],[ Received by Email or Fax]]/Table1[[#This Row],[Ballots Returned]]</f>
        <v>6.8916721034302151E-4</v>
      </c>
    </row>
    <row r="954" spans="1:30">
      <c r="A954" t="s">
        <v>168</v>
      </c>
      <c r="B954" s="20">
        <v>44047</v>
      </c>
      <c r="C954" s="8" t="s">
        <v>220</v>
      </c>
      <c r="D954" s="10">
        <v>2020</v>
      </c>
      <c r="E954" s="48">
        <v>3311</v>
      </c>
      <c r="F954" s="48">
        <v>347</v>
      </c>
      <c r="G954" s="48">
        <v>4984</v>
      </c>
      <c r="H954" s="48">
        <v>3382</v>
      </c>
      <c r="I954" s="48">
        <v>2157</v>
      </c>
      <c r="J954" s="48">
        <v>2115</v>
      </c>
      <c r="K954" s="48">
        <v>0</v>
      </c>
      <c r="L954" s="48">
        <v>0</v>
      </c>
      <c r="M954" s="48">
        <v>42</v>
      </c>
      <c r="N954" s="48">
        <v>3</v>
      </c>
      <c r="O954" s="48">
        <v>18</v>
      </c>
      <c r="P954" s="48">
        <v>21</v>
      </c>
      <c r="Q954" s="45">
        <f t="shared" si="31"/>
        <v>9.7357440890125171E-3</v>
      </c>
      <c r="R954" s="45">
        <f>Table1[[#This Row],[Ballots Rejected - Late Postmark]]/Table1[[#This Row],[Ballots Rejected]]</f>
        <v>0.5</v>
      </c>
      <c r="S954" s="48">
        <v>0</v>
      </c>
      <c r="T954" s="48">
        <v>0</v>
      </c>
      <c r="U954" s="48">
        <v>2152</v>
      </c>
      <c r="V954" s="48">
        <v>2110</v>
      </c>
      <c r="W954" s="48">
        <v>42</v>
      </c>
      <c r="X954" s="48">
        <v>3353</v>
      </c>
      <c r="Y954">
        <v>745</v>
      </c>
      <c r="Z954">
        <v>1409</v>
      </c>
      <c r="AA954" s="15">
        <v>3</v>
      </c>
      <c r="AB954" s="54">
        <f>Table1[[#This Row],[ Received by dropbox]]/Table1[[#This Row],[Ballots Returned]]</f>
        <v>0.34538711172925357</v>
      </c>
      <c r="AC954" s="54">
        <f>Table1[[#This Row],[Received by mail]]/Table1[[#This Row],[Ballots Returned]]</f>
        <v>0.65322206768660174</v>
      </c>
      <c r="AD954" s="54">
        <f>Table1[[#This Row],[ Received by Email or Fax]]/Table1[[#This Row],[Ballots Returned]]</f>
        <v>1.3908205841446453E-3</v>
      </c>
    </row>
    <row r="955" spans="1:30">
      <c r="A955" t="s">
        <v>170</v>
      </c>
      <c r="B955" s="20">
        <v>44047</v>
      </c>
      <c r="C955" s="8" t="s">
        <v>220</v>
      </c>
      <c r="D955" s="10">
        <v>2020</v>
      </c>
      <c r="E955" s="48">
        <v>35808</v>
      </c>
      <c r="F955" s="48">
        <v>3374</v>
      </c>
      <c r="G955" s="48">
        <v>34454</v>
      </c>
      <c r="H955" s="48">
        <v>36858</v>
      </c>
      <c r="I955" s="48">
        <v>20488</v>
      </c>
      <c r="J955" s="48">
        <v>20270</v>
      </c>
      <c r="K955" s="48">
        <v>38</v>
      </c>
      <c r="L955" s="48">
        <v>9</v>
      </c>
      <c r="M955" s="48">
        <v>181</v>
      </c>
      <c r="N955" s="48">
        <v>41</v>
      </c>
      <c r="O955" s="48">
        <v>34</v>
      </c>
      <c r="P955" s="48">
        <v>104</v>
      </c>
      <c r="Q955" s="45">
        <f t="shared" si="31"/>
        <v>5.076142131979695E-3</v>
      </c>
      <c r="R955" s="45">
        <f>Table1[[#This Row],[Ballots Rejected - Late Postmark]]/Table1[[#This Row],[Ballots Rejected]]</f>
        <v>0.574585635359116</v>
      </c>
      <c r="S955" s="48">
        <v>0</v>
      </c>
      <c r="T955" s="48">
        <v>2</v>
      </c>
      <c r="U955" s="48">
        <v>20410</v>
      </c>
      <c r="V955" s="48">
        <v>20193</v>
      </c>
      <c r="W955" s="48">
        <v>180</v>
      </c>
      <c r="X955" s="48">
        <v>36454</v>
      </c>
      <c r="Y955">
        <v>11952</v>
      </c>
      <c r="Z955">
        <v>8516</v>
      </c>
      <c r="AA955" s="15">
        <v>20</v>
      </c>
      <c r="AB955" s="54">
        <f>Table1[[#This Row],[ Received by dropbox]]/Table1[[#This Row],[Ballots Returned]]</f>
        <v>0.58336587270597418</v>
      </c>
      <c r="AC955" s="54">
        <f>Table1[[#This Row],[Received by mail]]/Table1[[#This Row],[Ballots Returned]]</f>
        <v>0.41565794611479889</v>
      </c>
      <c r="AD955" s="54">
        <f>Table1[[#This Row],[ Received by Email or Fax]]/Table1[[#This Row],[Ballots Returned]]</f>
        <v>9.7618117922686448E-4</v>
      </c>
    </row>
    <row r="956" spans="1:30">
      <c r="A956" t="s">
        <v>172</v>
      </c>
      <c r="B956" s="20">
        <v>44047</v>
      </c>
      <c r="C956" s="8" t="s">
        <v>220</v>
      </c>
      <c r="D956" s="10">
        <v>2020</v>
      </c>
      <c r="E956" s="48">
        <v>150440</v>
      </c>
      <c r="F956" s="48">
        <v>12747</v>
      </c>
      <c r="G956" s="48">
        <v>139713</v>
      </c>
      <c r="H956" s="48">
        <v>156323</v>
      </c>
      <c r="I956" s="48">
        <v>93946</v>
      </c>
      <c r="J956" s="48">
        <v>92780</v>
      </c>
      <c r="K956" s="48">
        <v>0</v>
      </c>
      <c r="L956" s="48">
        <v>0</v>
      </c>
      <c r="M956" s="48">
        <v>1166</v>
      </c>
      <c r="N956" s="48">
        <v>156</v>
      </c>
      <c r="O956" s="48">
        <v>340</v>
      </c>
      <c r="P956" s="48">
        <v>655</v>
      </c>
      <c r="Q956" s="45">
        <f t="shared" si="31"/>
        <v>6.9720903497754033E-3</v>
      </c>
      <c r="R956" s="45">
        <f>Table1[[#This Row],[Ballots Rejected - Late Postmark]]/Table1[[#This Row],[Ballots Rejected]]</f>
        <v>0.56174957118353341</v>
      </c>
      <c r="S956" s="48">
        <v>0</v>
      </c>
      <c r="T956" s="48">
        <v>15</v>
      </c>
      <c r="U956" s="48">
        <v>93652</v>
      </c>
      <c r="V956" s="48">
        <v>92490</v>
      </c>
      <c r="W956" s="48">
        <v>1162</v>
      </c>
      <c r="X956" s="48">
        <v>153658</v>
      </c>
      <c r="Y956">
        <v>61105</v>
      </c>
      <c r="Z956">
        <v>32641</v>
      </c>
      <c r="AA956" s="15">
        <v>200</v>
      </c>
      <c r="AB956" s="54">
        <f>Table1[[#This Row],[ Received by dropbox]]/Table1[[#This Row],[Ballots Returned]]</f>
        <v>0.65042684095118475</v>
      </c>
      <c r="AC956" s="54">
        <f>Table1[[#This Row],[Received by mail]]/Table1[[#This Row],[Ballots Returned]]</f>
        <v>0.34744427649926551</v>
      </c>
      <c r="AD956" s="54">
        <f>Table1[[#This Row],[ Received by Email or Fax]]/Table1[[#This Row],[Ballots Returned]]</f>
        <v>2.1288825495497411E-3</v>
      </c>
    </row>
    <row r="957" spans="1:30">
      <c r="A957" t="s">
        <v>174</v>
      </c>
      <c r="B957" s="20">
        <v>44047</v>
      </c>
      <c r="C957" s="8" t="s">
        <v>220</v>
      </c>
      <c r="D957" s="10">
        <v>2020</v>
      </c>
      <c r="E957" s="48">
        <v>22101</v>
      </c>
      <c r="F957" s="48">
        <v>4850</v>
      </c>
      <c r="G957" s="48">
        <v>19271</v>
      </c>
      <c r="H957" s="48">
        <v>23595</v>
      </c>
      <c r="I957" s="48">
        <v>11828</v>
      </c>
      <c r="J957" s="48">
        <v>11646</v>
      </c>
      <c r="K957" s="48">
        <v>0</v>
      </c>
      <c r="L957" s="48">
        <v>0</v>
      </c>
      <c r="M957" s="48">
        <v>186</v>
      </c>
      <c r="N957" s="48">
        <v>9</v>
      </c>
      <c r="O957" s="48">
        <v>52</v>
      </c>
      <c r="P957" s="48">
        <v>125</v>
      </c>
      <c r="Q957" s="45">
        <f t="shared" si="31"/>
        <v>1.0568143388569496E-2</v>
      </c>
      <c r="R957" s="45">
        <f>Table1[[#This Row],[Ballots Rejected - Late Postmark]]/Table1[[#This Row],[Ballots Rejected]]</f>
        <v>0.67204301075268813</v>
      </c>
      <c r="S957" s="48">
        <v>0</v>
      </c>
      <c r="T957" s="48">
        <v>0</v>
      </c>
      <c r="U957" s="48">
        <v>11761</v>
      </c>
      <c r="V957" s="48">
        <v>11579</v>
      </c>
      <c r="W957" s="48">
        <v>185</v>
      </c>
      <c r="X957" s="48">
        <v>23318</v>
      </c>
      <c r="Y957">
        <v>3871</v>
      </c>
      <c r="Z957">
        <v>7946</v>
      </c>
      <c r="AA957" s="15">
        <v>11</v>
      </c>
      <c r="AB957" s="54">
        <f>Table1[[#This Row],[ Received by dropbox]]/Table1[[#This Row],[Ballots Returned]]</f>
        <v>0.32727426445722013</v>
      </c>
      <c r="AC957" s="54">
        <f>Table1[[#This Row],[Received by mail]]/Table1[[#This Row],[Ballots Returned]]</f>
        <v>0.67179573892458577</v>
      </c>
      <c r="AD957" s="54">
        <f>Table1[[#This Row],[ Received by Email or Fax]]/Table1[[#This Row],[Ballots Returned]]</f>
        <v>9.2999661819411568E-4</v>
      </c>
    </row>
    <row r="958" spans="1:30">
      <c r="A958" t="s">
        <v>176</v>
      </c>
      <c r="B958" s="20">
        <v>44047</v>
      </c>
      <c r="C958" s="8" t="s">
        <v>220</v>
      </c>
      <c r="D958" s="10">
        <v>2020</v>
      </c>
      <c r="E958" s="48">
        <v>120947</v>
      </c>
      <c r="F958" s="48">
        <v>8331</v>
      </c>
      <c r="G958" s="48">
        <v>114636</v>
      </c>
      <c r="H958" s="48">
        <v>123754</v>
      </c>
      <c r="I958" s="48">
        <v>54378</v>
      </c>
      <c r="J958" s="48">
        <v>53496</v>
      </c>
      <c r="K958" s="48">
        <v>0</v>
      </c>
      <c r="L958" s="48">
        <v>0</v>
      </c>
      <c r="M958" s="48">
        <v>882</v>
      </c>
      <c r="N958" s="48">
        <v>90</v>
      </c>
      <c r="O958" s="48">
        <v>74</v>
      </c>
      <c r="P958" s="48">
        <v>706</v>
      </c>
      <c r="Q958" s="45">
        <f t="shared" si="31"/>
        <v>1.2983191731950422E-2</v>
      </c>
      <c r="R958" s="45">
        <f>Table1[[#This Row],[Ballots Rejected - Late Postmark]]/Table1[[#This Row],[Ballots Rejected]]</f>
        <v>0.80045351473922899</v>
      </c>
      <c r="S958" s="48">
        <v>0</v>
      </c>
      <c r="T958" s="48">
        <v>12</v>
      </c>
      <c r="U958" s="48">
        <v>54191</v>
      </c>
      <c r="V958" s="48">
        <v>53311</v>
      </c>
      <c r="W958" s="48">
        <v>880</v>
      </c>
      <c r="X958" s="48">
        <v>122392</v>
      </c>
      <c r="Y958">
        <v>13822</v>
      </c>
      <c r="Z958">
        <v>40513</v>
      </c>
      <c r="AA958" s="15">
        <v>43</v>
      </c>
      <c r="AB958" s="54">
        <f>Table1[[#This Row],[ Received by dropbox]]/Table1[[#This Row],[Ballots Returned]]</f>
        <v>0.25418367722240615</v>
      </c>
      <c r="AC958" s="54">
        <f>Table1[[#This Row],[Received by mail]]/Table1[[#This Row],[Ballots Returned]]</f>
        <v>0.7450255618080841</v>
      </c>
      <c r="AD958" s="54">
        <f>Table1[[#This Row],[ Received by Email or Fax]]/Table1[[#This Row],[Ballots Returned]]</f>
        <v>7.9076096950972819E-4</v>
      </c>
    </row>
    <row r="959" spans="1:30">
      <c r="A959" s="8" t="s">
        <v>178</v>
      </c>
      <c r="B959" s="19">
        <v>44047</v>
      </c>
      <c r="C959" s="8" t="s">
        <v>220</v>
      </c>
      <c r="D959" s="10">
        <v>2020</v>
      </c>
      <c r="E959" s="48">
        <v>4613649</v>
      </c>
      <c r="F959" s="48">
        <v>409842</v>
      </c>
      <c r="G959" s="48">
        <v>2510862</v>
      </c>
      <c r="H959" s="48">
        <v>4766089</v>
      </c>
      <c r="I959" s="48">
        <v>2553672</v>
      </c>
      <c r="J959" s="48">
        <v>2510881</v>
      </c>
      <c r="K959" s="48">
        <v>2500</v>
      </c>
      <c r="L959" s="48">
        <v>82</v>
      </c>
      <c r="M959" s="48">
        <v>40299</v>
      </c>
      <c r="N959" s="48">
        <v>5912</v>
      </c>
      <c r="O959" s="48">
        <v>12056</v>
      </c>
      <c r="P959" s="48">
        <v>21679</v>
      </c>
      <c r="Q959" s="45">
        <f t="shared" si="31"/>
        <v>8.4893439721311116E-3</v>
      </c>
      <c r="R959" s="45">
        <f>Table1[[#This Row],[Ballots Rejected - Late Postmark]]/Table1[[#This Row],[Ballots Rejected]]</f>
        <v>0.53795379537953791</v>
      </c>
      <c r="S959" s="48">
        <v>0</v>
      </c>
      <c r="T959" s="48">
        <v>652</v>
      </c>
      <c r="U959" s="8">
        <v>2533231</v>
      </c>
      <c r="V959" s="8">
        <v>2490726</v>
      </c>
      <c r="W959" s="8">
        <v>40012</v>
      </c>
      <c r="X959" s="8">
        <v>4694950</v>
      </c>
      <c r="Y959">
        <v>1340412</v>
      </c>
      <c r="Z959">
        <v>1206572</v>
      </c>
      <c r="AA959" s="24">
        <v>6688</v>
      </c>
      <c r="AB959" s="54">
        <f>Table1[[#This Row],[ Received by dropbox]]/Table1[[#This Row],[Ballots Returned]]</f>
        <v>0.52489591458887441</v>
      </c>
      <c r="AC959" s="54">
        <f>Table1[[#This Row],[Received by mail]]/Table1[[#This Row],[Ballots Returned]]</f>
        <v>0.47248511163532358</v>
      </c>
      <c r="AD959" s="54">
        <f>Table1[[#This Row],[ Received by Email or Fax]]/Table1[[#This Row],[Ballots Returned]]</f>
        <v>2.6189737758020607E-3</v>
      </c>
    </row>
    <row r="960" spans="1:30">
      <c r="A960" t="s">
        <v>98</v>
      </c>
      <c r="B960" s="19">
        <v>43949</v>
      </c>
      <c r="C960" s="8" t="s">
        <v>258</v>
      </c>
      <c r="D960" s="10">
        <v>2020</v>
      </c>
      <c r="E960" s="8"/>
      <c r="F960" s="8"/>
      <c r="G960" s="8"/>
      <c r="H960" s="8"/>
      <c r="I960" s="8"/>
      <c r="J960" s="8"/>
      <c r="K960" s="8"/>
      <c r="L960" s="8"/>
      <c r="M960" s="8"/>
      <c r="N960" s="8"/>
      <c r="O960" s="8"/>
      <c r="P960" s="8"/>
      <c r="Q960" s="45"/>
      <c r="R960" s="45" t="e">
        <f>Table1[[#This Row],[Ballots Rejected - Late Postmark]]/Table1[[#This Row],[Ballots Rejected]]</f>
        <v>#DIV/0!</v>
      </c>
      <c r="S960" s="8"/>
      <c r="T960" s="8"/>
      <c r="U960" s="8"/>
      <c r="V960" s="8"/>
      <c r="W960" s="8"/>
      <c r="X960" s="8"/>
      <c r="AA960" s="8"/>
      <c r="AB960" s="54" t="e">
        <f>Table1[[#This Row],[ Received by dropbox]]/Table1[[#This Row],[Ballots Returned]]</f>
        <v>#DIV/0!</v>
      </c>
      <c r="AC960" s="54" t="e">
        <f>Table1[[#This Row],[Received by mail]]/Table1[[#This Row],[Ballots Returned]]</f>
        <v>#DIV/0!</v>
      </c>
      <c r="AD960" s="54" t="e">
        <f>Table1[[#This Row],[ Received by Email or Fax]]/Table1[[#This Row],[Ballots Returned]]</f>
        <v>#DIV/0!</v>
      </c>
    </row>
    <row r="961" spans="1:30">
      <c r="A961" t="s">
        <v>101</v>
      </c>
      <c r="B961" s="19">
        <v>43949</v>
      </c>
      <c r="C961" s="8" t="s">
        <v>258</v>
      </c>
      <c r="D961" s="10">
        <v>2020</v>
      </c>
      <c r="E961" s="8"/>
      <c r="F961" s="8"/>
      <c r="G961" s="8"/>
      <c r="H961" s="8"/>
      <c r="I961" s="8"/>
      <c r="J961" s="8"/>
      <c r="K961" s="8"/>
      <c r="L961" s="8"/>
      <c r="M961" s="8"/>
      <c r="N961" s="8"/>
      <c r="O961" s="8"/>
      <c r="P961" s="8"/>
      <c r="Q961" s="45"/>
      <c r="R961" s="45" t="e">
        <f>Table1[[#This Row],[Ballots Rejected - Late Postmark]]/Table1[[#This Row],[Ballots Rejected]]</f>
        <v>#DIV/0!</v>
      </c>
      <c r="S961" s="8"/>
      <c r="T961" s="8"/>
      <c r="U961" s="8"/>
      <c r="V961" s="8"/>
      <c r="W961" s="8"/>
      <c r="X961" s="8"/>
      <c r="AA961" s="8"/>
      <c r="AB961" s="54" t="e">
        <f>Table1[[#This Row],[ Received by dropbox]]/Table1[[#This Row],[Ballots Returned]]</f>
        <v>#DIV/0!</v>
      </c>
      <c r="AC961" s="54" t="e">
        <f>Table1[[#This Row],[Received by mail]]/Table1[[#This Row],[Ballots Returned]]</f>
        <v>#DIV/0!</v>
      </c>
      <c r="AD961" s="54" t="e">
        <f>Table1[[#This Row],[ Received by Email or Fax]]/Table1[[#This Row],[Ballots Returned]]</f>
        <v>#DIV/0!</v>
      </c>
    </row>
    <row r="962" spans="1:30">
      <c r="A962" t="s">
        <v>103</v>
      </c>
      <c r="B962" s="19">
        <v>43949</v>
      </c>
      <c r="C962" s="8" t="s">
        <v>258</v>
      </c>
      <c r="D962" s="10">
        <v>2020</v>
      </c>
      <c r="E962" s="8"/>
      <c r="F962" s="8"/>
      <c r="G962" s="8"/>
      <c r="H962" s="8"/>
      <c r="I962" s="8"/>
      <c r="J962" s="8"/>
      <c r="K962" s="8"/>
      <c r="L962" s="8"/>
      <c r="M962" s="8"/>
      <c r="N962" s="8"/>
      <c r="O962" s="8"/>
      <c r="P962" s="8"/>
      <c r="Q962" s="45"/>
      <c r="R962" s="45" t="e">
        <f>Table1[[#This Row],[Ballots Rejected - Late Postmark]]/Table1[[#This Row],[Ballots Rejected]]</f>
        <v>#DIV/0!</v>
      </c>
      <c r="S962" s="8"/>
      <c r="T962" s="8"/>
      <c r="U962" s="8"/>
      <c r="V962" s="8"/>
      <c r="W962" s="8"/>
      <c r="X962" s="8"/>
      <c r="AA962" s="8"/>
      <c r="AB962" s="54" t="e">
        <f>Table1[[#This Row],[ Received by dropbox]]/Table1[[#This Row],[Ballots Returned]]</f>
        <v>#DIV/0!</v>
      </c>
      <c r="AC962" s="54" t="e">
        <f>Table1[[#This Row],[Received by mail]]/Table1[[#This Row],[Ballots Returned]]</f>
        <v>#DIV/0!</v>
      </c>
      <c r="AD962" s="54" t="e">
        <f>Table1[[#This Row],[ Received by Email or Fax]]/Table1[[#This Row],[Ballots Returned]]</f>
        <v>#DIV/0!</v>
      </c>
    </row>
    <row r="963" spans="1:30">
      <c r="A963" t="s">
        <v>105</v>
      </c>
      <c r="B963" s="19">
        <v>43949</v>
      </c>
      <c r="C963" s="8" t="s">
        <v>258</v>
      </c>
      <c r="D963" s="10">
        <v>2020</v>
      </c>
      <c r="E963" s="8"/>
      <c r="F963" s="8"/>
      <c r="G963" s="8"/>
      <c r="H963" s="8"/>
      <c r="I963" s="8"/>
      <c r="J963" s="8"/>
      <c r="K963" s="8"/>
      <c r="L963" s="8"/>
      <c r="M963" s="8"/>
      <c r="N963" s="8"/>
      <c r="O963" s="8"/>
      <c r="P963" s="8"/>
      <c r="Q963" s="45"/>
      <c r="R963" s="45" t="e">
        <f>Table1[[#This Row],[Ballots Rejected - Late Postmark]]/Table1[[#This Row],[Ballots Rejected]]</f>
        <v>#DIV/0!</v>
      </c>
      <c r="S963" s="8"/>
      <c r="T963" s="8"/>
      <c r="U963" s="8"/>
      <c r="V963" s="8"/>
      <c r="W963" s="8"/>
      <c r="X963" s="8"/>
      <c r="AA963" s="8"/>
      <c r="AB963" s="54" t="e">
        <f>Table1[[#This Row],[ Received by dropbox]]/Table1[[#This Row],[Ballots Returned]]</f>
        <v>#DIV/0!</v>
      </c>
      <c r="AC963" s="54" t="e">
        <f>Table1[[#This Row],[Received by mail]]/Table1[[#This Row],[Ballots Returned]]</f>
        <v>#DIV/0!</v>
      </c>
      <c r="AD963" s="54" t="e">
        <f>Table1[[#This Row],[ Received by Email or Fax]]/Table1[[#This Row],[Ballots Returned]]</f>
        <v>#DIV/0!</v>
      </c>
    </row>
    <row r="964" spans="1:30">
      <c r="A964" t="s">
        <v>107</v>
      </c>
      <c r="B964" s="19">
        <v>43949</v>
      </c>
      <c r="C964" s="8" t="s">
        <v>258</v>
      </c>
      <c r="D964" s="10">
        <v>2020</v>
      </c>
      <c r="E964" s="8"/>
      <c r="F964" s="8"/>
      <c r="G964" s="8"/>
      <c r="H964" s="8"/>
      <c r="I964" s="8"/>
      <c r="J964" s="8"/>
      <c r="K964" s="8"/>
      <c r="L964" s="8"/>
      <c r="M964" s="8"/>
      <c r="N964" s="8"/>
      <c r="O964" s="8"/>
      <c r="P964" s="8"/>
      <c r="Q964" s="45"/>
      <c r="R964" s="45" t="e">
        <f>Table1[[#This Row],[Ballots Rejected - Late Postmark]]/Table1[[#This Row],[Ballots Rejected]]</f>
        <v>#DIV/0!</v>
      </c>
      <c r="S964" s="8"/>
      <c r="T964" s="8"/>
      <c r="U964" s="16"/>
      <c r="V964" s="16"/>
      <c r="W964" s="16"/>
      <c r="X964" s="16"/>
      <c r="AA964" s="8"/>
      <c r="AB964" s="54" t="e">
        <f>Table1[[#This Row],[ Received by dropbox]]/Table1[[#This Row],[Ballots Returned]]</f>
        <v>#DIV/0!</v>
      </c>
      <c r="AC964" s="54" t="e">
        <f>Table1[[#This Row],[Received by mail]]/Table1[[#This Row],[Ballots Returned]]</f>
        <v>#DIV/0!</v>
      </c>
      <c r="AD964" s="54" t="e">
        <f>Table1[[#This Row],[ Received by Email or Fax]]/Table1[[#This Row],[Ballots Returned]]</f>
        <v>#DIV/0!</v>
      </c>
    </row>
    <row r="965" spans="1:30">
      <c r="A965" t="s">
        <v>109</v>
      </c>
      <c r="B965" s="19">
        <v>43949</v>
      </c>
      <c r="C965" s="8" t="s">
        <v>258</v>
      </c>
      <c r="D965" s="10">
        <v>2020</v>
      </c>
      <c r="E965" s="8">
        <v>1112</v>
      </c>
      <c r="F965" s="8">
        <v>111</v>
      </c>
      <c r="G965" s="16">
        <v>3021</v>
      </c>
      <c r="H965" s="8">
        <v>1143</v>
      </c>
      <c r="I965" s="8">
        <v>544</v>
      </c>
      <c r="J965" s="8">
        <v>523</v>
      </c>
      <c r="K965" s="8">
        <v>0</v>
      </c>
      <c r="L965" s="8">
        <v>0</v>
      </c>
      <c r="M965" s="8">
        <v>21</v>
      </c>
      <c r="N965" s="8">
        <v>4</v>
      </c>
      <c r="O965" s="8">
        <v>7</v>
      </c>
      <c r="P965" s="8">
        <v>8</v>
      </c>
      <c r="Q965" s="45">
        <f>P965/I965</f>
        <v>1.4705882352941176E-2</v>
      </c>
      <c r="R965" s="45">
        <f>Table1[[#This Row],[Ballots Rejected - Late Postmark]]/Table1[[#This Row],[Ballots Rejected]]</f>
        <v>0.38095238095238093</v>
      </c>
      <c r="S965" s="8">
        <v>0</v>
      </c>
      <c r="T965" s="8">
        <v>2</v>
      </c>
      <c r="U965" s="8">
        <v>543</v>
      </c>
      <c r="V965" s="8">
        <v>522</v>
      </c>
      <c r="W965" s="8">
        <v>21</v>
      </c>
      <c r="X965" s="8">
        <v>1132</v>
      </c>
      <c r="Y965">
        <v>26</v>
      </c>
      <c r="Z965">
        <v>518</v>
      </c>
      <c r="AA965" s="4">
        <v>0</v>
      </c>
      <c r="AB965" s="54">
        <f>Table1[[#This Row],[ Received by dropbox]]/Table1[[#This Row],[Ballots Returned]]</f>
        <v>4.779411764705882E-2</v>
      </c>
      <c r="AC965" s="54">
        <f>Table1[[#This Row],[Received by mail]]/Table1[[#This Row],[Ballots Returned]]</f>
        <v>0.95220588235294112</v>
      </c>
      <c r="AD965" s="54">
        <f>Table1[[#This Row],[ Received by Email or Fax]]/Table1[[#This Row],[Ballots Returned]]</f>
        <v>0</v>
      </c>
    </row>
    <row r="966" spans="1:30">
      <c r="A966" t="s">
        <v>111</v>
      </c>
      <c r="B966" s="19">
        <v>43949</v>
      </c>
      <c r="C966" s="8" t="s">
        <v>258</v>
      </c>
      <c r="D966" s="10">
        <v>2020</v>
      </c>
      <c r="E966" s="8"/>
      <c r="F966" s="8"/>
      <c r="G966" s="8"/>
      <c r="H966" s="8"/>
      <c r="I966" s="8"/>
      <c r="J966" s="8"/>
      <c r="K966" s="8"/>
      <c r="L966" s="8"/>
      <c r="M966" s="8"/>
      <c r="N966" s="8"/>
      <c r="O966" s="8"/>
      <c r="P966" s="8"/>
      <c r="Q966" s="45"/>
      <c r="R966" s="45" t="e">
        <f>Table1[[#This Row],[Ballots Rejected - Late Postmark]]/Table1[[#This Row],[Ballots Rejected]]</f>
        <v>#DIV/0!</v>
      </c>
      <c r="S966" s="8"/>
      <c r="T966" s="8"/>
      <c r="U966" s="16"/>
      <c r="V966" s="16"/>
      <c r="W966" s="16"/>
      <c r="X966" s="16"/>
      <c r="AA966" s="4"/>
      <c r="AB966" s="54" t="e">
        <f>Table1[[#This Row],[ Received by dropbox]]/Table1[[#This Row],[Ballots Returned]]</f>
        <v>#DIV/0!</v>
      </c>
      <c r="AC966" s="54" t="e">
        <f>Table1[[#This Row],[Received by mail]]/Table1[[#This Row],[Ballots Returned]]</f>
        <v>#DIV/0!</v>
      </c>
      <c r="AD966" s="54" t="e">
        <f>Table1[[#This Row],[ Received by Email or Fax]]/Table1[[#This Row],[Ballots Returned]]</f>
        <v>#DIV/0!</v>
      </c>
    </row>
    <row r="967" spans="1:30">
      <c r="A967" t="s">
        <v>113</v>
      </c>
      <c r="B967" s="19">
        <v>43949</v>
      </c>
      <c r="C967" s="8" t="s">
        <v>258</v>
      </c>
      <c r="D967" s="10">
        <v>2020</v>
      </c>
      <c r="E967" s="8">
        <v>12560</v>
      </c>
      <c r="F967" s="8">
        <v>1340</v>
      </c>
      <c r="G967" s="16">
        <v>13240</v>
      </c>
      <c r="H967" s="8">
        <v>12647</v>
      </c>
      <c r="I967" s="8">
        <v>6917</v>
      </c>
      <c r="J967" s="8">
        <v>6849</v>
      </c>
      <c r="K967" s="8">
        <v>0</v>
      </c>
      <c r="L967" s="8">
        <v>0</v>
      </c>
      <c r="M967" s="8">
        <v>68</v>
      </c>
      <c r="N967" s="8">
        <v>11</v>
      </c>
      <c r="O967" s="8">
        <v>25</v>
      </c>
      <c r="P967" s="8">
        <v>31</v>
      </c>
      <c r="Q967" s="45">
        <f>P967/I967</f>
        <v>4.4817117247361576E-3</v>
      </c>
      <c r="R967" s="45">
        <f>Table1[[#This Row],[Ballots Rejected - Late Postmark]]/Table1[[#This Row],[Ballots Rejected]]</f>
        <v>0.45588235294117646</v>
      </c>
      <c r="S967" s="8">
        <v>0</v>
      </c>
      <c r="T967" s="8">
        <v>1</v>
      </c>
      <c r="U967" s="16">
        <v>6905</v>
      </c>
      <c r="V967" s="16">
        <v>6838</v>
      </c>
      <c r="W967" s="16">
        <v>67</v>
      </c>
      <c r="X967" s="16">
        <v>12524</v>
      </c>
      <c r="Y967">
        <v>3500</v>
      </c>
      <c r="Z967">
        <v>3417</v>
      </c>
      <c r="AA967" s="4">
        <v>0</v>
      </c>
      <c r="AB967" s="54">
        <f>Table1[[#This Row],[ Received by dropbox]]/Table1[[#This Row],[Ballots Returned]]</f>
        <v>0.5059997108573081</v>
      </c>
      <c r="AC967" s="54">
        <f>Table1[[#This Row],[Received by mail]]/Table1[[#This Row],[Ballots Returned]]</f>
        <v>0.4940002891426919</v>
      </c>
      <c r="AD967" s="54">
        <f>Table1[[#This Row],[ Received by Email or Fax]]/Table1[[#This Row],[Ballots Returned]]</f>
        <v>0</v>
      </c>
    </row>
    <row r="968" spans="1:30">
      <c r="A968" t="s">
        <v>115</v>
      </c>
      <c r="B968" s="19">
        <v>43949</v>
      </c>
      <c r="C968" s="8" t="s">
        <v>258</v>
      </c>
      <c r="D968" s="10">
        <v>2020</v>
      </c>
      <c r="E968" s="8">
        <v>1297</v>
      </c>
      <c r="F968" s="8">
        <v>92</v>
      </c>
      <c r="G968" s="16">
        <v>3225</v>
      </c>
      <c r="H968" s="8">
        <v>1310</v>
      </c>
      <c r="I968" s="8">
        <v>448</v>
      </c>
      <c r="J968" s="8">
        <v>445</v>
      </c>
      <c r="K968" s="8">
        <v>0</v>
      </c>
      <c r="L968" s="8">
        <v>0</v>
      </c>
      <c r="M968" s="8">
        <v>3</v>
      </c>
      <c r="N968" s="8">
        <v>1</v>
      </c>
      <c r="O968" s="8">
        <v>0</v>
      </c>
      <c r="P968" s="8">
        <v>2</v>
      </c>
      <c r="Q968" s="45">
        <f>P968/I968</f>
        <v>4.464285714285714E-3</v>
      </c>
      <c r="R968" s="45">
        <f>Table1[[#This Row],[Ballots Rejected - Late Postmark]]/Table1[[#This Row],[Ballots Rejected]]</f>
        <v>0.66666666666666663</v>
      </c>
      <c r="S968" s="8">
        <v>0</v>
      </c>
      <c r="T968" s="8">
        <v>0</v>
      </c>
      <c r="U968" s="8">
        <v>448</v>
      </c>
      <c r="V968" s="8">
        <v>445</v>
      </c>
      <c r="W968" s="8">
        <v>3</v>
      </c>
      <c r="X968" s="8">
        <v>1310</v>
      </c>
      <c r="Y968">
        <v>149</v>
      </c>
      <c r="Z968">
        <v>299</v>
      </c>
      <c r="AA968" s="4">
        <v>0</v>
      </c>
      <c r="AB968" s="54">
        <f>Table1[[#This Row],[ Received by dropbox]]/Table1[[#This Row],[Ballots Returned]]</f>
        <v>0.3325892857142857</v>
      </c>
      <c r="AC968" s="54">
        <f>Table1[[#This Row],[Received by mail]]/Table1[[#This Row],[Ballots Returned]]</f>
        <v>0.6674107142857143</v>
      </c>
      <c r="AD968" s="54">
        <f>Table1[[#This Row],[ Received by Email or Fax]]/Table1[[#This Row],[Ballots Returned]]</f>
        <v>0</v>
      </c>
    </row>
    <row r="969" spans="1:30">
      <c r="A969" t="s">
        <v>117</v>
      </c>
      <c r="B969" s="19">
        <v>43949</v>
      </c>
      <c r="C969" s="8" t="s">
        <v>258</v>
      </c>
      <c r="D969" s="10">
        <v>2020</v>
      </c>
      <c r="E969" s="8"/>
      <c r="F969" s="8"/>
      <c r="G969" s="8"/>
      <c r="H969" s="8"/>
      <c r="I969" s="8"/>
      <c r="J969" s="8"/>
      <c r="K969" s="8"/>
      <c r="L969" s="8"/>
      <c r="M969" s="8"/>
      <c r="N969" s="8"/>
      <c r="O969" s="8"/>
      <c r="P969" s="8"/>
      <c r="Q969" s="45"/>
      <c r="R969" s="45" t="e">
        <f>Table1[[#This Row],[Ballots Rejected - Late Postmark]]/Table1[[#This Row],[Ballots Rejected]]</f>
        <v>#DIV/0!</v>
      </c>
      <c r="S969" s="8"/>
      <c r="T969" s="8"/>
      <c r="U969" s="8"/>
      <c r="V969" s="8"/>
      <c r="W969" s="8"/>
      <c r="X969" s="8"/>
      <c r="AA969" s="4"/>
      <c r="AB969" s="54" t="e">
        <f>Table1[[#This Row],[ Received by dropbox]]/Table1[[#This Row],[Ballots Returned]]</f>
        <v>#DIV/0!</v>
      </c>
      <c r="AC969" s="54" t="e">
        <f>Table1[[#This Row],[Received by mail]]/Table1[[#This Row],[Ballots Returned]]</f>
        <v>#DIV/0!</v>
      </c>
      <c r="AD969" s="54" t="e">
        <f>Table1[[#This Row],[ Received by Email or Fax]]/Table1[[#This Row],[Ballots Returned]]</f>
        <v>#DIV/0!</v>
      </c>
    </row>
    <row r="970" spans="1:30">
      <c r="A970" t="s">
        <v>119</v>
      </c>
      <c r="B970" s="19">
        <v>43949</v>
      </c>
      <c r="C970" s="8" t="s">
        <v>258</v>
      </c>
      <c r="D970" s="10">
        <v>2020</v>
      </c>
      <c r="E970" s="8"/>
      <c r="F970" s="8"/>
      <c r="G970" s="8"/>
      <c r="H970" s="8"/>
      <c r="I970" s="8"/>
      <c r="J970" s="8"/>
      <c r="K970" s="8"/>
      <c r="L970" s="8"/>
      <c r="M970" s="8"/>
      <c r="N970" s="8"/>
      <c r="O970" s="8"/>
      <c r="P970" s="8"/>
      <c r="Q970" s="45"/>
      <c r="R970" s="45" t="e">
        <f>Table1[[#This Row],[Ballots Rejected - Late Postmark]]/Table1[[#This Row],[Ballots Rejected]]</f>
        <v>#DIV/0!</v>
      </c>
      <c r="S970" s="8"/>
      <c r="T970" s="8"/>
      <c r="U970" s="16"/>
      <c r="V970" s="16"/>
      <c r="W970" s="16"/>
      <c r="X970" s="16"/>
      <c r="AA970" s="4"/>
      <c r="AB970" s="54" t="e">
        <f>Table1[[#This Row],[ Received by dropbox]]/Table1[[#This Row],[Ballots Returned]]</f>
        <v>#DIV/0!</v>
      </c>
      <c r="AC970" s="54" t="e">
        <f>Table1[[#This Row],[Received by mail]]/Table1[[#This Row],[Ballots Returned]]</f>
        <v>#DIV/0!</v>
      </c>
      <c r="AD970" s="54" t="e">
        <f>Table1[[#This Row],[ Received by Email or Fax]]/Table1[[#This Row],[Ballots Returned]]</f>
        <v>#DIV/0!</v>
      </c>
    </row>
    <row r="971" spans="1:30">
      <c r="A971" t="s">
        <v>121</v>
      </c>
      <c r="B971" s="19">
        <v>43949</v>
      </c>
      <c r="C971" s="8" t="s">
        <v>258</v>
      </c>
      <c r="D971" s="10">
        <v>2020</v>
      </c>
      <c r="E971" s="8">
        <v>1586</v>
      </c>
      <c r="F971" s="8">
        <v>340</v>
      </c>
      <c r="G971" s="16">
        <v>3266</v>
      </c>
      <c r="H971" s="8">
        <v>1590</v>
      </c>
      <c r="I971" s="8">
        <v>1081</v>
      </c>
      <c r="J971" s="8">
        <v>1081</v>
      </c>
      <c r="K971" s="8">
        <v>0</v>
      </c>
      <c r="L971" s="8">
        <v>0</v>
      </c>
      <c r="M971" s="8">
        <v>7</v>
      </c>
      <c r="N971" s="8">
        <v>2</v>
      </c>
      <c r="O971" s="8">
        <v>0</v>
      </c>
      <c r="P971" s="8">
        <v>5</v>
      </c>
      <c r="Q971" s="45">
        <f>P971/I971</f>
        <v>4.6253469010175763E-3</v>
      </c>
      <c r="R971" s="45">
        <f>Table1[[#This Row],[Ballots Rejected - Late Postmark]]/Table1[[#This Row],[Ballots Rejected]]</f>
        <v>0.7142857142857143</v>
      </c>
      <c r="S971" s="8">
        <v>0</v>
      </c>
      <c r="T971" s="8">
        <v>0</v>
      </c>
      <c r="U971" s="16">
        <v>1078</v>
      </c>
      <c r="V971" s="16">
        <v>1078</v>
      </c>
      <c r="W971" s="16">
        <v>7</v>
      </c>
      <c r="X971" s="16">
        <v>1577</v>
      </c>
      <c r="Y971">
        <v>620</v>
      </c>
      <c r="Z971">
        <v>461</v>
      </c>
      <c r="AA971" s="4">
        <v>0</v>
      </c>
      <c r="AB971" s="54">
        <f>Table1[[#This Row],[ Received by dropbox]]/Table1[[#This Row],[Ballots Returned]]</f>
        <v>0.57354301572617949</v>
      </c>
      <c r="AC971" s="54">
        <f>Table1[[#This Row],[Received by mail]]/Table1[[#This Row],[Ballots Returned]]</f>
        <v>0.42645698427382056</v>
      </c>
      <c r="AD971" s="54">
        <f>Table1[[#This Row],[ Received by Email or Fax]]/Table1[[#This Row],[Ballots Returned]]</f>
        <v>0</v>
      </c>
    </row>
    <row r="972" spans="1:30">
      <c r="A972" t="s">
        <v>123</v>
      </c>
      <c r="B972" s="19">
        <v>43949</v>
      </c>
      <c r="C972" s="8" t="s">
        <v>258</v>
      </c>
      <c r="D972" s="10">
        <v>2020</v>
      </c>
      <c r="E972" s="8">
        <v>2371</v>
      </c>
      <c r="F972" s="8">
        <v>1030</v>
      </c>
      <c r="G972" s="16">
        <v>3361</v>
      </c>
      <c r="H972" s="8">
        <v>2767</v>
      </c>
      <c r="I972" s="8">
        <v>1071</v>
      </c>
      <c r="J972" s="8">
        <v>1048</v>
      </c>
      <c r="K972" s="8">
        <v>0</v>
      </c>
      <c r="L972" s="8">
        <v>0</v>
      </c>
      <c r="M972" s="8">
        <v>23</v>
      </c>
      <c r="N972" s="8">
        <v>3</v>
      </c>
      <c r="O972" s="8">
        <v>0</v>
      </c>
      <c r="P972" s="8">
        <v>20</v>
      </c>
      <c r="Q972" s="45">
        <f>P972/I972</f>
        <v>1.8674136321195144E-2</v>
      </c>
      <c r="R972" s="45">
        <f>Table1[[#This Row],[Ballots Rejected - Late Postmark]]/Table1[[#This Row],[Ballots Rejected]]</f>
        <v>0.86956521739130432</v>
      </c>
      <c r="S972" s="8">
        <v>0</v>
      </c>
      <c r="T972" s="8">
        <v>0</v>
      </c>
      <c r="U972" s="8">
        <v>1071</v>
      </c>
      <c r="V972" s="8">
        <v>1048</v>
      </c>
      <c r="W972" s="8">
        <v>23</v>
      </c>
      <c r="X972" s="8">
        <v>2767</v>
      </c>
      <c r="Y972">
        <v>165</v>
      </c>
      <c r="Z972">
        <v>906</v>
      </c>
      <c r="AA972" s="4">
        <v>0</v>
      </c>
      <c r="AB972" s="54">
        <f>Table1[[#This Row],[ Received by dropbox]]/Table1[[#This Row],[Ballots Returned]]</f>
        <v>0.15406162464985995</v>
      </c>
      <c r="AC972" s="54">
        <f>Table1[[#This Row],[Received by mail]]/Table1[[#This Row],[Ballots Returned]]</f>
        <v>0.84593837535014005</v>
      </c>
      <c r="AD972" s="54">
        <f>Table1[[#This Row],[ Received by Email or Fax]]/Table1[[#This Row],[Ballots Returned]]</f>
        <v>0</v>
      </c>
    </row>
    <row r="973" spans="1:30">
      <c r="A973" t="s">
        <v>125</v>
      </c>
      <c r="B973" s="19">
        <v>43949</v>
      </c>
      <c r="C973" s="8" t="s">
        <v>258</v>
      </c>
      <c r="D973" s="10">
        <v>2020</v>
      </c>
      <c r="E973" s="8"/>
      <c r="F973" s="8"/>
      <c r="G973" s="8"/>
      <c r="H973" s="8"/>
      <c r="I973" s="8"/>
      <c r="J973" s="8"/>
      <c r="K973" s="8"/>
      <c r="L973" s="8"/>
      <c r="M973" s="8"/>
      <c r="N973" s="8"/>
      <c r="O973" s="8"/>
      <c r="P973" s="8"/>
      <c r="Q973" s="45"/>
      <c r="R973" s="45" t="e">
        <f>Table1[[#This Row],[Ballots Rejected - Late Postmark]]/Table1[[#This Row],[Ballots Rejected]]</f>
        <v>#DIV/0!</v>
      </c>
      <c r="S973" s="8"/>
      <c r="T973" s="8"/>
      <c r="U973" s="8"/>
      <c r="V973" s="8"/>
      <c r="W973" s="8"/>
      <c r="X973" s="8"/>
      <c r="AA973" s="4"/>
      <c r="AB973" s="54" t="e">
        <f>Table1[[#This Row],[ Received by dropbox]]/Table1[[#This Row],[Ballots Returned]]</f>
        <v>#DIV/0!</v>
      </c>
      <c r="AC973" s="54" t="e">
        <f>Table1[[#This Row],[Received by mail]]/Table1[[#This Row],[Ballots Returned]]</f>
        <v>#DIV/0!</v>
      </c>
      <c r="AD973" s="54" t="e">
        <f>Table1[[#This Row],[ Received by Email or Fax]]/Table1[[#This Row],[Ballots Returned]]</f>
        <v>#DIV/0!</v>
      </c>
    </row>
    <row r="974" spans="1:30">
      <c r="A974" t="s">
        <v>127</v>
      </c>
      <c r="B974" s="19">
        <v>43949</v>
      </c>
      <c r="C974" s="8" t="s">
        <v>258</v>
      </c>
      <c r="D974" s="10">
        <v>2020</v>
      </c>
      <c r="E974" s="8"/>
      <c r="F974" s="8"/>
      <c r="G974" s="8"/>
      <c r="H974" s="8"/>
      <c r="I974" s="8"/>
      <c r="J974" s="8"/>
      <c r="K974" s="8"/>
      <c r="L974" s="8"/>
      <c r="M974" s="8"/>
      <c r="N974" s="8"/>
      <c r="O974" s="8"/>
      <c r="P974" s="8"/>
      <c r="Q974" s="45"/>
      <c r="R974" s="45" t="e">
        <f>Table1[[#This Row],[Ballots Rejected - Late Postmark]]/Table1[[#This Row],[Ballots Rejected]]</f>
        <v>#DIV/0!</v>
      </c>
      <c r="S974" s="8"/>
      <c r="T974" s="8"/>
      <c r="U974" s="8"/>
      <c r="V974" s="8"/>
      <c r="W974" s="8"/>
      <c r="X974" s="8"/>
      <c r="AA974" s="4"/>
      <c r="AB974" s="54" t="e">
        <f>Table1[[#This Row],[ Received by dropbox]]/Table1[[#This Row],[Ballots Returned]]</f>
        <v>#DIV/0!</v>
      </c>
      <c r="AC974" s="54" t="e">
        <f>Table1[[#This Row],[Received by mail]]/Table1[[#This Row],[Ballots Returned]]</f>
        <v>#DIV/0!</v>
      </c>
      <c r="AD974" s="54" t="e">
        <f>Table1[[#This Row],[ Received by Email or Fax]]/Table1[[#This Row],[Ballots Returned]]</f>
        <v>#DIV/0!</v>
      </c>
    </row>
    <row r="975" spans="1:30">
      <c r="A975" t="s">
        <v>129</v>
      </c>
      <c r="B975" s="19">
        <v>43949</v>
      </c>
      <c r="C975" s="8" t="s">
        <v>258</v>
      </c>
      <c r="D975" s="10">
        <v>2020</v>
      </c>
      <c r="E975" s="8"/>
      <c r="F975" s="8"/>
      <c r="G975" s="8"/>
      <c r="H975" s="8"/>
      <c r="I975" s="8"/>
      <c r="J975" s="8"/>
      <c r="K975" s="8"/>
      <c r="L975" s="8"/>
      <c r="M975" s="8"/>
      <c r="N975" s="8"/>
      <c r="O975" s="8"/>
      <c r="P975" s="8"/>
      <c r="Q975" s="45"/>
      <c r="R975" s="45" t="e">
        <f>Table1[[#This Row],[Ballots Rejected - Late Postmark]]/Table1[[#This Row],[Ballots Rejected]]</f>
        <v>#DIV/0!</v>
      </c>
      <c r="S975" s="8"/>
      <c r="T975" s="8"/>
      <c r="U975" s="8"/>
      <c r="V975" s="8"/>
      <c r="W975" s="8"/>
      <c r="X975" s="8"/>
      <c r="AA975" s="4"/>
      <c r="AB975" s="54" t="e">
        <f>Table1[[#This Row],[ Received by dropbox]]/Table1[[#This Row],[Ballots Returned]]</f>
        <v>#DIV/0!</v>
      </c>
      <c r="AC975" s="54" t="e">
        <f>Table1[[#This Row],[Received by mail]]/Table1[[#This Row],[Ballots Returned]]</f>
        <v>#DIV/0!</v>
      </c>
      <c r="AD975" s="54" t="e">
        <f>Table1[[#This Row],[ Received by Email or Fax]]/Table1[[#This Row],[Ballots Returned]]</f>
        <v>#DIV/0!</v>
      </c>
    </row>
    <row r="976" spans="1:30">
      <c r="A976" t="s">
        <v>131</v>
      </c>
      <c r="B976" s="19">
        <v>43949</v>
      </c>
      <c r="C976" s="8" t="s">
        <v>258</v>
      </c>
      <c r="D976" s="10">
        <v>2020</v>
      </c>
      <c r="E976" s="8"/>
      <c r="F976" s="8"/>
      <c r="G976" s="8"/>
      <c r="H976" s="8"/>
      <c r="I976" s="8"/>
      <c r="J976" s="8"/>
      <c r="K976" s="8"/>
      <c r="L976" s="8"/>
      <c r="M976" s="8"/>
      <c r="N976" s="8"/>
      <c r="O976" s="8"/>
      <c r="P976" s="8"/>
      <c r="Q976" s="45"/>
      <c r="R976" s="45" t="e">
        <f>Table1[[#This Row],[Ballots Rejected - Late Postmark]]/Table1[[#This Row],[Ballots Rejected]]</f>
        <v>#DIV/0!</v>
      </c>
      <c r="S976" s="8"/>
      <c r="T976" s="8"/>
      <c r="U976" s="16"/>
      <c r="V976" s="16"/>
      <c r="W976" s="16"/>
      <c r="X976" s="16"/>
      <c r="AA976" s="4"/>
      <c r="AB976" s="54" t="e">
        <f>Table1[[#This Row],[ Received by dropbox]]/Table1[[#This Row],[Ballots Returned]]</f>
        <v>#DIV/0!</v>
      </c>
      <c r="AC976" s="54" t="e">
        <f>Table1[[#This Row],[Received by mail]]/Table1[[#This Row],[Ballots Returned]]</f>
        <v>#DIV/0!</v>
      </c>
      <c r="AD976" s="54" t="e">
        <f>Table1[[#This Row],[ Received by Email or Fax]]/Table1[[#This Row],[Ballots Returned]]</f>
        <v>#DIV/0!</v>
      </c>
    </row>
    <row r="977" spans="1:30">
      <c r="A977" t="s">
        <v>133</v>
      </c>
      <c r="B977" s="19">
        <v>43949</v>
      </c>
      <c r="C977" s="8" t="s">
        <v>258</v>
      </c>
      <c r="D977" s="10">
        <v>2020</v>
      </c>
      <c r="E977" s="8">
        <v>265</v>
      </c>
      <c r="F977" s="8">
        <v>29</v>
      </c>
      <c r="G977" s="16">
        <v>2256</v>
      </c>
      <c r="H977" s="8">
        <v>266</v>
      </c>
      <c r="I977" s="8">
        <v>114</v>
      </c>
      <c r="J977" s="8">
        <v>113</v>
      </c>
      <c r="K977" s="8">
        <v>0</v>
      </c>
      <c r="L977" s="8">
        <v>0</v>
      </c>
      <c r="M977" s="8">
        <v>1</v>
      </c>
      <c r="N977" s="8">
        <v>0</v>
      </c>
      <c r="O977" s="8">
        <v>0</v>
      </c>
      <c r="P977" s="8">
        <v>1</v>
      </c>
      <c r="Q977" s="45">
        <f>P977/I977</f>
        <v>8.771929824561403E-3</v>
      </c>
      <c r="R977" s="45">
        <f>Table1[[#This Row],[Ballots Rejected - Late Postmark]]/Table1[[#This Row],[Ballots Rejected]]</f>
        <v>1</v>
      </c>
      <c r="S977" s="8">
        <v>0</v>
      </c>
      <c r="T977" s="8">
        <v>0</v>
      </c>
      <c r="U977" s="16">
        <v>114</v>
      </c>
      <c r="V977" s="16">
        <v>113</v>
      </c>
      <c r="W977" s="16">
        <v>1</v>
      </c>
      <c r="X977" s="16">
        <v>258</v>
      </c>
      <c r="Y977">
        <v>0</v>
      </c>
      <c r="Z977">
        <v>114</v>
      </c>
      <c r="AA977" s="4">
        <v>0</v>
      </c>
      <c r="AB977" s="54">
        <f>Table1[[#This Row],[ Received by dropbox]]/Table1[[#This Row],[Ballots Returned]]</f>
        <v>0</v>
      </c>
      <c r="AC977" s="54">
        <f>Table1[[#This Row],[Received by mail]]/Table1[[#This Row],[Ballots Returned]]</f>
        <v>1</v>
      </c>
      <c r="AD977" s="54">
        <f>Table1[[#This Row],[ Received by Email or Fax]]/Table1[[#This Row],[Ballots Returned]]</f>
        <v>0</v>
      </c>
    </row>
    <row r="978" spans="1:30">
      <c r="A978" t="s">
        <v>135</v>
      </c>
      <c r="B978" s="19">
        <v>43949</v>
      </c>
      <c r="C978" s="8" t="s">
        <v>258</v>
      </c>
      <c r="D978" s="10">
        <v>2020</v>
      </c>
      <c r="E978" s="8">
        <v>1358</v>
      </c>
      <c r="F978" s="8">
        <v>162</v>
      </c>
      <c r="G978" s="16">
        <v>3216</v>
      </c>
      <c r="H978" s="8">
        <v>1389</v>
      </c>
      <c r="I978" s="8">
        <v>528</v>
      </c>
      <c r="J978" s="8">
        <v>512</v>
      </c>
      <c r="K978" s="8">
        <v>0</v>
      </c>
      <c r="L978" s="8">
        <v>0</v>
      </c>
      <c r="M978" s="8">
        <v>16</v>
      </c>
      <c r="N978" s="8">
        <v>11</v>
      </c>
      <c r="O978" s="8">
        <v>1</v>
      </c>
      <c r="P978" s="8">
        <v>4</v>
      </c>
      <c r="Q978" s="45">
        <f>P978/I978</f>
        <v>7.575757575757576E-3</v>
      </c>
      <c r="R978" s="45">
        <f>Table1[[#This Row],[Ballots Rejected - Late Postmark]]/Table1[[#This Row],[Ballots Rejected]]</f>
        <v>0.25</v>
      </c>
      <c r="S978" s="8">
        <v>0</v>
      </c>
      <c r="T978" s="8">
        <v>0</v>
      </c>
      <c r="U978" s="8">
        <v>527</v>
      </c>
      <c r="V978" s="8">
        <v>511</v>
      </c>
      <c r="W978" s="8">
        <v>16</v>
      </c>
      <c r="X978" s="8">
        <v>1381</v>
      </c>
      <c r="Y978">
        <v>233</v>
      </c>
      <c r="Z978">
        <v>294</v>
      </c>
      <c r="AA978" s="16">
        <v>1</v>
      </c>
      <c r="AB978" s="54">
        <f>Table1[[#This Row],[ Received by dropbox]]/Table1[[#This Row],[Ballots Returned]]</f>
        <v>0.44128787878787878</v>
      </c>
      <c r="AC978" s="54">
        <f>Table1[[#This Row],[Received by mail]]/Table1[[#This Row],[Ballots Returned]]</f>
        <v>0.55681818181818177</v>
      </c>
      <c r="AD978" s="54">
        <f>Table1[[#This Row],[ Received by Email or Fax]]/Table1[[#This Row],[Ballots Returned]]</f>
        <v>1.893939393939394E-3</v>
      </c>
    </row>
    <row r="979" spans="1:30">
      <c r="A979" t="s">
        <v>137</v>
      </c>
      <c r="B979" s="19">
        <v>43949</v>
      </c>
      <c r="C979" s="8" t="s">
        <v>258</v>
      </c>
      <c r="D979" s="10">
        <v>2020</v>
      </c>
      <c r="E979" s="8"/>
      <c r="F979" s="8"/>
      <c r="G979" s="8"/>
      <c r="H979" s="8"/>
      <c r="I979" s="8"/>
      <c r="J979" s="8"/>
      <c r="K979" s="8"/>
      <c r="L979" s="8"/>
      <c r="M979" s="8"/>
      <c r="N979" s="8"/>
      <c r="O979" s="8"/>
      <c r="P979" s="8"/>
      <c r="Q979" s="45"/>
      <c r="R979" s="45" t="e">
        <f>Table1[[#This Row],[Ballots Rejected - Late Postmark]]/Table1[[#This Row],[Ballots Rejected]]</f>
        <v>#DIV/0!</v>
      </c>
      <c r="S979" s="8"/>
      <c r="T979" s="8"/>
      <c r="U979" s="8"/>
      <c r="V979" s="8"/>
      <c r="W979" s="8"/>
      <c r="X979" s="8"/>
      <c r="AA979" s="8"/>
      <c r="AB979" s="54" t="e">
        <f>Table1[[#This Row],[ Received by dropbox]]/Table1[[#This Row],[Ballots Returned]]</f>
        <v>#DIV/0!</v>
      </c>
      <c r="AC979" s="54" t="e">
        <f>Table1[[#This Row],[Received by mail]]/Table1[[#This Row],[Ballots Returned]]</f>
        <v>#DIV/0!</v>
      </c>
      <c r="AD979" s="54" t="e">
        <f>Table1[[#This Row],[ Received by Email or Fax]]/Table1[[#This Row],[Ballots Returned]]</f>
        <v>#DIV/0!</v>
      </c>
    </row>
    <row r="980" spans="1:30">
      <c r="A980" t="s">
        <v>139</v>
      </c>
      <c r="B980" s="19">
        <v>43949</v>
      </c>
      <c r="C980" s="8" t="s">
        <v>258</v>
      </c>
      <c r="D980" s="10">
        <v>2020</v>
      </c>
      <c r="E980" s="8"/>
      <c r="F980" s="8"/>
      <c r="G980" s="8"/>
      <c r="H980" s="8"/>
      <c r="I980" s="8"/>
      <c r="J980" s="8"/>
      <c r="K980" s="8"/>
      <c r="L980" s="8"/>
      <c r="M980" s="8"/>
      <c r="N980" s="8"/>
      <c r="O980" s="8"/>
      <c r="P980" s="8"/>
      <c r="Q980" s="45"/>
      <c r="R980" s="45" t="e">
        <f>Table1[[#This Row],[Ballots Rejected - Late Postmark]]/Table1[[#This Row],[Ballots Rejected]]</f>
        <v>#DIV/0!</v>
      </c>
      <c r="S980" s="8"/>
      <c r="T980" s="8"/>
      <c r="U980" s="8"/>
      <c r="V980" s="8"/>
      <c r="W980" s="8"/>
      <c r="X980" s="8"/>
      <c r="AA980" s="8"/>
      <c r="AB980" s="54" t="e">
        <f>Table1[[#This Row],[ Received by dropbox]]/Table1[[#This Row],[Ballots Returned]]</f>
        <v>#DIV/0!</v>
      </c>
      <c r="AC980" s="54" t="e">
        <f>Table1[[#This Row],[Received by mail]]/Table1[[#This Row],[Ballots Returned]]</f>
        <v>#DIV/0!</v>
      </c>
      <c r="AD980" s="54" t="e">
        <f>Table1[[#This Row],[ Received by Email or Fax]]/Table1[[#This Row],[Ballots Returned]]</f>
        <v>#DIV/0!</v>
      </c>
    </row>
    <row r="981" spans="1:30">
      <c r="A981" t="s">
        <v>141</v>
      </c>
      <c r="B981" s="19">
        <v>43949</v>
      </c>
      <c r="C981" s="8" t="s">
        <v>258</v>
      </c>
      <c r="D981" s="10">
        <v>2020</v>
      </c>
      <c r="E981" s="8"/>
      <c r="F981" s="8"/>
      <c r="G981" s="8"/>
      <c r="H981" s="8"/>
      <c r="I981" s="8"/>
      <c r="J981" s="8"/>
      <c r="K981" s="8"/>
      <c r="L981" s="8"/>
      <c r="M981" s="8"/>
      <c r="N981" s="8"/>
      <c r="O981" s="8"/>
      <c r="P981" s="8"/>
      <c r="Q981" s="45"/>
      <c r="R981" s="45" t="e">
        <f>Table1[[#This Row],[Ballots Rejected - Late Postmark]]/Table1[[#This Row],[Ballots Rejected]]</f>
        <v>#DIV/0!</v>
      </c>
      <c r="S981" s="8"/>
      <c r="T981" s="8"/>
      <c r="U981" s="16"/>
      <c r="V981" s="16"/>
      <c r="W981" s="16"/>
      <c r="X981" s="16"/>
      <c r="AA981" s="8"/>
      <c r="AB981" s="54" t="e">
        <f>Table1[[#This Row],[ Received by dropbox]]/Table1[[#This Row],[Ballots Returned]]</f>
        <v>#DIV/0!</v>
      </c>
      <c r="AC981" s="54" t="e">
        <f>Table1[[#This Row],[Received by mail]]/Table1[[#This Row],[Ballots Returned]]</f>
        <v>#DIV/0!</v>
      </c>
      <c r="AD981" s="54" t="e">
        <f>Table1[[#This Row],[ Received by Email or Fax]]/Table1[[#This Row],[Ballots Returned]]</f>
        <v>#DIV/0!</v>
      </c>
    </row>
    <row r="982" spans="1:30">
      <c r="A982" t="s">
        <v>143</v>
      </c>
      <c r="B982" s="19">
        <v>43949</v>
      </c>
      <c r="C982" s="8" t="s">
        <v>258</v>
      </c>
      <c r="D982" s="10">
        <v>2020</v>
      </c>
      <c r="E982" s="8">
        <v>14380</v>
      </c>
      <c r="F982" s="8">
        <v>1240</v>
      </c>
      <c r="G982" s="16">
        <v>15160</v>
      </c>
      <c r="H982" s="8">
        <v>14460</v>
      </c>
      <c r="I982" s="8">
        <v>6732</v>
      </c>
      <c r="J982" s="8">
        <v>6668</v>
      </c>
      <c r="K982" s="8">
        <v>0</v>
      </c>
      <c r="L982" s="8">
        <v>0</v>
      </c>
      <c r="M982" s="8">
        <v>64</v>
      </c>
      <c r="N982" s="8">
        <v>10</v>
      </c>
      <c r="O982" s="8">
        <v>7</v>
      </c>
      <c r="P982" s="8">
        <v>46</v>
      </c>
      <c r="Q982" s="45">
        <f>P982/I982</f>
        <v>6.833036244800951E-3</v>
      </c>
      <c r="R982" s="45">
        <f>Table1[[#This Row],[Ballots Rejected - Late Postmark]]/Table1[[#This Row],[Ballots Rejected]]</f>
        <v>0.71875</v>
      </c>
      <c r="S982" s="8">
        <v>0</v>
      </c>
      <c r="T982" s="8">
        <v>1</v>
      </c>
      <c r="U982" s="16">
        <v>6703</v>
      </c>
      <c r="V982" s="16">
        <v>6639</v>
      </c>
      <c r="W982" s="16">
        <v>64</v>
      </c>
      <c r="X982" s="16">
        <v>14183</v>
      </c>
      <c r="Y982">
        <v>2496</v>
      </c>
      <c r="Z982">
        <v>4234</v>
      </c>
      <c r="AA982" s="16">
        <v>2</v>
      </c>
      <c r="AB982" s="54">
        <f>Table1[[#This Row],[ Received by dropbox]]/Table1[[#This Row],[Ballots Returned]]</f>
        <v>0.37076648841354726</v>
      </c>
      <c r="AC982" s="54">
        <f>Table1[[#This Row],[Received by mail]]/Table1[[#This Row],[Ballots Returned]]</f>
        <v>0.62893642305407016</v>
      </c>
      <c r="AD982" s="54">
        <f>Table1[[#This Row],[ Received by Email or Fax]]/Table1[[#This Row],[Ballots Returned]]</f>
        <v>2.9708853238265005E-4</v>
      </c>
    </row>
    <row r="983" spans="1:30">
      <c r="A983" t="s">
        <v>145</v>
      </c>
      <c r="B983" s="19">
        <v>43949</v>
      </c>
      <c r="C983" s="8" t="s">
        <v>258</v>
      </c>
      <c r="D983" s="10">
        <v>2020</v>
      </c>
      <c r="E983" s="8">
        <v>7032</v>
      </c>
      <c r="F983" s="8">
        <v>381</v>
      </c>
      <c r="G983" s="16">
        <v>8671</v>
      </c>
      <c r="H983" s="8">
        <v>7178</v>
      </c>
      <c r="I983" s="8">
        <v>3585</v>
      </c>
      <c r="J983" s="8">
        <v>3503</v>
      </c>
      <c r="K983" s="8">
        <v>0</v>
      </c>
      <c r="L983" s="8">
        <v>0</v>
      </c>
      <c r="M983" s="8">
        <v>82</v>
      </c>
      <c r="N983" s="8">
        <v>8</v>
      </c>
      <c r="O983" s="8">
        <v>10</v>
      </c>
      <c r="P983" s="8">
        <v>55</v>
      </c>
      <c r="Q983" s="45">
        <f>P983/I983</f>
        <v>1.5341701534170154E-2</v>
      </c>
      <c r="R983" s="45">
        <f>Table1[[#This Row],[Ballots Rejected - Late Postmark]]/Table1[[#This Row],[Ballots Rejected]]</f>
        <v>0.67073170731707321</v>
      </c>
      <c r="S983" s="8">
        <v>0</v>
      </c>
      <c r="T983" s="8">
        <v>9</v>
      </c>
      <c r="U983" s="8">
        <v>3580</v>
      </c>
      <c r="V983" s="8">
        <v>3498</v>
      </c>
      <c r="W983" s="8">
        <v>82</v>
      </c>
      <c r="X983" s="8">
        <v>7178</v>
      </c>
      <c r="Y983">
        <v>473</v>
      </c>
      <c r="Z983">
        <v>3110</v>
      </c>
      <c r="AA983" s="16">
        <v>2</v>
      </c>
      <c r="AB983" s="54">
        <f>Table1[[#This Row],[ Received by dropbox]]/Table1[[#This Row],[Ballots Returned]]</f>
        <v>0.13193863319386331</v>
      </c>
      <c r="AC983" s="54">
        <f>Table1[[#This Row],[Received by mail]]/Table1[[#This Row],[Ballots Returned]]</f>
        <v>0.86750348675034872</v>
      </c>
      <c r="AD983" s="54">
        <f>Table1[[#This Row],[ Received by Email or Fax]]/Table1[[#This Row],[Ballots Returned]]</f>
        <v>5.5788005578800558E-4</v>
      </c>
    </row>
    <row r="984" spans="1:30">
      <c r="A984" t="s">
        <v>147</v>
      </c>
      <c r="B984" s="19">
        <v>43949</v>
      </c>
      <c r="C984" s="8" t="s">
        <v>258</v>
      </c>
      <c r="D984" s="10">
        <v>2020</v>
      </c>
      <c r="E984" s="8"/>
      <c r="F984" s="8"/>
      <c r="G984" s="8"/>
      <c r="H984" s="8"/>
      <c r="I984" s="8"/>
      <c r="J984" s="8"/>
      <c r="K984" s="8"/>
      <c r="L984" s="8"/>
      <c r="M984" s="8"/>
      <c r="N984" s="8"/>
      <c r="O984" s="8"/>
      <c r="P984" s="8"/>
      <c r="Q984" s="45"/>
      <c r="R984" s="45" t="e">
        <f>Table1[[#This Row],[Ballots Rejected - Late Postmark]]/Table1[[#This Row],[Ballots Rejected]]</f>
        <v>#DIV/0!</v>
      </c>
      <c r="S984" s="8"/>
      <c r="T984" s="8"/>
      <c r="U984" s="8"/>
      <c r="V984" s="8"/>
      <c r="W984" s="8"/>
      <c r="X984" s="8"/>
      <c r="AA984" s="8"/>
      <c r="AB984" s="54" t="e">
        <f>Table1[[#This Row],[ Received by dropbox]]/Table1[[#This Row],[Ballots Returned]]</f>
        <v>#DIV/0!</v>
      </c>
      <c r="AC984" s="54" t="e">
        <f>Table1[[#This Row],[Received by mail]]/Table1[[#This Row],[Ballots Returned]]</f>
        <v>#DIV/0!</v>
      </c>
      <c r="AD984" s="54" t="e">
        <f>Table1[[#This Row],[ Received by Email or Fax]]/Table1[[#This Row],[Ballots Returned]]</f>
        <v>#DIV/0!</v>
      </c>
    </row>
    <row r="985" spans="1:30">
      <c r="A985" t="s">
        <v>149</v>
      </c>
      <c r="B985" s="19">
        <v>43949</v>
      </c>
      <c r="C985" s="8" t="s">
        <v>258</v>
      </c>
      <c r="D985" s="10">
        <v>2020</v>
      </c>
      <c r="E985" s="8"/>
      <c r="F985" s="8"/>
      <c r="G985" s="8"/>
      <c r="H985" s="8"/>
      <c r="I985" s="8"/>
      <c r="J985" s="8"/>
      <c r="K985" s="8"/>
      <c r="L985" s="8"/>
      <c r="M985" s="8"/>
      <c r="N985" s="8"/>
      <c r="O985" s="8"/>
      <c r="P985" s="8"/>
      <c r="Q985" s="45"/>
      <c r="R985" s="45" t="e">
        <f>Table1[[#This Row],[Ballots Rejected - Late Postmark]]/Table1[[#This Row],[Ballots Rejected]]</f>
        <v>#DIV/0!</v>
      </c>
      <c r="S985" s="8"/>
      <c r="T985" s="8"/>
      <c r="U985" s="16"/>
      <c r="V985" s="16"/>
      <c r="W985" s="16"/>
      <c r="X985" s="16"/>
      <c r="AA985" s="8"/>
      <c r="AB985" s="54" t="e">
        <f>Table1[[#This Row],[ Received by dropbox]]/Table1[[#This Row],[Ballots Returned]]</f>
        <v>#DIV/0!</v>
      </c>
      <c r="AC985" s="54" t="e">
        <f>Table1[[#This Row],[Received by mail]]/Table1[[#This Row],[Ballots Returned]]</f>
        <v>#DIV/0!</v>
      </c>
      <c r="AD985" s="54" t="e">
        <f>Table1[[#This Row],[ Received by Email or Fax]]/Table1[[#This Row],[Ballots Returned]]</f>
        <v>#DIV/0!</v>
      </c>
    </row>
    <row r="986" spans="1:30">
      <c r="A986" t="s">
        <v>151</v>
      </c>
      <c r="B986" s="19">
        <v>43949</v>
      </c>
      <c r="C986" s="8" t="s">
        <v>258</v>
      </c>
      <c r="D986" s="10">
        <v>2020</v>
      </c>
      <c r="E986" s="8">
        <v>9860</v>
      </c>
      <c r="F986" s="8">
        <v>533</v>
      </c>
      <c r="G986" s="16">
        <v>11347</v>
      </c>
      <c r="H986" s="8">
        <v>10147</v>
      </c>
      <c r="I986" s="8">
        <v>4278</v>
      </c>
      <c r="J986" s="8">
        <v>4250</v>
      </c>
      <c r="K986" s="8">
        <v>0</v>
      </c>
      <c r="L986" s="8">
        <v>0</v>
      </c>
      <c r="M986" s="8">
        <v>28</v>
      </c>
      <c r="N986" s="8">
        <v>4</v>
      </c>
      <c r="O986" s="8">
        <v>8</v>
      </c>
      <c r="P986" s="8">
        <v>15</v>
      </c>
      <c r="Q986" s="45">
        <f>P986/I986</f>
        <v>3.5063113604488078E-3</v>
      </c>
      <c r="R986" s="45">
        <f>Table1[[#This Row],[Ballots Rejected - Late Postmark]]/Table1[[#This Row],[Ballots Rejected]]</f>
        <v>0.5357142857142857</v>
      </c>
      <c r="S986" s="8">
        <v>0</v>
      </c>
      <c r="T986" s="8">
        <v>1</v>
      </c>
      <c r="U986" s="8">
        <v>4253</v>
      </c>
      <c r="V986" s="8">
        <v>4225</v>
      </c>
      <c r="W986" s="8">
        <v>28</v>
      </c>
      <c r="X986" s="8">
        <v>10013</v>
      </c>
      <c r="Y986">
        <v>1884</v>
      </c>
      <c r="Z986">
        <v>2392</v>
      </c>
      <c r="AA986" s="16">
        <v>2</v>
      </c>
      <c r="AB986" s="54">
        <f>Table1[[#This Row],[ Received by dropbox]]/Table1[[#This Row],[Ballots Returned]]</f>
        <v>0.44039270687237025</v>
      </c>
      <c r="AC986" s="54">
        <f>Table1[[#This Row],[Received by mail]]/Table1[[#This Row],[Ballots Returned]]</f>
        <v>0.55913978494623651</v>
      </c>
      <c r="AD986" s="54">
        <f>Table1[[#This Row],[ Received by Email or Fax]]/Table1[[#This Row],[Ballots Returned]]</f>
        <v>4.675081813931744E-4</v>
      </c>
    </row>
    <row r="987" spans="1:30">
      <c r="A987" t="s">
        <v>153</v>
      </c>
      <c r="B987" s="19">
        <v>43949</v>
      </c>
      <c r="C987" s="8" t="s">
        <v>258</v>
      </c>
      <c r="D987" s="10">
        <v>2020</v>
      </c>
      <c r="E987" s="8"/>
      <c r="F987" s="8"/>
      <c r="G987" s="8"/>
      <c r="H987" s="8"/>
      <c r="I987" s="8"/>
      <c r="J987" s="8"/>
      <c r="K987" s="8"/>
      <c r="L987" s="8"/>
      <c r="M987"/>
      <c r="N987" s="8"/>
      <c r="O987" s="8"/>
      <c r="P987" s="8"/>
      <c r="Q987" s="45"/>
      <c r="R987" s="45" t="e">
        <f>Table1[[#This Row],[Ballots Rejected - Late Postmark]]/Table1[[#This Row],[Ballots Rejected]]</f>
        <v>#DIV/0!</v>
      </c>
      <c r="S987" s="8"/>
      <c r="T987" s="8"/>
      <c r="U987" s="8"/>
      <c r="V987" s="8"/>
      <c r="W987" s="8"/>
      <c r="X987" s="8"/>
      <c r="AA987" s="8"/>
      <c r="AB987" s="54" t="e">
        <f>Table1[[#This Row],[ Received by dropbox]]/Table1[[#This Row],[Ballots Returned]]</f>
        <v>#DIV/0!</v>
      </c>
      <c r="AC987" s="54" t="e">
        <f>Table1[[#This Row],[Received by mail]]/Table1[[#This Row],[Ballots Returned]]</f>
        <v>#DIV/0!</v>
      </c>
      <c r="AD987" s="54" t="e">
        <f>Table1[[#This Row],[ Received by Email or Fax]]/Table1[[#This Row],[Ballots Returned]]</f>
        <v>#DIV/0!</v>
      </c>
    </row>
    <row r="988" spans="1:30">
      <c r="A988" t="s">
        <v>155</v>
      </c>
      <c r="B988" s="19">
        <v>43949</v>
      </c>
      <c r="C988" s="8" t="s">
        <v>258</v>
      </c>
      <c r="D988" s="10">
        <v>2020</v>
      </c>
      <c r="E988" s="8"/>
      <c r="F988" s="8"/>
      <c r="G988" s="8"/>
      <c r="H988" s="8"/>
      <c r="I988" s="8"/>
      <c r="J988" s="8"/>
      <c r="K988" s="8"/>
      <c r="L988" s="8"/>
      <c r="M988"/>
      <c r="N988" s="8"/>
      <c r="O988" s="8"/>
      <c r="P988" s="8"/>
      <c r="Q988" s="45"/>
      <c r="R988" s="45" t="e">
        <f>Table1[[#This Row],[Ballots Rejected - Late Postmark]]/Table1[[#This Row],[Ballots Rejected]]</f>
        <v>#DIV/0!</v>
      </c>
      <c r="S988" s="8"/>
      <c r="T988" s="8"/>
      <c r="U988" s="8"/>
      <c r="V988" s="8"/>
      <c r="W988" s="8"/>
      <c r="X988" s="8"/>
      <c r="AA988" s="8"/>
      <c r="AB988" s="54" t="e">
        <f>Table1[[#This Row],[ Received by dropbox]]/Table1[[#This Row],[Ballots Returned]]</f>
        <v>#DIV/0!</v>
      </c>
      <c r="AC988" s="54" t="e">
        <f>Table1[[#This Row],[Received by mail]]/Table1[[#This Row],[Ballots Returned]]</f>
        <v>#DIV/0!</v>
      </c>
      <c r="AD988" s="54" t="e">
        <f>Table1[[#This Row],[ Received by Email or Fax]]/Table1[[#This Row],[Ballots Returned]]</f>
        <v>#DIV/0!</v>
      </c>
    </row>
    <row r="989" spans="1:30">
      <c r="A989" t="s">
        <v>157</v>
      </c>
      <c r="B989" s="19">
        <v>43949</v>
      </c>
      <c r="C989" s="8" t="s">
        <v>258</v>
      </c>
      <c r="D989" s="10">
        <v>2020</v>
      </c>
      <c r="E989" s="8"/>
      <c r="F989" s="8"/>
      <c r="G989" s="8"/>
      <c r="H989" s="8"/>
      <c r="I989" s="8"/>
      <c r="J989" s="8"/>
      <c r="K989" s="8"/>
      <c r="L989" s="8"/>
      <c r="M989"/>
      <c r="N989" s="8"/>
      <c r="O989" s="8"/>
      <c r="P989" s="8"/>
      <c r="Q989" s="45"/>
      <c r="R989" s="45" t="e">
        <f>Table1[[#This Row],[Ballots Rejected - Late Postmark]]/Table1[[#This Row],[Ballots Rejected]]</f>
        <v>#DIV/0!</v>
      </c>
      <c r="S989" s="8"/>
      <c r="T989" s="8"/>
      <c r="U989" s="8"/>
      <c r="V989" s="8"/>
      <c r="W989" s="8"/>
      <c r="X989" s="8"/>
      <c r="AA989" s="8"/>
      <c r="AB989" s="54" t="e">
        <f>Table1[[#This Row],[ Received by dropbox]]/Table1[[#This Row],[Ballots Returned]]</f>
        <v>#DIV/0!</v>
      </c>
      <c r="AC989" s="54" t="e">
        <f>Table1[[#This Row],[Received by mail]]/Table1[[#This Row],[Ballots Returned]]</f>
        <v>#DIV/0!</v>
      </c>
      <c r="AD989" s="54" t="e">
        <f>Table1[[#This Row],[ Received by Email or Fax]]/Table1[[#This Row],[Ballots Returned]]</f>
        <v>#DIV/0!</v>
      </c>
    </row>
    <row r="990" spans="1:30">
      <c r="A990" t="s">
        <v>159</v>
      </c>
      <c r="B990" s="19">
        <v>43949</v>
      </c>
      <c r="C990" s="8" t="s">
        <v>258</v>
      </c>
      <c r="D990" s="10">
        <v>2020</v>
      </c>
      <c r="E990" s="8"/>
      <c r="F990" s="8"/>
      <c r="G990" s="8"/>
      <c r="H990" s="8"/>
      <c r="I990" s="8"/>
      <c r="J990" s="8"/>
      <c r="K990" s="8"/>
      <c r="L990" s="8"/>
      <c r="M990"/>
      <c r="N990" s="8"/>
      <c r="O990" s="8"/>
      <c r="P990" s="8"/>
      <c r="Q990" s="45"/>
      <c r="R990" s="45" t="e">
        <f>Table1[[#This Row],[Ballots Rejected - Late Postmark]]/Table1[[#This Row],[Ballots Rejected]]</f>
        <v>#DIV/0!</v>
      </c>
      <c r="S990" s="8"/>
      <c r="T990" s="8"/>
      <c r="U990" s="8"/>
      <c r="V990" s="8"/>
      <c r="W990" s="8"/>
      <c r="X990" s="8"/>
      <c r="AA990" s="8"/>
      <c r="AB990" s="54" t="e">
        <f>Table1[[#This Row],[ Received by dropbox]]/Table1[[#This Row],[Ballots Returned]]</f>
        <v>#DIV/0!</v>
      </c>
      <c r="AC990" s="54" t="e">
        <f>Table1[[#This Row],[Received by mail]]/Table1[[#This Row],[Ballots Returned]]</f>
        <v>#DIV/0!</v>
      </c>
      <c r="AD990" s="54" t="e">
        <f>Table1[[#This Row],[ Received by Email or Fax]]/Table1[[#This Row],[Ballots Returned]]</f>
        <v>#DIV/0!</v>
      </c>
    </row>
    <row r="991" spans="1:30">
      <c r="A991" t="s">
        <v>161</v>
      </c>
      <c r="B991" s="19">
        <v>43949</v>
      </c>
      <c r="C991" s="8" t="s">
        <v>258</v>
      </c>
      <c r="D991" s="10">
        <v>2020</v>
      </c>
      <c r="E991" s="8"/>
      <c r="F991" s="8"/>
      <c r="G991" s="8"/>
      <c r="H991" s="8"/>
      <c r="I991" s="8"/>
      <c r="J991" s="8"/>
      <c r="K991" s="8"/>
      <c r="L991" s="8"/>
      <c r="M991"/>
      <c r="N991" s="8"/>
      <c r="O991" s="8"/>
      <c r="P991" s="8"/>
      <c r="Q991" s="45"/>
      <c r="R991" s="45" t="e">
        <f>Table1[[#This Row],[Ballots Rejected - Late Postmark]]/Table1[[#This Row],[Ballots Rejected]]</f>
        <v>#DIV/0!</v>
      </c>
      <c r="S991" s="8"/>
      <c r="T991" s="8"/>
      <c r="U991" s="8"/>
      <c r="V991" s="8"/>
      <c r="W991" s="8"/>
      <c r="X991" s="8"/>
      <c r="AA991" s="8"/>
      <c r="AB991" s="54" t="e">
        <f>Table1[[#This Row],[ Received by dropbox]]/Table1[[#This Row],[Ballots Returned]]</f>
        <v>#DIV/0!</v>
      </c>
      <c r="AC991" s="54" t="e">
        <f>Table1[[#This Row],[Received by mail]]/Table1[[#This Row],[Ballots Returned]]</f>
        <v>#DIV/0!</v>
      </c>
      <c r="AD991" s="54" t="e">
        <f>Table1[[#This Row],[ Received by Email or Fax]]/Table1[[#This Row],[Ballots Returned]]</f>
        <v>#DIV/0!</v>
      </c>
    </row>
    <row r="992" spans="1:30">
      <c r="A992" t="s">
        <v>163</v>
      </c>
      <c r="B992" s="19">
        <v>43949</v>
      </c>
      <c r="C992" s="8" t="s">
        <v>258</v>
      </c>
      <c r="D992" s="10">
        <v>2020</v>
      </c>
      <c r="E992" s="8"/>
      <c r="F992" s="8"/>
      <c r="G992" s="8"/>
      <c r="H992" s="8"/>
      <c r="I992" s="8"/>
      <c r="J992" s="8"/>
      <c r="K992" s="8"/>
      <c r="L992" s="8"/>
      <c r="M992"/>
      <c r="N992" s="8"/>
      <c r="O992" s="8"/>
      <c r="P992" s="8"/>
      <c r="Q992" s="45"/>
      <c r="R992" s="45" t="e">
        <f>Table1[[#This Row],[Ballots Rejected - Late Postmark]]/Table1[[#This Row],[Ballots Rejected]]</f>
        <v>#DIV/0!</v>
      </c>
      <c r="S992" s="8"/>
      <c r="T992" s="8"/>
      <c r="U992" s="8"/>
      <c r="V992" s="8"/>
      <c r="W992" s="8"/>
      <c r="X992" s="8"/>
      <c r="AA992" s="8"/>
      <c r="AB992" s="54" t="e">
        <f>Table1[[#This Row],[ Received by dropbox]]/Table1[[#This Row],[Ballots Returned]]</f>
        <v>#DIV/0!</v>
      </c>
      <c r="AC992" s="54" t="e">
        <f>Table1[[#This Row],[Received by mail]]/Table1[[#This Row],[Ballots Returned]]</f>
        <v>#DIV/0!</v>
      </c>
      <c r="AD992" s="54" t="e">
        <f>Table1[[#This Row],[ Received by Email or Fax]]/Table1[[#This Row],[Ballots Returned]]</f>
        <v>#DIV/0!</v>
      </c>
    </row>
    <row r="993" spans="1:30">
      <c r="A993" t="s">
        <v>166</v>
      </c>
      <c r="B993" s="19">
        <v>43949</v>
      </c>
      <c r="C993" s="8" t="s">
        <v>258</v>
      </c>
      <c r="D993" s="10">
        <v>2020</v>
      </c>
      <c r="E993" s="8"/>
      <c r="F993" s="8"/>
      <c r="G993" s="8"/>
      <c r="H993" s="8"/>
      <c r="I993" s="8"/>
      <c r="J993" s="8"/>
      <c r="K993" s="8"/>
      <c r="L993" s="8"/>
      <c r="M993"/>
      <c r="N993" s="8"/>
      <c r="O993" s="8"/>
      <c r="P993" s="8"/>
      <c r="Q993" s="45"/>
      <c r="R993" s="45" t="e">
        <f>Table1[[#This Row],[Ballots Rejected - Late Postmark]]/Table1[[#This Row],[Ballots Rejected]]</f>
        <v>#DIV/0!</v>
      </c>
      <c r="S993" s="8"/>
      <c r="T993" s="8"/>
      <c r="U993" s="8"/>
      <c r="V993" s="8"/>
      <c r="W993" s="8"/>
      <c r="X993" s="8"/>
      <c r="AA993" s="8"/>
      <c r="AB993" s="54" t="e">
        <f>Table1[[#This Row],[ Received by dropbox]]/Table1[[#This Row],[Ballots Returned]]</f>
        <v>#DIV/0!</v>
      </c>
      <c r="AC993" s="54" t="e">
        <f>Table1[[#This Row],[Received by mail]]/Table1[[#This Row],[Ballots Returned]]</f>
        <v>#DIV/0!</v>
      </c>
      <c r="AD993" s="54" t="e">
        <f>Table1[[#This Row],[ Received by Email or Fax]]/Table1[[#This Row],[Ballots Returned]]</f>
        <v>#DIV/0!</v>
      </c>
    </row>
    <row r="994" spans="1:30">
      <c r="A994" t="s">
        <v>168</v>
      </c>
      <c r="B994" s="19">
        <v>43949</v>
      </c>
      <c r="C994" s="8" t="s">
        <v>258</v>
      </c>
      <c r="D994" s="10">
        <v>2020</v>
      </c>
      <c r="E994" s="8"/>
      <c r="F994" s="8"/>
      <c r="G994" s="8"/>
      <c r="H994" s="8"/>
      <c r="I994" s="8"/>
      <c r="J994" s="8"/>
      <c r="K994" s="8"/>
      <c r="L994" s="8"/>
      <c r="M994"/>
      <c r="N994" s="8"/>
      <c r="O994" s="8"/>
      <c r="P994" s="8"/>
      <c r="Q994" s="45"/>
      <c r="R994" s="45" t="e">
        <f>Table1[[#This Row],[Ballots Rejected - Late Postmark]]/Table1[[#This Row],[Ballots Rejected]]</f>
        <v>#DIV/0!</v>
      </c>
      <c r="S994" s="8"/>
      <c r="T994" s="8"/>
      <c r="U994" s="8"/>
      <c r="V994" s="8"/>
      <c r="W994" s="8"/>
      <c r="X994" s="8"/>
      <c r="AA994" s="8"/>
      <c r="AB994" s="54" t="e">
        <f>Table1[[#This Row],[ Received by dropbox]]/Table1[[#This Row],[Ballots Returned]]</f>
        <v>#DIV/0!</v>
      </c>
      <c r="AC994" s="54" t="e">
        <f>Table1[[#This Row],[Received by mail]]/Table1[[#This Row],[Ballots Returned]]</f>
        <v>#DIV/0!</v>
      </c>
      <c r="AD994" s="54" t="e">
        <f>Table1[[#This Row],[ Received by Email or Fax]]/Table1[[#This Row],[Ballots Returned]]</f>
        <v>#DIV/0!</v>
      </c>
    </row>
    <row r="995" spans="1:30">
      <c r="A995" t="s">
        <v>170</v>
      </c>
      <c r="B995" s="19">
        <v>43949</v>
      </c>
      <c r="C995" s="8" t="s">
        <v>258</v>
      </c>
      <c r="D995" s="10">
        <v>2020</v>
      </c>
      <c r="E995" s="8"/>
      <c r="F995" s="8"/>
      <c r="G995" s="8"/>
      <c r="H995" s="8"/>
      <c r="I995" s="8"/>
      <c r="J995" s="8"/>
      <c r="K995" s="8"/>
      <c r="L995" s="8"/>
      <c r="M995"/>
      <c r="N995" s="8"/>
      <c r="O995" s="8"/>
      <c r="P995" s="8"/>
      <c r="Q995" s="45"/>
      <c r="R995" s="45" t="e">
        <f>Table1[[#This Row],[Ballots Rejected - Late Postmark]]/Table1[[#This Row],[Ballots Rejected]]</f>
        <v>#DIV/0!</v>
      </c>
      <c r="S995" s="8"/>
      <c r="T995" s="8"/>
      <c r="U995" s="8"/>
      <c r="V995" s="8"/>
      <c r="W995" s="8"/>
      <c r="X995" s="8"/>
      <c r="AA995" s="8"/>
      <c r="AB995" s="54" t="e">
        <f>Table1[[#This Row],[ Received by dropbox]]/Table1[[#This Row],[Ballots Returned]]</f>
        <v>#DIV/0!</v>
      </c>
      <c r="AC995" s="54" t="e">
        <f>Table1[[#This Row],[Received by mail]]/Table1[[#This Row],[Ballots Returned]]</f>
        <v>#DIV/0!</v>
      </c>
      <c r="AD995" s="54" t="e">
        <f>Table1[[#This Row],[ Received by Email or Fax]]/Table1[[#This Row],[Ballots Returned]]</f>
        <v>#DIV/0!</v>
      </c>
    </row>
    <row r="996" spans="1:30">
      <c r="A996" t="s">
        <v>172</v>
      </c>
      <c r="B996" s="19">
        <v>43949</v>
      </c>
      <c r="C996" s="8" t="s">
        <v>258</v>
      </c>
      <c r="D996" s="10">
        <v>2020</v>
      </c>
      <c r="E996" s="8"/>
      <c r="F996" s="8"/>
      <c r="G996" s="8"/>
      <c r="H996" s="8"/>
      <c r="I996" s="8"/>
      <c r="J996" s="8"/>
      <c r="K996" s="8"/>
      <c r="L996" s="8"/>
      <c r="M996"/>
      <c r="N996" s="8"/>
      <c r="O996" s="8"/>
      <c r="P996" s="8"/>
      <c r="Q996" s="45"/>
      <c r="R996" s="45" t="e">
        <f>Table1[[#This Row],[Ballots Rejected - Late Postmark]]/Table1[[#This Row],[Ballots Rejected]]</f>
        <v>#DIV/0!</v>
      </c>
      <c r="S996" s="8"/>
      <c r="T996" s="8"/>
      <c r="U996" s="8"/>
      <c r="V996" s="8"/>
      <c r="W996" s="8"/>
      <c r="X996" s="8"/>
      <c r="AA996" s="8"/>
      <c r="AB996" s="54" t="e">
        <f>Table1[[#This Row],[ Received by dropbox]]/Table1[[#This Row],[Ballots Returned]]</f>
        <v>#DIV/0!</v>
      </c>
      <c r="AC996" s="54" t="e">
        <f>Table1[[#This Row],[Received by mail]]/Table1[[#This Row],[Ballots Returned]]</f>
        <v>#DIV/0!</v>
      </c>
      <c r="AD996" s="54" t="e">
        <f>Table1[[#This Row],[ Received by Email or Fax]]/Table1[[#This Row],[Ballots Returned]]</f>
        <v>#DIV/0!</v>
      </c>
    </row>
    <row r="997" spans="1:30">
      <c r="A997" t="s">
        <v>174</v>
      </c>
      <c r="B997" s="19">
        <v>43949</v>
      </c>
      <c r="C997" s="8" t="s">
        <v>258</v>
      </c>
      <c r="D997" s="10">
        <v>2020</v>
      </c>
      <c r="E997" s="8"/>
      <c r="F997" s="8"/>
      <c r="G997" s="8"/>
      <c r="H997" s="8"/>
      <c r="I997" s="8"/>
      <c r="J997" s="8"/>
      <c r="K997" s="8"/>
      <c r="L997" s="8"/>
      <c r="M997"/>
      <c r="N997" s="8"/>
      <c r="O997" s="8"/>
      <c r="P997" s="8"/>
      <c r="Q997" s="45"/>
      <c r="R997" s="45" t="e">
        <f>Table1[[#This Row],[Ballots Rejected - Late Postmark]]/Table1[[#This Row],[Ballots Rejected]]</f>
        <v>#DIV/0!</v>
      </c>
      <c r="S997" s="8"/>
      <c r="T997" s="8"/>
      <c r="U997" s="8"/>
      <c r="V997" s="8"/>
      <c r="W997" s="8"/>
      <c r="X997" s="8"/>
      <c r="AA997" s="8"/>
      <c r="AB997" s="54" t="e">
        <f>Table1[[#This Row],[ Received by dropbox]]/Table1[[#This Row],[Ballots Returned]]</f>
        <v>#DIV/0!</v>
      </c>
      <c r="AC997" s="54" t="e">
        <f>Table1[[#This Row],[Received by mail]]/Table1[[#This Row],[Ballots Returned]]</f>
        <v>#DIV/0!</v>
      </c>
      <c r="AD997" s="54" t="e">
        <f>Table1[[#This Row],[ Received by Email or Fax]]/Table1[[#This Row],[Ballots Returned]]</f>
        <v>#DIV/0!</v>
      </c>
    </row>
    <row r="998" spans="1:30">
      <c r="A998" t="s">
        <v>176</v>
      </c>
      <c r="B998" s="19">
        <v>43949</v>
      </c>
      <c r="C998" s="8" t="s">
        <v>258</v>
      </c>
      <c r="D998" s="10">
        <v>2020</v>
      </c>
      <c r="E998" s="8"/>
      <c r="F998" s="8"/>
      <c r="G998" s="8"/>
      <c r="H998" s="8"/>
      <c r="I998" s="8"/>
      <c r="J998" s="8"/>
      <c r="K998" s="8"/>
      <c r="L998" s="8"/>
      <c r="M998"/>
      <c r="N998" s="8"/>
      <c r="O998" s="8"/>
      <c r="P998" s="8"/>
      <c r="Q998" s="45"/>
      <c r="R998" s="45" t="e">
        <f>Table1[[#This Row],[Ballots Rejected - Late Postmark]]/Table1[[#This Row],[Ballots Rejected]]</f>
        <v>#DIV/0!</v>
      </c>
      <c r="S998" s="8"/>
      <c r="T998" s="8"/>
      <c r="U998" s="8"/>
      <c r="V998" s="8"/>
      <c r="W998" s="8"/>
      <c r="X998" s="8"/>
      <c r="AA998" s="8"/>
      <c r="AB998" s="54" t="e">
        <f>Table1[[#This Row],[ Received by dropbox]]/Table1[[#This Row],[Ballots Returned]]</f>
        <v>#DIV/0!</v>
      </c>
      <c r="AC998" s="54" t="e">
        <f>Table1[[#This Row],[Received by mail]]/Table1[[#This Row],[Ballots Returned]]</f>
        <v>#DIV/0!</v>
      </c>
      <c r="AD998" s="54" t="e">
        <f>Table1[[#This Row],[ Received by Email or Fax]]/Table1[[#This Row],[Ballots Returned]]</f>
        <v>#DIV/0!</v>
      </c>
    </row>
    <row r="999" spans="1:30">
      <c r="A999" s="8" t="s">
        <v>178</v>
      </c>
      <c r="B999" s="19">
        <v>43949</v>
      </c>
      <c r="C999" s="8" t="s">
        <v>258</v>
      </c>
      <c r="D999" s="10">
        <v>2020</v>
      </c>
      <c r="E999" s="8">
        <v>51821</v>
      </c>
      <c r="F999" s="8">
        <v>5258</v>
      </c>
      <c r="G999" s="8">
        <v>24992</v>
      </c>
      <c r="H999" s="8">
        <v>52897</v>
      </c>
      <c r="I999" s="8">
        <v>25298</v>
      </c>
      <c r="J999" s="8">
        <v>24992</v>
      </c>
      <c r="K999" s="8">
        <v>0</v>
      </c>
      <c r="L999" s="8">
        <v>0</v>
      </c>
      <c r="M999" s="8">
        <v>313</v>
      </c>
      <c r="N999" s="8">
        <v>54</v>
      </c>
      <c r="O999" s="8">
        <v>58</v>
      </c>
      <c r="P999" s="8">
        <v>187</v>
      </c>
      <c r="Q999" s="45">
        <f t="shared" ref="Q999:Q1045" si="32">P999/I999</f>
        <v>7.3918886868527154E-3</v>
      </c>
      <c r="R999" s="45">
        <f>Table1[[#This Row],[Ballots Rejected - Late Postmark]]/Table1[[#This Row],[Ballots Rejected]]</f>
        <v>0.597444089456869</v>
      </c>
      <c r="S999" s="8">
        <v>0</v>
      </c>
      <c r="T999" s="8">
        <v>14</v>
      </c>
      <c r="U999" s="16">
        <v>25222</v>
      </c>
      <c r="V999" s="16">
        <v>24917</v>
      </c>
      <c r="W999" s="16">
        <v>312</v>
      </c>
      <c r="X999" s="16">
        <v>52323</v>
      </c>
      <c r="Y999">
        <v>9546</v>
      </c>
      <c r="Z999">
        <v>15745</v>
      </c>
      <c r="AA999" s="21">
        <v>7</v>
      </c>
      <c r="AB999" s="54">
        <f>Table1[[#This Row],[ Received by dropbox]]/Table1[[#This Row],[Ballots Returned]]</f>
        <v>0.37734208237805361</v>
      </c>
      <c r="AC999" s="54">
        <f>Table1[[#This Row],[Received by mail]]/Table1[[#This Row],[Ballots Returned]]</f>
        <v>0.62238121590639572</v>
      </c>
      <c r="AD999" s="54">
        <f>Table1[[#This Row],[ Received by Email or Fax]]/Table1[[#This Row],[Ballots Returned]]</f>
        <v>2.7670171555063639E-4</v>
      </c>
    </row>
    <row r="1000" spans="1:30">
      <c r="A1000" t="s">
        <v>98</v>
      </c>
      <c r="B1000" s="19">
        <v>43900</v>
      </c>
      <c r="C1000" s="8" t="s">
        <v>394</v>
      </c>
      <c r="D1000" s="10">
        <v>2020</v>
      </c>
      <c r="E1000" s="48">
        <v>7048</v>
      </c>
      <c r="F1000" s="48">
        <v>543</v>
      </c>
      <c r="G1000" s="16">
        <v>8525</v>
      </c>
      <c r="H1000" s="48">
        <v>7117</v>
      </c>
      <c r="I1000" s="48">
        <v>3072</v>
      </c>
      <c r="J1000" s="48">
        <v>2869</v>
      </c>
      <c r="K1000" s="48">
        <v>0</v>
      </c>
      <c r="L1000" s="48">
        <v>0</v>
      </c>
      <c r="M1000" s="48">
        <v>203</v>
      </c>
      <c r="N1000" s="48">
        <v>0</v>
      </c>
      <c r="O1000" s="48">
        <v>45</v>
      </c>
      <c r="P1000" s="48">
        <v>6</v>
      </c>
      <c r="Q1000" s="45">
        <f t="shared" si="32"/>
        <v>1.953125E-3</v>
      </c>
      <c r="R1000" s="45">
        <f>Table1[[#This Row],[Ballots Rejected - Late Postmark]]/Table1[[#This Row],[Ballots Rejected]]</f>
        <v>2.9556650246305417E-2</v>
      </c>
      <c r="S1000" s="48">
        <v>0</v>
      </c>
      <c r="T1000" s="48">
        <v>152</v>
      </c>
      <c r="U1000" s="16">
        <v>3066</v>
      </c>
      <c r="V1000" s="16">
        <v>2863</v>
      </c>
      <c r="W1000" s="16">
        <v>203</v>
      </c>
      <c r="X1000" s="16">
        <v>7067</v>
      </c>
      <c r="Y1000">
        <v>1425</v>
      </c>
      <c r="Z1000">
        <v>1646</v>
      </c>
      <c r="AA1000" s="16">
        <v>1</v>
      </c>
      <c r="AB1000" s="54">
        <f>Table1[[#This Row],[ Received by dropbox]]/Table1[[#This Row],[Ballots Returned]]</f>
        <v>0.4638671875</v>
      </c>
      <c r="AC1000" s="54">
        <f>Table1[[#This Row],[Received by mail]]/Table1[[#This Row],[Ballots Returned]]</f>
        <v>0.53580729166666663</v>
      </c>
      <c r="AD1000" s="54">
        <f>Table1[[#This Row],[ Received by Email or Fax]]/Table1[[#This Row],[Ballots Returned]]</f>
        <v>3.2552083333333332E-4</v>
      </c>
    </row>
    <row r="1001" spans="1:30">
      <c r="A1001" t="s">
        <v>101</v>
      </c>
      <c r="B1001" s="19">
        <v>43900</v>
      </c>
      <c r="C1001" s="8" t="s">
        <v>394</v>
      </c>
      <c r="D1001" s="10">
        <v>2020</v>
      </c>
      <c r="E1001" s="48">
        <v>15030</v>
      </c>
      <c r="F1001" s="48">
        <v>2939</v>
      </c>
      <c r="G1001" s="16">
        <v>14111</v>
      </c>
      <c r="H1001" s="48">
        <v>15475</v>
      </c>
      <c r="I1001" s="48">
        <v>6940</v>
      </c>
      <c r="J1001" s="48">
        <v>6737</v>
      </c>
      <c r="K1001" s="48">
        <v>0</v>
      </c>
      <c r="L1001" s="48">
        <v>0</v>
      </c>
      <c r="M1001" s="48">
        <v>203</v>
      </c>
      <c r="N1001" s="48">
        <v>4</v>
      </c>
      <c r="O1001" s="48">
        <v>38</v>
      </c>
      <c r="P1001" s="48">
        <v>20</v>
      </c>
      <c r="Q1001" s="45">
        <f t="shared" si="32"/>
        <v>2.881844380403458E-3</v>
      </c>
      <c r="R1001" s="45">
        <f>Table1[[#This Row],[Ballots Rejected - Late Postmark]]/Table1[[#This Row],[Ballots Rejected]]</f>
        <v>9.8522167487684734E-2</v>
      </c>
      <c r="S1001" s="48">
        <v>0</v>
      </c>
      <c r="T1001" s="48">
        <v>141</v>
      </c>
      <c r="U1001" s="16">
        <v>6927</v>
      </c>
      <c r="V1001" s="16">
        <v>6724</v>
      </c>
      <c r="W1001" s="16">
        <v>203</v>
      </c>
      <c r="X1001" s="16">
        <v>15475</v>
      </c>
      <c r="Y1001">
        <v>2872</v>
      </c>
      <c r="Z1001">
        <v>4066</v>
      </c>
      <c r="AA1001" s="16">
        <v>2</v>
      </c>
      <c r="AB1001" s="54">
        <f>Table1[[#This Row],[ Received by dropbox]]/Table1[[#This Row],[Ballots Returned]]</f>
        <v>0.41383285302593659</v>
      </c>
      <c r="AC1001" s="54">
        <f>Table1[[#This Row],[Received by mail]]/Table1[[#This Row],[Ballots Returned]]</f>
        <v>0.58587896253602301</v>
      </c>
      <c r="AD1001" s="54">
        <f>Table1[[#This Row],[ Received by Email or Fax]]/Table1[[#This Row],[Ballots Returned]]</f>
        <v>2.8818443804034583E-4</v>
      </c>
    </row>
    <row r="1002" spans="1:30">
      <c r="A1002" t="s">
        <v>103</v>
      </c>
      <c r="B1002" s="19">
        <v>43900</v>
      </c>
      <c r="C1002" s="8" t="s">
        <v>394</v>
      </c>
      <c r="D1002" s="10">
        <v>2020</v>
      </c>
      <c r="E1002" s="48">
        <v>116984</v>
      </c>
      <c r="F1002" s="48">
        <v>9105</v>
      </c>
      <c r="G1002" s="16">
        <v>109899</v>
      </c>
      <c r="H1002" s="48">
        <v>119274</v>
      </c>
      <c r="I1002" s="48">
        <v>52876</v>
      </c>
      <c r="J1002" s="48">
        <v>50481</v>
      </c>
      <c r="K1002" s="48">
        <v>180</v>
      </c>
      <c r="L1002" s="48">
        <v>0</v>
      </c>
      <c r="M1002" s="48">
        <v>2215</v>
      </c>
      <c r="N1002" s="48">
        <v>27</v>
      </c>
      <c r="O1002" s="48">
        <v>291</v>
      </c>
      <c r="P1002" s="48">
        <v>528</v>
      </c>
      <c r="Q1002" s="45">
        <f t="shared" si="32"/>
        <v>9.9856267493758991E-3</v>
      </c>
      <c r="R1002" s="45">
        <f>Table1[[#This Row],[Ballots Rejected - Late Postmark]]/Table1[[#This Row],[Ballots Rejected]]</f>
        <v>0.23837471783295711</v>
      </c>
      <c r="S1002" s="48">
        <v>0</v>
      </c>
      <c r="T1002" s="48">
        <v>1369</v>
      </c>
      <c r="U1002" s="16">
        <v>52682</v>
      </c>
      <c r="V1002" s="16">
        <v>50294</v>
      </c>
      <c r="W1002" s="16">
        <v>2208</v>
      </c>
      <c r="X1002" s="16">
        <v>118399</v>
      </c>
      <c r="Y1002">
        <v>21328</v>
      </c>
      <c r="Z1002">
        <v>31512</v>
      </c>
      <c r="AA1002" s="16">
        <v>36</v>
      </c>
      <c r="AB1002" s="54">
        <f>Table1[[#This Row],[ Received by dropbox]]/Table1[[#This Row],[Ballots Returned]]</f>
        <v>0.40335880172479005</v>
      </c>
      <c r="AC1002" s="54">
        <f>Table1[[#This Row],[Received by mail]]/Table1[[#This Row],[Ballots Returned]]</f>
        <v>0.59596036008775244</v>
      </c>
      <c r="AD1002" s="54">
        <f>Table1[[#This Row],[ Received by Email or Fax]]/Table1[[#This Row],[Ballots Returned]]</f>
        <v>6.8083818745744758E-4</v>
      </c>
    </row>
    <row r="1003" spans="1:30">
      <c r="A1003" t="s">
        <v>105</v>
      </c>
      <c r="B1003" s="19">
        <v>43900</v>
      </c>
      <c r="C1003" s="8" t="s">
        <v>394</v>
      </c>
      <c r="D1003" s="10">
        <v>2020</v>
      </c>
      <c r="E1003" s="48">
        <v>46915</v>
      </c>
      <c r="F1003" s="48">
        <v>3315</v>
      </c>
      <c r="G1003" s="16">
        <v>45620</v>
      </c>
      <c r="H1003" s="48">
        <v>47891</v>
      </c>
      <c r="I1003" s="48">
        <v>25098</v>
      </c>
      <c r="J1003" s="48">
        <v>24235</v>
      </c>
      <c r="K1003" s="48">
        <v>14</v>
      </c>
      <c r="L1003" s="48">
        <v>14</v>
      </c>
      <c r="M1003" s="48">
        <v>849</v>
      </c>
      <c r="N1003" s="48">
        <v>11</v>
      </c>
      <c r="O1003" s="48">
        <v>25</v>
      </c>
      <c r="P1003" s="48">
        <v>107</v>
      </c>
      <c r="Q1003" s="45">
        <f t="shared" si="32"/>
        <v>4.2632879113873616E-3</v>
      </c>
      <c r="R1003" s="45">
        <f>Table1[[#This Row],[Ballots Rejected - Late Postmark]]/Table1[[#This Row],[Ballots Rejected]]</f>
        <v>0.12603062426383982</v>
      </c>
      <c r="S1003" s="48">
        <v>0</v>
      </c>
      <c r="T1003" s="48">
        <v>706</v>
      </c>
      <c r="U1003" s="16">
        <v>25047</v>
      </c>
      <c r="V1003" s="16">
        <v>24187</v>
      </c>
      <c r="W1003" s="16">
        <v>846</v>
      </c>
      <c r="X1003" s="16">
        <v>47361</v>
      </c>
      <c r="Y1003">
        <v>13073</v>
      </c>
      <c r="Z1003">
        <v>11999</v>
      </c>
      <c r="AA1003" s="16">
        <v>26</v>
      </c>
      <c r="AB1003" s="54">
        <f>Table1[[#This Row],[ Received by dropbox]]/Table1[[#This Row],[Ballots Returned]]</f>
        <v>0.52087815762212131</v>
      </c>
      <c r="AC1003" s="54">
        <f>Table1[[#This Row],[Received by mail]]/Table1[[#This Row],[Ballots Returned]]</f>
        <v>0.47808590325922384</v>
      </c>
      <c r="AD1003" s="54">
        <f>Table1[[#This Row],[ Received by Email or Fax]]/Table1[[#This Row],[Ballots Returned]]</f>
        <v>1.0359391186548729E-3</v>
      </c>
    </row>
    <row r="1004" spans="1:30">
      <c r="A1004" t="s">
        <v>107</v>
      </c>
      <c r="B1004" s="19">
        <v>43900</v>
      </c>
      <c r="C1004" s="8" t="s">
        <v>394</v>
      </c>
      <c r="D1004" s="10">
        <v>2020</v>
      </c>
      <c r="E1004" s="48">
        <v>54362</v>
      </c>
      <c r="F1004" s="48">
        <v>4075</v>
      </c>
      <c r="G1004" s="16">
        <v>52307</v>
      </c>
      <c r="H1004" s="48">
        <v>55325</v>
      </c>
      <c r="I1004" s="48">
        <v>32067</v>
      </c>
      <c r="J1004" s="48">
        <v>30971</v>
      </c>
      <c r="K1004" s="48">
        <v>0</v>
      </c>
      <c r="L1004" s="48">
        <v>0</v>
      </c>
      <c r="M1004" s="48">
        <v>1096</v>
      </c>
      <c r="N1004" s="48">
        <v>0</v>
      </c>
      <c r="O1004" s="48">
        <v>91</v>
      </c>
      <c r="P1004" s="48">
        <v>53</v>
      </c>
      <c r="Q1004" s="45">
        <f t="shared" si="32"/>
        <v>1.6527894720429102E-3</v>
      </c>
      <c r="R1004" s="45">
        <f>Table1[[#This Row],[Ballots Rejected - Late Postmark]]/Table1[[#This Row],[Ballots Rejected]]</f>
        <v>4.8357664233576646E-2</v>
      </c>
      <c r="S1004" s="48">
        <v>0</v>
      </c>
      <c r="T1004" s="48">
        <v>952</v>
      </c>
      <c r="U1004" s="16">
        <v>31883</v>
      </c>
      <c r="V1004" s="16">
        <v>30789</v>
      </c>
      <c r="W1004" s="16">
        <v>1094</v>
      </c>
      <c r="X1004" s="16">
        <v>54578</v>
      </c>
      <c r="Y1004">
        <v>20608</v>
      </c>
      <c r="Z1004">
        <v>11380</v>
      </c>
      <c r="AA1004" s="16">
        <v>79</v>
      </c>
      <c r="AB1004" s="54">
        <f>Table1[[#This Row],[ Received by dropbox]]/Table1[[#This Row],[Ballots Returned]]</f>
        <v>0.64265444226151491</v>
      </c>
      <c r="AC1004" s="54">
        <f>Table1[[#This Row],[Received by mail]]/Table1[[#This Row],[Ballots Returned]]</f>
        <v>0.35488196588393051</v>
      </c>
      <c r="AD1004" s="54">
        <f>Table1[[#This Row],[ Received by Email or Fax]]/Table1[[#This Row],[Ballots Returned]]</f>
        <v>2.4635918545545263E-3</v>
      </c>
    </row>
    <row r="1005" spans="1:30">
      <c r="A1005" t="s">
        <v>109</v>
      </c>
      <c r="B1005" s="19">
        <v>43900</v>
      </c>
      <c r="C1005" s="8" t="s">
        <v>394</v>
      </c>
      <c r="D1005" s="10">
        <v>2020</v>
      </c>
      <c r="E1005" s="48">
        <v>297115</v>
      </c>
      <c r="F1005" s="48">
        <v>31315</v>
      </c>
      <c r="G1005" s="16">
        <v>267820</v>
      </c>
      <c r="H1005" s="48">
        <v>302451</v>
      </c>
      <c r="I1005" s="48">
        <v>145105</v>
      </c>
      <c r="J1005" s="48">
        <v>138728</v>
      </c>
      <c r="K1005" s="48">
        <v>23</v>
      </c>
      <c r="L1005" s="48">
        <v>0</v>
      </c>
      <c r="M1005" s="48">
        <v>6354</v>
      </c>
      <c r="N1005" s="48">
        <v>2358</v>
      </c>
      <c r="O1005" s="48">
        <v>1190</v>
      </c>
      <c r="P1005" s="48">
        <v>890</v>
      </c>
      <c r="Q1005" s="45">
        <f t="shared" si="32"/>
        <v>6.1334895420557525E-3</v>
      </c>
      <c r="R1005" s="45">
        <f>Table1[[#This Row],[Ballots Rejected - Late Postmark]]/Table1[[#This Row],[Ballots Rejected]]</f>
        <v>0.14006924771797294</v>
      </c>
      <c r="S1005" s="48">
        <v>0</v>
      </c>
      <c r="T1005" s="48">
        <v>1916</v>
      </c>
      <c r="U1005" s="16">
        <v>144628</v>
      </c>
      <c r="V1005" s="16">
        <v>138265</v>
      </c>
      <c r="W1005" s="16">
        <v>6340</v>
      </c>
      <c r="X1005" s="16">
        <v>300136</v>
      </c>
      <c r="Y1005">
        <v>47902</v>
      </c>
      <c r="Z1005">
        <v>96958</v>
      </c>
      <c r="AA1005" s="16">
        <v>245</v>
      </c>
      <c r="AB1005" s="54">
        <f>Table1[[#This Row],[ Received by dropbox]]/Table1[[#This Row],[Ballots Returned]]</f>
        <v>0.33011956858826369</v>
      </c>
      <c r="AC1005" s="54">
        <f>Table1[[#This Row],[Received by mail]]/Table1[[#This Row],[Ballots Returned]]</f>
        <v>0.66819199889735015</v>
      </c>
      <c r="AD1005" s="54">
        <f>Table1[[#This Row],[ Received by Email or Fax]]/Table1[[#This Row],[Ballots Returned]]</f>
        <v>1.6884325143861341E-3</v>
      </c>
    </row>
    <row r="1006" spans="1:30">
      <c r="A1006" t="s">
        <v>111</v>
      </c>
      <c r="B1006" s="19">
        <v>43900</v>
      </c>
      <c r="C1006" s="8" t="s">
        <v>394</v>
      </c>
      <c r="D1006" s="10">
        <v>2020</v>
      </c>
      <c r="E1006" s="48">
        <v>2687</v>
      </c>
      <c r="F1006" s="48">
        <v>254</v>
      </c>
      <c r="G1006" s="16">
        <v>4453</v>
      </c>
      <c r="H1006" s="48">
        <v>2728</v>
      </c>
      <c r="I1006" s="48">
        <v>1581</v>
      </c>
      <c r="J1006" s="48">
        <v>1512</v>
      </c>
      <c r="K1006" s="48">
        <v>0</v>
      </c>
      <c r="L1006" s="48">
        <v>0</v>
      </c>
      <c r="M1006" s="48">
        <v>69</v>
      </c>
      <c r="N1006" s="48">
        <v>1</v>
      </c>
      <c r="O1006" s="48">
        <v>5</v>
      </c>
      <c r="P1006" s="48">
        <v>15</v>
      </c>
      <c r="Q1006" s="45">
        <f t="shared" si="32"/>
        <v>9.4876660341555973E-3</v>
      </c>
      <c r="R1006" s="45">
        <f>Table1[[#This Row],[Ballots Rejected - Late Postmark]]/Table1[[#This Row],[Ballots Rejected]]</f>
        <v>0.21739130434782608</v>
      </c>
      <c r="S1006" s="48">
        <v>0</v>
      </c>
      <c r="T1006" s="48">
        <v>48</v>
      </c>
      <c r="U1006" s="16">
        <v>1576</v>
      </c>
      <c r="V1006" s="16">
        <v>1507</v>
      </c>
      <c r="W1006" s="16">
        <v>69</v>
      </c>
      <c r="X1006" s="16">
        <v>2708</v>
      </c>
      <c r="Y1006">
        <v>652</v>
      </c>
      <c r="Z1006">
        <v>929</v>
      </c>
      <c r="AA1006" s="16">
        <v>0</v>
      </c>
      <c r="AB1006" s="54">
        <f>Table1[[#This Row],[ Received by dropbox]]/Table1[[#This Row],[Ballots Returned]]</f>
        <v>0.41239721695129666</v>
      </c>
      <c r="AC1006" s="54">
        <f>Table1[[#This Row],[Received by mail]]/Table1[[#This Row],[Ballots Returned]]</f>
        <v>0.58760278304870339</v>
      </c>
      <c r="AD1006" s="54">
        <f>Table1[[#This Row],[ Received by Email or Fax]]/Table1[[#This Row],[Ballots Returned]]</f>
        <v>0</v>
      </c>
    </row>
    <row r="1007" spans="1:30">
      <c r="A1007" t="s">
        <v>113</v>
      </c>
      <c r="B1007" s="19">
        <v>43900</v>
      </c>
      <c r="C1007" s="8" t="s">
        <v>394</v>
      </c>
      <c r="D1007" s="10">
        <v>2020</v>
      </c>
      <c r="E1007" s="48">
        <v>66674</v>
      </c>
      <c r="F1007" s="48">
        <v>7241</v>
      </c>
      <c r="G1007" s="16">
        <v>61453</v>
      </c>
      <c r="H1007" s="48">
        <v>67698</v>
      </c>
      <c r="I1007" s="48">
        <v>33199</v>
      </c>
      <c r="J1007" s="48">
        <v>31826</v>
      </c>
      <c r="K1007" s="48">
        <v>0</v>
      </c>
      <c r="L1007" s="48">
        <v>0</v>
      </c>
      <c r="M1007" s="48">
        <v>1373</v>
      </c>
      <c r="N1007" s="48">
        <v>11</v>
      </c>
      <c r="O1007" s="48">
        <v>95</v>
      </c>
      <c r="P1007" s="48">
        <v>127</v>
      </c>
      <c r="Q1007" s="45">
        <f t="shared" si="32"/>
        <v>3.8254164282056687E-3</v>
      </c>
      <c r="R1007" s="45">
        <f>Table1[[#This Row],[Ballots Rejected - Late Postmark]]/Table1[[#This Row],[Ballots Rejected]]</f>
        <v>9.2498179169701378E-2</v>
      </c>
      <c r="S1007" s="48">
        <v>0</v>
      </c>
      <c r="T1007" s="48">
        <v>1140</v>
      </c>
      <c r="U1007" s="16">
        <v>33058</v>
      </c>
      <c r="V1007" s="16">
        <v>31691</v>
      </c>
      <c r="W1007" s="16">
        <v>1367</v>
      </c>
      <c r="X1007" s="16">
        <v>67063</v>
      </c>
      <c r="Y1007">
        <v>18493</v>
      </c>
      <c r="Z1007">
        <v>14663</v>
      </c>
      <c r="AA1007" s="16">
        <v>43</v>
      </c>
      <c r="AB1007" s="54">
        <f>Table1[[#This Row],[ Received by dropbox]]/Table1[[#This Row],[Ballots Returned]]</f>
        <v>0.55703485044730261</v>
      </c>
      <c r="AC1007" s="54">
        <f>Table1[[#This Row],[Received by mail]]/Table1[[#This Row],[Ballots Returned]]</f>
        <v>0.44166992981716319</v>
      </c>
      <c r="AD1007" s="54">
        <f>Table1[[#This Row],[ Received by Email or Fax]]/Table1[[#This Row],[Ballots Returned]]</f>
        <v>1.2952197355342028E-3</v>
      </c>
    </row>
    <row r="1008" spans="1:30">
      <c r="A1008" t="s">
        <v>115</v>
      </c>
      <c r="B1008" s="19">
        <v>43900</v>
      </c>
      <c r="C1008" s="8" t="s">
        <v>394</v>
      </c>
      <c r="D1008" s="10">
        <v>2020</v>
      </c>
      <c r="E1008" s="48">
        <v>23454</v>
      </c>
      <c r="F1008" s="48">
        <v>1234</v>
      </c>
      <c r="G1008" s="16">
        <v>24240</v>
      </c>
      <c r="H1008" s="48">
        <v>23918</v>
      </c>
      <c r="I1008" s="48">
        <v>11569</v>
      </c>
      <c r="J1008" s="48">
        <v>11144</v>
      </c>
      <c r="K1008" s="48">
        <v>0</v>
      </c>
      <c r="L1008" s="48">
        <v>0</v>
      </c>
      <c r="M1008" s="48">
        <v>425</v>
      </c>
      <c r="N1008" s="48">
        <v>0</v>
      </c>
      <c r="O1008" s="48">
        <v>33</v>
      </c>
      <c r="P1008" s="48">
        <v>48</v>
      </c>
      <c r="Q1008" s="45">
        <f t="shared" si="32"/>
        <v>4.149018929898868E-3</v>
      </c>
      <c r="R1008" s="45">
        <f>Table1[[#This Row],[Ballots Rejected - Late Postmark]]/Table1[[#This Row],[Ballots Rejected]]</f>
        <v>0.11294117647058824</v>
      </c>
      <c r="S1008" s="48">
        <v>0</v>
      </c>
      <c r="T1008" s="48">
        <v>344</v>
      </c>
      <c r="U1008" s="16">
        <v>11535</v>
      </c>
      <c r="V1008" s="16">
        <v>11110</v>
      </c>
      <c r="W1008" s="16">
        <v>425</v>
      </c>
      <c r="X1008" s="16">
        <v>23918</v>
      </c>
      <c r="Y1008">
        <v>5163</v>
      </c>
      <c r="Z1008">
        <v>6405</v>
      </c>
      <c r="AA1008" s="16">
        <v>1</v>
      </c>
      <c r="AB1008" s="54">
        <f>Table1[[#This Row],[ Received by dropbox]]/Table1[[#This Row],[Ballots Returned]]</f>
        <v>0.44627884864724693</v>
      </c>
      <c r="AC1008" s="54">
        <f>Table1[[#This Row],[Received by mail]]/Table1[[#This Row],[Ballots Returned]]</f>
        <v>0.55363471345838011</v>
      </c>
      <c r="AD1008" s="54">
        <f>Table1[[#This Row],[ Received by Email or Fax]]/Table1[[#This Row],[Ballots Returned]]</f>
        <v>8.6437894372893073E-5</v>
      </c>
    </row>
    <row r="1009" spans="1:30">
      <c r="A1009" t="s">
        <v>117</v>
      </c>
      <c r="B1009" s="19">
        <v>43900</v>
      </c>
      <c r="C1009" s="8" t="s">
        <v>394</v>
      </c>
      <c r="D1009" s="10">
        <v>2020</v>
      </c>
      <c r="E1009" s="48">
        <v>4796</v>
      </c>
      <c r="F1009" s="48">
        <v>435</v>
      </c>
      <c r="G1009" s="16">
        <v>6381</v>
      </c>
      <c r="H1009" s="48">
        <v>4861</v>
      </c>
      <c r="I1009" s="48">
        <v>2771</v>
      </c>
      <c r="J1009" s="48">
        <v>2630</v>
      </c>
      <c r="K1009" s="48">
        <v>5</v>
      </c>
      <c r="L1009" s="48">
        <v>0</v>
      </c>
      <c r="M1009" s="48">
        <v>136</v>
      </c>
      <c r="N1009" s="48">
        <v>1</v>
      </c>
      <c r="O1009" s="48">
        <v>15</v>
      </c>
      <c r="P1009" s="48">
        <v>23</v>
      </c>
      <c r="Q1009" s="45">
        <f t="shared" si="32"/>
        <v>8.3002526163839761E-3</v>
      </c>
      <c r="R1009" s="45">
        <f>Table1[[#This Row],[Ballots Rejected - Late Postmark]]/Table1[[#This Row],[Ballots Rejected]]</f>
        <v>0.16911764705882354</v>
      </c>
      <c r="S1009" s="48">
        <v>0</v>
      </c>
      <c r="T1009" s="48">
        <v>97</v>
      </c>
      <c r="U1009" s="16">
        <v>2757</v>
      </c>
      <c r="V1009" s="16">
        <v>2616</v>
      </c>
      <c r="W1009" s="16">
        <v>136</v>
      </c>
      <c r="X1009" s="16">
        <v>4825</v>
      </c>
      <c r="Y1009">
        <v>582</v>
      </c>
      <c r="Z1009">
        <v>2189</v>
      </c>
      <c r="AA1009" s="16">
        <v>0</v>
      </c>
      <c r="AB1009" s="54">
        <f>Table1[[#This Row],[ Received by dropbox]]/Table1[[#This Row],[Ballots Returned]]</f>
        <v>0.21003247924936846</v>
      </c>
      <c r="AC1009" s="54">
        <f>Table1[[#This Row],[Received by mail]]/Table1[[#This Row],[Ballots Returned]]</f>
        <v>0.78996752075063159</v>
      </c>
      <c r="AD1009" s="54">
        <f>Table1[[#This Row],[ Received by Email or Fax]]/Table1[[#This Row],[Ballots Returned]]</f>
        <v>0</v>
      </c>
    </row>
    <row r="1010" spans="1:30">
      <c r="A1010" t="s">
        <v>119</v>
      </c>
      <c r="B1010" s="19">
        <v>43900</v>
      </c>
      <c r="C1010" s="8" t="s">
        <v>394</v>
      </c>
      <c r="D1010" s="10">
        <v>2020</v>
      </c>
      <c r="E1010" s="48">
        <v>37903</v>
      </c>
      <c r="F1010" s="48">
        <v>3793</v>
      </c>
      <c r="G1010" s="16">
        <v>36130</v>
      </c>
      <c r="H1010" s="48">
        <v>38586</v>
      </c>
      <c r="I1010" s="48">
        <v>16344</v>
      </c>
      <c r="J1010" s="48">
        <v>15462</v>
      </c>
      <c r="K1010" s="48">
        <v>11</v>
      </c>
      <c r="L1010" s="48">
        <v>11</v>
      </c>
      <c r="M1010" s="48">
        <v>871</v>
      </c>
      <c r="N1010" s="48">
        <v>33</v>
      </c>
      <c r="O1010" s="48">
        <v>98</v>
      </c>
      <c r="P1010" s="48">
        <v>133</v>
      </c>
      <c r="Q1010" s="45">
        <f t="shared" si="32"/>
        <v>8.1375428291727853E-3</v>
      </c>
      <c r="R1010" s="45">
        <f>Table1[[#This Row],[Ballots Rejected - Late Postmark]]/Table1[[#This Row],[Ballots Rejected]]</f>
        <v>0.15269804822043628</v>
      </c>
      <c r="S1010" s="48">
        <v>0</v>
      </c>
      <c r="T1010" s="48">
        <v>607</v>
      </c>
      <c r="U1010" s="16">
        <v>16292</v>
      </c>
      <c r="V1010" s="16">
        <v>15411</v>
      </c>
      <c r="W1010" s="16">
        <v>870</v>
      </c>
      <c r="X1010" s="16">
        <v>38585</v>
      </c>
      <c r="Y1010">
        <v>6980</v>
      </c>
      <c r="Z1010">
        <v>9351</v>
      </c>
      <c r="AA1010" s="16">
        <v>13</v>
      </c>
      <c r="AB1010" s="54">
        <f>Table1[[#This Row],[ Received by dropbox]]/Table1[[#This Row],[Ballots Returned]]</f>
        <v>0.42706803720019582</v>
      </c>
      <c r="AC1010" s="54">
        <f>Table1[[#This Row],[Received by mail]]/Table1[[#This Row],[Ballots Returned]]</f>
        <v>0.57213656387665202</v>
      </c>
      <c r="AD1010" s="54">
        <f>Table1[[#This Row],[ Received by Email or Fax]]/Table1[[#This Row],[Ballots Returned]]</f>
        <v>7.9539892315222708E-4</v>
      </c>
    </row>
    <row r="1011" spans="1:30">
      <c r="A1011" t="s">
        <v>121</v>
      </c>
      <c r="B1011" s="19">
        <v>43900</v>
      </c>
      <c r="C1011" s="8" t="s">
        <v>394</v>
      </c>
      <c r="D1011" s="10">
        <v>2020</v>
      </c>
      <c r="E1011" s="48">
        <v>1611</v>
      </c>
      <c r="F1011" s="48">
        <v>309</v>
      </c>
      <c r="G1011" s="16">
        <v>3322</v>
      </c>
      <c r="H1011" s="48">
        <v>1619</v>
      </c>
      <c r="I1011" s="48">
        <v>830</v>
      </c>
      <c r="J1011" s="48">
        <v>821</v>
      </c>
      <c r="K1011" s="48">
        <v>2</v>
      </c>
      <c r="L1011" s="48">
        <v>0</v>
      </c>
      <c r="M1011" s="48">
        <v>7</v>
      </c>
      <c r="N1011" s="48">
        <v>0</v>
      </c>
      <c r="O1011" s="48">
        <v>0</v>
      </c>
      <c r="P1011" s="48">
        <v>0</v>
      </c>
      <c r="Q1011" s="45">
        <f t="shared" si="32"/>
        <v>0</v>
      </c>
      <c r="R1011" s="45">
        <f>Table1[[#This Row],[Ballots Rejected - Late Postmark]]/Table1[[#This Row],[Ballots Rejected]]</f>
        <v>0</v>
      </c>
      <c r="S1011" s="48">
        <v>0</v>
      </c>
      <c r="T1011" s="48">
        <v>7</v>
      </c>
      <c r="U1011" s="16">
        <v>827</v>
      </c>
      <c r="V1011" s="16">
        <v>818</v>
      </c>
      <c r="W1011" s="16">
        <v>7</v>
      </c>
      <c r="X1011" s="16">
        <v>1619</v>
      </c>
      <c r="Y1011">
        <v>438</v>
      </c>
      <c r="Z1011">
        <v>392</v>
      </c>
      <c r="AA1011" s="16">
        <v>0</v>
      </c>
      <c r="AB1011" s="54">
        <f>Table1[[#This Row],[ Received by dropbox]]/Table1[[#This Row],[Ballots Returned]]</f>
        <v>0.52771084337349394</v>
      </c>
      <c r="AC1011" s="54">
        <f>Table1[[#This Row],[Received by mail]]/Table1[[#This Row],[Ballots Returned]]</f>
        <v>0.472289156626506</v>
      </c>
      <c r="AD1011" s="54">
        <f>Table1[[#This Row],[ Received by Email or Fax]]/Table1[[#This Row],[Ballots Returned]]</f>
        <v>0</v>
      </c>
    </row>
    <row r="1012" spans="1:30">
      <c r="A1012" t="s">
        <v>123</v>
      </c>
      <c r="B1012" s="19">
        <v>43900</v>
      </c>
      <c r="C1012" s="8" t="s">
        <v>394</v>
      </c>
      <c r="D1012" s="10">
        <v>2020</v>
      </c>
      <c r="E1012" s="48">
        <v>42671</v>
      </c>
      <c r="F1012" s="48">
        <v>3440</v>
      </c>
      <c r="G1012" s="16">
        <v>41251</v>
      </c>
      <c r="H1012" s="48">
        <v>43242</v>
      </c>
      <c r="I1012" s="48">
        <v>20114</v>
      </c>
      <c r="J1012" s="48">
        <v>19221</v>
      </c>
      <c r="K1012" s="48">
        <v>11</v>
      </c>
      <c r="L1012" s="48">
        <v>11</v>
      </c>
      <c r="M1012" s="48">
        <v>882</v>
      </c>
      <c r="N1012" s="48">
        <v>9</v>
      </c>
      <c r="O1012" s="48">
        <v>67</v>
      </c>
      <c r="P1012" s="48">
        <v>130</v>
      </c>
      <c r="Q1012" s="45">
        <f t="shared" si="32"/>
        <v>6.4631599880680124E-3</v>
      </c>
      <c r="R1012" s="45">
        <f>Table1[[#This Row],[Ballots Rejected - Late Postmark]]/Table1[[#This Row],[Ballots Rejected]]</f>
        <v>0.14739229024943309</v>
      </c>
      <c r="S1012" s="48">
        <v>0</v>
      </c>
      <c r="T1012" s="48">
        <v>676</v>
      </c>
      <c r="U1012" s="16">
        <v>20061</v>
      </c>
      <c r="V1012" s="16">
        <v>19169</v>
      </c>
      <c r="W1012" s="16">
        <v>881</v>
      </c>
      <c r="X1012" s="16">
        <v>43189</v>
      </c>
      <c r="Y1012">
        <v>5542</v>
      </c>
      <c r="Z1012">
        <v>14569</v>
      </c>
      <c r="AA1012" s="16">
        <v>3</v>
      </c>
      <c r="AB1012" s="54">
        <f>Table1[[#This Row],[ Received by dropbox]]/Table1[[#This Row],[Ballots Returned]]</f>
        <v>0.27552948195286864</v>
      </c>
      <c r="AC1012" s="54">
        <f>Table1[[#This Row],[Received by mail]]/Table1[[#This Row],[Ballots Returned]]</f>
        <v>0.72432136820125281</v>
      </c>
      <c r="AD1012" s="54">
        <f>Table1[[#This Row],[ Received by Email or Fax]]/Table1[[#This Row],[Ballots Returned]]</f>
        <v>1.4914984587849258E-4</v>
      </c>
    </row>
    <row r="1013" spans="1:30">
      <c r="A1013" t="s">
        <v>125</v>
      </c>
      <c r="B1013" s="19">
        <v>43900</v>
      </c>
      <c r="C1013" s="8" t="s">
        <v>394</v>
      </c>
      <c r="D1013" s="10">
        <v>2020</v>
      </c>
      <c r="E1013" s="48">
        <v>45081</v>
      </c>
      <c r="F1013" s="48">
        <v>4625</v>
      </c>
      <c r="G1013" s="16">
        <v>42476</v>
      </c>
      <c r="H1013" s="48">
        <v>46453</v>
      </c>
      <c r="I1013" s="48">
        <v>21517</v>
      </c>
      <c r="J1013" s="48">
        <v>20506</v>
      </c>
      <c r="K1013" s="48">
        <v>24</v>
      </c>
      <c r="L1013" s="48">
        <v>0</v>
      </c>
      <c r="M1013" s="48">
        <v>987</v>
      </c>
      <c r="N1013" s="48">
        <v>2</v>
      </c>
      <c r="O1013" s="48">
        <v>66</v>
      </c>
      <c r="P1013" s="48">
        <v>129</v>
      </c>
      <c r="Q1013" s="45">
        <f t="shared" si="32"/>
        <v>5.9952595622066269E-3</v>
      </c>
      <c r="R1013" s="45">
        <f>Table1[[#This Row],[Ballots Rejected - Late Postmark]]/Table1[[#This Row],[Ballots Rejected]]</f>
        <v>0.13069908814589665</v>
      </c>
      <c r="S1013" s="48">
        <v>0</v>
      </c>
      <c r="T1013" s="48">
        <v>790</v>
      </c>
      <c r="U1013" s="16">
        <v>21493</v>
      </c>
      <c r="V1013" s="16">
        <v>20482</v>
      </c>
      <c r="W1013" s="16">
        <v>987</v>
      </c>
      <c r="X1013" s="16">
        <v>46453</v>
      </c>
      <c r="Y1013">
        <v>7196</v>
      </c>
      <c r="Z1013">
        <v>14315</v>
      </c>
      <c r="AA1013" s="16">
        <v>6</v>
      </c>
      <c r="AB1013" s="54">
        <f>Table1[[#This Row],[ Received by dropbox]]/Table1[[#This Row],[Ballots Returned]]</f>
        <v>0.33443323883441001</v>
      </c>
      <c r="AC1013" s="54">
        <f>Table1[[#This Row],[Received by mail]]/Table1[[#This Row],[Ballots Returned]]</f>
        <v>0.6652879118836269</v>
      </c>
      <c r="AD1013" s="54">
        <f>Table1[[#This Row],[ Received by Email or Fax]]/Table1[[#This Row],[Ballots Returned]]</f>
        <v>2.7884928196309893E-4</v>
      </c>
    </row>
    <row r="1014" spans="1:30">
      <c r="A1014" t="s">
        <v>127</v>
      </c>
      <c r="B1014" s="19">
        <v>43900</v>
      </c>
      <c r="C1014" s="8" t="s">
        <v>394</v>
      </c>
      <c r="D1014" s="10">
        <v>2020</v>
      </c>
      <c r="E1014" s="48">
        <v>60113</v>
      </c>
      <c r="F1014" s="48">
        <v>4480</v>
      </c>
      <c r="G1014" s="16">
        <v>57653</v>
      </c>
      <c r="H1014" s="48">
        <v>61747</v>
      </c>
      <c r="I1014" s="48">
        <v>33811</v>
      </c>
      <c r="J1014" s="48">
        <v>32434</v>
      </c>
      <c r="K1014" s="48">
        <v>0</v>
      </c>
      <c r="L1014" s="48">
        <v>0</v>
      </c>
      <c r="M1014" s="48">
        <v>1377</v>
      </c>
      <c r="N1014" s="48">
        <v>119</v>
      </c>
      <c r="O1014" s="48">
        <v>61</v>
      </c>
      <c r="P1014" s="48">
        <v>73</v>
      </c>
      <c r="Q1014" s="45">
        <f t="shared" si="32"/>
        <v>2.1590606607317145E-3</v>
      </c>
      <c r="R1014" s="45">
        <f>Table1[[#This Row],[Ballots Rejected - Late Postmark]]/Table1[[#This Row],[Ballots Rejected]]</f>
        <v>5.3013798111837325E-2</v>
      </c>
      <c r="S1014" s="48">
        <v>0</v>
      </c>
      <c r="T1014" s="48">
        <v>1124</v>
      </c>
      <c r="U1014" s="16">
        <v>33006</v>
      </c>
      <c r="V1014" s="16">
        <v>31650</v>
      </c>
      <c r="W1014" s="16">
        <v>1356</v>
      </c>
      <c r="X1014" s="16">
        <v>57564</v>
      </c>
      <c r="Y1014">
        <v>13144</v>
      </c>
      <c r="Z1014">
        <v>20501</v>
      </c>
      <c r="AA1014" s="16">
        <v>166</v>
      </c>
      <c r="AB1014" s="54">
        <f>Table1[[#This Row],[ Received by dropbox]]/Table1[[#This Row],[Ballots Returned]]</f>
        <v>0.38874922362544734</v>
      </c>
      <c r="AC1014" s="54">
        <f>Table1[[#This Row],[Received by mail]]/Table1[[#This Row],[Ballots Returned]]</f>
        <v>0.60634113158439562</v>
      </c>
      <c r="AD1014" s="54">
        <f>Table1[[#This Row],[ Received by Email or Fax]]/Table1[[#This Row],[Ballots Returned]]</f>
        <v>4.9096447901570495E-3</v>
      </c>
    </row>
    <row r="1015" spans="1:30">
      <c r="A1015" t="s">
        <v>129</v>
      </c>
      <c r="B1015" s="19">
        <v>43900</v>
      </c>
      <c r="C1015" s="8" t="s">
        <v>394</v>
      </c>
      <c r="D1015" s="10">
        <v>2020</v>
      </c>
      <c r="E1015" s="48">
        <v>26305</v>
      </c>
      <c r="F1015" s="48">
        <v>2584</v>
      </c>
      <c r="G1015" s="16">
        <v>25741</v>
      </c>
      <c r="H1015" s="48">
        <v>26963</v>
      </c>
      <c r="I1015" s="48">
        <v>17863</v>
      </c>
      <c r="J1015" s="48">
        <v>17267</v>
      </c>
      <c r="K1015" s="48">
        <v>4</v>
      </c>
      <c r="L1015" s="48">
        <v>0</v>
      </c>
      <c r="M1015" s="48">
        <v>592</v>
      </c>
      <c r="N1015" s="48">
        <v>0</v>
      </c>
      <c r="O1015" s="48">
        <v>30</v>
      </c>
      <c r="P1015" s="48">
        <v>64</v>
      </c>
      <c r="Q1015" s="45">
        <f t="shared" si="32"/>
        <v>3.582824833454627E-3</v>
      </c>
      <c r="R1015" s="45">
        <f>Table1[[#This Row],[Ballots Rejected - Late Postmark]]/Table1[[#This Row],[Ballots Rejected]]</f>
        <v>0.10810810810810811</v>
      </c>
      <c r="S1015" s="48">
        <v>0</v>
      </c>
      <c r="T1015" s="48">
        <v>498</v>
      </c>
      <c r="U1015" s="16">
        <v>17803</v>
      </c>
      <c r="V1015" s="16">
        <v>17207</v>
      </c>
      <c r="W1015" s="16">
        <v>592</v>
      </c>
      <c r="X1015" s="16">
        <v>26528</v>
      </c>
      <c r="Y1015">
        <v>6504</v>
      </c>
      <c r="Z1015">
        <v>11352</v>
      </c>
      <c r="AA1015" s="16">
        <v>7</v>
      </c>
      <c r="AB1015" s="54">
        <f>Table1[[#This Row],[ Received by dropbox]]/Table1[[#This Row],[Ballots Returned]]</f>
        <v>0.36410457369982646</v>
      </c>
      <c r="AC1015" s="54">
        <f>Table1[[#This Row],[Received by mail]]/Table1[[#This Row],[Ballots Returned]]</f>
        <v>0.63550355483401444</v>
      </c>
      <c r="AD1015" s="54">
        <f>Table1[[#This Row],[ Received by Email or Fax]]/Table1[[#This Row],[Ballots Returned]]</f>
        <v>3.9187146615909984E-4</v>
      </c>
    </row>
    <row r="1016" spans="1:30">
      <c r="A1016" t="s">
        <v>131</v>
      </c>
      <c r="B1016" s="19">
        <v>43900</v>
      </c>
      <c r="C1016" s="8" t="s">
        <v>394</v>
      </c>
      <c r="D1016" s="10">
        <v>2020</v>
      </c>
      <c r="E1016" s="48">
        <v>1344748</v>
      </c>
      <c r="F1016" s="48">
        <v>116057</v>
      </c>
      <c r="G1016" s="16">
        <v>1230711</v>
      </c>
      <c r="H1016" s="48">
        <v>1375733</v>
      </c>
      <c r="I1016" s="48">
        <v>752015</v>
      </c>
      <c r="J1016" s="48">
        <v>720404</v>
      </c>
      <c r="K1016" s="48">
        <v>0</v>
      </c>
      <c r="L1016" s="48">
        <v>0</v>
      </c>
      <c r="M1016" s="48">
        <v>31611</v>
      </c>
      <c r="N1016" s="48">
        <v>185</v>
      </c>
      <c r="O1016" s="48">
        <v>4149</v>
      </c>
      <c r="P1016" s="48">
        <v>4770</v>
      </c>
      <c r="Q1016" s="45">
        <f t="shared" si="32"/>
        <v>6.3429585846027006E-3</v>
      </c>
      <c r="R1016" s="45">
        <f>Table1[[#This Row],[Ballots Rejected - Late Postmark]]/Table1[[#This Row],[Ballots Rejected]]</f>
        <v>0.15089683970769668</v>
      </c>
      <c r="S1016" s="48">
        <v>0</v>
      </c>
      <c r="T1016" s="48">
        <v>22507</v>
      </c>
      <c r="U1016" s="16">
        <v>743446</v>
      </c>
      <c r="V1016" s="16">
        <v>712079</v>
      </c>
      <c r="W1016" s="16">
        <v>31367</v>
      </c>
      <c r="X1016" s="16">
        <v>1375489</v>
      </c>
      <c r="Y1016">
        <v>308453</v>
      </c>
      <c r="Z1016">
        <v>439332</v>
      </c>
      <c r="AA1016" s="16">
        <v>4230</v>
      </c>
      <c r="AB1016" s="54">
        <f>Table1[[#This Row],[ Received by dropbox]]/Table1[[#This Row],[Ballots Returned]]</f>
        <v>0.41016868014600771</v>
      </c>
      <c r="AC1016" s="54">
        <f>Table1[[#This Row],[Received by mail]]/Table1[[#This Row],[Ballots Returned]]</f>
        <v>0.58420643205255218</v>
      </c>
      <c r="AD1016" s="54">
        <f>Table1[[#This Row],[ Received by Email or Fax]]/Table1[[#This Row],[Ballots Returned]]</f>
        <v>5.6248878014401307E-3</v>
      </c>
    </row>
    <row r="1017" spans="1:30">
      <c r="A1017" t="s">
        <v>133</v>
      </c>
      <c r="B1017" s="19">
        <v>43900</v>
      </c>
      <c r="C1017" s="8" t="s">
        <v>394</v>
      </c>
      <c r="D1017" s="10">
        <v>2020</v>
      </c>
      <c r="E1017" s="48">
        <v>177826</v>
      </c>
      <c r="F1017" s="48">
        <v>14935</v>
      </c>
      <c r="G1017" s="16">
        <v>164911</v>
      </c>
      <c r="H1017" s="48">
        <v>182458</v>
      </c>
      <c r="I1017" s="48">
        <v>93407</v>
      </c>
      <c r="J1017" s="48">
        <v>89808</v>
      </c>
      <c r="K1017" s="48">
        <v>0</v>
      </c>
      <c r="L1017" s="48">
        <v>0</v>
      </c>
      <c r="M1017" s="48">
        <v>3599</v>
      </c>
      <c r="N1017" s="48">
        <v>60</v>
      </c>
      <c r="O1017" s="48">
        <v>768</v>
      </c>
      <c r="P1017" s="48">
        <v>317</v>
      </c>
      <c r="Q1017" s="45">
        <f t="shared" si="32"/>
        <v>3.3937499330885267E-3</v>
      </c>
      <c r="R1017" s="45">
        <f>Table1[[#This Row],[Ballots Rejected - Late Postmark]]/Table1[[#This Row],[Ballots Rejected]]</f>
        <v>8.8080022228396782E-2</v>
      </c>
      <c r="S1017" s="48">
        <v>1</v>
      </c>
      <c r="T1017" s="48">
        <v>2453</v>
      </c>
      <c r="U1017" s="16">
        <v>91237</v>
      </c>
      <c r="V1017" s="16">
        <v>87703</v>
      </c>
      <c r="W1017" s="16">
        <v>3534</v>
      </c>
      <c r="X1017" s="16">
        <v>175253</v>
      </c>
      <c r="Y1017">
        <v>44444</v>
      </c>
      <c r="Z1017">
        <v>48573</v>
      </c>
      <c r="AA1017" s="16">
        <v>390</v>
      </c>
      <c r="AB1017" s="54">
        <f>Table1[[#This Row],[ Received by dropbox]]/Table1[[#This Row],[Ballots Returned]]</f>
        <v>0.47581016412046206</v>
      </c>
      <c r="AC1017" s="54">
        <f>Table1[[#This Row],[Received by mail]]/Table1[[#This Row],[Ballots Returned]]</f>
        <v>0.52001455993662149</v>
      </c>
      <c r="AD1017" s="54">
        <f>Table1[[#This Row],[ Received by Email or Fax]]/Table1[[#This Row],[Ballots Returned]]</f>
        <v>4.1752759429164836E-3</v>
      </c>
    </row>
    <row r="1018" spans="1:30">
      <c r="A1018" t="s">
        <v>135</v>
      </c>
      <c r="B1018" s="19">
        <v>43900</v>
      </c>
      <c r="C1018" s="8" t="s">
        <v>394</v>
      </c>
      <c r="D1018" s="10">
        <v>2020</v>
      </c>
      <c r="E1018" s="48">
        <v>27408</v>
      </c>
      <c r="F1018" s="48">
        <v>3021</v>
      </c>
      <c r="G1018" s="16">
        <v>26407</v>
      </c>
      <c r="H1018" s="48">
        <v>27993</v>
      </c>
      <c r="I1018" s="48">
        <v>15086</v>
      </c>
      <c r="J1018" s="48">
        <v>14326</v>
      </c>
      <c r="K1018" s="48">
        <v>3</v>
      </c>
      <c r="L1018" s="48">
        <v>0</v>
      </c>
      <c r="M1018" s="48">
        <v>757</v>
      </c>
      <c r="N1018" s="48">
        <v>0</v>
      </c>
      <c r="O1018" s="48">
        <v>113</v>
      </c>
      <c r="P1018" s="48">
        <v>52</v>
      </c>
      <c r="Q1018" s="45">
        <f t="shared" si="32"/>
        <v>3.4469044146891157E-3</v>
      </c>
      <c r="R1018" s="45">
        <f>Table1[[#This Row],[Ballots Rejected - Late Postmark]]/Table1[[#This Row],[Ballots Rejected]]</f>
        <v>6.8692206076618231E-2</v>
      </c>
      <c r="S1018" s="48">
        <v>0</v>
      </c>
      <c r="T1018" s="48">
        <v>592</v>
      </c>
      <c r="U1018" s="16">
        <v>15061</v>
      </c>
      <c r="V1018" s="16">
        <v>14301</v>
      </c>
      <c r="W1018" s="16">
        <v>757</v>
      </c>
      <c r="X1018" s="16">
        <v>27761</v>
      </c>
      <c r="Y1018">
        <v>8487</v>
      </c>
      <c r="Z1018">
        <v>6579</v>
      </c>
      <c r="AA1018" s="16">
        <v>20</v>
      </c>
      <c r="AB1018" s="54">
        <f>Table1[[#This Row],[ Received by dropbox]]/Table1[[#This Row],[Ballots Returned]]</f>
        <v>0.56257457245127929</v>
      </c>
      <c r="AC1018" s="54">
        <f>Table1[[#This Row],[Received by mail]]/Table1[[#This Row],[Ballots Returned]]</f>
        <v>0.43609969508153257</v>
      </c>
      <c r="AD1018" s="54">
        <f>Table1[[#This Row],[ Received by Email or Fax]]/Table1[[#This Row],[Ballots Returned]]</f>
        <v>1.3257324671881213E-3</v>
      </c>
    </row>
    <row r="1019" spans="1:30">
      <c r="A1019" t="s">
        <v>137</v>
      </c>
      <c r="B1019" s="19">
        <v>43900</v>
      </c>
      <c r="C1019" s="8" t="s">
        <v>394</v>
      </c>
      <c r="D1019" s="10">
        <v>2020</v>
      </c>
      <c r="E1019" s="48">
        <v>14840</v>
      </c>
      <c r="F1019" s="48">
        <v>1269</v>
      </c>
      <c r="G1019" s="16">
        <v>15591</v>
      </c>
      <c r="H1019" s="48">
        <v>15110</v>
      </c>
      <c r="I1019" s="48">
        <v>8436</v>
      </c>
      <c r="J1019" s="48">
        <v>8173</v>
      </c>
      <c r="K1019" s="48">
        <v>0</v>
      </c>
      <c r="L1019" s="48">
        <v>0</v>
      </c>
      <c r="M1019" s="48">
        <v>263</v>
      </c>
      <c r="N1019" s="48">
        <v>7</v>
      </c>
      <c r="O1019" s="48">
        <v>14</v>
      </c>
      <c r="P1019" s="48">
        <v>27</v>
      </c>
      <c r="Q1019" s="45">
        <f t="shared" si="32"/>
        <v>3.2005689900426741E-3</v>
      </c>
      <c r="R1019" s="45">
        <f>Table1[[#This Row],[Ballots Rejected - Late Postmark]]/Table1[[#This Row],[Ballots Rejected]]</f>
        <v>0.10266159695817491</v>
      </c>
      <c r="S1019" s="48">
        <v>0</v>
      </c>
      <c r="T1019" s="48">
        <v>215</v>
      </c>
      <c r="U1019" s="16">
        <v>8423</v>
      </c>
      <c r="V1019" s="16">
        <v>8160</v>
      </c>
      <c r="W1019" s="16">
        <v>263</v>
      </c>
      <c r="X1019" s="16">
        <v>15110</v>
      </c>
      <c r="Y1019">
        <v>5197</v>
      </c>
      <c r="Z1019">
        <v>3226</v>
      </c>
      <c r="AA1019" s="16">
        <v>13</v>
      </c>
      <c r="AB1019" s="54">
        <f>Table1[[#This Row],[ Received by dropbox]]/Table1[[#This Row],[Ballots Returned]]</f>
        <v>0.6160502607871029</v>
      </c>
      <c r="AC1019" s="54">
        <f>Table1[[#This Row],[Received by mail]]/Table1[[#This Row],[Ballots Returned]]</f>
        <v>0.38240872451398766</v>
      </c>
      <c r="AD1019" s="54">
        <f>Table1[[#This Row],[ Received by Email or Fax]]/Table1[[#This Row],[Ballots Returned]]</f>
        <v>1.5410146989094358E-3</v>
      </c>
    </row>
    <row r="1020" spans="1:30">
      <c r="A1020" t="s">
        <v>139</v>
      </c>
      <c r="B1020" s="19">
        <v>43900</v>
      </c>
      <c r="C1020" s="8" t="s">
        <v>394</v>
      </c>
      <c r="D1020" s="10">
        <v>2020</v>
      </c>
      <c r="E1020" s="48">
        <v>49904</v>
      </c>
      <c r="F1020" s="48">
        <v>4371</v>
      </c>
      <c r="G1020" s="16">
        <v>47553</v>
      </c>
      <c r="H1020" s="48">
        <v>50360</v>
      </c>
      <c r="I1020" s="48">
        <v>26127</v>
      </c>
      <c r="J1020" s="48">
        <v>24941</v>
      </c>
      <c r="K1020" s="48">
        <v>0</v>
      </c>
      <c r="L1020" s="48">
        <v>5</v>
      </c>
      <c r="M1020" s="48">
        <v>1186</v>
      </c>
      <c r="N1020" s="48">
        <v>11</v>
      </c>
      <c r="O1020" s="48">
        <v>120</v>
      </c>
      <c r="P1020" s="48">
        <v>168</v>
      </c>
      <c r="Q1020" s="45">
        <f t="shared" si="32"/>
        <v>6.4301297508324723E-3</v>
      </c>
      <c r="R1020" s="45">
        <f>Table1[[#This Row],[Ballots Rejected - Late Postmark]]/Table1[[#This Row],[Ballots Rejected]]</f>
        <v>0.14165261382799327</v>
      </c>
      <c r="S1020" s="48">
        <v>0</v>
      </c>
      <c r="T1020" s="48">
        <v>887</v>
      </c>
      <c r="U1020" s="16">
        <v>26043</v>
      </c>
      <c r="V1020" s="16">
        <v>24858</v>
      </c>
      <c r="W1020" s="16">
        <v>1185</v>
      </c>
      <c r="X1020" s="16">
        <v>49983</v>
      </c>
      <c r="Y1020">
        <v>9356</v>
      </c>
      <c r="Z1020">
        <v>16751</v>
      </c>
      <c r="AA1020" s="16">
        <v>20</v>
      </c>
      <c r="AB1020" s="54">
        <f>Table1[[#This Row],[ Received by dropbox]]/Table1[[#This Row],[Ballots Returned]]</f>
        <v>0.35809698779040838</v>
      </c>
      <c r="AC1020" s="54">
        <f>Table1[[#This Row],[Received by mail]]/Table1[[#This Row],[Ballots Returned]]</f>
        <v>0.64113752057258777</v>
      </c>
      <c r="AD1020" s="54">
        <f>Table1[[#This Row],[ Received by Email or Fax]]/Table1[[#This Row],[Ballots Returned]]</f>
        <v>7.6549163700386576E-4</v>
      </c>
    </row>
    <row r="1021" spans="1:30">
      <c r="A1021" t="s">
        <v>141</v>
      </c>
      <c r="B1021" s="19">
        <v>43900</v>
      </c>
      <c r="C1021" s="8" t="s">
        <v>394</v>
      </c>
      <c r="D1021" s="10">
        <v>2020</v>
      </c>
      <c r="E1021" s="48">
        <v>7540</v>
      </c>
      <c r="F1021" s="48">
        <v>384</v>
      </c>
      <c r="G1021" s="16">
        <v>9176</v>
      </c>
      <c r="H1021" s="48">
        <v>7636</v>
      </c>
      <c r="I1021" s="48">
        <v>4276</v>
      </c>
      <c r="J1021" s="48">
        <v>4072</v>
      </c>
      <c r="K1021" s="48">
        <v>1</v>
      </c>
      <c r="L1021" s="48">
        <v>0</v>
      </c>
      <c r="M1021" s="48">
        <v>203</v>
      </c>
      <c r="N1021" s="48">
        <v>0</v>
      </c>
      <c r="O1021" s="48">
        <v>14</v>
      </c>
      <c r="P1021" s="48">
        <v>16</v>
      </c>
      <c r="Q1021" s="45">
        <f t="shared" si="32"/>
        <v>3.7418147801683817E-3</v>
      </c>
      <c r="R1021" s="45">
        <f>Table1[[#This Row],[Ballots Rejected - Late Postmark]]/Table1[[#This Row],[Ballots Rejected]]</f>
        <v>7.8817733990147784E-2</v>
      </c>
      <c r="S1021" s="48">
        <v>0</v>
      </c>
      <c r="T1021" s="48">
        <v>173</v>
      </c>
      <c r="U1021" s="16">
        <v>4252</v>
      </c>
      <c r="V1021" s="16">
        <v>4050</v>
      </c>
      <c r="W1021" s="16">
        <v>201</v>
      </c>
      <c r="X1021" s="16">
        <v>7565</v>
      </c>
      <c r="Y1021">
        <v>673</v>
      </c>
      <c r="Z1021">
        <v>3599</v>
      </c>
      <c r="AA1021" s="16">
        <v>4</v>
      </c>
      <c r="AB1021" s="54">
        <f>Table1[[#This Row],[ Received by dropbox]]/Table1[[#This Row],[Ballots Returned]]</f>
        <v>0.15739008419083256</v>
      </c>
      <c r="AC1021" s="54">
        <f>Table1[[#This Row],[Received by mail]]/Table1[[#This Row],[Ballots Returned]]</f>
        <v>0.84167446211412533</v>
      </c>
      <c r="AD1021" s="54">
        <f>Table1[[#This Row],[ Received by Email or Fax]]/Table1[[#This Row],[Ballots Returned]]</f>
        <v>9.3545369504209543E-4</v>
      </c>
    </row>
    <row r="1022" spans="1:30">
      <c r="A1022" t="s">
        <v>143</v>
      </c>
      <c r="B1022" s="19">
        <v>43900</v>
      </c>
      <c r="C1022" s="8" t="s">
        <v>394</v>
      </c>
      <c r="D1022" s="10">
        <v>2020</v>
      </c>
      <c r="E1022" s="48">
        <v>41328</v>
      </c>
      <c r="F1022" s="48">
        <v>3831</v>
      </c>
      <c r="G1022" s="16">
        <v>39517</v>
      </c>
      <c r="H1022" s="48">
        <v>42402</v>
      </c>
      <c r="I1022" s="48">
        <v>22053</v>
      </c>
      <c r="J1022" s="48">
        <v>21314</v>
      </c>
      <c r="K1022" s="48">
        <v>9</v>
      </c>
      <c r="L1022" s="48">
        <v>0</v>
      </c>
      <c r="M1022" s="48">
        <v>730</v>
      </c>
      <c r="N1022" s="48">
        <v>47</v>
      </c>
      <c r="O1022" s="48">
        <v>63</v>
      </c>
      <c r="P1022" s="48">
        <v>84</v>
      </c>
      <c r="Q1022" s="45">
        <f t="shared" si="32"/>
        <v>3.8090055774724525E-3</v>
      </c>
      <c r="R1022" s="45">
        <f>Table1[[#This Row],[Ballots Rejected - Late Postmark]]/Table1[[#This Row],[Ballots Rejected]]</f>
        <v>0.11506849315068493</v>
      </c>
      <c r="S1022" s="48">
        <v>0</v>
      </c>
      <c r="T1022" s="48">
        <v>536</v>
      </c>
      <c r="U1022" s="16">
        <v>21968</v>
      </c>
      <c r="V1022" s="16">
        <v>21232</v>
      </c>
      <c r="W1022" s="16">
        <v>727</v>
      </c>
      <c r="X1022" s="16">
        <v>41810</v>
      </c>
      <c r="Y1022">
        <v>10007</v>
      </c>
      <c r="Z1022">
        <v>12020</v>
      </c>
      <c r="AA1022" s="16">
        <v>26</v>
      </c>
      <c r="AB1022" s="54">
        <f>Table1[[#This Row],[ Received by dropbox]]/Table1[[#This Row],[Ballots Returned]]</f>
        <v>0.45377046206865279</v>
      </c>
      <c r="AC1022" s="54">
        <f>Table1[[#This Row],[Received by mail]]/Table1[[#This Row],[Ballots Returned]]</f>
        <v>0.54505056001451047</v>
      </c>
      <c r="AD1022" s="54">
        <f>Table1[[#This Row],[ Received by Email or Fax]]/Table1[[#This Row],[Ballots Returned]]</f>
        <v>1.1789779168367115E-3</v>
      </c>
    </row>
    <row r="1023" spans="1:30">
      <c r="A1023" t="s">
        <v>145</v>
      </c>
      <c r="B1023" s="19">
        <v>43900</v>
      </c>
      <c r="C1023" s="8" t="s">
        <v>394</v>
      </c>
      <c r="D1023" s="10">
        <v>2020</v>
      </c>
      <c r="E1023" s="48">
        <v>24317</v>
      </c>
      <c r="F1023" s="48">
        <v>1397</v>
      </c>
      <c r="G1023" s="16">
        <v>24940</v>
      </c>
      <c r="H1023" s="48">
        <v>24915</v>
      </c>
      <c r="I1023" s="48">
        <v>12937</v>
      </c>
      <c r="J1023" s="48">
        <v>12405</v>
      </c>
      <c r="K1023" s="48">
        <v>0</v>
      </c>
      <c r="L1023" s="48">
        <v>0</v>
      </c>
      <c r="M1023" s="48">
        <v>532</v>
      </c>
      <c r="N1023" s="48">
        <v>0</v>
      </c>
      <c r="O1023" s="48">
        <v>152</v>
      </c>
      <c r="P1023" s="48">
        <v>91</v>
      </c>
      <c r="Q1023" s="45">
        <f t="shared" si="32"/>
        <v>7.0340882739429542E-3</v>
      </c>
      <c r="R1023" s="45">
        <f>Table1[[#This Row],[Ballots Rejected - Late Postmark]]/Table1[[#This Row],[Ballots Rejected]]</f>
        <v>0.17105263157894737</v>
      </c>
      <c r="S1023" s="48">
        <v>0</v>
      </c>
      <c r="T1023" s="48">
        <v>289</v>
      </c>
      <c r="U1023" s="16">
        <v>12907</v>
      </c>
      <c r="V1023" s="16">
        <v>12377</v>
      </c>
      <c r="W1023" s="16">
        <v>530</v>
      </c>
      <c r="X1023" s="16">
        <v>24913</v>
      </c>
      <c r="Y1023">
        <v>2871</v>
      </c>
      <c r="Z1023">
        <v>10066</v>
      </c>
      <c r="AA1023" s="16">
        <v>0</v>
      </c>
      <c r="AB1023" s="54">
        <f>Table1[[#This Row],[ Received by dropbox]]/Table1[[#This Row],[Ballots Returned]]</f>
        <v>0.2219216201592332</v>
      </c>
      <c r="AC1023" s="54">
        <f>Table1[[#This Row],[Received by mail]]/Table1[[#This Row],[Ballots Returned]]</f>
        <v>0.77807837984076678</v>
      </c>
      <c r="AD1023" s="54">
        <f>Table1[[#This Row],[ Received by Email or Fax]]/Table1[[#This Row],[Ballots Returned]]</f>
        <v>0</v>
      </c>
    </row>
    <row r="1024" spans="1:30">
      <c r="A1024" t="s">
        <v>147</v>
      </c>
      <c r="B1024" s="19">
        <v>43900</v>
      </c>
      <c r="C1024" s="8" t="s">
        <v>394</v>
      </c>
      <c r="D1024" s="10">
        <v>2020</v>
      </c>
      <c r="E1024" s="48">
        <v>15476</v>
      </c>
      <c r="F1024" s="48">
        <v>1421</v>
      </c>
      <c r="G1024" s="16">
        <v>16075</v>
      </c>
      <c r="H1024" s="48">
        <v>15691</v>
      </c>
      <c r="I1024" s="48">
        <v>8913</v>
      </c>
      <c r="J1024" s="48">
        <v>8371</v>
      </c>
      <c r="K1024" s="48">
        <v>0</v>
      </c>
      <c r="L1024" s="48">
        <v>0</v>
      </c>
      <c r="M1024" s="48">
        <v>542</v>
      </c>
      <c r="N1024" s="48">
        <v>0</v>
      </c>
      <c r="O1024" s="48">
        <v>31</v>
      </c>
      <c r="P1024" s="48">
        <v>47</v>
      </c>
      <c r="Q1024" s="45">
        <f t="shared" si="32"/>
        <v>5.2731964546168519E-3</v>
      </c>
      <c r="R1024" s="45">
        <f>Table1[[#This Row],[Ballots Rejected - Late Postmark]]/Table1[[#This Row],[Ballots Rejected]]</f>
        <v>8.6715867158671592E-2</v>
      </c>
      <c r="S1024" s="48">
        <v>0</v>
      </c>
      <c r="T1024" s="48">
        <v>464</v>
      </c>
      <c r="U1024" s="16">
        <v>8885</v>
      </c>
      <c r="V1024" s="16">
        <v>8345</v>
      </c>
      <c r="W1024" s="16">
        <v>540</v>
      </c>
      <c r="X1024" s="16">
        <v>15689</v>
      </c>
      <c r="Y1024">
        <v>2255</v>
      </c>
      <c r="Z1024">
        <v>6645</v>
      </c>
      <c r="AA1024" s="16">
        <v>13</v>
      </c>
      <c r="AB1024" s="54">
        <f>Table1[[#This Row],[ Received by dropbox]]/Table1[[#This Row],[Ballots Returned]]</f>
        <v>0.2530012341523617</v>
      </c>
      <c r="AC1024" s="54">
        <f>Table1[[#This Row],[Received by mail]]/Table1[[#This Row],[Ballots Returned]]</f>
        <v>0.7455402221474251</v>
      </c>
      <c r="AD1024" s="54">
        <f>Table1[[#This Row],[ Received by Email or Fax]]/Table1[[#This Row],[Ballots Returned]]</f>
        <v>1.4585437002131718E-3</v>
      </c>
    </row>
    <row r="1025" spans="1:30">
      <c r="A1025" t="s">
        <v>149</v>
      </c>
      <c r="B1025" s="19">
        <v>43900</v>
      </c>
      <c r="C1025" s="8" t="s">
        <v>394</v>
      </c>
      <c r="D1025" s="10">
        <v>2020</v>
      </c>
      <c r="E1025" s="48">
        <v>9317</v>
      </c>
      <c r="F1025" s="48">
        <v>2148</v>
      </c>
      <c r="G1025" s="16">
        <v>9189</v>
      </c>
      <c r="H1025" s="48">
        <v>9410</v>
      </c>
      <c r="I1025" s="48">
        <v>4861</v>
      </c>
      <c r="J1025" s="48">
        <v>4693</v>
      </c>
      <c r="K1025" s="48">
        <v>0</v>
      </c>
      <c r="L1025" s="48">
        <v>0</v>
      </c>
      <c r="M1025" s="48">
        <v>168</v>
      </c>
      <c r="N1025" s="48">
        <v>5</v>
      </c>
      <c r="O1025" s="48">
        <v>5</v>
      </c>
      <c r="P1025" s="48">
        <v>25</v>
      </c>
      <c r="Q1025" s="45">
        <f t="shared" si="32"/>
        <v>5.1429746965644925E-3</v>
      </c>
      <c r="R1025" s="45">
        <f>Table1[[#This Row],[Ballots Rejected - Late Postmark]]/Table1[[#This Row],[Ballots Rejected]]</f>
        <v>0.14880952380952381</v>
      </c>
      <c r="S1025" s="48">
        <v>0</v>
      </c>
      <c r="T1025" s="48">
        <v>133</v>
      </c>
      <c r="U1025" s="16">
        <v>4835</v>
      </c>
      <c r="V1025" s="16">
        <v>4668</v>
      </c>
      <c r="W1025" s="16">
        <v>167</v>
      </c>
      <c r="X1025" s="16">
        <v>9331</v>
      </c>
      <c r="Y1025">
        <v>1375</v>
      </c>
      <c r="Z1025">
        <v>3471</v>
      </c>
      <c r="AA1025" s="16">
        <v>15</v>
      </c>
      <c r="AB1025" s="54">
        <f>Table1[[#This Row],[ Received by dropbox]]/Table1[[#This Row],[Ballots Returned]]</f>
        <v>0.28286360831104712</v>
      </c>
      <c r="AC1025" s="54">
        <f>Table1[[#This Row],[Received by mail]]/Table1[[#This Row],[Ballots Returned]]</f>
        <v>0.71405060687101418</v>
      </c>
      <c r="AD1025" s="54">
        <f>Table1[[#This Row],[ Received by Email or Fax]]/Table1[[#This Row],[Ballots Returned]]</f>
        <v>3.0857848179386958E-3</v>
      </c>
    </row>
    <row r="1026" spans="1:30">
      <c r="A1026" t="s">
        <v>151</v>
      </c>
      <c r="B1026" s="19">
        <v>43900</v>
      </c>
      <c r="C1026" s="8" t="s">
        <v>394</v>
      </c>
      <c r="D1026" s="10">
        <v>2020</v>
      </c>
      <c r="E1026" s="48">
        <v>519313</v>
      </c>
      <c r="F1026" s="48">
        <v>57307</v>
      </c>
      <c r="G1026" s="16">
        <v>464026</v>
      </c>
      <c r="H1026" s="48">
        <v>535081</v>
      </c>
      <c r="I1026" s="48">
        <v>242849</v>
      </c>
      <c r="J1026" s="48">
        <v>232146</v>
      </c>
      <c r="K1026" s="48">
        <v>970</v>
      </c>
      <c r="L1026" s="48">
        <v>0</v>
      </c>
      <c r="M1026" s="48">
        <v>9733</v>
      </c>
      <c r="N1026" s="48">
        <v>48</v>
      </c>
      <c r="O1026" s="48">
        <v>1022</v>
      </c>
      <c r="P1026" s="48">
        <v>1334</v>
      </c>
      <c r="Q1026" s="45">
        <f t="shared" si="32"/>
        <v>5.4931253577325829E-3</v>
      </c>
      <c r="R1026" s="45">
        <f>Table1[[#This Row],[Ballots Rejected - Late Postmark]]/Table1[[#This Row],[Ballots Rejected]]</f>
        <v>0.13705948833864173</v>
      </c>
      <c r="S1026" s="48">
        <v>0</v>
      </c>
      <c r="T1026" s="48">
        <v>7329</v>
      </c>
      <c r="U1026" s="16">
        <v>238782</v>
      </c>
      <c r="V1026" s="16">
        <v>228172</v>
      </c>
      <c r="W1026" s="16">
        <v>9640</v>
      </c>
      <c r="X1026" s="16">
        <v>517100</v>
      </c>
      <c r="Y1026">
        <v>105710</v>
      </c>
      <c r="Z1026">
        <v>136344</v>
      </c>
      <c r="AA1026" s="16">
        <v>795</v>
      </c>
      <c r="AB1026" s="54">
        <f>Table1[[#This Row],[ Received by dropbox]]/Table1[[#This Row],[Ballots Returned]]</f>
        <v>0.43529106564161268</v>
      </c>
      <c r="AC1026" s="54">
        <f>Table1[[#This Row],[Received by mail]]/Table1[[#This Row],[Ballots Returned]]</f>
        <v>0.56143529518342672</v>
      </c>
      <c r="AD1026" s="54">
        <f>Table1[[#This Row],[ Received by Email or Fax]]/Table1[[#This Row],[Ballots Returned]]</f>
        <v>3.2736391749605721E-3</v>
      </c>
    </row>
    <row r="1027" spans="1:30">
      <c r="A1027" t="s">
        <v>153</v>
      </c>
      <c r="B1027" s="19">
        <v>43900</v>
      </c>
      <c r="C1027" s="8" t="s">
        <v>394</v>
      </c>
      <c r="D1027" s="10">
        <v>2020</v>
      </c>
      <c r="E1027" s="48">
        <v>13580</v>
      </c>
      <c r="F1027" s="48">
        <v>829</v>
      </c>
      <c r="G1027" s="16">
        <v>14771</v>
      </c>
      <c r="H1027" s="48">
        <v>14043</v>
      </c>
      <c r="I1027" s="48">
        <v>9105</v>
      </c>
      <c r="J1027" s="48">
        <v>8820</v>
      </c>
      <c r="K1027" s="48">
        <v>0</v>
      </c>
      <c r="L1027" s="48">
        <v>0</v>
      </c>
      <c r="M1027" s="48">
        <v>286</v>
      </c>
      <c r="N1027" s="48">
        <v>0</v>
      </c>
      <c r="O1027" s="48">
        <v>14</v>
      </c>
      <c r="P1027" s="48">
        <v>40</v>
      </c>
      <c r="Q1027" s="45">
        <f t="shared" si="32"/>
        <v>4.3931905546403076E-3</v>
      </c>
      <c r="R1027" s="45">
        <f>Table1[[#This Row],[Ballots Rejected - Late Postmark]]/Table1[[#This Row],[Ballots Rejected]]</f>
        <v>0.13986013986013987</v>
      </c>
      <c r="S1027" s="48">
        <v>0</v>
      </c>
      <c r="T1027" s="48">
        <v>232</v>
      </c>
      <c r="U1027" s="16">
        <v>9038</v>
      </c>
      <c r="V1027" s="16">
        <v>8755</v>
      </c>
      <c r="W1027" s="16">
        <v>284</v>
      </c>
      <c r="X1027" s="16">
        <v>14041</v>
      </c>
      <c r="Y1027">
        <v>4518</v>
      </c>
      <c r="Z1027">
        <v>4530</v>
      </c>
      <c r="AA1027" s="16">
        <v>57</v>
      </c>
      <c r="AB1027" s="54">
        <f>Table1[[#This Row],[ Received by dropbox]]/Table1[[#This Row],[Ballots Returned]]</f>
        <v>0.49621087314662271</v>
      </c>
      <c r="AC1027" s="54">
        <f>Table1[[#This Row],[Received by mail]]/Table1[[#This Row],[Ballots Returned]]</f>
        <v>0.49752883031301481</v>
      </c>
      <c r="AD1027" s="54">
        <f>Table1[[#This Row],[ Received by Email or Fax]]/Table1[[#This Row],[Ballots Returned]]</f>
        <v>6.2602965403624382E-3</v>
      </c>
    </row>
    <row r="1028" spans="1:30">
      <c r="A1028" t="s">
        <v>155</v>
      </c>
      <c r="B1028" s="19">
        <v>43900</v>
      </c>
      <c r="C1028" s="8" t="s">
        <v>394</v>
      </c>
      <c r="D1028" s="10">
        <v>2020</v>
      </c>
      <c r="E1028" s="48">
        <v>79480</v>
      </c>
      <c r="F1028" s="48">
        <v>4020</v>
      </c>
      <c r="G1028" s="16">
        <v>77480</v>
      </c>
      <c r="H1028" s="48">
        <v>81169</v>
      </c>
      <c r="I1028" s="48">
        <v>43117</v>
      </c>
      <c r="J1028" s="48">
        <v>40808</v>
      </c>
      <c r="K1028" s="48">
        <v>0</v>
      </c>
      <c r="L1028" s="48">
        <v>0</v>
      </c>
      <c r="M1028" s="48">
        <v>2309</v>
      </c>
      <c r="N1028" s="48">
        <v>55</v>
      </c>
      <c r="O1028" s="48">
        <v>234</v>
      </c>
      <c r="P1028" s="48">
        <v>158</v>
      </c>
      <c r="Q1028" s="45">
        <f t="shared" si="32"/>
        <v>3.6644478975810003E-3</v>
      </c>
      <c r="R1028" s="45">
        <f>Table1[[#This Row],[Ballots Rejected - Late Postmark]]/Table1[[#This Row],[Ballots Rejected]]</f>
        <v>6.8427890861844948E-2</v>
      </c>
      <c r="S1028" s="48">
        <v>0</v>
      </c>
      <c r="T1028" s="48">
        <v>1862</v>
      </c>
      <c r="U1028" s="16">
        <v>42817</v>
      </c>
      <c r="V1028" s="16">
        <v>40512</v>
      </c>
      <c r="W1028" s="16">
        <v>2305</v>
      </c>
      <c r="X1028" s="16">
        <v>80094</v>
      </c>
      <c r="Y1028">
        <v>23014</v>
      </c>
      <c r="Z1028">
        <v>20019</v>
      </c>
      <c r="AA1028" s="16">
        <v>84</v>
      </c>
      <c r="AB1028" s="54">
        <f>Table1[[#This Row],[ Received by dropbox]]/Table1[[#This Row],[Ballots Returned]]</f>
        <v>0.53375698680334904</v>
      </c>
      <c r="AC1028" s="54">
        <f>Table1[[#This Row],[Received by mail]]/Table1[[#This Row],[Ballots Returned]]</f>
        <v>0.46429482570679781</v>
      </c>
      <c r="AD1028" s="54">
        <f>Table1[[#This Row],[ Received by Email or Fax]]/Table1[[#This Row],[Ballots Returned]]</f>
        <v>1.9481874898531902E-3</v>
      </c>
    </row>
    <row r="1029" spans="1:30">
      <c r="A1029" t="s">
        <v>157</v>
      </c>
      <c r="B1029" s="19">
        <v>43900</v>
      </c>
      <c r="C1029" s="8" t="s">
        <v>394</v>
      </c>
      <c r="D1029" s="10">
        <v>2020</v>
      </c>
      <c r="E1029" s="48">
        <v>8310</v>
      </c>
      <c r="F1029" s="48">
        <v>360</v>
      </c>
      <c r="G1029" s="16">
        <v>9970</v>
      </c>
      <c r="H1029" s="48">
        <v>8446</v>
      </c>
      <c r="I1029" s="48">
        <v>4330</v>
      </c>
      <c r="J1029" s="48">
        <v>4154</v>
      </c>
      <c r="K1029" s="48">
        <v>14</v>
      </c>
      <c r="L1029" s="48">
        <v>0</v>
      </c>
      <c r="M1029" s="48">
        <v>162</v>
      </c>
      <c r="N1029" s="48">
        <v>2</v>
      </c>
      <c r="O1029" s="48">
        <v>20</v>
      </c>
      <c r="P1029" s="48">
        <v>12</v>
      </c>
      <c r="Q1029" s="45">
        <f t="shared" si="32"/>
        <v>2.7713625866050808E-3</v>
      </c>
      <c r="R1029" s="45">
        <f>Table1[[#This Row],[Ballots Rejected - Late Postmark]]/Table1[[#This Row],[Ballots Rejected]]</f>
        <v>7.407407407407407E-2</v>
      </c>
      <c r="S1029" s="48">
        <v>0</v>
      </c>
      <c r="T1029" s="48">
        <v>128</v>
      </c>
      <c r="U1029" s="16">
        <v>4303</v>
      </c>
      <c r="V1029" s="16">
        <v>4127</v>
      </c>
      <c r="W1029" s="16">
        <v>162</v>
      </c>
      <c r="X1029" s="16">
        <v>8446</v>
      </c>
      <c r="Y1029">
        <v>2386</v>
      </c>
      <c r="Z1029">
        <v>1936</v>
      </c>
      <c r="AA1029" s="16">
        <v>8</v>
      </c>
      <c r="AB1029" s="54">
        <f>Table1[[#This Row],[ Received by dropbox]]/Table1[[#This Row],[Ballots Returned]]</f>
        <v>0.55103926096997691</v>
      </c>
      <c r="AC1029" s="54">
        <f>Table1[[#This Row],[Received by mail]]/Table1[[#This Row],[Ballots Returned]]</f>
        <v>0.4471131639722864</v>
      </c>
      <c r="AD1029" s="54">
        <f>Table1[[#This Row],[ Received by Email or Fax]]/Table1[[#This Row],[Ballots Returned]]</f>
        <v>1.8475750577367205E-3</v>
      </c>
    </row>
    <row r="1030" spans="1:30">
      <c r="A1030" t="s">
        <v>159</v>
      </c>
      <c r="B1030" s="19">
        <v>43900</v>
      </c>
      <c r="C1030" s="8" t="s">
        <v>394</v>
      </c>
      <c r="D1030" s="10">
        <v>2020</v>
      </c>
      <c r="E1030" s="48">
        <v>481615</v>
      </c>
      <c r="F1030" s="48">
        <v>42078</v>
      </c>
      <c r="G1030" s="16">
        <v>441557</v>
      </c>
      <c r="H1030" s="48">
        <v>491682</v>
      </c>
      <c r="I1030" s="48">
        <v>240787</v>
      </c>
      <c r="J1030" s="48">
        <v>232038</v>
      </c>
      <c r="K1030" s="48">
        <v>0</v>
      </c>
      <c r="L1030" s="48">
        <v>0</v>
      </c>
      <c r="M1030" s="48">
        <v>8747</v>
      </c>
      <c r="N1030" s="48">
        <v>0</v>
      </c>
      <c r="O1030" s="48">
        <v>1108</v>
      </c>
      <c r="P1030" s="48">
        <v>1220</v>
      </c>
      <c r="Q1030" s="45">
        <f t="shared" si="32"/>
        <v>5.0667187182032256E-3</v>
      </c>
      <c r="R1030" s="45">
        <f>Table1[[#This Row],[Ballots Rejected - Late Postmark]]/Table1[[#This Row],[Ballots Rejected]]</f>
        <v>0.13947639190579628</v>
      </c>
      <c r="S1030" s="48">
        <v>0</v>
      </c>
      <c r="T1030" s="48">
        <v>6419</v>
      </c>
      <c r="U1030" s="16">
        <v>239722</v>
      </c>
      <c r="V1030" s="16">
        <v>231017</v>
      </c>
      <c r="W1030" s="16">
        <v>8714</v>
      </c>
      <c r="X1030" s="16">
        <v>491638</v>
      </c>
      <c r="Y1030">
        <v>109599</v>
      </c>
      <c r="Z1030">
        <v>130859</v>
      </c>
      <c r="AA1030" s="16">
        <v>329</v>
      </c>
      <c r="AB1030" s="54">
        <f>Table1[[#This Row],[ Received by dropbox]]/Table1[[#This Row],[Ballots Returned]]</f>
        <v>0.45516992196422562</v>
      </c>
      <c r="AC1030" s="54">
        <f>Table1[[#This Row],[Received by mail]]/Table1[[#This Row],[Ballots Returned]]</f>
        <v>0.5434637252011113</v>
      </c>
      <c r="AD1030" s="54">
        <f>Table1[[#This Row],[ Received by Email or Fax]]/Table1[[#This Row],[Ballots Returned]]</f>
        <v>1.366352834663001E-3</v>
      </c>
    </row>
    <row r="1031" spans="1:30">
      <c r="A1031" t="s">
        <v>161</v>
      </c>
      <c r="B1031" s="19">
        <v>43900</v>
      </c>
      <c r="C1031" s="8" t="s">
        <v>394</v>
      </c>
      <c r="D1031" s="10">
        <v>2020</v>
      </c>
      <c r="E1031" s="48">
        <v>335882</v>
      </c>
      <c r="F1031" s="48">
        <v>26566</v>
      </c>
      <c r="G1031" s="16">
        <v>311336</v>
      </c>
      <c r="H1031" s="48">
        <v>343537</v>
      </c>
      <c r="I1031" s="48">
        <v>159105</v>
      </c>
      <c r="J1031" s="48">
        <v>152720</v>
      </c>
      <c r="K1031" s="48">
        <v>0</v>
      </c>
      <c r="L1031" s="48">
        <v>0</v>
      </c>
      <c r="M1031" s="48">
        <v>6385</v>
      </c>
      <c r="N1031" s="48">
        <v>128</v>
      </c>
      <c r="O1031" s="48">
        <v>715</v>
      </c>
      <c r="P1031" s="48">
        <v>824</v>
      </c>
      <c r="Q1031" s="45">
        <f t="shared" si="32"/>
        <v>5.1789698626693061E-3</v>
      </c>
      <c r="R1031" s="45">
        <f>Table1[[#This Row],[Ballots Rejected - Late Postmark]]/Table1[[#This Row],[Ballots Rejected]]</f>
        <v>0.12905246671887236</v>
      </c>
      <c r="S1031" s="48">
        <v>0</v>
      </c>
      <c r="T1031" s="48">
        <v>4718</v>
      </c>
      <c r="U1031" s="16">
        <v>157502</v>
      </c>
      <c r="V1031" s="16">
        <v>151155</v>
      </c>
      <c r="W1031" s="16">
        <v>6347</v>
      </c>
      <c r="X1031" s="16">
        <v>337267</v>
      </c>
      <c r="Y1031">
        <v>52053</v>
      </c>
      <c r="Z1031">
        <v>106831</v>
      </c>
      <c r="AA1031" s="16">
        <v>221</v>
      </c>
      <c r="AB1031" s="54">
        <f>Table1[[#This Row],[ Received by dropbox]]/Table1[[#This Row],[Ballots Returned]]</f>
        <v>0.3271613085698124</v>
      </c>
      <c r="AC1031" s="54">
        <f>Table1[[#This Row],[Received by mail]]/Table1[[#This Row],[Ballots Returned]]</f>
        <v>0.67144967160051539</v>
      </c>
      <c r="AD1031" s="54">
        <f>Table1[[#This Row],[ Received by Email or Fax]]/Table1[[#This Row],[Ballots Returned]]</f>
        <v>1.3890198296722289E-3</v>
      </c>
    </row>
    <row r="1032" spans="1:30">
      <c r="A1032" t="s">
        <v>163</v>
      </c>
      <c r="B1032" s="19">
        <v>43900</v>
      </c>
      <c r="C1032" s="8" t="s">
        <v>394</v>
      </c>
      <c r="D1032" s="10">
        <v>2020</v>
      </c>
      <c r="E1032" s="48">
        <v>31710</v>
      </c>
      <c r="F1032" s="48">
        <v>2514</v>
      </c>
      <c r="G1032" s="16">
        <v>31216</v>
      </c>
      <c r="H1032" s="48">
        <v>32291</v>
      </c>
      <c r="I1032" s="48">
        <v>16462</v>
      </c>
      <c r="J1032" s="48">
        <v>15886</v>
      </c>
      <c r="K1032" s="48">
        <v>4</v>
      </c>
      <c r="L1032" s="48">
        <v>0</v>
      </c>
      <c r="M1032" s="48">
        <v>572</v>
      </c>
      <c r="N1032" s="48">
        <v>34</v>
      </c>
      <c r="O1032" s="48">
        <v>33</v>
      </c>
      <c r="P1032" s="48">
        <v>91</v>
      </c>
      <c r="Q1032" s="45">
        <f t="shared" si="32"/>
        <v>5.5278823958206779E-3</v>
      </c>
      <c r="R1032" s="45">
        <f>Table1[[#This Row],[Ballots Rejected - Late Postmark]]/Table1[[#This Row],[Ballots Rejected]]</f>
        <v>0.15909090909090909</v>
      </c>
      <c r="S1032" s="48">
        <v>0</v>
      </c>
      <c r="T1032" s="48">
        <v>414</v>
      </c>
      <c r="U1032" s="16">
        <v>16358</v>
      </c>
      <c r="V1032" s="16">
        <v>15791</v>
      </c>
      <c r="W1032" s="16">
        <v>563</v>
      </c>
      <c r="X1032" s="16">
        <v>31956</v>
      </c>
      <c r="Y1032">
        <v>2380</v>
      </c>
      <c r="Z1032">
        <v>14071</v>
      </c>
      <c r="AA1032" s="16">
        <v>11</v>
      </c>
      <c r="AB1032" s="54">
        <f>Table1[[#This Row],[ Received by dropbox]]/Table1[[#This Row],[Ballots Returned]]</f>
        <v>0.1445753857368485</v>
      </c>
      <c r="AC1032" s="54">
        <f>Table1[[#This Row],[Received by mail]]/Table1[[#This Row],[Ballots Returned]]</f>
        <v>0.85475640869882152</v>
      </c>
      <c r="AD1032" s="54">
        <f>Table1[[#This Row],[ Received by Email or Fax]]/Table1[[#This Row],[Ballots Returned]]</f>
        <v>6.6820556432997202E-4</v>
      </c>
    </row>
    <row r="1033" spans="1:30">
      <c r="A1033" t="s">
        <v>166</v>
      </c>
      <c r="B1033" s="19">
        <v>43900</v>
      </c>
      <c r="C1033" s="8" t="s">
        <v>394</v>
      </c>
      <c r="D1033" s="10">
        <v>2020</v>
      </c>
      <c r="E1033" s="48">
        <v>189450</v>
      </c>
      <c r="F1033" s="48">
        <v>16317</v>
      </c>
      <c r="G1033" s="16">
        <v>175153</v>
      </c>
      <c r="H1033" s="48">
        <v>195937</v>
      </c>
      <c r="I1033" s="48">
        <v>97212</v>
      </c>
      <c r="J1033" s="48">
        <v>93363</v>
      </c>
      <c r="K1033" s="48">
        <v>50</v>
      </c>
      <c r="L1033" s="48">
        <v>49</v>
      </c>
      <c r="M1033" s="48">
        <v>3799</v>
      </c>
      <c r="N1033" s="48">
        <v>132</v>
      </c>
      <c r="O1033" s="48">
        <v>542</v>
      </c>
      <c r="P1033" s="48">
        <v>488</v>
      </c>
      <c r="Q1033" s="45">
        <f t="shared" si="32"/>
        <v>5.019956383985516E-3</v>
      </c>
      <c r="R1033" s="45">
        <f>Table1[[#This Row],[Ballots Rejected - Late Postmark]]/Table1[[#This Row],[Ballots Rejected]]</f>
        <v>0.12845485654119504</v>
      </c>
      <c r="S1033" s="48">
        <v>0</v>
      </c>
      <c r="T1033" s="48">
        <v>2637</v>
      </c>
      <c r="U1033" s="16">
        <v>95418</v>
      </c>
      <c r="V1033" s="16">
        <v>91617</v>
      </c>
      <c r="W1033" s="16">
        <v>3752</v>
      </c>
      <c r="X1033" s="16">
        <v>188383</v>
      </c>
      <c r="Y1033">
        <v>49798</v>
      </c>
      <c r="Z1033">
        <v>47264</v>
      </c>
      <c r="AA1033" s="16">
        <v>150</v>
      </c>
      <c r="AB1033" s="54">
        <f>Table1[[#This Row],[ Received by dropbox]]/Table1[[#This Row],[Ballots Returned]]</f>
        <v>0.51226186067563673</v>
      </c>
      <c r="AC1033" s="54">
        <f>Table1[[#This Row],[Received by mail]]/Table1[[#This Row],[Ballots Returned]]</f>
        <v>0.48619511994403986</v>
      </c>
      <c r="AD1033" s="54">
        <f>Table1[[#This Row],[ Received by Email or Fax]]/Table1[[#This Row],[Ballots Returned]]</f>
        <v>1.5430193803234169E-3</v>
      </c>
    </row>
    <row r="1034" spans="1:30">
      <c r="A1034" t="s">
        <v>168</v>
      </c>
      <c r="B1034" s="19">
        <v>43900</v>
      </c>
      <c r="C1034" s="8" t="s">
        <v>394</v>
      </c>
      <c r="D1034" s="10">
        <v>2020</v>
      </c>
      <c r="E1034" s="48">
        <v>3210</v>
      </c>
      <c r="F1034" s="48">
        <v>375</v>
      </c>
      <c r="G1034" s="16">
        <v>4855</v>
      </c>
      <c r="H1034" s="48">
        <v>3279</v>
      </c>
      <c r="I1034" s="48">
        <v>1877</v>
      </c>
      <c r="J1034" s="48">
        <v>1815</v>
      </c>
      <c r="K1034" s="48">
        <v>0</v>
      </c>
      <c r="L1034" s="48">
        <v>0</v>
      </c>
      <c r="M1034" s="48">
        <v>62</v>
      </c>
      <c r="N1034" s="48">
        <v>1</v>
      </c>
      <c r="O1034" s="48">
        <v>10</v>
      </c>
      <c r="P1034" s="48">
        <v>9</v>
      </c>
      <c r="Q1034" s="45">
        <f t="shared" si="32"/>
        <v>4.7948854555141182E-3</v>
      </c>
      <c r="R1034" s="45">
        <f>Table1[[#This Row],[Ballots Rejected - Late Postmark]]/Table1[[#This Row],[Ballots Rejected]]</f>
        <v>0.14516129032258066</v>
      </c>
      <c r="S1034" s="48">
        <v>0</v>
      </c>
      <c r="T1034" s="48">
        <v>42</v>
      </c>
      <c r="U1034" s="16">
        <v>1874</v>
      </c>
      <c r="V1034" s="16">
        <v>1812</v>
      </c>
      <c r="W1034" s="16">
        <v>62</v>
      </c>
      <c r="X1034" s="16">
        <v>3256</v>
      </c>
      <c r="Y1034">
        <v>505</v>
      </c>
      <c r="Z1034">
        <v>1372</v>
      </c>
      <c r="AA1034" s="16">
        <v>0</v>
      </c>
      <c r="AB1034" s="54">
        <f>Table1[[#This Row],[ Received by dropbox]]/Table1[[#This Row],[Ballots Returned]]</f>
        <v>0.26904635055940329</v>
      </c>
      <c r="AC1034" s="54">
        <f>Table1[[#This Row],[Received by mail]]/Table1[[#This Row],[Ballots Returned]]</f>
        <v>0.73095364944059671</v>
      </c>
      <c r="AD1034" s="54">
        <f>Table1[[#This Row],[ Received by Email or Fax]]/Table1[[#This Row],[Ballots Returned]]</f>
        <v>0</v>
      </c>
    </row>
    <row r="1035" spans="1:30">
      <c r="A1035" t="s">
        <v>170</v>
      </c>
      <c r="B1035" s="19">
        <v>43900</v>
      </c>
      <c r="C1035" s="8" t="s">
        <v>394</v>
      </c>
      <c r="D1035" s="10">
        <v>2020</v>
      </c>
      <c r="E1035" s="48">
        <v>35386</v>
      </c>
      <c r="F1035" s="48">
        <v>3587</v>
      </c>
      <c r="G1035" s="16">
        <v>33819</v>
      </c>
      <c r="H1035" s="48">
        <v>35961</v>
      </c>
      <c r="I1035" s="48">
        <v>18092</v>
      </c>
      <c r="J1035" s="48">
        <v>17269</v>
      </c>
      <c r="K1035" s="48">
        <v>0</v>
      </c>
      <c r="L1035" s="48">
        <v>0</v>
      </c>
      <c r="M1035" s="48">
        <v>823</v>
      </c>
      <c r="N1035" s="48">
        <v>46</v>
      </c>
      <c r="O1035" s="48">
        <v>33</v>
      </c>
      <c r="P1035" s="48">
        <v>112</v>
      </c>
      <c r="Q1035" s="45">
        <f t="shared" si="32"/>
        <v>6.1905814724740214E-3</v>
      </c>
      <c r="R1035" s="45">
        <f>Table1[[#This Row],[Ballots Rejected - Late Postmark]]/Table1[[#This Row],[Ballots Rejected]]</f>
        <v>0.13608748481166463</v>
      </c>
      <c r="S1035" s="48">
        <v>0</v>
      </c>
      <c r="T1035" s="48">
        <v>632</v>
      </c>
      <c r="U1035" s="16">
        <v>17973</v>
      </c>
      <c r="V1035" s="16">
        <v>17151</v>
      </c>
      <c r="W1035" s="16">
        <v>822</v>
      </c>
      <c r="X1035" s="16">
        <v>35598</v>
      </c>
      <c r="Y1035">
        <v>8481</v>
      </c>
      <c r="Z1035">
        <v>9580</v>
      </c>
      <c r="AA1035" s="16">
        <v>31</v>
      </c>
      <c r="AB1035" s="54">
        <f>Table1[[#This Row],[ Received by dropbox]]/Table1[[#This Row],[Ballots Returned]]</f>
        <v>0.46877072739332304</v>
      </c>
      <c r="AC1035" s="54">
        <f>Table1[[#This Row],[Received by mail]]/Table1[[#This Row],[Ballots Returned]]</f>
        <v>0.5295158080919744</v>
      </c>
      <c r="AD1035" s="54">
        <f>Table1[[#This Row],[ Received by Email or Fax]]/Table1[[#This Row],[Ballots Returned]]</f>
        <v>1.713464514702631E-3</v>
      </c>
    </row>
    <row r="1036" spans="1:30">
      <c r="A1036" t="s">
        <v>172</v>
      </c>
      <c r="B1036" s="19">
        <v>43900</v>
      </c>
      <c r="C1036" s="8" t="s">
        <v>394</v>
      </c>
      <c r="D1036" s="10">
        <v>2020</v>
      </c>
      <c r="E1036" s="48">
        <v>149176</v>
      </c>
      <c r="F1036" s="48">
        <v>13253</v>
      </c>
      <c r="G1036" s="16">
        <v>137943</v>
      </c>
      <c r="H1036" s="48">
        <v>154672</v>
      </c>
      <c r="I1036" s="48">
        <v>84876</v>
      </c>
      <c r="J1036" s="48">
        <v>82851</v>
      </c>
      <c r="K1036" s="48">
        <v>0</v>
      </c>
      <c r="L1036" s="48">
        <v>0</v>
      </c>
      <c r="M1036" s="48">
        <v>2025</v>
      </c>
      <c r="N1036" s="48">
        <v>43</v>
      </c>
      <c r="O1036" s="48">
        <v>383</v>
      </c>
      <c r="P1036" s="48">
        <v>277</v>
      </c>
      <c r="Q1036" s="45">
        <f t="shared" si="32"/>
        <v>3.2635845233045854E-3</v>
      </c>
      <c r="R1036" s="45">
        <f>Table1[[#This Row],[Ballots Rejected - Late Postmark]]/Table1[[#This Row],[Ballots Rejected]]</f>
        <v>0.13679012345679012</v>
      </c>
      <c r="S1036" s="48">
        <v>0</v>
      </c>
      <c r="T1036" s="48">
        <v>1322</v>
      </c>
      <c r="U1036" s="16">
        <v>84542</v>
      </c>
      <c r="V1036" s="16">
        <v>82522</v>
      </c>
      <c r="W1036" s="16">
        <v>2020</v>
      </c>
      <c r="X1036" s="16">
        <v>152287</v>
      </c>
      <c r="Y1036">
        <v>43474</v>
      </c>
      <c r="Z1036">
        <v>41071</v>
      </c>
      <c r="AA1036" s="16">
        <v>331</v>
      </c>
      <c r="AB1036" s="54">
        <f>Table1[[#This Row],[ Received by dropbox]]/Table1[[#This Row],[Ballots Returned]]</f>
        <v>0.51220604175503082</v>
      </c>
      <c r="AC1036" s="54">
        <f>Table1[[#This Row],[Received by mail]]/Table1[[#This Row],[Ballots Returned]]</f>
        <v>0.48389415146802395</v>
      </c>
      <c r="AD1036" s="54">
        <f>Table1[[#This Row],[ Received by Email or Fax]]/Table1[[#This Row],[Ballots Returned]]</f>
        <v>3.8998067769451905E-3</v>
      </c>
    </row>
    <row r="1037" spans="1:30">
      <c r="A1037" t="s">
        <v>174</v>
      </c>
      <c r="B1037" s="19">
        <v>43900</v>
      </c>
      <c r="C1037" s="8" t="s">
        <v>394</v>
      </c>
      <c r="D1037" s="10">
        <v>2020</v>
      </c>
      <c r="E1037" s="48">
        <v>24687</v>
      </c>
      <c r="F1037" s="48">
        <v>3211</v>
      </c>
      <c r="G1037" s="16">
        <v>23496</v>
      </c>
      <c r="H1037" s="48">
        <v>25543</v>
      </c>
      <c r="I1037" s="48">
        <v>11951</v>
      </c>
      <c r="J1037" s="48">
        <v>11218</v>
      </c>
      <c r="K1037" s="48">
        <v>0</v>
      </c>
      <c r="L1037" s="48">
        <v>0</v>
      </c>
      <c r="M1037" s="48">
        <v>733</v>
      </c>
      <c r="N1037" s="48">
        <v>0</v>
      </c>
      <c r="O1037" s="48">
        <v>211</v>
      </c>
      <c r="P1037" s="48">
        <v>69</v>
      </c>
      <c r="Q1037" s="45">
        <f t="shared" si="32"/>
        <v>5.7735754330181573E-3</v>
      </c>
      <c r="R1037" s="45">
        <f>Table1[[#This Row],[Ballots Rejected - Late Postmark]]/Table1[[#This Row],[Ballots Rejected]]</f>
        <v>9.4133697135061395E-2</v>
      </c>
      <c r="S1037" s="48">
        <v>0</v>
      </c>
      <c r="T1037" s="48">
        <v>453</v>
      </c>
      <c r="U1037" s="16">
        <v>11911</v>
      </c>
      <c r="V1037" s="16">
        <v>11180</v>
      </c>
      <c r="W1037" s="16">
        <v>731</v>
      </c>
      <c r="X1037" s="16">
        <v>25263</v>
      </c>
      <c r="Y1037">
        <v>3266</v>
      </c>
      <c r="Z1037">
        <v>8671</v>
      </c>
      <c r="AA1037" s="16">
        <v>14</v>
      </c>
      <c r="AB1037" s="54">
        <f>Table1[[#This Row],[ Received by dropbox]]/Table1[[#This Row],[Ballots Returned]]</f>
        <v>0.27328257049619281</v>
      </c>
      <c r="AC1037" s="54">
        <f>Table1[[#This Row],[Received by mail]]/Table1[[#This Row],[Ballots Returned]]</f>
        <v>0.72554597941594845</v>
      </c>
      <c r="AD1037" s="54">
        <f>Table1[[#This Row],[ Received by Email or Fax]]/Table1[[#This Row],[Ballots Returned]]</f>
        <v>1.1714500878587566E-3</v>
      </c>
    </row>
    <row r="1038" spans="1:30">
      <c r="A1038" t="s">
        <v>176</v>
      </c>
      <c r="B1038" s="19">
        <v>43900</v>
      </c>
      <c r="C1038" s="8" t="s">
        <v>394</v>
      </c>
      <c r="D1038" s="10">
        <v>2020</v>
      </c>
      <c r="E1038" s="48">
        <v>119761</v>
      </c>
      <c r="F1038" s="48">
        <v>8490</v>
      </c>
      <c r="G1038" s="16">
        <v>113291</v>
      </c>
      <c r="H1038" s="48">
        <v>123234</v>
      </c>
      <c r="I1038" s="48">
        <v>50235</v>
      </c>
      <c r="J1038" s="48">
        <v>47840</v>
      </c>
      <c r="K1038" s="48">
        <v>0</v>
      </c>
      <c r="L1038" s="48">
        <v>0</v>
      </c>
      <c r="M1038" s="48">
        <v>2395</v>
      </c>
      <c r="N1038" s="48">
        <v>68</v>
      </c>
      <c r="O1038" s="48">
        <v>85</v>
      </c>
      <c r="P1038" s="48">
        <v>393</v>
      </c>
      <c r="Q1038" s="45">
        <f t="shared" si="32"/>
        <v>7.8232308151687073E-3</v>
      </c>
      <c r="R1038" s="45">
        <f>Table1[[#This Row],[Ballots Rejected - Late Postmark]]/Table1[[#This Row],[Ballots Rejected]]</f>
        <v>0.16409185803757828</v>
      </c>
      <c r="S1038" s="48">
        <v>0</v>
      </c>
      <c r="T1038" s="48">
        <v>1849</v>
      </c>
      <c r="U1038" s="48">
        <v>50026</v>
      </c>
      <c r="V1038" s="48">
        <v>47633</v>
      </c>
      <c r="W1038" s="48">
        <v>2393</v>
      </c>
      <c r="X1038" s="48">
        <v>121939</v>
      </c>
      <c r="Y1038">
        <v>9153</v>
      </c>
      <c r="Z1038">
        <v>41043</v>
      </c>
      <c r="AA1038" s="16">
        <v>39</v>
      </c>
      <c r="AB1038" s="54">
        <f>Table1[[#This Row],[ Received by dropbox]]/Table1[[#This Row],[Ballots Returned]]</f>
        <v>0.18220364287847118</v>
      </c>
      <c r="AC1038" s="54">
        <f>Table1[[#This Row],[Received by mail]]/Table1[[#This Row],[Ballots Returned]]</f>
        <v>0.81702000597193192</v>
      </c>
      <c r="AD1038" s="54">
        <f>Table1[[#This Row],[ Received by Email or Fax]]/Table1[[#This Row],[Ballots Returned]]</f>
        <v>7.7635114959689455E-4</v>
      </c>
    </row>
    <row r="1039" spans="1:30">
      <c r="A1039" s="8" t="s">
        <v>178</v>
      </c>
      <c r="B1039" s="19">
        <v>43900</v>
      </c>
      <c r="C1039" s="8" t="s">
        <v>394</v>
      </c>
      <c r="D1039" s="10">
        <v>2020</v>
      </c>
      <c r="E1039" s="48">
        <v>4553013</v>
      </c>
      <c r="F1039" s="48">
        <v>407428</v>
      </c>
      <c r="G1039" s="48">
        <v>2256263</v>
      </c>
      <c r="H1039" s="48">
        <v>4661931</v>
      </c>
      <c r="I1039" s="48">
        <v>2352866</v>
      </c>
      <c r="J1039" s="48">
        <v>2256279</v>
      </c>
      <c r="K1039" s="48">
        <v>1325</v>
      </c>
      <c r="L1039" s="48">
        <v>90</v>
      </c>
      <c r="M1039" s="48">
        <v>95261</v>
      </c>
      <c r="N1039" s="48">
        <v>3448</v>
      </c>
      <c r="O1039" s="48">
        <v>11989</v>
      </c>
      <c r="P1039" s="48">
        <v>12970</v>
      </c>
      <c r="Q1039" s="45">
        <f t="shared" si="32"/>
        <v>5.512426122014598E-3</v>
      </c>
      <c r="R1039" s="45">
        <f>Table1[[#This Row],[Ballots Rejected - Late Postmark]]/Table1[[#This Row],[Ballots Rejected]]</f>
        <v>0.13615225538258049</v>
      </c>
      <c r="S1039" s="48">
        <v>1</v>
      </c>
      <c r="T1039" s="48">
        <v>66853</v>
      </c>
      <c r="U1039" s="16">
        <v>2329964</v>
      </c>
      <c r="V1039" s="16">
        <v>2234000</v>
      </c>
      <c r="W1039" s="16">
        <v>94650</v>
      </c>
      <c r="X1039" s="16">
        <v>4605640</v>
      </c>
      <c r="Y1039">
        <v>979357</v>
      </c>
      <c r="Z1039">
        <v>1366080</v>
      </c>
      <c r="AA1039" s="24">
        <v>7429</v>
      </c>
      <c r="AB1039" s="54">
        <f>Table1[[#This Row],[ Received by dropbox]]/Table1[[#This Row],[Ballots Returned]]</f>
        <v>0.41624002386876263</v>
      </c>
      <c r="AC1039" s="54">
        <f>Table1[[#This Row],[Received by mail]]/Table1[[#This Row],[Ballots Returned]]</f>
        <v>0.58060255025148055</v>
      </c>
      <c r="AD1039" s="54">
        <f>Table1[[#This Row],[ Received by Email or Fax]]/Table1[[#This Row],[Ballots Returned]]</f>
        <v>3.1574258797568582E-3</v>
      </c>
    </row>
    <row r="1040" spans="1:30">
      <c r="A1040" t="s">
        <v>98</v>
      </c>
      <c r="B1040" s="19">
        <v>43872</v>
      </c>
      <c r="C1040" s="8" t="s">
        <v>99</v>
      </c>
      <c r="D1040" s="10">
        <v>2020</v>
      </c>
      <c r="E1040" s="8">
        <v>7025</v>
      </c>
      <c r="F1040" s="8">
        <v>559</v>
      </c>
      <c r="G1040" s="16">
        <v>8486</v>
      </c>
      <c r="H1040" s="8">
        <v>7086</v>
      </c>
      <c r="I1040" s="8">
        <v>2559</v>
      </c>
      <c r="J1040" s="16">
        <v>2505</v>
      </c>
      <c r="K1040" s="16">
        <v>0</v>
      </c>
      <c r="L1040" s="16">
        <v>0</v>
      </c>
      <c r="M1040" s="16">
        <v>54</v>
      </c>
      <c r="N1040" s="8">
        <v>9</v>
      </c>
      <c r="O1040" s="8">
        <v>27</v>
      </c>
      <c r="P1040" s="8">
        <v>17</v>
      </c>
      <c r="Q1040" s="45">
        <f t="shared" si="32"/>
        <v>6.6432200078155529E-3</v>
      </c>
      <c r="R1040" s="45">
        <f>Table1[[#This Row],[Ballots Rejected - Late Postmark]]/Table1[[#This Row],[Ballots Rejected]]</f>
        <v>0.31481481481481483</v>
      </c>
      <c r="S1040" s="16">
        <v>0</v>
      </c>
      <c r="T1040" s="16">
        <v>1</v>
      </c>
      <c r="U1040" s="16">
        <v>2556</v>
      </c>
      <c r="V1040" s="16">
        <v>2502</v>
      </c>
      <c r="W1040" s="16">
        <v>54</v>
      </c>
      <c r="X1040" s="16">
        <v>7036</v>
      </c>
      <c r="Y1040">
        <v>1140</v>
      </c>
      <c r="Z1040">
        <v>1419</v>
      </c>
      <c r="AA1040" s="16">
        <v>0</v>
      </c>
      <c r="AB1040" s="54">
        <f>Table1[[#This Row],[ Received by dropbox]]/Table1[[#This Row],[Ballots Returned]]</f>
        <v>0.44548651817116058</v>
      </c>
      <c r="AC1040" s="54">
        <f>Table1[[#This Row],[Received by mail]]/Table1[[#This Row],[Ballots Returned]]</f>
        <v>0.55451348182883942</v>
      </c>
      <c r="AD1040" s="54">
        <f>Table1[[#This Row],[ Received by Email or Fax]]/Table1[[#This Row],[Ballots Returned]]</f>
        <v>0</v>
      </c>
    </row>
    <row r="1041" spans="1:30">
      <c r="A1041" t="s">
        <v>101</v>
      </c>
      <c r="B1041" s="19">
        <v>43872</v>
      </c>
      <c r="C1041" s="8" t="s">
        <v>99</v>
      </c>
      <c r="D1041" s="10">
        <v>2020</v>
      </c>
      <c r="E1041" s="8">
        <v>12555</v>
      </c>
      <c r="F1041" s="8">
        <v>2839</v>
      </c>
      <c r="G1041" s="16">
        <v>11736</v>
      </c>
      <c r="H1041" s="8">
        <v>12709</v>
      </c>
      <c r="I1041" s="8">
        <v>4830</v>
      </c>
      <c r="J1041" s="16">
        <v>4753</v>
      </c>
      <c r="K1041" s="16">
        <v>0</v>
      </c>
      <c r="L1041" s="16">
        <v>0</v>
      </c>
      <c r="M1041" s="16">
        <v>77</v>
      </c>
      <c r="N1041" s="8">
        <v>16</v>
      </c>
      <c r="O1041" s="8">
        <v>21</v>
      </c>
      <c r="P1041" s="8">
        <v>30</v>
      </c>
      <c r="Q1041" s="45">
        <f t="shared" si="32"/>
        <v>6.2111801242236021E-3</v>
      </c>
      <c r="R1041" s="45">
        <f>Table1[[#This Row],[Ballots Rejected - Late Postmark]]/Table1[[#This Row],[Ballots Rejected]]</f>
        <v>0.38961038961038963</v>
      </c>
      <c r="S1041" s="16">
        <v>0</v>
      </c>
      <c r="T1041" s="16">
        <v>10</v>
      </c>
      <c r="U1041" s="16">
        <v>4823</v>
      </c>
      <c r="V1041" s="16">
        <v>4746</v>
      </c>
      <c r="W1041" s="16">
        <v>77</v>
      </c>
      <c r="X1041" s="16">
        <v>12666</v>
      </c>
      <c r="Y1041">
        <v>1637</v>
      </c>
      <c r="Z1041">
        <v>3191</v>
      </c>
      <c r="AA1041" s="16">
        <v>2</v>
      </c>
      <c r="AB1041" s="54">
        <f>Table1[[#This Row],[ Received by dropbox]]/Table1[[#This Row],[Ballots Returned]]</f>
        <v>0.33892339544513456</v>
      </c>
      <c r="AC1041" s="54">
        <f>Table1[[#This Row],[Received by mail]]/Table1[[#This Row],[Ballots Returned]]</f>
        <v>0.66066252587991714</v>
      </c>
      <c r="AD1041" s="54">
        <f>Table1[[#This Row],[ Received by Email or Fax]]/Table1[[#This Row],[Ballots Returned]]</f>
        <v>4.1407867494824016E-4</v>
      </c>
    </row>
    <row r="1042" spans="1:30">
      <c r="A1042" t="s">
        <v>103</v>
      </c>
      <c r="B1042" s="19">
        <v>43872</v>
      </c>
      <c r="C1042" s="8" t="s">
        <v>99</v>
      </c>
      <c r="D1042" s="10">
        <v>2020</v>
      </c>
      <c r="E1042" s="8">
        <v>8320</v>
      </c>
      <c r="F1042" s="8">
        <v>532</v>
      </c>
      <c r="G1042" s="16">
        <v>9808</v>
      </c>
      <c r="H1042" s="8">
        <v>8370</v>
      </c>
      <c r="I1042" s="8">
        <v>2512</v>
      </c>
      <c r="J1042" s="16">
        <v>2478</v>
      </c>
      <c r="K1042" s="16">
        <v>0</v>
      </c>
      <c r="L1042" s="16">
        <v>0</v>
      </c>
      <c r="M1042" s="16">
        <v>34</v>
      </c>
      <c r="N1042" s="8">
        <v>11</v>
      </c>
      <c r="O1042" s="8">
        <v>6</v>
      </c>
      <c r="P1042" s="8">
        <v>17</v>
      </c>
      <c r="Q1042" s="45">
        <f t="shared" si="32"/>
        <v>6.7675159235668792E-3</v>
      </c>
      <c r="R1042" s="45">
        <f>Table1[[#This Row],[Ballots Rejected - Late Postmark]]/Table1[[#This Row],[Ballots Rejected]]</f>
        <v>0.5</v>
      </c>
      <c r="S1042" s="16">
        <v>0</v>
      </c>
      <c r="T1042" s="16">
        <v>0</v>
      </c>
      <c r="U1042" s="16">
        <v>2505</v>
      </c>
      <c r="V1042" s="16">
        <v>2471</v>
      </c>
      <c r="W1042" s="16">
        <v>34</v>
      </c>
      <c r="X1042" s="16">
        <v>8312</v>
      </c>
      <c r="Y1042">
        <v>1064</v>
      </c>
      <c r="Z1042">
        <v>1448</v>
      </c>
      <c r="AA1042" s="16">
        <v>0</v>
      </c>
      <c r="AB1042" s="54">
        <f>Table1[[#This Row],[ Received by dropbox]]/Table1[[#This Row],[Ballots Returned]]</f>
        <v>0.42356687898089174</v>
      </c>
      <c r="AC1042" s="54">
        <f>Table1[[#This Row],[Received by mail]]/Table1[[#This Row],[Ballots Returned]]</f>
        <v>0.57643312101910826</v>
      </c>
      <c r="AD1042" s="54">
        <f>Table1[[#This Row],[ Received by Email or Fax]]/Table1[[#This Row],[Ballots Returned]]</f>
        <v>0</v>
      </c>
    </row>
    <row r="1043" spans="1:30">
      <c r="A1043" t="s">
        <v>105</v>
      </c>
      <c r="B1043" s="19">
        <v>43872</v>
      </c>
      <c r="C1043" s="8" t="s">
        <v>99</v>
      </c>
      <c r="D1043" s="10">
        <v>2020</v>
      </c>
      <c r="E1043" s="8">
        <v>12286</v>
      </c>
      <c r="F1043" s="8">
        <v>759</v>
      </c>
      <c r="G1043" s="16">
        <v>13547</v>
      </c>
      <c r="H1043" s="8">
        <v>12525</v>
      </c>
      <c r="I1043" s="8">
        <v>5594</v>
      </c>
      <c r="J1043" s="16">
        <v>5535</v>
      </c>
      <c r="K1043" s="16">
        <v>1</v>
      </c>
      <c r="L1043" s="16">
        <v>1</v>
      </c>
      <c r="M1043" s="16">
        <v>58</v>
      </c>
      <c r="N1043" s="8">
        <v>25</v>
      </c>
      <c r="O1043" s="8">
        <v>4</v>
      </c>
      <c r="P1043" s="8">
        <v>26</v>
      </c>
      <c r="Q1043" s="45">
        <f t="shared" si="32"/>
        <v>4.6478369681801929E-3</v>
      </c>
      <c r="R1043" s="45">
        <f>Table1[[#This Row],[Ballots Rejected - Late Postmark]]/Table1[[#This Row],[Ballots Rejected]]</f>
        <v>0.44827586206896552</v>
      </c>
      <c r="S1043" s="16">
        <v>0</v>
      </c>
      <c r="T1043" s="16">
        <v>3</v>
      </c>
      <c r="U1043" s="16">
        <v>5586</v>
      </c>
      <c r="V1043" s="16">
        <v>5527</v>
      </c>
      <c r="W1043" s="16">
        <v>58</v>
      </c>
      <c r="X1043" s="16">
        <v>12403</v>
      </c>
      <c r="Y1043">
        <v>3010</v>
      </c>
      <c r="Z1043">
        <v>2581</v>
      </c>
      <c r="AA1043" s="16">
        <v>3</v>
      </c>
      <c r="AB1043" s="54">
        <f>Table1[[#This Row],[ Received by dropbox]]/Table1[[#This Row],[Ballots Returned]]</f>
        <v>0.53807651054701466</v>
      </c>
      <c r="AC1043" s="54">
        <f>Table1[[#This Row],[Received by mail]]/Table1[[#This Row],[Ballots Returned]]</f>
        <v>0.46138720057204147</v>
      </c>
      <c r="AD1043" s="54">
        <f>Table1[[#This Row],[ Received by Email or Fax]]/Table1[[#This Row],[Ballots Returned]]</f>
        <v>5.3628888094386842E-4</v>
      </c>
    </row>
    <row r="1044" spans="1:30">
      <c r="A1044" t="s">
        <v>107</v>
      </c>
      <c r="B1044" s="19">
        <v>43872</v>
      </c>
      <c r="C1044" s="8" t="s">
        <v>99</v>
      </c>
      <c r="D1044" s="10">
        <v>2020</v>
      </c>
      <c r="E1044" s="8">
        <v>24895</v>
      </c>
      <c r="F1044" s="8">
        <v>2246</v>
      </c>
      <c r="G1044" s="16">
        <v>24669</v>
      </c>
      <c r="H1044" s="8">
        <v>25261</v>
      </c>
      <c r="I1044" s="8">
        <v>12686</v>
      </c>
      <c r="J1044" s="16">
        <v>12559</v>
      </c>
      <c r="K1044" s="16">
        <v>0</v>
      </c>
      <c r="L1044" s="16">
        <v>0</v>
      </c>
      <c r="M1044" s="16">
        <v>127</v>
      </c>
      <c r="N1044" s="8">
        <v>41</v>
      </c>
      <c r="O1044" s="8">
        <v>42</v>
      </c>
      <c r="P1044" s="8">
        <v>41</v>
      </c>
      <c r="Q1044" s="45">
        <f t="shared" si="32"/>
        <v>3.2319091912344318E-3</v>
      </c>
      <c r="R1044" s="45">
        <f>Table1[[#This Row],[Ballots Rejected - Late Postmark]]/Table1[[#This Row],[Ballots Rejected]]</f>
        <v>0.32283464566929132</v>
      </c>
      <c r="S1044" s="16">
        <v>0</v>
      </c>
      <c r="T1044" s="16">
        <v>3</v>
      </c>
      <c r="U1044" s="16">
        <v>12621</v>
      </c>
      <c r="V1044" s="16">
        <v>12495</v>
      </c>
      <c r="W1044" s="16">
        <v>126</v>
      </c>
      <c r="X1044" s="16">
        <v>24776</v>
      </c>
      <c r="Y1044">
        <v>7662</v>
      </c>
      <c r="Z1044">
        <v>5005</v>
      </c>
      <c r="AA1044" s="16">
        <v>19</v>
      </c>
      <c r="AB1044" s="54">
        <f>Table1[[#This Row],[ Received by dropbox]]/Table1[[#This Row],[Ballots Returned]]</f>
        <v>0.603972883493615</v>
      </c>
      <c r="AC1044" s="54">
        <f>Table1[[#This Row],[Received by mail]]/Table1[[#This Row],[Ballots Returned]]</f>
        <v>0.39452940249093488</v>
      </c>
      <c r="AD1044" s="54">
        <f>Table1[[#This Row],[ Received by Email or Fax]]/Table1[[#This Row],[Ballots Returned]]</f>
        <v>1.4977140154501024E-3</v>
      </c>
    </row>
    <row r="1045" spans="1:30">
      <c r="A1045" t="s">
        <v>109</v>
      </c>
      <c r="B1045" s="19">
        <v>43872</v>
      </c>
      <c r="C1045" s="8" t="s">
        <v>99</v>
      </c>
      <c r="D1045" s="10">
        <v>2020</v>
      </c>
      <c r="E1045" s="8">
        <v>145950</v>
      </c>
      <c r="F1045" s="8">
        <v>21156</v>
      </c>
      <c r="G1045" s="16">
        <v>126814</v>
      </c>
      <c r="H1045" s="8">
        <v>147957</v>
      </c>
      <c r="I1045" s="8">
        <v>50659</v>
      </c>
      <c r="J1045" s="16">
        <v>49779</v>
      </c>
      <c r="K1045" s="16">
        <v>0</v>
      </c>
      <c r="L1045" s="16">
        <v>2</v>
      </c>
      <c r="M1045" s="16">
        <v>880</v>
      </c>
      <c r="N1045" s="8">
        <v>177</v>
      </c>
      <c r="O1045" s="8">
        <v>242</v>
      </c>
      <c r="P1045" s="8">
        <v>448</v>
      </c>
      <c r="Q1045" s="45">
        <f t="shared" si="32"/>
        <v>8.8434434157800192E-3</v>
      </c>
      <c r="R1045" s="45">
        <f>Table1[[#This Row],[Ballots Rejected - Late Postmark]]/Table1[[#This Row],[Ballots Rejected]]</f>
        <v>0.50909090909090904</v>
      </c>
      <c r="S1045" s="16">
        <v>0</v>
      </c>
      <c r="T1045" s="16">
        <v>11</v>
      </c>
      <c r="U1045" s="16">
        <v>50506</v>
      </c>
      <c r="V1045" s="16">
        <v>49627</v>
      </c>
      <c r="W1045" s="16">
        <v>879</v>
      </c>
      <c r="X1045" s="16">
        <v>146583</v>
      </c>
      <c r="Y1045">
        <v>11833</v>
      </c>
      <c r="Z1045">
        <v>38771</v>
      </c>
      <c r="AA1045" s="16">
        <v>55</v>
      </c>
      <c r="AB1045" s="54">
        <f>Table1[[#This Row],[ Received by dropbox]]/Table1[[#This Row],[Ballots Returned]]</f>
        <v>0.23358139718510038</v>
      </c>
      <c r="AC1045" s="54">
        <f>Table1[[#This Row],[Received by mail]]/Table1[[#This Row],[Ballots Returned]]</f>
        <v>0.76533291221698019</v>
      </c>
      <c r="AD1045" s="54">
        <f>Table1[[#This Row],[ Received by Email or Fax]]/Table1[[#This Row],[Ballots Returned]]</f>
        <v>1.0856905979194219E-3</v>
      </c>
    </row>
    <row r="1046" spans="1:30">
      <c r="A1046" t="s">
        <v>111</v>
      </c>
      <c r="B1046" s="19">
        <v>43872</v>
      </c>
      <c r="C1046" s="8" t="s">
        <v>99</v>
      </c>
      <c r="D1046" s="10">
        <v>2020</v>
      </c>
      <c r="E1046" s="8"/>
      <c r="F1046" s="8"/>
      <c r="G1046" s="16">
        <v>2020</v>
      </c>
      <c r="H1046" s="8"/>
      <c r="I1046" s="8"/>
      <c r="J1046" s="16"/>
      <c r="K1046" s="16"/>
      <c r="L1046" s="16"/>
      <c r="M1046" s="16"/>
      <c r="N1046" s="8"/>
      <c r="O1046" s="8"/>
      <c r="P1046" s="8"/>
      <c r="Q1046" s="45"/>
      <c r="R1046" s="45" t="e">
        <f>Table1[[#This Row],[Ballots Rejected - Late Postmark]]/Table1[[#This Row],[Ballots Rejected]]</f>
        <v>#DIV/0!</v>
      </c>
      <c r="S1046" s="16"/>
      <c r="T1046" s="16"/>
      <c r="U1046" s="16">
        <v>0</v>
      </c>
      <c r="V1046" s="16">
        <v>0</v>
      </c>
      <c r="W1046" s="16">
        <v>0</v>
      </c>
      <c r="X1046" s="16">
        <v>0</v>
      </c>
      <c r="Z1046">
        <v>0</v>
      </c>
      <c r="AA1046" s="16">
        <v>0</v>
      </c>
      <c r="AB1046" s="54" t="e">
        <f>Table1[[#This Row],[ Received by dropbox]]/Table1[[#This Row],[Ballots Returned]]</f>
        <v>#DIV/0!</v>
      </c>
      <c r="AC1046" s="54" t="e">
        <f>Table1[[#This Row],[Received by mail]]/Table1[[#This Row],[Ballots Returned]]</f>
        <v>#DIV/0!</v>
      </c>
      <c r="AD1046" s="54" t="e">
        <f>Table1[[#This Row],[ Received by Email or Fax]]/Table1[[#This Row],[Ballots Returned]]</f>
        <v>#DIV/0!</v>
      </c>
    </row>
    <row r="1047" spans="1:30">
      <c r="A1047" t="s">
        <v>113</v>
      </c>
      <c r="B1047" s="19">
        <v>43872</v>
      </c>
      <c r="C1047" s="8" t="s">
        <v>99</v>
      </c>
      <c r="D1047" s="10">
        <v>2020</v>
      </c>
      <c r="E1047" s="8">
        <v>66168</v>
      </c>
      <c r="F1047" s="8">
        <v>7574</v>
      </c>
      <c r="G1047" s="16">
        <v>60614</v>
      </c>
      <c r="H1047" s="8">
        <v>66614</v>
      </c>
      <c r="I1047" s="8">
        <v>27210</v>
      </c>
      <c r="J1047" s="16">
        <v>26931</v>
      </c>
      <c r="K1047" s="16">
        <v>0</v>
      </c>
      <c r="L1047" s="16">
        <v>0</v>
      </c>
      <c r="M1047" s="16">
        <v>279</v>
      </c>
      <c r="N1047" s="8">
        <v>63</v>
      </c>
      <c r="O1047" s="8">
        <v>123</v>
      </c>
      <c r="P1047" s="8">
        <v>83</v>
      </c>
      <c r="Q1047" s="45">
        <f>P1047/I1047</f>
        <v>3.0503491363469311E-3</v>
      </c>
      <c r="R1047" s="45">
        <f>Table1[[#This Row],[Ballots Rejected - Late Postmark]]/Table1[[#This Row],[Ballots Rejected]]</f>
        <v>0.29749103942652327</v>
      </c>
      <c r="S1047" s="16">
        <v>0</v>
      </c>
      <c r="T1047" s="16">
        <v>10</v>
      </c>
      <c r="U1047" s="16">
        <v>27153</v>
      </c>
      <c r="V1047" s="16">
        <v>26874</v>
      </c>
      <c r="W1047" s="16">
        <v>279</v>
      </c>
      <c r="X1047" s="16">
        <v>65918</v>
      </c>
      <c r="Y1047">
        <v>14227</v>
      </c>
      <c r="Z1047">
        <v>12972</v>
      </c>
      <c r="AA1047" s="16">
        <v>11</v>
      </c>
      <c r="AB1047" s="54">
        <f>Table1[[#This Row],[ Received by dropbox]]/Table1[[#This Row],[Ballots Returned]]</f>
        <v>0.5228592429253951</v>
      </c>
      <c r="AC1047" s="54">
        <f>Table1[[#This Row],[Received by mail]]/Table1[[#This Row],[Ballots Returned]]</f>
        <v>0.47673649393605294</v>
      </c>
      <c r="AD1047" s="54">
        <f>Table1[[#This Row],[ Received by Email or Fax]]/Table1[[#This Row],[Ballots Returned]]</f>
        <v>4.0426313855200296E-4</v>
      </c>
    </row>
    <row r="1048" spans="1:30">
      <c r="A1048" t="s">
        <v>115</v>
      </c>
      <c r="B1048" s="19">
        <v>43872</v>
      </c>
      <c r="C1048" s="8" t="s">
        <v>99</v>
      </c>
      <c r="D1048" s="10">
        <v>2020</v>
      </c>
      <c r="E1048" s="8">
        <v>3572</v>
      </c>
      <c r="F1048" s="8">
        <v>209</v>
      </c>
      <c r="G1048" s="16">
        <v>5383</v>
      </c>
      <c r="H1048" s="8">
        <v>3612</v>
      </c>
      <c r="I1048" s="8">
        <v>1596</v>
      </c>
      <c r="J1048" s="16">
        <v>1578</v>
      </c>
      <c r="K1048" s="16">
        <v>0</v>
      </c>
      <c r="L1048" s="16">
        <v>0</v>
      </c>
      <c r="M1048" s="16">
        <v>18</v>
      </c>
      <c r="N1048" s="8">
        <v>4</v>
      </c>
      <c r="O1048" s="8">
        <v>8</v>
      </c>
      <c r="P1048" s="8">
        <v>5</v>
      </c>
      <c r="Q1048" s="45">
        <f>P1048/I1048</f>
        <v>3.1328320802005011E-3</v>
      </c>
      <c r="R1048" s="45">
        <f>Table1[[#This Row],[Ballots Rejected - Late Postmark]]/Table1[[#This Row],[Ballots Rejected]]</f>
        <v>0.27777777777777779</v>
      </c>
      <c r="S1048" s="16">
        <v>0</v>
      </c>
      <c r="T1048" s="16">
        <v>1</v>
      </c>
      <c r="U1048" s="16">
        <v>1593</v>
      </c>
      <c r="V1048" s="16">
        <v>1575</v>
      </c>
      <c r="W1048" s="16">
        <v>18</v>
      </c>
      <c r="X1048" s="16">
        <v>3586</v>
      </c>
      <c r="Y1048">
        <v>626</v>
      </c>
      <c r="Z1048">
        <v>969</v>
      </c>
      <c r="AA1048" s="16">
        <v>1</v>
      </c>
      <c r="AB1048" s="54">
        <f>Table1[[#This Row],[ Received by dropbox]]/Table1[[#This Row],[Ballots Returned]]</f>
        <v>0.39223057644110276</v>
      </c>
      <c r="AC1048" s="54">
        <f>Table1[[#This Row],[Received by mail]]/Table1[[#This Row],[Ballots Returned]]</f>
        <v>0.6071428571428571</v>
      </c>
      <c r="AD1048" s="54">
        <f>Table1[[#This Row],[ Received by Email or Fax]]/Table1[[#This Row],[Ballots Returned]]</f>
        <v>6.2656641604010022E-4</v>
      </c>
    </row>
    <row r="1049" spans="1:30">
      <c r="A1049" t="s">
        <v>117</v>
      </c>
      <c r="B1049" s="19">
        <v>43872</v>
      </c>
      <c r="C1049" s="8" t="s">
        <v>99</v>
      </c>
      <c r="D1049" s="10">
        <v>2020</v>
      </c>
      <c r="E1049" s="8">
        <v>2340</v>
      </c>
      <c r="F1049" s="8">
        <v>197</v>
      </c>
      <c r="G1049" s="16">
        <v>4163</v>
      </c>
      <c r="H1049" s="8">
        <v>2349</v>
      </c>
      <c r="I1049" s="8">
        <v>1172</v>
      </c>
      <c r="J1049" s="16">
        <v>1152</v>
      </c>
      <c r="K1049" s="16">
        <v>0</v>
      </c>
      <c r="L1049" s="16">
        <v>0</v>
      </c>
      <c r="M1049" s="16">
        <v>20</v>
      </c>
      <c r="N1049" s="8">
        <v>6</v>
      </c>
      <c r="O1049" s="8">
        <v>2</v>
      </c>
      <c r="P1049" s="8">
        <v>10</v>
      </c>
      <c r="Q1049" s="45">
        <f>P1049/I1049</f>
        <v>8.5324232081911266E-3</v>
      </c>
      <c r="R1049" s="45">
        <f>Table1[[#This Row],[Ballots Rejected - Late Postmark]]/Table1[[#This Row],[Ballots Rejected]]</f>
        <v>0.5</v>
      </c>
      <c r="S1049" s="16">
        <v>0</v>
      </c>
      <c r="T1049" s="16">
        <v>2</v>
      </c>
      <c r="U1049" s="16">
        <v>1167</v>
      </c>
      <c r="V1049" s="16">
        <v>1147</v>
      </c>
      <c r="W1049" s="16">
        <v>20</v>
      </c>
      <c r="X1049" s="16">
        <v>2325</v>
      </c>
      <c r="Y1049">
        <v>230</v>
      </c>
      <c r="Z1049">
        <v>942</v>
      </c>
      <c r="AA1049" s="16">
        <v>0</v>
      </c>
      <c r="AB1049" s="54">
        <f>Table1[[#This Row],[ Received by dropbox]]/Table1[[#This Row],[Ballots Returned]]</f>
        <v>0.19624573378839591</v>
      </c>
      <c r="AC1049" s="54">
        <f>Table1[[#This Row],[Received by mail]]/Table1[[#This Row],[Ballots Returned]]</f>
        <v>0.80375426621160406</v>
      </c>
      <c r="AD1049" s="54">
        <f>Table1[[#This Row],[ Received by Email or Fax]]/Table1[[#This Row],[Ballots Returned]]</f>
        <v>0</v>
      </c>
    </row>
    <row r="1050" spans="1:30">
      <c r="A1050" t="s">
        <v>119</v>
      </c>
      <c r="B1050" s="19">
        <v>43872</v>
      </c>
      <c r="C1050" s="8" t="s">
        <v>99</v>
      </c>
      <c r="D1050" s="10">
        <v>2020</v>
      </c>
      <c r="E1050" s="8">
        <v>3342</v>
      </c>
      <c r="F1050" s="8">
        <v>229</v>
      </c>
      <c r="G1050" s="16">
        <v>5133</v>
      </c>
      <c r="H1050" s="8">
        <v>3426</v>
      </c>
      <c r="I1050" s="8">
        <v>1226</v>
      </c>
      <c r="J1050" s="16">
        <v>1210</v>
      </c>
      <c r="K1050" s="16">
        <v>1</v>
      </c>
      <c r="L1050" s="16">
        <v>1</v>
      </c>
      <c r="M1050" s="16">
        <v>15</v>
      </c>
      <c r="N1050" s="8">
        <v>4</v>
      </c>
      <c r="O1050" s="8">
        <v>7</v>
      </c>
      <c r="P1050" s="8">
        <v>4</v>
      </c>
      <c r="Q1050" s="45">
        <f>P1050/I1050</f>
        <v>3.2626427406199023E-3</v>
      </c>
      <c r="R1050" s="45">
        <f>Table1[[#This Row],[Ballots Rejected - Late Postmark]]/Table1[[#This Row],[Ballots Rejected]]</f>
        <v>0.26666666666666666</v>
      </c>
      <c r="S1050" s="16">
        <v>0</v>
      </c>
      <c r="T1050" s="16">
        <v>0</v>
      </c>
      <c r="U1050" s="16">
        <v>1218</v>
      </c>
      <c r="V1050" s="16">
        <v>1202</v>
      </c>
      <c r="W1050" s="16">
        <v>15</v>
      </c>
      <c r="X1050" s="16">
        <v>3377</v>
      </c>
      <c r="Y1050">
        <v>338</v>
      </c>
      <c r="Z1050">
        <v>888</v>
      </c>
      <c r="AA1050" s="16">
        <v>0</v>
      </c>
      <c r="AB1050" s="54">
        <f>Table1[[#This Row],[ Received by dropbox]]/Table1[[#This Row],[Ballots Returned]]</f>
        <v>0.27569331158238175</v>
      </c>
      <c r="AC1050" s="54">
        <f>Table1[[#This Row],[Received by mail]]/Table1[[#This Row],[Ballots Returned]]</f>
        <v>0.72430668841761825</v>
      </c>
      <c r="AD1050" s="54">
        <f>Table1[[#This Row],[ Received by Email or Fax]]/Table1[[#This Row],[Ballots Returned]]</f>
        <v>0</v>
      </c>
    </row>
    <row r="1051" spans="1:30">
      <c r="A1051" t="s">
        <v>121</v>
      </c>
      <c r="B1051" s="19">
        <v>43872</v>
      </c>
      <c r="C1051" s="8" t="s">
        <v>99</v>
      </c>
      <c r="D1051" s="10">
        <v>2020</v>
      </c>
      <c r="E1051" s="8"/>
      <c r="F1051" s="8"/>
      <c r="G1051" s="16">
        <v>2020</v>
      </c>
      <c r="H1051" s="8"/>
      <c r="I1051" s="8"/>
      <c r="J1051" s="16"/>
      <c r="K1051" s="16"/>
      <c r="L1051" s="16"/>
      <c r="M1051" s="16"/>
      <c r="N1051" s="8"/>
      <c r="O1051" s="8"/>
      <c r="P1051" s="8"/>
      <c r="Q1051" s="45"/>
      <c r="R1051" s="45" t="e">
        <f>Table1[[#This Row],[Ballots Rejected - Late Postmark]]/Table1[[#This Row],[Ballots Rejected]]</f>
        <v>#DIV/0!</v>
      </c>
      <c r="S1051" s="16"/>
      <c r="T1051" s="16"/>
      <c r="U1051" s="16">
        <v>0</v>
      </c>
      <c r="V1051" s="16">
        <v>0</v>
      </c>
      <c r="W1051" s="16">
        <v>0</v>
      </c>
      <c r="X1051" s="16">
        <v>0</v>
      </c>
      <c r="Z1051">
        <v>0</v>
      </c>
      <c r="AA1051" s="16">
        <v>0</v>
      </c>
      <c r="AB1051" s="54" t="e">
        <f>Table1[[#This Row],[ Received by dropbox]]/Table1[[#This Row],[Ballots Returned]]</f>
        <v>#DIV/0!</v>
      </c>
      <c r="AC1051" s="54" t="e">
        <f>Table1[[#This Row],[Received by mail]]/Table1[[#This Row],[Ballots Returned]]</f>
        <v>#DIV/0!</v>
      </c>
      <c r="AD1051" s="54" t="e">
        <f>Table1[[#This Row],[ Received by Email or Fax]]/Table1[[#This Row],[Ballots Returned]]</f>
        <v>#DIV/0!</v>
      </c>
    </row>
    <row r="1052" spans="1:30">
      <c r="A1052" t="s">
        <v>123</v>
      </c>
      <c r="B1052" s="19">
        <v>43872</v>
      </c>
      <c r="C1052" s="8" t="s">
        <v>99</v>
      </c>
      <c r="D1052" s="10">
        <v>2020</v>
      </c>
      <c r="E1052" s="8">
        <v>9715</v>
      </c>
      <c r="F1052" s="8">
        <v>684</v>
      </c>
      <c r="G1052" s="16">
        <v>11051</v>
      </c>
      <c r="H1052" s="8">
        <v>9818</v>
      </c>
      <c r="I1052" s="8">
        <v>3591</v>
      </c>
      <c r="J1052" s="16">
        <v>3501</v>
      </c>
      <c r="K1052" s="16">
        <v>0</v>
      </c>
      <c r="L1052" s="16">
        <v>0</v>
      </c>
      <c r="M1052" s="16">
        <v>90</v>
      </c>
      <c r="N1052" s="8">
        <v>2</v>
      </c>
      <c r="O1052" s="8">
        <v>34</v>
      </c>
      <c r="P1052" s="8">
        <v>52</v>
      </c>
      <c r="Q1052" s="45">
        <f t="shared" ref="Q1052:Q1083" si="33">P1052/I1052</f>
        <v>1.4480646059593427E-2</v>
      </c>
      <c r="R1052" s="45">
        <f>Table1[[#This Row],[Ballots Rejected - Late Postmark]]/Table1[[#This Row],[Ballots Rejected]]</f>
        <v>0.57777777777777772</v>
      </c>
      <c r="S1052" s="16">
        <v>0</v>
      </c>
      <c r="T1052" s="16">
        <v>2</v>
      </c>
      <c r="U1052" s="16">
        <v>3580</v>
      </c>
      <c r="V1052" s="16">
        <v>3492</v>
      </c>
      <c r="W1052" s="16">
        <v>88</v>
      </c>
      <c r="X1052" s="16">
        <v>9750</v>
      </c>
      <c r="Y1052">
        <v>874</v>
      </c>
      <c r="Z1052">
        <v>2716</v>
      </c>
      <c r="AA1052" s="16">
        <v>1</v>
      </c>
      <c r="AB1052" s="54">
        <f>Table1[[#This Row],[ Received by dropbox]]/Table1[[#This Row],[Ballots Returned]]</f>
        <v>0.24338624338624337</v>
      </c>
      <c r="AC1052" s="54">
        <f>Table1[[#This Row],[Received by mail]]/Table1[[#This Row],[Ballots Returned]]</f>
        <v>0.75633528265107208</v>
      </c>
      <c r="AD1052" s="54">
        <f>Table1[[#This Row],[ Received by Email or Fax]]/Table1[[#This Row],[Ballots Returned]]</f>
        <v>2.7847396268448898E-4</v>
      </c>
    </row>
    <row r="1053" spans="1:30">
      <c r="A1053" t="s">
        <v>125</v>
      </c>
      <c r="B1053" s="19">
        <v>43872</v>
      </c>
      <c r="C1053" s="8" t="s">
        <v>99</v>
      </c>
      <c r="D1053" s="10">
        <v>2020</v>
      </c>
      <c r="E1053" s="8">
        <v>44713</v>
      </c>
      <c r="F1053" s="8">
        <v>4922</v>
      </c>
      <c r="G1053" s="16">
        <v>41811</v>
      </c>
      <c r="H1053" s="8">
        <v>45038</v>
      </c>
      <c r="I1053" s="8">
        <v>16593</v>
      </c>
      <c r="J1053" s="16">
        <v>16303</v>
      </c>
      <c r="K1053" s="16">
        <v>0</v>
      </c>
      <c r="L1053" s="16">
        <v>0</v>
      </c>
      <c r="M1053" s="16">
        <v>290</v>
      </c>
      <c r="N1053" s="8">
        <v>56</v>
      </c>
      <c r="O1053" s="8">
        <v>50</v>
      </c>
      <c r="P1053" s="8">
        <v>173</v>
      </c>
      <c r="Q1053" s="45">
        <f t="shared" si="33"/>
        <v>1.0426083288133551E-2</v>
      </c>
      <c r="R1053" s="45">
        <f>Table1[[#This Row],[Ballots Rejected - Late Postmark]]/Table1[[#This Row],[Ballots Rejected]]</f>
        <v>0.59655172413793101</v>
      </c>
      <c r="S1053" s="16">
        <v>0</v>
      </c>
      <c r="T1053" s="16">
        <v>11</v>
      </c>
      <c r="U1053" s="16">
        <v>16568</v>
      </c>
      <c r="V1053" s="16">
        <v>16278</v>
      </c>
      <c r="W1053" s="16">
        <v>290</v>
      </c>
      <c r="X1053" s="16">
        <v>44887</v>
      </c>
      <c r="Y1053">
        <v>4870</v>
      </c>
      <c r="Z1053">
        <v>11722</v>
      </c>
      <c r="AA1053" s="16">
        <v>1</v>
      </c>
      <c r="AB1053" s="54">
        <f>Table1[[#This Row],[ Received by dropbox]]/Table1[[#This Row],[Ballots Returned]]</f>
        <v>0.29349725787982883</v>
      </c>
      <c r="AC1053" s="54">
        <f>Table1[[#This Row],[Received by mail]]/Table1[[#This Row],[Ballots Returned]]</f>
        <v>0.70644247574278307</v>
      </c>
      <c r="AD1053" s="54">
        <f>Table1[[#This Row],[ Received by Email or Fax]]/Table1[[#This Row],[Ballots Returned]]</f>
        <v>6.0266377388055202E-5</v>
      </c>
    </row>
    <row r="1054" spans="1:30">
      <c r="A1054" t="s">
        <v>127</v>
      </c>
      <c r="B1054" s="19">
        <v>43872</v>
      </c>
      <c r="C1054" s="8" t="s">
        <v>99</v>
      </c>
      <c r="D1054" s="10">
        <v>2020</v>
      </c>
      <c r="E1054" s="8">
        <v>13760</v>
      </c>
      <c r="F1054" s="8">
        <v>739</v>
      </c>
      <c r="G1054" s="16">
        <v>15041</v>
      </c>
      <c r="H1054" s="8">
        <v>13907</v>
      </c>
      <c r="I1054" s="8">
        <v>6043</v>
      </c>
      <c r="J1054" s="16">
        <v>5988</v>
      </c>
      <c r="K1054" s="16">
        <v>2</v>
      </c>
      <c r="L1054" s="16">
        <v>0</v>
      </c>
      <c r="M1054" s="16">
        <v>53</v>
      </c>
      <c r="N1054" s="8">
        <v>20</v>
      </c>
      <c r="O1054" s="8">
        <v>8</v>
      </c>
      <c r="P1054" s="8">
        <v>23</v>
      </c>
      <c r="Q1054" s="45">
        <f t="shared" si="33"/>
        <v>3.8060565944067516E-3</v>
      </c>
      <c r="R1054" s="45">
        <f>Table1[[#This Row],[Ballots Rejected - Late Postmark]]/Table1[[#This Row],[Ballots Rejected]]</f>
        <v>0.43396226415094341</v>
      </c>
      <c r="S1054" s="16">
        <v>0</v>
      </c>
      <c r="T1054" s="16">
        <v>2</v>
      </c>
      <c r="U1054" s="16">
        <v>6023</v>
      </c>
      <c r="V1054" s="16">
        <v>5968</v>
      </c>
      <c r="W1054" s="16">
        <v>53</v>
      </c>
      <c r="X1054" s="16">
        <v>13743</v>
      </c>
      <c r="Y1054">
        <v>1408</v>
      </c>
      <c r="Z1054">
        <v>4629</v>
      </c>
      <c r="AA1054" s="16">
        <v>6</v>
      </c>
      <c r="AB1054" s="54">
        <f>Table1[[#This Row],[ Received by dropbox]]/Table1[[#This Row],[Ballots Returned]]</f>
        <v>0.23299685586629157</v>
      </c>
      <c r="AC1054" s="54">
        <f>Table1[[#This Row],[Received by mail]]/Table1[[#This Row],[Ballots Returned]]</f>
        <v>0.7660102598047327</v>
      </c>
      <c r="AD1054" s="54">
        <f>Table1[[#This Row],[ Received by Email or Fax]]/Table1[[#This Row],[Ballots Returned]]</f>
        <v>9.9288432897567426E-4</v>
      </c>
    </row>
    <row r="1055" spans="1:30">
      <c r="A1055" t="s">
        <v>129</v>
      </c>
      <c r="B1055" s="19">
        <v>43872</v>
      </c>
      <c r="C1055" s="8" t="s">
        <v>99</v>
      </c>
      <c r="D1055" s="10">
        <v>2020</v>
      </c>
      <c r="E1055" s="8">
        <v>2608</v>
      </c>
      <c r="F1055" s="8">
        <v>240</v>
      </c>
      <c r="G1055" s="16">
        <v>4388</v>
      </c>
      <c r="H1055" s="8">
        <v>2624</v>
      </c>
      <c r="I1055" s="8">
        <v>1286</v>
      </c>
      <c r="J1055" s="16">
        <v>1271</v>
      </c>
      <c r="K1055" s="16">
        <v>1</v>
      </c>
      <c r="L1055" s="16">
        <v>0</v>
      </c>
      <c r="M1055" s="16">
        <v>14</v>
      </c>
      <c r="N1055" s="8">
        <v>4</v>
      </c>
      <c r="O1055" s="8">
        <v>4</v>
      </c>
      <c r="P1055" s="8">
        <v>3</v>
      </c>
      <c r="Q1055" s="45">
        <f t="shared" si="33"/>
        <v>2.3328149300155523E-3</v>
      </c>
      <c r="R1055" s="45">
        <f>Table1[[#This Row],[Ballots Rejected - Late Postmark]]/Table1[[#This Row],[Ballots Rejected]]</f>
        <v>0.21428571428571427</v>
      </c>
      <c r="S1055" s="16">
        <v>0</v>
      </c>
      <c r="T1055" s="16">
        <v>3</v>
      </c>
      <c r="U1055" s="16">
        <v>1280</v>
      </c>
      <c r="V1055" s="16">
        <v>1265</v>
      </c>
      <c r="W1055" s="16">
        <v>14</v>
      </c>
      <c r="X1055" s="16">
        <v>2595</v>
      </c>
      <c r="Y1055">
        <v>156</v>
      </c>
      <c r="Z1055">
        <v>1130</v>
      </c>
      <c r="AA1055" s="16">
        <v>0</v>
      </c>
      <c r="AB1055" s="54">
        <f>Table1[[#This Row],[ Received by dropbox]]/Table1[[#This Row],[Ballots Returned]]</f>
        <v>0.12130637636080871</v>
      </c>
      <c r="AC1055" s="54">
        <f>Table1[[#This Row],[Received by mail]]/Table1[[#This Row],[Ballots Returned]]</f>
        <v>0.87869362363919135</v>
      </c>
      <c r="AD1055" s="54">
        <f>Table1[[#This Row],[ Received by Email or Fax]]/Table1[[#This Row],[Ballots Returned]]</f>
        <v>0</v>
      </c>
    </row>
    <row r="1056" spans="1:30">
      <c r="A1056" t="s">
        <v>131</v>
      </c>
      <c r="B1056" s="19">
        <v>43872</v>
      </c>
      <c r="C1056" s="8" t="s">
        <v>99</v>
      </c>
      <c r="D1056" s="10">
        <v>2020</v>
      </c>
      <c r="E1056" s="8">
        <v>369644</v>
      </c>
      <c r="F1056" s="8">
        <v>28801</v>
      </c>
      <c r="G1056" s="16">
        <v>342863</v>
      </c>
      <c r="H1056" s="8">
        <v>378924</v>
      </c>
      <c r="I1056" s="8">
        <v>122946</v>
      </c>
      <c r="J1056" s="16">
        <v>120895</v>
      </c>
      <c r="K1056" s="16">
        <v>0</v>
      </c>
      <c r="L1056" s="16">
        <v>0</v>
      </c>
      <c r="M1056" s="16">
        <v>2051</v>
      </c>
      <c r="N1056" s="8">
        <v>507</v>
      </c>
      <c r="O1056" s="8">
        <v>471</v>
      </c>
      <c r="P1056" s="8">
        <v>1066</v>
      </c>
      <c r="Q1056" s="45">
        <f t="shared" si="33"/>
        <v>8.670473215883396E-3</v>
      </c>
      <c r="R1056" s="45">
        <f>Table1[[#This Row],[Ballots Rejected - Late Postmark]]/Table1[[#This Row],[Ballots Rejected]]</f>
        <v>0.51974646513895661</v>
      </c>
      <c r="S1056" s="16">
        <v>0</v>
      </c>
      <c r="T1056" s="16">
        <v>7</v>
      </c>
      <c r="U1056" s="16">
        <v>122267</v>
      </c>
      <c r="V1056" s="16">
        <v>120224</v>
      </c>
      <c r="W1056" s="16">
        <v>2043</v>
      </c>
      <c r="X1056" s="16">
        <v>373366</v>
      </c>
      <c r="Y1056">
        <v>36491</v>
      </c>
      <c r="Z1056">
        <v>86277</v>
      </c>
      <c r="AA1056" s="16">
        <v>178</v>
      </c>
      <c r="AB1056" s="54">
        <f>Table1[[#This Row],[ Received by dropbox]]/Table1[[#This Row],[Ballots Returned]]</f>
        <v>0.29680510142664257</v>
      </c>
      <c r="AC1056" s="54">
        <f>Table1[[#This Row],[Received by mail]]/Table1[[#This Row],[Ballots Returned]]</f>
        <v>0.70174710848665267</v>
      </c>
      <c r="AD1056" s="54">
        <f>Table1[[#This Row],[ Received by Email or Fax]]/Table1[[#This Row],[Ballots Returned]]</f>
        <v>1.4477900867047322E-3</v>
      </c>
    </row>
    <row r="1057" spans="1:30">
      <c r="A1057" t="s">
        <v>133</v>
      </c>
      <c r="B1057" s="19">
        <v>43872</v>
      </c>
      <c r="C1057" s="8" t="s">
        <v>99</v>
      </c>
      <c r="D1057" s="10">
        <v>2020</v>
      </c>
      <c r="E1057" s="8">
        <v>27117</v>
      </c>
      <c r="F1057" s="8">
        <v>3544</v>
      </c>
      <c r="G1057" s="16">
        <v>25593</v>
      </c>
      <c r="H1057" s="8">
        <v>27467</v>
      </c>
      <c r="I1057" s="8">
        <v>7837</v>
      </c>
      <c r="J1057" s="16">
        <v>7692</v>
      </c>
      <c r="K1057" s="16">
        <v>2</v>
      </c>
      <c r="L1057" s="16">
        <v>2</v>
      </c>
      <c r="M1057" s="16">
        <v>143</v>
      </c>
      <c r="N1057" s="8">
        <v>25</v>
      </c>
      <c r="O1057" s="8">
        <v>37</v>
      </c>
      <c r="P1057" s="8">
        <v>70</v>
      </c>
      <c r="Q1057" s="45">
        <f t="shared" si="33"/>
        <v>8.9319892816128628E-3</v>
      </c>
      <c r="R1057" s="45">
        <f>Table1[[#This Row],[Ballots Rejected - Late Postmark]]/Table1[[#This Row],[Ballots Rejected]]</f>
        <v>0.48951048951048953</v>
      </c>
      <c r="S1057" s="16">
        <v>0</v>
      </c>
      <c r="T1057" s="16">
        <v>11</v>
      </c>
      <c r="U1057" s="16">
        <v>7680</v>
      </c>
      <c r="V1057" s="16">
        <v>7538</v>
      </c>
      <c r="W1057" s="16">
        <v>140</v>
      </c>
      <c r="X1057" s="16">
        <v>25843</v>
      </c>
      <c r="Y1057">
        <v>3367</v>
      </c>
      <c r="Z1057">
        <v>4454</v>
      </c>
      <c r="AA1057" s="16">
        <v>16</v>
      </c>
      <c r="AB1057" s="54">
        <f>Table1[[#This Row],[ Received by dropbox]]/Table1[[#This Row],[Ballots Returned]]</f>
        <v>0.42962868444557867</v>
      </c>
      <c r="AC1057" s="54">
        <f>Table1[[#This Row],[Received by mail]]/Table1[[#This Row],[Ballots Returned]]</f>
        <v>0.5683297180043384</v>
      </c>
      <c r="AD1057" s="54">
        <f>Table1[[#This Row],[ Received by Email or Fax]]/Table1[[#This Row],[Ballots Returned]]</f>
        <v>2.0415975500829397E-3</v>
      </c>
    </row>
    <row r="1058" spans="1:30">
      <c r="A1058" t="s">
        <v>135</v>
      </c>
      <c r="B1058" s="19">
        <v>43872</v>
      </c>
      <c r="C1058" s="8" t="s">
        <v>99</v>
      </c>
      <c r="D1058" s="10">
        <v>2020</v>
      </c>
      <c r="E1058" s="8">
        <v>9517</v>
      </c>
      <c r="F1058" s="8">
        <v>756</v>
      </c>
      <c r="G1058" s="16">
        <v>10781</v>
      </c>
      <c r="H1058" s="8">
        <v>9633</v>
      </c>
      <c r="I1058" s="8">
        <v>4345</v>
      </c>
      <c r="J1058" s="16">
        <v>4217</v>
      </c>
      <c r="K1058" s="16">
        <v>0</v>
      </c>
      <c r="L1058" s="16">
        <v>0</v>
      </c>
      <c r="M1058" s="16">
        <v>128</v>
      </c>
      <c r="N1058" s="8">
        <v>74</v>
      </c>
      <c r="O1058" s="8">
        <v>28</v>
      </c>
      <c r="P1058" s="8">
        <v>26</v>
      </c>
      <c r="Q1058" s="45">
        <f t="shared" si="33"/>
        <v>5.9838895281933259E-3</v>
      </c>
      <c r="R1058" s="45">
        <f>Table1[[#This Row],[Ballots Rejected - Late Postmark]]/Table1[[#This Row],[Ballots Rejected]]</f>
        <v>0.203125</v>
      </c>
      <c r="S1058" s="16">
        <v>0</v>
      </c>
      <c r="T1058" s="16">
        <v>0</v>
      </c>
      <c r="U1058" s="16">
        <v>4339</v>
      </c>
      <c r="V1058" s="16">
        <v>4212</v>
      </c>
      <c r="W1058" s="16">
        <v>127</v>
      </c>
      <c r="X1058" s="16">
        <v>9576</v>
      </c>
      <c r="Y1058">
        <v>2076</v>
      </c>
      <c r="Z1058">
        <v>2266</v>
      </c>
      <c r="AA1058" s="16">
        <v>3</v>
      </c>
      <c r="AB1058" s="54">
        <f>Table1[[#This Row],[ Received by dropbox]]/Table1[[#This Row],[Ballots Returned]]</f>
        <v>0.47779056386651325</v>
      </c>
      <c r="AC1058" s="54">
        <f>Table1[[#This Row],[Received by mail]]/Table1[[#This Row],[Ballots Returned]]</f>
        <v>0.52151898734177216</v>
      </c>
      <c r="AD1058" s="54">
        <f>Table1[[#This Row],[ Received by Email or Fax]]/Table1[[#This Row],[Ballots Returned]]</f>
        <v>6.9044879171461452E-4</v>
      </c>
    </row>
    <row r="1059" spans="1:30">
      <c r="A1059" t="s">
        <v>137</v>
      </c>
      <c r="B1059" s="19">
        <v>43872</v>
      </c>
      <c r="C1059" s="8" t="s">
        <v>99</v>
      </c>
      <c r="D1059" s="10">
        <v>2020</v>
      </c>
      <c r="E1059" s="8">
        <v>10948</v>
      </c>
      <c r="F1059" s="8">
        <v>988</v>
      </c>
      <c r="G1059" s="16">
        <v>11980</v>
      </c>
      <c r="H1059" s="8">
        <v>11039</v>
      </c>
      <c r="I1059" s="8">
        <v>4988</v>
      </c>
      <c r="J1059" s="16">
        <v>4932</v>
      </c>
      <c r="K1059" s="16">
        <v>0</v>
      </c>
      <c r="L1059" s="16">
        <v>0</v>
      </c>
      <c r="M1059" s="16">
        <v>56</v>
      </c>
      <c r="N1059" s="8">
        <v>22</v>
      </c>
      <c r="O1059" s="8">
        <v>17</v>
      </c>
      <c r="P1059" s="8">
        <v>17</v>
      </c>
      <c r="Q1059" s="45">
        <f t="shared" si="33"/>
        <v>3.4081796311146752E-3</v>
      </c>
      <c r="R1059" s="45">
        <f>Table1[[#This Row],[Ballots Rejected - Late Postmark]]/Table1[[#This Row],[Ballots Rejected]]</f>
        <v>0.30357142857142855</v>
      </c>
      <c r="S1059" s="16">
        <v>0</v>
      </c>
      <c r="T1059" s="16">
        <v>0</v>
      </c>
      <c r="U1059" s="16">
        <v>4973</v>
      </c>
      <c r="V1059" s="16">
        <v>4918</v>
      </c>
      <c r="W1059" s="16">
        <v>55</v>
      </c>
      <c r="X1059" s="16">
        <v>10918</v>
      </c>
      <c r="Y1059">
        <v>3174</v>
      </c>
      <c r="Z1059">
        <v>1811</v>
      </c>
      <c r="AA1059" s="16">
        <v>3</v>
      </c>
      <c r="AB1059" s="54">
        <f>Table1[[#This Row],[ Received by dropbox]]/Table1[[#This Row],[Ballots Returned]]</f>
        <v>0.63632718524458698</v>
      </c>
      <c r="AC1059" s="54">
        <f>Table1[[#This Row],[Received by mail]]/Table1[[#This Row],[Ballots Returned]]</f>
        <v>0.36307137129109862</v>
      </c>
      <c r="AD1059" s="54">
        <f>Table1[[#This Row],[ Received by Email or Fax]]/Table1[[#This Row],[Ballots Returned]]</f>
        <v>6.0144346431435444E-4</v>
      </c>
    </row>
    <row r="1060" spans="1:30">
      <c r="A1060" t="s">
        <v>139</v>
      </c>
      <c r="B1060" s="19">
        <v>43872</v>
      </c>
      <c r="C1060" s="8" t="s">
        <v>99</v>
      </c>
      <c r="D1060" s="10">
        <v>2020</v>
      </c>
      <c r="E1060" s="8">
        <v>30220</v>
      </c>
      <c r="F1060" s="8">
        <v>3190</v>
      </c>
      <c r="G1060" s="16">
        <v>29050</v>
      </c>
      <c r="H1060" s="8">
        <v>30574</v>
      </c>
      <c r="I1060" s="8">
        <v>12007</v>
      </c>
      <c r="J1060" s="16">
        <v>11839</v>
      </c>
      <c r="K1060" s="16">
        <v>0</v>
      </c>
      <c r="L1060" s="16">
        <v>0</v>
      </c>
      <c r="M1060" s="16">
        <v>160</v>
      </c>
      <c r="N1060" s="8">
        <v>32</v>
      </c>
      <c r="O1060" s="8">
        <v>36</v>
      </c>
      <c r="P1060" s="8">
        <v>92</v>
      </c>
      <c r="Q1060" s="45">
        <f t="shared" si="33"/>
        <v>7.6621970517198297E-3</v>
      </c>
      <c r="R1060" s="45">
        <f>Table1[[#This Row],[Ballots Rejected - Late Postmark]]/Table1[[#This Row],[Ballots Rejected]]</f>
        <v>0.57499999999999996</v>
      </c>
      <c r="S1060" s="16">
        <v>0</v>
      </c>
      <c r="T1060" s="16">
        <v>0</v>
      </c>
      <c r="U1060" s="16">
        <v>11983</v>
      </c>
      <c r="V1060" s="16">
        <v>11815</v>
      </c>
      <c r="W1060" s="16">
        <v>160</v>
      </c>
      <c r="X1060" s="16">
        <v>30327</v>
      </c>
      <c r="Y1060">
        <v>3682</v>
      </c>
      <c r="Z1060">
        <v>8321</v>
      </c>
      <c r="AA1060" s="16">
        <v>4</v>
      </c>
      <c r="AB1060" s="54">
        <f>Table1[[#This Row],[ Received by dropbox]]/Table1[[#This Row],[Ballots Returned]]</f>
        <v>0.30665445156991755</v>
      </c>
      <c r="AC1060" s="54">
        <f>Table1[[#This Row],[Received by mail]]/Table1[[#This Row],[Ballots Returned]]</f>
        <v>0.69301240942783371</v>
      </c>
      <c r="AD1060" s="54">
        <f>Table1[[#This Row],[ Received by Email or Fax]]/Table1[[#This Row],[Ballots Returned]]</f>
        <v>3.3313900224868825E-4</v>
      </c>
    </row>
    <row r="1061" spans="1:30">
      <c r="A1061" t="s">
        <v>141</v>
      </c>
      <c r="B1061" s="19">
        <v>43872</v>
      </c>
      <c r="C1061" s="8" t="s">
        <v>99</v>
      </c>
      <c r="D1061" s="10">
        <v>2020</v>
      </c>
      <c r="E1061" s="8">
        <v>5908</v>
      </c>
      <c r="F1061" s="8">
        <v>297</v>
      </c>
      <c r="G1061" s="16">
        <v>7631</v>
      </c>
      <c r="H1061" s="8">
        <v>5936</v>
      </c>
      <c r="I1061" s="8">
        <v>2895</v>
      </c>
      <c r="J1061" s="16">
        <v>2859</v>
      </c>
      <c r="K1061" s="16">
        <v>0</v>
      </c>
      <c r="L1061" s="16">
        <v>0</v>
      </c>
      <c r="M1061" s="16">
        <v>36</v>
      </c>
      <c r="N1061" s="8">
        <v>3</v>
      </c>
      <c r="O1061" s="8">
        <v>8</v>
      </c>
      <c r="P1061" s="8">
        <v>20</v>
      </c>
      <c r="Q1061" s="45">
        <f t="shared" si="33"/>
        <v>6.9084628670120895E-3</v>
      </c>
      <c r="R1061" s="45">
        <f>Table1[[#This Row],[Ballots Rejected - Late Postmark]]/Table1[[#This Row],[Ballots Rejected]]</f>
        <v>0.55555555555555558</v>
      </c>
      <c r="S1061" s="16">
        <v>0</v>
      </c>
      <c r="T1061" s="16">
        <v>5</v>
      </c>
      <c r="U1061" s="16">
        <v>2888</v>
      </c>
      <c r="V1061" s="16">
        <v>2853</v>
      </c>
      <c r="W1061" s="16">
        <v>35</v>
      </c>
      <c r="X1061" s="16">
        <v>5884</v>
      </c>
      <c r="Y1061">
        <v>539</v>
      </c>
      <c r="Z1061">
        <v>2354</v>
      </c>
      <c r="AA1061" s="16">
        <v>2</v>
      </c>
      <c r="AB1061" s="54">
        <f>Table1[[#This Row],[ Received by dropbox]]/Table1[[#This Row],[Ballots Returned]]</f>
        <v>0.18618307426597583</v>
      </c>
      <c r="AC1061" s="54">
        <f>Table1[[#This Row],[Received by mail]]/Table1[[#This Row],[Ballots Returned]]</f>
        <v>0.81312607944732296</v>
      </c>
      <c r="AD1061" s="54">
        <f>Table1[[#This Row],[ Received by Email or Fax]]/Table1[[#This Row],[Ballots Returned]]</f>
        <v>6.9084628670120895E-4</v>
      </c>
    </row>
    <row r="1062" spans="1:30">
      <c r="A1062" t="s">
        <v>143</v>
      </c>
      <c r="B1062" s="19">
        <v>43872</v>
      </c>
      <c r="C1062" s="8" t="s">
        <v>99</v>
      </c>
      <c r="D1062" s="10">
        <v>2020</v>
      </c>
      <c r="E1062" s="8">
        <v>35181</v>
      </c>
      <c r="F1062" s="8">
        <v>3523</v>
      </c>
      <c r="G1062" s="16">
        <v>33678</v>
      </c>
      <c r="H1062" s="8">
        <v>35752</v>
      </c>
      <c r="I1062" s="8">
        <v>15553</v>
      </c>
      <c r="J1062" s="16">
        <v>15429</v>
      </c>
      <c r="K1062" s="16">
        <v>2</v>
      </c>
      <c r="L1062" s="16">
        <v>0</v>
      </c>
      <c r="M1062" s="16">
        <v>122</v>
      </c>
      <c r="N1062" s="8">
        <v>17</v>
      </c>
      <c r="O1062" s="8">
        <v>30</v>
      </c>
      <c r="P1062" s="8">
        <v>71</v>
      </c>
      <c r="Q1062" s="45">
        <f t="shared" si="33"/>
        <v>4.565035684433871E-3</v>
      </c>
      <c r="R1062" s="45">
        <f>Table1[[#This Row],[Ballots Rejected - Late Postmark]]/Table1[[#This Row],[Ballots Rejected]]</f>
        <v>0.58196721311475408</v>
      </c>
      <c r="S1062" s="16">
        <v>0</v>
      </c>
      <c r="T1062" s="16">
        <v>4</v>
      </c>
      <c r="U1062" s="16">
        <v>15487</v>
      </c>
      <c r="V1062" s="16">
        <v>15365</v>
      </c>
      <c r="W1062" s="16">
        <v>120</v>
      </c>
      <c r="X1062" s="16">
        <v>35201</v>
      </c>
      <c r="Y1062">
        <v>6194</v>
      </c>
      <c r="Z1062">
        <v>9356</v>
      </c>
      <c r="AA1062" s="16">
        <v>3</v>
      </c>
      <c r="AB1062" s="54">
        <f>Table1[[#This Row],[ Received by dropbox]]/Table1[[#This Row],[Ballots Returned]]</f>
        <v>0.39825114125892108</v>
      </c>
      <c r="AC1062" s="54">
        <f>Table1[[#This Row],[Received by mail]]/Table1[[#This Row],[Ballots Returned]]</f>
        <v>0.60155596990934224</v>
      </c>
      <c r="AD1062" s="54">
        <f>Table1[[#This Row],[ Received by Email or Fax]]/Table1[[#This Row],[Ballots Returned]]</f>
        <v>1.9288883173664245E-4</v>
      </c>
    </row>
    <row r="1063" spans="1:30">
      <c r="A1063" t="s">
        <v>145</v>
      </c>
      <c r="B1063" s="19">
        <v>43872</v>
      </c>
      <c r="C1063" s="8" t="s">
        <v>99</v>
      </c>
      <c r="D1063" s="10">
        <v>2020</v>
      </c>
      <c r="E1063" s="8">
        <v>18592</v>
      </c>
      <c r="F1063" s="8">
        <v>1231</v>
      </c>
      <c r="G1063" s="16">
        <v>19381</v>
      </c>
      <c r="H1063" s="8">
        <v>18754</v>
      </c>
      <c r="I1063" s="8">
        <v>8191</v>
      </c>
      <c r="J1063" s="16">
        <v>8012</v>
      </c>
      <c r="K1063" s="16">
        <v>0</v>
      </c>
      <c r="L1063" s="16">
        <v>0</v>
      </c>
      <c r="M1063" s="16">
        <v>179</v>
      </c>
      <c r="N1063" s="8">
        <v>15</v>
      </c>
      <c r="O1063" s="8">
        <v>93</v>
      </c>
      <c r="P1063" s="8">
        <v>69</v>
      </c>
      <c r="Q1063" s="45">
        <f t="shared" si="33"/>
        <v>8.4238798681479671E-3</v>
      </c>
      <c r="R1063" s="45">
        <f>Table1[[#This Row],[Ballots Rejected - Late Postmark]]/Table1[[#This Row],[Ballots Rejected]]</f>
        <v>0.38547486033519551</v>
      </c>
      <c r="S1063" s="16">
        <v>0</v>
      </c>
      <c r="T1063" s="16">
        <v>2</v>
      </c>
      <c r="U1063" s="16">
        <v>8180</v>
      </c>
      <c r="V1063" s="16">
        <v>8001</v>
      </c>
      <c r="W1063" s="16">
        <v>179</v>
      </c>
      <c r="X1063" s="16">
        <v>18545</v>
      </c>
      <c r="Y1063">
        <v>1406</v>
      </c>
      <c r="Z1063">
        <v>6785</v>
      </c>
      <c r="AA1063" s="16">
        <v>0</v>
      </c>
      <c r="AB1063" s="54">
        <f>Table1[[#This Row],[ Received by dropbox]]/Table1[[#This Row],[Ballots Returned]]</f>
        <v>0.17165181296544987</v>
      </c>
      <c r="AC1063" s="54">
        <f>Table1[[#This Row],[Received by mail]]/Table1[[#This Row],[Ballots Returned]]</f>
        <v>0.82834818703455015</v>
      </c>
      <c r="AD1063" s="54">
        <f>Table1[[#This Row],[ Received by Email or Fax]]/Table1[[#This Row],[Ballots Returned]]</f>
        <v>0</v>
      </c>
    </row>
    <row r="1064" spans="1:30">
      <c r="A1064" t="s">
        <v>147</v>
      </c>
      <c r="B1064" s="19">
        <v>43872</v>
      </c>
      <c r="C1064" s="8" t="s">
        <v>99</v>
      </c>
      <c r="D1064" s="10">
        <v>2020</v>
      </c>
      <c r="E1064" s="8">
        <v>14215</v>
      </c>
      <c r="F1064" s="8">
        <v>1392</v>
      </c>
      <c r="G1064" s="16">
        <v>14843</v>
      </c>
      <c r="H1064" s="8">
        <v>14289</v>
      </c>
      <c r="I1064" s="8">
        <v>6634</v>
      </c>
      <c r="J1064" s="16">
        <v>6536</v>
      </c>
      <c r="K1064" s="16">
        <v>0</v>
      </c>
      <c r="L1064" s="16">
        <v>0</v>
      </c>
      <c r="M1064" s="16">
        <v>98</v>
      </c>
      <c r="N1064" s="8">
        <v>26</v>
      </c>
      <c r="O1064" s="8">
        <v>13</v>
      </c>
      <c r="P1064" s="8">
        <v>59</v>
      </c>
      <c r="Q1064" s="45">
        <f t="shared" si="33"/>
        <v>8.893578534820621E-3</v>
      </c>
      <c r="R1064" s="45">
        <f>Table1[[#This Row],[Ballots Rejected - Late Postmark]]/Table1[[#This Row],[Ballots Rejected]]</f>
        <v>0.60204081632653061</v>
      </c>
      <c r="S1064" s="16">
        <v>0</v>
      </c>
      <c r="T1064" s="16">
        <v>0</v>
      </c>
      <c r="U1064" s="16">
        <v>6616</v>
      </c>
      <c r="V1064" s="16">
        <v>6518</v>
      </c>
      <c r="W1064" s="16">
        <v>98</v>
      </c>
      <c r="X1064" s="16">
        <v>14132</v>
      </c>
      <c r="Y1064">
        <v>1384</v>
      </c>
      <c r="Z1064">
        <v>5248</v>
      </c>
      <c r="AA1064" s="16">
        <v>2</v>
      </c>
      <c r="AB1064" s="54">
        <f>Table1[[#This Row],[ Received by dropbox]]/Table1[[#This Row],[Ballots Returned]]</f>
        <v>0.20862224902019896</v>
      </c>
      <c r="AC1064" s="54">
        <f>Table1[[#This Row],[Received by mail]]/Table1[[#This Row],[Ballots Returned]]</f>
        <v>0.79107627374133249</v>
      </c>
      <c r="AD1064" s="54">
        <f>Table1[[#This Row],[ Received by Email or Fax]]/Table1[[#This Row],[Ballots Returned]]</f>
        <v>3.0147723846849563E-4</v>
      </c>
    </row>
    <row r="1065" spans="1:30">
      <c r="A1065" t="s">
        <v>149</v>
      </c>
      <c r="B1065" s="19">
        <v>43872</v>
      </c>
      <c r="C1065" s="8" t="s">
        <v>99</v>
      </c>
      <c r="D1065" s="10">
        <v>2020</v>
      </c>
      <c r="E1065" s="8">
        <v>8751</v>
      </c>
      <c r="F1065" s="8">
        <v>2094</v>
      </c>
      <c r="G1065" s="16">
        <v>8677</v>
      </c>
      <c r="H1065" s="8">
        <v>8827</v>
      </c>
      <c r="I1065" s="8">
        <v>4202</v>
      </c>
      <c r="J1065" s="16">
        <v>4147</v>
      </c>
      <c r="K1065" s="16">
        <v>1</v>
      </c>
      <c r="L1065" s="16">
        <v>0</v>
      </c>
      <c r="M1065" s="16">
        <v>54</v>
      </c>
      <c r="N1065" s="8">
        <v>9</v>
      </c>
      <c r="O1065" s="8">
        <v>5</v>
      </c>
      <c r="P1065" s="8">
        <v>40</v>
      </c>
      <c r="Q1065" s="45">
        <f t="shared" si="33"/>
        <v>9.5192765349833407E-3</v>
      </c>
      <c r="R1065" s="45">
        <f>Table1[[#This Row],[Ballots Rejected - Late Postmark]]/Table1[[#This Row],[Ballots Rejected]]</f>
        <v>0.7407407407407407</v>
      </c>
      <c r="S1065" s="16">
        <v>0</v>
      </c>
      <c r="T1065" s="16">
        <v>0</v>
      </c>
      <c r="U1065" s="16">
        <v>4188</v>
      </c>
      <c r="V1065" s="16">
        <v>4133</v>
      </c>
      <c r="W1065" s="16">
        <v>54</v>
      </c>
      <c r="X1065" s="16">
        <v>8743</v>
      </c>
      <c r="Y1065">
        <v>1237</v>
      </c>
      <c r="Z1065">
        <v>2961</v>
      </c>
      <c r="AA1065" s="16">
        <v>4</v>
      </c>
      <c r="AB1065" s="54">
        <f>Table1[[#This Row],[ Received by dropbox]]/Table1[[#This Row],[Ballots Returned]]</f>
        <v>0.29438362684435981</v>
      </c>
      <c r="AC1065" s="54">
        <f>Table1[[#This Row],[Received by mail]]/Table1[[#This Row],[Ballots Returned]]</f>
        <v>0.7046644455021418</v>
      </c>
      <c r="AD1065" s="54">
        <f>Table1[[#This Row],[ Received by Email or Fax]]/Table1[[#This Row],[Ballots Returned]]</f>
        <v>9.519276534983341E-4</v>
      </c>
    </row>
    <row r="1066" spans="1:30">
      <c r="A1066" t="s">
        <v>151</v>
      </c>
      <c r="B1066" s="19">
        <v>43872</v>
      </c>
      <c r="C1066" s="8" t="s">
        <v>99</v>
      </c>
      <c r="D1066" s="10">
        <v>2020</v>
      </c>
      <c r="E1066" s="8">
        <v>293182</v>
      </c>
      <c r="F1066" s="8">
        <v>35112</v>
      </c>
      <c r="G1066" s="16">
        <v>260090</v>
      </c>
      <c r="H1066" s="8">
        <v>297008</v>
      </c>
      <c r="I1066" s="8">
        <v>101837</v>
      </c>
      <c r="J1066" s="16">
        <v>100768</v>
      </c>
      <c r="K1066" s="16">
        <v>62</v>
      </c>
      <c r="L1066" s="16">
        <v>0</v>
      </c>
      <c r="M1066" s="16">
        <v>1007</v>
      </c>
      <c r="N1066" s="8">
        <v>117</v>
      </c>
      <c r="O1066" s="8">
        <v>339</v>
      </c>
      <c r="P1066" s="8">
        <v>502</v>
      </c>
      <c r="Q1066" s="45">
        <f t="shared" si="33"/>
        <v>4.9294460755913861E-3</v>
      </c>
      <c r="R1066" s="45">
        <f>Table1[[#This Row],[Ballots Rejected - Late Postmark]]/Table1[[#This Row],[Ballots Rejected]]</f>
        <v>0.49851042701092352</v>
      </c>
      <c r="S1066" s="16">
        <v>0</v>
      </c>
      <c r="T1066" s="16">
        <v>49</v>
      </c>
      <c r="U1066" s="16">
        <v>100504</v>
      </c>
      <c r="V1066" s="16">
        <v>99452</v>
      </c>
      <c r="W1066" s="16">
        <v>990</v>
      </c>
      <c r="X1066" s="16">
        <v>286028</v>
      </c>
      <c r="Y1066">
        <v>40977</v>
      </c>
      <c r="Z1066">
        <v>60788</v>
      </c>
      <c r="AA1066" s="16">
        <v>72</v>
      </c>
      <c r="AB1066" s="54">
        <f>Table1[[#This Row],[ Received by dropbox]]/Table1[[#This Row],[Ballots Returned]]</f>
        <v>0.40237831043726741</v>
      </c>
      <c r="AC1066" s="54">
        <f>Table1[[#This Row],[Received by mail]]/Table1[[#This Row],[Ballots Returned]]</f>
        <v>0.59691467737659198</v>
      </c>
      <c r="AD1066" s="54">
        <f>Table1[[#This Row],[ Received by Email or Fax]]/Table1[[#This Row],[Ballots Returned]]</f>
        <v>7.0701218614059721E-4</v>
      </c>
    </row>
    <row r="1067" spans="1:30">
      <c r="A1067" t="s">
        <v>153</v>
      </c>
      <c r="B1067" s="19">
        <v>43872</v>
      </c>
      <c r="C1067" s="8" t="s">
        <v>99</v>
      </c>
      <c r="D1067" s="10">
        <v>2020</v>
      </c>
      <c r="E1067" s="8">
        <v>13336</v>
      </c>
      <c r="F1067" s="8">
        <v>1040</v>
      </c>
      <c r="G1067" s="16">
        <v>14316</v>
      </c>
      <c r="H1067" s="8">
        <v>13546</v>
      </c>
      <c r="I1067" s="8">
        <v>6646</v>
      </c>
      <c r="J1067" s="16">
        <v>6556</v>
      </c>
      <c r="K1067" s="16">
        <v>0</v>
      </c>
      <c r="L1067" s="16">
        <v>0</v>
      </c>
      <c r="M1067" s="16">
        <v>90</v>
      </c>
      <c r="N1067" s="8">
        <v>22</v>
      </c>
      <c r="O1067" s="8">
        <v>23</v>
      </c>
      <c r="P1067" s="8">
        <v>44</v>
      </c>
      <c r="Q1067" s="45">
        <f t="shared" si="33"/>
        <v>6.6205236232320195E-3</v>
      </c>
      <c r="R1067" s="45">
        <f>Table1[[#This Row],[Ballots Rejected - Late Postmark]]/Table1[[#This Row],[Ballots Rejected]]</f>
        <v>0.48888888888888887</v>
      </c>
      <c r="S1067" s="16">
        <v>0</v>
      </c>
      <c r="T1067" s="16">
        <v>1</v>
      </c>
      <c r="U1067" s="16">
        <v>6630</v>
      </c>
      <c r="V1067" s="16">
        <v>6540</v>
      </c>
      <c r="W1067" s="16">
        <v>89</v>
      </c>
      <c r="X1067" s="16">
        <v>13271</v>
      </c>
      <c r="Y1067">
        <v>3113</v>
      </c>
      <c r="Z1067">
        <v>3514</v>
      </c>
      <c r="AA1067" s="16">
        <v>19</v>
      </c>
      <c r="AB1067" s="54">
        <f>Table1[[#This Row],[ Received by dropbox]]/Table1[[#This Row],[Ballots Returned]]</f>
        <v>0.46840204634366539</v>
      </c>
      <c r="AC1067" s="54">
        <f>Table1[[#This Row],[Received by mail]]/Table1[[#This Row],[Ballots Returned]]</f>
        <v>0.52873909118266627</v>
      </c>
      <c r="AD1067" s="54">
        <f>Table1[[#This Row],[ Received by Email or Fax]]/Table1[[#This Row],[Ballots Returned]]</f>
        <v>2.8588624736683721E-3</v>
      </c>
    </row>
    <row r="1068" spans="1:30">
      <c r="A1068" t="s">
        <v>155</v>
      </c>
      <c r="B1068" s="19">
        <v>43872</v>
      </c>
      <c r="C1068" s="8" t="s">
        <v>99</v>
      </c>
      <c r="D1068" s="10">
        <v>2020</v>
      </c>
      <c r="E1068" s="8">
        <v>46413</v>
      </c>
      <c r="F1068" s="8">
        <v>2359</v>
      </c>
      <c r="G1068" s="16">
        <v>46074</v>
      </c>
      <c r="H1068" s="8">
        <v>46843</v>
      </c>
      <c r="I1068" s="8">
        <v>21205</v>
      </c>
      <c r="J1068" s="16">
        <v>20913</v>
      </c>
      <c r="K1068" s="16">
        <v>0</v>
      </c>
      <c r="L1068" s="16">
        <v>0</v>
      </c>
      <c r="M1068" s="16">
        <v>292</v>
      </c>
      <c r="N1068" s="8">
        <v>102</v>
      </c>
      <c r="O1068" s="8">
        <v>102</v>
      </c>
      <c r="P1068" s="8">
        <v>88</v>
      </c>
      <c r="Q1068" s="45">
        <f t="shared" si="33"/>
        <v>4.1499646309832586E-3</v>
      </c>
      <c r="R1068" s="45">
        <f>Table1[[#This Row],[Ballots Rejected - Late Postmark]]/Table1[[#This Row],[Ballots Rejected]]</f>
        <v>0.30136986301369861</v>
      </c>
      <c r="S1068" s="16">
        <v>0</v>
      </c>
      <c r="T1068" s="16">
        <v>0</v>
      </c>
      <c r="U1068" s="16">
        <v>21080</v>
      </c>
      <c r="V1068" s="16">
        <v>20790</v>
      </c>
      <c r="W1068" s="16">
        <v>290</v>
      </c>
      <c r="X1068" s="16">
        <v>46054</v>
      </c>
      <c r="Y1068">
        <v>10808</v>
      </c>
      <c r="Z1068">
        <v>10387</v>
      </c>
      <c r="AA1068" s="16">
        <v>10</v>
      </c>
      <c r="AB1068" s="54">
        <f>Table1[[#This Row],[ Received by dropbox]]/Table1[[#This Row],[Ballots Returned]]</f>
        <v>0.50969111058712568</v>
      </c>
      <c r="AC1068" s="54">
        <f>Table1[[#This Row],[Received by mail]]/Table1[[#This Row],[Ballots Returned]]</f>
        <v>0.48983730252298985</v>
      </c>
      <c r="AD1068" s="54">
        <f>Table1[[#This Row],[ Received by Email or Fax]]/Table1[[#This Row],[Ballots Returned]]</f>
        <v>4.7158688988446123E-4</v>
      </c>
    </row>
    <row r="1069" spans="1:30">
      <c r="A1069" t="s">
        <v>157</v>
      </c>
      <c r="B1069" s="19">
        <v>43872</v>
      </c>
      <c r="C1069" s="8" t="s">
        <v>99</v>
      </c>
      <c r="D1069" s="10">
        <v>2020</v>
      </c>
      <c r="E1069" s="8">
        <v>7634</v>
      </c>
      <c r="F1069" s="8">
        <v>337</v>
      </c>
      <c r="G1069" s="16">
        <v>9317</v>
      </c>
      <c r="H1069" s="8">
        <v>7688</v>
      </c>
      <c r="I1069" s="8">
        <v>3192</v>
      </c>
      <c r="J1069" s="16">
        <v>3152</v>
      </c>
      <c r="K1069" s="16">
        <v>9</v>
      </c>
      <c r="L1069" s="16">
        <v>0</v>
      </c>
      <c r="M1069" s="16">
        <v>31</v>
      </c>
      <c r="N1069" s="8">
        <v>5</v>
      </c>
      <c r="O1069" s="8">
        <v>6</v>
      </c>
      <c r="P1069" s="8">
        <v>20</v>
      </c>
      <c r="Q1069" s="45">
        <f t="shared" si="33"/>
        <v>6.2656641604010022E-3</v>
      </c>
      <c r="R1069" s="45">
        <f>Table1[[#This Row],[Ballots Rejected - Late Postmark]]/Table1[[#This Row],[Ballots Rejected]]</f>
        <v>0.64516129032258063</v>
      </c>
      <c r="S1069" s="16">
        <v>0</v>
      </c>
      <c r="T1069" s="16">
        <v>0</v>
      </c>
      <c r="U1069" s="16">
        <v>3176</v>
      </c>
      <c r="V1069" s="16">
        <v>3136</v>
      </c>
      <c r="W1069" s="16">
        <v>31</v>
      </c>
      <c r="X1069" s="16">
        <v>7580</v>
      </c>
      <c r="Y1069">
        <v>1664</v>
      </c>
      <c r="Z1069">
        <v>1525</v>
      </c>
      <c r="AA1069" s="16">
        <v>3</v>
      </c>
      <c r="AB1069" s="54">
        <f>Table1[[#This Row],[ Received by dropbox]]/Table1[[#This Row],[Ballots Returned]]</f>
        <v>0.52130325814536338</v>
      </c>
      <c r="AC1069" s="54">
        <f>Table1[[#This Row],[Received by mail]]/Table1[[#This Row],[Ballots Returned]]</f>
        <v>0.47775689223057644</v>
      </c>
      <c r="AD1069" s="54">
        <f>Table1[[#This Row],[ Received by Email or Fax]]/Table1[[#This Row],[Ballots Returned]]</f>
        <v>9.3984962406015032E-4</v>
      </c>
    </row>
    <row r="1070" spans="1:30">
      <c r="A1070" t="s">
        <v>159</v>
      </c>
      <c r="B1070" s="19">
        <v>43872</v>
      </c>
      <c r="C1070" s="8" t="s">
        <v>99</v>
      </c>
      <c r="D1070" s="10">
        <v>2020</v>
      </c>
      <c r="E1070" s="8">
        <v>312384</v>
      </c>
      <c r="F1070" s="8">
        <v>28303</v>
      </c>
      <c r="G1070" s="16">
        <v>286101</v>
      </c>
      <c r="H1070" s="8">
        <v>318401</v>
      </c>
      <c r="I1070" s="8">
        <v>104885</v>
      </c>
      <c r="J1070" s="16">
        <v>103138</v>
      </c>
      <c r="K1070" s="16">
        <v>0</v>
      </c>
      <c r="L1070" s="16">
        <v>0</v>
      </c>
      <c r="M1070" s="16">
        <v>1747</v>
      </c>
      <c r="N1070" s="8">
        <v>246</v>
      </c>
      <c r="O1070" s="8">
        <v>493</v>
      </c>
      <c r="P1070" s="8">
        <v>956</v>
      </c>
      <c r="Q1070" s="45">
        <f t="shared" si="33"/>
        <v>9.1147447204080658E-3</v>
      </c>
      <c r="R1070" s="45">
        <f>Table1[[#This Row],[Ballots Rejected - Late Postmark]]/Table1[[#This Row],[Ballots Rejected]]</f>
        <v>0.54722381224957073</v>
      </c>
      <c r="S1070" s="16">
        <v>0</v>
      </c>
      <c r="T1070" s="16">
        <v>52</v>
      </c>
      <c r="U1070" s="16">
        <v>104529</v>
      </c>
      <c r="V1070" s="16">
        <v>102789</v>
      </c>
      <c r="W1070" s="16">
        <v>1740</v>
      </c>
      <c r="X1070" s="16">
        <v>314176</v>
      </c>
      <c r="Y1070">
        <v>39818</v>
      </c>
      <c r="Z1070">
        <v>65003</v>
      </c>
      <c r="AA1070" s="16">
        <v>64</v>
      </c>
      <c r="AB1070" s="54">
        <f>Table1[[#This Row],[ Received by dropbox]]/Table1[[#This Row],[Ballots Returned]]</f>
        <v>0.37963483815607568</v>
      </c>
      <c r="AC1070" s="54">
        <f>Table1[[#This Row],[Received by mail]]/Table1[[#This Row],[Ballots Returned]]</f>
        <v>0.61975496972875055</v>
      </c>
      <c r="AD1070" s="54">
        <f>Table1[[#This Row],[ Received by Email or Fax]]/Table1[[#This Row],[Ballots Returned]]</f>
        <v>6.1019211517376176E-4</v>
      </c>
    </row>
    <row r="1071" spans="1:30">
      <c r="A1071" t="s">
        <v>161</v>
      </c>
      <c r="B1071" s="19">
        <v>43872</v>
      </c>
      <c r="C1071" s="8" t="s">
        <v>99</v>
      </c>
      <c r="D1071" s="10">
        <v>2020</v>
      </c>
      <c r="E1071" s="8">
        <v>77990</v>
      </c>
      <c r="F1071" s="8">
        <v>6022</v>
      </c>
      <c r="G1071" s="16">
        <v>73988</v>
      </c>
      <c r="H1071" s="8">
        <v>78466</v>
      </c>
      <c r="I1071" s="8">
        <v>28135</v>
      </c>
      <c r="J1071" s="16">
        <v>27700</v>
      </c>
      <c r="K1071" s="16">
        <v>0</v>
      </c>
      <c r="L1071" s="16">
        <v>0</v>
      </c>
      <c r="M1071" s="16">
        <v>435</v>
      </c>
      <c r="N1071" s="8">
        <v>46</v>
      </c>
      <c r="O1071" s="8">
        <v>115</v>
      </c>
      <c r="P1071" s="8">
        <v>261</v>
      </c>
      <c r="Q1071" s="45">
        <f t="shared" si="33"/>
        <v>9.2767016172027716E-3</v>
      </c>
      <c r="R1071" s="45">
        <f>Table1[[#This Row],[Ballots Rejected - Late Postmark]]/Table1[[#This Row],[Ballots Rejected]]</f>
        <v>0.6</v>
      </c>
      <c r="S1071" s="16">
        <v>0</v>
      </c>
      <c r="T1071" s="16">
        <v>13</v>
      </c>
      <c r="U1071" s="16">
        <v>27950</v>
      </c>
      <c r="V1071" s="16">
        <v>27517</v>
      </c>
      <c r="W1071" s="16">
        <v>433</v>
      </c>
      <c r="X1071" s="16">
        <v>77476</v>
      </c>
      <c r="Y1071">
        <v>7006</v>
      </c>
      <c r="Z1071">
        <v>21121</v>
      </c>
      <c r="AA1071" s="16">
        <v>8</v>
      </c>
      <c r="AB1071" s="54">
        <f>Table1[[#This Row],[ Received by dropbox]]/Table1[[#This Row],[Ballots Returned]]</f>
        <v>0.24901368402345833</v>
      </c>
      <c r="AC1071" s="54">
        <f>Table1[[#This Row],[Received by mail]]/Table1[[#This Row],[Ballots Returned]]</f>
        <v>0.75070197263195304</v>
      </c>
      <c r="AD1071" s="54">
        <f>Table1[[#This Row],[ Received by Email or Fax]]/Table1[[#This Row],[Ballots Returned]]</f>
        <v>2.8434334458859073E-4</v>
      </c>
    </row>
    <row r="1072" spans="1:30">
      <c r="A1072" t="s">
        <v>163</v>
      </c>
      <c r="B1072" s="19">
        <v>43872</v>
      </c>
      <c r="C1072" s="8" t="s">
        <v>99</v>
      </c>
      <c r="D1072" s="10">
        <v>2020</v>
      </c>
      <c r="E1072" s="8">
        <v>8012</v>
      </c>
      <c r="F1072" s="8">
        <v>598</v>
      </c>
      <c r="G1072" s="16">
        <v>9434</v>
      </c>
      <c r="H1072" s="8">
        <v>8048</v>
      </c>
      <c r="I1072" s="8">
        <v>3722</v>
      </c>
      <c r="J1072" s="16">
        <v>3651</v>
      </c>
      <c r="K1072" s="16">
        <v>0</v>
      </c>
      <c r="L1072" s="16">
        <v>0</v>
      </c>
      <c r="M1072" s="16">
        <v>71</v>
      </c>
      <c r="N1072" s="8">
        <v>14</v>
      </c>
      <c r="O1072" s="8">
        <v>8</v>
      </c>
      <c r="P1072" s="8">
        <v>45</v>
      </c>
      <c r="Q1072" s="45">
        <f t="shared" si="33"/>
        <v>1.2090274046211715E-2</v>
      </c>
      <c r="R1072" s="45">
        <f>Table1[[#This Row],[Ballots Rejected - Late Postmark]]/Table1[[#This Row],[Ballots Rejected]]</f>
        <v>0.63380281690140849</v>
      </c>
      <c r="S1072" s="16">
        <v>0</v>
      </c>
      <c r="T1072" s="16">
        <v>4</v>
      </c>
      <c r="U1072" s="16">
        <v>3705</v>
      </c>
      <c r="V1072" s="16">
        <v>3634</v>
      </c>
      <c r="W1072" s="16">
        <v>71</v>
      </c>
      <c r="X1072" s="16">
        <v>7947</v>
      </c>
      <c r="Y1072">
        <v>85</v>
      </c>
      <c r="Z1072">
        <v>3637</v>
      </c>
      <c r="AA1072" s="16">
        <v>0</v>
      </c>
      <c r="AB1072" s="54">
        <f>Table1[[#This Row],[ Received by dropbox]]/Table1[[#This Row],[Ballots Returned]]</f>
        <v>2.2837184309511014E-2</v>
      </c>
      <c r="AC1072" s="54">
        <f>Table1[[#This Row],[Received by mail]]/Table1[[#This Row],[Ballots Returned]]</f>
        <v>0.97716281569048902</v>
      </c>
      <c r="AD1072" s="54">
        <f>Table1[[#This Row],[ Received by Email or Fax]]/Table1[[#This Row],[Ballots Returned]]</f>
        <v>0</v>
      </c>
    </row>
    <row r="1073" spans="1:30">
      <c r="A1073" t="s">
        <v>166</v>
      </c>
      <c r="B1073" s="19">
        <v>43872</v>
      </c>
      <c r="C1073" s="8" t="s">
        <v>99</v>
      </c>
      <c r="D1073" s="10">
        <v>2020</v>
      </c>
      <c r="E1073" s="8">
        <v>186840</v>
      </c>
      <c r="F1073" s="8">
        <v>17168</v>
      </c>
      <c r="G1073" s="16">
        <v>171692</v>
      </c>
      <c r="H1073" s="8">
        <v>189859</v>
      </c>
      <c r="I1073" s="8">
        <v>67980</v>
      </c>
      <c r="J1073" s="16">
        <v>67107</v>
      </c>
      <c r="K1073" s="16">
        <v>17</v>
      </c>
      <c r="L1073" s="16">
        <v>17</v>
      </c>
      <c r="M1073" s="16">
        <v>856</v>
      </c>
      <c r="N1073" s="8">
        <v>130</v>
      </c>
      <c r="O1073" s="8">
        <v>222</v>
      </c>
      <c r="P1073" s="8">
        <v>472</v>
      </c>
      <c r="Q1073" s="45">
        <f t="shared" si="33"/>
        <v>6.9432185937040305E-3</v>
      </c>
      <c r="R1073" s="45">
        <f>Table1[[#This Row],[Ballots Rejected - Late Postmark]]/Table1[[#This Row],[Ballots Rejected]]</f>
        <v>0.55140186915887845</v>
      </c>
      <c r="S1073" s="16">
        <v>0</v>
      </c>
      <c r="T1073" s="16">
        <v>32</v>
      </c>
      <c r="U1073" s="16">
        <v>66883</v>
      </c>
      <c r="V1073" s="16">
        <v>66023</v>
      </c>
      <c r="W1073" s="16">
        <v>843</v>
      </c>
      <c r="X1073" s="16">
        <v>182614</v>
      </c>
      <c r="Y1073">
        <v>33909</v>
      </c>
      <c r="Z1073">
        <v>34038</v>
      </c>
      <c r="AA1073" s="16">
        <v>33</v>
      </c>
      <c r="AB1073" s="54">
        <f>Table1[[#This Row],[ Received by dropbox]]/Table1[[#This Row],[Ballots Returned]]</f>
        <v>0.49880847308031773</v>
      </c>
      <c r="AC1073" s="54">
        <f>Table1[[#This Row],[Received by mail]]/Table1[[#This Row],[Ballots Returned]]</f>
        <v>0.50070609002647837</v>
      </c>
      <c r="AD1073" s="54">
        <f>Table1[[#This Row],[ Received by Email or Fax]]/Table1[[#This Row],[Ballots Returned]]</f>
        <v>4.8543689320388347E-4</v>
      </c>
    </row>
    <row r="1074" spans="1:30">
      <c r="A1074" t="s">
        <v>168</v>
      </c>
      <c r="B1074" s="19">
        <v>43872</v>
      </c>
      <c r="C1074" s="8" t="s">
        <v>99</v>
      </c>
      <c r="D1074" s="10">
        <v>2020</v>
      </c>
      <c r="E1074" s="8">
        <v>2544</v>
      </c>
      <c r="F1074" s="8">
        <v>320</v>
      </c>
      <c r="G1074" s="16">
        <v>4244</v>
      </c>
      <c r="H1074" s="8">
        <v>2583</v>
      </c>
      <c r="I1074" s="8">
        <v>1649</v>
      </c>
      <c r="J1074" s="16">
        <v>1619</v>
      </c>
      <c r="K1074" s="16">
        <v>0</v>
      </c>
      <c r="L1074" s="16">
        <v>0</v>
      </c>
      <c r="M1074" s="16">
        <v>30</v>
      </c>
      <c r="N1074" s="8">
        <v>1</v>
      </c>
      <c r="O1074" s="8">
        <v>18</v>
      </c>
      <c r="P1074" s="8">
        <v>9</v>
      </c>
      <c r="Q1074" s="45">
        <f t="shared" si="33"/>
        <v>5.4578532443905394E-3</v>
      </c>
      <c r="R1074" s="45">
        <f>Table1[[#This Row],[Ballots Rejected - Late Postmark]]/Table1[[#This Row],[Ballots Rejected]]</f>
        <v>0.3</v>
      </c>
      <c r="S1074" s="16">
        <v>0</v>
      </c>
      <c r="T1074" s="16">
        <v>2</v>
      </c>
      <c r="U1074" s="16">
        <v>1649</v>
      </c>
      <c r="V1074" s="16">
        <v>1619</v>
      </c>
      <c r="W1074" s="16">
        <v>30</v>
      </c>
      <c r="X1074" s="16">
        <v>2567</v>
      </c>
      <c r="Y1074">
        <v>422</v>
      </c>
      <c r="Z1074">
        <v>1227</v>
      </c>
      <c r="AA1074" s="16">
        <v>0</v>
      </c>
      <c r="AB1074" s="54">
        <f>Table1[[#This Row],[ Received by dropbox]]/Table1[[#This Row],[Ballots Returned]]</f>
        <v>0.25591267434808973</v>
      </c>
      <c r="AC1074" s="54">
        <f>Table1[[#This Row],[Received by mail]]/Table1[[#This Row],[Ballots Returned]]</f>
        <v>0.74408732565191027</v>
      </c>
      <c r="AD1074" s="54">
        <f>Table1[[#This Row],[ Received by Email or Fax]]/Table1[[#This Row],[Ballots Returned]]</f>
        <v>0</v>
      </c>
    </row>
    <row r="1075" spans="1:30">
      <c r="A1075" t="s">
        <v>170</v>
      </c>
      <c r="B1075" s="19">
        <v>43872</v>
      </c>
      <c r="C1075" s="8" t="s">
        <v>99</v>
      </c>
      <c r="D1075" s="10">
        <v>2020</v>
      </c>
      <c r="E1075" s="8">
        <v>35020</v>
      </c>
      <c r="F1075" s="8">
        <v>3720</v>
      </c>
      <c r="G1075" s="16">
        <v>33320</v>
      </c>
      <c r="H1075" s="8">
        <v>35287</v>
      </c>
      <c r="I1075" s="8">
        <v>14765</v>
      </c>
      <c r="J1075" s="16">
        <v>14595</v>
      </c>
      <c r="K1075" s="16">
        <v>0</v>
      </c>
      <c r="L1075" s="16">
        <v>0</v>
      </c>
      <c r="M1075" s="16">
        <v>170</v>
      </c>
      <c r="N1075" s="8">
        <v>73</v>
      </c>
      <c r="O1075" s="8">
        <v>11</v>
      </c>
      <c r="P1075" s="8">
        <v>86</v>
      </c>
      <c r="Q1075" s="45">
        <f t="shared" si="33"/>
        <v>5.8245851676261432E-3</v>
      </c>
      <c r="R1075" s="45">
        <f>Table1[[#This Row],[Ballots Rejected - Late Postmark]]/Table1[[#This Row],[Ballots Rejected]]</f>
        <v>0.50588235294117645</v>
      </c>
      <c r="S1075" s="16">
        <v>0</v>
      </c>
      <c r="T1075" s="16">
        <v>0</v>
      </c>
      <c r="U1075" s="16">
        <v>14716</v>
      </c>
      <c r="V1075" s="16">
        <v>14546</v>
      </c>
      <c r="W1075" s="16">
        <v>170</v>
      </c>
      <c r="X1075" s="16">
        <v>34940</v>
      </c>
      <c r="Y1075">
        <v>6357</v>
      </c>
      <c r="Z1075">
        <v>8399</v>
      </c>
      <c r="AA1075" s="16">
        <v>9</v>
      </c>
      <c r="AB1075" s="54">
        <f>Table1[[#This Row],[ Received by dropbox]]/Table1[[#This Row],[Ballots Returned]]</f>
        <v>0.43054520826278359</v>
      </c>
      <c r="AC1075" s="54">
        <f>Table1[[#This Row],[Received by mail]]/Table1[[#This Row],[Ballots Returned]]</f>
        <v>0.56884524212665089</v>
      </c>
      <c r="AD1075" s="54">
        <f>Table1[[#This Row],[ Received by Email or Fax]]/Table1[[#This Row],[Ballots Returned]]</f>
        <v>6.0954961056552655E-4</v>
      </c>
    </row>
    <row r="1076" spans="1:30">
      <c r="A1076" t="s">
        <v>172</v>
      </c>
      <c r="B1076" s="19">
        <v>43872</v>
      </c>
      <c r="C1076" s="8" t="s">
        <v>99</v>
      </c>
      <c r="D1076" s="10">
        <v>2020</v>
      </c>
      <c r="E1076" s="8">
        <v>146342</v>
      </c>
      <c r="F1076" s="8">
        <v>15023</v>
      </c>
      <c r="G1076" s="16">
        <v>133339</v>
      </c>
      <c r="H1076" s="8">
        <v>148106</v>
      </c>
      <c r="I1076" s="8">
        <v>55600</v>
      </c>
      <c r="J1076" s="16">
        <v>54939</v>
      </c>
      <c r="K1076" s="16">
        <v>0</v>
      </c>
      <c r="L1076" s="16">
        <v>0</v>
      </c>
      <c r="M1076" s="16">
        <v>661</v>
      </c>
      <c r="N1076" s="8">
        <v>193</v>
      </c>
      <c r="O1076" s="8">
        <v>175</v>
      </c>
      <c r="P1076" s="8">
        <v>284</v>
      </c>
      <c r="Q1076" s="45">
        <f t="shared" si="33"/>
        <v>5.1079136690647484E-3</v>
      </c>
      <c r="R1076" s="45">
        <f>Table1[[#This Row],[Ballots Rejected - Late Postmark]]/Table1[[#This Row],[Ballots Rejected]]</f>
        <v>0.42965204236006049</v>
      </c>
      <c r="S1076" s="16">
        <v>0</v>
      </c>
      <c r="T1076" s="16">
        <v>9</v>
      </c>
      <c r="U1076" s="16">
        <v>55396</v>
      </c>
      <c r="V1076" s="16">
        <v>54735</v>
      </c>
      <c r="W1076" s="16">
        <v>661</v>
      </c>
      <c r="X1076" s="16">
        <v>145614</v>
      </c>
      <c r="Y1076">
        <v>25178</v>
      </c>
      <c r="Z1076">
        <v>30317</v>
      </c>
      <c r="AA1076" s="16">
        <v>105</v>
      </c>
      <c r="AB1076" s="54">
        <f>Table1[[#This Row],[ Received by dropbox]]/Table1[[#This Row],[Ballots Returned]]</f>
        <v>0.45284172661870503</v>
      </c>
      <c r="AC1076" s="54">
        <f>Table1[[#This Row],[Received by mail]]/Table1[[#This Row],[Ballots Returned]]</f>
        <v>0.54526978417266192</v>
      </c>
      <c r="AD1076" s="54">
        <f>Table1[[#This Row],[ Received by Email or Fax]]/Table1[[#This Row],[Ballots Returned]]</f>
        <v>1.8884892086330936E-3</v>
      </c>
    </row>
    <row r="1077" spans="1:30">
      <c r="A1077" t="s">
        <v>174</v>
      </c>
      <c r="B1077" s="19">
        <v>43872</v>
      </c>
      <c r="C1077" s="8" t="s">
        <v>99</v>
      </c>
      <c r="D1077" s="10">
        <v>2020</v>
      </c>
      <c r="E1077" s="8">
        <v>22841</v>
      </c>
      <c r="F1077" s="8">
        <v>3389</v>
      </c>
      <c r="G1077" s="16">
        <v>21472</v>
      </c>
      <c r="H1077" s="8">
        <v>23149</v>
      </c>
      <c r="I1077" s="8">
        <v>8354</v>
      </c>
      <c r="J1077" s="16">
        <v>8206</v>
      </c>
      <c r="K1077" s="16">
        <v>0</v>
      </c>
      <c r="L1077" s="16">
        <v>0</v>
      </c>
      <c r="M1077" s="16">
        <v>148</v>
      </c>
      <c r="N1077" s="8">
        <v>12</v>
      </c>
      <c r="O1077" s="8">
        <v>36</v>
      </c>
      <c r="P1077" s="8">
        <v>90</v>
      </c>
      <c r="Q1077" s="45">
        <f t="shared" si="33"/>
        <v>1.0773282259995211E-2</v>
      </c>
      <c r="R1077" s="45">
        <f>Table1[[#This Row],[Ballots Rejected - Late Postmark]]/Table1[[#This Row],[Ballots Rejected]]</f>
        <v>0.60810810810810811</v>
      </c>
      <c r="S1077" s="16">
        <v>0</v>
      </c>
      <c r="T1077" s="16">
        <v>10</v>
      </c>
      <c r="U1077" s="16">
        <v>8327</v>
      </c>
      <c r="V1077" s="16">
        <v>8181</v>
      </c>
      <c r="W1077" s="16">
        <v>146</v>
      </c>
      <c r="X1077" s="16">
        <v>22833</v>
      </c>
      <c r="Y1077">
        <v>1789</v>
      </c>
      <c r="Z1077">
        <v>6565</v>
      </c>
      <c r="AA1077" s="16">
        <v>0</v>
      </c>
      <c r="AB1077" s="54">
        <f>Table1[[#This Row],[ Received by dropbox]]/Table1[[#This Row],[Ballots Returned]]</f>
        <v>0.21414891070146039</v>
      </c>
      <c r="AC1077" s="54">
        <f>Table1[[#This Row],[Received by mail]]/Table1[[#This Row],[Ballots Returned]]</f>
        <v>0.78585108929853964</v>
      </c>
      <c r="AD1077" s="54">
        <f>Table1[[#This Row],[ Received by Email or Fax]]/Table1[[#This Row],[Ballots Returned]]</f>
        <v>0</v>
      </c>
    </row>
    <row r="1078" spans="1:30">
      <c r="A1078" t="s">
        <v>176</v>
      </c>
      <c r="B1078" s="19">
        <v>43872</v>
      </c>
      <c r="C1078" s="8" t="s">
        <v>99</v>
      </c>
      <c r="D1078" s="10">
        <v>2020</v>
      </c>
      <c r="E1078" s="8">
        <v>63659</v>
      </c>
      <c r="F1078" s="8">
        <v>5353</v>
      </c>
      <c r="G1078" s="16">
        <v>60326</v>
      </c>
      <c r="H1078" s="8">
        <v>64505</v>
      </c>
      <c r="I1078" s="8">
        <v>20602</v>
      </c>
      <c r="J1078" s="16">
        <v>20365</v>
      </c>
      <c r="K1078" s="16">
        <v>3</v>
      </c>
      <c r="L1078" s="16">
        <v>3</v>
      </c>
      <c r="M1078" s="16">
        <v>234</v>
      </c>
      <c r="N1078" s="8">
        <v>62</v>
      </c>
      <c r="O1078" s="8">
        <v>28</v>
      </c>
      <c r="P1078" s="8">
        <v>133</v>
      </c>
      <c r="Q1078" s="45">
        <f t="shared" si="33"/>
        <v>6.4556839141830889E-3</v>
      </c>
      <c r="R1078" s="45">
        <f>Table1[[#This Row],[Ballots Rejected - Late Postmark]]/Table1[[#This Row],[Ballots Rejected]]</f>
        <v>0.56837606837606836</v>
      </c>
      <c r="S1078" s="16">
        <v>0</v>
      </c>
      <c r="T1078" s="16">
        <v>11</v>
      </c>
      <c r="U1078" s="8">
        <v>20546</v>
      </c>
      <c r="V1078" s="8">
        <v>20312</v>
      </c>
      <c r="W1078" s="8">
        <v>231</v>
      </c>
      <c r="X1078" s="8">
        <v>63824</v>
      </c>
      <c r="Y1078">
        <v>3580</v>
      </c>
      <c r="Z1078">
        <v>17010</v>
      </c>
      <c r="AA1078" s="16">
        <v>12</v>
      </c>
      <c r="AB1078" s="54">
        <f>Table1[[#This Row],[ Received by dropbox]]/Table1[[#This Row],[Ballots Returned]]</f>
        <v>0.17376953693816136</v>
      </c>
      <c r="AC1078" s="54">
        <f>Table1[[#This Row],[Received by mail]]/Table1[[#This Row],[Ballots Returned]]</f>
        <v>0.82564799534025823</v>
      </c>
      <c r="AD1078" s="54">
        <f>Table1[[#This Row],[ Received by Email or Fax]]/Table1[[#This Row],[Ballots Returned]]</f>
        <v>5.8246772158042912E-4</v>
      </c>
    </row>
    <row r="1079" spans="1:30">
      <c r="A1079" s="8" t="s">
        <v>178</v>
      </c>
      <c r="B1079" s="19">
        <v>43872</v>
      </c>
      <c r="C1079" s="8" t="s">
        <v>99</v>
      </c>
      <c r="D1079" s="10">
        <v>2020</v>
      </c>
      <c r="E1079" s="8">
        <v>2103539</v>
      </c>
      <c r="F1079" s="8">
        <v>207445</v>
      </c>
      <c r="G1079" s="8">
        <v>754808</v>
      </c>
      <c r="H1079" s="8">
        <v>2135980</v>
      </c>
      <c r="I1079" s="8">
        <v>765727</v>
      </c>
      <c r="J1079" s="8">
        <v>754810</v>
      </c>
      <c r="K1079" s="8">
        <v>101</v>
      </c>
      <c r="L1079" s="8">
        <v>26</v>
      </c>
      <c r="M1079" s="8">
        <v>10808</v>
      </c>
      <c r="N1079" s="8">
        <v>2191</v>
      </c>
      <c r="O1079" s="8">
        <v>2892</v>
      </c>
      <c r="P1079" s="8">
        <v>5452</v>
      </c>
      <c r="Q1079" s="45">
        <f t="shared" si="33"/>
        <v>7.1200310293355207E-3</v>
      </c>
      <c r="R1079" s="45">
        <f>Table1[[#This Row],[Ballots Rejected - Late Postmark]]/Table1[[#This Row],[Ballots Rejected]]</f>
        <v>0.50444115470022211</v>
      </c>
      <c r="S1079" s="8">
        <v>0</v>
      </c>
      <c r="T1079" s="8">
        <v>271</v>
      </c>
      <c r="U1079" s="8">
        <v>760871</v>
      </c>
      <c r="V1079" s="8">
        <v>750020</v>
      </c>
      <c r="W1079" s="8">
        <v>10741</v>
      </c>
      <c r="X1079" s="8">
        <v>2095416</v>
      </c>
      <c r="Y1079">
        <v>283331</v>
      </c>
      <c r="Z1079">
        <v>481747</v>
      </c>
      <c r="AA1079" s="21">
        <v>649</v>
      </c>
      <c r="AB1079" s="54">
        <f>Table1[[#This Row],[ Received by dropbox]]/Table1[[#This Row],[Ballots Returned]]</f>
        <v>0.37001568444106059</v>
      </c>
      <c r="AC1079" s="54">
        <f>Table1[[#This Row],[Received by mail]]/Table1[[#This Row],[Ballots Returned]]</f>
        <v>0.62913675500537403</v>
      </c>
      <c r="AD1079" s="54">
        <f>Table1[[#This Row],[ Received by Email or Fax]]/Table1[[#This Row],[Ballots Returned]]</f>
        <v>8.4756055356543516E-4</v>
      </c>
    </row>
    <row r="1080" spans="1:30">
      <c r="A1080" t="s">
        <v>98</v>
      </c>
      <c r="B1080" s="20">
        <v>43774</v>
      </c>
      <c r="C1080" s="8" t="s">
        <v>179</v>
      </c>
      <c r="D1080" s="10">
        <v>2019</v>
      </c>
      <c r="E1080" s="49">
        <v>7013</v>
      </c>
      <c r="F1080" s="49">
        <v>478</v>
      </c>
      <c r="G1080" s="8">
        <v>8554</v>
      </c>
      <c r="H1080" s="49">
        <v>7066</v>
      </c>
      <c r="I1080" s="49">
        <v>3080</v>
      </c>
      <c r="J1080" s="49">
        <v>3003</v>
      </c>
      <c r="K1080" s="49">
        <v>0</v>
      </c>
      <c r="L1080" s="49">
        <v>0</v>
      </c>
      <c r="M1080" s="49">
        <v>77</v>
      </c>
      <c r="N1080" s="49">
        <v>5</v>
      </c>
      <c r="O1080" s="49">
        <v>28</v>
      </c>
      <c r="P1080" s="49">
        <v>44</v>
      </c>
      <c r="Q1080" s="45">
        <f t="shared" si="33"/>
        <v>1.4285714285714285E-2</v>
      </c>
      <c r="R1080" s="45">
        <f>Table1[[#This Row],[Ballots Rejected - Late Postmark]]/Table1[[#This Row],[Ballots Rejected]]</f>
        <v>0.5714285714285714</v>
      </c>
      <c r="S1080" s="49">
        <v>0</v>
      </c>
      <c r="T1080" s="49">
        <v>0</v>
      </c>
      <c r="U1080" s="8">
        <v>3073</v>
      </c>
      <c r="V1080" s="8">
        <v>2996</v>
      </c>
      <c r="W1080" s="8">
        <v>77</v>
      </c>
      <c r="X1080" s="8">
        <v>7019</v>
      </c>
      <c r="Y1080">
        <v>1705</v>
      </c>
      <c r="Z1080">
        <v>1375</v>
      </c>
      <c r="AA1080" s="8">
        <v>0</v>
      </c>
      <c r="AB1080" s="54">
        <f>Table1[[#This Row],[ Received by dropbox]]/Table1[[#This Row],[Ballots Returned]]</f>
        <v>0.5535714285714286</v>
      </c>
      <c r="AC1080" s="54">
        <f>Table1[[#This Row],[Received by mail]]/Table1[[#This Row],[Ballots Returned]]</f>
        <v>0.44642857142857145</v>
      </c>
      <c r="AD1080" s="54">
        <f>Table1[[#This Row],[ Received by Email or Fax]]/Table1[[#This Row],[Ballots Returned]]</f>
        <v>0</v>
      </c>
    </row>
    <row r="1081" spans="1:30">
      <c r="A1081" t="s">
        <v>101</v>
      </c>
      <c r="B1081" s="20">
        <v>43774</v>
      </c>
      <c r="C1081" s="8" t="s">
        <v>179</v>
      </c>
      <c r="D1081" s="10">
        <v>2019</v>
      </c>
      <c r="E1081" s="48">
        <v>15125</v>
      </c>
      <c r="F1081" s="48">
        <v>2929</v>
      </c>
      <c r="G1081" s="8">
        <v>14215</v>
      </c>
      <c r="H1081" s="48">
        <v>15424</v>
      </c>
      <c r="I1081" s="48">
        <v>6545</v>
      </c>
      <c r="J1081" s="48">
        <v>6481</v>
      </c>
      <c r="K1081" s="48">
        <v>0</v>
      </c>
      <c r="L1081" s="48">
        <v>0</v>
      </c>
      <c r="M1081" s="48">
        <v>64</v>
      </c>
      <c r="N1081" s="48">
        <v>14</v>
      </c>
      <c r="O1081" s="48">
        <v>18</v>
      </c>
      <c r="P1081" s="48">
        <v>27</v>
      </c>
      <c r="Q1081" s="45">
        <f t="shared" si="33"/>
        <v>4.1252864782276551E-3</v>
      </c>
      <c r="R1081" s="45">
        <f>Table1[[#This Row],[Ballots Rejected - Late Postmark]]/Table1[[#This Row],[Ballots Rejected]]</f>
        <v>0.421875</v>
      </c>
      <c r="S1081" s="48">
        <v>0</v>
      </c>
      <c r="T1081" s="48">
        <v>5</v>
      </c>
      <c r="U1081" s="8">
        <v>6534</v>
      </c>
      <c r="V1081" s="8">
        <v>6470</v>
      </c>
      <c r="W1081" s="8">
        <v>64</v>
      </c>
      <c r="X1081" s="8">
        <v>15364</v>
      </c>
      <c r="Y1081">
        <v>3347</v>
      </c>
      <c r="Z1081">
        <v>3198</v>
      </c>
      <c r="AA1081" s="8">
        <v>0</v>
      </c>
      <c r="AB1081" s="54">
        <f>Table1[[#This Row],[ Received by dropbox]]/Table1[[#This Row],[Ballots Returned]]</f>
        <v>0.5113827349121467</v>
      </c>
      <c r="AC1081" s="54">
        <f>Table1[[#This Row],[Received by mail]]/Table1[[#This Row],[Ballots Returned]]</f>
        <v>0.4886172650878533</v>
      </c>
      <c r="AD1081" s="54">
        <f>Table1[[#This Row],[ Received by Email or Fax]]/Table1[[#This Row],[Ballots Returned]]</f>
        <v>0</v>
      </c>
    </row>
    <row r="1082" spans="1:30">
      <c r="A1082" t="s">
        <v>103</v>
      </c>
      <c r="B1082" s="20">
        <v>43774</v>
      </c>
      <c r="C1082" s="8" t="s">
        <v>179</v>
      </c>
      <c r="D1082" s="10">
        <v>2019</v>
      </c>
      <c r="E1082" s="48">
        <v>114846</v>
      </c>
      <c r="F1082" s="48">
        <v>9059</v>
      </c>
      <c r="G1082" s="8">
        <v>107806</v>
      </c>
      <c r="H1082" s="48">
        <v>116732</v>
      </c>
      <c r="I1082" s="48">
        <v>46510</v>
      </c>
      <c r="J1082" s="48">
        <v>45475</v>
      </c>
      <c r="K1082" s="48">
        <v>0</v>
      </c>
      <c r="L1082" s="48">
        <v>0</v>
      </c>
      <c r="M1082" s="48">
        <v>1035</v>
      </c>
      <c r="N1082" s="48">
        <v>110</v>
      </c>
      <c r="O1082" s="48">
        <v>151</v>
      </c>
      <c r="P1082" s="48">
        <v>721</v>
      </c>
      <c r="Q1082" s="45">
        <f t="shared" si="33"/>
        <v>1.5502042571490002E-2</v>
      </c>
      <c r="R1082" s="45">
        <f>Table1[[#This Row],[Ballots Rejected - Late Postmark]]/Table1[[#This Row],[Ballots Rejected]]</f>
        <v>0.69661835748792267</v>
      </c>
      <c r="S1082" s="48">
        <v>0</v>
      </c>
      <c r="T1082" s="48">
        <v>53</v>
      </c>
      <c r="U1082" s="8">
        <v>46388</v>
      </c>
      <c r="V1082" s="8">
        <v>45357</v>
      </c>
      <c r="W1082" s="8">
        <v>1031</v>
      </c>
      <c r="X1082" s="8">
        <v>115902</v>
      </c>
      <c r="Y1082">
        <v>25471</v>
      </c>
      <c r="Z1082">
        <v>21014</v>
      </c>
      <c r="AA1082" s="8">
        <v>25</v>
      </c>
      <c r="AB1082" s="54">
        <f>Table1[[#This Row],[ Received by dropbox]]/Table1[[#This Row],[Ballots Returned]]</f>
        <v>0.54764566759836597</v>
      </c>
      <c r="AC1082" s="54">
        <f>Table1[[#This Row],[Received by mail]]/Table1[[#This Row],[Ballots Returned]]</f>
        <v>0.45181681358847559</v>
      </c>
      <c r="AD1082" s="54">
        <f>Table1[[#This Row],[ Received by Email or Fax]]/Table1[[#This Row],[Ballots Returned]]</f>
        <v>5.3751881315846056E-4</v>
      </c>
    </row>
    <row r="1083" spans="1:30">
      <c r="A1083" t="s">
        <v>105</v>
      </c>
      <c r="B1083" s="20">
        <v>43774</v>
      </c>
      <c r="C1083" s="8" t="s">
        <v>179</v>
      </c>
      <c r="D1083" s="10">
        <v>2019</v>
      </c>
      <c r="E1083" s="48">
        <v>46065</v>
      </c>
      <c r="F1083" s="48">
        <v>3240</v>
      </c>
      <c r="G1083" s="8">
        <v>44844</v>
      </c>
      <c r="H1083" s="48">
        <v>46652</v>
      </c>
      <c r="I1083" s="48">
        <v>23028</v>
      </c>
      <c r="J1083" s="48">
        <v>22842</v>
      </c>
      <c r="K1083" s="48">
        <v>3</v>
      </c>
      <c r="L1083" s="48">
        <v>3</v>
      </c>
      <c r="M1083" s="48">
        <v>183</v>
      </c>
      <c r="N1083" s="48">
        <v>40</v>
      </c>
      <c r="O1083" s="48">
        <v>29</v>
      </c>
      <c r="P1083" s="48">
        <v>107</v>
      </c>
      <c r="Q1083" s="45">
        <f t="shared" si="33"/>
        <v>4.646517283307278E-3</v>
      </c>
      <c r="R1083" s="45">
        <f>Table1[[#This Row],[Ballots Rejected - Late Postmark]]/Table1[[#This Row],[Ballots Rejected]]</f>
        <v>0.58469945355191255</v>
      </c>
      <c r="S1083" s="48">
        <v>0</v>
      </c>
      <c r="T1083" s="48">
        <v>7</v>
      </c>
      <c r="U1083" s="8">
        <v>22981</v>
      </c>
      <c r="V1083" s="8">
        <v>22795</v>
      </c>
      <c r="W1083" s="8">
        <v>183</v>
      </c>
      <c r="X1083" s="8">
        <v>46273</v>
      </c>
      <c r="Y1083">
        <v>13374</v>
      </c>
      <c r="Z1083">
        <v>9642</v>
      </c>
      <c r="AA1083" s="8">
        <v>12</v>
      </c>
      <c r="AB1083" s="54">
        <f>Table1[[#This Row],[ Received by dropbox]]/Table1[[#This Row],[Ballots Returned]]</f>
        <v>0.58077123501823869</v>
      </c>
      <c r="AC1083" s="54">
        <f>Table1[[#This Row],[Received by mail]]/Table1[[#This Row],[Ballots Returned]]</f>
        <v>0.41870766023970818</v>
      </c>
      <c r="AD1083" s="54">
        <f>Table1[[#This Row],[ Received by Email or Fax]]/Table1[[#This Row],[Ballots Returned]]</f>
        <v>5.2110474205315264E-4</v>
      </c>
    </row>
    <row r="1084" spans="1:30">
      <c r="A1084" t="s">
        <v>107</v>
      </c>
      <c r="B1084" s="20">
        <v>43774</v>
      </c>
      <c r="C1084" s="8" t="s">
        <v>179</v>
      </c>
      <c r="D1084" s="10">
        <v>2019</v>
      </c>
      <c r="E1084" s="16">
        <v>53905</v>
      </c>
      <c r="F1084" s="16">
        <v>3802</v>
      </c>
      <c r="G1084" s="8">
        <v>52122</v>
      </c>
      <c r="H1084" s="16">
        <v>55238</v>
      </c>
      <c r="I1084" s="16">
        <v>28267</v>
      </c>
      <c r="J1084" s="16">
        <v>28126</v>
      </c>
      <c r="K1084" s="16">
        <v>2</v>
      </c>
      <c r="L1084" s="16">
        <v>2</v>
      </c>
      <c r="M1084" s="16">
        <v>139</v>
      </c>
      <c r="N1084" s="16">
        <v>48</v>
      </c>
      <c r="O1084" s="16">
        <v>31</v>
      </c>
      <c r="P1084" s="16">
        <v>59</v>
      </c>
      <c r="Q1084" s="45">
        <f t="shared" ref="Q1084:Q1115" si="34">P1084/I1084</f>
        <v>2.0872395372696076E-3</v>
      </c>
      <c r="R1084" s="45">
        <f>Table1[[#This Row],[Ballots Rejected - Late Postmark]]/Table1[[#This Row],[Ballots Rejected]]</f>
        <v>0.42446043165467628</v>
      </c>
      <c r="S1084" s="16">
        <v>0</v>
      </c>
      <c r="T1084" s="16">
        <v>1</v>
      </c>
      <c r="U1084" s="8">
        <v>28191</v>
      </c>
      <c r="V1084" s="8">
        <v>28050</v>
      </c>
      <c r="W1084" s="8">
        <v>139</v>
      </c>
      <c r="X1084" s="8">
        <v>54504</v>
      </c>
      <c r="Y1084">
        <v>19088</v>
      </c>
      <c r="Z1084">
        <v>9159</v>
      </c>
      <c r="AA1084" s="8">
        <v>20</v>
      </c>
      <c r="AB1084" s="54">
        <f>Table1[[#This Row],[ Received by dropbox]]/Table1[[#This Row],[Ballots Returned]]</f>
        <v>0.67527505571868252</v>
      </c>
      <c r="AC1084" s="54">
        <f>Table1[[#This Row],[Received by mail]]/Table1[[#This Row],[Ballots Returned]]</f>
        <v>0.32401740545512436</v>
      </c>
      <c r="AD1084" s="54">
        <f>Table1[[#This Row],[ Received by Email or Fax]]/Table1[[#This Row],[Ballots Returned]]</f>
        <v>7.0753882619308732E-4</v>
      </c>
    </row>
    <row r="1085" spans="1:30">
      <c r="A1085" t="s">
        <v>109</v>
      </c>
      <c r="B1085" s="20">
        <v>43774</v>
      </c>
      <c r="C1085" s="8" t="s">
        <v>179</v>
      </c>
      <c r="D1085" s="10">
        <v>2019</v>
      </c>
      <c r="E1085" s="16">
        <v>293472</v>
      </c>
      <c r="F1085" s="16">
        <v>28096</v>
      </c>
      <c r="G1085" s="8">
        <v>267395</v>
      </c>
      <c r="H1085" s="16">
        <v>296582</v>
      </c>
      <c r="I1085" s="16">
        <v>107699</v>
      </c>
      <c r="J1085" s="16">
        <v>106044</v>
      </c>
      <c r="K1085" s="16">
        <v>0</v>
      </c>
      <c r="L1085" s="16">
        <v>0</v>
      </c>
      <c r="M1085" s="16">
        <v>1655</v>
      </c>
      <c r="N1085" s="16">
        <v>191</v>
      </c>
      <c r="O1085" s="16">
        <v>594</v>
      </c>
      <c r="P1085" s="16">
        <v>847</v>
      </c>
      <c r="Q1085" s="45">
        <f t="shared" si="34"/>
        <v>7.864511276799227E-3</v>
      </c>
      <c r="R1085" s="45">
        <f>Table1[[#This Row],[Ballots Rejected - Late Postmark]]/Table1[[#This Row],[Ballots Rejected]]</f>
        <v>0.51178247734138971</v>
      </c>
      <c r="S1085" s="16">
        <v>0</v>
      </c>
      <c r="T1085" s="16">
        <v>23</v>
      </c>
      <c r="U1085" s="8">
        <v>107436</v>
      </c>
      <c r="V1085" s="8">
        <v>105790</v>
      </c>
      <c r="W1085" s="8">
        <v>1646</v>
      </c>
      <c r="X1085" s="8">
        <v>293906</v>
      </c>
      <c r="Y1085">
        <v>45324</v>
      </c>
      <c r="Z1085">
        <v>62292</v>
      </c>
      <c r="AA1085" s="8">
        <v>83</v>
      </c>
      <c r="AB1085" s="54">
        <f>Table1[[#This Row],[ Received by dropbox]]/Table1[[#This Row],[Ballots Returned]]</f>
        <v>0.42083956211292584</v>
      </c>
      <c r="AC1085" s="54">
        <f>Table1[[#This Row],[Received by mail]]/Table1[[#This Row],[Ballots Returned]]</f>
        <v>0.57838977149277149</v>
      </c>
      <c r="AD1085" s="54">
        <f>Table1[[#This Row],[ Received by Email or Fax]]/Table1[[#This Row],[Ballots Returned]]</f>
        <v>7.7066639430263973E-4</v>
      </c>
    </row>
    <row r="1086" spans="1:30">
      <c r="A1086" t="s">
        <v>111</v>
      </c>
      <c r="B1086" s="20">
        <v>43774</v>
      </c>
      <c r="C1086" s="8" t="s">
        <v>179</v>
      </c>
      <c r="D1086" s="10">
        <v>2019</v>
      </c>
      <c r="E1086" s="16">
        <v>2690</v>
      </c>
      <c r="F1086" s="16">
        <v>278</v>
      </c>
      <c r="G1086" s="8">
        <v>4431</v>
      </c>
      <c r="H1086" s="16">
        <v>2761</v>
      </c>
      <c r="I1086" s="16">
        <v>1620</v>
      </c>
      <c r="J1086" s="16">
        <v>1596</v>
      </c>
      <c r="K1086" s="16">
        <v>0</v>
      </c>
      <c r="L1086" s="16">
        <v>0</v>
      </c>
      <c r="M1086" s="16">
        <v>24</v>
      </c>
      <c r="N1086" s="16">
        <v>1</v>
      </c>
      <c r="O1086" s="16">
        <v>4</v>
      </c>
      <c r="P1086" s="16">
        <v>19</v>
      </c>
      <c r="Q1086" s="45">
        <f t="shared" si="34"/>
        <v>1.1728395061728396E-2</v>
      </c>
      <c r="R1086" s="45">
        <f>Table1[[#This Row],[Ballots Rejected - Late Postmark]]/Table1[[#This Row],[Ballots Rejected]]</f>
        <v>0.79166666666666663</v>
      </c>
      <c r="S1086" s="16">
        <v>0</v>
      </c>
      <c r="T1086" s="16">
        <v>0</v>
      </c>
      <c r="U1086" s="8">
        <v>1614</v>
      </c>
      <c r="V1086" s="8">
        <v>1591</v>
      </c>
      <c r="W1086" s="8">
        <v>23</v>
      </c>
      <c r="X1086" s="8">
        <v>2736</v>
      </c>
      <c r="Y1086">
        <v>811</v>
      </c>
      <c r="Z1086">
        <v>809</v>
      </c>
      <c r="AA1086" s="8">
        <v>0</v>
      </c>
      <c r="AB1086" s="54">
        <f>Table1[[#This Row],[ Received by dropbox]]/Table1[[#This Row],[Ballots Returned]]</f>
        <v>0.50061728395061733</v>
      </c>
      <c r="AC1086" s="54">
        <f>Table1[[#This Row],[Received by mail]]/Table1[[#This Row],[Ballots Returned]]</f>
        <v>0.49938271604938272</v>
      </c>
      <c r="AD1086" s="54">
        <f>Table1[[#This Row],[ Received by Email or Fax]]/Table1[[#This Row],[Ballots Returned]]</f>
        <v>0</v>
      </c>
    </row>
    <row r="1087" spans="1:30">
      <c r="A1087" t="s">
        <v>113</v>
      </c>
      <c r="B1087" s="20">
        <v>43774</v>
      </c>
      <c r="C1087" s="8" t="s">
        <v>179</v>
      </c>
      <c r="D1087" s="10">
        <v>2019</v>
      </c>
      <c r="E1087" s="16">
        <v>66452</v>
      </c>
      <c r="F1087" s="16">
        <v>6067</v>
      </c>
      <c r="G1087" s="8">
        <v>62404</v>
      </c>
      <c r="H1087" s="16">
        <v>67281</v>
      </c>
      <c r="I1087" s="16">
        <v>29896</v>
      </c>
      <c r="J1087" s="16">
        <v>29650</v>
      </c>
      <c r="K1087" s="16">
        <v>0</v>
      </c>
      <c r="L1087" s="16">
        <v>0</v>
      </c>
      <c r="M1087" s="16">
        <v>246</v>
      </c>
      <c r="N1087" s="16">
        <v>35</v>
      </c>
      <c r="O1087" s="16">
        <v>46</v>
      </c>
      <c r="P1087" s="16">
        <v>159</v>
      </c>
      <c r="Q1087" s="45">
        <f t="shared" si="34"/>
        <v>5.3184372491303184E-3</v>
      </c>
      <c r="R1087" s="45">
        <f>Table1[[#This Row],[Ballots Rejected - Late Postmark]]/Table1[[#This Row],[Ballots Rejected]]</f>
        <v>0.64634146341463417</v>
      </c>
      <c r="S1087" s="16">
        <v>0</v>
      </c>
      <c r="T1087" s="16">
        <v>6</v>
      </c>
      <c r="U1087" s="8">
        <v>29836</v>
      </c>
      <c r="V1087" s="8">
        <v>29592</v>
      </c>
      <c r="W1087" s="8">
        <v>244</v>
      </c>
      <c r="X1087" s="8">
        <v>66593</v>
      </c>
      <c r="Y1087">
        <v>19998</v>
      </c>
      <c r="Z1087">
        <v>9871</v>
      </c>
      <c r="AA1087" s="8">
        <v>27</v>
      </c>
      <c r="AB1087" s="54">
        <f>Table1[[#This Row],[ Received by dropbox]]/Table1[[#This Row],[Ballots Returned]]</f>
        <v>0.66891891891891897</v>
      </c>
      <c r="AC1087" s="54">
        <f>Table1[[#This Row],[Received by mail]]/Table1[[#This Row],[Ballots Returned]]</f>
        <v>0.33017795022745516</v>
      </c>
      <c r="AD1087" s="54">
        <f>Table1[[#This Row],[ Received by Email or Fax]]/Table1[[#This Row],[Ballots Returned]]</f>
        <v>9.0313085362590318E-4</v>
      </c>
    </row>
    <row r="1088" spans="1:30">
      <c r="A1088" t="s">
        <v>115</v>
      </c>
      <c r="B1088" s="20">
        <v>43774</v>
      </c>
      <c r="C1088" s="8" t="s">
        <v>179</v>
      </c>
      <c r="D1088" s="10">
        <v>2019</v>
      </c>
      <c r="E1088" s="16">
        <v>22715</v>
      </c>
      <c r="F1088" s="16">
        <v>1333</v>
      </c>
      <c r="G1088" s="8">
        <v>23401</v>
      </c>
      <c r="H1088" s="16">
        <v>23093</v>
      </c>
      <c r="I1088" s="16">
        <v>10718</v>
      </c>
      <c r="J1088" s="16">
        <v>10629</v>
      </c>
      <c r="K1088" s="16">
        <v>0</v>
      </c>
      <c r="L1088" s="16">
        <v>0</v>
      </c>
      <c r="M1088" s="16">
        <v>89</v>
      </c>
      <c r="N1088" s="16">
        <v>21</v>
      </c>
      <c r="O1088" s="16">
        <v>12</v>
      </c>
      <c r="P1088" s="16">
        <v>56</v>
      </c>
      <c r="Q1088" s="45">
        <f t="shared" si="34"/>
        <v>5.224855383467065E-3</v>
      </c>
      <c r="R1088" s="45">
        <f>Table1[[#This Row],[Ballots Rejected - Late Postmark]]/Table1[[#This Row],[Ballots Rejected]]</f>
        <v>0.6292134831460674</v>
      </c>
      <c r="S1088" s="16">
        <v>0</v>
      </c>
      <c r="T1088" s="16">
        <v>0</v>
      </c>
      <c r="U1088" s="8">
        <v>10706</v>
      </c>
      <c r="V1088" s="8">
        <v>10617</v>
      </c>
      <c r="W1088" s="8">
        <v>89</v>
      </c>
      <c r="X1088" s="8">
        <v>22947</v>
      </c>
      <c r="Y1088">
        <v>5281</v>
      </c>
      <c r="Z1088">
        <v>5435</v>
      </c>
      <c r="AA1088" s="8">
        <v>2</v>
      </c>
      <c r="AB1088" s="54">
        <f>Table1[[#This Row],[ Received by dropbox]]/Table1[[#This Row],[Ballots Returned]]</f>
        <v>0.4927225228587423</v>
      </c>
      <c r="AC1088" s="54">
        <f>Table1[[#This Row],[Received by mail]]/Table1[[#This Row],[Ballots Returned]]</f>
        <v>0.50709087516327678</v>
      </c>
      <c r="AD1088" s="54">
        <f>Table1[[#This Row],[ Received by Email or Fax]]/Table1[[#This Row],[Ballots Returned]]</f>
        <v>1.8660197798096661E-4</v>
      </c>
    </row>
    <row r="1089" spans="1:30">
      <c r="A1089" t="s">
        <v>117</v>
      </c>
      <c r="B1089" s="20">
        <v>43774</v>
      </c>
      <c r="C1089" s="8" t="s">
        <v>179</v>
      </c>
      <c r="D1089" s="10">
        <v>2019</v>
      </c>
      <c r="E1089" s="16">
        <v>4844</v>
      </c>
      <c r="F1089" s="16">
        <v>330</v>
      </c>
      <c r="G1089" s="8">
        <v>6533</v>
      </c>
      <c r="H1089" s="16">
        <v>4900</v>
      </c>
      <c r="I1089" s="16">
        <v>2569</v>
      </c>
      <c r="J1089" s="16">
        <v>2523</v>
      </c>
      <c r="K1089" s="16">
        <v>0</v>
      </c>
      <c r="L1089" s="16">
        <v>0</v>
      </c>
      <c r="M1089" s="16">
        <v>46</v>
      </c>
      <c r="N1089" s="16">
        <v>9</v>
      </c>
      <c r="O1089" s="16">
        <v>7</v>
      </c>
      <c r="P1089" s="16">
        <v>27</v>
      </c>
      <c r="Q1089" s="45">
        <f t="shared" si="34"/>
        <v>1.0509926041261192E-2</v>
      </c>
      <c r="R1089" s="45">
        <f>Table1[[#This Row],[Ballots Rejected - Late Postmark]]/Table1[[#This Row],[Ballots Rejected]]</f>
        <v>0.58695652173913049</v>
      </c>
      <c r="S1089" s="16">
        <v>0</v>
      </c>
      <c r="T1089" s="16">
        <v>3</v>
      </c>
      <c r="U1089" s="8">
        <v>2558</v>
      </c>
      <c r="V1089" s="8">
        <v>2512</v>
      </c>
      <c r="W1089" s="8">
        <v>46</v>
      </c>
      <c r="X1089" s="8">
        <v>4860</v>
      </c>
      <c r="Y1089">
        <v>493</v>
      </c>
      <c r="Z1089">
        <v>2076</v>
      </c>
      <c r="AA1089" s="8">
        <v>0</v>
      </c>
      <c r="AB1089" s="54">
        <f>Table1[[#This Row],[ Received by dropbox]]/Table1[[#This Row],[Ballots Returned]]</f>
        <v>0.19190346438302841</v>
      </c>
      <c r="AC1089" s="54">
        <f>Table1[[#This Row],[Received by mail]]/Table1[[#This Row],[Ballots Returned]]</f>
        <v>0.80809653561697159</v>
      </c>
      <c r="AD1089" s="54">
        <f>Table1[[#This Row],[ Received by Email or Fax]]/Table1[[#This Row],[Ballots Returned]]</f>
        <v>0</v>
      </c>
    </row>
    <row r="1090" spans="1:30">
      <c r="A1090" t="s">
        <v>119</v>
      </c>
      <c r="B1090" s="20">
        <v>43774</v>
      </c>
      <c r="C1090" s="8" t="s">
        <v>179</v>
      </c>
      <c r="D1090" s="10">
        <v>2019</v>
      </c>
      <c r="E1090" s="16">
        <v>37097</v>
      </c>
      <c r="F1090" s="16">
        <v>3617</v>
      </c>
      <c r="G1090" s="8">
        <v>35499</v>
      </c>
      <c r="H1090" s="16">
        <v>37437</v>
      </c>
      <c r="I1090" s="16">
        <v>12978</v>
      </c>
      <c r="J1090" s="16">
        <v>12671</v>
      </c>
      <c r="K1090" s="16">
        <v>0</v>
      </c>
      <c r="L1090" s="16">
        <v>0</v>
      </c>
      <c r="M1090" s="16">
        <v>307</v>
      </c>
      <c r="N1090" s="16">
        <v>23</v>
      </c>
      <c r="O1090" s="16">
        <v>45</v>
      </c>
      <c r="P1090" s="16">
        <v>229</v>
      </c>
      <c r="Q1090" s="45">
        <f t="shared" si="34"/>
        <v>1.7645245800585605E-2</v>
      </c>
      <c r="R1090" s="45">
        <f>Table1[[#This Row],[Ballots Rejected - Late Postmark]]/Table1[[#This Row],[Ballots Rejected]]</f>
        <v>0.74592833876221498</v>
      </c>
      <c r="S1090" s="16">
        <v>0</v>
      </c>
      <c r="T1090" s="16">
        <v>10</v>
      </c>
      <c r="U1090" s="8">
        <v>12945</v>
      </c>
      <c r="V1090" s="8">
        <v>12638</v>
      </c>
      <c r="W1090" s="8">
        <v>307</v>
      </c>
      <c r="X1090" s="8">
        <v>37116</v>
      </c>
      <c r="Y1090">
        <v>6626</v>
      </c>
      <c r="Z1090">
        <v>6349</v>
      </c>
      <c r="AA1090" s="8">
        <v>3</v>
      </c>
      <c r="AB1090" s="54">
        <f>Table1[[#This Row],[ Received by dropbox]]/Table1[[#This Row],[Ballots Returned]]</f>
        <v>0.51055632609030666</v>
      </c>
      <c r="AC1090" s="54">
        <f>Table1[[#This Row],[Received by mail]]/Table1[[#This Row],[Ballots Returned]]</f>
        <v>0.48921251348435812</v>
      </c>
      <c r="AD1090" s="54">
        <f>Table1[[#This Row],[ Received by Email or Fax]]/Table1[[#This Row],[Ballots Returned]]</f>
        <v>2.311604253351826E-4</v>
      </c>
    </row>
    <row r="1091" spans="1:30">
      <c r="A1091" t="s">
        <v>121</v>
      </c>
      <c r="B1091" s="20">
        <v>43774</v>
      </c>
      <c r="C1091" s="8" t="s">
        <v>179</v>
      </c>
      <c r="D1091" s="10">
        <v>2019</v>
      </c>
      <c r="E1091" s="16">
        <v>1691</v>
      </c>
      <c r="F1091" s="16">
        <v>216</v>
      </c>
      <c r="G1091" s="8">
        <v>3494</v>
      </c>
      <c r="H1091" s="16">
        <v>1697</v>
      </c>
      <c r="I1091" s="16">
        <v>1086</v>
      </c>
      <c r="J1091" s="16">
        <v>1083</v>
      </c>
      <c r="K1091" s="16">
        <v>0</v>
      </c>
      <c r="L1091" s="16">
        <v>0</v>
      </c>
      <c r="M1091" s="16">
        <v>3</v>
      </c>
      <c r="N1091" s="16">
        <v>1</v>
      </c>
      <c r="O1091" s="16">
        <v>0</v>
      </c>
      <c r="P1091" s="16">
        <v>2</v>
      </c>
      <c r="Q1091" s="45">
        <f t="shared" si="34"/>
        <v>1.841620626151013E-3</v>
      </c>
      <c r="R1091" s="45">
        <f>Table1[[#This Row],[Ballots Rejected - Late Postmark]]/Table1[[#This Row],[Ballots Rejected]]</f>
        <v>0.66666666666666663</v>
      </c>
      <c r="S1091" s="16">
        <v>0</v>
      </c>
      <c r="T1091" s="16">
        <v>0</v>
      </c>
      <c r="U1091" s="8">
        <v>1083</v>
      </c>
      <c r="V1091" s="8">
        <v>1080</v>
      </c>
      <c r="W1091" s="8">
        <v>3</v>
      </c>
      <c r="X1091" s="8">
        <v>1681</v>
      </c>
      <c r="Y1091">
        <v>711</v>
      </c>
      <c r="Z1091">
        <v>375</v>
      </c>
      <c r="AA1091" s="8">
        <v>0</v>
      </c>
      <c r="AB1091" s="54">
        <f>Table1[[#This Row],[ Received by dropbox]]/Table1[[#This Row],[Ballots Returned]]</f>
        <v>0.65469613259668513</v>
      </c>
      <c r="AC1091" s="54">
        <f>Table1[[#This Row],[Received by mail]]/Table1[[#This Row],[Ballots Returned]]</f>
        <v>0.34530386740331492</v>
      </c>
      <c r="AD1091" s="54">
        <f>Table1[[#This Row],[ Received by Email or Fax]]/Table1[[#This Row],[Ballots Returned]]</f>
        <v>0</v>
      </c>
    </row>
    <row r="1092" spans="1:30">
      <c r="A1092" t="s">
        <v>123</v>
      </c>
      <c r="B1092" s="20">
        <v>43774</v>
      </c>
      <c r="C1092" s="8" t="s">
        <v>179</v>
      </c>
      <c r="D1092" s="10">
        <v>2019</v>
      </c>
      <c r="E1092" s="16">
        <v>42363</v>
      </c>
      <c r="F1092" s="16">
        <v>0</v>
      </c>
      <c r="G1092" s="8">
        <v>44382</v>
      </c>
      <c r="H1092" s="16">
        <v>42981</v>
      </c>
      <c r="I1092" s="16">
        <v>17926</v>
      </c>
      <c r="J1092" s="16">
        <v>17615</v>
      </c>
      <c r="K1092" s="16">
        <v>0</v>
      </c>
      <c r="L1092" s="16">
        <v>0</v>
      </c>
      <c r="M1092" s="16">
        <v>315</v>
      </c>
      <c r="N1092" s="16">
        <v>45</v>
      </c>
      <c r="O1092" s="16">
        <v>71</v>
      </c>
      <c r="P1092" s="16">
        <v>199</v>
      </c>
      <c r="Q1092" s="45">
        <f t="shared" si="34"/>
        <v>1.1101193796719849E-2</v>
      </c>
      <c r="R1092" s="45">
        <f>Table1[[#This Row],[Ballots Rejected - Late Postmark]]/Table1[[#This Row],[Ballots Rejected]]</f>
        <v>0.63174603174603172</v>
      </c>
      <c r="S1092" s="16">
        <v>0</v>
      </c>
      <c r="T1092" s="16">
        <v>0</v>
      </c>
      <c r="U1092" s="8">
        <v>17888</v>
      </c>
      <c r="V1092" s="8">
        <v>17579</v>
      </c>
      <c r="W1092" s="8">
        <v>313</v>
      </c>
      <c r="X1092" s="8">
        <v>42677</v>
      </c>
      <c r="Y1092">
        <v>7306</v>
      </c>
      <c r="Z1092">
        <v>10468</v>
      </c>
      <c r="AA1092" s="8">
        <v>152</v>
      </c>
      <c r="AB1092" s="54">
        <f>Table1[[#This Row],[ Received by dropbox]]/Table1[[#This Row],[Ballots Returned]]</f>
        <v>0.40756443155193572</v>
      </c>
      <c r="AC1092" s="54">
        <f>Table1[[#This Row],[Received by mail]]/Table1[[#This Row],[Ballots Returned]]</f>
        <v>0.58395626464353456</v>
      </c>
      <c r="AD1092" s="54">
        <f>Table1[[#This Row],[ Received by Email or Fax]]/Table1[[#This Row],[Ballots Returned]]</f>
        <v>8.4793038045297333E-3</v>
      </c>
    </row>
    <row r="1093" spans="1:30">
      <c r="A1093" t="s">
        <v>125</v>
      </c>
      <c r="B1093" s="20">
        <v>43774</v>
      </c>
      <c r="C1093" s="8" t="s">
        <v>179</v>
      </c>
      <c r="D1093" s="10">
        <v>2019</v>
      </c>
      <c r="E1093" s="16">
        <v>44965</v>
      </c>
      <c r="F1093" s="16">
        <v>3944</v>
      </c>
      <c r="G1093" s="8">
        <v>43040</v>
      </c>
      <c r="H1093" s="16">
        <v>45882</v>
      </c>
      <c r="I1093" s="16">
        <v>21005</v>
      </c>
      <c r="J1093" s="16">
        <v>20721</v>
      </c>
      <c r="K1093" s="16">
        <v>13</v>
      </c>
      <c r="L1093" s="16">
        <v>0</v>
      </c>
      <c r="M1093" s="16">
        <v>271</v>
      </c>
      <c r="N1093" s="16">
        <v>43</v>
      </c>
      <c r="O1093" s="16">
        <v>70</v>
      </c>
      <c r="P1093" s="16">
        <v>123</v>
      </c>
      <c r="Q1093" s="45">
        <f t="shared" si="34"/>
        <v>5.8557486312782667E-3</v>
      </c>
      <c r="R1093" s="45">
        <f>Table1[[#This Row],[Ballots Rejected - Late Postmark]]/Table1[[#This Row],[Ballots Rejected]]</f>
        <v>0.45387453874538747</v>
      </c>
      <c r="S1093" s="16">
        <v>0</v>
      </c>
      <c r="T1093" s="16">
        <v>35</v>
      </c>
      <c r="U1093" s="8">
        <v>20989</v>
      </c>
      <c r="V1093" s="8">
        <v>20705</v>
      </c>
      <c r="W1093" s="8">
        <v>271</v>
      </c>
      <c r="X1093" s="8">
        <v>45738</v>
      </c>
      <c r="Y1093">
        <v>8663</v>
      </c>
      <c r="Z1093">
        <v>12341</v>
      </c>
      <c r="AA1093" s="8">
        <v>1</v>
      </c>
      <c r="AB1093" s="54">
        <f>Table1[[#This Row],[ Received by dropbox]]/Table1[[#This Row],[Ballots Returned]]</f>
        <v>0.4124256129492978</v>
      </c>
      <c r="AC1093" s="54">
        <f>Table1[[#This Row],[Received by mail]]/Table1[[#This Row],[Ballots Returned]]</f>
        <v>0.58752677933825281</v>
      </c>
      <c r="AD1093" s="54">
        <f>Table1[[#This Row],[ Received by Email or Fax]]/Table1[[#This Row],[Ballots Returned]]</f>
        <v>4.7607712449416804E-5</v>
      </c>
    </row>
    <row r="1094" spans="1:30">
      <c r="A1094" t="s">
        <v>127</v>
      </c>
      <c r="B1094" s="20">
        <v>43774</v>
      </c>
      <c r="C1094" s="8" t="s">
        <v>179</v>
      </c>
      <c r="D1094" s="10">
        <v>2019</v>
      </c>
      <c r="E1094" s="16">
        <v>58580</v>
      </c>
      <c r="F1094" s="16">
        <v>5045</v>
      </c>
      <c r="G1094" s="8">
        <v>55554</v>
      </c>
      <c r="H1094" s="16">
        <v>59777</v>
      </c>
      <c r="I1094" s="16">
        <v>30796</v>
      </c>
      <c r="J1094" s="16">
        <v>30471</v>
      </c>
      <c r="K1094" s="16">
        <v>93</v>
      </c>
      <c r="L1094" s="16">
        <v>0</v>
      </c>
      <c r="M1094" s="16">
        <v>232</v>
      </c>
      <c r="N1094" s="16">
        <v>27</v>
      </c>
      <c r="O1094" s="16">
        <v>77</v>
      </c>
      <c r="P1094" s="16">
        <v>96</v>
      </c>
      <c r="Q1094" s="45">
        <f t="shared" si="34"/>
        <v>3.1172879594752565E-3</v>
      </c>
      <c r="R1094" s="45">
        <f>Table1[[#This Row],[Ballots Rejected - Late Postmark]]/Table1[[#This Row],[Ballots Rejected]]</f>
        <v>0.41379310344827586</v>
      </c>
      <c r="S1094" s="16">
        <v>0</v>
      </c>
      <c r="T1094" s="16">
        <v>32</v>
      </c>
      <c r="U1094" s="8">
        <v>30321</v>
      </c>
      <c r="V1094" s="8">
        <v>29999</v>
      </c>
      <c r="W1094" s="8">
        <v>229</v>
      </c>
      <c r="X1094" s="8">
        <v>55393</v>
      </c>
      <c r="Y1094">
        <v>14733</v>
      </c>
      <c r="Z1094">
        <v>16012</v>
      </c>
      <c r="AA1094" s="8">
        <v>51</v>
      </c>
      <c r="AB1094" s="54">
        <f>Table1[[#This Row],[ Received by dropbox]]/Table1[[#This Row],[Ballots Returned]]</f>
        <v>0.47840628653071826</v>
      </c>
      <c r="AC1094" s="54">
        <f>Table1[[#This Row],[Received by mail]]/Table1[[#This Row],[Ballots Returned]]</f>
        <v>0.51993765424081051</v>
      </c>
      <c r="AD1094" s="54">
        <f>Table1[[#This Row],[ Received by Email or Fax]]/Table1[[#This Row],[Ballots Returned]]</f>
        <v>1.6560592284712301E-3</v>
      </c>
    </row>
    <row r="1095" spans="1:30">
      <c r="A1095" t="s">
        <v>129</v>
      </c>
      <c r="B1095" s="20">
        <v>43774</v>
      </c>
      <c r="C1095" s="8" t="s">
        <v>179</v>
      </c>
      <c r="D1095" s="10">
        <v>2019</v>
      </c>
      <c r="E1095" s="16">
        <v>25883</v>
      </c>
      <c r="F1095" s="16">
        <v>2553</v>
      </c>
      <c r="G1095" s="8">
        <v>25349</v>
      </c>
      <c r="H1095" s="16">
        <v>26212</v>
      </c>
      <c r="I1095" s="16">
        <v>15320</v>
      </c>
      <c r="J1095" s="16">
        <v>15150</v>
      </c>
      <c r="K1095" s="16">
        <v>0</v>
      </c>
      <c r="L1095" s="16">
        <v>0</v>
      </c>
      <c r="M1095" s="16">
        <v>171</v>
      </c>
      <c r="N1095" s="16">
        <v>74</v>
      </c>
      <c r="O1095" s="16">
        <v>25</v>
      </c>
      <c r="P1095" s="16">
        <v>71</v>
      </c>
      <c r="Q1095" s="45">
        <f t="shared" si="34"/>
        <v>4.6344647519582245E-3</v>
      </c>
      <c r="R1095" s="45">
        <f>Table1[[#This Row],[Ballots Rejected - Late Postmark]]/Table1[[#This Row],[Ballots Rejected]]</f>
        <v>0.41520467836257308</v>
      </c>
      <c r="S1095" s="16">
        <v>0</v>
      </c>
      <c r="T1095" s="16">
        <v>1</v>
      </c>
      <c r="U1095" s="8">
        <v>15292</v>
      </c>
      <c r="V1095" s="8">
        <v>15124</v>
      </c>
      <c r="W1095" s="8">
        <v>169</v>
      </c>
      <c r="X1095" s="8">
        <v>25822</v>
      </c>
      <c r="Y1095">
        <v>6317</v>
      </c>
      <c r="Z1095">
        <v>8991</v>
      </c>
      <c r="AA1095" s="8">
        <v>12</v>
      </c>
      <c r="AB1095" s="54">
        <f>Table1[[#This Row],[ Received by dropbox]]/Table1[[#This Row],[Ballots Returned]]</f>
        <v>0.41233681462140992</v>
      </c>
      <c r="AC1095" s="54">
        <f>Table1[[#This Row],[Received by mail]]/Table1[[#This Row],[Ballots Returned]]</f>
        <v>0.58687989556135767</v>
      </c>
      <c r="AD1095" s="54">
        <f>Table1[[#This Row],[ Received by Email or Fax]]/Table1[[#This Row],[Ballots Returned]]</f>
        <v>7.8328981723237601E-4</v>
      </c>
    </row>
    <row r="1096" spans="1:30">
      <c r="A1096" t="s">
        <v>131</v>
      </c>
      <c r="B1096" s="20">
        <v>43774</v>
      </c>
      <c r="C1096" s="8" t="s">
        <v>179</v>
      </c>
      <c r="D1096" s="10">
        <v>2019</v>
      </c>
      <c r="E1096" s="16">
        <v>1330308</v>
      </c>
      <c r="F1096" s="16">
        <v>104233</v>
      </c>
      <c r="G1096" s="8">
        <v>1228094</v>
      </c>
      <c r="H1096" s="16">
        <v>1380080</v>
      </c>
      <c r="I1096" s="16">
        <v>653599</v>
      </c>
      <c r="J1096" s="16">
        <v>645685</v>
      </c>
      <c r="K1096" s="16">
        <v>0</v>
      </c>
      <c r="L1096" s="16">
        <v>0</v>
      </c>
      <c r="M1096" s="16">
        <v>7914</v>
      </c>
      <c r="N1096" s="16">
        <v>653</v>
      </c>
      <c r="O1096" s="16">
        <v>2372</v>
      </c>
      <c r="P1096" s="16">
        <v>4790</v>
      </c>
      <c r="Q1096" s="45">
        <f t="shared" si="34"/>
        <v>7.328652583617784E-3</v>
      </c>
      <c r="R1096" s="45">
        <f>Table1[[#This Row],[Ballots Rejected - Late Postmark]]/Table1[[#This Row],[Ballots Rejected]]</f>
        <v>0.60525650745514281</v>
      </c>
      <c r="S1096" s="16">
        <v>0</v>
      </c>
      <c r="T1096" s="16">
        <v>99</v>
      </c>
      <c r="U1096" s="8">
        <v>649041</v>
      </c>
      <c r="V1096" s="8">
        <v>641226</v>
      </c>
      <c r="W1096" s="8">
        <v>7815</v>
      </c>
      <c r="X1096" s="8">
        <v>1356703</v>
      </c>
      <c r="Y1096">
        <v>304418</v>
      </c>
      <c r="Z1096">
        <v>347384</v>
      </c>
      <c r="AA1096" s="8">
        <v>1797</v>
      </c>
      <c r="AB1096" s="54">
        <f>Table1[[#This Row],[ Received by dropbox]]/Table1[[#This Row],[Ballots Returned]]</f>
        <v>0.46575652655527316</v>
      </c>
      <c r="AC1096" s="54">
        <f>Table1[[#This Row],[Received by mail]]/Table1[[#This Row],[Ballots Returned]]</f>
        <v>0.53149408123329445</v>
      </c>
      <c r="AD1096" s="54">
        <f>Table1[[#This Row],[ Received by Email or Fax]]/Table1[[#This Row],[Ballots Returned]]</f>
        <v>2.7493922114323922E-3</v>
      </c>
    </row>
    <row r="1097" spans="1:30">
      <c r="A1097" t="s">
        <v>133</v>
      </c>
      <c r="B1097" s="20">
        <v>43774</v>
      </c>
      <c r="C1097" s="8" t="s">
        <v>179</v>
      </c>
      <c r="D1097" s="10">
        <v>2019</v>
      </c>
      <c r="E1097" s="16">
        <v>174869</v>
      </c>
      <c r="F1097" s="16">
        <v>14597</v>
      </c>
      <c r="G1097" s="8">
        <v>162291</v>
      </c>
      <c r="H1097" s="16">
        <v>178037</v>
      </c>
      <c r="I1097" s="16">
        <v>77871</v>
      </c>
      <c r="J1097" s="16">
        <v>76699</v>
      </c>
      <c r="K1097" s="16">
        <v>0</v>
      </c>
      <c r="L1097" s="16">
        <v>9</v>
      </c>
      <c r="M1097" s="16">
        <v>1172</v>
      </c>
      <c r="N1097" s="16">
        <v>113</v>
      </c>
      <c r="O1097" s="16">
        <v>366</v>
      </c>
      <c r="P1097" s="16">
        <v>609</v>
      </c>
      <c r="Q1097" s="45">
        <f t="shared" si="34"/>
        <v>7.8206264206187159E-3</v>
      </c>
      <c r="R1097" s="45">
        <f>Table1[[#This Row],[Ballots Rejected - Late Postmark]]/Table1[[#This Row],[Ballots Rejected]]</f>
        <v>0.5196245733788396</v>
      </c>
      <c r="S1097" s="16">
        <v>0</v>
      </c>
      <c r="T1097" s="16">
        <v>84</v>
      </c>
      <c r="U1097" s="8">
        <v>76816</v>
      </c>
      <c r="V1097" s="8">
        <v>75662</v>
      </c>
      <c r="W1097" s="8">
        <v>1154</v>
      </c>
      <c r="X1097" s="8">
        <v>168542</v>
      </c>
      <c r="Y1097">
        <v>39648</v>
      </c>
      <c r="Z1097">
        <v>37989</v>
      </c>
      <c r="AA1097" s="8">
        <v>234</v>
      </c>
      <c r="AB1097" s="54">
        <f>Table1[[#This Row],[ Received by dropbox]]/Table1[[#This Row],[Ballots Returned]]</f>
        <v>0.50914974765959087</v>
      </c>
      <c r="AC1097" s="54">
        <f>Table1[[#This Row],[Received by mail]]/Table1[[#This Row],[Ballots Returned]]</f>
        <v>0.48784528258273296</v>
      </c>
      <c r="AD1097" s="54">
        <f>Table1[[#This Row],[ Received by Email or Fax]]/Table1[[#This Row],[Ballots Returned]]</f>
        <v>3.0049697576761568E-3</v>
      </c>
    </row>
    <row r="1098" spans="1:30">
      <c r="A1098" t="s">
        <v>135</v>
      </c>
      <c r="B1098" s="20">
        <v>43774</v>
      </c>
      <c r="C1098" s="8" t="s">
        <v>179</v>
      </c>
      <c r="D1098" s="10">
        <v>2019</v>
      </c>
      <c r="E1098" s="16">
        <v>26778</v>
      </c>
      <c r="F1098" s="16">
        <v>2794</v>
      </c>
      <c r="G1098" s="8">
        <v>26003</v>
      </c>
      <c r="H1098" s="16">
        <v>27368</v>
      </c>
      <c r="I1098" s="16">
        <v>13897</v>
      </c>
      <c r="J1098" s="16">
        <v>13625</v>
      </c>
      <c r="K1098" s="16">
        <v>3</v>
      </c>
      <c r="L1098" s="16">
        <v>3</v>
      </c>
      <c r="M1098" s="16">
        <v>269</v>
      </c>
      <c r="N1098" s="16">
        <v>59</v>
      </c>
      <c r="O1098" s="16">
        <v>117</v>
      </c>
      <c r="P1098" s="16">
        <v>79</v>
      </c>
      <c r="Q1098" s="45">
        <f t="shared" si="34"/>
        <v>5.6846801467942722E-3</v>
      </c>
      <c r="R1098" s="45">
        <f>Table1[[#This Row],[Ballots Rejected - Late Postmark]]/Table1[[#This Row],[Ballots Rejected]]</f>
        <v>0.29368029739776952</v>
      </c>
      <c r="S1098" s="16">
        <v>0</v>
      </c>
      <c r="T1098" s="16">
        <v>14</v>
      </c>
      <c r="U1098" s="8">
        <v>13871</v>
      </c>
      <c r="V1098" s="8">
        <v>13599</v>
      </c>
      <c r="W1098" s="8">
        <v>269</v>
      </c>
      <c r="X1098" s="8">
        <v>27123</v>
      </c>
      <c r="Y1098">
        <v>8423</v>
      </c>
      <c r="Z1098">
        <v>5460</v>
      </c>
      <c r="AA1098" s="8">
        <v>14</v>
      </c>
      <c r="AB1098" s="54">
        <f>Table1[[#This Row],[ Received by dropbox]]/Table1[[#This Row],[Ballots Returned]]</f>
        <v>0.60610203641073612</v>
      </c>
      <c r="AC1098" s="54">
        <f>Table1[[#This Row],[Received by mail]]/Table1[[#This Row],[Ballots Returned]]</f>
        <v>0.39289055191768008</v>
      </c>
      <c r="AD1098" s="54">
        <f>Table1[[#This Row],[ Received by Email or Fax]]/Table1[[#This Row],[Ballots Returned]]</f>
        <v>1.007411671583795E-3</v>
      </c>
    </row>
    <row r="1099" spans="1:30">
      <c r="A1099" t="s">
        <v>137</v>
      </c>
      <c r="B1099" s="20">
        <v>43774</v>
      </c>
      <c r="C1099" s="8" t="s">
        <v>179</v>
      </c>
      <c r="D1099" s="10">
        <v>2019</v>
      </c>
      <c r="E1099" s="16">
        <v>14589</v>
      </c>
      <c r="F1099" s="16">
        <v>1109</v>
      </c>
      <c r="G1099" s="8">
        <v>15499</v>
      </c>
      <c r="H1099" s="16">
        <v>14859</v>
      </c>
      <c r="I1099" s="16">
        <v>6768</v>
      </c>
      <c r="J1099" s="16">
        <v>6687</v>
      </c>
      <c r="K1099" s="16">
        <v>0</v>
      </c>
      <c r="L1099" s="16">
        <v>0</v>
      </c>
      <c r="M1099" s="16">
        <v>81</v>
      </c>
      <c r="N1099" s="16">
        <v>14</v>
      </c>
      <c r="O1099" s="16">
        <v>15</v>
      </c>
      <c r="P1099" s="16">
        <v>44</v>
      </c>
      <c r="Q1099" s="45">
        <f t="shared" si="34"/>
        <v>6.5011820330969266E-3</v>
      </c>
      <c r="R1099" s="45">
        <f>Table1[[#This Row],[Ballots Rejected - Late Postmark]]/Table1[[#This Row],[Ballots Rejected]]</f>
        <v>0.54320987654320985</v>
      </c>
      <c r="S1099" s="16">
        <v>0</v>
      </c>
      <c r="T1099" s="16">
        <v>8</v>
      </c>
      <c r="U1099" s="8">
        <v>6754</v>
      </c>
      <c r="V1099" s="8">
        <v>6673</v>
      </c>
      <c r="W1099" s="8">
        <v>81</v>
      </c>
      <c r="X1099" s="8">
        <v>14707</v>
      </c>
      <c r="Y1099">
        <v>4948</v>
      </c>
      <c r="Z1099">
        <v>1816</v>
      </c>
      <c r="AA1099" s="8">
        <v>4</v>
      </c>
      <c r="AB1099" s="54">
        <f>Table1[[#This Row],[ Received by dropbox]]/Table1[[#This Row],[Ballots Returned]]</f>
        <v>0.73108747044917255</v>
      </c>
      <c r="AC1099" s="54">
        <f>Table1[[#This Row],[Received by mail]]/Table1[[#This Row],[Ballots Returned]]</f>
        <v>0.26832151300236406</v>
      </c>
      <c r="AD1099" s="54">
        <f>Table1[[#This Row],[ Received by Email or Fax]]/Table1[[#This Row],[Ballots Returned]]</f>
        <v>5.9101654846335696E-4</v>
      </c>
    </row>
    <row r="1100" spans="1:30">
      <c r="A1100" t="s">
        <v>139</v>
      </c>
      <c r="B1100" s="20">
        <v>43774</v>
      </c>
      <c r="C1100" s="8" t="s">
        <v>179</v>
      </c>
      <c r="D1100" s="10">
        <v>2019</v>
      </c>
      <c r="E1100" s="16">
        <v>49551</v>
      </c>
      <c r="F1100" s="16">
        <v>3523</v>
      </c>
      <c r="G1100" s="8">
        <v>48047</v>
      </c>
      <c r="H1100" s="16">
        <v>50214</v>
      </c>
      <c r="I1100" s="16">
        <v>23293</v>
      </c>
      <c r="J1100" s="16">
        <v>23008</v>
      </c>
      <c r="K1100" s="16">
        <v>2</v>
      </c>
      <c r="L1100" s="16">
        <v>2</v>
      </c>
      <c r="M1100" s="16">
        <v>283</v>
      </c>
      <c r="N1100" s="16">
        <v>34</v>
      </c>
      <c r="O1100" s="16">
        <v>118</v>
      </c>
      <c r="P1100" s="16">
        <v>130</v>
      </c>
      <c r="Q1100" s="45">
        <f t="shared" si="34"/>
        <v>5.5810758597003391E-3</v>
      </c>
      <c r="R1100" s="45">
        <f>Table1[[#This Row],[Ballots Rejected - Late Postmark]]/Table1[[#This Row],[Ballots Rejected]]</f>
        <v>0.45936395759717313</v>
      </c>
      <c r="S1100" s="16">
        <v>0</v>
      </c>
      <c r="T1100" s="16">
        <v>1</v>
      </c>
      <c r="U1100" s="8">
        <v>23255</v>
      </c>
      <c r="V1100" s="8">
        <v>22971</v>
      </c>
      <c r="W1100" s="8">
        <v>282</v>
      </c>
      <c r="X1100" s="8">
        <v>49859</v>
      </c>
      <c r="Y1100">
        <v>10059</v>
      </c>
      <c r="Z1100">
        <v>13227</v>
      </c>
      <c r="AA1100" s="8">
        <v>7</v>
      </c>
      <c r="AB1100" s="54">
        <f>Table1[[#This Row],[ Received by dropbox]]/Table1[[#This Row],[Ballots Returned]]</f>
        <v>0.43184647748250549</v>
      </c>
      <c r="AC1100" s="54">
        <f>Table1[[#This Row],[Received by mail]]/Table1[[#This Row],[Ballots Returned]]</f>
        <v>0.56785300304812603</v>
      </c>
      <c r="AD1100" s="54">
        <f>Table1[[#This Row],[ Received by Email or Fax]]/Table1[[#This Row],[Ballots Returned]]</f>
        <v>3.0051946936847981E-4</v>
      </c>
    </row>
    <row r="1101" spans="1:30">
      <c r="A1101" t="s">
        <v>141</v>
      </c>
      <c r="B1101" s="20">
        <v>43774</v>
      </c>
      <c r="C1101" s="8" t="s">
        <v>179</v>
      </c>
      <c r="D1101" s="10">
        <v>2019</v>
      </c>
      <c r="E1101" s="16">
        <v>7433</v>
      </c>
      <c r="F1101" s="16">
        <v>319</v>
      </c>
      <c r="G1101" s="8">
        <v>9133</v>
      </c>
      <c r="H1101" s="16">
        <v>7495</v>
      </c>
      <c r="I1101" s="16">
        <v>4277</v>
      </c>
      <c r="J1101" s="16">
        <v>4237</v>
      </c>
      <c r="K1101" s="16">
        <v>0</v>
      </c>
      <c r="L1101" s="16">
        <v>0</v>
      </c>
      <c r="M1101" s="16">
        <v>40</v>
      </c>
      <c r="N1101" s="16">
        <v>6</v>
      </c>
      <c r="O1101" s="16">
        <v>4</v>
      </c>
      <c r="P1101" s="16">
        <v>29</v>
      </c>
      <c r="Q1101" s="45">
        <f t="shared" si="34"/>
        <v>6.7804535889642269E-3</v>
      </c>
      <c r="R1101" s="45">
        <f>Table1[[#This Row],[Ballots Rejected - Late Postmark]]/Table1[[#This Row],[Ballots Rejected]]</f>
        <v>0.72499999999999998</v>
      </c>
      <c r="S1101" s="16">
        <v>0</v>
      </c>
      <c r="T1101" s="16">
        <v>1</v>
      </c>
      <c r="U1101" s="8">
        <v>4257</v>
      </c>
      <c r="V1101" s="8">
        <v>4217</v>
      </c>
      <c r="W1101" s="8">
        <v>40</v>
      </c>
      <c r="X1101" s="8">
        <v>7415</v>
      </c>
      <c r="Y1101">
        <v>936</v>
      </c>
      <c r="Z1101">
        <v>3340</v>
      </c>
      <c r="AA1101" s="8">
        <v>1</v>
      </c>
      <c r="AB1101" s="54">
        <f>Table1[[#This Row],[ Received by dropbox]]/Table1[[#This Row],[Ballots Returned]]</f>
        <v>0.21884498480243161</v>
      </c>
      <c r="AC1101" s="54">
        <f>Table1[[#This Row],[Received by mail]]/Table1[[#This Row],[Ballots Returned]]</f>
        <v>0.78092120645312135</v>
      </c>
      <c r="AD1101" s="54">
        <f>Table1[[#This Row],[ Received by Email or Fax]]/Table1[[#This Row],[Ballots Returned]]</f>
        <v>2.3380874444704232E-4</v>
      </c>
    </row>
    <row r="1102" spans="1:30">
      <c r="A1102" t="s">
        <v>143</v>
      </c>
      <c r="B1102" s="20">
        <v>43774</v>
      </c>
      <c r="C1102" s="8" t="s">
        <v>179</v>
      </c>
      <c r="D1102" s="10">
        <v>2019</v>
      </c>
      <c r="E1102" s="16">
        <v>40533</v>
      </c>
      <c r="F1102" s="16">
        <v>3653</v>
      </c>
      <c r="G1102" s="8">
        <v>38899</v>
      </c>
      <c r="H1102" s="16">
        <v>41356</v>
      </c>
      <c r="I1102" s="16">
        <v>19641</v>
      </c>
      <c r="J1102" s="16">
        <v>19503</v>
      </c>
      <c r="K1102" s="16">
        <v>3</v>
      </c>
      <c r="L1102" s="16">
        <v>3</v>
      </c>
      <c r="M1102" s="16">
        <v>135</v>
      </c>
      <c r="N1102" s="16">
        <v>29</v>
      </c>
      <c r="O1102" s="16">
        <v>20</v>
      </c>
      <c r="P1102" s="16">
        <v>83</v>
      </c>
      <c r="Q1102" s="45">
        <f t="shared" si="34"/>
        <v>4.2258540807494525E-3</v>
      </c>
      <c r="R1102" s="45">
        <f>Table1[[#This Row],[Ballots Rejected - Late Postmark]]/Table1[[#This Row],[Ballots Rejected]]</f>
        <v>0.61481481481481481</v>
      </c>
      <c r="S1102" s="16">
        <v>0</v>
      </c>
      <c r="T1102" s="16">
        <v>7</v>
      </c>
      <c r="U1102" s="8">
        <v>19584</v>
      </c>
      <c r="V1102" s="8">
        <v>19446</v>
      </c>
      <c r="W1102" s="8">
        <v>135</v>
      </c>
      <c r="X1102" s="8">
        <v>40771</v>
      </c>
      <c r="Y1102">
        <v>9464</v>
      </c>
      <c r="Z1102">
        <v>10161</v>
      </c>
      <c r="AA1102" s="8">
        <v>16</v>
      </c>
      <c r="AB1102" s="54">
        <f>Table1[[#This Row],[ Received by dropbox]]/Table1[[#This Row],[Ballots Returned]]</f>
        <v>0.48184919301461226</v>
      </c>
      <c r="AC1102" s="54">
        <f>Table1[[#This Row],[Received by mail]]/Table1[[#This Row],[Ballots Returned]]</f>
        <v>0.51733618451199026</v>
      </c>
      <c r="AD1102" s="54">
        <f>Table1[[#This Row],[ Received by Email or Fax]]/Table1[[#This Row],[Ballots Returned]]</f>
        <v>8.1462247339748482E-4</v>
      </c>
    </row>
    <row r="1103" spans="1:30">
      <c r="A1103" t="s">
        <v>145</v>
      </c>
      <c r="B1103" s="20">
        <v>43774</v>
      </c>
      <c r="C1103" s="8" t="s">
        <v>179</v>
      </c>
      <c r="D1103" s="10">
        <v>2019</v>
      </c>
      <c r="E1103" s="16">
        <v>23861</v>
      </c>
      <c r="F1103" s="16">
        <v>1278</v>
      </c>
      <c r="G1103" s="8">
        <v>24602</v>
      </c>
      <c r="H1103" s="16">
        <v>24150</v>
      </c>
      <c r="I1103" s="16">
        <v>11641</v>
      </c>
      <c r="J1103" s="16">
        <v>11345</v>
      </c>
      <c r="K1103" s="16">
        <v>0</v>
      </c>
      <c r="L1103" s="16">
        <v>0</v>
      </c>
      <c r="M1103" s="16">
        <v>299</v>
      </c>
      <c r="N1103" s="16">
        <v>25</v>
      </c>
      <c r="O1103" s="16">
        <v>176</v>
      </c>
      <c r="P1103" s="16">
        <v>86</v>
      </c>
      <c r="Q1103" s="45">
        <f t="shared" si="34"/>
        <v>7.3876814706640322E-3</v>
      </c>
      <c r="R1103" s="45">
        <f>Table1[[#This Row],[Ballots Rejected - Late Postmark]]/Table1[[#This Row],[Ballots Rejected]]</f>
        <v>0.28762541806020064</v>
      </c>
      <c r="S1103" s="16">
        <v>0</v>
      </c>
      <c r="T1103" s="16">
        <v>12</v>
      </c>
      <c r="U1103" s="8">
        <v>11621</v>
      </c>
      <c r="V1103" s="8">
        <v>11327</v>
      </c>
      <c r="W1103" s="8">
        <v>297</v>
      </c>
      <c r="X1103" s="8">
        <v>23906</v>
      </c>
      <c r="Y1103">
        <v>2992</v>
      </c>
      <c r="Z1103">
        <v>8644</v>
      </c>
      <c r="AA1103" s="8">
        <v>5</v>
      </c>
      <c r="AB1103" s="54">
        <f>Table1[[#This Row],[ Received by dropbox]]/Table1[[#This Row],[Ballots Returned]]</f>
        <v>0.25702259256077659</v>
      </c>
      <c r="AC1103" s="54">
        <f>Table1[[#This Row],[Received by mail]]/Table1[[#This Row],[Ballots Returned]]</f>
        <v>0.74254789107464991</v>
      </c>
      <c r="AD1103" s="54">
        <f>Table1[[#This Row],[ Received by Email or Fax]]/Table1[[#This Row],[Ballots Returned]]</f>
        <v>4.2951636457349022E-4</v>
      </c>
    </row>
    <row r="1104" spans="1:30">
      <c r="A1104" t="s">
        <v>147</v>
      </c>
      <c r="B1104" s="20">
        <v>43774</v>
      </c>
      <c r="C1104" s="8" t="s">
        <v>179</v>
      </c>
      <c r="D1104" s="10">
        <v>2019</v>
      </c>
      <c r="E1104" s="16">
        <v>15511</v>
      </c>
      <c r="F1104" s="16">
        <v>1042</v>
      </c>
      <c r="G1104" s="8">
        <v>16488</v>
      </c>
      <c r="H1104" s="16">
        <v>15805</v>
      </c>
      <c r="I1104" s="16">
        <v>7765</v>
      </c>
      <c r="J1104" s="16">
        <v>7666</v>
      </c>
      <c r="K1104" s="16">
        <v>0</v>
      </c>
      <c r="L1104" s="16">
        <v>2</v>
      </c>
      <c r="M1104" s="16">
        <v>99</v>
      </c>
      <c r="N1104" s="16">
        <v>40</v>
      </c>
      <c r="O1104" s="16">
        <v>17</v>
      </c>
      <c r="P1104" s="16">
        <v>42</v>
      </c>
      <c r="Q1104" s="45">
        <f t="shared" si="34"/>
        <v>5.40888602704443E-3</v>
      </c>
      <c r="R1104" s="45">
        <f>Table1[[#This Row],[Ballots Rejected - Late Postmark]]/Table1[[#This Row],[Ballots Rejected]]</f>
        <v>0.42424242424242425</v>
      </c>
      <c r="S1104" s="16">
        <v>0</v>
      </c>
      <c r="T1104" s="16">
        <v>0</v>
      </c>
      <c r="U1104" s="8">
        <v>7745</v>
      </c>
      <c r="V1104" s="8">
        <v>7646</v>
      </c>
      <c r="W1104" s="8">
        <v>99</v>
      </c>
      <c r="X1104" s="8">
        <v>15628</v>
      </c>
      <c r="Y1104">
        <v>3249</v>
      </c>
      <c r="Z1104">
        <v>4514</v>
      </c>
      <c r="AA1104" s="8">
        <v>2</v>
      </c>
      <c r="AB1104" s="54">
        <f>Table1[[#This Row],[ Received by dropbox]]/Table1[[#This Row],[Ballots Returned]]</f>
        <v>0.41841596909207984</v>
      </c>
      <c r="AC1104" s="54">
        <f>Table1[[#This Row],[Received by mail]]/Table1[[#This Row],[Ballots Returned]]</f>
        <v>0.58132646490663231</v>
      </c>
      <c r="AD1104" s="54">
        <f>Table1[[#This Row],[ Received by Email or Fax]]/Table1[[#This Row],[Ballots Returned]]</f>
        <v>2.5756600128783001E-4</v>
      </c>
    </row>
    <row r="1105" spans="1:30">
      <c r="A1105" t="s">
        <v>149</v>
      </c>
      <c r="B1105" s="20">
        <v>43774</v>
      </c>
      <c r="C1105" s="8" t="s">
        <v>179</v>
      </c>
      <c r="D1105" s="10">
        <v>2019</v>
      </c>
      <c r="E1105" s="16">
        <v>9345</v>
      </c>
      <c r="F1105" s="16">
        <v>1952</v>
      </c>
      <c r="G1105" s="8">
        <v>9412</v>
      </c>
      <c r="H1105" s="16">
        <v>9431</v>
      </c>
      <c r="I1105" s="16">
        <v>4708</v>
      </c>
      <c r="J1105" s="16">
        <v>4649</v>
      </c>
      <c r="K1105" s="16">
        <v>2</v>
      </c>
      <c r="L1105" s="16">
        <v>2</v>
      </c>
      <c r="M1105" s="16">
        <v>57</v>
      </c>
      <c r="N1105" s="16">
        <v>10</v>
      </c>
      <c r="O1105" s="16">
        <v>1</v>
      </c>
      <c r="P1105" s="16">
        <v>46</v>
      </c>
      <c r="Q1105" s="45">
        <f t="shared" si="34"/>
        <v>9.7706032285471544E-3</v>
      </c>
      <c r="R1105" s="45">
        <f>Table1[[#This Row],[Ballots Rejected - Late Postmark]]/Table1[[#This Row],[Ballots Rejected]]</f>
        <v>0.80701754385964908</v>
      </c>
      <c r="S1105" s="16">
        <v>0</v>
      </c>
      <c r="T1105" s="16">
        <v>0</v>
      </c>
      <c r="U1105" s="8">
        <v>4683</v>
      </c>
      <c r="V1105" s="8">
        <v>4624</v>
      </c>
      <c r="W1105" s="8">
        <v>57</v>
      </c>
      <c r="X1105" s="8">
        <v>9347</v>
      </c>
      <c r="Y1105">
        <v>1498</v>
      </c>
      <c r="Z1105">
        <v>3209</v>
      </c>
      <c r="AA1105" s="8">
        <v>1</v>
      </c>
      <c r="AB1105" s="54">
        <f>Table1[[#This Row],[ Received by dropbox]]/Table1[[#This Row],[Ballots Returned]]</f>
        <v>0.31818181818181818</v>
      </c>
      <c r="AC1105" s="54">
        <f>Table1[[#This Row],[Received by mail]]/Table1[[#This Row],[Ballots Returned]]</f>
        <v>0.68160577740016992</v>
      </c>
      <c r="AD1105" s="54">
        <f>Table1[[#This Row],[ Received by Email or Fax]]/Table1[[#This Row],[Ballots Returned]]</f>
        <v>2.1240441801189465E-4</v>
      </c>
    </row>
    <row r="1106" spans="1:30">
      <c r="A1106" t="s">
        <v>151</v>
      </c>
      <c r="B1106" s="20">
        <v>43774</v>
      </c>
      <c r="C1106" s="8" t="s">
        <v>179</v>
      </c>
      <c r="D1106" s="10">
        <v>2019</v>
      </c>
      <c r="E1106" s="16">
        <v>519308</v>
      </c>
      <c r="F1106" s="16">
        <v>46608</v>
      </c>
      <c r="G1106" s="8">
        <v>474719</v>
      </c>
      <c r="H1106" s="16">
        <v>534570</v>
      </c>
      <c r="I1106" s="16">
        <v>209425</v>
      </c>
      <c r="J1106" s="16">
        <v>207241</v>
      </c>
      <c r="K1106" s="16">
        <v>0</v>
      </c>
      <c r="L1106" s="16">
        <v>0</v>
      </c>
      <c r="M1106" s="16">
        <v>2184</v>
      </c>
      <c r="N1106" s="16">
        <v>202</v>
      </c>
      <c r="O1106" s="16">
        <v>824</v>
      </c>
      <c r="P1106" s="16">
        <v>1073</v>
      </c>
      <c r="Q1106" s="45">
        <f t="shared" si="34"/>
        <v>5.1235525844574433E-3</v>
      </c>
      <c r="R1106" s="45">
        <f>Table1[[#This Row],[Ballots Rejected - Late Postmark]]/Table1[[#This Row],[Ballots Rejected]]</f>
        <v>0.49130036630036628</v>
      </c>
      <c r="S1106" s="16">
        <v>1</v>
      </c>
      <c r="T1106" s="16">
        <v>84</v>
      </c>
      <c r="U1106" s="8">
        <v>206678</v>
      </c>
      <c r="V1106" s="8">
        <v>204524</v>
      </c>
      <c r="W1106" s="8">
        <v>2154</v>
      </c>
      <c r="X1106" s="8">
        <v>514051</v>
      </c>
      <c r="Y1106">
        <v>101669</v>
      </c>
      <c r="Z1106">
        <v>107490</v>
      </c>
      <c r="AA1106" s="8">
        <v>266</v>
      </c>
      <c r="AB1106" s="54">
        <f>Table1[[#This Row],[ Received by dropbox]]/Table1[[#This Row],[Ballots Returned]]</f>
        <v>0.485467351080339</v>
      </c>
      <c r="AC1106" s="54">
        <f>Table1[[#This Row],[Received by mail]]/Table1[[#This Row],[Ballots Returned]]</f>
        <v>0.51326250447654287</v>
      </c>
      <c r="AD1106" s="54">
        <f>Table1[[#This Row],[ Received by Email or Fax]]/Table1[[#This Row],[Ballots Returned]]</f>
        <v>1.2701444431180613E-3</v>
      </c>
    </row>
    <row r="1107" spans="1:30">
      <c r="A1107" t="s">
        <v>153</v>
      </c>
      <c r="B1107" s="20">
        <v>43774</v>
      </c>
      <c r="C1107" s="8" t="s">
        <v>179</v>
      </c>
      <c r="D1107" s="10">
        <v>2019</v>
      </c>
      <c r="E1107" s="16">
        <v>13712</v>
      </c>
      <c r="F1107" s="16">
        <v>554</v>
      </c>
      <c r="G1107" s="8">
        <v>15177</v>
      </c>
      <c r="H1107" s="16">
        <v>13927</v>
      </c>
      <c r="I1107" s="16">
        <v>8038</v>
      </c>
      <c r="J1107" s="16">
        <v>7998</v>
      </c>
      <c r="K1107" s="16">
        <v>0</v>
      </c>
      <c r="L1107" s="16">
        <v>0</v>
      </c>
      <c r="M1107" s="16">
        <v>40</v>
      </c>
      <c r="N1107" s="16">
        <v>10</v>
      </c>
      <c r="O1107" s="16">
        <v>18</v>
      </c>
      <c r="P1107" s="16">
        <v>12</v>
      </c>
      <c r="Q1107" s="45">
        <f t="shared" si="34"/>
        <v>1.4929086837521771E-3</v>
      </c>
      <c r="R1107" s="45">
        <f>Table1[[#This Row],[Ballots Rejected - Late Postmark]]/Table1[[#This Row],[Ballots Rejected]]</f>
        <v>0.3</v>
      </c>
      <c r="S1107" s="16">
        <v>0</v>
      </c>
      <c r="T1107" s="16">
        <v>0</v>
      </c>
      <c r="U1107" s="8">
        <v>8011</v>
      </c>
      <c r="V1107" s="8">
        <v>7971</v>
      </c>
      <c r="W1107" s="8">
        <v>40</v>
      </c>
      <c r="X1107" s="8">
        <v>13661</v>
      </c>
      <c r="Y1107">
        <v>4482</v>
      </c>
      <c r="Z1107">
        <v>3531</v>
      </c>
      <c r="AA1107" s="8">
        <v>25</v>
      </c>
      <c r="AB1107" s="54">
        <f>Table1[[#This Row],[ Received by dropbox]]/Table1[[#This Row],[Ballots Returned]]</f>
        <v>0.55760139338143822</v>
      </c>
      <c r="AC1107" s="54">
        <f>Table1[[#This Row],[Received by mail]]/Table1[[#This Row],[Ballots Returned]]</f>
        <v>0.43928838019407812</v>
      </c>
      <c r="AD1107" s="54">
        <f>Table1[[#This Row],[ Received by Email or Fax]]/Table1[[#This Row],[Ballots Returned]]</f>
        <v>3.1102264244837023E-3</v>
      </c>
    </row>
    <row r="1108" spans="1:30">
      <c r="A1108" t="s">
        <v>155</v>
      </c>
      <c r="B1108" s="20">
        <v>43774</v>
      </c>
      <c r="C1108" s="8" t="s">
        <v>179</v>
      </c>
      <c r="D1108" s="10">
        <v>2019</v>
      </c>
      <c r="E1108" s="16">
        <v>78200</v>
      </c>
      <c r="F1108" s="16">
        <v>3529</v>
      </c>
      <c r="G1108" s="8">
        <v>76690</v>
      </c>
      <c r="H1108" s="16">
        <v>80572</v>
      </c>
      <c r="I1108" s="16">
        <v>39687</v>
      </c>
      <c r="J1108" s="16">
        <v>39159</v>
      </c>
      <c r="K1108" s="16">
        <v>0</v>
      </c>
      <c r="L1108" s="16">
        <v>0</v>
      </c>
      <c r="M1108" s="16">
        <v>535</v>
      </c>
      <c r="N1108" s="16">
        <v>198</v>
      </c>
      <c r="O1108" s="16">
        <v>161</v>
      </c>
      <c r="P1108" s="16">
        <v>172</v>
      </c>
      <c r="Q1108" s="45">
        <f t="shared" si="34"/>
        <v>4.3339128681936148E-3</v>
      </c>
      <c r="R1108" s="45">
        <f>Table1[[#This Row],[Ballots Rejected - Late Postmark]]/Table1[[#This Row],[Ballots Rejected]]</f>
        <v>0.32149532710280376</v>
      </c>
      <c r="S1108" s="16">
        <v>0</v>
      </c>
      <c r="T1108" s="16">
        <v>4</v>
      </c>
      <c r="U1108" s="8">
        <v>39564</v>
      </c>
      <c r="V1108" s="8">
        <v>39039</v>
      </c>
      <c r="W1108" s="8">
        <v>532</v>
      </c>
      <c r="X1108" s="8">
        <v>79465</v>
      </c>
      <c r="Y1108">
        <v>24440</v>
      </c>
      <c r="Z1108">
        <v>15218</v>
      </c>
      <c r="AA1108" s="8">
        <v>29</v>
      </c>
      <c r="AB1108" s="54">
        <f>Table1[[#This Row],[ Received by dropbox]]/Table1[[#This Row],[Ballots Returned]]</f>
        <v>0.61581878196890671</v>
      </c>
      <c r="AC1108" s="54">
        <f>Table1[[#This Row],[Received by mail]]/Table1[[#This Row],[Ballots Returned]]</f>
        <v>0.38345050016378157</v>
      </c>
      <c r="AD1108" s="54">
        <f>Table1[[#This Row],[ Received by Email or Fax]]/Table1[[#This Row],[Ballots Returned]]</f>
        <v>7.3071786731171418E-4</v>
      </c>
    </row>
    <row r="1109" spans="1:30">
      <c r="A1109" t="s">
        <v>157</v>
      </c>
      <c r="B1109" s="20">
        <v>43774</v>
      </c>
      <c r="C1109" s="8" t="s">
        <v>179</v>
      </c>
      <c r="D1109" s="10">
        <v>2019</v>
      </c>
      <c r="E1109" s="16">
        <v>8092</v>
      </c>
      <c r="F1109" s="16">
        <v>390</v>
      </c>
      <c r="G1109" s="8">
        <v>9721</v>
      </c>
      <c r="H1109" s="16">
        <v>8232</v>
      </c>
      <c r="I1109" s="16">
        <v>3745</v>
      </c>
      <c r="J1109" s="16">
        <v>3696</v>
      </c>
      <c r="K1109" s="16">
        <v>16</v>
      </c>
      <c r="L1109" s="16">
        <v>1</v>
      </c>
      <c r="M1109" s="16">
        <v>33</v>
      </c>
      <c r="N1109" s="16">
        <v>5</v>
      </c>
      <c r="O1109" s="16">
        <v>7</v>
      </c>
      <c r="P1109" s="16">
        <v>18</v>
      </c>
      <c r="Q1109" s="45">
        <f t="shared" si="34"/>
        <v>4.8064085447263021E-3</v>
      </c>
      <c r="R1109" s="45">
        <f>Table1[[#This Row],[Ballots Rejected - Late Postmark]]/Table1[[#This Row],[Ballots Rejected]]</f>
        <v>0.54545454545454541</v>
      </c>
      <c r="S1109" s="16">
        <v>0</v>
      </c>
      <c r="T1109" s="16">
        <v>3</v>
      </c>
      <c r="U1109" s="8">
        <v>3737</v>
      </c>
      <c r="V1109" s="8">
        <v>3688</v>
      </c>
      <c r="W1109" s="8">
        <v>33</v>
      </c>
      <c r="X1109" s="8">
        <v>8124</v>
      </c>
      <c r="Y1109">
        <v>2459</v>
      </c>
      <c r="Z1109">
        <v>1282</v>
      </c>
      <c r="AA1109" s="8">
        <v>4</v>
      </c>
      <c r="AB1109" s="54">
        <f>Table1[[#This Row],[ Received by dropbox]]/Table1[[#This Row],[Ballots Returned]]</f>
        <v>0.65660881174899866</v>
      </c>
      <c r="AC1109" s="54">
        <f>Table1[[#This Row],[Received by mail]]/Table1[[#This Row],[Ballots Returned]]</f>
        <v>0.34232309746328438</v>
      </c>
      <c r="AD1109" s="54">
        <f>Table1[[#This Row],[ Received by Email or Fax]]/Table1[[#This Row],[Ballots Returned]]</f>
        <v>1.068090787716956E-3</v>
      </c>
    </row>
    <row r="1110" spans="1:30">
      <c r="A1110" t="s">
        <v>159</v>
      </c>
      <c r="B1110" s="20">
        <v>43774</v>
      </c>
      <c r="C1110" s="8" t="s">
        <v>179</v>
      </c>
      <c r="D1110" s="10">
        <v>2019</v>
      </c>
      <c r="E1110" s="16">
        <v>475926</v>
      </c>
      <c r="F1110" s="16">
        <v>38032</v>
      </c>
      <c r="G1110" s="8">
        <v>439913</v>
      </c>
      <c r="H1110" s="16">
        <v>492608</v>
      </c>
      <c r="I1110" s="16">
        <v>207268</v>
      </c>
      <c r="J1110" s="16">
        <v>204160</v>
      </c>
      <c r="K1110" s="16">
        <v>0</v>
      </c>
      <c r="L1110" s="16">
        <v>0</v>
      </c>
      <c r="M1110" s="16">
        <v>3110</v>
      </c>
      <c r="N1110" s="16">
        <v>272</v>
      </c>
      <c r="O1110" s="16">
        <v>872</v>
      </c>
      <c r="P1110" s="16">
        <v>1788</v>
      </c>
      <c r="Q1110" s="45">
        <f t="shared" si="34"/>
        <v>8.6265125344964014E-3</v>
      </c>
      <c r="R1110" s="45">
        <f>Table1[[#This Row],[Ballots Rejected - Late Postmark]]/Table1[[#This Row],[Ballots Rejected]]</f>
        <v>0.57491961414790993</v>
      </c>
      <c r="S1110" s="16">
        <v>0</v>
      </c>
      <c r="T1110" s="16">
        <v>178</v>
      </c>
      <c r="U1110" s="8">
        <v>206544</v>
      </c>
      <c r="V1110" s="8">
        <v>203451</v>
      </c>
      <c r="W1110" s="8">
        <v>3095</v>
      </c>
      <c r="X1110" s="8">
        <v>486191</v>
      </c>
      <c r="Y1110">
        <v>107885</v>
      </c>
      <c r="Z1110">
        <v>99243</v>
      </c>
      <c r="AA1110" s="8">
        <v>140</v>
      </c>
      <c r="AB1110" s="54">
        <f>Table1[[#This Row],[ Received by dropbox]]/Table1[[#This Row],[Ballots Returned]]</f>
        <v>0.52050967829090844</v>
      </c>
      <c r="AC1110" s="54">
        <f>Table1[[#This Row],[Received by mail]]/Table1[[#This Row],[Ballots Returned]]</f>
        <v>0.47881486770750914</v>
      </c>
      <c r="AD1110" s="54">
        <f>Table1[[#This Row],[ Received by Email or Fax]]/Table1[[#This Row],[Ballots Returned]]</f>
        <v>6.754540015824922E-4</v>
      </c>
    </row>
    <row r="1111" spans="1:30">
      <c r="A1111" t="s">
        <v>161</v>
      </c>
      <c r="B1111" s="20">
        <v>43774</v>
      </c>
      <c r="C1111" s="8" t="s">
        <v>179</v>
      </c>
      <c r="D1111" s="10">
        <v>2019</v>
      </c>
      <c r="E1111" s="16">
        <v>330406</v>
      </c>
      <c r="F1111" s="16">
        <v>25180</v>
      </c>
      <c r="G1111" s="8">
        <v>307245</v>
      </c>
      <c r="H1111" s="16">
        <v>336982</v>
      </c>
      <c r="I1111" s="16">
        <v>158333</v>
      </c>
      <c r="J1111" s="16">
        <v>156851</v>
      </c>
      <c r="K1111" s="16">
        <v>0</v>
      </c>
      <c r="L1111" s="16">
        <v>0</v>
      </c>
      <c r="M1111" s="16">
        <v>1482</v>
      </c>
      <c r="N1111" s="16">
        <v>204</v>
      </c>
      <c r="O1111" s="16">
        <v>329</v>
      </c>
      <c r="P1111" s="16">
        <v>892</v>
      </c>
      <c r="Q1111" s="45">
        <f t="shared" si="34"/>
        <v>5.6336960709390971E-3</v>
      </c>
      <c r="R1111" s="45">
        <f>Table1[[#This Row],[Ballots Rejected - Late Postmark]]/Table1[[#This Row],[Ballots Rejected]]</f>
        <v>0.60188933873144401</v>
      </c>
      <c r="S1111" s="16">
        <v>0</v>
      </c>
      <c r="T1111" s="16">
        <v>57</v>
      </c>
      <c r="U1111" s="8">
        <v>157241</v>
      </c>
      <c r="V1111" s="8">
        <v>155777</v>
      </c>
      <c r="W1111" s="8">
        <v>1464</v>
      </c>
      <c r="X1111" s="8">
        <v>330923</v>
      </c>
      <c r="Y1111">
        <v>61827</v>
      </c>
      <c r="Z1111">
        <v>96445</v>
      </c>
      <c r="AA1111" s="8">
        <v>61</v>
      </c>
      <c r="AB1111" s="54">
        <f>Table1[[#This Row],[ Received by dropbox]]/Table1[[#This Row],[Ballots Returned]]</f>
        <v>0.39048713786765865</v>
      </c>
      <c r="AC1111" s="54">
        <f>Table1[[#This Row],[Received by mail]]/Table1[[#This Row],[Ballots Returned]]</f>
        <v>0.60912759816336459</v>
      </c>
      <c r="AD1111" s="54">
        <f>Table1[[#This Row],[ Received by Email or Fax]]/Table1[[#This Row],[Ballots Returned]]</f>
        <v>3.852639689767768E-4</v>
      </c>
    </row>
    <row r="1112" spans="1:30">
      <c r="A1112" t="s">
        <v>163</v>
      </c>
      <c r="B1112" s="20">
        <v>43774</v>
      </c>
      <c r="C1112" s="8" t="s">
        <v>179</v>
      </c>
      <c r="D1112" s="10">
        <v>2019</v>
      </c>
      <c r="E1112" s="16">
        <v>31954</v>
      </c>
      <c r="F1112" s="16">
        <v>1974</v>
      </c>
      <c r="G1112" s="8">
        <v>31999</v>
      </c>
      <c r="H1112" s="16">
        <v>32659</v>
      </c>
      <c r="I1112" s="16">
        <v>15532</v>
      </c>
      <c r="J1112" s="16">
        <v>15337</v>
      </c>
      <c r="K1112" s="16">
        <v>2</v>
      </c>
      <c r="L1112" s="16">
        <v>0</v>
      </c>
      <c r="M1112" s="16">
        <v>193</v>
      </c>
      <c r="N1112" s="16">
        <v>25</v>
      </c>
      <c r="O1112" s="16">
        <v>27</v>
      </c>
      <c r="P1112" s="16">
        <v>136</v>
      </c>
      <c r="Q1112" s="45">
        <f t="shared" si="34"/>
        <v>8.7561164048416181E-3</v>
      </c>
      <c r="R1112" s="45">
        <f>Table1[[#This Row],[Ballots Rejected - Late Postmark]]/Table1[[#This Row],[Ballots Rejected]]</f>
        <v>0.70466321243523311</v>
      </c>
      <c r="S1112" s="16">
        <v>0</v>
      </c>
      <c r="T1112" s="16">
        <v>5</v>
      </c>
      <c r="U1112" s="8">
        <v>15461</v>
      </c>
      <c r="V1112" s="8">
        <v>15267</v>
      </c>
      <c r="W1112" s="8">
        <v>192</v>
      </c>
      <c r="X1112" s="8">
        <v>32340</v>
      </c>
      <c r="Y1112">
        <v>3121</v>
      </c>
      <c r="Z1112">
        <v>12394</v>
      </c>
      <c r="AA1112" s="8">
        <v>17</v>
      </c>
      <c r="AB1112" s="54">
        <f>Table1[[#This Row],[ Received by dropbox]]/Table1[[#This Row],[Ballots Returned]]</f>
        <v>0.2009399948493433</v>
      </c>
      <c r="AC1112" s="54">
        <f>Table1[[#This Row],[Received by mail]]/Table1[[#This Row],[Ballots Returned]]</f>
        <v>0.79796549060005151</v>
      </c>
      <c r="AD1112" s="54">
        <f>Table1[[#This Row],[ Received by Email or Fax]]/Table1[[#This Row],[Ballots Returned]]</f>
        <v>1.0945145506052023E-3</v>
      </c>
    </row>
    <row r="1113" spans="1:30">
      <c r="A1113" t="s">
        <v>166</v>
      </c>
      <c r="B1113" s="20">
        <v>43774</v>
      </c>
      <c r="C1113" s="8" t="s">
        <v>179</v>
      </c>
      <c r="D1113" s="10">
        <v>2019</v>
      </c>
      <c r="E1113" s="16">
        <v>186573</v>
      </c>
      <c r="F1113" s="16">
        <v>15591</v>
      </c>
      <c r="G1113" s="8">
        <v>173001</v>
      </c>
      <c r="H1113" s="16">
        <v>191539</v>
      </c>
      <c r="I1113" s="16">
        <v>83635</v>
      </c>
      <c r="J1113" s="16">
        <v>82661</v>
      </c>
      <c r="K1113" s="16">
        <v>0</v>
      </c>
      <c r="L1113" s="16">
        <v>0</v>
      </c>
      <c r="M1113" s="16">
        <v>974</v>
      </c>
      <c r="N1113" s="16">
        <v>152</v>
      </c>
      <c r="O1113" s="16">
        <v>302</v>
      </c>
      <c r="P1113" s="16">
        <v>478</v>
      </c>
      <c r="Q1113" s="45">
        <f t="shared" si="34"/>
        <v>5.7153105757159085E-3</v>
      </c>
      <c r="R1113" s="45">
        <f>Table1[[#This Row],[Ballots Rejected - Late Postmark]]/Table1[[#This Row],[Ballots Rejected]]</f>
        <v>0.49075975359342916</v>
      </c>
      <c r="S1113" s="16">
        <v>0</v>
      </c>
      <c r="T1113" s="16">
        <v>42</v>
      </c>
      <c r="U1113" s="8">
        <v>82513</v>
      </c>
      <c r="V1113" s="8">
        <v>81555</v>
      </c>
      <c r="W1113" s="8">
        <v>958</v>
      </c>
      <c r="X1113" s="8">
        <v>183673</v>
      </c>
      <c r="Y1113">
        <v>51608</v>
      </c>
      <c r="Z1113">
        <v>31973</v>
      </c>
      <c r="AA1113" s="8">
        <v>54</v>
      </c>
      <c r="AB1113" s="54">
        <f>Table1[[#This Row],[ Received by dropbox]]/Table1[[#This Row],[Ballots Returned]]</f>
        <v>0.61706223471034849</v>
      </c>
      <c r="AC1113" s="54">
        <f>Table1[[#This Row],[Received by mail]]/Table1[[#This Row],[Ballots Returned]]</f>
        <v>0.38229210258862917</v>
      </c>
      <c r="AD1113" s="54">
        <f>Table1[[#This Row],[ Received by Email or Fax]]/Table1[[#This Row],[Ballots Returned]]</f>
        <v>6.4566270102229932E-4</v>
      </c>
    </row>
    <row r="1114" spans="1:30">
      <c r="A1114" t="s">
        <v>168</v>
      </c>
      <c r="B1114" s="20">
        <v>43774</v>
      </c>
      <c r="C1114" s="8" t="s">
        <v>179</v>
      </c>
      <c r="D1114" s="10">
        <v>2019</v>
      </c>
      <c r="E1114" s="16">
        <v>3228</v>
      </c>
      <c r="F1114" s="16">
        <v>310</v>
      </c>
      <c r="G1114" s="8">
        <v>4937</v>
      </c>
      <c r="H1114" s="16">
        <v>3329</v>
      </c>
      <c r="I1114" s="16">
        <v>1651</v>
      </c>
      <c r="J1114" s="16">
        <v>1636</v>
      </c>
      <c r="K1114" s="16">
        <v>0</v>
      </c>
      <c r="L1114" s="16">
        <v>0</v>
      </c>
      <c r="M1114" s="16">
        <v>15</v>
      </c>
      <c r="N1114" s="16">
        <v>1</v>
      </c>
      <c r="O1114" s="16">
        <v>3</v>
      </c>
      <c r="P1114" s="16">
        <v>11</v>
      </c>
      <c r="Q1114" s="45">
        <f t="shared" si="34"/>
        <v>6.6626287098728041E-3</v>
      </c>
      <c r="R1114" s="45">
        <f>Table1[[#This Row],[Ballots Rejected - Late Postmark]]/Table1[[#This Row],[Ballots Rejected]]</f>
        <v>0.73333333333333328</v>
      </c>
      <c r="S1114" s="16">
        <v>0</v>
      </c>
      <c r="T1114" s="16">
        <v>0</v>
      </c>
      <c r="U1114" s="8">
        <v>1648</v>
      </c>
      <c r="V1114" s="8">
        <v>1633</v>
      </c>
      <c r="W1114" s="8">
        <v>15</v>
      </c>
      <c r="X1114" s="8">
        <v>3304</v>
      </c>
      <c r="Y1114">
        <v>507</v>
      </c>
      <c r="Z1114">
        <v>1144</v>
      </c>
      <c r="AA1114" s="8">
        <v>0</v>
      </c>
      <c r="AB1114" s="54">
        <f>Table1[[#This Row],[ Received by dropbox]]/Table1[[#This Row],[Ballots Returned]]</f>
        <v>0.30708661417322836</v>
      </c>
      <c r="AC1114" s="54">
        <f>Table1[[#This Row],[Received by mail]]/Table1[[#This Row],[Ballots Returned]]</f>
        <v>0.69291338582677164</v>
      </c>
      <c r="AD1114" s="54">
        <f>Table1[[#This Row],[ Received by Email or Fax]]/Table1[[#This Row],[Ballots Returned]]</f>
        <v>0</v>
      </c>
    </row>
    <row r="1115" spans="1:30">
      <c r="A1115" t="s">
        <v>170</v>
      </c>
      <c r="B1115" s="20">
        <v>43774</v>
      </c>
      <c r="C1115" s="8" t="s">
        <v>179</v>
      </c>
      <c r="D1115" s="10">
        <v>2019</v>
      </c>
      <c r="E1115" s="16">
        <v>35320</v>
      </c>
      <c r="F1115" s="16">
        <v>3040</v>
      </c>
      <c r="G1115" s="8">
        <v>34299</v>
      </c>
      <c r="H1115" s="16">
        <v>37572</v>
      </c>
      <c r="I1115" s="16">
        <v>15701</v>
      </c>
      <c r="J1115" s="16">
        <v>15526</v>
      </c>
      <c r="K1115" s="16">
        <v>0</v>
      </c>
      <c r="L1115" s="16">
        <v>0</v>
      </c>
      <c r="M1115" s="16">
        <v>175</v>
      </c>
      <c r="N1115" s="16">
        <v>52</v>
      </c>
      <c r="O1115" s="16">
        <v>18</v>
      </c>
      <c r="P1115" s="16">
        <v>101</v>
      </c>
      <c r="Q1115" s="45">
        <f t="shared" si="34"/>
        <v>6.4327112922743773E-3</v>
      </c>
      <c r="R1115" s="45">
        <f>Table1[[#This Row],[Ballots Rejected - Late Postmark]]/Table1[[#This Row],[Ballots Rejected]]</f>
        <v>0.57714285714285718</v>
      </c>
      <c r="S1115" s="16">
        <v>0</v>
      </c>
      <c r="T1115" s="16">
        <v>4</v>
      </c>
      <c r="U1115" s="8">
        <v>15655</v>
      </c>
      <c r="V1115" s="8">
        <v>15480</v>
      </c>
      <c r="W1115" s="8">
        <v>175</v>
      </c>
      <c r="X1115" s="8">
        <v>37214</v>
      </c>
      <c r="Y1115">
        <v>8263</v>
      </c>
      <c r="Z1115">
        <v>7426</v>
      </c>
      <c r="AA1115" s="8">
        <v>12</v>
      </c>
      <c r="AB1115" s="54">
        <f>Table1[[#This Row],[ Received by dropbox]]/Table1[[#This Row],[Ballots Returned]]</f>
        <v>0.52627221196102159</v>
      </c>
      <c r="AC1115" s="54">
        <f>Table1[[#This Row],[Received by mail]]/Table1[[#This Row],[Ballots Returned]]</f>
        <v>0.47296350550920324</v>
      </c>
      <c r="AD1115" s="54">
        <f>Table1[[#This Row],[ Received by Email or Fax]]/Table1[[#This Row],[Ballots Returned]]</f>
        <v>7.6428252977517352E-4</v>
      </c>
    </row>
    <row r="1116" spans="1:30">
      <c r="A1116" t="s">
        <v>172</v>
      </c>
      <c r="B1116" s="20">
        <v>43774</v>
      </c>
      <c r="C1116" s="8" t="s">
        <v>179</v>
      </c>
      <c r="D1116" s="10">
        <v>2019</v>
      </c>
      <c r="E1116" s="16">
        <v>146704</v>
      </c>
      <c r="F1116" s="16">
        <v>13008</v>
      </c>
      <c r="G1116" s="8">
        <v>135715</v>
      </c>
      <c r="H1116" s="16">
        <v>151589</v>
      </c>
      <c r="I1116" s="16">
        <v>83226</v>
      </c>
      <c r="J1116" s="16">
        <v>82537</v>
      </c>
      <c r="K1116" s="16">
        <v>0</v>
      </c>
      <c r="L1116" s="16">
        <v>0</v>
      </c>
      <c r="M1116" s="16">
        <v>689</v>
      </c>
      <c r="N1116" s="16">
        <v>61</v>
      </c>
      <c r="O1116" s="16">
        <v>229</v>
      </c>
      <c r="P1116" s="16">
        <v>387</v>
      </c>
      <c r="Q1116" s="45">
        <f t="shared" ref="Q1116:Q1120" si="35">P1116/I1116</f>
        <v>4.64998918607166E-3</v>
      </c>
      <c r="R1116" s="45">
        <f>Table1[[#This Row],[Ballots Rejected - Late Postmark]]/Table1[[#This Row],[Ballots Rejected]]</f>
        <v>0.56168359941944845</v>
      </c>
      <c r="S1116" s="16">
        <v>0</v>
      </c>
      <c r="T1116" s="16">
        <v>12</v>
      </c>
      <c r="U1116" s="8">
        <v>82999</v>
      </c>
      <c r="V1116" s="8">
        <v>82313</v>
      </c>
      <c r="W1116" s="8">
        <v>686</v>
      </c>
      <c r="X1116" s="8">
        <v>149212</v>
      </c>
      <c r="Y1116">
        <v>52332</v>
      </c>
      <c r="Z1116">
        <v>30736</v>
      </c>
      <c r="AA1116" s="8">
        <v>158</v>
      </c>
      <c r="AB1116" s="54">
        <f>Table1[[#This Row],[ Received by dropbox]]/Table1[[#This Row],[Ballots Returned]]</f>
        <v>0.62879388652584534</v>
      </c>
      <c r="AC1116" s="54">
        <f>Table1[[#This Row],[Received by mail]]/Table1[[#This Row],[Ballots Returned]]</f>
        <v>0.36930766827674044</v>
      </c>
      <c r="AD1116" s="54">
        <f>Table1[[#This Row],[ Received by Email or Fax]]/Table1[[#This Row],[Ballots Returned]]</f>
        <v>1.8984451974142695E-3</v>
      </c>
    </row>
    <row r="1117" spans="1:30">
      <c r="A1117" t="s">
        <v>174</v>
      </c>
      <c r="B1117" s="20">
        <v>43774</v>
      </c>
      <c r="C1117" s="8" t="s">
        <v>179</v>
      </c>
      <c r="D1117" s="10">
        <v>2019</v>
      </c>
      <c r="E1117" s="16">
        <v>24185</v>
      </c>
      <c r="F1117" s="16">
        <v>3444</v>
      </c>
      <c r="G1117" s="8">
        <v>22760</v>
      </c>
      <c r="H1117" s="16">
        <v>25634</v>
      </c>
      <c r="I1117" s="16">
        <v>10892</v>
      </c>
      <c r="J1117" s="16">
        <v>10737</v>
      </c>
      <c r="K1117" s="16">
        <v>0</v>
      </c>
      <c r="L1117" s="16">
        <v>0</v>
      </c>
      <c r="M1117" s="16">
        <v>155</v>
      </c>
      <c r="N1117" s="16">
        <v>9</v>
      </c>
      <c r="O1117" s="16">
        <v>42</v>
      </c>
      <c r="P1117" s="16">
        <v>102</v>
      </c>
      <c r="Q1117" s="45">
        <f t="shared" si="35"/>
        <v>9.3646713183988244E-3</v>
      </c>
      <c r="R1117" s="45">
        <f>Table1[[#This Row],[Ballots Rejected - Late Postmark]]/Table1[[#This Row],[Ballots Rejected]]</f>
        <v>0.65806451612903227</v>
      </c>
      <c r="S1117" s="16">
        <v>0</v>
      </c>
      <c r="T1117" s="16">
        <v>2</v>
      </c>
      <c r="U1117" s="8">
        <v>10847</v>
      </c>
      <c r="V1117" s="8">
        <v>10692</v>
      </c>
      <c r="W1117" s="8">
        <v>155</v>
      </c>
      <c r="X1117" s="8">
        <v>25278</v>
      </c>
      <c r="Y1117">
        <v>3514</v>
      </c>
      <c r="Z1117">
        <v>7378</v>
      </c>
      <c r="AA1117" s="8">
        <v>0</v>
      </c>
      <c r="AB1117" s="54">
        <f>Table1[[#This Row],[ Received by dropbox]]/Table1[[#This Row],[Ballots Returned]]</f>
        <v>0.32262210796915169</v>
      </c>
      <c r="AC1117" s="54">
        <f>Table1[[#This Row],[Received by mail]]/Table1[[#This Row],[Ballots Returned]]</f>
        <v>0.67737789203084831</v>
      </c>
      <c r="AD1117" s="54">
        <f>Table1[[#This Row],[ Received by Email or Fax]]/Table1[[#This Row],[Ballots Returned]]</f>
        <v>0</v>
      </c>
    </row>
    <row r="1118" spans="1:30">
      <c r="A1118" t="s">
        <v>176</v>
      </c>
      <c r="B1118" s="20">
        <v>43774</v>
      </c>
      <c r="C1118" s="8" t="s">
        <v>179</v>
      </c>
      <c r="D1118" s="10">
        <v>2019</v>
      </c>
      <c r="E1118" s="16">
        <v>119198</v>
      </c>
      <c r="F1118" s="16">
        <v>7262</v>
      </c>
      <c r="G1118" s="8">
        <v>113955</v>
      </c>
      <c r="H1118" s="16">
        <v>120924</v>
      </c>
      <c r="I1118" s="16">
        <v>41293</v>
      </c>
      <c r="J1118" s="16">
        <v>40678</v>
      </c>
      <c r="K1118" s="16">
        <v>0</v>
      </c>
      <c r="L1118" s="16">
        <v>0</v>
      </c>
      <c r="M1118" s="16">
        <v>615</v>
      </c>
      <c r="N1118" s="16">
        <v>67</v>
      </c>
      <c r="O1118" s="16">
        <v>94</v>
      </c>
      <c r="P1118" s="16">
        <v>443</v>
      </c>
      <c r="Q1118" s="45">
        <f t="shared" si="35"/>
        <v>1.0728210592594387E-2</v>
      </c>
      <c r="R1118" s="45">
        <f>Table1[[#This Row],[Ballots Rejected - Late Postmark]]/Table1[[#This Row],[Ballots Rejected]]</f>
        <v>0.72032520325203253</v>
      </c>
      <c r="S1118" s="16">
        <v>0</v>
      </c>
      <c r="T1118" s="16">
        <v>11</v>
      </c>
      <c r="U1118" s="8">
        <v>41161</v>
      </c>
      <c r="V1118" s="8">
        <v>40550</v>
      </c>
      <c r="W1118" s="8">
        <v>611</v>
      </c>
      <c r="X1118" s="8">
        <v>119655</v>
      </c>
      <c r="Y1118">
        <v>9138</v>
      </c>
      <c r="Z1118">
        <v>32133</v>
      </c>
      <c r="AA1118" s="8">
        <v>22</v>
      </c>
      <c r="AB1118" s="54">
        <f>Table1[[#This Row],[ Received by dropbox]]/Table1[[#This Row],[Ballots Returned]]</f>
        <v>0.22129658779938488</v>
      </c>
      <c r="AC1118" s="54">
        <f>Table1[[#This Row],[Received by mail]]/Table1[[#This Row],[Ballots Returned]]</f>
        <v>0.77817063424793553</v>
      </c>
      <c r="AD1118" s="54">
        <f>Table1[[#This Row],[ Received by Email or Fax]]/Table1[[#This Row],[Ballots Returned]]</f>
        <v>5.3277795267963094E-4</v>
      </c>
    </row>
    <row r="1119" spans="1:30">
      <c r="A1119" s="8" t="s">
        <v>178</v>
      </c>
      <c r="B1119" s="20">
        <v>43774</v>
      </c>
      <c r="C1119" s="8" t="s">
        <v>179</v>
      </c>
      <c r="D1119" s="10">
        <v>2019</v>
      </c>
      <c r="E1119" s="8">
        <v>4503290</v>
      </c>
      <c r="F1119" s="8">
        <v>364409</v>
      </c>
      <c r="G1119" s="8">
        <v>2035380</v>
      </c>
      <c r="H1119" s="8">
        <v>4628647</v>
      </c>
      <c r="I1119" s="8">
        <v>2060929</v>
      </c>
      <c r="J1119" s="8">
        <v>2035401</v>
      </c>
      <c r="K1119" s="8">
        <v>139</v>
      </c>
      <c r="L1119" s="8">
        <v>27</v>
      </c>
      <c r="M1119" s="8">
        <v>25406</v>
      </c>
      <c r="N1119" s="8">
        <v>2928</v>
      </c>
      <c r="O1119" s="8">
        <v>7340</v>
      </c>
      <c r="P1119" s="8">
        <v>14337</v>
      </c>
      <c r="Q1119" s="45">
        <f t="shared" si="35"/>
        <v>6.956571526724113E-3</v>
      </c>
      <c r="R1119" s="45">
        <f>Table1[[#This Row],[Ballots Rejected - Late Postmark]]/Table1[[#This Row],[Ballots Rejected]]</f>
        <v>0.56431551601983787</v>
      </c>
      <c r="S1119" s="8">
        <v>1</v>
      </c>
      <c r="T1119" s="8">
        <v>804</v>
      </c>
      <c r="U1119" s="8">
        <v>2047521</v>
      </c>
      <c r="V1119" s="8">
        <v>2022226</v>
      </c>
      <c r="W1119" s="8">
        <v>25173</v>
      </c>
      <c r="X1119" s="8">
        <v>4535623</v>
      </c>
      <c r="Y1119">
        <v>996128</v>
      </c>
      <c r="Z1119">
        <v>1061544</v>
      </c>
      <c r="AA1119" s="21">
        <v>3257</v>
      </c>
      <c r="AB1119" s="54">
        <f>Table1[[#This Row],[ Received by dropbox]]/Table1[[#This Row],[Ballots Returned]]</f>
        <v>0.48333930960261123</v>
      </c>
      <c r="AC1119" s="54">
        <f>Table1[[#This Row],[Received by mail]]/Table1[[#This Row],[Ballots Returned]]</f>
        <v>0.51508033513041929</v>
      </c>
      <c r="AD1119" s="54">
        <f>Table1[[#This Row],[ Received by Email or Fax]]/Table1[[#This Row],[Ballots Returned]]</f>
        <v>1.5803552669694104E-3</v>
      </c>
    </row>
    <row r="1120" spans="1:30">
      <c r="A1120" s="8" t="s">
        <v>98</v>
      </c>
      <c r="B1120" s="19">
        <v>43683</v>
      </c>
      <c r="C1120" s="8" t="s">
        <v>220</v>
      </c>
      <c r="D1120" s="10">
        <v>2019</v>
      </c>
      <c r="E1120" s="8">
        <v>2285</v>
      </c>
      <c r="F1120" s="8">
        <v>148</v>
      </c>
      <c r="G1120" s="8">
        <v>4156</v>
      </c>
      <c r="H1120" s="8">
        <v>2285</v>
      </c>
      <c r="I1120" s="8">
        <v>992</v>
      </c>
      <c r="J1120" s="8">
        <v>976</v>
      </c>
      <c r="K1120" s="8">
        <v>1</v>
      </c>
      <c r="L1120" s="8">
        <v>1</v>
      </c>
      <c r="M1120" s="8">
        <v>15</v>
      </c>
      <c r="N1120" s="8">
        <v>4</v>
      </c>
      <c r="O1120" s="8">
        <v>6</v>
      </c>
      <c r="P1120" s="8">
        <v>5</v>
      </c>
      <c r="Q1120" s="45">
        <f t="shared" si="35"/>
        <v>5.0403225806451612E-3</v>
      </c>
      <c r="R1120" s="45">
        <f>Table1[[#This Row],[Ballots Rejected - Late Postmark]]/Table1[[#This Row],[Ballots Rejected]]</f>
        <v>0.33333333333333331</v>
      </c>
      <c r="S1120" s="8">
        <v>0</v>
      </c>
      <c r="T1120" s="8">
        <v>0</v>
      </c>
      <c r="U1120" s="8">
        <v>991</v>
      </c>
      <c r="V1120" s="8">
        <v>975</v>
      </c>
      <c r="W1120" s="8">
        <v>15</v>
      </c>
      <c r="X1120" s="8">
        <v>2265</v>
      </c>
      <c r="Y1120">
        <v>491</v>
      </c>
      <c r="Z1120">
        <v>501</v>
      </c>
      <c r="AA1120" s="8">
        <v>0</v>
      </c>
      <c r="AB1120" s="54">
        <f>Table1[[#This Row],[ Received by dropbox]]/Table1[[#This Row],[Ballots Returned]]</f>
        <v>0.49495967741935482</v>
      </c>
      <c r="AC1120" s="54">
        <f>Table1[[#This Row],[Received by mail]]/Table1[[#This Row],[Ballots Returned]]</f>
        <v>0.50504032258064513</v>
      </c>
      <c r="AD1120" s="54">
        <f>Table1[[#This Row],[ Received by Email or Fax]]/Table1[[#This Row],[Ballots Returned]]</f>
        <v>0</v>
      </c>
    </row>
    <row r="1121" spans="1:30">
      <c r="A1121" s="8" t="s">
        <v>101</v>
      </c>
      <c r="B1121" s="19">
        <v>43683</v>
      </c>
      <c r="C1121" s="8" t="s">
        <v>220</v>
      </c>
      <c r="D1121" s="10">
        <v>2019</v>
      </c>
      <c r="E1121" s="8"/>
      <c r="F1121" s="8"/>
      <c r="G1121" s="8">
        <v>2019</v>
      </c>
      <c r="H1121" s="8"/>
      <c r="I1121" s="8"/>
      <c r="J1121" s="8"/>
      <c r="K1121" s="8"/>
      <c r="L1121" s="8"/>
      <c r="M1121" s="8"/>
      <c r="N1121" s="8"/>
      <c r="O1121" s="8"/>
      <c r="P1121" s="8"/>
      <c r="Q1121" s="45"/>
      <c r="R1121" s="45" t="e">
        <f>Table1[[#This Row],[Ballots Rejected - Late Postmark]]/Table1[[#This Row],[Ballots Rejected]]</f>
        <v>#DIV/0!</v>
      </c>
      <c r="S1121" s="8"/>
      <c r="T1121" s="8"/>
      <c r="U1121" s="8">
        <v>0</v>
      </c>
      <c r="V1121" s="8">
        <v>0</v>
      </c>
      <c r="W1121" s="8">
        <v>0</v>
      </c>
      <c r="X1121" s="8">
        <v>0</v>
      </c>
      <c r="Z1121">
        <v>0</v>
      </c>
      <c r="AA1121" s="8">
        <v>0</v>
      </c>
      <c r="AB1121" s="54" t="e">
        <f>Table1[[#This Row],[ Received by dropbox]]/Table1[[#This Row],[Ballots Returned]]</f>
        <v>#DIV/0!</v>
      </c>
      <c r="AC1121" s="54" t="e">
        <f>Table1[[#This Row],[Received by mail]]/Table1[[#This Row],[Ballots Returned]]</f>
        <v>#DIV/0!</v>
      </c>
      <c r="AD1121" s="54" t="e">
        <f>Table1[[#This Row],[ Received by Email or Fax]]/Table1[[#This Row],[Ballots Returned]]</f>
        <v>#DIV/0!</v>
      </c>
    </row>
    <row r="1122" spans="1:30">
      <c r="A1122" s="8" t="s">
        <v>103</v>
      </c>
      <c r="B1122" s="19">
        <v>43683</v>
      </c>
      <c r="C1122" s="8" t="s">
        <v>220</v>
      </c>
      <c r="D1122" s="10">
        <v>2019</v>
      </c>
      <c r="E1122" s="8">
        <v>111246</v>
      </c>
      <c r="F1122" s="8">
        <v>11418</v>
      </c>
      <c r="G1122" s="8">
        <v>101847</v>
      </c>
      <c r="H1122" s="8">
        <v>111253</v>
      </c>
      <c r="I1122" s="8">
        <v>24836</v>
      </c>
      <c r="J1122" s="8">
        <v>24161</v>
      </c>
      <c r="K1122" s="8">
        <v>0</v>
      </c>
      <c r="L1122" s="8">
        <v>0</v>
      </c>
      <c r="M1122" s="8">
        <v>675</v>
      </c>
      <c r="N1122" s="8">
        <v>60</v>
      </c>
      <c r="O1122" s="8">
        <v>98</v>
      </c>
      <c r="P1122" s="8">
        <v>479</v>
      </c>
      <c r="Q1122" s="45">
        <f t="shared" ref="Q1122:Q1130" si="36">P1122/I1122</f>
        <v>1.9286519568368497E-2</v>
      </c>
      <c r="R1122" s="45">
        <f>Table1[[#This Row],[Ballots Rejected - Late Postmark]]/Table1[[#This Row],[Ballots Rejected]]</f>
        <v>0.70962962962962961</v>
      </c>
      <c r="S1122" s="8">
        <v>0</v>
      </c>
      <c r="T1122" s="8">
        <v>38</v>
      </c>
      <c r="U1122" s="8">
        <v>24719</v>
      </c>
      <c r="V1122" s="8">
        <v>24101</v>
      </c>
      <c r="W1122" s="8">
        <v>674</v>
      </c>
      <c r="X1122" s="8">
        <v>110382</v>
      </c>
      <c r="Y1122">
        <v>11376</v>
      </c>
      <c r="Z1122">
        <v>13454</v>
      </c>
      <c r="AA1122" s="8">
        <v>6</v>
      </c>
      <c r="AB1122" s="54">
        <f>Table1[[#This Row],[ Received by dropbox]]/Table1[[#This Row],[Ballots Returned]]</f>
        <v>0.45804477371557417</v>
      </c>
      <c r="AC1122" s="54">
        <f>Table1[[#This Row],[Received by mail]]/Table1[[#This Row],[Ballots Returned]]</f>
        <v>0.54171364148816237</v>
      </c>
      <c r="AD1122" s="54">
        <f>Table1[[#This Row],[ Received by Email or Fax]]/Table1[[#This Row],[Ballots Returned]]</f>
        <v>2.4158479626348848E-4</v>
      </c>
    </row>
    <row r="1123" spans="1:30">
      <c r="A1123" s="8" t="s">
        <v>105</v>
      </c>
      <c r="B1123" s="19">
        <v>43683</v>
      </c>
      <c r="C1123" s="8" t="s">
        <v>220</v>
      </c>
      <c r="D1123" s="10">
        <v>2019</v>
      </c>
      <c r="E1123" s="8">
        <v>46212</v>
      </c>
      <c r="F1123" s="8">
        <v>2595</v>
      </c>
      <c r="G1123" s="8">
        <v>45636</v>
      </c>
      <c r="H1123" s="8">
        <v>46808</v>
      </c>
      <c r="I1123" s="8">
        <v>18266</v>
      </c>
      <c r="J1123" s="8">
        <v>18095</v>
      </c>
      <c r="K1123" s="8">
        <v>6</v>
      </c>
      <c r="L1123" s="8">
        <v>6</v>
      </c>
      <c r="M1123" s="8">
        <v>165</v>
      </c>
      <c r="N1123" s="8">
        <v>37</v>
      </c>
      <c r="O1123" s="8">
        <v>11</v>
      </c>
      <c r="P1123" s="8">
        <v>105</v>
      </c>
      <c r="Q1123" s="45">
        <f t="shared" si="36"/>
        <v>5.7483849775539254E-3</v>
      </c>
      <c r="R1123" s="45">
        <f>Table1[[#This Row],[Ballots Rejected - Late Postmark]]/Table1[[#This Row],[Ballots Rejected]]</f>
        <v>0.63636363636363635</v>
      </c>
      <c r="S1123" s="8">
        <v>0</v>
      </c>
      <c r="T1123" s="8">
        <v>12</v>
      </c>
      <c r="U1123" s="8">
        <v>18236</v>
      </c>
      <c r="V1123" s="8">
        <v>18066</v>
      </c>
      <c r="W1123" s="8">
        <v>164</v>
      </c>
      <c r="X1123" s="8">
        <v>46432</v>
      </c>
      <c r="Y1123">
        <v>9030</v>
      </c>
      <c r="Z1123">
        <v>9226</v>
      </c>
      <c r="AA1123" s="8">
        <v>10</v>
      </c>
      <c r="AB1123" s="54">
        <f>Table1[[#This Row],[ Received by dropbox]]/Table1[[#This Row],[Ballots Returned]]</f>
        <v>0.49436110806963757</v>
      </c>
      <c r="AC1123" s="54">
        <f>Table1[[#This Row],[Received by mail]]/Table1[[#This Row],[Ballots Returned]]</f>
        <v>0.50509142669440488</v>
      </c>
      <c r="AD1123" s="54">
        <f>Table1[[#This Row],[ Received by Email or Fax]]/Table1[[#This Row],[Ballots Returned]]</f>
        <v>5.4746523595751667E-4</v>
      </c>
    </row>
    <row r="1124" spans="1:30">
      <c r="A1124" s="8" t="s">
        <v>107</v>
      </c>
      <c r="B1124" s="19">
        <v>43683</v>
      </c>
      <c r="C1124" s="8" t="s">
        <v>220</v>
      </c>
      <c r="D1124" s="10">
        <v>2019</v>
      </c>
      <c r="E1124" s="8">
        <v>50929</v>
      </c>
      <c r="F1124" s="8">
        <v>3019</v>
      </c>
      <c r="G1124" s="8">
        <v>49929</v>
      </c>
      <c r="H1124" s="8">
        <v>51689</v>
      </c>
      <c r="I1124" s="8">
        <v>15903</v>
      </c>
      <c r="J1124" s="8">
        <v>15733</v>
      </c>
      <c r="K1124" s="8">
        <v>2</v>
      </c>
      <c r="L1124" s="8">
        <v>2</v>
      </c>
      <c r="M1124" s="8">
        <v>168</v>
      </c>
      <c r="N1124" s="8">
        <v>42</v>
      </c>
      <c r="O1124" s="8">
        <v>15</v>
      </c>
      <c r="P1124" s="8">
        <v>102</v>
      </c>
      <c r="Q1124" s="45">
        <f t="shared" si="36"/>
        <v>6.4138841727975852E-3</v>
      </c>
      <c r="R1124" s="45">
        <f>Table1[[#This Row],[Ballots Rejected - Late Postmark]]/Table1[[#This Row],[Ballots Rejected]]</f>
        <v>0.6071428571428571</v>
      </c>
      <c r="S1124" s="8">
        <v>0</v>
      </c>
      <c r="T1124" s="8">
        <v>9</v>
      </c>
      <c r="U1124" s="8">
        <v>15871</v>
      </c>
      <c r="V1124" s="8">
        <v>15701</v>
      </c>
      <c r="W1124" s="8">
        <v>168</v>
      </c>
      <c r="X1124" s="8">
        <v>50968</v>
      </c>
      <c r="Y1124">
        <v>9361</v>
      </c>
      <c r="Z1124">
        <v>6533</v>
      </c>
      <c r="AA1124" s="8">
        <v>9</v>
      </c>
      <c r="AB1124" s="54">
        <f>Table1[[#This Row],[ Received by dropbox]]/Table1[[#This Row],[Ballots Returned]]</f>
        <v>0.58863107589762942</v>
      </c>
      <c r="AC1124" s="54">
        <f>Table1[[#This Row],[Received by mail]]/Table1[[#This Row],[Ballots Returned]]</f>
        <v>0.41080299314594731</v>
      </c>
      <c r="AD1124" s="54">
        <f>Table1[[#This Row],[ Received by Email or Fax]]/Table1[[#This Row],[Ballots Returned]]</f>
        <v>5.6593095642331638E-4</v>
      </c>
    </row>
    <row r="1125" spans="1:30">
      <c r="A1125" s="8" t="s">
        <v>109</v>
      </c>
      <c r="B1125" s="19">
        <v>43683</v>
      </c>
      <c r="C1125" s="8" t="s">
        <v>220</v>
      </c>
      <c r="D1125" s="10">
        <v>2019</v>
      </c>
      <c r="E1125" s="8">
        <v>233713</v>
      </c>
      <c r="F1125" s="8">
        <v>20797</v>
      </c>
      <c r="G1125" s="8">
        <v>214935</v>
      </c>
      <c r="H1125" s="8">
        <v>236392</v>
      </c>
      <c r="I1125" s="8">
        <v>58546</v>
      </c>
      <c r="J1125" s="8">
        <v>57499</v>
      </c>
      <c r="K1125" s="8">
        <v>5</v>
      </c>
      <c r="L1125" s="8">
        <v>11</v>
      </c>
      <c r="M1125" s="8">
        <v>1041</v>
      </c>
      <c r="N1125" s="8">
        <v>133</v>
      </c>
      <c r="O1125" s="8">
        <v>263</v>
      </c>
      <c r="P1125" s="8">
        <v>601</v>
      </c>
      <c r="Q1125" s="45">
        <f t="shared" si="36"/>
        <v>1.0265432309636866E-2</v>
      </c>
      <c r="R1125" s="45">
        <f>Table1[[#This Row],[Ballots Rejected - Late Postmark]]/Table1[[#This Row],[Ballots Rejected]]</f>
        <v>0.57732949087415941</v>
      </c>
      <c r="S1125" s="8">
        <v>0</v>
      </c>
      <c r="T1125" s="8">
        <v>42</v>
      </c>
      <c r="U1125" s="8">
        <v>58358</v>
      </c>
      <c r="V1125" s="8">
        <v>57318</v>
      </c>
      <c r="W1125" s="8">
        <v>1034</v>
      </c>
      <c r="X1125" s="8">
        <v>234139</v>
      </c>
      <c r="Y1125">
        <v>15356</v>
      </c>
      <c r="Z1125">
        <v>43168</v>
      </c>
      <c r="AA1125" s="8">
        <v>22</v>
      </c>
      <c r="AB1125" s="54">
        <f>Table1[[#This Row],[ Received by dropbox]]/Table1[[#This Row],[Ballots Returned]]</f>
        <v>0.26228948177501454</v>
      </c>
      <c r="AC1125" s="54">
        <f>Table1[[#This Row],[Received by mail]]/Table1[[#This Row],[Ballots Returned]]</f>
        <v>0.73733474532845966</v>
      </c>
      <c r="AD1125" s="54">
        <f>Table1[[#This Row],[ Received by Email or Fax]]/Table1[[#This Row],[Ballots Returned]]</f>
        <v>3.7577289652580874E-4</v>
      </c>
    </row>
    <row r="1126" spans="1:30">
      <c r="A1126" s="8" t="s">
        <v>111</v>
      </c>
      <c r="B1126" s="19">
        <v>43683</v>
      </c>
      <c r="C1126" s="8" t="s">
        <v>220</v>
      </c>
      <c r="D1126" s="10">
        <v>2019</v>
      </c>
      <c r="E1126" s="8">
        <v>1626</v>
      </c>
      <c r="F1126" s="8">
        <v>156</v>
      </c>
      <c r="G1126" s="8">
        <v>3489</v>
      </c>
      <c r="H1126" s="8">
        <v>1729</v>
      </c>
      <c r="I1126" s="8">
        <v>845</v>
      </c>
      <c r="J1126" s="8">
        <v>823</v>
      </c>
      <c r="K1126" s="8">
        <v>0</v>
      </c>
      <c r="L1126" s="8">
        <v>0</v>
      </c>
      <c r="M1126" s="8">
        <v>22</v>
      </c>
      <c r="N1126" s="8">
        <v>5</v>
      </c>
      <c r="O1126" s="8">
        <v>2</v>
      </c>
      <c r="P1126" s="8">
        <v>15</v>
      </c>
      <c r="Q1126" s="45">
        <f t="shared" si="36"/>
        <v>1.7751479289940829E-2</v>
      </c>
      <c r="R1126" s="45">
        <f>Table1[[#This Row],[Ballots Rejected - Late Postmark]]/Table1[[#This Row],[Ballots Rejected]]</f>
        <v>0.68181818181818177</v>
      </c>
      <c r="S1126" s="8">
        <v>0</v>
      </c>
      <c r="T1126" s="8">
        <v>0</v>
      </c>
      <c r="U1126" s="8">
        <v>842</v>
      </c>
      <c r="V1126" s="8">
        <v>820</v>
      </c>
      <c r="W1126" s="8">
        <v>22</v>
      </c>
      <c r="X1126" s="8">
        <v>1705</v>
      </c>
      <c r="Y1126">
        <v>403</v>
      </c>
      <c r="Z1126">
        <v>442</v>
      </c>
      <c r="AA1126" s="8">
        <v>0</v>
      </c>
      <c r="AB1126" s="54">
        <f>Table1[[#This Row],[ Received by dropbox]]/Table1[[#This Row],[Ballots Returned]]</f>
        <v>0.47692307692307695</v>
      </c>
      <c r="AC1126" s="54">
        <f>Table1[[#This Row],[Received by mail]]/Table1[[#This Row],[Ballots Returned]]</f>
        <v>0.52307692307692311</v>
      </c>
      <c r="AD1126" s="54">
        <f>Table1[[#This Row],[ Received by Email or Fax]]/Table1[[#This Row],[Ballots Returned]]</f>
        <v>0</v>
      </c>
    </row>
    <row r="1127" spans="1:30">
      <c r="A1127" s="8" t="s">
        <v>113</v>
      </c>
      <c r="B1127" s="19">
        <v>43683</v>
      </c>
      <c r="C1127" s="8" t="s">
        <v>220</v>
      </c>
      <c r="D1127" s="10">
        <v>2019</v>
      </c>
      <c r="E1127" s="8">
        <v>54130</v>
      </c>
      <c r="F1127" s="8">
        <v>4270</v>
      </c>
      <c r="G1127" s="8">
        <v>51879</v>
      </c>
      <c r="H1127" s="8">
        <v>54574</v>
      </c>
      <c r="I1127" s="8">
        <v>12705</v>
      </c>
      <c r="J1127" s="8">
        <v>12531</v>
      </c>
      <c r="K1127" s="8">
        <v>0</v>
      </c>
      <c r="L1127" s="8">
        <v>0</v>
      </c>
      <c r="M1127" s="8">
        <v>174</v>
      </c>
      <c r="N1127" s="8">
        <v>32</v>
      </c>
      <c r="O1127" s="8">
        <v>21</v>
      </c>
      <c r="P1127" s="8">
        <v>121</v>
      </c>
      <c r="Q1127" s="45">
        <f t="shared" si="36"/>
        <v>9.5238095238095247E-3</v>
      </c>
      <c r="R1127" s="45">
        <f>Table1[[#This Row],[Ballots Rejected - Late Postmark]]/Table1[[#This Row],[Ballots Rejected]]</f>
        <v>0.6954022988505747</v>
      </c>
      <c r="S1127" s="8">
        <v>0</v>
      </c>
      <c r="T1127" s="8">
        <v>0</v>
      </c>
      <c r="U1127" s="8">
        <v>12675</v>
      </c>
      <c r="V1127" s="8">
        <v>12503</v>
      </c>
      <c r="W1127" s="8">
        <v>172</v>
      </c>
      <c r="X1127" s="8">
        <v>54010</v>
      </c>
      <c r="Y1127">
        <v>6941</v>
      </c>
      <c r="Z1127">
        <v>5757</v>
      </c>
      <c r="AA1127" s="8">
        <v>7</v>
      </c>
      <c r="AB1127" s="54">
        <f>Table1[[#This Row],[ Received by dropbox]]/Table1[[#This Row],[Ballots Returned]]</f>
        <v>0.54632034632034632</v>
      </c>
      <c r="AC1127" s="54">
        <f>Table1[[#This Row],[Received by mail]]/Table1[[#This Row],[Ballots Returned]]</f>
        <v>0.45312868949232588</v>
      </c>
      <c r="AD1127" s="54">
        <f>Table1[[#This Row],[ Received by Email or Fax]]/Table1[[#This Row],[Ballots Returned]]</f>
        <v>5.5096418732782364E-4</v>
      </c>
    </row>
    <row r="1128" spans="1:30">
      <c r="A1128" s="8" t="s">
        <v>115</v>
      </c>
      <c r="B1128" s="19">
        <v>43683</v>
      </c>
      <c r="C1128" s="8" t="s">
        <v>220</v>
      </c>
      <c r="D1128" s="10">
        <v>2019</v>
      </c>
      <c r="E1128" s="8">
        <v>22824</v>
      </c>
      <c r="F1128" s="8">
        <v>1135</v>
      </c>
      <c r="G1128" s="8">
        <v>23708</v>
      </c>
      <c r="H1128" s="8">
        <v>22824</v>
      </c>
      <c r="I1128" s="8">
        <v>8243</v>
      </c>
      <c r="J1128" s="8">
        <v>8169</v>
      </c>
      <c r="K1128" s="8">
        <v>0</v>
      </c>
      <c r="L1128" s="8">
        <v>0</v>
      </c>
      <c r="M1128" s="8">
        <v>74</v>
      </c>
      <c r="N1128" s="8">
        <v>26</v>
      </c>
      <c r="O1128" s="8">
        <v>8</v>
      </c>
      <c r="P1128" s="8">
        <v>38</v>
      </c>
      <c r="Q1128" s="45">
        <f t="shared" si="36"/>
        <v>4.6099720975373041E-3</v>
      </c>
      <c r="R1128" s="45">
        <f>Table1[[#This Row],[Ballots Rejected - Late Postmark]]/Table1[[#This Row],[Ballots Rejected]]</f>
        <v>0.51351351351351349</v>
      </c>
      <c r="S1128" s="8">
        <v>0</v>
      </c>
      <c r="T1128" s="8">
        <v>2</v>
      </c>
      <c r="U1128" s="8">
        <v>8232</v>
      </c>
      <c r="V1128" s="8">
        <v>8158</v>
      </c>
      <c r="W1128" s="8">
        <v>74</v>
      </c>
      <c r="X1128" s="8">
        <v>22650</v>
      </c>
      <c r="Y1128">
        <v>3269</v>
      </c>
      <c r="Z1128">
        <v>4972</v>
      </c>
      <c r="AA1128" s="8">
        <v>2</v>
      </c>
      <c r="AB1128" s="54">
        <f>Table1[[#This Row],[ Received by dropbox]]/Table1[[#This Row],[Ballots Returned]]</f>
        <v>0.39657891544340651</v>
      </c>
      <c r="AC1128" s="54">
        <f>Table1[[#This Row],[Received by mail]]/Table1[[#This Row],[Ballots Returned]]</f>
        <v>0.60317845444619678</v>
      </c>
      <c r="AD1128" s="54">
        <f>Table1[[#This Row],[ Received by Email or Fax]]/Table1[[#This Row],[Ballots Returned]]</f>
        <v>2.4263011039670022E-4</v>
      </c>
    </row>
    <row r="1129" spans="1:30">
      <c r="A1129" s="8" t="s">
        <v>117</v>
      </c>
      <c r="B1129" s="19">
        <v>43683</v>
      </c>
      <c r="C1129" s="8" t="s">
        <v>220</v>
      </c>
      <c r="D1129" s="10">
        <v>2019</v>
      </c>
      <c r="E1129" s="8">
        <v>563</v>
      </c>
      <c r="F1129" s="8">
        <v>51</v>
      </c>
      <c r="G1129" s="8">
        <v>2531</v>
      </c>
      <c r="H1129" s="8">
        <v>573</v>
      </c>
      <c r="I1129" s="8">
        <v>242</v>
      </c>
      <c r="J1129" s="8">
        <v>240</v>
      </c>
      <c r="K1129" s="8">
        <v>0</v>
      </c>
      <c r="L1129" s="8">
        <v>0</v>
      </c>
      <c r="M1129" s="8">
        <v>2</v>
      </c>
      <c r="N1129" s="8">
        <v>0</v>
      </c>
      <c r="O1129" s="8">
        <v>0</v>
      </c>
      <c r="P1129" s="8">
        <v>1</v>
      </c>
      <c r="Q1129" s="45">
        <f t="shared" si="36"/>
        <v>4.1322314049586778E-3</v>
      </c>
      <c r="R1129" s="45">
        <f>Table1[[#This Row],[Ballots Rejected - Late Postmark]]/Table1[[#This Row],[Ballots Rejected]]</f>
        <v>0.5</v>
      </c>
      <c r="S1129" s="8">
        <v>0</v>
      </c>
      <c r="T1129" s="8">
        <v>1</v>
      </c>
      <c r="U1129" s="8">
        <v>242</v>
      </c>
      <c r="V1129" s="8">
        <v>240</v>
      </c>
      <c r="W1129" s="8">
        <v>2</v>
      </c>
      <c r="X1129" s="8">
        <v>565</v>
      </c>
      <c r="Y1129">
        <v>63</v>
      </c>
      <c r="Z1129">
        <v>179</v>
      </c>
      <c r="AA1129" s="8">
        <v>0</v>
      </c>
      <c r="AB1129" s="54">
        <f>Table1[[#This Row],[ Received by dropbox]]/Table1[[#This Row],[Ballots Returned]]</f>
        <v>0.26033057851239672</v>
      </c>
      <c r="AC1129" s="54">
        <f>Table1[[#This Row],[Received by mail]]/Table1[[#This Row],[Ballots Returned]]</f>
        <v>0.73966942148760328</v>
      </c>
      <c r="AD1129" s="54">
        <f>Table1[[#This Row],[ Received by Email or Fax]]/Table1[[#This Row],[Ballots Returned]]</f>
        <v>0</v>
      </c>
    </row>
    <row r="1130" spans="1:30">
      <c r="A1130" s="8" t="s">
        <v>119</v>
      </c>
      <c r="B1130" s="19">
        <v>43683</v>
      </c>
      <c r="C1130" s="8" t="s">
        <v>220</v>
      </c>
      <c r="D1130" s="10">
        <v>2019</v>
      </c>
      <c r="E1130" s="8">
        <v>29203</v>
      </c>
      <c r="F1130" s="8">
        <v>2969</v>
      </c>
      <c r="G1130" s="8">
        <v>28253</v>
      </c>
      <c r="H1130" s="8">
        <v>29864</v>
      </c>
      <c r="I1130" s="8">
        <v>6286</v>
      </c>
      <c r="J1130" s="8">
        <v>6171</v>
      </c>
      <c r="K1130" s="8">
        <v>2</v>
      </c>
      <c r="L1130" s="8">
        <v>2</v>
      </c>
      <c r="M1130" s="8">
        <v>113</v>
      </c>
      <c r="N1130" s="8">
        <v>15</v>
      </c>
      <c r="O1130" s="8">
        <v>11</v>
      </c>
      <c r="P1130" s="8">
        <v>84</v>
      </c>
      <c r="Q1130" s="45">
        <f t="shared" si="36"/>
        <v>1.3363028953229399E-2</v>
      </c>
      <c r="R1130" s="45">
        <f>Table1[[#This Row],[Ballots Rejected - Late Postmark]]/Table1[[#This Row],[Ballots Rejected]]</f>
        <v>0.74336283185840712</v>
      </c>
      <c r="S1130" s="8">
        <v>0</v>
      </c>
      <c r="T1130" s="8">
        <v>3</v>
      </c>
      <c r="U1130" s="8">
        <v>6273</v>
      </c>
      <c r="V1130" s="8">
        <v>6158</v>
      </c>
      <c r="W1130" s="8">
        <v>113</v>
      </c>
      <c r="X1130" s="8">
        <v>29637</v>
      </c>
      <c r="Y1130">
        <v>2466</v>
      </c>
      <c r="Z1130">
        <v>3820</v>
      </c>
      <c r="AA1130" s="8">
        <v>0</v>
      </c>
      <c r="AB1130" s="54">
        <f>Table1[[#This Row],[ Received by dropbox]]/Table1[[#This Row],[Ballots Returned]]</f>
        <v>0.39230034998409163</v>
      </c>
      <c r="AC1130" s="54">
        <f>Table1[[#This Row],[Received by mail]]/Table1[[#This Row],[Ballots Returned]]</f>
        <v>0.60769965001590842</v>
      </c>
      <c r="AD1130" s="54">
        <f>Table1[[#This Row],[ Received by Email or Fax]]/Table1[[#This Row],[Ballots Returned]]</f>
        <v>0</v>
      </c>
    </row>
    <row r="1131" spans="1:30">
      <c r="A1131" s="8" t="s">
        <v>121</v>
      </c>
      <c r="B1131" s="19">
        <v>43683</v>
      </c>
      <c r="C1131" s="8" t="s">
        <v>220</v>
      </c>
      <c r="D1131" s="10">
        <v>2019</v>
      </c>
      <c r="E1131" s="8"/>
      <c r="F1131" s="8"/>
      <c r="G1131" s="8">
        <v>2019</v>
      </c>
      <c r="H1131" s="8"/>
      <c r="I1131" s="8"/>
      <c r="J1131" s="8"/>
      <c r="K1131" s="8"/>
      <c r="L1131" s="8"/>
      <c r="M1131" s="8"/>
      <c r="N1131" s="8"/>
      <c r="O1131" s="8"/>
      <c r="P1131" s="8"/>
      <c r="Q1131" s="45"/>
      <c r="R1131" s="45" t="e">
        <f>Table1[[#This Row],[Ballots Rejected - Late Postmark]]/Table1[[#This Row],[Ballots Rejected]]</f>
        <v>#DIV/0!</v>
      </c>
      <c r="S1131" s="8"/>
      <c r="T1131" s="8"/>
      <c r="U1131" s="8">
        <v>0</v>
      </c>
      <c r="V1131" s="8">
        <v>0</v>
      </c>
      <c r="W1131" s="8">
        <v>0</v>
      </c>
      <c r="X1131" s="8">
        <v>0</v>
      </c>
      <c r="Z1131">
        <v>0</v>
      </c>
      <c r="AA1131" s="8">
        <v>0</v>
      </c>
      <c r="AB1131" s="54" t="e">
        <f>Table1[[#This Row],[ Received by dropbox]]/Table1[[#This Row],[Ballots Returned]]</f>
        <v>#DIV/0!</v>
      </c>
      <c r="AC1131" s="54" t="e">
        <f>Table1[[#This Row],[Received by mail]]/Table1[[#This Row],[Ballots Returned]]</f>
        <v>#DIV/0!</v>
      </c>
      <c r="AD1131" s="54" t="e">
        <f>Table1[[#This Row],[ Received by Email or Fax]]/Table1[[#This Row],[Ballots Returned]]</f>
        <v>#DIV/0!</v>
      </c>
    </row>
    <row r="1132" spans="1:30">
      <c r="A1132" s="8" t="s">
        <v>123</v>
      </c>
      <c r="B1132" s="19">
        <v>43683</v>
      </c>
      <c r="C1132" s="8" t="s">
        <v>220</v>
      </c>
      <c r="D1132" s="10">
        <v>2019</v>
      </c>
      <c r="E1132" s="8">
        <v>39252</v>
      </c>
      <c r="F1132" s="8">
        <v>2660</v>
      </c>
      <c r="G1132" s="8">
        <v>38611</v>
      </c>
      <c r="H1132" s="8">
        <v>39624</v>
      </c>
      <c r="I1132" s="8">
        <v>11275</v>
      </c>
      <c r="J1132" s="8">
        <v>10944</v>
      </c>
      <c r="K1132" s="8">
        <v>0</v>
      </c>
      <c r="L1132" s="8">
        <v>0</v>
      </c>
      <c r="M1132" s="8">
        <v>331</v>
      </c>
      <c r="N1132" s="8">
        <v>46</v>
      </c>
      <c r="O1132" s="8">
        <v>47</v>
      </c>
      <c r="P1132" s="8">
        <v>238</v>
      </c>
      <c r="Q1132" s="45">
        <f t="shared" ref="Q1132:Q1148" si="37">P1132/I1132</f>
        <v>2.1108647450110866E-2</v>
      </c>
      <c r="R1132" s="45">
        <f>Table1[[#This Row],[Ballots Rejected - Late Postmark]]/Table1[[#This Row],[Ballots Rejected]]</f>
        <v>0.7190332326283988</v>
      </c>
      <c r="S1132" s="8">
        <v>0</v>
      </c>
      <c r="T1132" s="8">
        <v>0</v>
      </c>
      <c r="U1132" s="8">
        <v>11241</v>
      </c>
      <c r="V1132" s="8">
        <v>10913</v>
      </c>
      <c r="W1132" s="8">
        <v>328</v>
      </c>
      <c r="X1132" s="8">
        <v>39326</v>
      </c>
      <c r="Y1132">
        <v>23</v>
      </c>
      <c r="Z1132">
        <v>11252</v>
      </c>
      <c r="AA1132" s="8">
        <v>0</v>
      </c>
      <c r="AB1132" s="54">
        <f>Table1[[#This Row],[ Received by dropbox]]/Table1[[#This Row],[Ballots Returned]]</f>
        <v>2.0399113082039911E-3</v>
      </c>
      <c r="AC1132" s="54">
        <f>Table1[[#This Row],[Received by mail]]/Table1[[#This Row],[Ballots Returned]]</f>
        <v>0.99796008869179598</v>
      </c>
      <c r="AD1132" s="54">
        <f>Table1[[#This Row],[ Received by Email or Fax]]/Table1[[#This Row],[Ballots Returned]]</f>
        <v>0</v>
      </c>
    </row>
    <row r="1133" spans="1:30">
      <c r="A1133" s="8" t="s">
        <v>125</v>
      </c>
      <c r="B1133" s="19">
        <v>43683</v>
      </c>
      <c r="C1133" s="8" t="s">
        <v>220</v>
      </c>
      <c r="D1133" s="10">
        <v>2019</v>
      </c>
      <c r="E1133" s="8">
        <v>40800</v>
      </c>
      <c r="F1133" s="8">
        <v>3995</v>
      </c>
      <c r="G1133" s="8">
        <v>38824</v>
      </c>
      <c r="H1133" s="8">
        <v>41159</v>
      </c>
      <c r="I1133" s="8">
        <v>11659</v>
      </c>
      <c r="J1133" s="8">
        <v>11566</v>
      </c>
      <c r="K1133" s="8">
        <v>6</v>
      </c>
      <c r="L1133" s="8">
        <v>4</v>
      </c>
      <c r="M1133" s="8">
        <v>87</v>
      </c>
      <c r="N1133" s="8">
        <v>41</v>
      </c>
      <c r="O1133" s="8">
        <v>29</v>
      </c>
      <c r="P1133" s="8">
        <v>0</v>
      </c>
      <c r="Q1133" s="45">
        <f t="shared" si="37"/>
        <v>0</v>
      </c>
      <c r="R1133" s="45">
        <f>Table1[[#This Row],[Ballots Rejected - Late Postmark]]/Table1[[#This Row],[Ballots Rejected]]</f>
        <v>0</v>
      </c>
      <c r="S1133" s="8">
        <v>0</v>
      </c>
      <c r="T1133" s="8">
        <v>9</v>
      </c>
      <c r="U1133" s="8">
        <v>11641</v>
      </c>
      <c r="V1133" s="8">
        <v>11552</v>
      </c>
      <c r="W1133" s="8">
        <v>84</v>
      </c>
      <c r="X1133" s="8">
        <v>41017</v>
      </c>
      <c r="Y1133">
        <v>1501</v>
      </c>
      <c r="Z1133">
        <v>10158</v>
      </c>
      <c r="AA1133" s="8">
        <v>0</v>
      </c>
      <c r="AB1133" s="54">
        <f>Table1[[#This Row],[ Received by dropbox]]/Table1[[#This Row],[Ballots Returned]]</f>
        <v>0.12874174457500642</v>
      </c>
      <c r="AC1133" s="54">
        <f>Table1[[#This Row],[Received by mail]]/Table1[[#This Row],[Ballots Returned]]</f>
        <v>0.87125825542499358</v>
      </c>
      <c r="AD1133" s="54">
        <f>Table1[[#This Row],[ Received by Email or Fax]]/Table1[[#This Row],[Ballots Returned]]</f>
        <v>0</v>
      </c>
    </row>
    <row r="1134" spans="1:30">
      <c r="A1134" s="8" t="s">
        <v>127</v>
      </c>
      <c r="B1134" s="19">
        <v>43683</v>
      </c>
      <c r="C1134" s="8" t="s">
        <v>220</v>
      </c>
      <c r="D1134" s="10">
        <v>2019</v>
      </c>
      <c r="E1134" s="8">
        <v>24</v>
      </c>
      <c r="F1134" s="8">
        <v>0</v>
      </c>
      <c r="G1134" s="8">
        <v>2043</v>
      </c>
      <c r="H1134" s="8">
        <v>26</v>
      </c>
      <c r="I1134" s="8">
        <v>16</v>
      </c>
      <c r="J1134" s="8">
        <v>16</v>
      </c>
      <c r="K1134" s="8">
        <v>0</v>
      </c>
      <c r="L1134" s="8">
        <v>0</v>
      </c>
      <c r="M1134" s="8">
        <v>0</v>
      </c>
      <c r="N1134" s="8">
        <v>0</v>
      </c>
      <c r="O1134" s="8">
        <v>0</v>
      </c>
      <c r="P1134" s="8">
        <v>0</v>
      </c>
      <c r="Q1134" s="45">
        <f t="shared" si="37"/>
        <v>0</v>
      </c>
      <c r="R1134" s="45" t="e">
        <f>Table1[[#This Row],[Ballots Rejected - Late Postmark]]/Table1[[#This Row],[Ballots Rejected]]</f>
        <v>#DIV/0!</v>
      </c>
      <c r="S1134" s="8">
        <v>0</v>
      </c>
      <c r="T1134" s="8">
        <v>0</v>
      </c>
      <c r="U1134" s="8">
        <v>16</v>
      </c>
      <c r="V1134" s="8">
        <v>16</v>
      </c>
      <c r="W1134" s="8">
        <v>0</v>
      </c>
      <c r="X1134" s="8">
        <v>26</v>
      </c>
      <c r="Y1134">
        <v>0</v>
      </c>
      <c r="Z1134">
        <v>16</v>
      </c>
      <c r="AA1134" s="8">
        <v>0</v>
      </c>
      <c r="AB1134" s="54">
        <f>Table1[[#This Row],[ Received by dropbox]]/Table1[[#This Row],[Ballots Returned]]</f>
        <v>0</v>
      </c>
      <c r="AC1134" s="54">
        <f>Table1[[#This Row],[Received by mail]]/Table1[[#This Row],[Ballots Returned]]</f>
        <v>1</v>
      </c>
      <c r="AD1134" s="54">
        <f>Table1[[#This Row],[ Received by Email or Fax]]/Table1[[#This Row],[Ballots Returned]]</f>
        <v>0</v>
      </c>
    </row>
    <row r="1135" spans="1:30">
      <c r="A1135" s="8" t="s">
        <v>129</v>
      </c>
      <c r="B1135" s="19">
        <v>43683</v>
      </c>
      <c r="C1135" s="8" t="s">
        <v>220</v>
      </c>
      <c r="D1135" s="10">
        <v>2019</v>
      </c>
      <c r="E1135" s="8">
        <v>22313</v>
      </c>
      <c r="F1135" s="8">
        <v>1731</v>
      </c>
      <c r="G1135" s="8">
        <v>22601</v>
      </c>
      <c r="H1135" s="8">
        <v>22529</v>
      </c>
      <c r="I1135" s="8">
        <v>7858</v>
      </c>
      <c r="J1135" s="8">
        <v>7753</v>
      </c>
      <c r="K1135" s="8">
        <v>0</v>
      </c>
      <c r="L1135" s="8">
        <v>0</v>
      </c>
      <c r="M1135" s="8">
        <v>105</v>
      </c>
      <c r="N1135" s="8">
        <v>43</v>
      </c>
      <c r="O1135" s="8">
        <v>8</v>
      </c>
      <c r="P1135" s="8">
        <v>54</v>
      </c>
      <c r="Q1135" s="45">
        <f t="shared" si="37"/>
        <v>6.87197760244337E-3</v>
      </c>
      <c r="R1135" s="45">
        <f>Table1[[#This Row],[Ballots Rejected - Late Postmark]]/Table1[[#This Row],[Ballots Rejected]]</f>
        <v>0.51428571428571423</v>
      </c>
      <c r="S1135" s="8">
        <v>0</v>
      </c>
      <c r="T1135" s="8">
        <v>0</v>
      </c>
      <c r="U1135" s="8">
        <v>7845</v>
      </c>
      <c r="V1135" s="8">
        <v>7740</v>
      </c>
      <c r="W1135" s="8">
        <v>105</v>
      </c>
      <c r="X1135" s="8">
        <v>22138</v>
      </c>
      <c r="Y1135">
        <v>2612</v>
      </c>
      <c r="Z1135">
        <v>5238</v>
      </c>
      <c r="AA1135" s="8">
        <v>8</v>
      </c>
      <c r="AB1135" s="54">
        <f>Table1[[#This Row],[ Received by dropbox]]/Table1[[#This Row],[Ballots Returned]]</f>
        <v>0.33240010180707558</v>
      </c>
      <c r="AC1135" s="54">
        <f>Table1[[#This Row],[Received by mail]]/Table1[[#This Row],[Ballots Returned]]</f>
        <v>0.66658182743700689</v>
      </c>
      <c r="AD1135" s="54">
        <f>Table1[[#This Row],[ Received by Email or Fax]]/Table1[[#This Row],[Ballots Returned]]</f>
        <v>1.0180707559175363E-3</v>
      </c>
    </row>
    <row r="1136" spans="1:30">
      <c r="A1136" s="8" t="s">
        <v>131</v>
      </c>
      <c r="B1136" s="19">
        <v>43683</v>
      </c>
      <c r="C1136" s="8" t="s">
        <v>220</v>
      </c>
      <c r="D1136" s="10">
        <v>2019</v>
      </c>
      <c r="E1136" s="8">
        <v>1320580</v>
      </c>
      <c r="F1136" s="8">
        <v>99980</v>
      </c>
      <c r="G1136" s="8">
        <v>1222619</v>
      </c>
      <c r="H1136" s="8">
        <v>1352644</v>
      </c>
      <c r="I1136" s="8">
        <v>463237</v>
      </c>
      <c r="J1136" s="8">
        <v>455142</v>
      </c>
      <c r="K1136" s="8">
        <v>134</v>
      </c>
      <c r="L1136" s="8">
        <v>0</v>
      </c>
      <c r="M1136" s="8">
        <v>7961</v>
      </c>
      <c r="N1136" s="8">
        <v>554</v>
      </c>
      <c r="O1136" s="8">
        <v>1616</v>
      </c>
      <c r="P1136" s="8">
        <v>5625</v>
      </c>
      <c r="Q1136" s="45">
        <f t="shared" si="37"/>
        <v>1.2142812426468525E-2</v>
      </c>
      <c r="R1136" s="45">
        <f>Table1[[#This Row],[Ballots Rejected - Late Postmark]]/Table1[[#This Row],[Ballots Rejected]]</f>
        <v>0.70656952644140181</v>
      </c>
      <c r="S1136" s="8">
        <v>0</v>
      </c>
      <c r="T1136" s="8">
        <v>166</v>
      </c>
      <c r="U1136" s="8">
        <v>460249</v>
      </c>
      <c r="V1136" s="8">
        <v>452211</v>
      </c>
      <c r="W1136" s="8">
        <v>7904</v>
      </c>
      <c r="X1136" s="8">
        <v>1330247</v>
      </c>
      <c r="Y1136">
        <v>173381</v>
      </c>
      <c r="Z1136">
        <v>289035</v>
      </c>
      <c r="AA1136" s="8">
        <v>821</v>
      </c>
      <c r="AB1136" s="54">
        <f>Table1[[#This Row],[ Received by dropbox]]/Table1[[#This Row],[Ballots Returned]]</f>
        <v>0.37428141534462922</v>
      </c>
      <c r="AC1136" s="54">
        <f>Table1[[#This Row],[Received by mail]]/Table1[[#This Row],[Ballots Returned]]</f>
        <v>0.62394627372165867</v>
      </c>
      <c r="AD1136" s="54">
        <f>Table1[[#This Row],[ Received by Email or Fax]]/Table1[[#This Row],[Ballots Returned]]</f>
        <v>1.7723109337121172E-3</v>
      </c>
    </row>
    <row r="1137" spans="1:30">
      <c r="A1137" s="8" t="s">
        <v>133</v>
      </c>
      <c r="B1137" s="19">
        <v>43683</v>
      </c>
      <c r="C1137" s="8" t="s">
        <v>220</v>
      </c>
      <c r="D1137" s="10">
        <v>2019</v>
      </c>
      <c r="E1137" s="8">
        <v>93284</v>
      </c>
      <c r="F1137" s="8">
        <v>6090</v>
      </c>
      <c r="G1137" s="8">
        <v>89213</v>
      </c>
      <c r="H1137" s="8">
        <v>93999</v>
      </c>
      <c r="I1137" s="8">
        <v>21189</v>
      </c>
      <c r="J1137" s="8">
        <v>20813</v>
      </c>
      <c r="K1137" s="8">
        <v>0</v>
      </c>
      <c r="L1137" s="8">
        <v>0</v>
      </c>
      <c r="M1137" s="8">
        <v>376</v>
      </c>
      <c r="N1137" s="8">
        <v>46</v>
      </c>
      <c r="O1137" s="8">
        <v>71</v>
      </c>
      <c r="P1137" s="8">
        <v>202</v>
      </c>
      <c r="Q1137" s="45">
        <f t="shared" si="37"/>
        <v>9.5332483835952608E-3</v>
      </c>
      <c r="R1137" s="45">
        <f>Table1[[#This Row],[Ballots Rejected - Late Postmark]]/Table1[[#This Row],[Ballots Rejected]]</f>
        <v>0.53723404255319152</v>
      </c>
      <c r="S1137" s="8">
        <v>0</v>
      </c>
      <c r="T1137" s="8">
        <v>57</v>
      </c>
      <c r="U1137" s="8">
        <v>20987</v>
      </c>
      <c r="V1137" s="8">
        <v>20615</v>
      </c>
      <c r="W1137" s="8">
        <v>372</v>
      </c>
      <c r="X1137" s="8">
        <v>90110</v>
      </c>
      <c r="Y1137">
        <v>9228</v>
      </c>
      <c r="Z1137">
        <v>11942</v>
      </c>
      <c r="AA1137" s="8">
        <v>19</v>
      </c>
      <c r="AB1137" s="54">
        <f>Table1[[#This Row],[ Received by dropbox]]/Table1[[#This Row],[Ballots Returned]]</f>
        <v>0.43550899051394593</v>
      </c>
      <c r="AC1137" s="54">
        <f>Table1[[#This Row],[Received by mail]]/Table1[[#This Row],[Ballots Returned]]</f>
        <v>0.56359431780640901</v>
      </c>
      <c r="AD1137" s="54">
        <f>Table1[[#This Row],[ Received by Email or Fax]]/Table1[[#This Row],[Ballots Returned]]</f>
        <v>8.9669167964509891E-4</v>
      </c>
    </row>
    <row r="1138" spans="1:30">
      <c r="A1138" s="8" t="s">
        <v>135</v>
      </c>
      <c r="B1138" s="19">
        <v>43683</v>
      </c>
      <c r="C1138" s="8" t="s">
        <v>220</v>
      </c>
      <c r="D1138" s="10">
        <v>2019</v>
      </c>
      <c r="E1138" s="8">
        <v>26783</v>
      </c>
      <c r="F1138" s="8">
        <v>2333</v>
      </c>
      <c r="G1138" s="8">
        <v>26469</v>
      </c>
      <c r="H1138" s="8">
        <v>27255</v>
      </c>
      <c r="I1138" s="8">
        <v>10035</v>
      </c>
      <c r="J1138" s="8">
        <v>9842</v>
      </c>
      <c r="K1138" s="8">
        <v>1</v>
      </c>
      <c r="L1138" s="8">
        <v>0</v>
      </c>
      <c r="M1138" s="8">
        <v>192</v>
      </c>
      <c r="N1138" s="8">
        <v>53</v>
      </c>
      <c r="O1138" s="8">
        <v>64</v>
      </c>
      <c r="P1138" s="8">
        <v>68</v>
      </c>
      <c r="Q1138" s="45">
        <f t="shared" si="37"/>
        <v>6.7762830094668658E-3</v>
      </c>
      <c r="R1138" s="45">
        <f>Table1[[#This Row],[Ballots Rejected - Late Postmark]]/Table1[[#This Row],[Ballots Rejected]]</f>
        <v>0.35416666666666669</v>
      </c>
      <c r="S1138" s="8">
        <v>0</v>
      </c>
      <c r="T1138" s="8">
        <v>7</v>
      </c>
      <c r="U1138" s="8">
        <v>10010</v>
      </c>
      <c r="V1138" s="8">
        <v>9817</v>
      </c>
      <c r="W1138" s="8">
        <v>192</v>
      </c>
      <c r="X1138" s="8">
        <v>27000</v>
      </c>
      <c r="Y1138">
        <v>5037</v>
      </c>
      <c r="Z1138">
        <v>4990</v>
      </c>
      <c r="AA1138" s="8">
        <v>8</v>
      </c>
      <c r="AB1138" s="54">
        <f>Table1[[#This Row],[ Received by dropbox]]/Table1[[#This Row],[Ballots Returned]]</f>
        <v>0.50194319880418536</v>
      </c>
      <c r="AC1138" s="54">
        <f>Table1[[#This Row],[Received by mail]]/Table1[[#This Row],[Ballots Returned]]</f>
        <v>0.49725959142999504</v>
      </c>
      <c r="AD1138" s="54">
        <f>Table1[[#This Row],[ Received by Email or Fax]]/Table1[[#This Row],[Ballots Returned]]</f>
        <v>7.9720976581963124E-4</v>
      </c>
    </row>
    <row r="1139" spans="1:30">
      <c r="A1139" s="8" t="s">
        <v>137</v>
      </c>
      <c r="B1139" s="19">
        <v>43683</v>
      </c>
      <c r="C1139" s="8" t="s">
        <v>220</v>
      </c>
      <c r="D1139" s="10">
        <v>2019</v>
      </c>
      <c r="E1139" s="8">
        <v>14259</v>
      </c>
      <c r="F1139" s="8">
        <v>852</v>
      </c>
      <c r="G1139" s="8">
        <v>15426</v>
      </c>
      <c r="H1139" s="8">
        <v>14403</v>
      </c>
      <c r="I1139" s="8">
        <v>4662</v>
      </c>
      <c r="J1139" s="8">
        <v>4596</v>
      </c>
      <c r="K1139" s="8">
        <v>0</v>
      </c>
      <c r="L1139" s="8">
        <v>0</v>
      </c>
      <c r="M1139" s="8">
        <v>66</v>
      </c>
      <c r="N1139" s="8">
        <v>8</v>
      </c>
      <c r="O1139" s="8">
        <v>6</v>
      </c>
      <c r="P1139" s="8">
        <v>52</v>
      </c>
      <c r="Q1139" s="45">
        <f t="shared" si="37"/>
        <v>1.1154011154011155E-2</v>
      </c>
      <c r="R1139" s="45">
        <f>Table1[[#This Row],[Ballots Rejected - Late Postmark]]/Table1[[#This Row],[Ballots Rejected]]</f>
        <v>0.78787878787878785</v>
      </c>
      <c r="S1139" s="8">
        <v>0</v>
      </c>
      <c r="T1139" s="8">
        <v>0</v>
      </c>
      <c r="U1139" s="8">
        <v>4660</v>
      </c>
      <c r="V1139" s="8">
        <v>4595</v>
      </c>
      <c r="W1139" s="8">
        <v>65</v>
      </c>
      <c r="X1139" s="8">
        <v>14264</v>
      </c>
      <c r="Y1139">
        <v>7</v>
      </c>
      <c r="Z1139">
        <v>4655</v>
      </c>
      <c r="AA1139" s="8">
        <v>0</v>
      </c>
      <c r="AB1139" s="54">
        <f>Table1[[#This Row],[ Received by dropbox]]/Table1[[#This Row],[Ballots Returned]]</f>
        <v>1.5015015015015015E-3</v>
      </c>
      <c r="AC1139" s="54">
        <f>Table1[[#This Row],[Received by mail]]/Table1[[#This Row],[Ballots Returned]]</f>
        <v>0.99849849849849848</v>
      </c>
      <c r="AD1139" s="54">
        <f>Table1[[#This Row],[ Received by Email or Fax]]/Table1[[#This Row],[Ballots Returned]]</f>
        <v>0</v>
      </c>
    </row>
    <row r="1140" spans="1:30">
      <c r="A1140" s="8" t="s">
        <v>139</v>
      </c>
      <c r="B1140" s="19">
        <v>43683</v>
      </c>
      <c r="C1140" s="8" t="s">
        <v>220</v>
      </c>
      <c r="D1140" s="10">
        <v>2019</v>
      </c>
      <c r="E1140" s="8">
        <v>20755</v>
      </c>
      <c r="F1140" s="8">
        <v>1553</v>
      </c>
      <c r="G1140" s="8">
        <v>21221</v>
      </c>
      <c r="H1140" s="8">
        <v>20973</v>
      </c>
      <c r="I1140" s="8">
        <v>5116</v>
      </c>
      <c r="J1140" s="8">
        <v>4976</v>
      </c>
      <c r="K1140" s="8">
        <v>0</v>
      </c>
      <c r="L1140" s="8">
        <v>0</v>
      </c>
      <c r="M1140" s="8">
        <v>100</v>
      </c>
      <c r="N1140" s="8">
        <v>19</v>
      </c>
      <c r="O1140" s="8">
        <v>11</v>
      </c>
      <c r="P1140" s="8">
        <v>70</v>
      </c>
      <c r="Q1140" s="45">
        <f t="shared" si="37"/>
        <v>1.3682564503518374E-2</v>
      </c>
      <c r="R1140" s="45">
        <f>Table1[[#This Row],[Ballots Rejected - Late Postmark]]/Table1[[#This Row],[Ballots Rejected]]</f>
        <v>0.7</v>
      </c>
      <c r="S1140" s="8">
        <v>0</v>
      </c>
      <c r="T1140" s="8">
        <v>0</v>
      </c>
      <c r="U1140" s="8">
        <v>5105</v>
      </c>
      <c r="V1140" s="8">
        <v>4966</v>
      </c>
      <c r="W1140" s="8">
        <v>100</v>
      </c>
      <c r="X1140" s="8">
        <v>20853</v>
      </c>
      <c r="Y1140">
        <v>7</v>
      </c>
      <c r="Z1140">
        <v>5109</v>
      </c>
      <c r="AA1140" s="8">
        <v>0</v>
      </c>
      <c r="AB1140" s="54">
        <f>Table1[[#This Row],[ Received by dropbox]]/Table1[[#This Row],[Ballots Returned]]</f>
        <v>1.3682564503518374E-3</v>
      </c>
      <c r="AC1140" s="54">
        <f>Table1[[#This Row],[Received by mail]]/Table1[[#This Row],[Ballots Returned]]</f>
        <v>0.99863174354964812</v>
      </c>
      <c r="AD1140" s="54">
        <f>Table1[[#This Row],[ Received by Email or Fax]]/Table1[[#This Row],[Ballots Returned]]</f>
        <v>0</v>
      </c>
    </row>
    <row r="1141" spans="1:30">
      <c r="A1141" s="8" t="s">
        <v>141</v>
      </c>
      <c r="B1141" s="19">
        <v>43683</v>
      </c>
      <c r="C1141" s="8" t="s">
        <v>220</v>
      </c>
      <c r="D1141" s="10">
        <v>2019</v>
      </c>
      <c r="E1141" s="8">
        <v>7377</v>
      </c>
      <c r="F1141" s="8">
        <v>271</v>
      </c>
      <c r="G1141" s="8">
        <v>9125</v>
      </c>
      <c r="H1141" s="8">
        <v>7431</v>
      </c>
      <c r="I1141" s="8">
        <v>2834</v>
      </c>
      <c r="J1141" s="8">
        <v>2777</v>
      </c>
      <c r="K1141" s="8">
        <v>0</v>
      </c>
      <c r="L1141" s="8">
        <v>0</v>
      </c>
      <c r="M1141" s="8">
        <v>57</v>
      </c>
      <c r="N1141" s="8">
        <v>5</v>
      </c>
      <c r="O1141" s="8">
        <v>7</v>
      </c>
      <c r="P1141" s="8">
        <v>43</v>
      </c>
      <c r="Q1141" s="45">
        <f t="shared" si="37"/>
        <v>1.5172900494001412E-2</v>
      </c>
      <c r="R1141" s="45">
        <f>Table1[[#This Row],[Ballots Rejected - Late Postmark]]/Table1[[#This Row],[Ballots Rejected]]</f>
        <v>0.75438596491228072</v>
      </c>
      <c r="S1141" s="8">
        <v>0</v>
      </c>
      <c r="T1141" s="8">
        <v>2</v>
      </c>
      <c r="U1141" s="8">
        <v>2818</v>
      </c>
      <c r="V1141" s="8">
        <v>2762</v>
      </c>
      <c r="W1141" s="8">
        <v>56</v>
      </c>
      <c r="X1141" s="8">
        <v>7353</v>
      </c>
      <c r="Y1141">
        <v>415</v>
      </c>
      <c r="Z1141">
        <v>2418</v>
      </c>
      <c r="AA1141" s="8">
        <v>1</v>
      </c>
      <c r="AB1141" s="54">
        <f>Table1[[#This Row],[ Received by dropbox]]/Table1[[#This Row],[Ballots Returned]]</f>
        <v>0.14643613267466479</v>
      </c>
      <c r="AC1141" s="54">
        <f>Table1[[#This Row],[Received by mail]]/Table1[[#This Row],[Ballots Returned]]</f>
        <v>0.85321100917431192</v>
      </c>
      <c r="AD1141" s="54">
        <f>Table1[[#This Row],[ Received by Email or Fax]]/Table1[[#This Row],[Ballots Returned]]</f>
        <v>3.5285815102328866E-4</v>
      </c>
    </row>
    <row r="1142" spans="1:30">
      <c r="A1142" s="8" t="s">
        <v>143</v>
      </c>
      <c r="B1142" s="19">
        <v>43683</v>
      </c>
      <c r="C1142" s="8" t="s">
        <v>220</v>
      </c>
      <c r="D1142" s="10">
        <v>2019</v>
      </c>
      <c r="E1142" s="8">
        <v>40567</v>
      </c>
      <c r="F1142" s="8">
        <v>3127</v>
      </c>
      <c r="G1142" s="8">
        <v>39459</v>
      </c>
      <c r="H1142" s="8">
        <v>41130</v>
      </c>
      <c r="I1142" s="8">
        <v>14891</v>
      </c>
      <c r="J1142" s="8">
        <v>14721</v>
      </c>
      <c r="K1142" s="8">
        <v>2</v>
      </c>
      <c r="L1142" s="8">
        <v>2</v>
      </c>
      <c r="M1142" s="8">
        <v>169</v>
      </c>
      <c r="N1142" s="8">
        <v>32</v>
      </c>
      <c r="O1142" s="8">
        <v>10</v>
      </c>
      <c r="P1142" s="8">
        <v>120</v>
      </c>
      <c r="Q1142" s="45">
        <f t="shared" si="37"/>
        <v>8.0585588610570143E-3</v>
      </c>
      <c r="R1142" s="45">
        <f>Table1[[#This Row],[Ballots Rejected - Late Postmark]]/Table1[[#This Row],[Ballots Rejected]]</f>
        <v>0.7100591715976331</v>
      </c>
      <c r="S1142" s="8">
        <v>0</v>
      </c>
      <c r="T1142" s="8">
        <v>7</v>
      </c>
      <c r="U1142" s="8">
        <v>14835</v>
      </c>
      <c r="V1142" s="8">
        <v>14665</v>
      </c>
      <c r="W1142" s="8">
        <v>169</v>
      </c>
      <c r="X1142" s="8">
        <v>40519</v>
      </c>
      <c r="Y1142">
        <v>5631</v>
      </c>
      <c r="Z1142">
        <v>9247</v>
      </c>
      <c r="AA1142" s="8">
        <v>13</v>
      </c>
      <c r="AB1142" s="54">
        <f>Table1[[#This Row],[ Received by dropbox]]/Table1[[#This Row],[Ballots Returned]]</f>
        <v>0.37814787455510041</v>
      </c>
      <c r="AC1142" s="54">
        <f>Table1[[#This Row],[Received by mail]]/Table1[[#This Row],[Ballots Returned]]</f>
        <v>0.62097911490161839</v>
      </c>
      <c r="AD1142" s="54">
        <f>Table1[[#This Row],[ Received by Email or Fax]]/Table1[[#This Row],[Ballots Returned]]</f>
        <v>8.7301054328117658E-4</v>
      </c>
    </row>
    <row r="1143" spans="1:30">
      <c r="A1143" s="8" t="s">
        <v>145</v>
      </c>
      <c r="B1143" s="19">
        <v>43683</v>
      </c>
      <c r="C1143" s="8" t="s">
        <v>220</v>
      </c>
      <c r="D1143" s="10">
        <v>2019</v>
      </c>
      <c r="E1143" s="8">
        <v>8802</v>
      </c>
      <c r="F1143" s="8">
        <v>689</v>
      </c>
      <c r="G1143" s="8">
        <v>10132</v>
      </c>
      <c r="H1143" s="8">
        <v>9040</v>
      </c>
      <c r="I1143" s="8">
        <v>3104</v>
      </c>
      <c r="J1143" s="8">
        <v>3028</v>
      </c>
      <c r="K1143" s="8">
        <v>0</v>
      </c>
      <c r="L1143" s="8">
        <v>0</v>
      </c>
      <c r="M1143" s="8">
        <v>76</v>
      </c>
      <c r="N1143" s="8">
        <v>8</v>
      </c>
      <c r="O1143" s="8">
        <v>47</v>
      </c>
      <c r="P1143" s="8">
        <v>19</v>
      </c>
      <c r="Q1143" s="45">
        <f t="shared" si="37"/>
        <v>6.1211340206185566E-3</v>
      </c>
      <c r="R1143" s="45">
        <f>Table1[[#This Row],[Ballots Rejected - Late Postmark]]/Table1[[#This Row],[Ballots Rejected]]</f>
        <v>0.25</v>
      </c>
      <c r="S1143" s="8">
        <v>0</v>
      </c>
      <c r="T1143" s="8">
        <v>2</v>
      </c>
      <c r="U1143" s="8">
        <v>3099</v>
      </c>
      <c r="V1143" s="8">
        <v>3024</v>
      </c>
      <c r="W1143" s="8">
        <v>75</v>
      </c>
      <c r="X1143" s="8">
        <v>8950</v>
      </c>
      <c r="Y1143">
        <v>439</v>
      </c>
      <c r="Z1143">
        <v>2665</v>
      </c>
      <c r="AA1143" s="8">
        <v>0</v>
      </c>
      <c r="AB1143" s="54">
        <f>Table1[[#This Row],[ Received by dropbox]]/Table1[[#This Row],[Ballots Returned]]</f>
        <v>0.14143041237113402</v>
      </c>
      <c r="AC1143" s="54">
        <f>Table1[[#This Row],[Received by mail]]/Table1[[#This Row],[Ballots Returned]]</f>
        <v>0.85856958762886593</v>
      </c>
      <c r="AD1143" s="54">
        <f>Table1[[#This Row],[ Received by Email or Fax]]/Table1[[#This Row],[Ballots Returned]]</f>
        <v>0</v>
      </c>
    </row>
    <row r="1144" spans="1:30">
      <c r="A1144" s="8" t="s">
        <v>147</v>
      </c>
      <c r="B1144" s="19">
        <v>43683</v>
      </c>
      <c r="C1144" s="8" t="s">
        <v>220</v>
      </c>
      <c r="D1144" s="10">
        <v>2019</v>
      </c>
      <c r="E1144" s="8">
        <v>636</v>
      </c>
      <c r="F1144" s="8">
        <v>35</v>
      </c>
      <c r="G1144" s="8">
        <v>2620</v>
      </c>
      <c r="H1144" s="8">
        <v>636</v>
      </c>
      <c r="I1144" s="8">
        <v>249</v>
      </c>
      <c r="J1144" s="8">
        <v>237</v>
      </c>
      <c r="K1144" s="8">
        <v>0</v>
      </c>
      <c r="L1144" s="8">
        <v>0</v>
      </c>
      <c r="M1144" s="8">
        <v>12</v>
      </c>
      <c r="N1144" s="8">
        <v>3</v>
      </c>
      <c r="O1144" s="8">
        <v>0</v>
      </c>
      <c r="P1144" s="8">
        <v>9</v>
      </c>
      <c r="Q1144" s="45">
        <f t="shared" si="37"/>
        <v>3.614457831325301E-2</v>
      </c>
      <c r="R1144" s="45">
        <f>Table1[[#This Row],[Ballots Rejected - Late Postmark]]/Table1[[#This Row],[Ballots Rejected]]</f>
        <v>0.75</v>
      </c>
      <c r="S1144" s="8">
        <v>0</v>
      </c>
      <c r="T1144" s="8">
        <v>0</v>
      </c>
      <c r="U1144" s="8">
        <v>247</v>
      </c>
      <c r="V1144" s="8">
        <v>235</v>
      </c>
      <c r="W1144" s="8">
        <v>12</v>
      </c>
      <c r="X1144" s="8">
        <v>629</v>
      </c>
      <c r="Y1144">
        <v>3</v>
      </c>
      <c r="Z1144">
        <v>246</v>
      </c>
      <c r="AA1144" s="8">
        <v>0</v>
      </c>
      <c r="AB1144" s="54">
        <f>Table1[[#This Row],[ Received by dropbox]]/Table1[[#This Row],[Ballots Returned]]</f>
        <v>1.2048192771084338E-2</v>
      </c>
      <c r="AC1144" s="54">
        <f>Table1[[#This Row],[Received by mail]]/Table1[[#This Row],[Ballots Returned]]</f>
        <v>0.98795180722891562</v>
      </c>
      <c r="AD1144" s="54">
        <f>Table1[[#This Row],[ Received by Email or Fax]]/Table1[[#This Row],[Ballots Returned]]</f>
        <v>0</v>
      </c>
    </row>
    <row r="1145" spans="1:30">
      <c r="A1145" s="8" t="s">
        <v>149</v>
      </c>
      <c r="B1145" s="19">
        <v>43683</v>
      </c>
      <c r="C1145" s="8" t="s">
        <v>220</v>
      </c>
      <c r="D1145" s="10">
        <v>2019</v>
      </c>
      <c r="E1145" s="8">
        <v>9381</v>
      </c>
      <c r="F1145" s="8">
        <v>1831</v>
      </c>
      <c r="G1145" s="8">
        <v>9569</v>
      </c>
      <c r="H1145" s="8">
        <v>9536</v>
      </c>
      <c r="I1145" s="8">
        <v>3660</v>
      </c>
      <c r="J1145" s="8">
        <v>3596</v>
      </c>
      <c r="K1145" s="8">
        <v>0</v>
      </c>
      <c r="L1145" s="8">
        <v>0</v>
      </c>
      <c r="M1145" s="8">
        <v>64</v>
      </c>
      <c r="N1145" s="8">
        <v>7</v>
      </c>
      <c r="O1145" s="8">
        <v>3</v>
      </c>
      <c r="P1145" s="8">
        <v>45</v>
      </c>
      <c r="Q1145" s="45">
        <f t="shared" si="37"/>
        <v>1.2295081967213115E-2</v>
      </c>
      <c r="R1145" s="45">
        <f>Table1[[#This Row],[Ballots Rejected - Late Postmark]]/Table1[[#This Row],[Ballots Rejected]]</f>
        <v>0.703125</v>
      </c>
      <c r="S1145" s="8">
        <v>0</v>
      </c>
      <c r="T1145" s="8">
        <v>9</v>
      </c>
      <c r="U1145" s="8">
        <v>3636</v>
      </c>
      <c r="V1145" s="8">
        <v>3572</v>
      </c>
      <c r="W1145" s="8">
        <v>64</v>
      </c>
      <c r="X1145" s="8">
        <v>9437</v>
      </c>
      <c r="Y1145">
        <v>3812</v>
      </c>
      <c r="Z1145">
        <v>-152</v>
      </c>
      <c r="AA1145" s="8">
        <v>0</v>
      </c>
      <c r="AB1145" s="54">
        <f>Table1[[#This Row],[ Received by dropbox]]/Table1[[#This Row],[Ballots Returned]]</f>
        <v>1.0415300546448087</v>
      </c>
      <c r="AC1145" s="54">
        <f>Table1[[#This Row],[Received by mail]]/Table1[[#This Row],[Ballots Returned]]</f>
        <v>-4.1530054644808745E-2</v>
      </c>
      <c r="AD1145" s="54">
        <f>Table1[[#This Row],[ Received by Email or Fax]]/Table1[[#This Row],[Ballots Returned]]</f>
        <v>0</v>
      </c>
    </row>
    <row r="1146" spans="1:30">
      <c r="A1146" s="8" t="s">
        <v>151</v>
      </c>
      <c r="B1146" s="19">
        <v>43683</v>
      </c>
      <c r="C1146" s="8" t="s">
        <v>220</v>
      </c>
      <c r="D1146" s="10">
        <v>2019</v>
      </c>
      <c r="E1146" s="8">
        <v>517411</v>
      </c>
      <c r="F1146" s="8">
        <v>41980</v>
      </c>
      <c r="G1146" s="8">
        <v>477450</v>
      </c>
      <c r="H1146" s="8">
        <v>528817</v>
      </c>
      <c r="I1146" s="8">
        <v>108312</v>
      </c>
      <c r="J1146" s="8">
        <v>106467</v>
      </c>
      <c r="K1146" s="8">
        <v>30</v>
      </c>
      <c r="L1146" s="8">
        <v>30</v>
      </c>
      <c r="M1146" s="8">
        <v>1815</v>
      </c>
      <c r="N1146" s="8">
        <v>140</v>
      </c>
      <c r="O1146" s="8">
        <v>611</v>
      </c>
      <c r="P1146" s="8">
        <v>1047</v>
      </c>
      <c r="Q1146" s="45">
        <f t="shared" si="37"/>
        <v>9.666518945269223E-3</v>
      </c>
      <c r="R1146" s="45">
        <f>Table1[[#This Row],[Ballots Rejected - Late Postmark]]/Table1[[#This Row],[Ballots Rejected]]</f>
        <v>0.57685950413223142</v>
      </c>
      <c r="S1146" s="8">
        <v>0</v>
      </c>
      <c r="T1146" s="8">
        <v>17</v>
      </c>
      <c r="U1146" s="8">
        <v>106727</v>
      </c>
      <c r="V1146" s="8">
        <v>104918</v>
      </c>
      <c r="W1146" s="8">
        <v>1779</v>
      </c>
      <c r="X1146" s="8">
        <v>507836</v>
      </c>
      <c r="Y1146">
        <v>43719</v>
      </c>
      <c r="Z1146">
        <v>64526</v>
      </c>
      <c r="AA1146" s="8">
        <v>67</v>
      </c>
      <c r="AB1146" s="54">
        <f>Table1[[#This Row],[ Received by dropbox]]/Table1[[#This Row],[Ballots Returned]]</f>
        <v>0.40363948592953691</v>
      </c>
      <c r="AC1146" s="54">
        <f>Table1[[#This Row],[Received by mail]]/Table1[[#This Row],[Ballots Returned]]</f>
        <v>0.59574193071866455</v>
      </c>
      <c r="AD1146" s="54">
        <f>Table1[[#This Row],[ Received by Email or Fax]]/Table1[[#This Row],[Ballots Returned]]</f>
        <v>6.1858335179850799E-4</v>
      </c>
    </row>
    <row r="1147" spans="1:30">
      <c r="A1147" s="8" t="s">
        <v>153</v>
      </c>
      <c r="B1147" s="19">
        <v>43683</v>
      </c>
      <c r="C1147" s="8" t="s">
        <v>220</v>
      </c>
      <c r="D1147" s="10">
        <v>2019</v>
      </c>
      <c r="E1147" s="8">
        <v>13790</v>
      </c>
      <c r="F1147" s="8">
        <v>389</v>
      </c>
      <c r="G1147" s="8">
        <v>15420</v>
      </c>
      <c r="H1147" s="8">
        <v>13900</v>
      </c>
      <c r="I1147" s="8">
        <v>5581</v>
      </c>
      <c r="J1147" s="8">
        <v>5511</v>
      </c>
      <c r="K1147" s="8">
        <v>0</v>
      </c>
      <c r="L1147" s="8">
        <v>0</v>
      </c>
      <c r="M1147" s="8">
        <v>70</v>
      </c>
      <c r="N1147" s="8">
        <v>9</v>
      </c>
      <c r="O1147" s="8">
        <v>10</v>
      </c>
      <c r="P1147" s="8">
        <v>40</v>
      </c>
      <c r="Q1147" s="45">
        <f t="shared" si="37"/>
        <v>7.1671743415158574E-3</v>
      </c>
      <c r="R1147" s="45">
        <f>Table1[[#This Row],[Ballots Rejected - Late Postmark]]/Table1[[#This Row],[Ballots Rejected]]</f>
        <v>0.5714285714285714</v>
      </c>
      <c r="S1147" s="8">
        <v>0</v>
      </c>
      <c r="T1147" s="8">
        <v>11</v>
      </c>
      <c r="U1147" s="8">
        <v>5567</v>
      </c>
      <c r="V1147" s="8">
        <v>5500</v>
      </c>
      <c r="W1147" s="8">
        <v>69</v>
      </c>
      <c r="X1147" s="8">
        <v>13659</v>
      </c>
      <c r="Y1147">
        <v>5</v>
      </c>
      <c r="Z1147">
        <v>5575</v>
      </c>
      <c r="AA1147" s="8">
        <v>1</v>
      </c>
      <c r="AB1147" s="54">
        <f>Table1[[#This Row],[ Received by dropbox]]/Table1[[#This Row],[Ballots Returned]]</f>
        <v>8.9589679268948217E-4</v>
      </c>
      <c r="AC1147" s="54">
        <f>Table1[[#This Row],[Received by mail]]/Table1[[#This Row],[Ballots Returned]]</f>
        <v>0.99892492384877263</v>
      </c>
      <c r="AD1147" s="54">
        <f>Table1[[#This Row],[ Received by Email or Fax]]/Table1[[#This Row],[Ballots Returned]]</f>
        <v>1.7917935853789643E-4</v>
      </c>
    </row>
    <row r="1148" spans="1:30">
      <c r="A1148" s="8" t="s">
        <v>155</v>
      </c>
      <c r="B1148" s="19">
        <v>43683</v>
      </c>
      <c r="C1148" s="8" t="s">
        <v>220</v>
      </c>
      <c r="D1148" s="10">
        <v>2019</v>
      </c>
      <c r="E1148" s="8">
        <v>58540</v>
      </c>
      <c r="F1148" s="8">
        <v>2608</v>
      </c>
      <c r="G1148" s="8">
        <v>57951</v>
      </c>
      <c r="H1148" s="8">
        <v>59372</v>
      </c>
      <c r="I1148" s="8">
        <v>18734</v>
      </c>
      <c r="J1148" s="8">
        <v>18342</v>
      </c>
      <c r="K1148" s="8">
        <v>0</v>
      </c>
      <c r="L1148" s="8">
        <v>0</v>
      </c>
      <c r="M1148" s="8">
        <v>392</v>
      </c>
      <c r="N1148" s="8">
        <v>143</v>
      </c>
      <c r="O1148" s="8">
        <v>83</v>
      </c>
      <c r="P1148" s="8">
        <v>165</v>
      </c>
      <c r="Q1148" s="45">
        <f t="shared" si="37"/>
        <v>8.8075157467705778E-3</v>
      </c>
      <c r="R1148" s="45">
        <f>Table1[[#This Row],[Ballots Rejected - Late Postmark]]/Table1[[#This Row],[Ballots Rejected]]</f>
        <v>0.42091836734693877</v>
      </c>
      <c r="S1148" s="8">
        <v>0</v>
      </c>
      <c r="T1148" s="8">
        <v>1</v>
      </c>
      <c r="U1148" s="8">
        <v>18656</v>
      </c>
      <c r="V1148" s="8">
        <v>18265</v>
      </c>
      <c r="W1148" s="8">
        <v>391</v>
      </c>
      <c r="X1148" s="8">
        <v>58457</v>
      </c>
      <c r="Y1148">
        <v>9014</v>
      </c>
      <c r="Z1148">
        <v>9711</v>
      </c>
      <c r="AA1148" s="8">
        <v>9</v>
      </c>
      <c r="AB1148" s="54">
        <f>Table1[[#This Row],[ Received by dropbox]]/Table1[[#This Row],[Ballots Returned]]</f>
        <v>0.48115725419024236</v>
      </c>
      <c r="AC1148" s="54">
        <f>Table1[[#This Row],[Received by mail]]/Table1[[#This Row],[Ballots Returned]]</f>
        <v>0.51836233585993385</v>
      </c>
      <c r="AD1148" s="54">
        <f>Table1[[#This Row],[ Received by Email or Fax]]/Table1[[#This Row],[Ballots Returned]]</f>
        <v>4.8040994982384967E-4</v>
      </c>
    </row>
    <row r="1149" spans="1:30">
      <c r="A1149" s="8" t="s">
        <v>157</v>
      </c>
      <c r="B1149" s="19">
        <v>43683</v>
      </c>
      <c r="C1149" s="8" t="s">
        <v>220</v>
      </c>
      <c r="D1149" s="10">
        <v>2019</v>
      </c>
      <c r="E1149" s="8"/>
      <c r="F1149" s="8"/>
      <c r="G1149" s="8">
        <v>2019</v>
      </c>
      <c r="H1149" s="8"/>
      <c r="I1149" s="8"/>
      <c r="J1149" s="8"/>
      <c r="K1149" s="8"/>
      <c r="L1149" s="8"/>
      <c r="M1149" s="8"/>
      <c r="N1149" s="8"/>
      <c r="O1149" s="8"/>
      <c r="P1149" s="8"/>
      <c r="Q1149" s="45"/>
      <c r="R1149" s="45" t="e">
        <f>Table1[[#This Row],[Ballots Rejected - Late Postmark]]/Table1[[#This Row],[Ballots Rejected]]</f>
        <v>#DIV/0!</v>
      </c>
      <c r="S1149" s="8"/>
      <c r="T1149" s="8"/>
      <c r="U1149" s="8">
        <v>0</v>
      </c>
      <c r="V1149" s="8">
        <v>0</v>
      </c>
      <c r="W1149" s="8">
        <v>0</v>
      </c>
      <c r="X1149" s="8">
        <v>0</v>
      </c>
      <c r="Z1149">
        <v>0</v>
      </c>
      <c r="AA1149" s="8">
        <v>0</v>
      </c>
      <c r="AB1149" s="54" t="e">
        <f>Table1[[#This Row],[ Received by dropbox]]/Table1[[#This Row],[Ballots Returned]]</f>
        <v>#DIV/0!</v>
      </c>
      <c r="AC1149" s="54" t="e">
        <f>Table1[[#This Row],[Received by mail]]/Table1[[#This Row],[Ballots Returned]]</f>
        <v>#DIV/0!</v>
      </c>
      <c r="AD1149" s="54" t="e">
        <f>Table1[[#This Row],[ Received by Email or Fax]]/Table1[[#This Row],[Ballots Returned]]</f>
        <v>#DIV/0!</v>
      </c>
    </row>
    <row r="1150" spans="1:30">
      <c r="A1150" s="8" t="s">
        <v>159</v>
      </c>
      <c r="B1150" s="19">
        <v>43683</v>
      </c>
      <c r="C1150" s="8" t="s">
        <v>220</v>
      </c>
      <c r="D1150" s="10">
        <v>2019</v>
      </c>
      <c r="E1150" s="8">
        <v>473398</v>
      </c>
      <c r="F1150" s="8">
        <v>35549</v>
      </c>
      <c r="G1150" s="8">
        <v>439868</v>
      </c>
      <c r="H1150" s="8">
        <v>483997</v>
      </c>
      <c r="I1150" s="8">
        <v>116970</v>
      </c>
      <c r="J1150" s="8">
        <v>115165</v>
      </c>
      <c r="K1150" s="8">
        <v>0</v>
      </c>
      <c r="L1150" s="8">
        <v>0</v>
      </c>
      <c r="M1150" s="8">
        <v>1805</v>
      </c>
      <c r="N1150" s="8">
        <v>194</v>
      </c>
      <c r="O1150" s="8">
        <v>201</v>
      </c>
      <c r="P1150" s="8">
        <v>1271</v>
      </c>
      <c r="Q1150" s="45">
        <f>P1150/I1150</f>
        <v>1.0866034025818585E-2</v>
      </c>
      <c r="R1150" s="45">
        <f>Table1[[#This Row],[Ballots Rejected - Late Postmark]]/Table1[[#This Row],[Ballots Rejected]]</f>
        <v>0.70415512465373964</v>
      </c>
      <c r="S1150" s="8">
        <v>0</v>
      </c>
      <c r="T1150" s="8">
        <v>139</v>
      </c>
      <c r="U1150" s="8">
        <v>116528</v>
      </c>
      <c r="V1150" s="8">
        <v>114731</v>
      </c>
      <c r="W1150" s="8">
        <v>1797</v>
      </c>
      <c r="X1150" s="8">
        <v>477423</v>
      </c>
      <c r="Y1150">
        <v>49565</v>
      </c>
      <c r="Z1150">
        <v>67339</v>
      </c>
      <c r="AA1150" s="8">
        <v>66</v>
      </c>
      <c r="AB1150" s="54">
        <f>Table1[[#This Row],[ Received by dropbox]]/Table1[[#This Row],[Ballots Returned]]</f>
        <v>0.42374113020432591</v>
      </c>
      <c r="AC1150" s="54">
        <f>Table1[[#This Row],[Received by mail]]/Table1[[#This Row],[Ballots Returned]]</f>
        <v>0.57569462255279136</v>
      </c>
      <c r="AD1150" s="54">
        <f>Table1[[#This Row],[ Received by Email or Fax]]/Table1[[#This Row],[Ballots Returned]]</f>
        <v>5.6424724288279041E-4</v>
      </c>
    </row>
    <row r="1151" spans="1:30">
      <c r="A1151" s="8" t="s">
        <v>161</v>
      </c>
      <c r="B1151" s="19">
        <v>43683</v>
      </c>
      <c r="C1151" s="8" t="s">
        <v>220</v>
      </c>
      <c r="D1151" s="10">
        <v>2019</v>
      </c>
      <c r="E1151" s="8">
        <v>326213</v>
      </c>
      <c r="F1151" s="8">
        <v>25346</v>
      </c>
      <c r="G1151" s="8">
        <v>302886</v>
      </c>
      <c r="H1151" s="8">
        <v>330454</v>
      </c>
      <c r="I1151" s="8">
        <v>113682</v>
      </c>
      <c r="J1151" s="8">
        <v>112094</v>
      </c>
      <c r="K1151" s="8">
        <v>0</v>
      </c>
      <c r="L1151" s="8">
        <v>0</v>
      </c>
      <c r="M1151" s="8">
        <v>1598</v>
      </c>
      <c r="N1151" s="8">
        <v>218</v>
      </c>
      <c r="O1151" s="8">
        <v>366</v>
      </c>
      <c r="P1151" s="8">
        <v>981</v>
      </c>
      <c r="Q1151" s="45">
        <f>P1151/I1151</f>
        <v>8.629334459281152E-3</v>
      </c>
      <c r="R1151" s="45">
        <f>Table1[[#This Row],[Ballots Rejected - Late Postmark]]/Table1[[#This Row],[Ballots Rejected]]</f>
        <v>0.61389236545682102</v>
      </c>
      <c r="S1151" s="8">
        <v>0</v>
      </c>
      <c r="T1151" s="8">
        <v>33</v>
      </c>
      <c r="U1151" s="8">
        <v>112875</v>
      </c>
      <c r="V1151" s="8">
        <v>111296</v>
      </c>
      <c r="W1151" s="8">
        <v>1589</v>
      </c>
      <c r="X1151" s="8">
        <v>324149</v>
      </c>
      <c r="Y1151">
        <v>39398</v>
      </c>
      <c r="Z1151">
        <v>74264</v>
      </c>
      <c r="AA1151" s="8">
        <v>20</v>
      </c>
      <c r="AB1151" s="54">
        <f>Table1[[#This Row],[ Received by dropbox]]/Table1[[#This Row],[Ballots Returned]]</f>
        <v>0.34656322021076336</v>
      </c>
      <c r="AC1151" s="54">
        <f>Table1[[#This Row],[Received by mail]]/Table1[[#This Row],[Ballots Returned]]</f>
        <v>0.65326085044246229</v>
      </c>
      <c r="AD1151" s="54">
        <f>Table1[[#This Row],[ Received by Email or Fax]]/Table1[[#This Row],[Ballots Returned]]</f>
        <v>1.7592934677433542E-4</v>
      </c>
    </row>
    <row r="1152" spans="1:30">
      <c r="A1152" s="8" t="s">
        <v>163</v>
      </c>
      <c r="B1152" s="19">
        <v>43683</v>
      </c>
      <c r="C1152" s="8" t="s">
        <v>220</v>
      </c>
      <c r="D1152" s="10">
        <v>2019</v>
      </c>
      <c r="E1152" s="8">
        <v>8579</v>
      </c>
      <c r="F1152" s="8">
        <v>514</v>
      </c>
      <c r="G1152" s="8">
        <v>10084</v>
      </c>
      <c r="H1152" s="8">
        <v>8612</v>
      </c>
      <c r="I1152" s="8">
        <v>2322</v>
      </c>
      <c r="J1152" s="8">
        <v>2293</v>
      </c>
      <c r="K1152" s="8">
        <v>0</v>
      </c>
      <c r="L1152" s="8">
        <v>0</v>
      </c>
      <c r="M1152" s="8">
        <v>29</v>
      </c>
      <c r="N1152" s="8">
        <v>7</v>
      </c>
      <c r="O1152" s="8">
        <v>1</v>
      </c>
      <c r="P1152" s="8">
        <v>20</v>
      </c>
      <c r="Q1152" s="45">
        <f>P1152/I1152</f>
        <v>8.6132644272179162E-3</v>
      </c>
      <c r="R1152" s="45">
        <f>Table1[[#This Row],[Ballots Rejected - Late Postmark]]/Table1[[#This Row],[Ballots Rejected]]</f>
        <v>0.68965517241379315</v>
      </c>
      <c r="S1152" s="8">
        <v>0</v>
      </c>
      <c r="T1152" s="8">
        <v>1</v>
      </c>
      <c r="U1152" s="8">
        <v>2308</v>
      </c>
      <c r="V1152" s="8">
        <v>2279</v>
      </c>
      <c r="W1152" s="8">
        <v>29</v>
      </c>
      <c r="X1152" s="8">
        <v>8495</v>
      </c>
      <c r="Y1152">
        <v>144</v>
      </c>
      <c r="Z1152">
        <v>2178</v>
      </c>
      <c r="AA1152" s="8">
        <v>0</v>
      </c>
      <c r="AB1152" s="54">
        <f>Table1[[#This Row],[ Received by dropbox]]/Table1[[#This Row],[Ballots Returned]]</f>
        <v>6.2015503875968991E-2</v>
      </c>
      <c r="AC1152" s="54">
        <f>Table1[[#This Row],[Received by mail]]/Table1[[#This Row],[Ballots Returned]]</f>
        <v>0.93798449612403101</v>
      </c>
      <c r="AD1152" s="54">
        <f>Table1[[#This Row],[ Received by Email or Fax]]/Table1[[#This Row],[Ballots Returned]]</f>
        <v>0</v>
      </c>
    </row>
    <row r="1153" spans="1:30">
      <c r="A1153" s="8" t="s">
        <v>166</v>
      </c>
      <c r="B1153" s="19">
        <v>43683</v>
      </c>
      <c r="C1153" s="8" t="s">
        <v>220</v>
      </c>
      <c r="D1153" s="10">
        <v>2019</v>
      </c>
      <c r="E1153" s="8">
        <v>158567</v>
      </c>
      <c r="F1153" s="8">
        <v>11548</v>
      </c>
      <c r="G1153" s="8">
        <v>149038</v>
      </c>
      <c r="H1153" s="8">
        <v>160478</v>
      </c>
      <c r="I1153" s="8">
        <v>42225</v>
      </c>
      <c r="J1153" s="8">
        <v>41612</v>
      </c>
      <c r="K1153" s="8">
        <v>2</v>
      </c>
      <c r="L1153" s="8">
        <v>2</v>
      </c>
      <c r="M1153" s="8">
        <v>615</v>
      </c>
      <c r="N1153" s="8">
        <v>89</v>
      </c>
      <c r="O1153" s="8">
        <v>161</v>
      </c>
      <c r="P1153" s="8">
        <v>339</v>
      </c>
      <c r="Q1153" s="45">
        <f>P1153/I1153</f>
        <v>8.0284191829484899E-3</v>
      </c>
      <c r="R1153" s="45">
        <f>Table1[[#This Row],[Ballots Rejected - Late Postmark]]/Table1[[#This Row],[Ballots Rejected]]</f>
        <v>0.551219512195122</v>
      </c>
      <c r="S1153" s="8">
        <v>0</v>
      </c>
      <c r="T1153" s="8">
        <v>26</v>
      </c>
      <c r="U1153" s="8">
        <v>41571</v>
      </c>
      <c r="V1153" s="8">
        <v>40968</v>
      </c>
      <c r="W1153" s="8">
        <v>605</v>
      </c>
      <c r="X1153" s="8">
        <v>153724</v>
      </c>
      <c r="Y1153">
        <v>22131</v>
      </c>
      <c r="Z1153">
        <v>20080</v>
      </c>
      <c r="AA1153" s="8">
        <v>14</v>
      </c>
      <c r="AB1153" s="54">
        <f>Table1[[#This Row],[ Received by dropbox]]/Table1[[#This Row],[Ballots Returned]]</f>
        <v>0.52412078152753105</v>
      </c>
      <c r="AC1153" s="54">
        <f>Table1[[#This Row],[Received by mail]]/Table1[[#This Row],[Ballots Returned]]</f>
        <v>0.47554766133806986</v>
      </c>
      <c r="AD1153" s="54">
        <f>Table1[[#This Row],[ Received by Email or Fax]]/Table1[[#This Row],[Ballots Returned]]</f>
        <v>3.3155713439905272E-4</v>
      </c>
    </row>
    <row r="1154" spans="1:30">
      <c r="A1154" s="8" t="s">
        <v>168</v>
      </c>
      <c r="B1154" s="19">
        <v>43683</v>
      </c>
      <c r="C1154" s="8" t="s">
        <v>220</v>
      </c>
      <c r="D1154" s="10">
        <v>2019</v>
      </c>
      <c r="E1154" s="8"/>
      <c r="F1154" s="8"/>
      <c r="G1154" s="8">
        <v>2019</v>
      </c>
      <c r="H1154" s="8"/>
      <c r="I1154" s="8"/>
      <c r="J1154" s="8"/>
      <c r="K1154" s="8"/>
      <c r="L1154" s="8"/>
      <c r="M1154" s="8"/>
      <c r="N1154" s="8"/>
      <c r="O1154" s="8"/>
      <c r="P1154" s="8"/>
      <c r="Q1154" s="45"/>
      <c r="R1154" s="45" t="e">
        <f>Table1[[#This Row],[Ballots Rejected - Late Postmark]]/Table1[[#This Row],[Ballots Rejected]]</f>
        <v>#DIV/0!</v>
      </c>
      <c r="S1154" s="8"/>
      <c r="T1154" s="8"/>
      <c r="U1154" s="8">
        <v>0</v>
      </c>
      <c r="V1154" s="8">
        <v>0</v>
      </c>
      <c r="W1154" s="8">
        <v>0</v>
      </c>
      <c r="X1154" s="8">
        <v>0</v>
      </c>
      <c r="Z1154">
        <v>0</v>
      </c>
      <c r="AA1154" s="8">
        <v>0</v>
      </c>
      <c r="AB1154" s="54" t="e">
        <f>Table1[[#This Row],[ Received by dropbox]]/Table1[[#This Row],[Ballots Returned]]</f>
        <v>#DIV/0!</v>
      </c>
      <c r="AC1154" s="54" t="e">
        <f>Table1[[#This Row],[Received by mail]]/Table1[[#This Row],[Ballots Returned]]</f>
        <v>#DIV/0!</v>
      </c>
      <c r="AD1154" s="54" t="e">
        <f>Table1[[#This Row],[ Received by Email or Fax]]/Table1[[#This Row],[Ballots Returned]]</f>
        <v>#DIV/0!</v>
      </c>
    </row>
    <row r="1155" spans="1:30">
      <c r="A1155" s="8" t="s">
        <v>170</v>
      </c>
      <c r="B1155" s="19">
        <v>43683</v>
      </c>
      <c r="C1155" s="8" t="s">
        <v>220</v>
      </c>
      <c r="D1155" s="10">
        <v>2019</v>
      </c>
      <c r="E1155" s="8">
        <v>26722</v>
      </c>
      <c r="F1155" s="8">
        <v>1966</v>
      </c>
      <c r="G1155" s="8">
        <v>26775</v>
      </c>
      <c r="H1155" s="8">
        <v>26986</v>
      </c>
      <c r="I1155" s="8">
        <v>8328</v>
      </c>
      <c r="J1155" s="8">
        <v>7824</v>
      </c>
      <c r="K1155" s="8">
        <v>2</v>
      </c>
      <c r="L1155" s="8">
        <v>2</v>
      </c>
      <c r="M1155" s="8">
        <v>150</v>
      </c>
      <c r="N1155" s="8">
        <v>49</v>
      </c>
      <c r="O1155" s="8">
        <v>6</v>
      </c>
      <c r="P1155" s="8">
        <v>92</v>
      </c>
      <c r="Q1155" s="45">
        <f t="shared" ref="Q1155:Q1163" si="38">P1155/I1155</f>
        <v>1.1047070124879923E-2</v>
      </c>
      <c r="R1155" s="45">
        <f>Table1[[#This Row],[Ballots Rejected - Late Postmark]]/Table1[[#This Row],[Ballots Rejected]]</f>
        <v>0.61333333333333329</v>
      </c>
      <c r="S1155" s="8">
        <v>0</v>
      </c>
      <c r="T1155" s="8">
        <v>3</v>
      </c>
      <c r="U1155" s="8">
        <v>8296</v>
      </c>
      <c r="V1155" s="8">
        <v>7803</v>
      </c>
      <c r="W1155" s="8">
        <v>150</v>
      </c>
      <c r="X1155" s="8">
        <v>26693</v>
      </c>
      <c r="Y1155">
        <v>3371</v>
      </c>
      <c r="Z1155">
        <v>4956</v>
      </c>
      <c r="AA1155" s="8">
        <v>1</v>
      </c>
      <c r="AB1155" s="54">
        <f>Table1[[#This Row],[ Received by dropbox]]/Table1[[#This Row],[Ballots Returned]]</f>
        <v>0.40477905859750241</v>
      </c>
      <c r="AC1155" s="54">
        <f>Table1[[#This Row],[Received by mail]]/Table1[[#This Row],[Ballots Returned]]</f>
        <v>0.59510086455331412</v>
      </c>
      <c r="AD1155" s="54">
        <f>Table1[[#This Row],[ Received by Email or Fax]]/Table1[[#This Row],[Ballots Returned]]</f>
        <v>1.2007684918347742E-4</v>
      </c>
    </row>
    <row r="1156" spans="1:30">
      <c r="A1156" s="8" t="s">
        <v>172</v>
      </c>
      <c r="B1156" s="19">
        <v>43683</v>
      </c>
      <c r="C1156" s="8" t="s">
        <v>220</v>
      </c>
      <c r="D1156" s="10">
        <v>2019</v>
      </c>
      <c r="E1156" s="8">
        <v>147264</v>
      </c>
      <c r="F1156" s="8">
        <v>9898</v>
      </c>
      <c r="G1156" s="8">
        <v>139385</v>
      </c>
      <c r="H1156" s="8">
        <v>153578</v>
      </c>
      <c r="I1156" s="8">
        <v>58775</v>
      </c>
      <c r="J1156" s="8">
        <v>58184</v>
      </c>
      <c r="K1156" s="8">
        <v>0</v>
      </c>
      <c r="L1156" s="8">
        <v>0</v>
      </c>
      <c r="M1156" s="8">
        <v>592</v>
      </c>
      <c r="N1156" s="8">
        <v>41</v>
      </c>
      <c r="O1156" s="8">
        <v>182</v>
      </c>
      <c r="P1156" s="8">
        <v>356</v>
      </c>
      <c r="Q1156" s="45">
        <f t="shared" si="38"/>
        <v>6.0569970225435987E-3</v>
      </c>
      <c r="R1156" s="45">
        <f>Table1[[#This Row],[Ballots Rejected - Late Postmark]]/Table1[[#This Row],[Ballots Rejected]]</f>
        <v>0.60135135135135132</v>
      </c>
      <c r="S1156" s="8">
        <v>0</v>
      </c>
      <c r="T1156" s="8">
        <v>13</v>
      </c>
      <c r="U1156" s="8">
        <v>58597</v>
      </c>
      <c r="V1156" s="8">
        <v>58007</v>
      </c>
      <c r="W1156" s="8">
        <v>591</v>
      </c>
      <c r="X1156" s="8">
        <v>151182</v>
      </c>
      <c r="Y1156">
        <v>32592</v>
      </c>
      <c r="Z1156">
        <v>26121</v>
      </c>
      <c r="AA1156" s="8">
        <v>62</v>
      </c>
      <c r="AB1156" s="54">
        <f>Table1[[#This Row],[ Received by dropbox]]/Table1[[#This Row],[Ballots Returned]]</f>
        <v>0.55452148022118253</v>
      </c>
      <c r="AC1156" s="54">
        <f>Table1[[#This Row],[Received by mail]]/Table1[[#This Row],[Ballots Returned]]</f>
        <v>0.44442364951084645</v>
      </c>
      <c r="AD1156" s="54">
        <f>Table1[[#This Row],[ Received by Email or Fax]]/Table1[[#This Row],[Ballots Returned]]</f>
        <v>1.0548702679710762E-3</v>
      </c>
    </row>
    <row r="1157" spans="1:30">
      <c r="A1157" s="8" t="s">
        <v>174</v>
      </c>
      <c r="B1157" s="19">
        <v>43683</v>
      </c>
      <c r="C1157" s="8" t="s">
        <v>220</v>
      </c>
      <c r="D1157" s="10">
        <v>2019</v>
      </c>
      <c r="E1157" s="8">
        <v>3567</v>
      </c>
      <c r="F1157" s="8">
        <v>110</v>
      </c>
      <c r="G1157" s="8">
        <v>5476</v>
      </c>
      <c r="H1157" s="8">
        <v>3588</v>
      </c>
      <c r="I1157" s="8">
        <v>1341</v>
      </c>
      <c r="J1157" s="8">
        <v>1317</v>
      </c>
      <c r="K1157" s="8">
        <v>1</v>
      </c>
      <c r="L1157" s="8">
        <v>0</v>
      </c>
      <c r="M1157" s="8">
        <v>23</v>
      </c>
      <c r="N1157" s="8">
        <v>1</v>
      </c>
      <c r="O1157" s="8">
        <v>8</v>
      </c>
      <c r="P1157" s="8">
        <v>14</v>
      </c>
      <c r="Q1157" s="45">
        <f t="shared" si="38"/>
        <v>1.0439970171513796E-2</v>
      </c>
      <c r="R1157" s="45">
        <f>Table1[[#This Row],[Ballots Rejected - Late Postmark]]/Table1[[#This Row],[Ballots Rejected]]</f>
        <v>0.60869565217391308</v>
      </c>
      <c r="S1157" s="8">
        <v>0</v>
      </c>
      <c r="T1157" s="8">
        <v>0</v>
      </c>
      <c r="U1157" s="8">
        <v>1333</v>
      </c>
      <c r="V1157" s="8">
        <v>1309</v>
      </c>
      <c r="W1157" s="8">
        <v>23</v>
      </c>
      <c r="X1157" s="8">
        <v>3547</v>
      </c>
      <c r="Y1157">
        <v>350</v>
      </c>
      <c r="Z1157">
        <v>991</v>
      </c>
      <c r="AA1157" s="8">
        <v>0</v>
      </c>
      <c r="AB1157" s="54">
        <f>Table1[[#This Row],[ Received by dropbox]]/Table1[[#This Row],[Ballots Returned]]</f>
        <v>0.26099925428784487</v>
      </c>
      <c r="AC1157" s="54">
        <f>Table1[[#This Row],[Received by mail]]/Table1[[#This Row],[Ballots Returned]]</f>
        <v>0.73900074571215513</v>
      </c>
      <c r="AD1157" s="54">
        <f>Table1[[#This Row],[ Received by Email or Fax]]/Table1[[#This Row],[Ballots Returned]]</f>
        <v>0</v>
      </c>
    </row>
    <row r="1158" spans="1:30">
      <c r="A1158" s="8" t="s">
        <v>176</v>
      </c>
      <c r="B1158" s="19">
        <v>43683</v>
      </c>
      <c r="C1158" s="8" t="s">
        <v>220</v>
      </c>
      <c r="D1158" s="10">
        <v>2019</v>
      </c>
      <c r="E1158" s="8">
        <v>47097</v>
      </c>
      <c r="F1158" s="8">
        <v>3054</v>
      </c>
      <c r="G1158" s="8">
        <v>46062</v>
      </c>
      <c r="H1158" s="8">
        <v>47575</v>
      </c>
      <c r="I1158" s="8">
        <v>13243</v>
      </c>
      <c r="J1158" s="8">
        <v>13026</v>
      </c>
      <c r="K1158" s="8">
        <v>0</v>
      </c>
      <c r="L1158" s="8">
        <v>0</v>
      </c>
      <c r="M1158" s="8">
        <v>217</v>
      </c>
      <c r="N1158" s="8">
        <v>43</v>
      </c>
      <c r="O1158" s="8">
        <v>32</v>
      </c>
      <c r="P1158" s="8">
        <v>131</v>
      </c>
      <c r="Q1158" s="45">
        <f t="shared" si="38"/>
        <v>9.8920184248282115E-3</v>
      </c>
      <c r="R1158" s="45">
        <f>Table1[[#This Row],[Ballots Rejected - Late Postmark]]/Table1[[#This Row],[Ballots Rejected]]</f>
        <v>0.60368663594470051</v>
      </c>
      <c r="S1158" s="8">
        <v>0</v>
      </c>
      <c r="T1158" s="8">
        <v>11</v>
      </c>
      <c r="U1158" s="8">
        <v>13199</v>
      </c>
      <c r="V1158" s="8">
        <v>12984</v>
      </c>
      <c r="W1158" s="8">
        <v>215</v>
      </c>
      <c r="X1158" s="8">
        <v>47168</v>
      </c>
      <c r="Y1158">
        <v>2239</v>
      </c>
      <c r="Z1158">
        <v>11001</v>
      </c>
      <c r="AA1158" s="8">
        <v>3</v>
      </c>
      <c r="AB1158" s="54">
        <f>Table1[[#This Row],[ Received by dropbox]]/Table1[[#This Row],[Ballots Returned]]</f>
        <v>0.16907045231443027</v>
      </c>
      <c r="AC1158" s="54">
        <f>Table1[[#This Row],[Received by mail]]/Table1[[#This Row],[Ballots Returned]]</f>
        <v>0.83070301291248205</v>
      </c>
      <c r="AD1158" s="54">
        <f>Table1[[#This Row],[ Received by Email or Fax]]/Table1[[#This Row],[Ballots Returned]]</f>
        <v>2.2653477308766896E-4</v>
      </c>
    </row>
    <row r="1159" spans="1:30">
      <c r="A1159" s="8" t="s">
        <v>178</v>
      </c>
      <c r="B1159" s="19">
        <v>43683</v>
      </c>
      <c r="C1159" s="8" t="s">
        <v>220</v>
      </c>
      <c r="D1159" s="10">
        <v>2019</v>
      </c>
      <c r="E1159" s="8">
        <v>3978692</v>
      </c>
      <c r="F1159" s="8">
        <v>304667</v>
      </c>
      <c r="G1159" s="8">
        <v>1176221</v>
      </c>
      <c r="H1159" s="8">
        <v>4055733</v>
      </c>
      <c r="I1159" s="8">
        <v>1196162</v>
      </c>
      <c r="J1159" s="8">
        <v>1176240</v>
      </c>
      <c r="K1159" s="8">
        <v>194</v>
      </c>
      <c r="L1159" s="8">
        <v>62</v>
      </c>
      <c r="M1159" s="8">
        <v>19351</v>
      </c>
      <c r="N1159" s="8">
        <v>2153</v>
      </c>
      <c r="O1159" s="8">
        <v>4015</v>
      </c>
      <c r="P1159" s="8">
        <v>12552</v>
      </c>
      <c r="Q1159" s="45">
        <f t="shared" si="38"/>
        <v>1.0493561908838435E-2</v>
      </c>
      <c r="R1159" s="45">
        <f>Table1[[#This Row],[Ballots Rejected - Late Postmark]]/Table1[[#This Row],[Ballots Rejected]]</f>
        <v>0.64864864864864868</v>
      </c>
      <c r="S1159" s="8">
        <v>0</v>
      </c>
      <c r="T1159" s="8">
        <v>621</v>
      </c>
      <c r="U1159" s="8">
        <v>1188485</v>
      </c>
      <c r="V1159" s="8">
        <v>1168783</v>
      </c>
      <c r="W1159" s="8">
        <v>19202</v>
      </c>
      <c r="X1159" s="8">
        <v>3976955</v>
      </c>
      <c r="Y1159">
        <v>463380</v>
      </c>
      <c r="Z1159">
        <v>731613</v>
      </c>
      <c r="AA1159" s="21">
        <v>1169</v>
      </c>
      <c r="AB1159" s="54">
        <f>Table1[[#This Row],[ Received by dropbox]]/Table1[[#This Row],[Ballots Returned]]</f>
        <v>0.3873889991489447</v>
      </c>
      <c r="AC1159" s="54">
        <f>Table1[[#This Row],[Received by mail]]/Table1[[#This Row],[Ballots Returned]]</f>
        <v>0.61163370847761422</v>
      </c>
      <c r="AD1159" s="54">
        <f>Table1[[#This Row],[ Received by Email or Fax]]/Table1[[#This Row],[Ballots Returned]]</f>
        <v>9.7729237344105569E-4</v>
      </c>
    </row>
    <row r="1160" spans="1:30">
      <c r="A1160" s="8" t="s">
        <v>98</v>
      </c>
      <c r="B1160" s="19">
        <v>43508</v>
      </c>
      <c r="C1160" s="8" t="s">
        <v>99</v>
      </c>
      <c r="D1160" s="10">
        <v>2019</v>
      </c>
      <c r="E1160" s="11">
        <v>4426</v>
      </c>
      <c r="F1160" s="11">
        <v>310</v>
      </c>
      <c r="G1160" s="8">
        <v>802</v>
      </c>
      <c r="H1160" s="8">
        <v>4426</v>
      </c>
      <c r="I1160" s="8">
        <v>839</v>
      </c>
      <c r="J1160" s="11">
        <v>802</v>
      </c>
      <c r="K1160" s="8">
        <v>0</v>
      </c>
      <c r="L1160" s="8">
        <v>0</v>
      </c>
      <c r="M1160" s="8">
        <v>37</v>
      </c>
      <c r="N1160" s="8">
        <v>3</v>
      </c>
      <c r="O1160" s="8">
        <v>17</v>
      </c>
      <c r="P1160" s="8">
        <v>17</v>
      </c>
      <c r="Q1160" s="45">
        <f t="shared" si="38"/>
        <v>2.0262216924910609E-2</v>
      </c>
      <c r="R1160" s="45">
        <f>Table1[[#This Row],[Ballots Rejected - Late Postmark]]/Table1[[#This Row],[Ballots Rejected]]</f>
        <v>0.45945945945945948</v>
      </c>
      <c r="S1160" s="8">
        <v>0</v>
      </c>
      <c r="T1160" s="11">
        <v>0</v>
      </c>
      <c r="U1160" s="8">
        <v>835</v>
      </c>
      <c r="V1160" s="8">
        <v>798</v>
      </c>
      <c r="W1160" s="8">
        <v>37</v>
      </c>
      <c r="X1160" s="8">
        <v>4394</v>
      </c>
      <c r="Y1160">
        <v>0</v>
      </c>
      <c r="Z1160">
        <v>839</v>
      </c>
      <c r="AA1160" s="8">
        <v>0</v>
      </c>
      <c r="AB1160" s="54">
        <f>Table1[[#This Row],[ Received by dropbox]]/Table1[[#This Row],[Ballots Returned]]</f>
        <v>0</v>
      </c>
      <c r="AC1160" s="54">
        <f>Table1[[#This Row],[Received by mail]]/Table1[[#This Row],[Ballots Returned]]</f>
        <v>1</v>
      </c>
      <c r="AD1160" s="54">
        <f>Table1[[#This Row],[ Received by Email or Fax]]/Table1[[#This Row],[Ballots Returned]]</f>
        <v>0</v>
      </c>
    </row>
    <row r="1161" spans="1:30">
      <c r="A1161" s="8" t="s">
        <v>101</v>
      </c>
      <c r="B1161" s="19">
        <v>43508</v>
      </c>
      <c r="C1161" s="8" t="s">
        <v>99</v>
      </c>
      <c r="D1161" s="10">
        <v>2019</v>
      </c>
      <c r="E1161" s="11">
        <v>839</v>
      </c>
      <c r="F1161" s="11">
        <v>158</v>
      </c>
      <c r="G1161" s="8">
        <v>393</v>
      </c>
      <c r="H1161" s="8">
        <v>839</v>
      </c>
      <c r="I1161" s="8">
        <v>395</v>
      </c>
      <c r="J1161" s="11">
        <v>393</v>
      </c>
      <c r="K1161" s="8">
        <v>0</v>
      </c>
      <c r="L1161" s="8">
        <v>0</v>
      </c>
      <c r="M1161" s="8">
        <v>2</v>
      </c>
      <c r="N1161" s="8">
        <v>0</v>
      </c>
      <c r="O1161" s="8">
        <v>1</v>
      </c>
      <c r="P1161" s="8">
        <v>0</v>
      </c>
      <c r="Q1161" s="45">
        <f t="shared" si="38"/>
        <v>0</v>
      </c>
      <c r="R1161" s="45">
        <f>Table1[[#This Row],[Ballots Rejected - Late Postmark]]/Table1[[#This Row],[Ballots Rejected]]</f>
        <v>0</v>
      </c>
      <c r="S1161" s="8">
        <v>0</v>
      </c>
      <c r="T1161" s="11">
        <v>1</v>
      </c>
      <c r="U1161" s="8">
        <v>392</v>
      </c>
      <c r="V1161" s="8">
        <v>390</v>
      </c>
      <c r="W1161" s="8">
        <v>2</v>
      </c>
      <c r="X1161" s="8">
        <v>832</v>
      </c>
      <c r="Y1161">
        <v>0</v>
      </c>
      <c r="Z1161">
        <v>393</v>
      </c>
      <c r="AA1161" s="8">
        <v>2</v>
      </c>
      <c r="AB1161" s="54">
        <f>Table1[[#This Row],[ Received by dropbox]]/Table1[[#This Row],[Ballots Returned]]</f>
        <v>0</v>
      </c>
      <c r="AC1161" s="54">
        <f>Table1[[#This Row],[Received by mail]]/Table1[[#This Row],[Ballots Returned]]</f>
        <v>0.99493670886075947</v>
      </c>
      <c r="AD1161" s="54">
        <f>Table1[[#This Row],[ Received by Email or Fax]]/Table1[[#This Row],[Ballots Returned]]</f>
        <v>5.0632911392405064E-3</v>
      </c>
    </row>
    <row r="1162" spans="1:30">
      <c r="A1162" s="8" t="s">
        <v>103</v>
      </c>
      <c r="B1162" s="19">
        <v>43508</v>
      </c>
      <c r="C1162" s="8" t="s">
        <v>99</v>
      </c>
      <c r="D1162" s="10">
        <v>2019</v>
      </c>
      <c r="E1162" s="11">
        <v>50301</v>
      </c>
      <c r="F1162" s="11">
        <v>3948</v>
      </c>
      <c r="G1162" s="8">
        <v>17097</v>
      </c>
      <c r="H1162" s="8">
        <v>50756</v>
      </c>
      <c r="I1162" s="8">
        <v>17739</v>
      </c>
      <c r="J1162" s="11">
        <v>17097</v>
      </c>
      <c r="K1162" s="8">
        <v>0</v>
      </c>
      <c r="L1162" s="8">
        <v>0</v>
      </c>
      <c r="M1162" s="8">
        <v>0</v>
      </c>
      <c r="N1162" s="8">
        <v>51</v>
      </c>
      <c r="O1162" s="8">
        <v>87</v>
      </c>
      <c r="P1162" s="8">
        <v>476</v>
      </c>
      <c r="Q1162" s="45">
        <f t="shared" si="38"/>
        <v>2.6833530638705676E-2</v>
      </c>
      <c r="R1162" s="45" t="e">
        <f>Table1[[#This Row],[Ballots Rejected - Late Postmark]]/Table1[[#This Row],[Ballots Rejected]]</f>
        <v>#DIV/0!</v>
      </c>
      <c r="S1162" s="8">
        <v>0</v>
      </c>
      <c r="T1162" s="11">
        <v>3</v>
      </c>
      <c r="U1162" s="8">
        <v>17701</v>
      </c>
      <c r="V1162" s="8">
        <v>17060</v>
      </c>
      <c r="W1162" s="8">
        <v>0</v>
      </c>
      <c r="X1162" s="8">
        <v>50427</v>
      </c>
      <c r="Y1162">
        <v>0</v>
      </c>
      <c r="Z1162">
        <v>17730</v>
      </c>
      <c r="AA1162" s="8">
        <v>9</v>
      </c>
      <c r="AB1162" s="54">
        <f>Table1[[#This Row],[ Received by dropbox]]/Table1[[#This Row],[Ballots Returned]]</f>
        <v>0</v>
      </c>
      <c r="AC1162" s="54">
        <f>Table1[[#This Row],[Received by mail]]/Table1[[#This Row],[Ballots Returned]]</f>
        <v>0.99949264332825971</v>
      </c>
      <c r="AD1162" s="54">
        <f>Table1[[#This Row],[ Received by Email or Fax]]/Table1[[#This Row],[Ballots Returned]]</f>
        <v>5.0735667174023336E-4</v>
      </c>
    </row>
    <row r="1163" spans="1:30">
      <c r="A1163" s="8" t="s">
        <v>105</v>
      </c>
      <c r="B1163" s="19">
        <v>43508</v>
      </c>
      <c r="C1163" s="8" t="s">
        <v>99</v>
      </c>
      <c r="D1163" s="10">
        <v>2019</v>
      </c>
      <c r="E1163" s="11">
        <v>9115</v>
      </c>
      <c r="F1163" s="11">
        <v>342</v>
      </c>
      <c r="G1163" s="8">
        <v>4101</v>
      </c>
      <c r="H1163" s="8">
        <v>9126</v>
      </c>
      <c r="I1163" s="8">
        <v>4101</v>
      </c>
      <c r="J1163" s="11">
        <v>4047</v>
      </c>
      <c r="K1163" s="8">
        <v>0</v>
      </c>
      <c r="L1163" s="8">
        <v>0</v>
      </c>
      <c r="M1163" s="8">
        <v>54</v>
      </c>
      <c r="N1163" s="8">
        <v>4</v>
      </c>
      <c r="O1163" s="8">
        <v>12</v>
      </c>
      <c r="P1163" s="8">
        <v>38</v>
      </c>
      <c r="Q1163" s="45">
        <f t="shared" si="38"/>
        <v>9.2660326749573283E-3</v>
      </c>
      <c r="R1163" s="45">
        <f>Table1[[#This Row],[Ballots Rejected - Late Postmark]]/Table1[[#This Row],[Ballots Rejected]]</f>
        <v>0.70370370370370372</v>
      </c>
      <c r="S1163" s="8">
        <v>0</v>
      </c>
      <c r="T1163" s="11">
        <v>0</v>
      </c>
      <c r="U1163" s="8">
        <v>4095</v>
      </c>
      <c r="V1163" s="8">
        <v>4041</v>
      </c>
      <c r="W1163" s="8">
        <v>54</v>
      </c>
      <c r="X1163" s="8">
        <v>9050</v>
      </c>
      <c r="Y1163">
        <v>2005</v>
      </c>
      <c r="Z1163">
        <v>2095</v>
      </c>
      <c r="AA1163" s="8">
        <v>1</v>
      </c>
      <c r="AB1163" s="54">
        <f>Table1[[#This Row],[ Received by dropbox]]/Table1[[#This Row],[Ballots Returned]]</f>
        <v>0.48890514508656424</v>
      </c>
      <c r="AC1163" s="54">
        <f>Table1[[#This Row],[Received by mail]]/Table1[[#This Row],[Ballots Returned]]</f>
        <v>0.51085101194830529</v>
      </c>
      <c r="AD1163" s="54">
        <f>Table1[[#This Row],[ Received by Email or Fax]]/Table1[[#This Row],[Ballots Returned]]</f>
        <v>2.43842965130456E-4</v>
      </c>
    </row>
    <row r="1164" spans="1:30">
      <c r="A1164" s="8" t="s">
        <v>107</v>
      </c>
      <c r="B1164" s="19">
        <v>43508</v>
      </c>
      <c r="C1164" s="8" t="s">
        <v>99</v>
      </c>
      <c r="D1164" s="10">
        <v>2019</v>
      </c>
      <c r="E1164" s="11"/>
      <c r="F1164" s="11"/>
      <c r="G1164" s="8">
        <v>0</v>
      </c>
      <c r="H1164" s="8"/>
      <c r="I1164" s="8"/>
      <c r="J1164" s="11"/>
      <c r="K1164" s="8"/>
      <c r="L1164" s="8"/>
      <c r="M1164" s="8"/>
      <c r="N1164" s="8"/>
      <c r="O1164" s="8"/>
      <c r="P1164" s="8"/>
      <c r="Q1164" s="45"/>
      <c r="R1164" s="45" t="e">
        <f>Table1[[#This Row],[Ballots Rejected - Late Postmark]]/Table1[[#This Row],[Ballots Rejected]]</f>
        <v>#DIV/0!</v>
      </c>
      <c r="S1164" s="8"/>
      <c r="T1164" s="11"/>
      <c r="U1164" s="8">
        <v>0</v>
      </c>
      <c r="V1164" s="8">
        <v>0</v>
      </c>
      <c r="W1164" s="8">
        <v>0</v>
      </c>
      <c r="X1164" s="8">
        <v>0</v>
      </c>
      <c r="Z1164">
        <v>0</v>
      </c>
      <c r="AA1164" s="8">
        <v>0</v>
      </c>
      <c r="AB1164" s="54" t="e">
        <f>Table1[[#This Row],[ Received by dropbox]]/Table1[[#This Row],[Ballots Returned]]</f>
        <v>#DIV/0!</v>
      </c>
      <c r="AC1164" s="54" t="e">
        <f>Table1[[#This Row],[Received by mail]]/Table1[[#This Row],[Ballots Returned]]</f>
        <v>#DIV/0!</v>
      </c>
      <c r="AD1164" s="54" t="e">
        <f>Table1[[#This Row],[ Received by Email or Fax]]/Table1[[#This Row],[Ballots Returned]]</f>
        <v>#DIV/0!</v>
      </c>
    </row>
    <row r="1165" spans="1:30">
      <c r="A1165" s="8" t="s">
        <v>109</v>
      </c>
      <c r="B1165" s="19">
        <v>43508</v>
      </c>
      <c r="C1165" s="8" t="s">
        <v>99</v>
      </c>
      <c r="D1165" s="10">
        <v>2019</v>
      </c>
      <c r="E1165" s="11">
        <v>201324</v>
      </c>
      <c r="F1165" s="11">
        <v>28207</v>
      </c>
      <c r="G1165" s="8">
        <v>65000</v>
      </c>
      <c r="H1165" s="8">
        <v>201665</v>
      </c>
      <c r="I1165" s="8">
        <v>66169</v>
      </c>
      <c r="J1165" s="11">
        <v>65000</v>
      </c>
      <c r="K1165" s="8">
        <v>0</v>
      </c>
      <c r="L1165" s="8">
        <v>0</v>
      </c>
      <c r="M1165" s="8">
        <v>1169</v>
      </c>
      <c r="N1165" s="8">
        <v>171</v>
      </c>
      <c r="O1165" s="8">
        <v>343</v>
      </c>
      <c r="P1165" s="8">
        <v>643</v>
      </c>
      <c r="Q1165" s="45">
        <f>P1165/I1165</f>
        <v>9.7175414469011165E-3</v>
      </c>
      <c r="R1165" s="45">
        <f>Table1[[#This Row],[Ballots Rejected - Late Postmark]]/Table1[[#This Row],[Ballots Rejected]]</f>
        <v>0.55004277159965786</v>
      </c>
      <c r="S1165" s="8">
        <v>0</v>
      </c>
      <c r="T1165" s="11">
        <v>0</v>
      </c>
      <c r="U1165" s="8">
        <v>65887</v>
      </c>
      <c r="V1165" s="8">
        <v>64720</v>
      </c>
      <c r="W1165" s="8">
        <v>1167</v>
      </c>
      <c r="X1165" s="8">
        <v>199654</v>
      </c>
      <c r="Y1165">
        <v>12625</v>
      </c>
      <c r="Z1165">
        <v>53501</v>
      </c>
      <c r="AA1165" s="8">
        <v>43</v>
      </c>
      <c r="AB1165" s="54">
        <f>Table1[[#This Row],[ Received by dropbox]]/Table1[[#This Row],[Ballots Returned]]</f>
        <v>0.19079931690066346</v>
      </c>
      <c r="AC1165" s="54">
        <f>Table1[[#This Row],[Received by mail]]/Table1[[#This Row],[Ballots Returned]]</f>
        <v>0.80855083196058575</v>
      </c>
      <c r="AD1165" s="54">
        <f>Table1[[#This Row],[ Received by Email or Fax]]/Table1[[#This Row],[Ballots Returned]]</f>
        <v>6.4985113875077455E-4</v>
      </c>
    </row>
    <row r="1166" spans="1:30">
      <c r="A1166" s="8" t="s">
        <v>111</v>
      </c>
      <c r="B1166" s="19">
        <v>43508</v>
      </c>
      <c r="C1166" s="8" t="s">
        <v>99</v>
      </c>
      <c r="D1166" s="10">
        <v>2019</v>
      </c>
      <c r="E1166" s="11"/>
      <c r="F1166" s="11"/>
      <c r="G1166" s="8">
        <v>0</v>
      </c>
      <c r="H1166" s="8"/>
      <c r="I1166" s="8"/>
      <c r="J1166" s="11"/>
      <c r="K1166" s="8"/>
      <c r="L1166" s="8"/>
      <c r="M1166" s="8"/>
      <c r="N1166" s="8"/>
      <c r="O1166" s="8"/>
      <c r="P1166" s="8"/>
      <c r="Q1166" s="45"/>
      <c r="R1166" s="45" t="e">
        <f>Table1[[#This Row],[Ballots Rejected - Late Postmark]]/Table1[[#This Row],[Ballots Rejected]]</f>
        <v>#DIV/0!</v>
      </c>
      <c r="S1166" s="8"/>
      <c r="T1166" s="11"/>
      <c r="U1166" s="8">
        <v>0</v>
      </c>
      <c r="V1166" s="8">
        <v>0</v>
      </c>
      <c r="W1166" s="8">
        <v>0</v>
      </c>
      <c r="X1166" s="8">
        <v>0</v>
      </c>
      <c r="Z1166">
        <v>0</v>
      </c>
      <c r="AA1166" s="8">
        <v>0</v>
      </c>
      <c r="AB1166" s="54" t="e">
        <f>Table1[[#This Row],[ Received by dropbox]]/Table1[[#This Row],[Ballots Returned]]</f>
        <v>#DIV/0!</v>
      </c>
      <c r="AC1166" s="54" t="e">
        <f>Table1[[#This Row],[Received by mail]]/Table1[[#This Row],[Ballots Returned]]</f>
        <v>#DIV/0!</v>
      </c>
      <c r="AD1166" s="54" t="e">
        <f>Table1[[#This Row],[ Received by Email or Fax]]/Table1[[#This Row],[Ballots Returned]]</f>
        <v>#DIV/0!</v>
      </c>
    </row>
    <row r="1167" spans="1:30">
      <c r="A1167" s="8" t="s">
        <v>113</v>
      </c>
      <c r="B1167" s="19">
        <v>43508</v>
      </c>
      <c r="C1167" s="8" t="s">
        <v>99</v>
      </c>
      <c r="D1167" s="10">
        <v>2019</v>
      </c>
      <c r="E1167" s="11"/>
      <c r="F1167" s="11"/>
      <c r="G1167" s="8">
        <v>0</v>
      </c>
      <c r="H1167" s="8"/>
      <c r="I1167" s="8"/>
      <c r="J1167" s="11"/>
      <c r="K1167" s="8"/>
      <c r="L1167" s="8"/>
      <c r="M1167" s="8"/>
      <c r="N1167" s="8"/>
      <c r="O1167" s="8"/>
      <c r="P1167" s="8"/>
      <c r="Q1167" s="45"/>
      <c r="R1167" s="45" t="e">
        <f>Table1[[#This Row],[Ballots Rejected - Late Postmark]]/Table1[[#This Row],[Ballots Rejected]]</f>
        <v>#DIV/0!</v>
      </c>
      <c r="S1167" s="8"/>
      <c r="T1167" s="11"/>
      <c r="U1167" s="8">
        <v>0</v>
      </c>
      <c r="V1167" s="8">
        <v>0</v>
      </c>
      <c r="W1167" s="8">
        <v>0</v>
      </c>
      <c r="X1167" s="8">
        <v>0</v>
      </c>
      <c r="Z1167">
        <v>0</v>
      </c>
      <c r="AA1167" s="8">
        <v>0</v>
      </c>
      <c r="AB1167" s="54" t="e">
        <f>Table1[[#This Row],[ Received by dropbox]]/Table1[[#This Row],[Ballots Returned]]</f>
        <v>#DIV/0!</v>
      </c>
      <c r="AC1167" s="54" t="e">
        <f>Table1[[#This Row],[Received by mail]]/Table1[[#This Row],[Ballots Returned]]</f>
        <v>#DIV/0!</v>
      </c>
      <c r="AD1167" s="54" t="e">
        <f>Table1[[#This Row],[ Received by Email or Fax]]/Table1[[#This Row],[Ballots Returned]]</f>
        <v>#DIV/0!</v>
      </c>
    </row>
    <row r="1168" spans="1:30">
      <c r="A1168" s="8" t="s">
        <v>115</v>
      </c>
      <c r="B1168" s="19">
        <v>43508</v>
      </c>
      <c r="C1168" s="8" t="s">
        <v>99</v>
      </c>
      <c r="D1168" s="10">
        <v>2019</v>
      </c>
      <c r="E1168" s="11">
        <v>1380</v>
      </c>
      <c r="F1168" s="11">
        <v>0</v>
      </c>
      <c r="G1168" s="8">
        <v>696</v>
      </c>
      <c r="H1168" s="8">
        <v>1380</v>
      </c>
      <c r="I1168" s="8">
        <v>704</v>
      </c>
      <c r="J1168" s="11">
        <v>696</v>
      </c>
      <c r="K1168" s="8">
        <v>0</v>
      </c>
      <c r="L1168" s="8">
        <v>0</v>
      </c>
      <c r="M1168" s="8">
        <v>8</v>
      </c>
      <c r="N1168" s="8">
        <v>2</v>
      </c>
      <c r="O1168" s="8">
        <v>0</v>
      </c>
      <c r="P1168" s="8">
        <v>3</v>
      </c>
      <c r="Q1168" s="45">
        <f t="shared" ref="Q1168:Q1184" si="39">P1168/I1168</f>
        <v>4.261363636363636E-3</v>
      </c>
      <c r="R1168" s="45">
        <f>Table1[[#This Row],[Ballots Rejected - Late Postmark]]/Table1[[#This Row],[Ballots Rejected]]</f>
        <v>0.375</v>
      </c>
      <c r="S1168" s="8">
        <v>0</v>
      </c>
      <c r="T1168" s="11">
        <v>3</v>
      </c>
      <c r="U1168" s="8">
        <v>704</v>
      </c>
      <c r="V1168" s="8">
        <v>696</v>
      </c>
      <c r="W1168" s="8">
        <v>8</v>
      </c>
      <c r="X1168" s="8">
        <v>1366</v>
      </c>
      <c r="Y1168">
        <v>0</v>
      </c>
      <c r="Z1168">
        <v>704</v>
      </c>
      <c r="AA1168" s="8">
        <v>0</v>
      </c>
      <c r="AB1168" s="54">
        <f>Table1[[#This Row],[ Received by dropbox]]/Table1[[#This Row],[Ballots Returned]]</f>
        <v>0</v>
      </c>
      <c r="AC1168" s="54">
        <f>Table1[[#This Row],[Received by mail]]/Table1[[#This Row],[Ballots Returned]]</f>
        <v>1</v>
      </c>
      <c r="AD1168" s="54">
        <f>Table1[[#This Row],[ Received by Email or Fax]]/Table1[[#This Row],[Ballots Returned]]</f>
        <v>0</v>
      </c>
    </row>
    <row r="1169" spans="1:30">
      <c r="A1169" s="8" t="s">
        <v>117</v>
      </c>
      <c r="B1169" s="19">
        <v>43508</v>
      </c>
      <c r="C1169" s="8" t="s">
        <v>99</v>
      </c>
      <c r="D1169" s="10">
        <v>2019</v>
      </c>
      <c r="E1169" s="11">
        <v>2954</v>
      </c>
      <c r="F1169" s="11">
        <v>212</v>
      </c>
      <c r="G1169" s="8">
        <v>1535</v>
      </c>
      <c r="H1169" s="8">
        <v>2954</v>
      </c>
      <c r="I1169" s="8">
        <v>1557</v>
      </c>
      <c r="J1169" s="11">
        <v>1535</v>
      </c>
      <c r="K1169" s="8">
        <v>0</v>
      </c>
      <c r="L1169" s="8">
        <v>0</v>
      </c>
      <c r="M1169" s="8">
        <v>22</v>
      </c>
      <c r="N1169" s="8">
        <v>6</v>
      </c>
      <c r="O1169" s="8">
        <v>1</v>
      </c>
      <c r="P1169" s="8">
        <v>15</v>
      </c>
      <c r="Q1169" s="45">
        <f t="shared" si="39"/>
        <v>9.6339113680154135E-3</v>
      </c>
      <c r="R1169" s="45">
        <f>Table1[[#This Row],[Ballots Rejected - Late Postmark]]/Table1[[#This Row],[Ballots Rejected]]</f>
        <v>0.68181818181818177</v>
      </c>
      <c r="S1169" s="8">
        <v>0</v>
      </c>
      <c r="T1169" s="11">
        <v>0</v>
      </c>
      <c r="U1169" s="8">
        <v>1550</v>
      </c>
      <c r="V1169" s="8">
        <v>1528</v>
      </c>
      <c r="W1169" s="8">
        <v>22</v>
      </c>
      <c r="X1169" s="8">
        <v>2919</v>
      </c>
      <c r="Y1169">
        <v>562</v>
      </c>
      <c r="Z1169">
        <v>995</v>
      </c>
      <c r="AA1169" s="8">
        <v>0</v>
      </c>
      <c r="AB1169" s="54">
        <f>Table1[[#This Row],[ Received by dropbox]]/Table1[[#This Row],[Ballots Returned]]</f>
        <v>0.36095054592164416</v>
      </c>
      <c r="AC1169" s="54">
        <f>Table1[[#This Row],[Received by mail]]/Table1[[#This Row],[Ballots Returned]]</f>
        <v>0.63904945407835578</v>
      </c>
      <c r="AD1169" s="54">
        <f>Table1[[#This Row],[ Received by Email or Fax]]/Table1[[#This Row],[Ballots Returned]]</f>
        <v>0</v>
      </c>
    </row>
    <row r="1170" spans="1:30">
      <c r="A1170" s="8" t="s">
        <v>119</v>
      </c>
      <c r="B1170" s="19">
        <v>43508</v>
      </c>
      <c r="C1170" s="8" t="s">
        <v>99</v>
      </c>
      <c r="D1170" s="10">
        <v>2019</v>
      </c>
      <c r="E1170" s="11">
        <v>139</v>
      </c>
      <c r="F1170" s="11">
        <v>3</v>
      </c>
      <c r="G1170" s="8">
        <v>24</v>
      </c>
      <c r="H1170" s="8">
        <v>139</v>
      </c>
      <c r="I1170" s="8">
        <v>26</v>
      </c>
      <c r="J1170" s="11">
        <v>24</v>
      </c>
      <c r="K1170" s="8">
        <v>0</v>
      </c>
      <c r="L1170" s="8">
        <v>0</v>
      </c>
      <c r="M1170" s="8">
        <v>2</v>
      </c>
      <c r="N1170" s="8">
        <v>0</v>
      </c>
      <c r="O1170" s="8">
        <v>0</v>
      </c>
      <c r="P1170" s="8">
        <v>2</v>
      </c>
      <c r="Q1170" s="45">
        <f t="shared" si="39"/>
        <v>7.6923076923076927E-2</v>
      </c>
      <c r="R1170" s="45">
        <f>Table1[[#This Row],[Ballots Rejected - Late Postmark]]/Table1[[#This Row],[Ballots Rejected]]</f>
        <v>1</v>
      </c>
      <c r="S1170" s="8">
        <v>0</v>
      </c>
      <c r="T1170" s="11">
        <v>0</v>
      </c>
      <c r="U1170" s="8">
        <v>25</v>
      </c>
      <c r="V1170" s="8">
        <v>23</v>
      </c>
      <c r="W1170" s="8">
        <v>2</v>
      </c>
      <c r="X1170" s="8">
        <v>136</v>
      </c>
      <c r="Y1170">
        <v>2</v>
      </c>
      <c r="Z1170">
        <v>24</v>
      </c>
      <c r="AA1170" s="8">
        <v>0</v>
      </c>
      <c r="AB1170" s="54">
        <f>Table1[[#This Row],[ Received by dropbox]]/Table1[[#This Row],[Ballots Returned]]</f>
        <v>7.6923076923076927E-2</v>
      </c>
      <c r="AC1170" s="54">
        <f>Table1[[#This Row],[Received by mail]]/Table1[[#This Row],[Ballots Returned]]</f>
        <v>0.92307692307692313</v>
      </c>
      <c r="AD1170" s="54">
        <f>Table1[[#This Row],[ Received by Email or Fax]]/Table1[[#This Row],[Ballots Returned]]</f>
        <v>0</v>
      </c>
    </row>
    <row r="1171" spans="1:30">
      <c r="A1171" s="8" t="s">
        <v>121</v>
      </c>
      <c r="B1171" s="19">
        <v>43508</v>
      </c>
      <c r="C1171" s="8" t="s">
        <v>99</v>
      </c>
      <c r="D1171" s="10">
        <v>2019</v>
      </c>
      <c r="E1171" s="11">
        <v>1633</v>
      </c>
      <c r="F1171" s="11">
        <v>229</v>
      </c>
      <c r="G1171" s="8">
        <v>778</v>
      </c>
      <c r="H1171" s="8">
        <v>1633</v>
      </c>
      <c r="I1171" s="8">
        <v>789</v>
      </c>
      <c r="J1171" s="11">
        <v>778</v>
      </c>
      <c r="K1171" s="8">
        <v>0</v>
      </c>
      <c r="L1171" s="8">
        <v>0</v>
      </c>
      <c r="M1171" s="8">
        <v>11</v>
      </c>
      <c r="N1171" s="8">
        <v>2</v>
      </c>
      <c r="O1171" s="8">
        <v>0</v>
      </c>
      <c r="P1171" s="8">
        <v>9</v>
      </c>
      <c r="Q1171" s="45">
        <f t="shared" si="39"/>
        <v>1.1406844106463879E-2</v>
      </c>
      <c r="R1171" s="45">
        <f>Table1[[#This Row],[Ballots Rejected - Late Postmark]]/Table1[[#This Row],[Ballots Rejected]]</f>
        <v>0.81818181818181823</v>
      </c>
      <c r="S1171" s="8">
        <v>0</v>
      </c>
      <c r="T1171" s="11">
        <v>0</v>
      </c>
      <c r="U1171" s="8">
        <v>784</v>
      </c>
      <c r="V1171" s="8">
        <v>773</v>
      </c>
      <c r="W1171" s="8">
        <v>11</v>
      </c>
      <c r="X1171" s="8">
        <v>1615</v>
      </c>
      <c r="Y1171">
        <v>427</v>
      </c>
      <c r="Z1171">
        <v>362</v>
      </c>
      <c r="AA1171" s="8">
        <v>0</v>
      </c>
      <c r="AB1171" s="54">
        <f>Table1[[#This Row],[ Received by dropbox]]/Table1[[#This Row],[Ballots Returned]]</f>
        <v>0.54119138149556401</v>
      </c>
      <c r="AC1171" s="54">
        <f>Table1[[#This Row],[Received by mail]]/Table1[[#This Row],[Ballots Returned]]</f>
        <v>0.45880861850443599</v>
      </c>
      <c r="AD1171" s="54">
        <f>Table1[[#This Row],[ Received by Email or Fax]]/Table1[[#This Row],[Ballots Returned]]</f>
        <v>0</v>
      </c>
    </row>
    <row r="1172" spans="1:30">
      <c r="A1172" s="8" t="s">
        <v>123</v>
      </c>
      <c r="B1172" s="19">
        <v>43508</v>
      </c>
      <c r="C1172" s="8" t="s">
        <v>99</v>
      </c>
      <c r="D1172" s="10">
        <v>2019</v>
      </c>
      <c r="E1172" s="11">
        <v>14202</v>
      </c>
      <c r="F1172" s="11">
        <v>863</v>
      </c>
      <c r="G1172" s="8">
        <v>5574</v>
      </c>
      <c r="H1172" s="11">
        <v>14227</v>
      </c>
      <c r="I1172" s="8">
        <v>5659</v>
      </c>
      <c r="J1172" s="11">
        <v>5574</v>
      </c>
      <c r="K1172" s="8">
        <v>0</v>
      </c>
      <c r="L1172" s="8">
        <v>0</v>
      </c>
      <c r="M1172" s="8">
        <v>85</v>
      </c>
      <c r="N1172" s="8">
        <v>8</v>
      </c>
      <c r="O1172" s="8">
        <v>14</v>
      </c>
      <c r="P1172" s="8">
        <v>63</v>
      </c>
      <c r="Q1172" s="45">
        <f t="shared" si="39"/>
        <v>1.1132708959180067E-2</v>
      </c>
      <c r="R1172" s="45">
        <f>Table1[[#This Row],[Ballots Rejected - Late Postmark]]/Table1[[#This Row],[Ballots Rejected]]</f>
        <v>0.74117647058823533</v>
      </c>
      <c r="S1172" s="8">
        <v>0</v>
      </c>
      <c r="T1172" s="11">
        <v>0</v>
      </c>
      <c r="U1172" s="8">
        <v>5645</v>
      </c>
      <c r="V1172" s="8">
        <v>5560</v>
      </c>
      <c r="W1172" s="8">
        <v>85</v>
      </c>
      <c r="X1172" s="8">
        <v>14127</v>
      </c>
      <c r="Y1172">
        <v>2502</v>
      </c>
      <c r="Z1172">
        <v>3156</v>
      </c>
      <c r="AA1172" s="8">
        <v>1</v>
      </c>
      <c r="AB1172" s="54">
        <f>Table1[[#This Row],[ Received by dropbox]]/Table1[[#This Row],[Ballots Returned]]</f>
        <v>0.44212758437886551</v>
      </c>
      <c r="AC1172" s="54">
        <f>Table1[[#This Row],[Received by mail]]/Table1[[#This Row],[Ballots Returned]]</f>
        <v>0.55769570595511575</v>
      </c>
      <c r="AD1172" s="54">
        <f>Table1[[#This Row],[ Received by Email or Fax]]/Table1[[#This Row],[Ballots Returned]]</f>
        <v>1.7670966601873123E-4</v>
      </c>
    </row>
    <row r="1173" spans="1:30">
      <c r="A1173" s="8" t="s">
        <v>125</v>
      </c>
      <c r="B1173" s="19">
        <v>43508</v>
      </c>
      <c r="C1173" s="8" t="s">
        <v>99</v>
      </c>
      <c r="D1173" s="10">
        <v>2019</v>
      </c>
      <c r="E1173" s="11">
        <v>10037</v>
      </c>
      <c r="F1173" s="11">
        <v>1248</v>
      </c>
      <c r="G1173" s="8">
        <v>10808</v>
      </c>
      <c r="H1173" s="11">
        <v>10041</v>
      </c>
      <c r="I1173" s="8">
        <v>2776</v>
      </c>
      <c r="J1173" s="11">
        <v>2738</v>
      </c>
      <c r="K1173" s="8">
        <v>0</v>
      </c>
      <c r="L1173" s="8">
        <v>0</v>
      </c>
      <c r="M1173" s="8">
        <v>38</v>
      </c>
      <c r="N1173" s="8">
        <v>10</v>
      </c>
      <c r="O1173" s="8">
        <v>5</v>
      </c>
      <c r="P1173" s="8">
        <v>22</v>
      </c>
      <c r="Q1173" s="45">
        <f t="shared" si="39"/>
        <v>7.9250720461095103E-3</v>
      </c>
      <c r="R1173" s="45">
        <f>Table1[[#This Row],[Ballots Rejected - Late Postmark]]/Table1[[#This Row],[Ballots Rejected]]</f>
        <v>0.57894736842105265</v>
      </c>
      <c r="S1173" s="8">
        <v>0</v>
      </c>
      <c r="T1173" s="11">
        <v>1</v>
      </c>
      <c r="U1173" s="8">
        <v>2775</v>
      </c>
      <c r="V1173" s="8">
        <v>2737</v>
      </c>
      <c r="W1173" s="8">
        <v>38</v>
      </c>
      <c r="X1173" s="8">
        <v>10030</v>
      </c>
      <c r="Y1173">
        <v>686</v>
      </c>
      <c r="Z1173">
        <v>2090</v>
      </c>
      <c r="AA1173" s="8">
        <v>0</v>
      </c>
      <c r="AB1173" s="54">
        <f>Table1[[#This Row],[ Received by dropbox]]/Table1[[#This Row],[Ballots Returned]]</f>
        <v>0.24711815561959655</v>
      </c>
      <c r="AC1173" s="54">
        <f>Table1[[#This Row],[Received by mail]]/Table1[[#This Row],[Ballots Returned]]</f>
        <v>0.75288184438040351</v>
      </c>
      <c r="AD1173" s="54">
        <f>Table1[[#This Row],[ Received by Email or Fax]]/Table1[[#This Row],[Ballots Returned]]</f>
        <v>0</v>
      </c>
    </row>
    <row r="1174" spans="1:30">
      <c r="A1174" s="8" t="s">
        <v>127</v>
      </c>
      <c r="B1174" s="19">
        <v>43508</v>
      </c>
      <c r="C1174" s="8" t="s">
        <v>99</v>
      </c>
      <c r="D1174" s="10">
        <v>2019</v>
      </c>
      <c r="E1174" s="11">
        <v>13311</v>
      </c>
      <c r="F1174" s="11">
        <v>853</v>
      </c>
      <c r="G1174" s="8">
        <v>6013</v>
      </c>
      <c r="H1174" s="8">
        <v>13388</v>
      </c>
      <c r="I1174" s="8">
        <v>6154</v>
      </c>
      <c r="J1174" s="11">
        <v>6013</v>
      </c>
      <c r="K1174" s="8">
        <v>0</v>
      </c>
      <c r="L1174" s="8">
        <v>0</v>
      </c>
      <c r="M1174" s="8">
        <v>141</v>
      </c>
      <c r="N1174" s="8">
        <v>10</v>
      </c>
      <c r="O1174" s="8">
        <v>21</v>
      </c>
      <c r="P1174" s="8">
        <v>104</v>
      </c>
      <c r="Q1174" s="45">
        <f t="shared" si="39"/>
        <v>1.6899577510562237E-2</v>
      </c>
      <c r="R1174" s="45">
        <f>Table1[[#This Row],[Ballots Rejected - Late Postmark]]/Table1[[#This Row],[Ballots Rejected]]</f>
        <v>0.73758865248226946</v>
      </c>
      <c r="S1174" s="8">
        <v>0</v>
      </c>
      <c r="T1174" s="11">
        <v>6</v>
      </c>
      <c r="U1174" s="8">
        <v>6106</v>
      </c>
      <c r="V1174" s="8">
        <v>5965</v>
      </c>
      <c r="W1174" s="8">
        <v>141</v>
      </c>
      <c r="X1174" s="8">
        <v>13116</v>
      </c>
      <c r="Y1174">
        <v>2065</v>
      </c>
      <c r="Z1174">
        <v>4072</v>
      </c>
      <c r="AA1174" s="8">
        <v>17</v>
      </c>
      <c r="AB1174" s="54">
        <f>Table1[[#This Row],[ Received by dropbox]]/Table1[[#This Row],[Ballots Returned]]</f>
        <v>0.33555411114722133</v>
      </c>
      <c r="AC1174" s="54">
        <f>Table1[[#This Row],[Received by mail]]/Table1[[#This Row],[Ballots Returned]]</f>
        <v>0.66168345791355221</v>
      </c>
      <c r="AD1174" s="54">
        <f>Table1[[#This Row],[ Received by Email or Fax]]/Table1[[#This Row],[Ballots Returned]]</f>
        <v>2.7624309392265192E-3</v>
      </c>
    </row>
    <row r="1175" spans="1:30">
      <c r="A1175" s="8" t="s">
        <v>129</v>
      </c>
      <c r="B1175" s="19">
        <v>43508</v>
      </c>
      <c r="C1175" s="8" t="s">
        <v>99</v>
      </c>
      <c r="D1175" s="10">
        <v>2019</v>
      </c>
      <c r="E1175" s="11">
        <v>17984</v>
      </c>
      <c r="F1175" s="11">
        <v>1606</v>
      </c>
      <c r="G1175" s="8">
        <v>7856</v>
      </c>
      <c r="H1175" s="8">
        <v>17995</v>
      </c>
      <c r="I1175" s="8">
        <v>7974</v>
      </c>
      <c r="J1175" s="11">
        <v>7856</v>
      </c>
      <c r="K1175" s="8">
        <v>0</v>
      </c>
      <c r="L1175" s="8">
        <v>0</v>
      </c>
      <c r="M1175" s="8">
        <v>118</v>
      </c>
      <c r="N1175" s="8">
        <v>36</v>
      </c>
      <c r="O1175" s="8">
        <v>5</v>
      </c>
      <c r="P1175" s="8">
        <v>77</v>
      </c>
      <c r="Q1175" s="45">
        <f t="shared" si="39"/>
        <v>9.6563832455480308E-3</v>
      </c>
      <c r="R1175" s="45">
        <f>Table1[[#This Row],[Ballots Rejected - Late Postmark]]/Table1[[#This Row],[Ballots Rejected]]</f>
        <v>0.65254237288135597</v>
      </c>
      <c r="S1175" s="8">
        <v>0</v>
      </c>
      <c r="T1175" s="11">
        <v>0</v>
      </c>
      <c r="U1175" s="8">
        <v>7949</v>
      </c>
      <c r="V1175" s="8">
        <v>7831</v>
      </c>
      <c r="W1175" s="8">
        <v>118</v>
      </c>
      <c r="X1175" s="8">
        <v>17708</v>
      </c>
      <c r="Y1175">
        <v>3825</v>
      </c>
      <c r="Z1175">
        <v>4137</v>
      </c>
      <c r="AA1175" s="8">
        <v>12</v>
      </c>
      <c r="AB1175" s="54">
        <f>Table1[[#This Row],[ Received by dropbox]]/Table1[[#This Row],[Ballots Returned]]</f>
        <v>0.47968397291196391</v>
      </c>
      <c r="AC1175" s="54">
        <f>Table1[[#This Row],[Received by mail]]/Table1[[#This Row],[Ballots Returned]]</f>
        <v>0.51881113619262609</v>
      </c>
      <c r="AD1175" s="54">
        <f>Table1[[#This Row],[ Received by Email or Fax]]/Table1[[#This Row],[Ballots Returned]]</f>
        <v>1.5048908954100827E-3</v>
      </c>
    </row>
    <row r="1176" spans="1:30">
      <c r="A1176" s="8" t="s">
        <v>131</v>
      </c>
      <c r="B1176" s="19">
        <v>43508</v>
      </c>
      <c r="C1176" s="8" t="s">
        <v>99</v>
      </c>
      <c r="D1176" s="10">
        <v>2019</v>
      </c>
      <c r="E1176" s="11">
        <v>560181</v>
      </c>
      <c r="F1176" s="11">
        <v>46971</v>
      </c>
      <c r="G1176" s="8">
        <v>172153</v>
      </c>
      <c r="H1176" s="8">
        <v>562182</v>
      </c>
      <c r="I1176" s="8">
        <v>178740</v>
      </c>
      <c r="J1176" s="11">
        <v>172153</v>
      </c>
      <c r="K1176" s="8">
        <v>7</v>
      </c>
      <c r="L1176" s="8">
        <v>7</v>
      </c>
      <c r="M1176" s="8">
        <v>6580</v>
      </c>
      <c r="N1176" s="8">
        <v>348</v>
      </c>
      <c r="O1176" s="8">
        <v>644</v>
      </c>
      <c r="P1176" s="8">
        <v>5504</v>
      </c>
      <c r="Q1176" s="45">
        <f t="shared" si="39"/>
        <v>3.0793331095445898E-2</v>
      </c>
      <c r="R1176" s="45">
        <f>Table1[[#This Row],[Ballots Rejected - Late Postmark]]/Table1[[#This Row],[Ballots Rejected]]</f>
        <v>0.83647416413373865</v>
      </c>
      <c r="S1176" s="8">
        <v>5</v>
      </c>
      <c r="T1176" s="11">
        <v>61</v>
      </c>
      <c r="U1176" s="8">
        <v>177252</v>
      </c>
      <c r="V1176" s="8">
        <v>170690</v>
      </c>
      <c r="W1176" s="8">
        <v>6555</v>
      </c>
      <c r="X1176" s="8">
        <v>551066</v>
      </c>
      <c r="Y1176">
        <v>36912</v>
      </c>
      <c r="Z1176">
        <v>141285</v>
      </c>
      <c r="AA1176" s="8">
        <v>543</v>
      </c>
      <c r="AB1176" s="54">
        <f>Table1[[#This Row],[ Received by dropbox]]/Table1[[#This Row],[Ballots Returned]]</f>
        <v>0.20651225243370258</v>
      </c>
      <c r="AC1176" s="54">
        <f>Table1[[#This Row],[Received by mail]]/Table1[[#This Row],[Ballots Returned]]</f>
        <v>0.79044981537428671</v>
      </c>
      <c r="AD1176" s="54">
        <f>Table1[[#This Row],[ Received by Email or Fax]]/Table1[[#This Row],[Ballots Returned]]</f>
        <v>3.0379321920107421E-3</v>
      </c>
    </row>
    <row r="1177" spans="1:30">
      <c r="A1177" s="8" t="s">
        <v>133</v>
      </c>
      <c r="B1177" s="19">
        <v>43508</v>
      </c>
      <c r="C1177" s="8" t="s">
        <v>99</v>
      </c>
      <c r="D1177" s="10">
        <v>2019</v>
      </c>
      <c r="E1177" s="11">
        <v>87856</v>
      </c>
      <c r="F1177" s="11">
        <v>8378</v>
      </c>
      <c r="G1177" s="8">
        <v>29612</v>
      </c>
      <c r="H1177" s="8">
        <v>88026</v>
      </c>
      <c r="I1177" s="8">
        <v>30636</v>
      </c>
      <c r="J1177" s="11">
        <v>29612</v>
      </c>
      <c r="K1177" s="8">
        <v>0</v>
      </c>
      <c r="L1177" s="8">
        <v>0</v>
      </c>
      <c r="M1177" s="8">
        <v>1024</v>
      </c>
      <c r="N1177" s="8">
        <v>85</v>
      </c>
      <c r="O1177" s="8">
        <v>73</v>
      </c>
      <c r="P1177" s="8">
        <v>840</v>
      </c>
      <c r="Q1177" s="45">
        <f t="shared" si="39"/>
        <v>2.7418723070896985E-2</v>
      </c>
      <c r="R1177" s="45">
        <f>Table1[[#This Row],[Ballots Rejected - Late Postmark]]/Table1[[#This Row],[Ballots Rejected]]</f>
        <v>0.8203125</v>
      </c>
      <c r="S1177" s="8">
        <v>0</v>
      </c>
      <c r="T1177" s="11">
        <v>26</v>
      </c>
      <c r="U1177" s="8">
        <v>29751</v>
      </c>
      <c r="V1177" s="8">
        <v>28740</v>
      </c>
      <c r="W1177" s="8">
        <v>1011</v>
      </c>
      <c r="X1177" s="8">
        <v>81786</v>
      </c>
      <c r="Y1177">
        <v>9809</v>
      </c>
      <c r="Z1177">
        <v>20773</v>
      </c>
      <c r="AA1177" s="8">
        <v>54</v>
      </c>
      <c r="AB1177" s="54">
        <f>Table1[[#This Row],[ Received by dropbox]]/Table1[[#This Row],[Ballots Returned]]</f>
        <v>0.32017887452670063</v>
      </c>
      <c r="AC1177" s="54">
        <f>Table1[[#This Row],[Received by mail]]/Table1[[#This Row],[Ballots Returned]]</f>
        <v>0.67805849327588463</v>
      </c>
      <c r="AD1177" s="54">
        <f>Table1[[#This Row],[ Received by Email or Fax]]/Table1[[#This Row],[Ballots Returned]]</f>
        <v>1.7626321974148062E-3</v>
      </c>
    </row>
    <row r="1178" spans="1:30">
      <c r="A1178" s="8" t="s">
        <v>135</v>
      </c>
      <c r="B1178" s="19">
        <v>43508</v>
      </c>
      <c r="C1178" s="8" t="s">
        <v>99</v>
      </c>
      <c r="D1178" s="10">
        <v>2019</v>
      </c>
      <c r="E1178" s="11">
        <v>7127</v>
      </c>
      <c r="F1178" s="11">
        <v>463</v>
      </c>
      <c r="G1178" s="8">
        <v>2543</v>
      </c>
      <c r="H1178" s="8">
        <v>7142</v>
      </c>
      <c r="I1178" s="8">
        <v>2593</v>
      </c>
      <c r="J1178" s="11">
        <v>2543</v>
      </c>
      <c r="K1178" s="8">
        <v>0</v>
      </c>
      <c r="L1178" s="8">
        <v>0</v>
      </c>
      <c r="M1178" s="8">
        <v>50</v>
      </c>
      <c r="N1178" s="8">
        <v>9</v>
      </c>
      <c r="O1178" s="8">
        <v>20</v>
      </c>
      <c r="P1178" s="8">
        <v>20</v>
      </c>
      <c r="Q1178" s="45">
        <f t="shared" si="39"/>
        <v>7.7130736598534514E-3</v>
      </c>
      <c r="R1178" s="45">
        <f>Table1[[#This Row],[Ballots Rejected - Late Postmark]]/Table1[[#This Row],[Ballots Rejected]]</f>
        <v>0.4</v>
      </c>
      <c r="S1178" s="8">
        <v>0</v>
      </c>
      <c r="T1178" s="11">
        <v>1</v>
      </c>
      <c r="U1178" s="8">
        <v>2589</v>
      </c>
      <c r="V1178" s="8">
        <v>2539</v>
      </c>
      <c r="W1178" s="8">
        <v>50</v>
      </c>
      <c r="X1178" s="8">
        <v>7103</v>
      </c>
      <c r="Y1178">
        <v>1439</v>
      </c>
      <c r="Z1178">
        <v>1153</v>
      </c>
      <c r="AA1178" s="8">
        <v>1</v>
      </c>
      <c r="AB1178" s="54">
        <f>Table1[[#This Row],[ Received by dropbox]]/Table1[[#This Row],[Ballots Returned]]</f>
        <v>0.55495564982645584</v>
      </c>
      <c r="AC1178" s="54">
        <f>Table1[[#This Row],[Received by mail]]/Table1[[#This Row],[Ballots Returned]]</f>
        <v>0.44465869649055151</v>
      </c>
      <c r="AD1178" s="54">
        <f>Table1[[#This Row],[ Received by Email or Fax]]/Table1[[#This Row],[Ballots Returned]]</f>
        <v>3.8565368299267258E-4</v>
      </c>
    </row>
    <row r="1179" spans="1:30">
      <c r="A1179" s="8" t="s">
        <v>137</v>
      </c>
      <c r="B1179" s="19">
        <v>43508</v>
      </c>
      <c r="C1179" s="8" t="s">
        <v>99</v>
      </c>
      <c r="D1179" s="10">
        <v>2019</v>
      </c>
      <c r="E1179" s="11">
        <v>3244</v>
      </c>
      <c r="F1179" s="11">
        <v>170</v>
      </c>
      <c r="G1179" s="8">
        <v>1487</v>
      </c>
      <c r="H1179" s="8">
        <v>3248</v>
      </c>
      <c r="I1179" s="8">
        <v>1526</v>
      </c>
      <c r="J1179" s="11">
        <v>1487</v>
      </c>
      <c r="K1179" s="8">
        <v>0</v>
      </c>
      <c r="L1179" s="8">
        <v>0</v>
      </c>
      <c r="M1179" s="8">
        <v>39</v>
      </c>
      <c r="N1179" s="8">
        <v>4</v>
      </c>
      <c r="O1179" s="8">
        <v>0</v>
      </c>
      <c r="P1179" s="8">
        <v>34</v>
      </c>
      <c r="Q1179" s="45">
        <f t="shared" si="39"/>
        <v>2.2280471821756225E-2</v>
      </c>
      <c r="R1179" s="45">
        <f>Table1[[#This Row],[Ballots Rejected - Late Postmark]]/Table1[[#This Row],[Ballots Rejected]]</f>
        <v>0.87179487179487181</v>
      </c>
      <c r="S1179" s="8">
        <v>0</v>
      </c>
      <c r="T1179" s="11">
        <v>1</v>
      </c>
      <c r="U1179" s="8">
        <v>1523</v>
      </c>
      <c r="V1179" s="8">
        <v>1484</v>
      </c>
      <c r="W1179" s="8">
        <v>39</v>
      </c>
      <c r="X1179" s="8">
        <v>3217</v>
      </c>
      <c r="Y1179">
        <v>931</v>
      </c>
      <c r="Z1179">
        <v>595</v>
      </c>
      <c r="AA1179" s="8">
        <v>0</v>
      </c>
      <c r="AB1179" s="54">
        <f>Table1[[#This Row],[ Received by dropbox]]/Table1[[#This Row],[Ballots Returned]]</f>
        <v>0.61009174311926606</v>
      </c>
      <c r="AC1179" s="54">
        <f>Table1[[#This Row],[Received by mail]]/Table1[[#This Row],[Ballots Returned]]</f>
        <v>0.38990825688073394</v>
      </c>
      <c r="AD1179" s="54">
        <f>Table1[[#This Row],[ Received by Email or Fax]]/Table1[[#This Row],[Ballots Returned]]</f>
        <v>0</v>
      </c>
    </row>
    <row r="1180" spans="1:30">
      <c r="A1180" s="8" t="s">
        <v>139</v>
      </c>
      <c r="B1180" s="19">
        <v>43508</v>
      </c>
      <c r="C1180" s="8" t="s">
        <v>99</v>
      </c>
      <c r="D1180" s="10">
        <v>2019</v>
      </c>
      <c r="E1180" s="11">
        <v>14705</v>
      </c>
      <c r="F1180" s="11">
        <v>821</v>
      </c>
      <c r="G1180" s="8">
        <v>6253</v>
      </c>
      <c r="H1180" s="8">
        <v>14728</v>
      </c>
      <c r="I1180" s="8">
        <v>6385</v>
      </c>
      <c r="J1180" s="11">
        <v>6253</v>
      </c>
      <c r="K1180" s="8">
        <v>0</v>
      </c>
      <c r="L1180" s="8">
        <v>0</v>
      </c>
      <c r="M1180" s="8">
        <v>132</v>
      </c>
      <c r="N1180" s="8">
        <v>26</v>
      </c>
      <c r="O1180" s="8">
        <v>15</v>
      </c>
      <c r="P1180" s="8">
        <v>91</v>
      </c>
      <c r="Q1180" s="45">
        <f t="shared" si="39"/>
        <v>1.4252153484729836E-2</v>
      </c>
      <c r="R1180" s="45">
        <f>Table1[[#This Row],[Ballots Rejected - Late Postmark]]/Table1[[#This Row],[Ballots Rejected]]</f>
        <v>0.68939393939393945</v>
      </c>
      <c r="S1180" s="8">
        <v>0</v>
      </c>
      <c r="T1180" s="11">
        <v>0</v>
      </c>
      <c r="U1180" s="8">
        <v>6362</v>
      </c>
      <c r="V1180" s="8">
        <v>6230</v>
      </c>
      <c r="W1180" s="8">
        <v>132</v>
      </c>
      <c r="X1180" s="8">
        <v>14630</v>
      </c>
      <c r="Y1180">
        <v>1620</v>
      </c>
      <c r="Z1180">
        <v>4762</v>
      </c>
      <c r="AA1180" s="8">
        <v>3</v>
      </c>
      <c r="AB1180" s="54">
        <f>Table1[[#This Row],[ Received by dropbox]]/Table1[[#This Row],[Ballots Returned]]</f>
        <v>0.25371965544244324</v>
      </c>
      <c r="AC1180" s="54">
        <f>Table1[[#This Row],[Received by mail]]/Table1[[#This Row],[Ballots Returned]]</f>
        <v>0.74581049334377447</v>
      </c>
      <c r="AD1180" s="54">
        <f>Table1[[#This Row],[ Received by Email or Fax]]/Table1[[#This Row],[Ballots Returned]]</f>
        <v>4.6985121378230227E-4</v>
      </c>
    </row>
    <row r="1181" spans="1:30">
      <c r="A1181" s="8" t="s">
        <v>141</v>
      </c>
      <c r="B1181" s="19">
        <v>43508</v>
      </c>
      <c r="C1181" s="8" t="s">
        <v>99</v>
      </c>
      <c r="D1181" s="10">
        <v>2019</v>
      </c>
      <c r="E1181" s="11">
        <v>1959</v>
      </c>
      <c r="F1181" s="11">
        <v>275</v>
      </c>
      <c r="G1181" s="8">
        <v>971</v>
      </c>
      <c r="H1181" s="8">
        <v>1974</v>
      </c>
      <c r="I1181" s="8">
        <v>1004</v>
      </c>
      <c r="J1181" s="11">
        <v>971</v>
      </c>
      <c r="K1181" s="8">
        <v>0</v>
      </c>
      <c r="L1181" s="8">
        <v>0</v>
      </c>
      <c r="M1181" s="8">
        <v>33</v>
      </c>
      <c r="N1181" s="8">
        <v>2</v>
      </c>
      <c r="O1181" s="8">
        <v>2</v>
      </c>
      <c r="P1181" s="8">
        <v>15</v>
      </c>
      <c r="Q1181" s="45">
        <f t="shared" si="39"/>
        <v>1.4940239043824702E-2</v>
      </c>
      <c r="R1181" s="45">
        <f>Table1[[#This Row],[Ballots Rejected - Late Postmark]]/Table1[[#This Row],[Ballots Rejected]]</f>
        <v>0.45454545454545453</v>
      </c>
      <c r="S1181" s="8">
        <v>0</v>
      </c>
      <c r="T1181" s="11">
        <v>14</v>
      </c>
      <c r="U1181" s="8">
        <v>997</v>
      </c>
      <c r="V1181" s="8">
        <v>964</v>
      </c>
      <c r="W1181" s="8">
        <v>33</v>
      </c>
      <c r="X1181" s="8">
        <v>1958</v>
      </c>
      <c r="Y1181">
        <v>121</v>
      </c>
      <c r="Z1181">
        <v>883</v>
      </c>
      <c r="AA1181" s="8">
        <v>0</v>
      </c>
      <c r="AB1181" s="54">
        <f>Table1[[#This Row],[ Received by dropbox]]/Table1[[#This Row],[Ballots Returned]]</f>
        <v>0.12051792828685259</v>
      </c>
      <c r="AC1181" s="54">
        <f>Table1[[#This Row],[Received by mail]]/Table1[[#This Row],[Ballots Returned]]</f>
        <v>0.87948207171314741</v>
      </c>
      <c r="AD1181" s="54">
        <f>Table1[[#This Row],[ Received by Email or Fax]]/Table1[[#This Row],[Ballots Returned]]</f>
        <v>0</v>
      </c>
    </row>
    <row r="1182" spans="1:30">
      <c r="A1182" s="8" t="s">
        <v>143</v>
      </c>
      <c r="B1182" s="19">
        <v>43508</v>
      </c>
      <c r="C1182" s="8" t="s">
        <v>99</v>
      </c>
      <c r="D1182" s="10">
        <v>2019</v>
      </c>
      <c r="E1182" s="11">
        <v>13595</v>
      </c>
      <c r="F1182" s="11">
        <v>1253</v>
      </c>
      <c r="G1182" s="8">
        <v>5347</v>
      </c>
      <c r="H1182" s="8">
        <v>13692</v>
      </c>
      <c r="I1182" s="8">
        <v>5507</v>
      </c>
      <c r="J1182" s="11">
        <v>5347</v>
      </c>
      <c r="K1182" s="8">
        <v>0</v>
      </c>
      <c r="L1182" s="8">
        <v>0</v>
      </c>
      <c r="M1182" s="8">
        <v>160</v>
      </c>
      <c r="N1182" s="8">
        <v>13</v>
      </c>
      <c r="O1182" s="8">
        <v>4</v>
      </c>
      <c r="P1182" s="8">
        <v>141</v>
      </c>
      <c r="Q1182" s="45">
        <f t="shared" si="39"/>
        <v>2.5603777011076811E-2</v>
      </c>
      <c r="R1182" s="45">
        <f>Table1[[#This Row],[Ballots Rejected - Late Postmark]]/Table1[[#This Row],[Ballots Rejected]]</f>
        <v>0.88124999999999998</v>
      </c>
      <c r="S1182" s="8">
        <v>0</v>
      </c>
      <c r="T1182" s="11">
        <v>2</v>
      </c>
      <c r="U1182" s="8">
        <v>5485</v>
      </c>
      <c r="V1182" s="8">
        <v>5326</v>
      </c>
      <c r="W1182" s="8">
        <v>159</v>
      </c>
      <c r="X1182" s="8">
        <v>13544</v>
      </c>
      <c r="Y1182">
        <v>1539</v>
      </c>
      <c r="Z1182">
        <v>3966</v>
      </c>
      <c r="AA1182" s="8">
        <v>2</v>
      </c>
      <c r="AB1182" s="54">
        <f>Table1[[#This Row],[ Received by dropbox]]/Table1[[#This Row],[Ballots Returned]]</f>
        <v>0.27946250226983838</v>
      </c>
      <c r="AC1182" s="54">
        <f>Table1[[#This Row],[Received by mail]]/Table1[[#This Row],[Ballots Returned]]</f>
        <v>0.72017432358816047</v>
      </c>
      <c r="AD1182" s="54">
        <f>Table1[[#This Row],[ Received by Email or Fax]]/Table1[[#This Row],[Ballots Returned]]</f>
        <v>3.6317414200108951E-4</v>
      </c>
    </row>
    <row r="1183" spans="1:30">
      <c r="A1183" s="8" t="s">
        <v>145</v>
      </c>
      <c r="B1183" s="19">
        <v>43508</v>
      </c>
      <c r="C1183" s="8" t="s">
        <v>99</v>
      </c>
      <c r="D1183" s="10">
        <v>2019</v>
      </c>
      <c r="E1183" s="11">
        <v>3723</v>
      </c>
      <c r="F1183" s="11">
        <v>224</v>
      </c>
      <c r="G1183" s="8">
        <v>1454</v>
      </c>
      <c r="H1183" s="8">
        <v>3744</v>
      </c>
      <c r="I1183" s="8">
        <v>1454</v>
      </c>
      <c r="J1183" s="11">
        <v>1418</v>
      </c>
      <c r="K1183" s="8">
        <v>0</v>
      </c>
      <c r="L1183" s="8">
        <v>0</v>
      </c>
      <c r="M1183" s="8">
        <v>35</v>
      </c>
      <c r="N1183" s="8">
        <v>2</v>
      </c>
      <c r="O1183" s="8">
        <v>9</v>
      </c>
      <c r="P1183" s="8">
        <v>23</v>
      </c>
      <c r="Q1183" s="45">
        <f t="shared" si="39"/>
        <v>1.5818431911966989E-2</v>
      </c>
      <c r="R1183" s="45">
        <f>Table1[[#This Row],[Ballots Rejected - Late Postmark]]/Table1[[#This Row],[Ballots Rejected]]</f>
        <v>0.65714285714285714</v>
      </c>
      <c r="S1183" s="8">
        <v>0</v>
      </c>
      <c r="T1183" s="11">
        <v>1</v>
      </c>
      <c r="U1183" s="8">
        <v>1452</v>
      </c>
      <c r="V1183" s="8">
        <v>1416</v>
      </c>
      <c r="W1183" s="8">
        <v>35</v>
      </c>
      <c r="X1183" s="8">
        <v>3709</v>
      </c>
      <c r="Y1183">
        <v>1418</v>
      </c>
      <c r="Z1183">
        <v>35</v>
      </c>
      <c r="AA1183" s="8">
        <v>1</v>
      </c>
      <c r="AB1183" s="54">
        <f>Table1[[#This Row],[ Received by dropbox]]/Table1[[#This Row],[Ballots Returned]]</f>
        <v>0.97524071526822553</v>
      </c>
      <c r="AC1183" s="54">
        <f>Table1[[#This Row],[Received by mail]]/Table1[[#This Row],[Ballots Returned]]</f>
        <v>2.4071526822558458E-2</v>
      </c>
      <c r="AD1183" s="54">
        <f>Table1[[#This Row],[ Received by Email or Fax]]/Table1[[#This Row],[Ballots Returned]]</f>
        <v>6.8775790921595599E-4</v>
      </c>
    </row>
    <row r="1184" spans="1:30">
      <c r="A1184" s="8" t="s">
        <v>147</v>
      </c>
      <c r="B1184" s="19">
        <v>43508</v>
      </c>
      <c r="C1184" s="8" t="s">
        <v>99</v>
      </c>
      <c r="D1184" s="10">
        <v>2019</v>
      </c>
      <c r="E1184" s="11">
        <v>61</v>
      </c>
      <c r="F1184" s="11">
        <v>7</v>
      </c>
      <c r="G1184" s="8">
        <v>26</v>
      </c>
      <c r="H1184" s="8">
        <v>61</v>
      </c>
      <c r="I1184" s="8">
        <v>27</v>
      </c>
      <c r="J1184" s="11">
        <v>26</v>
      </c>
      <c r="K1184" s="8">
        <v>0</v>
      </c>
      <c r="L1184" s="8">
        <v>0</v>
      </c>
      <c r="M1184" s="8">
        <v>1</v>
      </c>
      <c r="N1184" s="8">
        <v>0</v>
      </c>
      <c r="O1184" s="8">
        <v>0</v>
      </c>
      <c r="P1184" s="8">
        <v>1</v>
      </c>
      <c r="Q1184" s="45">
        <f t="shared" si="39"/>
        <v>3.7037037037037035E-2</v>
      </c>
      <c r="R1184" s="45">
        <f>Table1[[#This Row],[Ballots Rejected - Late Postmark]]/Table1[[#This Row],[Ballots Rejected]]</f>
        <v>1</v>
      </c>
      <c r="S1184" s="8">
        <v>0</v>
      </c>
      <c r="T1184" s="11">
        <v>0</v>
      </c>
      <c r="U1184" s="8">
        <v>27</v>
      </c>
      <c r="V1184" s="8">
        <v>26</v>
      </c>
      <c r="W1184" s="8">
        <v>1</v>
      </c>
      <c r="X1184" s="8">
        <v>61</v>
      </c>
      <c r="Y1184">
        <v>0</v>
      </c>
      <c r="Z1184">
        <v>27</v>
      </c>
      <c r="AA1184" s="8">
        <v>0</v>
      </c>
      <c r="AB1184" s="54">
        <f>Table1[[#This Row],[ Received by dropbox]]/Table1[[#This Row],[Ballots Returned]]</f>
        <v>0</v>
      </c>
      <c r="AC1184" s="54">
        <f>Table1[[#This Row],[Received by mail]]/Table1[[#This Row],[Ballots Returned]]</f>
        <v>1</v>
      </c>
      <c r="AD1184" s="54">
        <f>Table1[[#This Row],[ Received by Email or Fax]]/Table1[[#This Row],[Ballots Returned]]</f>
        <v>0</v>
      </c>
    </row>
    <row r="1185" spans="1:30">
      <c r="A1185" s="8" t="s">
        <v>149</v>
      </c>
      <c r="B1185" s="19">
        <v>43508</v>
      </c>
      <c r="C1185" s="8" t="s">
        <v>99</v>
      </c>
      <c r="D1185" s="10">
        <v>2019</v>
      </c>
      <c r="E1185" s="11"/>
      <c r="F1185" s="11"/>
      <c r="G1185" s="8">
        <v>0</v>
      </c>
      <c r="H1185" s="8"/>
      <c r="I1185" s="8"/>
      <c r="J1185" s="11"/>
      <c r="K1185" s="8"/>
      <c r="L1185" s="8"/>
      <c r="M1185" s="8"/>
      <c r="N1185" s="8"/>
      <c r="O1185" s="8"/>
      <c r="P1185" s="8"/>
      <c r="Q1185" s="45"/>
      <c r="R1185" s="45" t="e">
        <f>Table1[[#This Row],[Ballots Rejected - Late Postmark]]/Table1[[#This Row],[Ballots Rejected]]</f>
        <v>#DIV/0!</v>
      </c>
      <c r="S1185" s="8"/>
      <c r="T1185" s="11"/>
      <c r="U1185" s="8">
        <v>0</v>
      </c>
      <c r="V1185" s="8">
        <v>0</v>
      </c>
      <c r="W1185" s="8">
        <v>0</v>
      </c>
      <c r="X1185" s="8">
        <v>0</v>
      </c>
      <c r="Z1185">
        <v>0</v>
      </c>
      <c r="AA1185" s="8">
        <v>0</v>
      </c>
      <c r="AB1185" s="54" t="e">
        <f>Table1[[#This Row],[ Received by dropbox]]/Table1[[#This Row],[Ballots Returned]]</f>
        <v>#DIV/0!</v>
      </c>
      <c r="AC1185" s="54" t="e">
        <f>Table1[[#This Row],[Received by mail]]/Table1[[#This Row],[Ballots Returned]]</f>
        <v>#DIV/0!</v>
      </c>
      <c r="AD1185" s="54" t="e">
        <f>Table1[[#This Row],[ Received by Email or Fax]]/Table1[[#This Row],[Ballots Returned]]</f>
        <v>#DIV/0!</v>
      </c>
    </row>
    <row r="1186" spans="1:30">
      <c r="A1186" s="8" t="s">
        <v>151</v>
      </c>
      <c r="B1186" s="19">
        <v>43508</v>
      </c>
      <c r="C1186" s="8" t="s">
        <v>99</v>
      </c>
      <c r="D1186" s="10">
        <v>2019</v>
      </c>
      <c r="E1186" s="11">
        <v>119809</v>
      </c>
      <c r="F1186" s="11">
        <v>7927</v>
      </c>
      <c r="G1186" s="8">
        <v>49658</v>
      </c>
      <c r="H1186" s="8">
        <v>120807</v>
      </c>
      <c r="I1186" s="8">
        <v>51229</v>
      </c>
      <c r="J1186" s="11">
        <v>49658</v>
      </c>
      <c r="K1186" s="8">
        <v>6</v>
      </c>
      <c r="L1186" s="8">
        <v>0</v>
      </c>
      <c r="M1186" s="8">
        <v>1565</v>
      </c>
      <c r="N1186" s="8">
        <v>112</v>
      </c>
      <c r="O1186" s="8">
        <v>656</v>
      </c>
      <c r="P1186" s="8">
        <v>780</v>
      </c>
      <c r="Q1186" s="45">
        <f>P1186/I1186</f>
        <v>1.5225751039450312E-2</v>
      </c>
      <c r="R1186" s="45">
        <f>Table1[[#This Row],[Ballots Rejected - Late Postmark]]/Table1[[#This Row],[Ballots Rejected]]</f>
        <v>0.49840255591054311</v>
      </c>
      <c r="S1186" s="8">
        <v>0</v>
      </c>
      <c r="T1186" s="11">
        <v>17</v>
      </c>
      <c r="U1186" s="8">
        <v>50274</v>
      </c>
      <c r="V1186" s="8">
        <v>48721</v>
      </c>
      <c r="W1186" s="8">
        <v>1547</v>
      </c>
      <c r="X1186" s="8">
        <v>116714</v>
      </c>
      <c r="Y1186">
        <v>17602</v>
      </c>
      <c r="Z1186">
        <v>33595</v>
      </c>
      <c r="AA1186" s="8">
        <v>32</v>
      </c>
      <c r="AB1186" s="54">
        <f>Table1[[#This Row],[ Received by dropbox]]/Table1[[#This Row],[Ballots Returned]]</f>
        <v>0.34359444845692871</v>
      </c>
      <c r="AC1186" s="54">
        <f>Table1[[#This Row],[Received by mail]]/Table1[[#This Row],[Ballots Returned]]</f>
        <v>0.65578090534658107</v>
      </c>
      <c r="AD1186" s="54">
        <f>Table1[[#This Row],[ Received by Email or Fax]]/Table1[[#This Row],[Ballots Returned]]</f>
        <v>6.2464619649026923E-4</v>
      </c>
    </row>
    <row r="1187" spans="1:30">
      <c r="A1187" s="8" t="s">
        <v>153</v>
      </c>
      <c r="B1187" s="19">
        <v>43508</v>
      </c>
      <c r="C1187" s="8" t="s">
        <v>99</v>
      </c>
      <c r="D1187" s="10">
        <v>2019</v>
      </c>
      <c r="E1187" s="11"/>
      <c r="F1187" s="11"/>
      <c r="G1187" s="8">
        <v>0</v>
      </c>
      <c r="H1187" s="8"/>
      <c r="I1187" s="8"/>
      <c r="J1187" s="11"/>
      <c r="K1187" s="8"/>
      <c r="L1187" s="8"/>
      <c r="M1187" s="8"/>
      <c r="N1187" s="8"/>
      <c r="O1187" s="8"/>
      <c r="P1187" s="8"/>
      <c r="Q1187" s="45"/>
      <c r="R1187" s="45" t="e">
        <f>Table1[[#This Row],[Ballots Rejected - Late Postmark]]/Table1[[#This Row],[Ballots Rejected]]</f>
        <v>#DIV/0!</v>
      </c>
      <c r="S1187" s="8"/>
      <c r="T1187" s="11"/>
      <c r="U1187" s="8">
        <v>0</v>
      </c>
      <c r="V1187" s="8">
        <v>0</v>
      </c>
      <c r="W1187" s="8">
        <v>0</v>
      </c>
      <c r="X1187" s="8">
        <v>0</v>
      </c>
      <c r="Z1187">
        <v>0</v>
      </c>
      <c r="AA1187" s="8">
        <v>0</v>
      </c>
      <c r="AB1187" s="54" t="e">
        <f>Table1[[#This Row],[ Received by dropbox]]/Table1[[#This Row],[Ballots Returned]]</f>
        <v>#DIV/0!</v>
      </c>
      <c r="AC1187" s="54" t="e">
        <f>Table1[[#This Row],[Received by mail]]/Table1[[#This Row],[Ballots Returned]]</f>
        <v>#DIV/0!</v>
      </c>
      <c r="AD1187" s="54" t="e">
        <f>Table1[[#This Row],[ Received by Email or Fax]]/Table1[[#This Row],[Ballots Returned]]</f>
        <v>#DIV/0!</v>
      </c>
    </row>
    <row r="1188" spans="1:30">
      <c r="A1188" s="8" t="s">
        <v>155</v>
      </c>
      <c r="B1188" s="19">
        <v>43508</v>
      </c>
      <c r="C1188" s="8" t="s">
        <v>99</v>
      </c>
      <c r="D1188" s="10">
        <v>2019</v>
      </c>
      <c r="E1188" s="11">
        <v>40480</v>
      </c>
      <c r="F1188" s="11">
        <v>1621</v>
      </c>
      <c r="G1188" s="8">
        <v>14867</v>
      </c>
      <c r="H1188" s="8">
        <v>40620</v>
      </c>
      <c r="I1188" s="8">
        <v>15123</v>
      </c>
      <c r="J1188" s="11">
        <v>14867</v>
      </c>
      <c r="K1188" s="8">
        <v>0</v>
      </c>
      <c r="L1188" s="8">
        <v>0</v>
      </c>
      <c r="M1188" s="8">
        <v>256</v>
      </c>
      <c r="N1188" s="8">
        <v>115</v>
      </c>
      <c r="O1188" s="8">
        <v>53</v>
      </c>
      <c r="P1188" s="8">
        <v>88</v>
      </c>
      <c r="Q1188" s="45">
        <f>P1188/I1188</f>
        <v>5.818951266283145E-3</v>
      </c>
      <c r="R1188" s="45">
        <f>Table1[[#This Row],[Ballots Rejected - Late Postmark]]/Table1[[#This Row],[Ballots Rejected]]</f>
        <v>0.34375</v>
      </c>
      <c r="S1188" s="8">
        <v>0</v>
      </c>
      <c r="T1188" s="11">
        <v>0</v>
      </c>
      <c r="U1188" s="8">
        <v>15091</v>
      </c>
      <c r="V1188" s="8">
        <v>14835</v>
      </c>
      <c r="W1188" s="8">
        <v>256</v>
      </c>
      <c r="X1188" s="8">
        <v>40620</v>
      </c>
      <c r="Y1188">
        <v>5750</v>
      </c>
      <c r="Z1188">
        <v>9362</v>
      </c>
      <c r="AA1188" s="8">
        <v>11</v>
      </c>
      <c r="AB1188" s="54">
        <f>Table1[[#This Row],[ Received by dropbox]]/Table1[[#This Row],[Ballots Returned]]</f>
        <v>0.38021556569463733</v>
      </c>
      <c r="AC1188" s="54">
        <f>Table1[[#This Row],[Received by mail]]/Table1[[#This Row],[Ballots Returned]]</f>
        <v>0.61905706539707728</v>
      </c>
      <c r="AD1188" s="54">
        <f>Table1[[#This Row],[ Received by Email or Fax]]/Table1[[#This Row],[Ballots Returned]]</f>
        <v>7.2736890828539312E-4</v>
      </c>
    </row>
    <row r="1189" spans="1:30">
      <c r="A1189" s="8" t="s">
        <v>157</v>
      </c>
      <c r="B1189" s="19">
        <v>43508</v>
      </c>
      <c r="C1189" s="8" t="s">
        <v>99</v>
      </c>
      <c r="D1189" s="10">
        <v>2019</v>
      </c>
      <c r="E1189" s="11"/>
      <c r="F1189" s="11"/>
      <c r="G1189" s="8">
        <v>0</v>
      </c>
      <c r="H1189" s="8"/>
      <c r="I1189" s="8"/>
      <c r="J1189" s="11"/>
      <c r="K1189" s="8"/>
      <c r="L1189" s="8"/>
      <c r="M1189" s="8"/>
      <c r="N1189" s="8"/>
      <c r="O1189" s="8"/>
      <c r="P1189" s="8"/>
      <c r="Q1189" s="45"/>
      <c r="R1189" s="45" t="e">
        <f>Table1[[#This Row],[Ballots Rejected - Late Postmark]]/Table1[[#This Row],[Ballots Rejected]]</f>
        <v>#DIV/0!</v>
      </c>
      <c r="S1189" s="8"/>
      <c r="T1189" s="11"/>
      <c r="U1189" s="8">
        <v>0</v>
      </c>
      <c r="V1189" s="8">
        <v>0</v>
      </c>
      <c r="W1189" s="8">
        <v>0</v>
      </c>
      <c r="X1189" s="8">
        <v>0</v>
      </c>
      <c r="Z1189">
        <v>0</v>
      </c>
      <c r="AA1189" s="8">
        <v>0</v>
      </c>
      <c r="AB1189" s="54" t="e">
        <f>Table1[[#This Row],[ Received by dropbox]]/Table1[[#This Row],[Ballots Returned]]</f>
        <v>#DIV/0!</v>
      </c>
      <c r="AC1189" s="54" t="e">
        <f>Table1[[#This Row],[Received by mail]]/Table1[[#This Row],[Ballots Returned]]</f>
        <v>#DIV/0!</v>
      </c>
      <c r="AD1189" s="54" t="e">
        <f>Table1[[#This Row],[ Received by Email or Fax]]/Table1[[#This Row],[Ballots Returned]]</f>
        <v>#DIV/0!</v>
      </c>
    </row>
    <row r="1190" spans="1:30">
      <c r="A1190" s="8" t="s">
        <v>159</v>
      </c>
      <c r="B1190" s="19">
        <v>43508</v>
      </c>
      <c r="C1190" s="8" t="s">
        <v>99</v>
      </c>
      <c r="D1190" s="10">
        <v>2019</v>
      </c>
      <c r="E1190" s="11">
        <v>103141</v>
      </c>
      <c r="F1190" s="11">
        <v>8667</v>
      </c>
      <c r="G1190" s="8">
        <v>23149</v>
      </c>
      <c r="H1190" s="8">
        <v>104962</v>
      </c>
      <c r="I1190" s="8">
        <v>24071</v>
      </c>
      <c r="J1190" s="11">
        <v>23149</v>
      </c>
      <c r="K1190" s="8">
        <v>0</v>
      </c>
      <c r="L1190" s="8">
        <v>0</v>
      </c>
      <c r="M1190" s="8">
        <v>922</v>
      </c>
      <c r="N1190" s="8">
        <v>32</v>
      </c>
      <c r="O1190" s="8">
        <v>84</v>
      </c>
      <c r="P1190" s="8">
        <v>731</v>
      </c>
      <c r="Q1190" s="45">
        <f>P1190/I1190</f>
        <v>3.0368493207594202E-2</v>
      </c>
      <c r="R1190" s="45">
        <f>Table1[[#This Row],[Ballots Rejected - Late Postmark]]/Table1[[#This Row],[Ballots Rejected]]</f>
        <v>0.79284164859002171</v>
      </c>
      <c r="S1190" s="8">
        <v>3</v>
      </c>
      <c r="T1190" s="11">
        <v>72</v>
      </c>
      <c r="U1190" s="8">
        <v>23955</v>
      </c>
      <c r="V1190" s="8">
        <v>23035</v>
      </c>
      <c r="W1190" s="8">
        <v>918</v>
      </c>
      <c r="X1190" s="8">
        <v>103597</v>
      </c>
      <c r="Y1190">
        <v>5497</v>
      </c>
      <c r="Z1190">
        <v>18565</v>
      </c>
      <c r="AA1190" s="8">
        <v>9</v>
      </c>
      <c r="AB1190" s="54">
        <f>Table1[[#This Row],[ Received by dropbox]]/Table1[[#This Row],[Ballots Returned]]</f>
        <v>0.22836608366914543</v>
      </c>
      <c r="AC1190" s="54">
        <f>Table1[[#This Row],[Received by mail]]/Table1[[#This Row],[Ballots Returned]]</f>
        <v>0.77126002243363379</v>
      </c>
      <c r="AD1190" s="54">
        <f>Table1[[#This Row],[ Received by Email or Fax]]/Table1[[#This Row],[Ballots Returned]]</f>
        <v>3.7389389722072201E-4</v>
      </c>
    </row>
    <row r="1191" spans="1:30">
      <c r="A1191" s="8" t="s">
        <v>161</v>
      </c>
      <c r="B1191" s="19">
        <v>43508</v>
      </c>
      <c r="C1191" s="8" t="s">
        <v>99</v>
      </c>
      <c r="D1191" s="10">
        <v>2019</v>
      </c>
      <c r="E1191" s="11">
        <v>231838</v>
      </c>
      <c r="F1191" s="11">
        <v>27140</v>
      </c>
      <c r="G1191" s="8">
        <v>73463</v>
      </c>
      <c r="H1191" s="8">
        <v>232342</v>
      </c>
      <c r="I1191" s="8">
        <v>74666</v>
      </c>
      <c r="J1191" s="11">
        <v>73462</v>
      </c>
      <c r="K1191" s="8">
        <v>0</v>
      </c>
      <c r="L1191" s="8">
        <v>0</v>
      </c>
      <c r="M1191" s="8">
        <v>1203</v>
      </c>
      <c r="N1191" s="8">
        <v>147</v>
      </c>
      <c r="O1191" s="8">
        <v>207</v>
      </c>
      <c r="P1191" s="8">
        <v>839</v>
      </c>
      <c r="Q1191" s="45">
        <f>P1191/I1191</f>
        <v>1.1236707470602417E-2</v>
      </c>
      <c r="R1191" s="45">
        <f>Table1[[#This Row],[Ballots Rejected - Late Postmark]]/Table1[[#This Row],[Ballots Rejected]]</f>
        <v>0.6974231088944306</v>
      </c>
      <c r="S1191" s="8">
        <v>0</v>
      </c>
      <c r="T1191" s="11">
        <v>10</v>
      </c>
      <c r="U1191" s="8">
        <v>74171</v>
      </c>
      <c r="V1191" s="8">
        <v>72972</v>
      </c>
      <c r="W1191" s="8">
        <v>1198</v>
      </c>
      <c r="X1191" s="8">
        <v>228905</v>
      </c>
      <c r="Y1191">
        <v>21316</v>
      </c>
      <c r="Z1191">
        <v>53321</v>
      </c>
      <c r="AA1191" s="8">
        <v>29</v>
      </c>
      <c r="AB1191" s="54">
        <f>Table1[[#This Row],[ Received by dropbox]]/Table1[[#This Row],[Ballots Returned]]</f>
        <v>0.28548469182760561</v>
      </c>
      <c r="AC1191" s="54">
        <f>Table1[[#This Row],[Received by mail]]/Table1[[#This Row],[Ballots Returned]]</f>
        <v>0.71412691184742716</v>
      </c>
      <c r="AD1191" s="54">
        <f>Table1[[#This Row],[ Received by Email or Fax]]/Table1[[#This Row],[Ballots Returned]]</f>
        <v>3.8839632496718722E-4</v>
      </c>
    </row>
    <row r="1192" spans="1:30">
      <c r="A1192" s="8" t="s">
        <v>163</v>
      </c>
      <c r="B1192" s="19">
        <v>43508</v>
      </c>
      <c r="C1192" s="8" t="s">
        <v>99</v>
      </c>
      <c r="D1192" s="10">
        <v>2019</v>
      </c>
      <c r="E1192" s="11">
        <v>6004</v>
      </c>
      <c r="F1192" s="11">
        <v>799</v>
      </c>
      <c r="G1192" s="8">
        <v>2332</v>
      </c>
      <c r="H1192" s="8">
        <v>6017</v>
      </c>
      <c r="I1192" s="8">
        <v>2365</v>
      </c>
      <c r="J1192" s="11">
        <v>2332</v>
      </c>
      <c r="K1192" s="8">
        <v>0</v>
      </c>
      <c r="L1192" s="8">
        <v>0</v>
      </c>
      <c r="M1192" s="8">
        <v>33</v>
      </c>
      <c r="N1192" s="8">
        <v>3</v>
      </c>
      <c r="O1192" s="8">
        <v>3</v>
      </c>
      <c r="P1192" s="8">
        <v>27</v>
      </c>
      <c r="Q1192" s="45">
        <f>P1192/I1192</f>
        <v>1.1416490486257928E-2</v>
      </c>
      <c r="R1192" s="45">
        <f>Table1[[#This Row],[Ballots Rejected - Late Postmark]]/Table1[[#This Row],[Ballots Rejected]]</f>
        <v>0.81818181818181823</v>
      </c>
      <c r="S1192" s="8">
        <v>0</v>
      </c>
      <c r="T1192" s="11">
        <v>0</v>
      </c>
      <c r="U1192" s="8">
        <v>2353</v>
      </c>
      <c r="V1192" s="8">
        <v>2320</v>
      </c>
      <c r="W1192" s="8">
        <v>33</v>
      </c>
      <c r="X1192" s="8">
        <v>5967</v>
      </c>
      <c r="Y1192">
        <v>0</v>
      </c>
      <c r="Z1192">
        <v>2365</v>
      </c>
      <c r="AA1192" s="8">
        <v>0</v>
      </c>
      <c r="AB1192" s="54">
        <f>Table1[[#This Row],[ Received by dropbox]]/Table1[[#This Row],[Ballots Returned]]</f>
        <v>0</v>
      </c>
      <c r="AC1192" s="54">
        <f>Table1[[#This Row],[Received by mail]]/Table1[[#This Row],[Ballots Returned]]</f>
        <v>1</v>
      </c>
      <c r="AD1192" s="54">
        <f>Table1[[#This Row],[ Received by Email or Fax]]/Table1[[#This Row],[Ballots Returned]]</f>
        <v>0</v>
      </c>
    </row>
    <row r="1193" spans="1:30">
      <c r="A1193" s="8" t="s">
        <v>166</v>
      </c>
      <c r="B1193" s="19">
        <v>43508</v>
      </c>
      <c r="C1193" s="8" t="s">
        <v>99</v>
      </c>
      <c r="D1193" s="10">
        <v>2019</v>
      </c>
      <c r="E1193" s="11">
        <v>17988</v>
      </c>
      <c r="F1193" s="11">
        <v>1665</v>
      </c>
      <c r="G1193" s="8">
        <v>6342</v>
      </c>
      <c r="H1193" s="8">
        <v>18138</v>
      </c>
      <c r="I1193" s="8">
        <v>6442</v>
      </c>
      <c r="J1193" s="11">
        <v>6342</v>
      </c>
      <c r="K1193" s="8">
        <v>1</v>
      </c>
      <c r="L1193" s="8">
        <v>1</v>
      </c>
      <c r="M1193" s="8">
        <v>99</v>
      </c>
      <c r="N1193" s="8">
        <v>11</v>
      </c>
      <c r="O1193" s="8">
        <v>23</v>
      </c>
      <c r="P1193" s="8">
        <v>60</v>
      </c>
      <c r="Q1193" s="45">
        <f>P1193/I1193</f>
        <v>9.3138776777398329E-3</v>
      </c>
      <c r="R1193" s="45">
        <f>Table1[[#This Row],[Ballots Rejected - Late Postmark]]/Table1[[#This Row],[Ballots Rejected]]</f>
        <v>0.60606060606060608</v>
      </c>
      <c r="S1193" s="8">
        <v>0</v>
      </c>
      <c r="T1193" s="11">
        <v>5</v>
      </c>
      <c r="U1193" s="8">
        <v>6192</v>
      </c>
      <c r="V1193" s="8">
        <v>6094</v>
      </c>
      <c r="W1193" s="8">
        <v>97</v>
      </c>
      <c r="X1193" s="8">
        <v>16900</v>
      </c>
      <c r="Y1193">
        <v>3108</v>
      </c>
      <c r="Z1193">
        <v>3332</v>
      </c>
      <c r="AA1193" s="8">
        <v>2</v>
      </c>
      <c r="AB1193" s="54">
        <f>Table1[[#This Row],[ Received by dropbox]]/Table1[[#This Row],[Ballots Returned]]</f>
        <v>0.48245886370692331</v>
      </c>
      <c r="AC1193" s="54">
        <f>Table1[[#This Row],[Received by mail]]/Table1[[#This Row],[Ballots Returned]]</f>
        <v>0.5172306737038187</v>
      </c>
      <c r="AD1193" s="54">
        <f>Table1[[#This Row],[ Received by Email or Fax]]/Table1[[#This Row],[Ballots Returned]]</f>
        <v>3.1046258925799441E-4</v>
      </c>
    </row>
    <row r="1194" spans="1:30">
      <c r="A1194" s="8" t="s">
        <v>168</v>
      </c>
      <c r="B1194" s="19">
        <v>43508</v>
      </c>
      <c r="C1194" s="8" t="s">
        <v>99</v>
      </c>
      <c r="D1194" s="10">
        <v>2019</v>
      </c>
      <c r="E1194" s="11"/>
      <c r="F1194" s="11"/>
      <c r="G1194" s="8">
        <v>0</v>
      </c>
      <c r="H1194" s="8"/>
      <c r="I1194" s="8"/>
      <c r="J1194" s="11"/>
      <c r="K1194" s="8"/>
      <c r="L1194" s="8"/>
      <c r="M1194" s="8"/>
      <c r="N1194" s="8"/>
      <c r="O1194" s="8"/>
      <c r="P1194" s="8"/>
      <c r="Q1194" s="45"/>
      <c r="R1194" s="45" t="e">
        <f>Table1[[#This Row],[Ballots Rejected - Late Postmark]]/Table1[[#This Row],[Ballots Rejected]]</f>
        <v>#DIV/0!</v>
      </c>
      <c r="S1194" s="8"/>
      <c r="T1194" s="11"/>
      <c r="U1194" s="8">
        <v>0</v>
      </c>
      <c r="V1194" s="8">
        <v>0</v>
      </c>
      <c r="W1194" s="8">
        <v>0</v>
      </c>
      <c r="X1194" s="8">
        <v>0</v>
      </c>
      <c r="Z1194">
        <v>0</v>
      </c>
      <c r="AA1194" s="8">
        <v>0</v>
      </c>
      <c r="AB1194" s="54" t="e">
        <f>Table1[[#This Row],[ Received by dropbox]]/Table1[[#This Row],[Ballots Returned]]</f>
        <v>#DIV/0!</v>
      </c>
      <c r="AC1194" s="54" t="e">
        <f>Table1[[#This Row],[Received by mail]]/Table1[[#This Row],[Ballots Returned]]</f>
        <v>#DIV/0!</v>
      </c>
      <c r="AD1194" s="54" t="e">
        <f>Table1[[#This Row],[ Received by Email or Fax]]/Table1[[#This Row],[Ballots Returned]]</f>
        <v>#DIV/0!</v>
      </c>
    </row>
    <row r="1195" spans="1:30">
      <c r="A1195" s="8" t="s">
        <v>170</v>
      </c>
      <c r="B1195" s="19">
        <v>43508</v>
      </c>
      <c r="C1195" s="8" t="s">
        <v>99</v>
      </c>
      <c r="D1195" s="10">
        <v>2019</v>
      </c>
      <c r="E1195" s="11">
        <v>733</v>
      </c>
      <c r="F1195" s="11">
        <v>40</v>
      </c>
      <c r="G1195" s="8">
        <v>278</v>
      </c>
      <c r="H1195" s="8">
        <v>733</v>
      </c>
      <c r="I1195" s="8">
        <v>282</v>
      </c>
      <c r="J1195" s="11">
        <v>278</v>
      </c>
      <c r="K1195" s="8">
        <v>0</v>
      </c>
      <c r="L1195" s="8">
        <v>0</v>
      </c>
      <c r="M1195" s="8">
        <v>4</v>
      </c>
      <c r="N1195" s="8">
        <v>1</v>
      </c>
      <c r="O1195" s="8">
        <v>1</v>
      </c>
      <c r="P1195" s="8">
        <v>2</v>
      </c>
      <c r="Q1195" s="45">
        <f t="shared" ref="Q1195:Q1226" si="40">P1195/I1195</f>
        <v>7.0921985815602835E-3</v>
      </c>
      <c r="R1195" s="45">
        <f>Table1[[#This Row],[Ballots Rejected - Late Postmark]]/Table1[[#This Row],[Ballots Rejected]]</f>
        <v>0.5</v>
      </c>
      <c r="S1195" s="8">
        <v>0</v>
      </c>
      <c r="T1195" s="11">
        <v>0</v>
      </c>
      <c r="U1195" s="8">
        <v>281</v>
      </c>
      <c r="V1195" s="8">
        <v>277</v>
      </c>
      <c r="W1195" s="8">
        <v>4</v>
      </c>
      <c r="X1195" s="8">
        <v>726</v>
      </c>
      <c r="Y1195">
        <v>115</v>
      </c>
      <c r="Z1195">
        <v>167</v>
      </c>
      <c r="AA1195" s="8">
        <v>0</v>
      </c>
      <c r="AB1195" s="54">
        <f>Table1[[#This Row],[ Received by dropbox]]/Table1[[#This Row],[Ballots Returned]]</f>
        <v>0.40780141843971629</v>
      </c>
      <c r="AC1195" s="54">
        <f>Table1[[#This Row],[Received by mail]]/Table1[[#This Row],[Ballots Returned]]</f>
        <v>0.59219858156028371</v>
      </c>
      <c r="AD1195" s="54">
        <f>Table1[[#This Row],[ Received by Email or Fax]]/Table1[[#This Row],[Ballots Returned]]</f>
        <v>0</v>
      </c>
    </row>
    <row r="1196" spans="1:30">
      <c r="A1196" s="8" t="s">
        <v>172</v>
      </c>
      <c r="B1196" s="19">
        <v>43508</v>
      </c>
      <c r="C1196" s="8" t="s">
        <v>99</v>
      </c>
      <c r="D1196" s="10">
        <v>2019</v>
      </c>
      <c r="E1196" s="11">
        <v>28392</v>
      </c>
      <c r="F1196" s="11">
        <v>1509</v>
      </c>
      <c r="G1196" s="8">
        <v>12388</v>
      </c>
      <c r="H1196" s="8">
        <v>28515</v>
      </c>
      <c r="I1196" s="8">
        <v>12537</v>
      </c>
      <c r="J1196" s="11">
        <v>12388</v>
      </c>
      <c r="K1196" s="8">
        <v>0</v>
      </c>
      <c r="L1196" s="8">
        <v>0</v>
      </c>
      <c r="M1196" s="8">
        <v>149</v>
      </c>
      <c r="N1196" s="8">
        <v>10</v>
      </c>
      <c r="O1196" s="8">
        <v>37</v>
      </c>
      <c r="P1196" s="8">
        <v>91</v>
      </c>
      <c r="Q1196" s="45">
        <f t="shared" si="40"/>
        <v>7.2585147962032385E-3</v>
      </c>
      <c r="R1196" s="45">
        <f>Table1[[#This Row],[Ballots Rejected - Late Postmark]]/Table1[[#This Row],[Ballots Rejected]]</f>
        <v>0.61073825503355705</v>
      </c>
      <c r="S1196" s="8">
        <v>0</v>
      </c>
      <c r="T1196" s="11">
        <v>11</v>
      </c>
      <c r="U1196" s="8">
        <v>12488</v>
      </c>
      <c r="V1196" s="8">
        <v>12340</v>
      </c>
      <c r="W1196" s="8">
        <v>148</v>
      </c>
      <c r="X1196" s="8">
        <v>28173</v>
      </c>
      <c r="Y1196">
        <v>5311</v>
      </c>
      <c r="Z1196">
        <v>7216</v>
      </c>
      <c r="AA1196" s="8">
        <v>10</v>
      </c>
      <c r="AB1196" s="54">
        <f>Table1[[#This Row],[ Received by dropbox]]/Table1[[#This Row],[Ballots Returned]]</f>
        <v>0.42362606684214726</v>
      </c>
      <c r="AC1196" s="54">
        <f>Table1[[#This Row],[Received by mail]]/Table1[[#This Row],[Ballots Returned]]</f>
        <v>0.57557629416925904</v>
      </c>
      <c r="AD1196" s="54">
        <f>Table1[[#This Row],[ Received by Email or Fax]]/Table1[[#This Row],[Ballots Returned]]</f>
        <v>7.9763898859376244E-4</v>
      </c>
    </row>
    <row r="1197" spans="1:30">
      <c r="A1197" s="8" t="s">
        <v>174</v>
      </c>
      <c r="B1197" s="19">
        <v>43508</v>
      </c>
      <c r="C1197" s="8" t="s">
        <v>99</v>
      </c>
      <c r="D1197" s="10">
        <v>2019</v>
      </c>
      <c r="E1197" s="11">
        <v>2675</v>
      </c>
      <c r="F1197" s="11">
        <v>86</v>
      </c>
      <c r="G1197" s="8">
        <v>983</v>
      </c>
      <c r="H1197" s="8">
        <v>2167</v>
      </c>
      <c r="I1197" s="8">
        <v>983</v>
      </c>
      <c r="J1197" s="11">
        <v>966</v>
      </c>
      <c r="K1197" s="8">
        <v>0</v>
      </c>
      <c r="L1197" s="8">
        <v>0</v>
      </c>
      <c r="M1197" s="8">
        <v>17</v>
      </c>
      <c r="N1197" s="8">
        <v>1</v>
      </c>
      <c r="O1197" s="8">
        <v>2</v>
      </c>
      <c r="P1197" s="8">
        <v>14</v>
      </c>
      <c r="Q1197" s="45">
        <f t="shared" si="40"/>
        <v>1.4242115971515769E-2</v>
      </c>
      <c r="R1197" s="45">
        <f>Table1[[#This Row],[Ballots Rejected - Late Postmark]]/Table1[[#This Row],[Ballots Rejected]]</f>
        <v>0.82352941176470584</v>
      </c>
      <c r="S1197" s="8">
        <v>0</v>
      </c>
      <c r="T1197" s="11">
        <v>0</v>
      </c>
      <c r="U1197" s="8">
        <v>980</v>
      </c>
      <c r="V1197" s="8">
        <v>963</v>
      </c>
      <c r="W1197" s="8">
        <v>17</v>
      </c>
      <c r="X1197" s="8">
        <v>2146</v>
      </c>
      <c r="Y1197">
        <v>64</v>
      </c>
      <c r="Z1197">
        <v>919</v>
      </c>
      <c r="AA1197" s="8">
        <v>0</v>
      </c>
      <c r="AB1197" s="54">
        <f>Table1[[#This Row],[ Received by dropbox]]/Table1[[#This Row],[Ballots Returned]]</f>
        <v>6.5106815869786366E-2</v>
      </c>
      <c r="AC1197" s="54">
        <f>Table1[[#This Row],[Received by mail]]/Table1[[#This Row],[Ballots Returned]]</f>
        <v>0.93489318413021361</v>
      </c>
      <c r="AD1197" s="54">
        <f>Table1[[#This Row],[ Received by Email or Fax]]/Table1[[#This Row],[Ballots Returned]]</f>
        <v>0</v>
      </c>
    </row>
    <row r="1198" spans="1:30">
      <c r="A1198" s="8" t="s">
        <v>176</v>
      </c>
      <c r="B1198" s="19">
        <v>43508</v>
      </c>
      <c r="C1198" s="8" t="s">
        <v>99</v>
      </c>
      <c r="D1198" s="10">
        <v>2019</v>
      </c>
      <c r="E1198" s="11">
        <v>43052</v>
      </c>
      <c r="F1198" s="11">
        <v>2158</v>
      </c>
      <c r="G1198" s="8">
        <v>15963</v>
      </c>
      <c r="H1198" s="8">
        <v>43166</v>
      </c>
      <c r="I1198" s="8">
        <v>16185</v>
      </c>
      <c r="J1198" s="11">
        <v>15963</v>
      </c>
      <c r="K1198" s="8">
        <v>0</v>
      </c>
      <c r="L1198" s="8">
        <v>0</v>
      </c>
      <c r="M1198" s="8">
        <v>222</v>
      </c>
      <c r="N1198" s="8">
        <v>50</v>
      </c>
      <c r="O1198" s="8">
        <v>20</v>
      </c>
      <c r="P1198" s="8">
        <v>140</v>
      </c>
      <c r="Q1198" s="45">
        <f t="shared" si="40"/>
        <v>8.6499845535990116E-3</v>
      </c>
      <c r="R1198" s="45">
        <f>Table1[[#This Row],[Ballots Rejected - Late Postmark]]/Table1[[#This Row],[Ballots Rejected]]</f>
        <v>0.63063063063063063</v>
      </c>
      <c r="S1198" s="8">
        <v>0</v>
      </c>
      <c r="T1198" s="11">
        <v>12</v>
      </c>
      <c r="U1198" s="8">
        <v>16122</v>
      </c>
      <c r="V1198" s="8">
        <v>15900</v>
      </c>
      <c r="W1198" s="8">
        <v>222</v>
      </c>
      <c r="X1198" s="8">
        <v>42627</v>
      </c>
      <c r="Y1198">
        <v>2983</v>
      </c>
      <c r="Z1198">
        <v>13192</v>
      </c>
      <c r="AA1198" s="8">
        <v>10</v>
      </c>
      <c r="AB1198" s="54">
        <f>Table1[[#This Row],[ Received by dropbox]]/Table1[[#This Row],[Ballots Returned]]</f>
        <v>0.18430645659561323</v>
      </c>
      <c r="AC1198" s="54">
        <f>Table1[[#This Row],[Received by mail]]/Table1[[#This Row],[Ballots Returned]]</f>
        <v>0.81507568736484404</v>
      </c>
      <c r="AD1198" s="54">
        <f>Table1[[#This Row],[ Received by Email or Fax]]/Table1[[#This Row],[Ballots Returned]]</f>
        <v>6.1785603954278654E-4</v>
      </c>
    </row>
    <row r="1199" spans="1:30">
      <c r="A1199" s="8" t="s">
        <v>178</v>
      </c>
      <c r="B1199" s="19">
        <v>43508</v>
      </c>
      <c r="C1199" s="8" t="s">
        <v>99</v>
      </c>
      <c r="D1199" s="10">
        <v>2019</v>
      </c>
      <c r="E1199" s="8">
        <v>1614208</v>
      </c>
      <c r="F1199" s="8">
        <v>148153</v>
      </c>
      <c r="G1199" s="8">
        <v>531876</v>
      </c>
      <c r="H1199" s="8">
        <v>1620833</v>
      </c>
      <c r="I1199" s="8">
        <v>546637</v>
      </c>
      <c r="J1199" s="8">
        <v>531768</v>
      </c>
      <c r="K1199" s="8">
        <v>14</v>
      </c>
      <c r="L1199" s="8">
        <v>8</v>
      </c>
      <c r="M1199" s="8">
        <v>14211</v>
      </c>
      <c r="N1199" s="8">
        <v>1274</v>
      </c>
      <c r="O1199" s="8">
        <v>2359</v>
      </c>
      <c r="P1199" s="8">
        <v>10910</v>
      </c>
      <c r="Q1199" s="45">
        <f t="shared" si="40"/>
        <v>1.9958400181473261E-2</v>
      </c>
      <c r="R1199" s="45">
        <f>Table1[[#This Row],[Ballots Rejected - Late Postmark]]/Table1[[#This Row],[Ballots Rejected]]</f>
        <v>0.76771515023573289</v>
      </c>
      <c r="S1199" s="8">
        <v>8</v>
      </c>
      <c r="T1199" s="8">
        <v>247</v>
      </c>
      <c r="U1199" s="8">
        <v>541793</v>
      </c>
      <c r="V1199" s="8">
        <v>526994</v>
      </c>
      <c r="W1199" s="8">
        <v>14140</v>
      </c>
      <c r="X1199" s="8">
        <v>1588823</v>
      </c>
      <c r="Y1199">
        <v>140234</v>
      </c>
      <c r="Z1199">
        <v>405611</v>
      </c>
      <c r="AA1199" s="21">
        <v>792</v>
      </c>
      <c r="AB1199" s="54">
        <f>Table1[[#This Row],[ Received by dropbox]]/Table1[[#This Row],[Ballots Returned]]</f>
        <v>0.25653953171848959</v>
      </c>
      <c r="AC1199" s="54">
        <f>Table1[[#This Row],[Received by mail]]/Table1[[#This Row],[Ballots Returned]]</f>
        <v>0.74201160916659503</v>
      </c>
      <c r="AD1199" s="54">
        <f>Table1[[#This Row],[ Received by Email or Fax]]/Table1[[#This Row],[Ballots Returned]]</f>
        <v>1.4488591149153826E-3</v>
      </c>
    </row>
    <row r="1200" spans="1:30">
      <c r="A1200" s="8" t="s">
        <v>98</v>
      </c>
      <c r="B1200" s="19">
        <v>43411</v>
      </c>
      <c r="C1200" s="8" t="s">
        <v>179</v>
      </c>
      <c r="D1200" s="10">
        <v>2018</v>
      </c>
      <c r="E1200" s="8">
        <v>6770</v>
      </c>
      <c r="F1200" s="8">
        <v>634</v>
      </c>
      <c r="G1200" s="8">
        <v>8154</v>
      </c>
      <c r="H1200" s="8">
        <v>6770</v>
      </c>
      <c r="I1200" s="11">
        <v>4449</v>
      </c>
      <c r="J1200" s="11">
        <v>4309</v>
      </c>
      <c r="K1200" s="8">
        <v>24</v>
      </c>
      <c r="L1200" s="8">
        <v>0</v>
      </c>
      <c r="M1200" s="8">
        <v>115</v>
      </c>
      <c r="N1200" s="8">
        <v>14</v>
      </c>
      <c r="O1200" s="8">
        <v>86</v>
      </c>
      <c r="P1200" s="8">
        <v>15</v>
      </c>
      <c r="Q1200" s="45">
        <f t="shared" si="40"/>
        <v>3.3715441672285905E-3</v>
      </c>
      <c r="R1200" s="45">
        <f>Table1[[#This Row],[Ballots Rejected - Late Postmark]]/Table1[[#This Row],[Ballots Rejected]]</f>
        <v>0.13043478260869565</v>
      </c>
      <c r="S1200" s="8">
        <v>0</v>
      </c>
      <c r="T1200" s="8">
        <v>0</v>
      </c>
      <c r="U1200" s="8">
        <v>4430</v>
      </c>
      <c r="V1200" s="8">
        <v>4290</v>
      </c>
      <c r="W1200" s="8">
        <v>115</v>
      </c>
      <c r="X1200" s="8">
        <v>6716</v>
      </c>
      <c r="Y1200">
        <v>2350</v>
      </c>
      <c r="Z1200">
        <v>2095</v>
      </c>
      <c r="AA1200" s="8">
        <v>4</v>
      </c>
      <c r="AB1200" s="54">
        <f>Table1[[#This Row],[ Received by dropbox]]/Table1[[#This Row],[Ballots Returned]]</f>
        <v>0.5282085861991459</v>
      </c>
      <c r="AC1200" s="54">
        <f>Table1[[#This Row],[Received by mail]]/Table1[[#This Row],[Ballots Returned]]</f>
        <v>0.47089233535625985</v>
      </c>
      <c r="AD1200" s="54">
        <f>Table1[[#This Row],[ Received by Email or Fax]]/Table1[[#This Row],[Ballots Returned]]</f>
        <v>8.9907844459429084E-4</v>
      </c>
    </row>
    <row r="1201" spans="1:30">
      <c r="A1201" s="8" t="s">
        <v>101</v>
      </c>
      <c r="B1201" s="19">
        <v>43411</v>
      </c>
      <c r="C1201" s="8" t="s">
        <v>179</v>
      </c>
      <c r="D1201" s="10">
        <v>2018</v>
      </c>
      <c r="E1201" s="8">
        <v>14554</v>
      </c>
      <c r="F1201" s="8">
        <v>3001</v>
      </c>
      <c r="G1201" s="8">
        <v>13571</v>
      </c>
      <c r="H1201" s="8">
        <v>14556</v>
      </c>
      <c r="I1201" s="11">
        <v>9302</v>
      </c>
      <c r="J1201" s="11">
        <v>9254</v>
      </c>
      <c r="K1201" s="8">
        <v>7</v>
      </c>
      <c r="L1201" s="8">
        <v>1</v>
      </c>
      <c r="M1201" s="8">
        <v>41</v>
      </c>
      <c r="N1201" s="8">
        <v>8</v>
      </c>
      <c r="O1201" s="8">
        <v>17</v>
      </c>
      <c r="P1201" s="8">
        <v>12</v>
      </c>
      <c r="Q1201" s="45">
        <f t="shared" si="40"/>
        <v>1.2900451515803052E-3</v>
      </c>
      <c r="R1201" s="45">
        <f>Table1[[#This Row],[Ballots Rejected - Late Postmark]]/Table1[[#This Row],[Ballots Rejected]]</f>
        <v>0.29268292682926828</v>
      </c>
      <c r="S1201" s="8">
        <v>0</v>
      </c>
      <c r="T1201" s="8">
        <v>0</v>
      </c>
      <c r="U1201" s="8">
        <v>9271</v>
      </c>
      <c r="V1201" s="8">
        <v>9227</v>
      </c>
      <c r="W1201" s="8">
        <v>37</v>
      </c>
      <c r="X1201" s="8">
        <v>14494</v>
      </c>
      <c r="Y1201">
        <v>5607</v>
      </c>
      <c r="Z1201">
        <v>3686</v>
      </c>
      <c r="AA1201" s="8">
        <v>9</v>
      </c>
      <c r="AB1201" s="54">
        <f>Table1[[#This Row],[ Received by dropbox]]/Table1[[#This Row],[Ballots Returned]]</f>
        <v>0.60277359707589762</v>
      </c>
      <c r="AC1201" s="54">
        <f>Table1[[#This Row],[Received by mail]]/Table1[[#This Row],[Ballots Returned]]</f>
        <v>0.39625886906041713</v>
      </c>
      <c r="AD1201" s="54">
        <f>Table1[[#This Row],[ Received by Email or Fax]]/Table1[[#This Row],[Ballots Returned]]</f>
        <v>9.6753386368522893E-4</v>
      </c>
    </row>
    <row r="1202" spans="1:30">
      <c r="A1202" s="8" t="s">
        <v>103</v>
      </c>
      <c r="B1202" s="19">
        <v>43411</v>
      </c>
      <c r="C1202" s="8" t="s">
        <v>179</v>
      </c>
      <c r="D1202" s="10">
        <v>2018</v>
      </c>
      <c r="E1202" s="8">
        <v>110281</v>
      </c>
      <c r="F1202" s="8">
        <v>12071</v>
      </c>
      <c r="G1202" s="8">
        <v>100228</v>
      </c>
      <c r="H1202" s="8">
        <v>112829</v>
      </c>
      <c r="I1202" s="11">
        <v>77883</v>
      </c>
      <c r="J1202" s="11">
        <v>76082</v>
      </c>
      <c r="K1202" s="8">
        <v>975</v>
      </c>
      <c r="L1202" s="8">
        <v>0</v>
      </c>
      <c r="M1202" s="8">
        <v>826</v>
      </c>
      <c r="N1202" s="8">
        <v>186</v>
      </c>
      <c r="O1202" s="8">
        <v>336</v>
      </c>
      <c r="P1202" s="8">
        <v>170</v>
      </c>
      <c r="Q1202" s="45">
        <f t="shared" si="40"/>
        <v>2.1827613214693837E-3</v>
      </c>
      <c r="R1202" s="45">
        <f>Table1[[#This Row],[Ballots Rejected - Late Postmark]]/Table1[[#This Row],[Ballots Rejected]]</f>
        <v>0.20581113801452786</v>
      </c>
      <c r="S1202" s="8">
        <v>2</v>
      </c>
      <c r="T1202" s="8">
        <v>85</v>
      </c>
      <c r="U1202" s="8">
        <v>77355</v>
      </c>
      <c r="V1202" s="8">
        <v>75601</v>
      </c>
      <c r="W1202" s="8">
        <v>779</v>
      </c>
      <c r="X1202" s="8">
        <v>111991</v>
      </c>
      <c r="Y1202">
        <v>30104</v>
      </c>
      <c r="Z1202">
        <v>47660</v>
      </c>
      <c r="AA1202" s="8">
        <v>119</v>
      </c>
      <c r="AB1202" s="54">
        <f>Table1[[#This Row],[ Received by dropbox]]/Table1[[#This Row],[Ballots Returned]]</f>
        <v>0.38652851071479011</v>
      </c>
      <c r="AC1202" s="54">
        <f>Table1[[#This Row],[Received by mail]]/Table1[[#This Row],[Ballots Returned]]</f>
        <v>0.61194355636018127</v>
      </c>
      <c r="AD1202" s="54">
        <f>Table1[[#This Row],[ Received by Email or Fax]]/Table1[[#This Row],[Ballots Returned]]</f>
        <v>1.5279329250285686E-3</v>
      </c>
    </row>
    <row r="1203" spans="1:30">
      <c r="A1203" s="8" t="s">
        <v>105</v>
      </c>
      <c r="B1203" s="19">
        <v>43411</v>
      </c>
      <c r="C1203" s="8" t="s">
        <v>179</v>
      </c>
      <c r="D1203" s="10">
        <v>2018</v>
      </c>
      <c r="E1203" s="8">
        <v>45039</v>
      </c>
      <c r="F1203" s="8">
        <v>3444</v>
      </c>
      <c r="G1203" s="8">
        <v>43613</v>
      </c>
      <c r="H1203" s="8">
        <v>46183</v>
      </c>
      <c r="I1203" s="11">
        <v>34383</v>
      </c>
      <c r="J1203" s="11">
        <v>34098</v>
      </c>
      <c r="K1203" s="8">
        <v>0</v>
      </c>
      <c r="L1203" s="8">
        <v>0</v>
      </c>
      <c r="M1203" s="8">
        <v>285</v>
      </c>
      <c r="N1203" s="8">
        <v>51</v>
      </c>
      <c r="O1203" s="8">
        <v>154</v>
      </c>
      <c r="P1203" s="8">
        <v>76</v>
      </c>
      <c r="Q1203" s="45">
        <f t="shared" si="40"/>
        <v>2.2103946717854754E-3</v>
      </c>
      <c r="R1203" s="45">
        <f>Table1[[#This Row],[Ballots Rejected - Late Postmark]]/Table1[[#This Row],[Ballots Rejected]]</f>
        <v>0.26666666666666666</v>
      </c>
      <c r="S1203" s="8">
        <v>0</v>
      </c>
      <c r="T1203" s="8">
        <v>3</v>
      </c>
      <c r="U1203" s="8">
        <v>34198</v>
      </c>
      <c r="V1203" s="8">
        <v>33914</v>
      </c>
      <c r="W1203" s="8">
        <v>284</v>
      </c>
      <c r="X1203" s="8">
        <v>45802</v>
      </c>
      <c r="Y1203">
        <v>20587</v>
      </c>
      <c r="Z1203">
        <v>13715</v>
      </c>
      <c r="AA1203" s="8">
        <v>81</v>
      </c>
      <c r="AB1203" s="54">
        <f>Table1[[#This Row],[ Received by dropbox]]/Table1[[#This Row],[Ballots Returned]]</f>
        <v>0.59875519879009975</v>
      </c>
      <c r="AC1203" s="54">
        <f>Table1[[#This Row],[Received by mail]]/Table1[[#This Row],[Ballots Returned]]</f>
        <v>0.39888898583602361</v>
      </c>
      <c r="AD1203" s="54">
        <f>Table1[[#This Row],[ Received by Email or Fax]]/Table1[[#This Row],[Ballots Returned]]</f>
        <v>2.3558153738766252E-3</v>
      </c>
    </row>
    <row r="1204" spans="1:30">
      <c r="A1204" s="8" t="s">
        <v>107</v>
      </c>
      <c r="B1204" s="19">
        <v>43411</v>
      </c>
      <c r="C1204" s="8" t="s">
        <v>179</v>
      </c>
      <c r="D1204" s="10">
        <v>2018</v>
      </c>
      <c r="E1204" s="8">
        <v>52674</v>
      </c>
      <c r="F1204" s="8">
        <v>4661</v>
      </c>
      <c r="G1204" s="8">
        <v>50031</v>
      </c>
      <c r="H1204" s="8">
        <v>53466</v>
      </c>
      <c r="I1204" s="11">
        <v>40322</v>
      </c>
      <c r="J1204" s="11">
        <v>40110</v>
      </c>
      <c r="K1204" s="8">
        <v>4</v>
      </c>
      <c r="L1204" s="8">
        <v>4</v>
      </c>
      <c r="M1204" s="8">
        <v>208</v>
      </c>
      <c r="N1204" s="8">
        <v>60</v>
      </c>
      <c r="O1204" s="8">
        <v>95</v>
      </c>
      <c r="P1204" s="8">
        <v>35</v>
      </c>
      <c r="Q1204" s="45">
        <f t="shared" si="40"/>
        <v>8.6801249937999106E-4</v>
      </c>
      <c r="R1204" s="45">
        <f>Table1[[#This Row],[Ballots Rejected - Late Postmark]]/Table1[[#This Row],[Ballots Rejected]]</f>
        <v>0.16826923076923078</v>
      </c>
      <c r="S1204" s="8">
        <v>0</v>
      </c>
      <c r="T1204" s="8">
        <v>18</v>
      </c>
      <c r="U1204" s="8">
        <v>39991</v>
      </c>
      <c r="V1204" s="8">
        <v>39780</v>
      </c>
      <c r="W1204" s="8">
        <v>207</v>
      </c>
      <c r="X1204" s="8">
        <v>52717</v>
      </c>
      <c r="Y1204">
        <v>24623</v>
      </c>
      <c r="Z1204">
        <v>15593</v>
      </c>
      <c r="AA1204" s="8">
        <v>106</v>
      </c>
      <c r="AB1204" s="54">
        <f>Table1[[#This Row],[ Received by dropbox]]/Table1[[#This Row],[Ballots Returned]]</f>
        <v>0.61065919349238629</v>
      </c>
      <c r="AC1204" s="54">
        <f>Table1[[#This Row],[Received by mail]]/Table1[[#This Row],[Ballots Returned]]</f>
        <v>0.38671196865234858</v>
      </c>
      <c r="AD1204" s="54">
        <f>Table1[[#This Row],[ Received by Email or Fax]]/Table1[[#This Row],[Ballots Returned]]</f>
        <v>2.6288378552651159E-3</v>
      </c>
    </row>
    <row r="1205" spans="1:30">
      <c r="A1205" s="8" t="s">
        <v>109</v>
      </c>
      <c r="B1205" s="19">
        <v>43411</v>
      </c>
      <c r="C1205" s="8" t="s">
        <v>179</v>
      </c>
      <c r="D1205" s="10">
        <v>2018</v>
      </c>
      <c r="E1205" s="8">
        <v>282976</v>
      </c>
      <c r="F1205" s="8">
        <v>34498</v>
      </c>
      <c r="G1205" s="8">
        <v>250496</v>
      </c>
      <c r="H1205" s="8">
        <v>289146</v>
      </c>
      <c r="I1205" s="11">
        <v>198856</v>
      </c>
      <c r="J1205" s="11">
        <v>196685</v>
      </c>
      <c r="K1205" s="8">
        <v>0</v>
      </c>
      <c r="L1205" s="8">
        <v>0</v>
      </c>
      <c r="M1205" s="8">
        <v>2171</v>
      </c>
      <c r="N1205" s="8">
        <v>299</v>
      </c>
      <c r="O1205" s="8">
        <v>1360</v>
      </c>
      <c r="P1205" s="8">
        <v>452</v>
      </c>
      <c r="Q1205" s="45">
        <f t="shared" si="40"/>
        <v>2.2730015689745343E-3</v>
      </c>
      <c r="R1205" s="45">
        <f>Table1[[#This Row],[Ballots Rejected - Late Postmark]]/Table1[[#This Row],[Ballots Rejected]]</f>
        <v>0.2081989866421004</v>
      </c>
      <c r="S1205" s="8">
        <v>0</v>
      </c>
      <c r="T1205" s="8">
        <v>60</v>
      </c>
      <c r="U1205" s="8">
        <v>197331</v>
      </c>
      <c r="V1205" s="8">
        <v>195227</v>
      </c>
      <c r="W1205" s="8">
        <v>2104</v>
      </c>
      <c r="X1205" s="8">
        <v>286204</v>
      </c>
      <c r="Y1205">
        <v>84586</v>
      </c>
      <c r="Z1205">
        <v>113828</v>
      </c>
      <c r="AA1205" s="8">
        <v>442</v>
      </c>
      <c r="AB1205" s="54">
        <f>Table1[[#This Row],[ Received by dropbox]]/Table1[[#This Row],[Ballots Returned]]</f>
        <v>0.42536307679929197</v>
      </c>
      <c r="AC1205" s="54">
        <f>Table1[[#This Row],[Received by mail]]/Table1[[#This Row],[Ballots Returned]]</f>
        <v>0.57241420927706477</v>
      </c>
      <c r="AD1205" s="54">
        <f>Table1[[#This Row],[ Received by Email or Fax]]/Table1[[#This Row],[Ballots Returned]]</f>
        <v>2.2227139236432394E-3</v>
      </c>
    </row>
    <row r="1206" spans="1:30">
      <c r="A1206" s="8" t="s">
        <v>111</v>
      </c>
      <c r="B1206" s="19">
        <v>43411</v>
      </c>
      <c r="C1206" s="8" t="s">
        <v>179</v>
      </c>
      <c r="D1206" s="10">
        <v>2018</v>
      </c>
      <c r="E1206" s="8">
        <v>2728</v>
      </c>
      <c r="F1206" s="8">
        <v>201</v>
      </c>
      <c r="G1206" s="8">
        <v>4545</v>
      </c>
      <c r="H1206" s="8">
        <v>2728</v>
      </c>
      <c r="I1206" s="11">
        <v>2265</v>
      </c>
      <c r="J1206" s="11">
        <v>2257</v>
      </c>
      <c r="K1206" s="8">
        <v>3</v>
      </c>
      <c r="L1206" s="8">
        <v>0</v>
      </c>
      <c r="M1206" s="8">
        <v>5</v>
      </c>
      <c r="N1206" s="8">
        <v>0</v>
      </c>
      <c r="O1206" s="8">
        <v>0</v>
      </c>
      <c r="P1206" s="8">
        <v>2</v>
      </c>
      <c r="Q1206" s="45">
        <f t="shared" si="40"/>
        <v>8.8300220750551876E-4</v>
      </c>
      <c r="R1206" s="45">
        <f>Table1[[#This Row],[Ballots Rejected - Late Postmark]]/Table1[[#This Row],[Ballots Rejected]]</f>
        <v>0.4</v>
      </c>
      <c r="S1206" s="8">
        <v>0</v>
      </c>
      <c r="T1206" s="8">
        <v>3</v>
      </c>
      <c r="U1206" s="8">
        <v>2250</v>
      </c>
      <c r="V1206" s="8">
        <v>2242</v>
      </c>
      <c r="W1206" s="8">
        <v>5</v>
      </c>
      <c r="X1206" s="8">
        <v>2706</v>
      </c>
      <c r="Y1206">
        <v>1101</v>
      </c>
      <c r="Z1206">
        <v>1164</v>
      </c>
      <c r="AA1206" s="8">
        <v>0</v>
      </c>
      <c r="AB1206" s="54">
        <f>Table1[[#This Row],[ Received by dropbox]]/Table1[[#This Row],[Ballots Returned]]</f>
        <v>0.4860927152317881</v>
      </c>
      <c r="AC1206" s="54">
        <f>Table1[[#This Row],[Received by mail]]/Table1[[#This Row],[Ballots Returned]]</f>
        <v>0.5139072847682119</v>
      </c>
      <c r="AD1206" s="54">
        <f>Table1[[#This Row],[ Received by Email or Fax]]/Table1[[#This Row],[Ballots Returned]]</f>
        <v>0</v>
      </c>
    </row>
    <row r="1207" spans="1:30">
      <c r="A1207" s="8" t="s">
        <v>113</v>
      </c>
      <c r="B1207" s="19">
        <v>43411</v>
      </c>
      <c r="C1207" s="8" t="s">
        <v>179</v>
      </c>
      <c r="D1207" s="10">
        <v>2018</v>
      </c>
      <c r="E1207" s="8">
        <v>64613</v>
      </c>
      <c r="F1207" s="8">
        <v>6919</v>
      </c>
      <c r="G1207" s="8">
        <v>59712</v>
      </c>
      <c r="H1207" s="8">
        <v>65431</v>
      </c>
      <c r="I1207" s="11">
        <v>45491</v>
      </c>
      <c r="J1207" s="11">
        <v>45152</v>
      </c>
      <c r="K1207" s="8">
        <v>0</v>
      </c>
      <c r="L1207" s="8">
        <v>0</v>
      </c>
      <c r="M1207" s="8">
        <v>339</v>
      </c>
      <c r="N1207" s="8">
        <v>64</v>
      </c>
      <c r="O1207" s="8">
        <v>211</v>
      </c>
      <c r="P1207" s="8">
        <v>62</v>
      </c>
      <c r="Q1207" s="45">
        <f t="shared" si="40"/>
        <v>1.362906948627201E-3</v>
      </c>
      <c r="R1207" s="45">
        <f>Table1[[#This Row],[Ballots Rejected - Late Postmark]]/Table1[[#This Row],[Ballots Rejected]]</f>
        <v>0.18289085545722714</v>
      </c>
      <c r="S1207" s="8">
        <v>1</v>
      </c>
      <c r="T1207" s="8">
        <v>2</v>
      </c>
      <c r="U1207" s="8">
        <v>45211</v>
      </c>
      <c r="V1207" s="8">
        <v>44878</v>
      </c>
      <c r="W1207" s="8">
        <v>333</v>
      </c>
      <c r="X1207" s="8">
        <v>64745</v>
      </c>
      <c r="Y1207">
        <v>30731</v>
      </c>
      <c r="Z1207">
        <v>14702</v>
      </c>
      <c r="AA1207" s="8">
        <v>56</v>
      </c>
      <c r="AB1207" s="54">
        <f>Table1[[#This Row],[ Received by dropbox]]/Table1[[#This Row],[Ballots Returned]]</f>
        <v>0.6755402167461696</v>
      </c>
      <c r="AC1207" s="54">
        <f>Table1[[#This Row],[Received by mail]]/Table1[[#This Row],[Ballots Returned]]</f>
        <v>0.32318480578575981</v>
      </c>
      <c r="AD1207" s="54">
        <f>Table1[[#This Row],[ Received by Email or Fax]]/Table1[[#This Row],[Ballots Returned]]</f>
        <v>1.2310127277923107E-3</v>
      </c>
    </row>
    <row r="1208" spans="1:30">
      <c r="A1208" s="8" t="s">
        <v>115</v>
      </c>
      <c r="B1208" s="19">
        <v>43411</v>
      </c>
      <c r="C1208" s="8" t="s">
        <v>179</v>
      </c>
      <c r="D1208" s="10">
        <v>2018</v>
      </c>
      <c r="E1208" s="8">
        <v>21969</v>
      </c>
      <c r="F1208" s="8">
        <v>1863</v>
      </c>
      <c r="G1208" s="8">
        <v>22124</v>
      </c>
      <c r="H1208" s="8">
        <v>22476</v>
      </c>
      <c r="I1208" s="11">
        <v>15337</v>
      </c>
      <c r="J1208" s="11">
        <v>15199</v>
      </c>
      <c r="K1208" s="8">
        <v>0</v>
      </c>
      <c r="L1208" s="8">
        <v>0</v>
      </c>
      <c r="M1208" s="8">
        <v>138</v>
      </c>
      <c r="N1208" s="8">
        <v>32</v>
      </c>
      <c r="O1208" s="8">
        <v>22</v>
      </c>
      <c r="P1208" s="8">
        <v>38</v>
      </c>
      <c r="Q1208" s="45">
        <f t="shared" si="40"/>
        <v>2.4776683836473887E-3</v>
      </c>
      <c r="R1208" s="45">
        <f>Table1[[#This Row],[Ballots Rejected - Late Postmark]]/Table1[[#This Row],[Ballots Rejected]]</f>
        <v>0.27536231884057971</v>
      </c>
      <c r="S1208" s="8">
        <v>0</v>
      </c>
      <c r="T1208" s="8">
        <v>46</v>
      </c>
      <c r="U1208" s="8">
        <v>15261</v>
      </c>
      <c r="V1208" s="8">
        <v>15125</v>
      </c>
      <c r="W1208" s="8">
        <v>136</v>
      </c>
      <c r="X1208" s="8">
        <v>22295</v>
      </c>
      <c r="Y1208">
        <v>7505</v>
      </c>
      <c r="Z1208">
        <v>7822</v>
      </c>
      <c r="AA1208" s="8">
        <v>10</v>
      </c>
      <c r="AB1208" s="54">
        <f>Table1[[#This Row],[ Received by dropbox]]/Table1[[#This Row],[Ballots Returned]]</f>
        <v>0.48933950577035928</v>
      </c>
      <c r="AC1208" s="54">
        <f>Table1[[#This Row],[Received by mail]]/Table1[[#This Row],[Ballots Returned]]</f>
        <v>0.51000847623394407</v>
      </c>
      <c r="AD1208" s="54">
        <f>Table1[[#This Row],[ Received by Email or Fax]]/Table1[[#This Row],[Ballots Returned]]</f>
        <v>6.5201799569668121E-4</v>
      </c>
    </row>
    <row r="1209" spans="1:30">
      <c r="A1209" s="8" t="s">
        <v>117</v>
      </c>
      <c r="B1209" s="19">
        <v>43411</v>
      </c>
      <c r="C1209" s="8" t="s">
        <v>179</v>
      </c>
      <c r="D1209" s="10">
        <v>2018</v>
      </c>
      <c r="E1209" s="8">
        <v>4671</v>
      </c>
      <c r="F1209" s="8">
        <v>302</v>
      </c>
      <c r="G1209" s="8">
        <v>6387</v>
      </c>
      <c r="H1209" s="8">
        <v>4671</v>
      </c>
      <c r="I1209" s="11">
        <v>3619</v>
      </c>
      <c r="J1209" s="11">
        <v>3581</v>
      </c>
      <c r="K1209" s="8">
        <v>3</v>
      </c>
      <c r="L1209" s="8">
        <v>0</v>
      </c>
      <c r="M1209" s="8">
        <v>35</v>
      </c>
      <c r="N1209" s="8">
        <v>9</v>
      </c>
      <c r="O1209" s="8">
        <v>8</v>
      </c>
      <c r="P1209" s="8">
        <v>10</v>
      </c>
      <c r="Q1209" s="45">
        <f t="shared" si="40"/>
        <v>2.7631942525559545E-3</v>
      </c>
      <c r="R1209" s="45">
        <f>Table1[[#This Row],[Ballots Rejected - Late Postmark]]/Table1[[#This Row],[Ballots Rejected]]</f>
        <v>0.2857142857142857</v>
      </c>
      <c r="S1209" s="8">
        <v>1</v>
      </c>
      <c r="T1209" s="8">
        <v>7</v>
      </c>
      <c r="U1209" s="8">
        <v>3602</v>
      </c>
      <c r="V1209" s="8">
        <v>3564</v>
      </c>
      <c r="W1209" s="8">
        <v>35</v>
      </c>
      <c r="X1209" s="8">
        <v>4629</v>
      </c>
      <c r="Y1209">
        <v>778</v>
      </c>
      <c r="Z1209">
        <v>2840</v>
      </c>
      <c r="AA1209" s="8">
        <v>1</v>
      </c>
      <c r="AB1209" s="54">
        <f>Table1[[#This Row],[ Received by dropbox]]/Table1[[#This Row],[Ballots Returned]]</f>
        <v>0.21497651284885327</v>
      </c>
      <c r="AC1209" s="54">
        <f>Table1[[#This Row],[Received by mail]]/Table1[[#This Row],[Ballots Returned]]</f>
        <v>0.78474716772589115</v>
      </c>
      <c r="AD1209" s="54">
        <f>Table1[[#This Row],[ Received by Email or Fax]]/Table1[[#This Row],[Ballots Returned]]</f>
        <v>2.7631942525559546E-4</v>
      </c>
    </row>
    <row r="1210" spans="1:30">
      <c r="A1210" s="8" t="s">
        <v>119</v>
      </c>
      <c r="B1210" s="19">
        <v>43411</v>
      </c>
      <c r="C1210" s="8" t="s">
        <v>179</v>
      </c>
      <c r="D1210" s="10">
        <v>2018</v>
      </c>
      <c r="E1210" s="8">
        <v>35172</v>
      </c>
      <c r="F1210" s="8">
        <v>6457</v>
      </c>
      <c r="G1210" s="8">
        <v>30733</v>
      </c>
      <c r="H1210" s="8">
        <v>35272</v>
      </c>
      <c r="I1210" s="11">
        <v>22892</v>
      </c>
      <c r="J1210" s="11">
        <v>22625</v>
      </c>
      <c r="K1210" s="8">
        <v>6</v>
      </c>
      <c r="L1210" s="8">
        <v>0</v>
      </c>
      <c r="M1210" s="8">
        <v>261</v>
      </c>
      <c r="N1210" s="8">
        <v>40</v>
      </c>
      <c r="O1210" s="8">
        <v>130</v>
      </c>
      <c r="P1210" s="8">
        <v>64</v>
      </c>
      <c r="Q1210" s="45">
        <f t="shared" si="40"/>
        <v>2.7957365018347019E-3</v>
      </c>
      <c r="R1210" s="45">
        <f>Table1[[#This Row],[Ballots Rejected - Late Postmark]]/Table1[[#This Row],[Ballots Rejected]]</f>
        <v>0.24521072796934865</v>
      </c>
      <c r="S1210" s="8">
        <v>4</v>
      </c>
      <c r="T1210" s="8">
        <v>21</v>
      </c>
      <c r="U1210" s="8">
        <v>22772</v>
      </c>
      <c r="V1210" s="8">
        <v>22514</v>
      </c>
      <c r="W1210" s="8">
        <v>258</v>
      </c>
      <c r="X1210" s="8">
        <v>34981</v>
      </c>
      <c r="Y1210">
        <v>11529</v>
      </c>
      <c r="Z1210">
        <v>11323</v>
      </c>
      <c r="AA1210" s="8">
        <v>40</v>
      </c>
      <c r="AB1210" s="54">
        <f>Table1[[#This Row],[ Received by dropbox]]/Table1[[#This Row],[Ballots Returned]]</f>
        <v>0.50362572077581691</v>
      </c>
      <c r="AC1210" s="54">
        <f>Table1[[#This Row],[Received by mail]]/Table1[[#This Row],[Ballots Returned]]</f>
        <v>0.49462694391053641</v>
      </c>
      <c r="AD1210" s="54">
        <f>Table1[[#This Row],[ Received by Email or Fax]]/Table1[[#This Row],[Ballots Returned]]</f>
        <v>1.7473353136466887E-3</v>
      </c>
    </row>
    <row r="1211" spans="1:30">
      <c r="A1211" s="8" t="s">
        <v>121</v>
      </c>
      <c r="B1211" s="19">
        <v>43411</v>
      </c>
      <c r="C1211" s="8" t="s">
        <v>179</v>
      </c>
      <c r="D1211" s="10">
        <v>2018</v>
      </c>
      <c r="E1211" s="8">
        <v>1657</v>
      </c>
      <c r="F1211" s="8">
        <v>243</v>
      </c>
      <c r="G1211" s="8">
        <v>3432</v>
      </c>
      <c r="H1211" s="8">
        <v>1657</v>
      </c>
      <c r="I1211" s="11">
        <v>1391</v>
      </c>
      <c r="J1211" s="11">
        <v>1380</v>
      </c>
      <c r="K1211" s="8">
        <v>4</v>
      </c>
      <c r="L1211" s="8">
        <v>0</v>
      </c>
      <c r="M1211" s="8">
        <v>7</v>
      </c>
      <c r="N1211" s="8">
        <v>1</v>
      </c>
      <c r="O1211" s="8">
        <v>0</v>
      </c>
      <c r="P1211" s="8">
        <v>1</v>
      </c>
      <c r="Q1211" s="45">
        <f t="shared" si="40"/>
        <v>7.1890726096333576E-4</v>
      </c>
      <c r="R1211" s="45">
        <f>Table1[[#This Row],[Ballots Rejected - Late Postmark]]/Table1[[#This Row],[Ballots Rejected]]</f>
        <v>0.14285714285714285</v>
      </c>
      <c r="S1211" s="8">
        <v>0</v>
      </c>
      <c r="T1211" s="8">
        <v>5</v>
      </c>
      <c r="U1211" s="8">
        <v>1382</v>
      </c>
      <c r="V1211" s="8">
        <v>1372</v>
      </c>
      <c r="W1211" s="8">
        <v>6</v>
      </c>
      <c r="X1211" s="8">
        <v>1639</v>
      </c>
      <c r="Y1211">
        <v>883</v>
      </c>
      <c r="Z1211">
        <v>507</v>
      </c>
      <c r="AA1211" s="8">
        <v>1</v>
      </c>
      <c r="AB1211" s="54">
        <f>Table1[[#This Row],[ Received by dropbox]]/Table1[[#This Row],[Ballots Returned]]</f>
        <v>0.6347951114306255</v>
      </c>
      <c r="AC1211" s="54">
        <f>Table1[[#This Row],[Received by mail]]/Table1[[#This Row],[Ballots Returned]]</f>
        <v>0.3644859813084112</v>
      </c>
      <c r="AD1211" s="54">
        <f>Table1[[#This Row],[ Received by Email or Fax]]/Table1[[#This Row],[Ballots Returned]]</f>
        <v>7.1890726096333576E-4</v>
      </c>
    </row>
    <row r="1212" spans="1:30">
      <c r="A1212" s="8" t="s">
        <v>123</v>
      </c>
      <c r="B1212" s="19">
        <v>43411</v>
      </c>
      <c r="C1212" s="8" t="s">
        <v>179</v>
      </c>
      <c r="D1212" s="10">
        <v>2018</v>
      </c>
      <c r="E1212" s="8">
        <v>40637</v>
      </c>
      <c r="F1212" s="8">
        <v>2715</v>
      </c>
      <c r="G1212" s="8">
        <v>39940</v>
      </c>
      <c r="H1212" s="8">
        <v>40681</v>
      </c>
      <c r="I1212" s="11">
        <v>27195</v>
      </c>
      <c r="J1212" s="11">
        <v>26869</v>
      </c>
      <c r="K1212" s="8">
        <v>0</v>
      </c>
      <c r="L1212" s="8">
        <v>0</v>
      </c>
      <c r="M1212" s="8">
        <v>326</v>
      </c>
      <c r="N1212" s="8">
        <v>48</v>
      </c>
      <c r="O1212" s="8">
        <v>168</v>
      </c>
      <c r="P1212" s="8">
        <v>109</v>
      </c>
      <c r="Q1212" s="45">
        <f t="shared" si="40"/>
        <v>4.0080897223754366E-3</v>
      </c>
      <c r="R1212" s="45">
        <f>Table1[[#This Row],[Ballots Rejected - Late Postmark]]/Table1[[#This Row],[Ballots Rejected]]</f>
        <v>0.33435582822085891</v>
      </c>
      <c r="S1212" s="8">
        <v>1</v>
      </c>
      <c r="T1212" s="8">
        <v>0</v>
      </c>
      <c r="U1212" s="8">
        <v>27064</v>
      </c>
      <c r="V1212" s="8">
        <v>26741</v>
      </c>
      <c r="W1212" s="8">
        <v>323</v>
      </c>
      <c r="X1212" s="8">
        <v>40369</v>
      </c>
      <c r="Y1212">
        <v>11588</v>
      </c>
      <c r="Z1212">
        <v>15591</v>
      </c>
      <c r="AA1212" s="8">
        <v>16</v>
      </c>
      <c r="AB1212" s="54">
        <f>Table1[[#This Row],[ Received by dropbox]]/Table1[[#This Row],[Ballots Returned]]</f>
        <v>0.42610774039345467</v>
      </c>
      <c r="AC1212" s="54">
        <f>Table1[[#This Row],[Received by mail]]/Table1[[#This Row],[Ballots Returned]]</f>
        <v>0.57330391616105902</v>
      </c>
      <c r="AD1212" s="54">
        <f>Table1[[#This Row],[ Received by Email or Fax]]/Table1[[#This Row],[Ballots Returned]]</f>
        <v>5.8834344548630265E-4</v>
      </c>
    </row>
    <row r="1213" spans="1:30">
      <c r="A1213" s="8" t="s">
        <v>125</v>
      </c>
      <c r="B1213" s="19">
        <v>43411</v>
      </c>
      <c r="C1213" s="8" t="s">
        <v>179</v>
      </c>
      <c r="D1213" s="10">
        <v>2018</v>
      </c>
      <c r="E1213" s="8">
        <v>42791</v>
      </c>
      <c r="F1213" s="8">
        <v>3848</v>
      </c>
      <c r="G1213" s="8">
        <v>40961</v>
      </c>
      <c r="H1213" s="8">
        <v>43521</v>
      </c>
      <c r="I1213" s="11">
        <v>29224</v>
      </c>
      <c r="J1213" s="11">
        <v>28966</v>
      </c>
      <c r="K1213" s="8">
        <v>42</v>
      </c>
      <c r="L1213" s="8">
        <v>0</v>
      </c>
      <c r="M1213" s="8">
        <v>216</v>
      </c>
      <c r="N1213" s="8">
        <v>38</v>
      </c>
      <c r="O1213" s="8">
        <v>114</v>
      </c>
      <c r="P1213" s="8">
        <v>64</v>
      </c>
      <c r="Q1213" s="45">
        <f t="shared" si="40"/>
        <v>2.1899808376676703E-3</v>
      </c>
      <c r="R1213" s="45">
        <f>Table1[[#This Row],[Ballots Rejected - Late Postmark]]/Table1[[#This Row],[Ballots Rejected]]</f>
        <v>0.29629629629629628</v>
      </c>
      <c r="S1213" s="8">
        <v>0</v>
      </c>
      <c r="T1213" s="8">
        <v>0</v>
      </c>
      <c r="U1213" s="8">
        <v>29172</v>
      </c>
      <c r="V1213" s="8">
        <v>28926</v>
      </c>
      <c r="W1213" s="8">
        <v>204</v>
      </c>
      <c r="X1213" s="8">
        <v>43437</v>
      </c>
      <c r="Y1213">
        <v>11574</v>
      </c>
      <c r="Z1213">
        <v>17630</v>
      </c>
      <c r="AA1213" s="8">
        <v>20</v>
      </c>
      <c r="AB1213" s="54">
        <f>Table1[[#This Row],[ Received by dropbox]]/Table1[[#This Row],[Ballots Returned]]</f>
        <v>0.39604434711196279</v>
      </c>
      <c r="AC1213" s="54">
        <f>Table1[[#This Row],[Received by mail]]/Table1[[#This Row],[Ballots Returned]]</f>
        <v>0.60327128387626605</v>
      </c>
      <c r="AD1213" s="54">
        <f>Table1[[#This Row],[ Received by Email or Fax]]/Table1[[#This Row],[Ballots Returned]]</f>
        <v>6.8436901177114698E-4</v>
      </c>
    </row>
    <row r="1214" spans="1:30">
      <c r="A1214" s="8" t="s">
        <v>127</v>
      </c>
      <c r="B1214" s="19">
        <v>43411</v>
      </c>
      <c r="C1214" s="8" t="s">
        <v>179</v>
      </c>
      <c r="D1214" s="10">
        <v>2018</v>
      </c>
      <c r="E1214" s="8">
        <v>56044</v>
      </c>
      <c r="F1214" s="8">
        <v>6594</v>
      </c>
      <c r="G1214" s="8">
        <v>51468</v>
      </c>
      <c r="H1214" s="8">
        <v>56954</v>
      </c>
      <c r="I1214" s="11">
        <v>43047</v>
      </c>
      <c r="J1214" s="11">
        <v>42625</v>
      </c>
      <c r="K1214" s="8">
        <v>79</v>
      </c>
      <c r="L1214" s="8">
        <v>14</v>
      </c>
      <c r="M1214" s="8">
        <v>343</v>
      </c>
      <c r="N1214" s="8">
        <v>33</v>
      </c>
      <c r="O1214" s="8">
        <v>153</v>
      </c>
      <c r="P1214" s="8">
        <v>115</v>
      </c>
      <c r="Q1214" s="45">
        <f t="shared" si="40"/>
        <v>2.6714985945594351E-3</v>
      </c>
      <c r="R1214" s="45">
        <f>Table1[[#This Row],[Ballots Rejected - Late Postmark]]/Table1[[#This Row],[Ballots Rejected]]</f>
        <v>0.33527696793002915</v>
      </c>
      <c r="S1214" s="8">
        <v>0</v>
      </c>
      <c r="T1214" s="8">
        <v>42</v>
      </c>
      <c r="U1214" s="8">
        <v>41546</v>
      </c>
      <c r="V1214" s="8">
        <v>41133</v>
      </c>
      <c r="W1214" s="8">
        <v>334</v>
      </c>
      <c r="X1214" s="8">
        <v>52834</v>
      </c>
      <c r="Y1214">
        <v>19407</v>
      </c>
      <c r="Z1214">
        <v>23288</v>
      </c>
      <c r="AA1214" s="8">
        <v>352</v>
      </c>
      <c r="AB1214" s="54">
        <f>Table1[[#This Row],[ Received by dropbox]]/Table1[[#This Row],[Ballots Returned]]</f>
        <v>0.45083281064882569</v>
      </c>
      <c r="AC1214" s="54">
        <f>Table1[[#This Row],[Received by mail]]/Table1[[#This Row],[Ballots Returned]]</f>
        <v>0.54099008060956633</v>
      </c>
      <c r="AD1214" s="54">
        <f>Table1[[#This Row],[ Received by Email or Fax]]/Table1[[#This Row],[Ballots Returned]]</f>
        <v>8.17710874160801E-3</v>
      </c>
    </row>
    <row r="1215" spans="1:30">
      <c r="A1215" s="8" t="s">
        <v>129</v>
      </c>
      <c r="B1215" s="19">
        <v>43411</v>
      </c>
      <c r="C1215" s="8" t="s">
        <v>179</v>
      </c>
      <c r="D1215" s="10">
        <v>2018</v>
      </c>
      <c r="E1215" s="8">
        <v>25411</v>
      </c>
      <c r="F1215" s="8">
        <v>2706</v>
      </c>
      <c r="G1215" s="8">
        <v>24723</v>
      </c>
      <c r="H1215" s="8">
        <v>25463</v>
      </c>
      <c r="I1215" s="11">
        <v>21279</v>
      </c>
      <c r="J1215" s="11">
        <v>21121</v>
      </c>
      <c r="K1215" s="8">
        <v>2</v>
      </c>
      <c r="L1215" s="8">
        <v>2</v>
      </c>
      <c r="M1215" s="8">
        <v>155</v>
      </c>
      <c r="N1215" s="8">
        <v>67</v>
      </c>
      <c r="O1215" s="8">
        <v>39</v>
      </c>
      <c r="P1215" s="8">
        <v>46</v>
      </c>
      <c r="Q1215" s="45">
        <f t="shared" si="40"/>
        <v>2.1617557216034589E-3</v>
      </c>
      <c r="R1215" s="45">
        <f>Table1[[#This Row],[Ballots Rejected - Late Postmark]]/Table1[[#This Row],[Ballots Rejected]]</f>
        <v>0.29677419354838708</v>
      </c>
      <c r="S1215" s="8">
        <v>0</v>
      </c>
      <c r="T1215" s="8">
        <v>3</v>
      </c>
      <c r="U1215" s="8">
        <v>21065</v>
      </c>
      <c r="V1215" s="8">
        <v>20910</v>
      </c>
      <c r="W1215" s="8">
        <v>152</v>
      </c>
      <c r="X1215" s="8">
        <v>25057</v>
      </c>
      <c r="Y1215">
        <v>8692</v>
      </c>
      <c r="Z1215">
        <v>12490</v>
      </c>
      <c r="AA1215" s="8">
        <v>97</v>
      </c>
      <c r="AB1215" s="54">
        <f>Table1[[#This Row],[ Received by dropbox]]/Table1[[#This Row],[Ballots Returned]]</f>
        <v>0.40847784200385356</v>
      </c>
      <c r="AC1215" s="54">
        <f>Table1[[#This Row],[Received by mail]]/Table1[[#This Row],[Ballots Returned]]</f>
        <v>0.58696367310493913</v>
      </c>
      <c r="AD1215" s="54">
        <f>Table1[[#This Row],[ Received by Email or Fax]]/Table1[[#This Row],[Ballots Returned]]</f>
        <v>4.5584848912072935E-3</v>
      </c>
    </row>
    <row r="1216" spans="1:30">
      <c r="A1216" s="8" t="s">
        <v>131</v>
      </c>
      <c r="B1216" s="19">
        <v>43411</v>
      </c>
      <c r="C1216" s="8" t="s">
        <v>179</v>
      </c>
      <c r="D1216" s="10">
        <v>2018</v>
      </c>
      <c r="E1216" s="8">
        <v>1294184</v>
      </c>
      <c r="F1216" s="8">
        <v>143716</v>
      </c>
      <c r="G1216" s="8">
        <v>1152486</v>
      </c>
      <c r="H1216" s="8">
        <v>1302293</v>
      </c>
      <c r="I1216" s="11">
        <v>981339</v>
      </c>
      <c r="J1216" s="11">
        <v>968106</v>
      </c>
      <c r="K1216" s="8">
        <v>148</v>
      </c>
      <c r="L1216" s="8">
        <v>83</v>
      </c>
      <c r="M1216" s="8">
        <v>13085</v>
      </c>
      <c r="N1216" s="8">
        <v>1240</v>
      </c>
      <c r="O1216" s="8">
        <v>7672</v>
      </c>
      <c r="P1216" s="8">
        <v>3231</v>
      </c>
      <c r="Q1216" s="45">
        <f t="shared" si="40"/>
        <v>3.2924402270774933E-3</v>
      </c>
      <c r="R1216" s="45">
        <f>Table1[[#This Row],[Ballots Rejected - Late Postmark]]/Table1[[#This Row],[Ballots Rejected]]</f>
        <v>0.2469239587313718</v>
      </c>
      <c r="S1216" s="8">
        <v>0</v>
      </c>
      <c r="T1216" s="8">
        <v>942</v>
      </c>
      <c r="U1216" s="8">
        <v>965385</v>
      </c>
      <c r="V1216" s="8">
        <v>953048</v>
      </c>
      <c r="W1216" s="8">
        <v>12254</v>
      </c>
      <c r="X1216" s="8">
        <v>1276282</v>
      </c>
      <c r="Y1216">
        <v>389744</v>
      </c>
      <c r="Z1216">
        <v>585835</v>
      </c>
      <c r="AA1216" s="8">
        <v>5760</v>
      </c>
      <c r="AB1216" s="54">
        <f>Table1[[#This Row],[ Received by dropbox]]/Table1[[#This Row],[Ballots Returned]]</f>
        <v>0.3971553153395514</v>
      </c>
      <c r="AC1216" s="54">
        <f>Table1[[#This Row],[Received by mail]]/Table1[[#This Row],[Ballots Returned]]</f>
        <v>0.59697515333641071</v>
      </c>
      <c r="AD1216" s="54">
        <f>Table1[[#This Row],[ Received by Email or Fax]]/Table1[[#This Row],[Ballots Returned]]</f>
        <v>5.8695313240378711E-3</v>
      </c>
    </row>
    <row r="1217" spans="1:30">
      <c r="A1217" s="8" t="s">
        <v>133</v>
      </c>
      <c r="B1217" s="19">
        <v>43411</v>
      </c>
      <c r="C1217" s="8" t="s">
        <v>179</v>
      </c>
      <c r="D1217" s="10">
        <v>2018</v>
      </c>
      <c r="E1217" s="8">
        <v>168827</v>
      </c>
      <c r="F1217" s="8">
        <v>19416</v>
      </c>
      <c r="G1217" s="8">
        <v>151429</v>
      </c>
      <c r="H1217" s="8">
        <v>172772</v>
      </c>
      <c r="I1217" s="11">
        <v>123685</v>
      </c>
      <c r="J1217" s="11">
        <v>122284</v>
      </c>
      <c r="K1217" s="8">
        <v>476</v>
      </c>
      <c r="L1217" s="8">
        <v>20</v>
      </c>
      <c r="M1217" s="8">
        <v>925</v>
      </c>
      <c r="N1217" s="8">
        <v>156</v>
      </c>
      <c r="O1217" s="8">
        <v>418</v>
      </c>
      <c r="P1217" s="8">
        <v>262</v>
      </c>
      <c r="Q1217" s="45">
        <f t="shared" si="40"/>
        <v>2.1182843513764807E-3</v>
      </c>
      <c r="R1217" s="45">
        <f>Table1[[#This Row],[Ballots Rejected - Late Postmark]]/Table1[[#This Row],[Ballots Rejected]]</f>
        <v>0.28324324324324324</v>
      </c>
      <c r="S1217" s="8">
        <v>0</v>
      </c>
      <c r="T1217" s="8">
        <v>107</v>
      </c>
      <c r="U1217" s="8">
        <v>119102</v>
      </c>
      <c r="V1217" s="8">
        <v>117844</v>
      </c>
      <c r="W1217" s="8">
        <v>806</v>
      </c>
      <c r="X1217" s="8">
        <v>162640</v>
      </c>
      <c r="Y1217">
        <v>62620</v>
      </c>
      <c r="Z1217">
        <v>60259</v>
      </c>
      <c r="AA1217" s="8">
        <v>793</v>
      </c>
      <c r="AB1217" s="54">
        <f>Table1[[#This Row],[ Received by dropbox]]/Table1[[#This Row],[Ballots Returned]]</f>
        <v>0.50628613008853129</v>
      </c>
      <c r="AC1217" s="54">
        <f>Table1[[#This Row],[Received by mail]]/Table1[[#This Row],[Ballots Returned]]</f>
        <v>0.4871973157618143</v>
      </c>
      <c r="AD1217" s="54">
        <f>Table1[[#This Row],[ Received by Email or Fax]]/Table1[[#This Row],[Ballots Returned]]</f>
        <v>6.4114484375631647E-3</v>
      </c>
    </row>
    <row r="1218" spans="1:30">
      <c r="A1218" s="8" t="s">
        <v>135</v>
      </c>
      <c r="B1218" s="19">
        <v>43411</v>
      </c>
      <c r="C1218" s="8" t="s">
        <v>179</v>
      </c>
      <c r="D1218" s="10">
        <v>2018</v>
      </c>
      <c r="E1218" s="8">
        <v>25836</v>
      </c>
      <c r="F1218" s="8">
        <v>2833</v>
      </c>
      <c r="G1218" s="8">
        <v>25021</v>
      </c>
      <c r="H1218" s="8">
        <v>26336</v>
      </c>
      <c r="I1218" s="11">
        <v>20068</v>
      </c>
      <c r="J1218" s="11">
        <v>19686</v>
      </c>
      <c r="K1218" s="8">
        <v>3</v>
      </c>
      <c r="L1218" s="8">
        <v>1</v>
      </c>
      <c r="M1218" s="8">
        <v>379</v>
      </c>
      <c r="N1218" s="8">
        <v>68</v>
      </c>
      <c r="O1218" s="8">
        <v>258</v>
      </c>
      <c r="P1218" s="8">
        <v>39</v>
      </c>
      <c r="Q1218" s="45">
        <f t="shared" si="40"/>
        <v>1.9433924656169026E-3</v>
      </c>
      <c r="R1218" s="45">
        <f>Table1[[#This Row],[Ballots Rejected - Late Postmark]]/Table1[[#This Row],[Ballots Rejected]]</f>
        <v>0.10290237467018469</v>
      </c>
      <c r="S1218" s="8">
        <v>0</v>
      </c>
      <c r="T1218" s="8">
        <v>17</v>
      </c>
      <c r="U1218" s="8">
        <v>19945</v>
      </c>
      <c r="V1218" s="8">
        <v>19573</v>
      </c>
      <c r="W1218" s="8">
        <v>371</v>
      </c>
      <c r="X1218" s="8">
        <v>26090</v>
      </c>
      <c r="Y1218">
        <v>11902</v>
      </c>
      <c r="Z1218">
        <v>8099</v>
      </c>
      <c r="AA1218" s="8">
        <v>64</v>
      </c>
      <c r="AB1218" s="54">
        <f>Table1[[#This Row],[ Received by dropbox]]/Table1[[#This Row],[Ballots Returned]]</f>
        <v>0.59308351604544551</v>
      </c>
      <c r="AC1218" s="54">
        <f>Table1[[#This Row],[Received by mail]]/Table1[[#This Row],[Ballots Returned]]</f>
        <v>0.40357783535977676</v>
      </c>
      <c r="AD1218" s="54">
        <f>Table1[[#This Row],[ Received by Email or Fax]]/Table1[[#This Row],[Ballots Returned]]</f>
        <v>3.1891568666533787E-3</v>
      </c>
    </row>
    <row r="1219" spans="1:30">
      <c r="A1219" s="8" t="s">
        <v>137</v>
      </c>
      <c r="B1219" s="19">
        <v>43411</v>
      </c>
      <c r="C1219" s="8" t="s">
        <v>179</v>
      </c>
      <c r="D1219" s="10">
        <v>2018</v>
      </c>
      <c r="E1219" s="8">
        <v>14341</v>
      </c>
      <c r="F1219" s="8">
        <v>1384</v>
      </c>
      <c r="G1219" s="8">
        <v>14975</v>
      </c>
      <c r="H1219" s="8">
        <v>14597</v>
      </c>
      <c r="I1219" s="11">
        <v>11033</v>
      </c>
      <c r="J1219" s="11">
        <v>10940</v>
      </c>
      <c r="K1219" s="8">
        <v>22</v>
      </c>
      <c r="L1219" s="8">
        <v>5</v>
      </c>
      <c r="M1219" s="8">
        <v>71</v>
      </c>
      <c r="N1219" s="8">
        <v>22</v>
      </c>
      <c r="O1219" s="8">
        <v>17</v>
      </c>
      <c r="P1219" s="8">
        <v>13</v>
      </c>
      <c r="Q1219" s="45">
        <f t="shared" si="40"/>
        <v>1.1782833318227136E-3</v>
      </c>
      <c r="R1219" s="45">
        <f>Table1[[#This Row],[Ballots Rejected - Late Postmark]]/Table1[[#This Row],[Ballots Rejected]]</f>
        <v>0.18309859154929578</v>
      </c>
      <c r="S1219" s="8">
        <v>0</v>
      </c>
      <c r="T1219" s="8">
        <v>19</v>
      </c>
      <c r="U1219" s="8">
        <v>10963</v>
      </c>
      <c r="V1219" s="8">
        <v>10870</v>
      </c>
      <c r="W1219" s="8">
        <v>71</v>
      </c>
      <c r="X1219" s="8">
        <v>14437</v>
      </c>
      <c r="Y1219">
        <v>8320</v>
      </c>
      <c r="Z1219">
        <v>2679</v>
      </c>
      <c r="AA1219" s="8">
        <v>34</v>
      </c>
      <c r="AB1219" s="54">
        <f>Table1[[#This Row],[ Received by dropbox]]/Table1[[#This Row],[Ballots Returned]]</f>
        <v>0.75410133236653676</v>
      </c>
      <c r="AC1219" s="54">
        <f>Table1[[#This Row],[Received by mail]]/Table1[[#This Row],[Ballots Returned]]</f>
        <v>0.24281700353485</v>
      </c>
      <c r="AD1219" s="54">
        <f>Table1[[#This Row],[ Received by Email or Fax]]/Table1[[#This Row],[Ballots Returned]]</f>
        <v>3.0816640986132513E-3</v>
      </c>
    </row>
    <row r="1220" spans="1:30">
      <c r="A1220" s="8" t="s">
        <v>139</v>
      </c>
      <c r="B1220" s="19">
        <v>43411</v>
      </c>
      <c r="C1220" s="8" t="s">
        <v>179</v>
      </c>
      <c r="D1220" s="10">
        <v>2018</v>
      </c>
      <c r="E1220" s="8">
        <v>47568</v>
      </c>
      <c r="F1220" s="8">
        <v>4813</v>
      </c>
      <c r="G1220" s="8">
        <v>44773</v>
      </c>
      <c r="H1220" s="8">
        <v>48036</v>
      </c>
      <c r="I1220" s="11">
        <v>34832</v>
      </c>
      <c r="J1220" s="11">
        <v>34478</v>
      </c>
      <c r="K1220" s="8">
        <v>3</v>
      </c>
      <c r="L1220" s="8">
        <v>3</v>
      </c>
      <c r="M1220" s="8">
        <v>351</v>
      </c>
      <c r="N1220" s="8">
        <v>80</v>
      </c>
      <c r="O1220" s="8">
        <v>220</v>
      </c>
      <c r="P1220" s="8">
        <v>50</v>
      </c>
      <c r="Q1220" s="45">
        <f t="shared" si="40"/>
        <v>1.4354616444648598E-3</v>
      </c>
      <c r="R1220" s="45">
        <f>Table1[[#This Row],[Ballots Rejected - Late Postmark]]/Table1[[#This Row],[Ballots Rejected]]</f>
        <v>0.14245014245014245</v>
      </c>
      <c r="S1220" s="8">
        <v>0</v>
      </c>
      <c r="T1220" s="8">
        <v>3</v>
      </c>
      <c r="U1220" s="8">
        <v>34680</v>
      </c>
      <c r="V1220" s="8">
        <v>34326</v>
      </c>
      <c r="W1220" s="8">
        <v>351</v>
      </c>
      <c r="X1220" s="8">
        <v>47697</v>
      </c>
      <c r="Y1220">
        <v>15503</v>
      </c>
      <c r="Z1220">
        <v>19316</v>
      </c>
      <c r="AA1220" s="8">
        <v>13</v>
      </c>
      <c r="AB1220" s="54">
        <f>Table1[[#This Row],[ Received by dropbox]]/Table1[[#This Row],[Ballots Returned]]</f>
        <v>0.44507923748277445</v>
      </c>
      <c r="AC1220" s="54">
        <f>Table1[[#This Row],[Received by mail]]/Table1[[#This Row],[Ballots Returned]]</f>
        <v>0.55454754248966465</v>
      </c>
      <c r="AD1220" s="54">
        <f>Table1[[#This Row],[ Received by Email or Fax]]/Table1[[#This Row],[Ballots Returned]]</f>
        <v>3.7322002756086359E-4</v>
      </c>
    </row>
    <row r="1221" spans="1:30">
      <c r="A1221" s="8" t="s">
        <v>141</v>
      </c>
      <c r="B1221" s="19">
        <v>43411</v>
      </c>
      <c r="C1221" s="8" t="s">
        <v>179</v>
      </c>
      <c r="D1221" s="10">
        <v>2018</v>
      </c>
      <c r="E1221" s="8">
        <v>7163</v>
      </c>
      <c r="F1221" s="8">
        <v>0</v>
      </c>
      <c r="G1221" s="8">
        <v>9181</v>
      </c>
      <c r="H1221" s="8">
        <v>7232</v>
      </c>
      <c r="I1221" s="11">
        <v>5757</v>
      </c>
      <c r="J1221" s="11">
        <v>5659</v>
      </c>
      <c r="K1221" s="8">
        <v>3</v>
      </c>
      <c r="L1221" s="8">
        <v>0</v>
      </c>
      <c r="M1221" s="8">
        <v>95</v>
      </c>
      <c r="N1221" s="8">
        <v>6</v>
      </c>
      <c r="O1221" s="8">
        <v>30</v>
      </c>
      <c r="P1221" s="8">
        <v>11</v>
      </c>
      <c r="Q1221" s="45">
        <f t="shared" si="40"/>
        <v>1.9107173875282265E-3</v>
      </c>
      <c r="R1221" s="45">
        <f>Table1[[#This Row],[Ballots Rejected - Late Postmark]]/Table1[[#This Row],[Ballots Rejected]]</f>
        <v>0.11578947368421053</v>
      </c>
      <c r="S1221" s="8">
        <v>0</v>
      </c>
      <c r="T1221" s="8">
        <v>48</v>
      </c>
      <c r="U1221" s="8">
        <v>5715</v>
      </c>
      <c r="V1221" s="8">
        <v>5619</v>
      </c>
      <c r="W1221" s="8">
        <v>93</v>
      </c>
      <c r="X1221" s="8">
        <v>7155</v>
      </c>
      <c r="Y1221">
        <v>889</v>
      </c>
      <c r="Z1221">
        <v>4860</v>
      </c>
      <c r="AA1221" s="8">
        <v>8</v>
      </c>
      <c r="AB1221" s="54">
        <f>Table1[[#This Row],[ Received by dropbox]]/Table1[[#This Row],[Ballots Returned]]</f>
        <v>0.15442070522841758</v>
      </c>
      <c r="AC1221" s="54">
        <f>Table1[[#This Row],[Received by mail]]/Table1[[#This Row],[Ballots Returned]]</f>
        <v>0.84418968212610734</v>
      </c>
      <c r="AD1221" s="54">
        <f>Table1[[#This Row],[ Received by Email or Fax]]/Table1[[#This Row],[Ballots Returned]]</f>
        <v>1.3896126454750739E-3</v>
      </c>
    </row>
    <row r="1222" spans="1:30">
      <c r="A1222" s="8" t="s">
        <v>143</v>
      </c>
      <c r="B1222" s="19">
        <v>43411</v>
      </c>
      <c r="C1222" s="8" t="s">
        <v>179</v>
      </c>
      <c r="D1222" s="10">
        <v>2018</v>
      </c>
      <c r="E1222" s="8">
        <v>39206</v>
      </c>
      <c r="F1222" s="8">
        <v>3645</v>
      </c>
      <c r="G1222" s="8">
        <v>37579</v>
      </c>
      <c r="H1222" s="8">
        <v>40009</v>
      </c>
      <c r="I1222" s="11">
        <v>28288</v>
      </c>
      <c r="J1222" s="11">
        <v>28093</v>
      </c>
      <c r="K1222" s="8">
        <v>7</v>
      </c>
      <c r="L1222" s="8">
        <v>7</v>
      </c>
      <c r="M1222" s="8">
        <v>188</v>
      </c>
      <c r="N1222" s="8">
        <v>50</v>
      </c>
      <c r="O1222" s="8">
        <v>73</v>
      </c>
      <c r="P1222" s="8">
        <v>43</v>
      </c>
      <c r="Q1222" s="45">
        <f t="shared" si="40"/>
        <v>1.520079185520362E-3</v>
      </c>
      <c r="R1222" s="45">
        <f>Table1[[#This Row],[Ballots Rejected - Late Postmark]]/Table1[[#This Row],[Ballots Rejected]]</f>
        <v>0.22872340425531915</v>
      </c>
      <c r="S1222" s="8">
        <v>0</v>
      </c>
      <c r="T1222" s="8">
        <v>17</v>
      </c>
      <c r="U1222" s="8">
        <v>28035</v>
      </c>
      <c r="V1222" s="8">
        <v>27850</v>
      </c>
      <c r="W1222" s="8">
        <v>178</v>
      </c>
      <c r="X1222" s="8">
        <v>39390</v>
      </c>
      <c r="Y1222">
        <v>13144</v>
      </c>
      <c r="Z1222">
        <v>15095</v>
      </c>
      <c r="AA1222" s="8">
        <v>49</v>
      </c>
      <c r="AB1222" s="54">
        <f>Table1[[#This Row],[ Received by dropbox]]/Table1[[#This Row],[Ballots Returned]]</f>
        <v>0.46464932126696834</v>
      </c>
      <c r="AC1222" s="54">
        <f>Table1[[#This Row],[Received by mail]]/Table1[[#This Row],[Ballots Returned]]</f>
        <v>0.53361849547511309</v>
      </c>
      <c r="AD1222" s="54">
        <f>Table1[[#This Row],[ Received by Email or Fax]]/Table1[[#This Row],[Ballots Returned]]</f>
        <v>1.732183257918552E-3</v>
      </c>
    </row>
    <row r="1223" spans="1:30">
      <c r="A1223" s="8" t="s">
        <v>145</v>
      </c>
      <c r="B1223" s="19">
        <v>43411</v>
      </c>
      <c r="C1223" s="8" t="s">
        <v>179</v>
      </c>
      <c r="D1223" s="10">
        <v>2018</v>
      </c>
      <c r="E1223" s="8">
        <v>23051</v>
      </c>
      <c r="F1223" s="8">
        <v>2063</v>
      </c>
      <c r="G1223" s="8">
        <v>23006</v>
      </c>
      <c r="H1223" s="8">
        <v>23369</v>
      </c>
      <c r="I1223" s="11">
        <v>17207</v>
      </c>
      <c r="J1223" s="11">
        <v>16996</v>
      </c>
      <c r="K1223" s="8">
        <v>28</v>
      </c>
      <c r="L1223" s="8">
        <v>0</v>
      </c>
      <c r="M1223" s="8">
        <v>181</v>
      </c>
      <c r="N1223" s="8">
        <v>28</v>
      </c>
      <c r="O1223" s="8">
        <v>97</v>
      </c>
      <c r="P1223" s="8">
        <v>50</v>
      </c>
      <c r="Q1223" s="45">
        <f t="shared" si="40"/>
        <v>2.9057941535421631E-3</v>
      </c>
      <c r="R1223" s="45">
        <f>Table1[[#This Row],[Ballots Rejected - Late Postmark]]/Table1[[#This Row],[Ballots Rejected]]</f>
        <v>0.27624309392265195</v>
      </c>
      <c r="S1223" s="8">
        <v>0</v>
      </c>
      <c r="T1223" s="8">
        <v>6</v>
      </c>
      <c r="U1223" s="8">
        <v>17097</v>
      </c>
      <c r="V1223" s="8">
        <v>16896</v>
      </c>
      <c r="W1223" s="8">
        <v>171</v>
      </c>
      <c r="X1223" s="8">
        <v>23133</v>
      </c>
      <c r="Y1223">
        <v>4841</v>
      </c>
      <c r="Z1223">
        <v>12317</v>
      </c>
      <c r="AA1223" s="8">
        <v>49</v>
      </c>
      <c r="AB1223" s="54">
        <f>Table1[[#This Row],[ Received by dropbox]]/Table1[[#This Row],[Ballots Returned]]</f>
        <v>0.28133898994595224</v>
      </c>
      <c r="AC1223" s="54">
        <f>Table1[[#This Row],[Received by mail]]/Table1[[#This Row],[Ballots Returned]]</f>
        <v>0.71581333178357642</v>
      </c>
      <c r="AD1223" s="54">
        <f>Table1[[#This Row],[ Received by Email or Fax]]/Table1[[#This Row],[Ballots Returned]]</f>
        <v>2.84767827047132E-3</v>
      </c>
    </row>
    <row r="1224" spans="1:30">
      <c r="A1224" s="8" t="s">
        <v>147</v>
      </c>
      <c r="B1224" s="19">
        <v>43411</v>
      </c>
      <c r="C1224" s="8" t="s">
        <v>179</v>
      </c>
      <c r="D1224" s="10">
        <v>2018</v>
      </c>
      <c r="E1224" s="8">
        <v>14724</v>
      </c>
      <c r="F1224" s="8">
        <v>1899</v>
      </c>
      <c r="G1224" s="8">
        <v>14843</v>
      </c>
      <c r="H1224" s="8">
        <v>14781</v>
      </c>
      <c r="I1224" s="11">
        <v>11220</v>
      </c>
      <c r="J1224" s="11">
        <v>11105</v>
      </c>
      <c r="K1224" s="8">
        <v>0</v>
      </c>
      <c r="L1224" s="8">
        <v>0</v>
      </c>
      <c r="M1224" s="8">
        <v>115</v>
      </c>
      <c r="N1224" s="8">
        <v>54</v>
      </c>
      <c r="O1224" s="8">
        <v>50</v>
      </c>
      <c r="P1224" s="8">
        <v>11</v>
      </c>
      <c r="Q1224" s="45">
        <f t="shared" si="40"/>
        <v>9.8039215686274508E-4</v>
      </c>
      <c r="R1224" s="45">
        <f>Table1[[#This Row],[Ballots Rejected - Late Postmark]]/Table1[[#This Row],[Ballots Rejected]]</f>
        <v>9.5652173913043481E-2</v>
      </c>
      <c r="S1224" s="8">
        <v>0</v>
      </c>
      <c r="T1224" s="8">
        <v>0</v>
      </c>
      <c r="U1224" s="8">
        <v>11157</v>
      </c>
      <c r="V1224" s="8">
        <v>11042</v>
      </c>
      <c r="W1224" s="8">
        <v>115</v>
      </c>
      <c r="X1224" s="8">
        <v>14644</v>
      </c>
      <c r="Y1224">
        <v>3941</v>
      </c>
      <c r="Z1224">
        <v>7269</v>
      </c>
      <c r="AA1224" s="8">
        <v>10</v>
      </c>
      <c r="AB1224" s="54">
        <f>Table1[[#This Row],[ Received by dropbox]]/Table1[[#This Row],[Ballots Returned]]</f>
        <v>0.35124777183600714</v>
      </c>
      <c r="AC1224" s="54">
        <f>Table1[[#This Row],[Received by mail]]/Table1[[#This Row],[Ballots Returned]]</f>
        <v>0.64786096256684489</v>
      </c>
      <c r="AD1224" s="54">
        <f>Table1[[#This Row],[ Received by Email or Fax]]/Table1[[#This Row],[Ballots Returned]]</f>
        <v>8.9126559714795004E-4</v>
      </c>
    </row>
    <row r="1225" spans="1:30">
      <c r="A1225" s="8" t="s">
        <v>149</v>
      </c>
      <c r="B1225" s="19">
        <v>43411</v>
      </c>
      <c r="C1225" s="8" t="s">
        <v>179</v>
      </c>
      <c r="D1225" s="10">
        <v>2018</v>
      </c>
      <c r="E1225" s="8">
        <v>9098</v>
      </c>
      <c r="F1225" s="8">
        <v>1787</v>
      </c>
      <c r="G1225" s="8">
        <v>9329</v>
      </c>
      <c r="H1225" s="8">
        <v>9201</v>
      </c>
      <c r="I1225" s="11">
        <v>7059</v>
      </c>
      <c r="J1225" s="11">
        <v>7014</v>
      </c>
      <c r="K1225" s="8">
        <v>0</v>
      </c>
      <c r="L1225" s="8">
        <v>0</v>
      </c>
      <c r="M1225" s="8">
        <v>45</v>
      </c>
      <c r="N1225" s="8">
        <v>9</v>
      </c>
      <c r="O1225" s="8">
        <v>18</v>
      </c>
      <c r="P1225" s="8">
        <v>18</v>
      </c>
      <c r="Q1225" s="45">
        <f t="shared" si="40"/>
        <v>2.5499362515937103E-3</v>
      </c>
      <c r="R1225" s="45">
        <f>Table1[[#This Row],[Ballots Rejected - Late Postmark]]/Table1[[#This Row],[Ballots Rejected]]</f>
        <v>0.4</v>
      </c>
      <c r="S1225" s="8">
        <v>0</v>
      </c>
      <c r="T1225" s="8">
        <v>0</v>
      </c>
      <c r="U1225" s="8">
        <v>7001</v>
      </c>
      <c r="V1225" s="8">
        <v>6956</v>
      </c>
      <c r="W1225" s="8">
        <v>45</v>
      </c>
      <c r="X1225" s="8">
        <v>9113</v>
      </c>
      <c r="Y1225">
        <v>2639</v>
      </c>
      <c r="Z1225">
        <v>4417</v>
      </c>
      <c r="AA1225" s="8">
        <v>3</v>
      </c>
      <c r="AB1225" s="54">
        <f>Table1[[#This Row],[ Received by dropbox]]/Table1[[#This Row],[Ballots Returned]]</f>
        <v>0.37384898710865561</v>
      </c>
      <c r="AC1225" s="54">
        <f>Table1[[#This Row],[Received by mail]]/Table1[[#This Row],[Ballots Returned]]</f>
        <v>0.62572602351607876</v>
      </c>
      <c r="AD1225" s="54">
        <f>Table1[[#This Row],[ Received by Email or Fax]]/Table1[[#This Row],[Ballots Returned]]</f>
        <v>4.2498937526561835E-4</v>
      </c>
    </row>
    <row r="1226" spans="1:30">
      <c r="A1226" s="8" t="s">
        <v>151</v>
      </c>
      <c r="B1226" s="19">
        <v>43411</v>
      </c>
      <c r="C1226" s="8" t="s">
        <v>179</v>
      </c>
      <c r="D1226" s="10">
        <v>2018</v>
      </c>
      <c r="E1226" s="8">
        <v>499164</v>
      </c>
      <c r="F1226" s="8">
        <v>62264</v>
      </c>
      <c r="G1226" s="8">
        <v>438918</v>
      </c>
      <c r="H1226" s="8">
        <v>508779</v>
      </c>
      <c r="I1226" s="11">
        <v>337864</v>
      </c>
      <c r="J1226" s="11">
        <v>331355</v>
      </c>
      <c r="K1226" s="8">
        <v>1767</v>
      </c>
      <c r="L1226" s="8">
        <v>54</v>
      </c>
      <c r="M1226" s="8">
        <v>4742</v>
      </c>
      <c r="N1226" s="8">
        <v>624</v>
      </c>
      <c r="O1226" s="8">
        <v>2542</v>
      </c>
      <c r="P1226" s="8">
        <v>1484</v>
      </c>
      <c r="Q1226" s="45">
        <f t="shared" si="40"/>
        <v>4.3922998602988188E-3</v>
      </c>
      <c r="R1226" s="45">
        <f>Table1[[#This Row],[Ballots Rejected - Late Postmark]]/Table1[[#This Row],[Ballots Rejected]]</f>
        <v>0.31294812315478698</v>
      </c>
      <c r="S1226" s="8">
        <v>4</v>
      </c>
      <c r="T1226" s="8">
        <v>88</v>
      </c>
      <c r="U1226" s="8">
        <v>330843</v>
      </c>
      <c r="V1226" s="8">
        <v>324672</v>
      </c>
      <c r="W1226" s="8">
        <v>4506</v>
      </c>
      <c r="X1226" s="8">
        <v>489171</v>
      </c>
      <c r="Y1226">
        <v>145845</v>
      </c>
      <c r="Z1226">
        <v>191178</v>
      </c>
      <c r="AA1226" s="8">
        <v>841</v>
      </c>
      <c r="AB1226" s="54">
        <f>Table1[[#This Row],[ Received by dropbox]]/Table1[[#This Row],[Ballots Returned]]</f>
        <v>0.4316677716477636</v>
      </c>
      <c r="AC1226" s="54">
        <f>Table1[[#This Row],[Received by mail]]/Table1[[#This Row],[Ballots Returned]]</f>
        <v>0.56584306111334737</v>
      </c>
      <c r="AD1226" s="54">
        <f>Table1[[#This Row],[ Received by Email or Fax]]/Table1[[#This Row],[Ballots Returned]]</f>
        <v>2.4891672388890206E-3</v>
      </c>
    </row>
    <row r="1227" spans="1:30">
      <c r="A1227" s="8" t="s">
        <v>153</v>
      </c>
      <c r="B1227" s="19">
        <v>43411</v>
      </c>
      <c r="C1227" s="8" t="s">
        <v>179</v>
      </c>
      <c r="D1227" s="10">
        <v>2018</v>
      </c>
      <c r="E1227" s="8">
        <v>13392</v>
      </c>
      <c r="F1227" s="8">
        <v>702</v>
      </c>
      <c r="G1227" s="8">
        <v>14708</v>
      </c>
      <c r="H1227" s="8">
        <v>13471</v>
      </c>
      <c r="I1227" s="11">
        <v>11272</v>
      </c>
      <c r="J1227" s="11">
        <v>11226</v>
      </c>
      <c r="K1227" s="8">
        <v>0</v>
      </c>
      <c r="L1227" s="8">
        <v>0</v>
      </c>
      <c r="M1227" s="8">
        <v>46</v>
      </c>
      <c r="N1227" s="8">
        <v>9</v>
      </c>
      <c r="O1227" s="8">
        <v>12</v>
      </c>
      <c r="P1227" s="8">
        <v>21</v>
      </c>
      <c r="Q1227" s="45">
        <f t="shared" ref="Q1227:Q1258" si="41">P1227/I1227</f>
        <v>1.8630234208658622E-3</v>
      </c>
      <c r="R1227" s="45">
        <f>Table1[[#This Row],[Ballots Rejected - Late Postmark]]/Table1[[#This Row],[Ballots Rejected]]</f>
        <v>0.45652173913043476</v>
      </c>
      <c r="S1227" s="8">
        <v>0</v>
      </c>
      <c r="T1227" s="8">
        <v>4</v>
      </c>
      <c r="U1227" s="8">
        <v>11142</v>
      </c>
      <c r="V1227" s="8">
        <v>11096</v>
      </c>
      <c r="W1227" s="8">
        <v>46</v>
      </c>
      <c r="X1227" s="8">
        <v>13250</v>
      </c>
      <c r="Y1227">
        <v>6022</v>
      </c>
      <c r="Z1227">
        <v>5190</v>
      </c>
      <c r="AA1227" s="8">
        <v>60</v>
      </c>
      <c r="AB1227" s="54">
        <f>Table1[[#This Row],[ Received by dropbox]]/Table1[[#This Row],[Ballots Returned]]</f>
        <v>0.53424414478353444</v>
      </c>
      <c r="AC1227" s="54">
        <f>Table1[[#This Row],[Received by mail]]/Table1[[#This Row],[Ballots Returned]]</f>
        <v>0.4604329311568488</v>
      </c>
      <c r="AD1227" s="54">
        <f>Table1[[#This Row],[ Received by Email or Fax]]/Table1[[#This Row],[Ballots Returned]]</f>
        <v>5.3229240596167496E-3</v>
      </c>
    </row>
    <row r="1228" spans="1:30">
      <c r="A1228" s="8" t="s">
        <v>155</v>
      </c>
      <c r="B1228" s="19">
        <v>43411</v>
      </c>
      <c r="C1228" s="8" t="s">
        <v>179</v>
      </c>
      <c r="D1228" s="10">
        <v>2018</v>
      </c>
      <c r="E1228" s="8">
        <v>75699</v>
      </c>
      <c r="F1228" s="8">
        <v>6939</v>
      </c>
      <c r="G1228" s="8">
        <v>70778</v>
      </c>
      <c r="H1228" s="8">
        <v>76910</v>
      </c>
      <c r="I1228" s="11">
        <v>56226</v>
      </c>
      <c r="J1228" s="11">
        <v>55583</v>
      </c>
      <c r="K1228" s="8">
        <v>3</v>
      </c>
      <c r="L1228" s="8">
        <v>3</v>
      </c>
      <c r="M1228" s="8">
        <v>641</v>
      </c>
      <c r="N1228" s="8">
        <v>264</v>
      </c>
      <c r="O1228" s="8">
        <v>272</v>
      </c>
      <c r="P1228" s="8">
        <v>101</v>
      </c>
      <c r="Q1228" s="45">
        <f t="shared" si="41"/>
        <v>1.7963219862696972E-3</v>
      </c>
      <c r="R1228" s="45">
        <f>Table1[[#This Row],[Ballots Rejected - Late Postmark]]/Table1[[#This Row],[Ballots Rejected]]</f>
        <v>0.15756630265210608</v>
      </c>
      <c r="S1228" s="8">
        <v>0</v>
      </c>
      <c r="T1228" s="8">
        <v>2</v>
      </c>
      <c r="U1228" s="8">
        <v>55867</v>
      </c>
      <c r="V1228" s="8">
        <v>55228</v>
      </c>
      <c r="W1228" s="8">
        <v>637</v>
      </c>
      <c r="X1228" s="8">
        <v>76016</v>
      </c>
      <c r="Y1228">
        <v>35433</v>
      </c>
      <c r="Z1228">
        <v>20652</v>
      </c>
      <c r="AA1228" s="8">
        <v>141</v>
      </c>
      <c r="AB1228" s="54">
        <f>Table1[[#This Row],[ Received by dropbox]]/Table1[[#This Row],[Ballots Returned]]</f>
        <v>0.63018888058905131</v>
      </c>
      <c r="AC1228" s="54">
        <f>Table1[[#This Row],[Received by mail]]/Table1[[#This Row],[Ballots Returned]]</f>
        <v>0.36730338277665137</v>
      </c>
      <c r="AD1228" s="54">
        <f>Table1[[#This Row],[ Received by Email or Fax]]/Table1[[#This Row],[Ballots Returned]]</f>
        <v>2.5077366342973E-3</v>
      </c>
    </row>
    <row r="1229" spans="1:30">
      <c r="A1229" s="8" t="s">
        <v>157</v>
      </c>
      <c r="B1229" s="19">
        <v>43411</v>
      </c>
      <c r="C1229" s="8" t="s">
        <v>179</v>
      </c>
      <c r="D1229" s="10">
        <v>2018</v>
      </c>
      <c r="E1229" s="8">
        <v>7873</v>
      </c>
      <c r="F1229" s="8">
        <v>938</v>
      </c>
      <c r="G1229" s="8">
        <v>8953</v>
      </c>
      <c r="H1229" s="8">
        <v>7951</v>
      </c>
      <c r="I1229" s="11">
        <v>5771</v>
      </c>
      <c r="J1229" s="11">
        <v>5704</v>
      </c>
      <c r="K1229" s="8">
        <v>34</v>
      </c>
      <c r="L1229" s="8">
        <v>0</v>
      </c>
      <c r="M1229" s="8">
        <v>33</v>
      </c>
      <c r="N1229" s="8">
        <v>9</v>
      </c>
      <c r="O1229" s="8">
        <v>17</v>
      </c>
      <c r="P1229" s="8">
        <v>5</v>
      </c>
      <c r="Q1229" s="45">
        <f t="shared" si="41"/>
        <v>8.6640097036908687E-4</v>
      </c>
      <c r="R1229" s="45">
        <f>Table1[[#This Row],[Ballots Rejected - Late Postmark]]/Table1[[#This Row],[Ballots Rejected]]</f>
        <v>0.15151515151515152</v>
      </c>
      <c r="S1229" s="8">
        <v>0</v>
      </c>
      <c r="T1229" s="8">
        <v>1</v>
      </c>
      <c r="U1229" s="8">
        <v>5725</v>
      </c>
      <c r="V1229" s="8">
        <v>5659</v>
      </c>
      <c r="W1229" s="8">
        <v>32</v>
      </c>
      <c r="X1229" s="8">
        <v>7846</v>
      </c>
      <c r="Y1229">
        <v>3626</v>
      </c>
      <c r="Z1229">
        <v>2129</v>
      </c>
      <c r="AA1229" s="8">
        <v>16</v>
      </c>
      <c r="AB1229" s="54">
        <f>Table1[[#This Row],[ Received by dropbox]]/Table1[[#This Row],[Ballots Returned]]</f>
        <v>0.62831398371166181</v>
      </c>
      <c r="AC1229" s="54">
        <f>Table1[[#This Row],[Received by mail]]/Table1[[#This Row],[Ballots Returned]]</f>
        <v>0.36891353318315717</v>
      </c>
      <c r="AD1229" s="54">
        <f>Table1[[#This Row],[ Received by Email or Fax]]/Table1[[#This Row],[Ballots Returned]]</f>
        <v>2.7724831051810779E-3</v>
      </c>
    </row>
    <row r="1230" spans="1:30">
      <c r="A1230" s="8" t="s">
        <v>159</v>
      </c>
      <c r="B1230" s="19">
        <v>43411</v>
      </c>
      <c r="C1230" s="8" t="s">
        <v>179</v>
      </c>
      <c r="D1230" s="10">
        <v>2018</v>
      </c>
      <c r="E1230" s="8">
        <v>461728</v>
      </c>
      <c r="F1230" s="8">
        <v>48233</v>
      </c>
      <c r="G1230" s="8">
        <v>415513</v>
      </c>
      <c r="H1230" s="8">
        <v>471168</v>
      </c>
      <c r="I1230" s="11">
        <v>328767</v>
      </c>
      <c r="J1230" s="11">
        <v>325869</v>
      </c>
      <c r="K1230" s="8">
        <v>79</v>
      </c>
      <c r="L1230" s="8">
        <v>0</v>
      </c>
      <c r="M1230" s="8">
        <v>2819</v>
      </c>
      <c r="N1230" s="8">
        <v>394</v>
      </c>
      <c r="O1230" s="8">
        <v>845</v>
      </c>
      <c r="P1230" s="8">
        <v>1129</v>
      </c>
      <c r="Q1230" s="45">
        <f t="shared" si="41"/>
        <v>3.4340429544327746E-3</v>
      </c>
      <c r="R1230" s="45">
        <f>Table1[[#This Row],[Ballots Rejected - Late Postmark]]/Table1[[#This Row],[Ballots Rejected]]</f>
        <v>0.40049663001064206</v>
      </c>
      <c r="S1230" s="8">
        <v>0</v>
      </c>
      <c r="T1230" s="8">
        <v>451</v>
      </c>
      <c r="U1230" s="8">
        <v>326061</v>
      </c>
      <c r="V1230" s="8">
        <v>323407</v>
      </c>
      <c r="W1230" s="8">
        <v>2654</v>
      </c>
      <c r="X1230" s="8">
        <v>464557</v>
      </c>
      <c r="Y1230">
        <v>168370</v>
      </c>
      <c r="Z1230">
        <v>159774</v>
      </c>
      <c r="AA1230" s="8">
        <v>623</v>
      </c>
      <c r="AB1230" s="54">
        <f>Table1[[#This Row],[ Received by dropbox]]/Table1[[#This Row],[Ballots Returned]]</f>
        <v>0.51212560871376989</v>
      </c>
      <c r="AC1230" s="54">
        <f>Table1[[#This Row],[Received by mail]]/Table1[[#This Row],[Ballots Returned]]</f>
        <v>0.48597943224228707</v>
      </c>
      <c r="AD1230" s="54">
        <f>Table1[[#This Row],[ Received by Email or Fax]]/Table1[[#This Row],[Ballots Returned]]</f>
        <v>1.8949590439429748E-3</v>
      </c>
    </row>
    <row r="1231" spans="1:30">
      <c r="A1231" s="8" t="s">
        <v>161</v>
      </c>
      <c r="B1231" s="19">
        <v>43411</v>
      </c>
      <c r="C1231" s="8" t="s">
        <v>179</v>
      </c>
      <c r="D1231" s="10">
        <v>2018</v>
      </c>
      <c r="E1231" s="8">
        <v>318159</v>
      </c>
      <c r="F1231" s="8">
        <v>33621</v>
      </c>
      <c r="G1231" s="8">
        <v>286556</v>
      </c>
      <c r="H1231" s="8">
        <v>323145</v>
      </c>
      <c r="I1231" s="11">
        <v>234318</v>
      </c>
      <c r="J1231" s="11">
        <v>231861</v>
      </c>
      <c r="K1231" s="8">
        <v>146</v>
      </c>
      <c r="L1231" s="8">
        <v>0</v>
      </c>
      <c r="M1231" s="8">
        <v>2308</v>
      </c>
      <c r="N1231" s="8">
        <v>276</v>
      </c>
      <c r="O1231" s="8">
        <v>1160</v>
      </c>
      <c r="P1231" s="8">
        <v>582</v>
      </c>
      <c r="Q1231" s="45">
        <f t="shared" si="41"/>
        <v>2.4838040611476712E-3</v>
      </c>
      <c r="R1231" s="45">
        <f>Table1[[#This Row],[Ballots Rejected - Late Postmark]]/Table1[[#This Row],[Ballots Rejected]]</f>
        <v>0.25216637781629114</v>
      </c>
      <c r="S1231" s="8">
        <v>0</v>
      </c>
      <c r="T1231" s="8">
        <v>95</v>
      </c>
      <c r="U1231" s="8">
        <v>231336</v>
      </c>
      <c r="V1231" s="8">
        <v>229220</v>
      </c>
      <c r="W1231" s="8">
        <v>2113</v>
      </c>
      <c r="X1231" s="8">
        <v>317172</v>
      </c>
      <c r="Y1231">
        <v>88582</v>
      </c>
      <c r="Z1231">
        <v>145370</v>
      </c>
      <c r="AA1231" s="8">
        <v>366</v>
      </c>
      <c r="AB1231" s="54">
        <f>Table1[[#This Row],[ Received by dropbox]]/Table1[[#This Row],[Ballots Returned]]</f>
        <v>0.37804180643399143</v>
      </c>
      <c r="AC1231" s="54">
        <f>Table1[[#This Row],[Received by mail]]/Table1[[#This Row],[Ballots Returned]]</f>
        <v>0.62039621369250331</v>
      </c>
      <c r="AD1231" s="54">
        <f>Table1[[#This Row],[ Received by Email or Fax]]/Table1[[#This Row],[Ballots Returned]]</f>
        <v>1.5619798735052365E-3</v>
      </c>
    </row>
    <row r="1232" spans="1:30">
      <c r="A1232" s="8" t="s">
        <v>163</v>
      </c>
      <c r="B1232" s="19">
        <v>43411</v>
      </c>
      <c r="C1232" s="8" t="s">
        <v>179</v>
      </c>
      <c r="D1232" s="10">
        <v>2018</v>
      </c>
      <c r="E1232" s="8">
        <v>30967</v>
      </c>
      <c r="F1232" s="8">
        <v>3656</v>
      </c>
      <c r="G1232" s="8">
        <v>29329</v>
      </c>
      <c r="H1232" s="8">
        <v>31158</v>
      </c>
      <c r="I1232" s="11">
        <v>23201</v>
      </c>
      <c r="J1232" s="11">
        <v>22988</v>
      </c>
      <c r="K1232" s="8">
        <v>6</v>
      </c>
      <c r="L1232" s="8">
        <v>5</v>
      </c>
      <c r="M1232" s="8">
        <v>209</v>
      </c>
      <c r="N1232" s="8">
        <v>41</v>
      </c>
      <c r="O1232" s="8">
        <v>95</v>
      </c>
      <c r="P1232" s="8">
        <v>62</v>
      </c>
      <c r="Q1232" s="45">
        <f t="shared" si="41"/>
        <v>2.6722986078186284E-3</v>
      </c>
      <c r="R1232" s="45">
        <f>Table1[[#This Row],[Ballots Rejected - Late Postmark]]/Table1[[#This Row],[Ballots Rejected]]</f>
        <v>0.29665071770334928</v>
      </c>
      <c r="S1232" s="8">
        <v>0</v>
      </c>
      <c r="T1232" s="8">
        <v>7</v>
      </c>
      <c r="U1232" s="8">
        <v>23015</v>
      </c>
      <c r="V1232" s="8">
        <v>22809</v>
      </c>
      <c r="W1232" s="8">
        <v>203</v>
      </c>
      <c r="X1232" s="8">
        <v>30826</v>
      </c>
      <c r="Y1232">
        <v>4651</v>
      </c>
      <c r="Z1232">
        <v>18519</v>
      </c>
      <c r="AA1232" s="8">
        <v>31</v>
      </c>
      <c r="AB1232" s="54">
        <f>Table1[[#This Row],[ Received by dropbox]]/Table1[[#This Row],[Ballots Returned]]</f>
        <v>0.20046549717684584</v>
      </c>
      <c r="AC1232" s="54">
        <f>Table1[[#This Row],[Received by mail]]/Table1[[#This Row],[Ballots Returned]]</f>
        <v>0.79819835351924484</v>
      </c>
      <c r="AD1232" s="54">
        <f>Table1[[#This Row],[ Received by Email or Fax]]/Table1[[#This Row],[Ballots Returned]]</f>
        <v>1.3361493039093142E-3</v>
      </c>
    </row>
    <row r="1233" spans="1:30">
      <c r="A1233" s="8" t="s">
        <v>166</v>
      </c>
      <c r="B1233" s="19">
        <v>43411</v>
      </c>
      <c r="C1233" s="8" t="s">
        <v>179</v>
      </c>
      <c r="D1233" s="10">
        <v>2018</v>
      </c>
      <c r="E1233" s="8">
        <v>181316</v>
      </c>
      <c r="F1233" s="8">
        <v>20095</v>
      </c>
      <c r="G1233" s="8">
        <v>163239</v>
      </c>
      <c r="H1233" s="8">
        <v>186056</v>
      </c>
      <c r="I1233" s="11">
        <v>127071</v>
      </c>
      <c r="J1233" s="11">
        <v>126031</v>
      </c>
      <c r="K1233" s="8">
        <v>30</v>
      </c>
      <c r="L1233" s="8">
        <v>21</v>
      </c>
      <c r="M1233" s="8">
        <v>1010</v>
      </c>
      <c r="N1233" s="8">
        <v>161</v>
      </c>
      <c r="O1233" s="8">
        <v>386</v>
      </c>
      <c r="P1233" s="8">
        <v>311</v>
      </c>
      <c r="Q1233" s="45">
        <f t="shared" si="41"/>
        <v>2.4474506378323931E-3</v>
      </c>
      <c r="R1233" s="45">
        <f>Table1[[#This Row],[Ballots Rejected - Late Postmark]]/Table1[[#This Row],[Ballots Rejected]]</f>
        <v>0.30792079207920792</v>
      </c>
      <c r="S1233" s="8">
        <v>7</v>
      </c>
      <c r="T1233" s="8">
        <v>145</v>
      </c>
      <c r="U1233" s="8">
        <v>123939</v>
      </c>
      <c r="V1233" s="8">
        <v>123018</v>
      </c>
      <c r="W1233" s="8">
        <v>900</v>
      </c>
      <c r="X1233" s="8">
        <v>177725</v>
      </c>
      <c r="Y1233">
        <v>72729</v>
      </c>
      <c r="Z1233">
        <v>54061</v>
      </c>
      <c r="AA1233" s="8">
        <v>281</v>
      </c>
      <c r="AB1233" s="54">
        <f>Table1[[#This Row],[ Received by dropbox]]/Table1[[#This Row],[Ballots Returned]]</f>
        <v>0.57234931652383314</v>
      </c>
      <c r="AC1233" s="54">
        <f>Table1[[#This Row],[Received by mail]]/Table1[[#This Row],[Ballots Returned]]</f>
        <v>0.42543932132429901</v>
      </c>
      <c r="AD1233" s="54">
        <f>Table1[[#This Row],[ Received by Email or Fax]]/Table1[[#This Row],[Ballots Returned]]</f>
        <v>2.2113621518678535E-3</v>
      </c>
    </row>
    <row r="1234" spans="1:30">
      <c r="A1234" s="8" t="s">
        <v>168</v>
      </c>
      <c r="B1234" s="19">
        <v>43411</v>
      </c>
      <c r="C1234" s="8" t="s">
        <v>179</v>
      </c>
      <c r="D1234" s="10">
        <v>2018</v>
      </c>
      <c r="E1234" s="8">
        <v>3098</v>
      </c>
      <c r="F1234" s="8">
        <v>313</v>
      </c>
      <c r="G1234" s="8">
        <v>4803</v>
      </c>
      <c r="H1234" s="8">
        <v>3105</v>
      </c>
      <c r="I1234" s="11">
        <v>2508</v>
      </c>
      <c r="J1234" s="11">
        <v>2496</v>
      </c>
      <c r="K1234" s="8">
        <v>0</v>
      </c>
      <c r="L1234" s="8">
        <v>0</v>
      </c>
      <c r="M1234" s="8">
        <v>12</v>
      </c>
      <c r="N1234" s="8">
        <v>3</v>
      </c>
      <c r="O1234" s="8">
        <v>0</v>
      </c>
      <c r="P1234" s="8">
        <v>9</v>
      </c>
      <c r="Q1234" s="45">
        <f t="shared" si="41"/>
        <v>3.5885167464114833E-3</v>
      </c>
      <c r="R1234" s="45">
        <f>Table1[[#This Row],[Ballots Rejected - Late Postmark]]/Table1[[#This Row],[Ballots Rejected]]</f>
        <v>0.75</v>
      </c>
      <c r="S1234" s="8">
        <v>0</v>
      </c>
      <c r="T1234" s="8">
        <v>0</v>
      </c>
      <c r="U1234" s="8">
        <v>2501</v>
      </c>
      <c r="V1234" s="8">
        <v>2489</v>
      </c>
      <c r="W1234" s="8">
        <v>12</v>
      </c>
      <c r="X1234" s="8">
        <v>3085</v>
      </c>
      <c r="Y1234">
        <v>913</v>
      </c>
      <c r="Z1234">
        <v>1595</v>
      </c>
      <c r="AA1234" s="8">
        <v>0</v>
      </c>
      <c r="AB1234" s="54">
        <f>Table1[[#This Row],[ Received by dropbox]]/Table1[[#This Row],[Ballots Returned]]</f>
        <v>0.36403508771929827</v>
      </c>
      <c r="AC1234" s="54">
        <f>Table1[[#This Row],[Received by mail]]/Table1[[#This Row],[Ballots Returned]]</f>
        <v>0.63596491228070173</v>
      </c>
      <c r="AD1234" s="54">
        <f>Table1[[#This Row],[ Received by Email or Fax]]/Table1[[#This Row],[Ballots Returned]]</f>
        <v>0</v>
      </c>
    </row>
    <row r="1235" spans="1:30">
      <c r="A1235" s="8" t="s">
        <v>170</v>
      </c>
      <c r="B1235" s="19">
        <v>43411</v>
      </c>
      <c r="C1235" s="8" t="s">
        <v>179</v>
      </c>
      <c r="D1235" s="10">
        <v>2018</v>
      </c>
      <c r="E1235" s="8">
        <v>34831</v>
      </c>
      <c r="F1235" s="8">
        <v>3523</v>
      </c>
      <c r="G1235" s="8">
        <v>33326</v>
      </c>
      <c r="H1235" s="8">
        <v>35337</v>
      </c>
      <c r="I1235" s="11">
        <v>26272</v>
      </c>
      <c r="J1235" s="11">
        <v>26021</v>
      </c>
      <c r="K1235" s="8">
        <v>79</v>
      </c>
      <c r="L1235" s="8">
        <v>3</v>
      </c>
      <c r="M1235" s="8">
        <v>172</v>
      </c>
      <c r="N1235" s="8">
        <v>61</v>
      </c>
      <c r="O1235" s="8">
        <v>41</v>
      </c>
      <c r="P1235" s="8">
        <v>45</v>
      </c>
      <c r="Q1235" s="45">
        <f t="shared" si="41"/>
        <v>1.7128501827040196E-3</v>
      </c>
      <c r="R1235" s="45">
        <f>Table1[[#This Row],[Ballots Rejected - Late Postmark]]/Table1[[#This Row],[Ballots Rejected]]</f>
        <v>0.26162790697674421</v>
      </c>
      <c r="S1235" s="8">
        <v>0</v>
      </c>
      <c r="T1235" s="8">
        <v>25</v>
      </c>
      <c r="U1235" s="8">
        <v>26066</v>
      </c>
      <c r="V1235" s="8">
        <v>25817</v>
      </c>
      <c r="W1235" s="8">
        <v>170</v>
      </c>
      <c r="X1235" s="8">
        <v>34961</v>
      </c>
      <c r="Y1235">
        <v>14833</v>
      </c>
      <c r="Z1235">
        <v>11390</v>
      </c>
      <c r="AA1235" s="8">
        <v>49</v>
      </c>
      <c r="AB1235" s="54">
        <f>Table1[[#This Row],[ Received by dropbox]]/Table1[[#This Row],[Ballots Returned]]</f>
        <v>0.5645934835566383</v>
      </c>
      <c r="AC1235" s="54">
        <f>Table1[[#This Row],[Received by mail]]/Table1[[#This Row],[Ballots Returned]]</f>
        <v>0.43354141291108406</v>
      </c>
      <c r="AD1235" s="54">
        <f>Table1[[#This Row],[ Received by Email or Fax]]/Table1[[#This Row],[Ballots Returned]]</f>
        <v>1.8651035322777101E-3</v>
      </c>
    </row>
    <row r="1236" spans="1:30">
      <c r="A1236" s="8" t="s">
        <v>172</v>
      </c>
      <c r="B1236" s="19">
        <v>43411</v>
      </c>
      <c r="C1236" s="8" t="s">
        <v>179</v>
      </c>
      <c r="D1236" s="10">
        <v>2018</v>
      </c>
      <c r="E1236" s="8">
        <v>143265</v>
      </c>
      <c r="F1236" s="8">
        <v>13803</v>
      </c>
      <c r="G1236" s="8">
        <v>131480</v>
      </c>
      <c r="H1236" s="8">
        <v>147594</v>
      </c>
      <c r="I1236" s="11">
        <v>111082</v>
      </c>
      <c r="J1236" s="11">
        <v>110504</v>
      </c>
      <c r="K1236" s="8">
        <v>34</v>
      </c>
      <c r="L1236" s="8">
        <v>33</v>
      </c>
      <c r="M1236" s="8">
        <v>544</v>
      </c>
      <c r="N1236" s="8">
        <v>27</v>
      </c>
      <c r="O1236" s="8">
        <v>218</v>
      </c>
      <c r="P1236" s="8">
        <v>192</v>
      </c>
      <c r="Q1236" s="45">
        <f t="shared" si="41"/>
        <v>1.7284528546479177E-3</v>
      </c>
      <c r="R1236" s="45">
        <f>Table1[[#This Row],[Ballots Rejected - Late Postmark]]/Table1[[#This Row],[Ballots Rejected]]</f>
        <v>0.35294117647058826</v>
      </c>
      <c r="S1236" s="8">
        <v>0</v>
      </c>
      <c r="T1236" s="8">
        <v>107</v>
      </c>
      <c r="U1236" s="8">
        <v>109753</v>
      </c>
      <c r="V1236" s="8">
        <v>109210</v>
      </c>
      <c r="W1236" s="8">
        <v>510</v>
      </c>
      <c r="X1236" s="8">
        <v>144530</v>
      </c>
      <c r="Y1236">
        <v>65838</v>
      </c>
      <c r="Z1236">
        <v>44725</v>
      </c>
      <c r="AA1236" s="8">
        <v>519</v>
      </c>
      <c r="AB1236" s="54">
        <f>Table1[[#This Row],[ Received by dropbox]]/Table1[[#This Row],[Ballots Returned]]</f>
        <v>0.59269728668911259</v>
      </c>
      <c r="AC1236" s="54">
        <f>Table1[[#This Row],[Received by mail]]/Table1[[#This Row],[Ballots Returned]]</f>
        <v>0.4026304891881673</v>
      </c>
      <c r="AD1236" s="54">
        <f>Table1[[#This Row],[ Received by Email or Fax]]/Table1[[#This Row],[Ballots Returned]]</f>
        <v>4.6722241227201526E-3</v>
      </c>
    </row>
    <row r="1237" spans="1:30">
      <c r="A1237" s="8" t="s">
        <v>174</v>
      </c>
      <c r="B1237" s="19">
        <v>43411</v>
      </c>
      <c r="C1237" s="8" t="s">
        <v>179</v>
      </c>
      <c r="D1237" s="10">
        <v>2018</v>
      </c>
      <c r="E1237" s="8">
        <v>25130</v>
      </c>
      <c r="F1237" s="8">
        <v>3020</v>
      </c>
      <c r="G1237" s="8">
        <v>24128</v>
      </c>
      <c r="H1237" s="8">
        <v>25687</v>
      </c>
      <c r="I1237" s="11">
        <v>17854</v>
      </c>
      <c r="J1237" s="11">
        <v>17565</v>
      </c>
      <c r="K1237" s="8">
        <v>6</v>
      </c>
      <c r="L1237" s="8">
        <v>6</v>
      </c>
      <c r="M1237" s="8">
        <v>283</v>
      </c>
      <c r="N1237" s="8">
        <v>23</v>
      </c>
      <c r="O1237" s="8">
        <v>169</v>
      </c>
      <c r="P1237" s="8">
        <v>61</v>
      </c>
      <c r="Q1237" s="45">
        <f t="shared" si="41"/>
        <v>3.4166013218326426E-3</v>
      </c>
      <c r="R1237" s="45">
        <f>Table1[[#This Row],[Ballots Rejected - Late Postmark]]/Table1[[#This Row],[Ballots Rejected]]</f>
        <v>0.21554770318021202</v>
      </c>
      <c r="S1237" s="8">
        <v>0</v>
      </c>
      <c r="T1237" s="8">
        <v>30</v>
      </c>
      <c r="U1237" s="8">
        <v>17697</v>
      </c>
      <c r="V1237" s="8">
        <v>17413</v>
      </c>
      <c r="W1237" s="8">
        <v>278</v>
      </c>
      <c r="X1237" s="8">
        <v>25334</v>
      </c>
      <c r="Y1237">
        <v>5563</v>
      </c>
      <c r="Z1237">
        <v>12263</v>
      </c>
      <c r="AA1237" s="8">
        <v>28</v>
      </c>
      <c r="AB1237" s="54">
        <f>Table1[[#This Row],[ Received by dropbox]]/Table1[[#This Row],[Ballots Returned]]</f>
        <v>0.31158283857959002</v>
      </c>
      <c r="AC1237" s="54">
        <f>Table1[[#This Row],[Received by mail]]/Table1[[#This Row],[Ballots Returned]]</f>
        <v>0.68684888540383104</v>
      </c>
      <c r="AD1237" s="54">
        <f>Table1[[#This Row],[ Received by Email or Fax]]/Table1[[#This Row],[Ballots Returned]]</f>
        <v>1.5682760165789179E-3</v>
      </c>
    </row>
    <row r="1238" spans="1:30">
      <c r="A1238" s="8" t="s">
        <v>176</v>
      </c>
      <c r="B1238" s="19">
        <v>43411</v>
      </c>
      <c r="C1238" s="8" t="s">
        <v>179</v>
      </c>
      <c r="D1238" s="10">
        <v>2018</v>
      </c>
      <c r="E1238" s="8">
        <v>115873</v>
      </c>
      <c r="F1238" s="8">
        <v>10131</v>
      </c>
      <c r="G1238" s="8">
        <v>107760</v>
      </c>
      <c r="H1238" s="8">
        <v>116396</v>
      </c>
      <c r="I1238" s="11">
        <v>72304</v>
      </c>
      <c r="J1238" s="11">
        <v>71585</v>
      </c>
      <c r="K1238" s="8">
        <v>16</v>
      </c>
      <c r="L1238" s="8">
        <v>15</v>
      </c>
      <c r="M1238" s="8">
        <v>703</v>
      </c>
      <c r="N1238" s="8">
        <v>141</v>
      </c>
      <c r="O1238" s="8">
        <v>170</v>
      </c>
      <c r="P1238" s="8">
        <v>378</v>
      </c>
      <c r="Q1238" s="45">
        <f t="shared" si="41"/>
        <v>5.2279265324186768E-3</v>
      </c>
      <c r="R1238" s="45">
        <f>Table1[[#This Row],[Ballots Rejected - Late Postmark]]/Table1[[#This Row],[Ballots Rejected]]</f>
        <v>0.53769559032716929</v>
      </c>
      <c r="S1238" s="8">
        <v>0</v>
      </c>
      <c r="T1238" s="8">
        <v>5</v>
      </c>
      <c r="U1238" s="8">
        <v>71822</v>
      </c>
      <c r="V1238" s="8">
        <v>71113</v>
      </c>
      <c r="W1238" s="8">
        <v>694</v>
      </c>
      <c r="X1238" s="8">
        <v>115117</v>
      </c>
      <c r="Y1238">
        <v>16624</v>
      </c>
      <c r="Z1238">
        <v>55547</v>
      </c>
      <c r="AA1238" s="8">
        <v>133</v>
      </c>
      <c r="AB1238" s="54">
        <f>Table1[[#This Row],[ Received by dropbox]]/Table1[[#This Row],[Ballots Returned]]</f>
        <v>0.22991812347864571</v>
      </c>
      <c r="AC1238" s="54">
        <f>Table1[[#This Row],[Received by mail]]/Table1[[#This Row],[Ballots Returned]]</f>
        <v>0.76824242088957739</v>
      </c>
      <c r="AD1238" s="54">
        <f>Table1[[#This Row],[ Received by Email or Fax]]/Table1[[#This Row],[Ballots Returned]]</f>
        <v>1.8394556317769418E-3</v>
      </c>
    </row>
    <row r="1239" spans="1:30">
      <c r="A1239" s="8" t="s">
        <v>178</v>
      </c>
      <c r="B1239" s="19">
        <v>43411</v>
      </c>
      <c r="C1239" s="8" t="s">
        <v>179</v>
      </c>
      <c r="D1239" s="10">
        <v>2018</v>
      </c>
      <c r="E1239" s="8">
        <v>4362480</v>
      </c>
      <c r="F1239" s="8">
        <v>478951</v>
      </c>
      <c r="G1239" s="8">
        <v>3885547</v>
      </c>
      <c r="H1239" s="8">
        <v>4427187</v>
      </c>
      <c r="I1239" s="50">
        <v>3171933</v>
      </c>
      <c r="J1239" s="50">
        <v>3133462</v>
      </c>
      <c r="K1239" s="8">
        <v>4039</v>
      </c>
      <c r="L1239" s="8">
        <v>280</v>
      </c>
      <c r="M1239" s="8">
        <v>34428</v>
      </c>
      <c r="N1239" s="8">
        <v>4696</v>
      </c>
      <c r="O1239" s="8">
        <v>17673</v>
      </c>
      <c r="P1239" s="8">
        <v>9379</v>
      </c>
      <c r="Q1239" s="45">
        <f t="shared" si="41"/>
        <v>2.9568720398570839E-3</v>
      </c>
      <c r="R1239" s="45">
        <f>Table1[[#This Row],[Ballots Rejected - Late Postmark]]/Table1[[#This Row],[Ballots Rejected]]</f>
        <v>0.27242360869060067</v>
      </c>
      <c r="S1239" s="8">
        <v>20</v>
      </c>
      <c r="T1239" s="8">
        <v>2414</v>
      </c>
      <c r="U1239" s="8">
        <v>3126748</v>
      </c>
      <c r="V1239" s="8">
        <v>3090619</v>
      </c>
      <c r="W1239" s="8">
        <v>32522</v>
      </c>
      <c r="X1239" s="8">
        <v>4330787</v>
      </c>
      <c r="Y1239">
        <v>1426485</v>
      </c>
      <c r="Z1239">
        <v>1734205</v>
      </c>
      <c r="AA1239" s="21">
        <v>11225</v>
      </c>
      <c r="AB1239" s="54">
        <f>Table1[[#This Row],[ Received by dropbox]]/Table1[[#This Row],[Ballots Returned]]</f>
        <v>0.44972103761334176</v>
      </c>
      <c r="AC1239" s="54">
        <f>Table1[[#This Row],[Received by mail]]/Table1[[#This Row],[Ballots Returned]]</f>
        <v>0.54673443606784888</v>
      </c>
      <c r="AD1239" s="54">
        <f>Table1[[#This Row],[ Received by Email or Fax]]/Table1[[#This Row],[Ballots Returned]]</f>
        <v>3.5388515457293705E-3</v>
      </c>
    </row>
    <row r="1240" spans="1:30">
      <c r="A1240" s="8" t="s">
        <v>98</v>
      </c>
      <c r="B1240" s="19">
        <v>43319</v>
      </c>
      <c r="C1240" s="8" t="s">
        <v>220</v>
      </c>
      <c r="D1240" s="10">
        <v>2018</v>
      </c>
      <c r="E1240" s="8">
        <v>6706</v>
      </c>
      <c r="F1240" s="8">
        <v>575</v>
      </c>
      <c r="G1240" s="8">
        <v>8149</v>
      </c>
      <c r="H1240" s="8">
        <v>6706</v>
      </c>
      <c r="I1240" s="8">
        <v>2498</v>
      </c>
      <c r="J1240" s="8">
        <v>2431</v>
      </c>
      <c r="K1240" s="8">
        <v>2</v>
      </c>
      <c r="L1240" s="8">
        <v>0</v>
      </c>
      <c r="M1240" s="8">
        <v>65</v>
      </c>
      <c r="N1240" s="8">
        <v>8</v>
      </c>
      <c r="O1240" s="8">
        <v>21</v>
      </c>
      <c r="P1240" s="8">
        <v>36</v>
      </c>
      <c r="Q1240" s="45">
        <f t="shared" si="41"/>
        <v>1.4411529223378704E-2</v>
      </c>
      <c r="R1240" s="45">
        <f>Table1[[#This Row],[Ballots Rejected - Late Postmark]]/Table1[[#This Row],[Ballots Rejected]]</f>
        <v>0.55384615384615388</v>
      </c>
      <c r="S1240" s="8">
        <v>0</v>
      </c>
      <c r="T1240" s="8">
        <v>0</v>
      </c>
      <c r="U1240" s="8">
        <v>2490</v>
      </c>
      <c r="V1240" s="8">
        <v>2423</v>
      </c>
      <c r="W1240" s="8">
        <v>65</v>
      </c>
      <c r="X1240" s="8">
        <v>6654</v>
      </c>
      <c r="Y1240">
        <v>1235</v>
      </c>
      <c r="Z1240">
        <v>1263</v>
      </c>
      <c r="AA1240" s="11">
        <v>0</v>
      </c>
      <c r="AB1240" s="54">
        <f>Table1[[#This Row],[ Received by dropbox]]/Table1[[#This Row],[Ballots Returned]]</f>
        <v>0.49439551641313051</v>
      </c>
      <c r="AC1240" s="54">
        <f>Table1[[#This Row],[Received by mail]]/Table1[[#This Row],[Ballots Returned]]</f>
        <v>0.50560448358686949</v>
      </c>
      <c r="AD1240" s="54">
        <f>Table1[[#This Row],[ Received by Email or Fax]]/Table1[[#This Row],[Ballots Returned]]</f>
        <v>0</v>
      </c>
    </row>
    <row r="1241" spans="1:30">
      <c r="A1241" s="8" t="s">
        <v>101</v>
      </c>
      <c r="B1241" s="19">
        <v>43319</v>
      </c>
      <c r="C1241" s="8" t="s">
        <v>220</v>
      </c>
      <c r="D1241" s="10">
        <v>2018</v>
      </c>
      <c r="E1241" s="8">
        <v>14604</v>
      </c>
      <c r="F1241" s="8">
        <v>2795</v>
      </c>
      <c r="G1241" s="8">
        <v>13827</v>
      </c>
      <c r="H1241" s="8">
        <v>14615</v>
      </c>
      <c r="I1241" s="8">
        <v>5934</v>
      </c>
      <c r="J1241" s="8">
        <v>5894</v>
      </c>
      <c r="K1241" s="8">
        <v>0</v>
      </c>
      <c r="L1241" s="8">
        <v>0</v>
      </c>
      <c r="M1241" s="8">
        <v>39</v>
      </c>
      <c r="N1241" s="8">
        <v>4</v>
      </c>
      <c r="O1241" s="8">
        <v>7</v>
      </c>
      <c r="P1241" s="8">
        <v>27</v>
      </c>
      <c r="Q1241" s="45">
        <f t="shared" si="41"/>
        <v>4.5500505561172902E-3</v>
      </c>
      <c r="R1241" s="45">
        <f>Table1[[#This Row],[Ballots Rejected - Late Postmark]]/Table1[[#This Row],[Ballots Rejected]]</f>
        <v>0.69230769230769229</v>
      </c>
      <c r="S1241" s="8">
        <v>0</v>
      </c>
      <c r="T1241" s="8">
        <v>1</v>
      </c>
      <c r="U1241" s="8">
        <v>5926</v>
      </c>
      <c r="V1241" s="8">
        <v>5887</v>
      </c>
      <c r="W1241" s="8">
        <v>39</v>
      </c>
      <c r="X1241" s="8">
        <v>14555</v>
      </c>
      <c r="Y1241">
        <v>2825</v>
      </c>
      <c r="Z1241">
        <v>3107</v>
      </c>
      <c r="AA1241" s="11">
        <v>2</v>
      </c>
      <c r="AB1241" s="54">
        <f>Table1[[#This Row],[ Received by dropbox]]/Table1[[#This Row],[Ballots Returned]]</f>
        <v>0.47607010448264242</v>
      </c>
      <c r="AC1241" s="54">
        <f>Table1[[#This Row],[Received by mail]]/Table1[[#This Row],[Ballots Returned]]</f>
        <v>0.52359285473542294</v>
      </c>
      <c r="AD1241" s="54">
        <f>Table1[[#This Row],[ Received by Email or Fax]]/Table1[[#This Row],[Ballots Returned]]</f>
        <v>3.370407819346141E-4</v>
      </c>
    </row>
    <row r="1242" spans="1:30">
      <c r="A1242" s="8" t="s">
        <v>103</v>
      </c>
      <c r="B1242" s="19">
        <v>43319</v>
      </c>
      <c r="C1242" s="8" t="s">
        <v>220</v>
      </c>
      <c r="D1242" s="10">
        <v>2018</v>
      </c>
      <c r="E1242" s="8">
        <v>108592</v>
      </c>
      <c r="F1242" s="8">
        <v>11065</v>
      </c>
      <c r="G1242" s="8">
        <v>99545</v>
      </c>
      <c r="H1242" s="8">
        <v>108609</v>
      </c>
      <c r="I1242" s="8">
        <v>41147</v>
      </c>
      <c r="J1242" s="8">
        <v>40394</v>
      </c>
      <c r="K1242" s="8">
        <v>17</v>
      </c>
      <c r="L1242" s="8">
        <v>0</v>
      </c>
      <c r="M1242" s="8">
        <v>736</v>
      </c>
      <c r="N1242" s="8">
        <v>100</v>
      </c>
      <c r="O1242" s="8">
        <v>133</v>
      </c>
      <c r="P1242" s="8">
        <v>468</v>
      </c>
      <c r="Q1242" s="45">
        <f t="shared" si="41"/>
        <v>1.1373854716018178E-2</v>
      </c>
      <c r="R1242" s="45">
        <f>Table1[[#This Row],[Ballots Rejected - Late Postmark]]/Table1[[#This Row],[Ballots Rejected]]</f>
        <v>0.63586956521739135</v>
      </c>
      <c r="S1242" s="8">
        <v>0</v>
      </c>
      <c r="T1242" s="8">
        <v>29</v>
      </c>
      <c r="U1242" s="8">
        <v>41065</v>
      </c>
      <c r="V1242" s="8">
        <v>40315</v>
      </c>
      <c r="W1242" s="8">
        <v>733</v>
      </c>
      <c r="X1242" s="8">
        <v>108075</v>
      </c>
      <c r="Y1242">
        <v>19418</v>
      </c>
      <c r="Z1242">
        <v>21710</v>
      </c>
      <c r="AA1242" s="11">
        <v>19</v>
      </c>
      <c r="AB1242" s="54">
        <f>Table1[[#This Row],[ Received by dropbox]]/Table1[[#This Row],[Ballots Returned]]</f>
        <v>0.47191775828128418</v>
      </c>
      <c r="AC1242" s="54">
        <f>Table1[[#This Row],[Received by mail]]/Table1[[#This Row],[Ballots Returned]]</f>
        <v>0.52762048265973216</v>
      </c>
      <c r="AD1242" s="54">
        <f>Table1[[#This Row],[ Received by Email or Fax]]/Table1[[#This Row],[Ballots Returned]]</f>
        <v>4.6175905898364399E-4</v>
      </c>
    </row>
    <row r="1243" spans="1:30">
      <c r="A1243" s="8" t="s">
        <v>105</v>
      </c>
      <c r="B1243" s="19">
        <v>43319</v>
      </c>
      <c r="C1243" s="8" t="s">
        <v>220</v>
      </c>
      <c r="D1243" s="10">
        <v>2018</v>
      </c>
      <c r="E1243" s="8">
        <v>43849</v>
      </c>
      <c r="F1243" s="8">
        <v>3562</v>
      </c>
      <c r="G1243" s="8">
        <v>42305</v>
      </c>
      <c r="H1243" s="8">
        <v>43928</v>
      </c>
      <c r="I1243" s="8">
        <v>20248</v>
      </c>
      <c r="J1243" s="8">
        <v>20044</v>
      </c>
      <c r="K1243" s="8">
        <v>1</v>
      </c>
      <c r="L1243" s="8">
        <v>1</v>
      </c>
      <c r="M1243" s="8">
        <v>203</v>
      </c>
      <c r="N1243" s="8">
        <v>22</v>
      </c>
      <c r="O1243" s="8">
        <v>51</v>
      </c>
      <c r="P1243" s="8">
        <v>125</v>
      </c>
      <c r="Q1243" s="45">
        <f t="shared" si="41"/>
        <v>6.173449229553536E-3</v>
      </c>
      <c r="R1243" s="45">
        <f>Table1[[#This Row],[Ballots Rejected - Late Postmark]]/Table1[[#This Row],[Ballots Rejected]]</f>
        <v>0.61576354679802958</v>
      </c>
      <c r="S1243" s="8">
        <v>0</v>
      </c>
      <c r="T1243" s="8">
        <v>5</v>
      </c>
      <c r="U1243" s="8">
        <v>20180</v>
      </c>
      <c r="V1243" s="8">
        <v>19976</v>
      </c>
      <c r="W1243" s="8">
        <v>203</v>
      </c>
      <c r="X1243" s="8">
        <v>43570</v>
      </c>
      <c r="Y1243">
        <v>11639</v>
      </c>
      <c r="Z1243">
        <v>8586</v>
      </c>
      <c r="AA1243" s="11">
        <v>23</v>
      </c>
      <c r="AB1243" s="54">
        <f>Table1[[#This Row],[ Received by dropbox]]/Table1[[#This Row],[Ballots Returned]]</f>
        <v>0.57482220466218881</v>
      </c>
      <c r="AC1243" s="54">
        <f>Table1[[#This Row],[Received by mail]]/Table1[[#This Row],[Ballots Returned]]</f>
        <v>0.42404188067957327</v>
      </c>
      <c r="AD1243" s="54">
        <f>Table1[[#This Row],[ Received by Email or Fax]]/Table1[[#This Row],[Ballots Returned]]</f>
        <v>1.1359146582378507E-3</v>
      </c>
    </row>
    <row r="1244" spans="1:30">
      <c r="A1244" s="8" t="s">
        <v>107</v>
      </c>
      <c r="B1244" s="19">
        <v>43319</v>
      </c>
      <c r="C1244" s="8" t="s">
        <v>220</v>
      </c>
      <c r="D1244" s="10">
        <v>2018</v>
      </c>
      <c r="E1244" s="8">
        <v>51833</v>
      </c>
      <c r="F1244" s="8">
        <v>4264</v>
      </c>
      <c r="G1244" s="8">
        <v>49587</v>
      </c>
      <c r="H1244" s="8">
        <v>52104</v>
      </c>
      <c r="I1244" s="8">
        <v>25622</v>
      </c>
      <c r="J1244" s="8">
        <v>25394</v>
      </c>
      <c r="K1244" s="8">
        <v>0</v>
      </c>
      <c r="L1244" s="8">
        <v>0</v>
      </c>
      <c r="M1244" s="8">
        <v>228</v>
      </c>
      <c r="N1244" s="8">
        <v>55</v>
      </c>
      <c r="O1244" s="8">
        <v>47</v>
      </c>
      <c r="P1244" s="8">
        <v>122</v>
      </c>
      <c r="Q1244" s="45">
        <f t="shared" si="41"/>
        <v>4.7615330575286859E-3</v>
      </c>
      <c r="R1244" s="45">
        <f>Table1[[#This Row],[Ballots Rejected - Late Postmark]]/Table1[[#This Row],[Ballots Rejected]]</f>
        <v>0.53508771929824561</v>
      </c>
      <c r="S1244" s="8">
        <v>1</v>
      </c>
      <c r="T1244" s="8">
        <v>3</v>
      </c>
      <c r="U1244" s="8">
        <v>25520</v>
      </c>
      <c r="V1244" s="8">
        <v>25295</v>
      </c>
      <c r="W1244" s="8">
        <v>225</v>
      </c>
      <c r="X1244" s="8">
        <v>51459</v>
      </c>
      <c r="Y1244">
        <v>14944</v>
      </c>
      <c r="Z1244">
        <v>10653</v>
      </c>
      <c r="AA1244" s="11">
        <v>25</v>
      </c>
      <c r="AB1244" s="54">
        <f>Table1[[#This Row],[ Received by dropbox]]/Table1[[#This Row],[Ballots Returned]]</f>
        <v>0.58324877058777613</v>
      </c>
      <c r="AC1244" s="54">
        <f>Table1[[#This Row],[Received by mail]]/Table1[[#This Row],[Ballots Returned]]</f>
        <v>0.41577550542502539</v>
      </c>
      <c r="AD1244" s="54">
        <f>Table1[[#This Row],[ Received by Email or Fax]]/Table1[[#This Row],[Ballots Returned]]</f>
        <v>9.7572398719850129E-4</v>
      </c>
    </row>
    <row r="1245" spans="1:30">
      <c r="A1245" s="8" t="s">
        <v>109</v>
      </c>
      <c r="B1245" s="19">
        <v>43319</v>
      </c>
      <c r="C1245" s="8" t="s">
        <v>220</v>
      </c>
      <c r="D1245" s="10">
        <v>2018</v>
      </c>
      <c r="E1245" s="8">
        <v>279221</v>
      </c>
      <c r="F1245" s="8">
        <v>31314</v>
      </c>
      <c r="G1245" s="8">
        <v>249925</v>
      </c>
      <c r="H1245" s="8">
        <v>281963</v>
      </c>
      <c r="I1245" s="8">
        <v>102510</v>
      </c>
      <c r="J1245" s="8">
        <v>100903</v>
      </c>
      <c r="K1245" s="8">
        <v>0</v>
      </c>
      <c r="L1245" s="8">
        <v>0</v>
      </c>
      <c r="M1245" s="8">
        <v>1607</v>
      </c>
      <c r="N1245" s="8">
        <v>165</v>
      </c>
      <c r="O1245" s="8">
        <v>642</v>
      </c>
      <c r="P1245" s="8">
        <v>780</v>
      </c>
      <c r="Q1245" s="45">
        <f t="shared" si="41"/>
        <v>7.6090137547556334E-3</v>
      </c>
      <c r="R1245" s="45">
        <f>Table1[[#This Row],[Ballots Rejected - Late Postmark]]/Table1[[#This Row],[Ballots Rejected]]</f>
        <v>0.48537647790914745</v>
      </c>
      <c r="S1245" s="8">
        <v>1</v>
      </c>
      <c r="T1245" s="8">
        <v>19</v>
      </c>
      <c r="U1245" s="8">
        <v>101946</v>
      </c>
      <c r="V1245" s="8">
        <v>100349</v>
      </c>
      <c r="W1245" s="8">
        <v>1597</v>
      </c>
      <c r="X1245" s="8">
        <v>279308</v>
      </c>
      <c r="Y1245">
        <v>37159</v>
      </c>
      <c r="Z1245">
        <v>65188</v>
      </c>
      <c r="AA1245" s="11">
        <v>161</v>
      </c>
      <c r="AB1245" s="54">
        <f>Table1[[#This Row],[ Received by dropbox]]/Table1[[#This Row],[Ballots Returned]]</f>
        <v>0.36249146424739048</v>
      </c>
      <c r="AC1245" s="54">
        <f>Table1[[#This Row],[Received by mail]]/Table1[[#This Row],[Ballots Returned]]</f>
        <v>0.63591844698078237</v>
      </c>
      <c r="AD1245" s="54">
        <f>Table1[[#This Row],[ Received by Email or Fax]]/Table1[[#This Row],[Ballots Returned]]</f>
        <v>1.5705784801482781E-3</v>
      </c>
    </row>
    <row r="1246" spans="1:30">
      <c r="A1246" s="8" t="s">
        <v>111</v>
      </c>
      <c r="B1246" s="19">
        <v>43319</v>
      </c>
      <c r="C1246" s="8" t="s">
        <v>220</v>
      </c>
      <c r="D1246" s="10">
        <v>2018</v>
      </c>
      <c r="E1246" s="8">
        <v>2710</v>
      </c>
      <c r="F1246" s="8">
        <v>176</v>
      </c>
      <c r="G1246" s="8">
        <v>4552</v>
      </c>
      <c r="H1246" s="8">
        <v>2713</v>
      </c>
      <c r="I1246" s="8">
        <v>1791</v>
      </c>
      <c r="J1246" s="8">
        <v>1782</v>
      </c>
      <c r="K1246" s="8">
        <v>1</v>
      </c>
      <c r="L1246" s="8">
        <v>0</v>
      </c>
      <c r="M1246" s="8">
        <v>8</v>
      </c>
      <c r="N1246" s="8">
        <v>3</v>
      </c>
      <c r="O1246" s="8">
        <v>1</v>
      </c>
      <c r="P1246" s="8">
        <v>4</v>
      </c>
      <c r="Q1246" s="45">
        <f t="shared" si="41"/>
        <v>2.2333891680625349E-3</v>
      </c>
      <c r="R1246" s="45">
        <f>Table1[[#This Row],[Ballots Rejected - Late Postmark]]/Table1[[#This Row],[Ballots Rejected]]</f>
        <v>0.5</v>
      </c>
      <c r="S1246" s="8">
        <v>0</v>
      </c>
      <c r="T1246" s="8">
        <v>0</v>
      </c>
      <c r="U1246" s="8">
        <v>1788</v>
      </c>
      <c r="V1246" s="8">
        <v>1779</v>
      </c>
      <c r="W1246" s="8">
        <v>8</v>
      </c>
      <c r="X1246" s="8">
        <v>2691</v>
      </c>
      <c r="Y1246">
        <v>805</v>
      </c>
      <c r="Z1246">
        <v>986</v>
      </c>
      <c r="AA1246" s="11">
        <v>0</v>
      </c>
      <c r="AB1246" s="54">
        <f>Table1[[#This Row],[ Received by dropbox]]/Table1[[#This Row],[Ballots Returned]]</f>
        <v>0.44946957007258515</v>
      </c>
      <c r="AC1246" s="54">
        <f>Table1[[#This Row],[Received by mail]]/Table1[[#This Row],[Ballots Returned]]</f>
        <v>0.55053042992741485</v>
      </c>
      <c r="AD1246" s="54">
        <f>Table1[[#This Row],[ Received by Email or Fax]]/Table1[[#This Row],[Ballots Returned]]</f>
        <v>0</v>
      </c>
    </row>
    <row r="1247" spans="1:30">
      <c r="A1247" s="8" t="s">
        <v>113</v>
      </c>
      <c r="B1247" s="19">
        <v>43319</v>
      </c>
      <c r="C1247" s="8" t="s">
        <v>220</v>
      </c>
      <c r="D1247" s="10">
        <v>2018</v>
      </c>
      <c r="E1247" s="8">
        <v>63688</v>
      </c>
      <c r="F1247" s="8">
        <v>6444</v>
      </c>
      <c r="G1247" s="8">
        <v>59262</v>
      </c>
      <c r="H1247" s="8">
        <v>63997</v>
      </c>
      <c r="I1247" s="8">
        <v>26020</v>
      </c>
      <c r="J1247" s="8">
        <v>25779</v>
      </c>
      <c r="K1247" s="8">
        <v>0</v>
      </c>
      <c r="L1247" s="8">
        <v>0</v>
      </c>
      <c r="M1247" s="8">
        <v>241</v>
      </c>
      <c r="N1247" s="8">
        <v>31</v>
      </c>
      <c r="O1247" s="8">
        <v>52</v>
      </c>
      <c r="P1247" s="8">
        <v>154</v>
      </c>
      <c r="Q1247" s="45">
        <f t="shared" si="41"/>
        <v>5.9185242121445039E-3</v>
      </c>
      <c r="R1247" s="45">
        <f>Table1[[#This Row],[Ballots Rejected - Late Postmark]]/Table1[[#This Row],[Ballots Rejected]]</f>
        <v>0.63900414937759331</v>
      </c>
      <c r="S1247" s="8">
        <v>0</v>
      </c>
      <c r="T1247" s="8">
        <v>4</v>
      </c>
      <c r="U1247" s="8">
        <v>25930</v>
      </c>
      <c r="V1247" s="8">
        <v>25689</v>
      </c>
      <c r="W1247" s="8">
        <v>241</v>
      </c>
      <c r="X1247" s="8">
        <v>63376</v>
      </c>
      <c r="Y1247">
        <v>16233</v>
      </c>
      <c r="Z1247">
        <v>9767</v>
      </c>
      <c r="AA1247" s="11">
        <v>20</v>
      </c>
      <c r="AB1247" s="54">
        <f>Table1[[#This Row],[ Received by dropbox]]/Table1[[#This Row],[Ballots Returned]]</f>
        <v>0.6238662567255957</v>
      </c>
      <c r="AC1247" s="54">
        <f>Table1[[#This Row],[Received by mail]]/Table1[[#This Row],[Ballots Returned]]</f>
        <v>0.37536510376633359</v>
      </c>
      <c r="AD1247" s="54">
        <f>Table1[[#This Row],[ Received by Email or Fax]]/Table1[[#This Row],[Ballots Returned]]</f>
        <v>7.6863950807071484E-4</v>
      </c>
    </row>
    <row r="1248" spans="1:30">
      <c r="A1248" s="8" t="s">
        <v>115</v>
      </c>
      <c r="B1248" s="19">
        <v>43319</v>
      </c>
      <c r="C1248" s="8" t="s">
        <v>220</v>
      </c>
      <c r="D1248" s="10">
        <v>2018</v>
      </c>
      <c r="E1248" s="8">
        <v>21110</v>
      </c>
      <c r="F1248" s="8">
        <v>2114</v>
      </c>
      <c r="G1248" s="8">
        <v>21014</v>
      </c>
      <c r="H1248" s="8">
        <v>21361</v>
      </c>
      <c r="I1248" s="8">
        <v>8594</v>
      </c>
      <c r="J1248" s="8">
        <v>8462</v>
      </c>
      <c r="K1248" s="8">
        <v>0</v>
      </c>
      <c r="L1248" s="8">
        <v>0</v>
      </c>
      <c r="M1248" s="8">
        <v>132</v>
      </c>
      <c r="N1248" s="8">
        <v>14</v>
      </c>
      <c r="O1248" s="8">
        <v>41</v>
      </c>
      <c r="P1248" s="8">
        <v>75</v>
      </c>
      <c r="Q1248" s="45">
        <f t="shared" si="41"/>
        <v>8.7270188503607172E-3</v>
      </c>
      <c r="R1248" s="45">
        <f>Table1[[#This Row],[Ballots Rejected - Late Postmark]]/Table1[[#This Row],[Ballots Rejected]]</f>
        <v>0.56818181818181823</v>
      </c>
      <c r="S1248" s="8">
        <v>0</v>
      </c>
      <c r="T1248" s="8">
        <v>2</v>
      </c>
      <c r="U1248" s="8">
        <v>8573</v>
      </c>
      <c r="V1248" s="8">
        <v>8441</v>
      </c>
      <c r="W1248" s="8">
        <v>132</v>
      </c>
      <c r="X1248" s="8">
        <v>21201</v>
      </c>
      <c r="Y1248">
        <v>3926</v>
      </c>
      <c r="Z1248">
        <v>4667</v>
      </c>
      <c r="AA1248" s="11">
        <v>1</v>
      </c>
      <c r="AB1248" s="54">
        <f>Table1[[#This Row],[ Received by dropbox]]/Table1[[#This Row],[Ballots Returned]]</f>
        <v>0.456830346753549</v>
      </c>
      <c r="AC1248" s="54">
        <f>Table1[[#This Row],[Received by mail]]/Table1[[#This Row],[Ballots Returned]]</f>
        <v>0.54305329299511285</v>
      </c>
      <c r="AD1248" s="54">
        <f>Table1[[#This Row],[ Received by Email or Fax]]/Table1[[#This Row],[Ballots Returned]]</f>
        <v>1.1636025133814289E-4</v>
      </c>
    </row>
    <row r="1249" spans="1:30">
      <c r="A1249" s="8" t="s">
        <v>117</v>
      </c>
      <c r="B1249" s="19">
        <v>43319</v>
      </c>
      <c r="C1249" s="8" t="s">
        <v>220</v>
      </c>
      <c r="D1249" s="10">
        <v>2018</v>
      </c>
      <c r="E1249" s="8">
        <v>4596</v>
      </c>
      <c r="F1249" s="8">
        <v>279</v>
      </c>
      <c r="G1249" s="8">
        <v>6335</v>
      </c>
      <c r="H1249" s="8">
        <v>4602</v>
      </c>
      <c r="I1249" s="8">
        <v>2669</v>
      </c>
      <c r="J1249" s="8">
        <v>2635</v>
      </c>
      <c r="K1249" s="8">
        <v>3</v>
      </c>
      <c r="L1249" s="8">
        <v>0</v>
      </c>
      <c r="M1249" s="8">
        <v>31</v>
      </c>
      <c r="N1249" s="8">
        <v>7</v>
      </c>
      <c r="O1249" s="8">
        <v>7</v>
      </c>
      <c r="P1249" s="8">
        <v>17</v>
      </c>
      <c r="Q1249" s="45">
        <f t="shared" si="41"/>
        <v>6.369426751592357E-3</v>
      </c>
      <c r="R1249" s="45">
        <f>Table1[[#This Row],[Ballots Rejected - Late Postmark]]/Table1[[#This Row],[Ballots Rejected]]</f>
        <v>0.54838709677419351</v>
      </c>
      <c r="S1249" s="8">
        <v>0</v>
      </c>
      <c r="T1249" s="8">
        <v>0</v>
      </c>
      <c r="U1249" s="8">
        <v>2660</v>
      </c>
      <c r="V1249" s="8">
        <v>2626</v>
      </c>
      <c r="W1249" s="8">
        <v>31</v>
      </c>
      <c r="X1249" s="8">
        <v>4562</v>
      </c>
      <c r="Y1249">
        <v>504</v>
      </c>
      <c r="Z1249">
        <v>2164</v>
      </c>
      <c r="AA1249" s="11">
        <v>1</v>
      </c>
      <c r="AB1249" s="54">
        <f>Table1[[#This Row],[ Received by dropbox]]/Table1[[#This Row],[Ballots Returned]]</f>
        <v>0.18883476957662046</v>
      </c>
      <c r="AC1249" s="54">
        <f>Table1[[#This Row],[Received by mail]]/Table1[[#This Row],[Ballots Returned]]</f>
        <v>0.81079055826152113</v>
      </c>
      <c r="AD1249" s="54">
        <f>Table1[[#This Row],[ Received by Email or Fax]]/Table1[[#This Row],[Ballots Returned]]</f>
        <v>3.7467216185837392E-4</v>
      </c>
    </row>
    <row r="1250" spans="1:30">
      <c r="A1250" s="8" t="s">
        <v>119</v>
      </c>
      <c r="B1250" s="19">
        <v>43319</v>
      </c>
      <c r="C1250" s="8" t="s">
        <v>220</v>
      </c>
      <c r="D1250" s="10">
        <v>2018</v>
      </c>
      <c r="E1250" s="8">
        <v>34538</v>
      </c>
      <c r="F1250" s="8">
        <v>6418</v>
      </c>
      <c r="G1250" s="8">
        <v>30138</v>
      </c>
      <c r="H1250" s="8">
        <v>34612</v>
      </c>
      <c r="I1250" s="8">
        <v>11810</v>
      </c>
      <c r="J1250" s="8">
        <v>11603</v>
      </c>
      <c r="K1250" s="8">
        <v>0</v>
      </c>
      <c r="L1250" s="8">
        <v>0</v>
      </c>
      <c r="M1250" s="8">
        <v>207</v>
      </c>
      <c r="N1250" s="8">
        <v>13</v>
      </c>
      <c r="O1250" s="8">
        <v>36</v>
      </c>
      <c r="P1250" s="8">
        <v>151</v>
      </c>
      <c r="Q1250" s="45">
        <f t="shared" si="41"/>
        <v>1.2785774767146487E-2</v>
      </c>
      <c r="R1250" s="45">
        <f>Table1[[#This Row],[Ballots Rejected - Late Postmark]]/Table1[[#This Row],[Ballots Rejected]]</f>
        <v>0.72946859903381644</v>
      </c>
      <c r="S1250" s="8">
        <v>0</v>
      </c>
      <c r="T1250" s="8">
        <v>7</v>
      </c>
      <c r="U1250" s="8">
        <v>11777</v>
      </c>
      <c r="V1250" s="8">
        <v>11571</v>
      </c>
      <c r="W1250" s="8">
        <v>206</v>
      </c>
      <c r="X1250" s="8">
        <v>34332</v>
      </c>
      <c r="Y1250">
        <v>5096</v>
      </c>
      <c r="Z1250">
        <v>6710</v>
      </c>
      <c r="AA1250" s="11">
        <v>4</v>
      </c>
      <c r="AB1250" s="54">
        <f>Table1[[#This Row],[ Received by dropbox]]/Table1[[#This Row],[Ballots Returned]]</f>
        <v>0.43149872988992377</v>
      </c>
      <c r="AC1250" s="54">
        <f>Table1[[#This Row],[Received by mail]]/Table1[[#This Row],[Ballots Returned]]</f>
        <v>0.56816257408975446</v>
      </c>
      <c r="AD1250" s="54">
        <f>Table1[[#This Row],[ Received by Email or Fax]]/Table1[[#This Row],[Ballots Returned]]</f>
        <v>3.3869602032176124E-4</v>
      </c>
    </row>
    <row r="1251" spans="1:30">
      <c r="A1251" s="8" t="s">
        <v>121</v>
      </c>
      <c r="B1251" s="19">
        <v>43319</v>
      </c>
      <c r="C1251" s="8" t="s">
        <v>220</v>
      </c>
      <c r="D1251" s="10">
        <v>2018</v>
      </c>
      <c r="E1251" s="8">
        <v>1591</v>
      </c>
      <c r="F1251" s="8">
        <v>280</v>
      </c>
      <c r="G1251" s="8">
        <v>3329</v>
      </c>
      <c r="H1251" s="8">
        <v>1591</v>
      </c>
      <c r="I1251" s="8">
        <v>1112</v>
      </c>
      <c r="J1251" s="8">
        <v>1098</v>
      </c>
      <c r="K1251" s="8">
        <v>0</v>
      </c>
      <c r="L1251" s="8">
        <v>0</v>
      </c>
      <c r="M1251" s="8">
        <v>14</v>
      </c>
      <c r="N1251" s="8">
        <v>2</v>
      </c>
      <c r="O1251" s="8">
        <v>0</v>
      </c>
      <c r="P1251" s="8">
        <v>9</v>
      </c>
      <c r="Q1251" s="45">
        <f t="shared" si="41"/>
        <v>8.0935251798561151E-3</v>
      </c>
      <c r="R1251" s="45">
        <f>Table1[[#This Row],[Ballots Rejected - Late Postmark]]/Table1[[#This Row],[Ballots Rejected]]</f>
        <v>0.6428571428571429</v>
      </c>
      <c r="S1251" s="8">
        <v>0</v>
      </c>
      <c r="T1251" s="8">
        <v>3</v>
      </c>
      <c r="U1251" s="8">
        <v>1111</v>
      </c>
      <c r="V1251" s="8">
        <v>1097</v>
      </c>
      <c r="W1251" s="8">
        <v>14</v>
      </c>
      <c r="X1251" s="8">
        <v>1576</v>
      </c>
      <c r="Y1251">
        <v>596</v>
      </c>
      <c r="Z1251">
        <v>516</v>
      </c>
      <c r="AA1251" s="11">
        <v>0</v>
      </c>
      <c r="AB1251" s="54">
        <f>Table1[[#This Row],[ Received by dropbox]]/Table1[[#This Row],[Ballots Returned]]</f>
        <v>0.53597122302158273</v>
      </c>
      <c r="AC1251" s="54">
        <f>Table1[[#This Row],[Received by mail]]/Table1[[#This Row],[Ballots Returned]]</f>
        <v>0.46402877697841727</v>
      </c>
      <c r="AD1251" s="54">
        <f>Table1[[#This Row],[ Received by Email or Fax]]/Table1[[#This Row],[Ballots Returned]]</f>
        <v>0</v>
      </c>
    </row>
    <row r="1252" spans="1:30">
      <c r="A1252" s="8" t="s">
        <v>123</v>
      </c>
      <c r="B1252" s="19">
        <v>43319</v>
      </c>
      <c r="C1252" s="8" t="s">
        <v>220</v>
      </c>
      <c r="D1252" s="10">
        <v>2018</v>
      </c>
      <c r="E1252" s="8">
        <v>40064</v>
      </c>
      <c r="F1252" s="8">
        <v>2351</v>
      </c>
      <c r="G1252" s="8">
        <v>39731</v>
      </c>
      <c r="H1252" s="8">
        <v>40164</v>
      </c>
      <c r="I1252" s="8">
        <v>15442</v>
      </c>
      <c r="J1252" s="8">
        <v>15194</v>
      </c>
      <c r="K1252" s="8">
        <v>2</v>
      </c>
      <c r="L1252" s="8">
        <v>0</v>
      </c>
      <c r="M1252" s="8">
        <v>246</v>
      </c>
      <c r="N1252" s="8">
        <v>30</v>
      </c>
      <c r="O1252" s="8">
        <v>75</v>
      </c>
      <c r="P1252" s="8">
        <v>141</v>
      </c>
      <c r="Q1252" s="45">
        <f t="shared" si="41"/>
        <v>9.1309415878772174E-3</v>
      </c>
      <c r="R1252" s="45">
        <f>Table1[[#This Row],[Ballots Rejected - Late Postmark]]/Table1[[#This Row],[Ballots Rejected]]</f>
        <v>0.57317073170731703</v>
      </c>
      <c r="S1252" s="8">
        <v>0</v>
      </c>
      <c r="T1252" s="8">
        <v>0</v>
      </c>
      <c r="U1252" s="8">
        <v>15392</v>
      </c>
      <c r="V1252" s="8">
        <v>15146</v>
      </c>
      <c r="W1252" s="8">
        <v>246</v>
      </c>
      <c r="X1252" s="8">
        <v>39856</v>
      </c>
      <c r="Y1252">
        <v>3624</v>
      </c>
      <c r="Z1252">
        <v>11816</v>
      </c>
      <c r="AA1252" s="11">
        <v>2</v>
      </c>
      <c r="AB1252" s="54">
        <f>Table1[[#This Row],[ Received by dropbox]]/Table1[[#This Row],[Ballots Returned]]</f>
        <v>0.23468462634373785</v>
      </c>
      <c r="AC1252" s="54">
        <f>Table1[[#This Row],[Received by mail]]/Table1[[#This Row],[Ballots Returned]]</f>
        <v>0.76518585675430639</v>
      </c>
      <c r="AD1252" s="54">
        <f>Table1[[#This Row],[ Received by Email or Fax]]/Table1[[#This Row],[Ballots Returned]]</f>
        <v>1.2951690195570523E-4</v>
      </c>
    </row>
    <row r="1253" spans="1:30">
      <c r="A1253" s="8" t="s">
        <v>125</v>
      </c>
      <c r="B1253" s="19">
        <v>43319</v>
      </c>
      <c r="C1253" s="8" t="s">
        <v>220</v>
      </c>
      <c r="D1253" s="10">
        <v>2018</v>
      </c>
      <c r="E1253" s="8">
        <v>42317</v>
      </c>
      <c r="F1253" s="8">
        <v>3</v>
      </c>
      <c r="G1253" s="8">
        <v>44332</v>
      </c>
      <c r="H1253" s="8">
        <v>42317</v>
      </c>
      <c r="I1253" s="8">
        <v>17273</v>
      </c>
      <c r="J1253" s="8">
        <v>17026</v>
      </c>
      <c r="K1253" s="8">
        <v>10</v>
      </c>
      <c r="L1253" s="8">
        <v>0</v>
      </c>
      <c r="M1253" s="8">
        <v>237</v>
      </c>
      <c r="N1253" s="8">
        <v>28</v>
      </c>
      <c r="O1253" s="8">
        <v>30</v>
      </c>
      <c r="P1253" s="8">
        <v>171</v>
      </c>
      <c r="Q1253" s="45">
        <f t="shared" si="41"/>
        <v>9.8998436866786308E-3</v>
      </c>
      <c r="R1253" s="45">
        <f>Table1[[#This Row],[Ballots Rejected - Late Postmark]]/Table1[[#This Row],[Ballots Rejected]]</f>
        <v>0.72151898734177211</v>
      </c>
      <c r="S1253" s="8">
        <v>0</v>
      </c>
      <c r="T1253" s="8">
        <v>0</v>
      </c>
      <c r="U1253" s="8">
        <v>17238</v>
      </c>
      <c r="V1253" s="8">
        <v>16995</v>
      </c>
      <c r="W1253" s="8">
        <v>233</v>
      </c>
      <c r="X1253" s="8">
        <v>42165</v>
      </c>
      <c r="Y1253">
        <v>2912</v>
      </c>
      <c r="Z1253">
        <v>14360</v>
      </c>
      <c r="AA1253" s="11">
        <v>1</v>
      </c>
      <c r="AB1253" s="54">
        <f>Table1[[#This Row],[ Received by dropbox]]/Table1[[#This Row],[Ballots Returned]]</f>
        <v>0.16858681178718229</v>
      </c>
      <c r="AC1253" s="54">
        <f>Table1[[#This Row],[Received by mail]]/Table1[[#This Row],[Ballots Returned]]</f>
        <v>0.83135529439008859</v>
      </c>
      <c r="AD1253" s="54">
        <f>Table1[[#This Row],[ Received by Email or Fax]]/Table1[[#This Row],[Ballots Returned]]</f>
        <v>5.7893822729114805E-5</v>
      </c>
    </row>
    <row r="1254" spans="1:30">
      <c r="A1254" s="8" t="s">
        <v>127</v>
      </c>
      <c r="B1254" s="19">
        <v>43319</v>
      </c>
      <c r="C1254" s="8" t="s">
        <v>220</v>
      </c>
      <c r="D1254" s="10">
        <v>2018</v>
      </c>
      <c r="E1254" s="8">
        <v>54429</v>
      </c>
      <c r="F1254" s="8">
        <v>6832</v>
      </c>
      <c r="G1254" s="8">
        <v>49615</v>
      </c>
      <c r="H1254" s="8">
        <v>55117</v>
      </c>
      <c r="I1254" s="8">
        <v>27191</v>
      </c>
      <c r="J1254" s="8">
        <v>26781</v>
      </c>
      <c r="K1254" s="8">
        <v>28</v>
      </c>
      <c r="L1254" s="8">
        <v>2</v>
      </c>
      <c r="M1254" s="8">
        <v>382</v>
      </c>
      <c r="N1254" s="8">
        <v>36</v>
      </c>
      <c r="O1254" s="8">
        <v>104</v>
      </c>
      <c r="P1254" s="8">
        <v>218</v>
      </c>
      <c r="Q1254" s="45">
        <f t="shared" si="41"/>
        <v>8.0173586848589599E-3</v>
      </c>
      <c r="R1254" s="45">
        <f>Table1[[#This Row],[Ballots Rejected - Late Postmark]]/Table1[[#This Row],[Ballots Rejected]]</f>
        <v>0.5706806282722513</v>
      </c>
      <c r="S1254" s="8">
        <v>0</v>
      </c>
      <c r="T1254" s="8">
        <v>19</v>
      </c>
      <c r="U1254" s="8">
        <v>26642</v>
      </c>
      <c r="V1254" s="8">
        <v>26237</v>
      </c>
      <c r="W1254" s="8">
        <v>377</v>
      </c>
      <c r="X1254" s="8">
        <v>51188</v>
      </c>
      <c r="Y1254">
        <v>9436</v>
      </c>
      <c r="Z1254">
        <v>17701</v>
      </c>
      <c r="AA1254" s="11">
        <v>54</v>
      </c>
      <c r="AB1254" s="54">
        <f>Table1[[#This Row],[ Received by dropbox]]/Table1[[#This Row],[Ballots Returned]]</f>
        <v>0.34702658968040895</v>
      </c>
      <c r="AC1254" s="54">
        <f>Table1[[#This Row],[Received by mail]]/Table1[[#This Row],[Ballots Returned]]</f>
        <v>0.65098745908572686</v>
      </c>
      <c r="AD1254" s="54">
        <f>Table1[[#This Row],[ Received by Email or Fax]]/Table1[[#This Row],[Ballots Returned]]</f>
        <v>1.9859512338641461E-3</v>
      </c>
    </row>
    <row r="1255" spans="1:30">
      <c r="A1255" s="8" t="s">
        <v>129</v>
      </c>
      <c r="B1255" s="19">
        <v>43319</v>
      </c>
      <c r="C1255" s="8" t="s">
        <v>220</v>
      </c>
      <c r="D1255" s="10">
        <v>2018</v>
      </c>
      <c r="E1255" s="8">
        <v>25109</v>
      </c>
      <c r="F1255" s="8">
        <v>2498</v>
      </c>
      <c r="G1255" s="8">
        <v>24629</v>
      </c>
      <c r="H1255" s="8">
        <v>25160</v>
      </c>
      <c r="I1255" s="8">
        <v>15313</v>
      </c>
      <c r="J1255" s="8">
        <v>15135</v>
      </c>
      <c r="K1255" s="8">
        <v>0</v>
      </c>
      <c r="L1255" s="8">
        <v>0</v>
      </c>
      <c r="M1255" s="8">
        <v>178</v>
      </c>
      <c r="N1255" s="8">
        <v>54</v>
      </c>
      <c r="O1255" s="8">
        <v>31</v>
      </c>
      <c r="P1255" s="8">
        <v>92</v>
      </c>
      <c r="Q1255" s="45">
        <f t="shared" si="41"/>
        <v>6.0079670867890025E-3</v>
      </c>
      <c r="R1255" s="45">
        <f>Table1[[#This Row],[Ballots Rejected - Late Postmark]]/Table1[[#This Row],[Ballots Rejected]]</f>
        <v>0.5168539325842697</v>
      </c>
      <c r="S1255" s="8">
        <v>0</v>
      </c>
      <c r="T1255" s="8">
        <v>0</v>
      </c>
      <c r="U1255" s="8">
        <v>15217</v>
      </c>
      <c r="V1255" s="8">
        <v>15039</v>
      </c>
      <c r="W1255" s="8">
        <v>178</v>
      </c>
      <c r="X1255" s="8">
        <v>24768</v>
      </c>
      <c r="Y1255">
        <v>5386</v>
      </c>
      <c r="Z1255">
        <v>9884</v>
      </c>
      <c r="AA1255" s="11">
        <v>43</v>
      </c>
      <c r="AB1255" s="54">
        <f>Table1[[#This Row],[ Received by dropbox]]/Table1[[#This Row],[Ballots Returned]]</f>
        <v>0.35172729053745183</v>
      </c>
      <c r="AC1255" s="54">
        <f>Table1[[#This Row],[Received by mail]]/Table1[[#This Row],[Ballots Returned]]</f>
        <v>0.64546463788937503</v>
      </c>
      <c r="AD1255" s="54">
        <f>Table1[[#This Row],[ Received by Email or Fax]]/Table1[[#This Row],[Ballots Returned]]</f>
        <v>2.808071573173121E-3</v>
      </c>
    </row>
    <row r="1256" spans="1:30">
      <c r="A1256" s="8" t="s">
        <v>131</v>
      </c>
      <c r="B1256" s="19">
        <v>43319</v>
      </c>
      <c r="C1256" s="8" t="s">
        <v>220</v>
      </c>
      <c r="D1256" s="10">
        <v>2018</v>
      </c>
      <c r="E1256" s="8">
        <v>1283855</v>
      </c>
      <c r="F1256" s="8">
        <v>146766</v>
      </c>
      <c r="G1256" s="8">
        <v>1139107</v>
      </c>
      <c r="H1256" s="8">
        <v>1287058</v>
      </c>
      <c r="I1256" s="8">
        <v>557604</v>
      </c>
      <c r="J1256" s="8">
        <v>546550</v>
      </c>
      <c r="K1256" s="8">
        <v>45</v>
      </c>
      <c r="L1256" s="8">
        <v>37</v>
      </c>
      <c r="M1256" s="8">
        <v>11009</v>
      </c>
      <c r="N1256" s="8">
        <v>639</v>
      </c>
      <c r="O1256" s="8">
        <v>3742</v>
      </c>
      <c r="P1256" s="8">
        <v>6325</v>
      </c>
      <c r="Q1256" s="45">
        <f t="shared" si="41"/>
        <v>1.1343175443504709E-2</v>
      </c>
      <c r="R1256" s="45">
        <f>Table1[[#This Row],[Ballots Rejected - Late Postmark]]/Table1[[#This Row],[Ballots Rejected]]</f>
        <v>0.57452993005722586</v>
      </c>
      <c r="S1256" s="8">
        <v>50</v>
      </c>
      <c r="T1256" s="8">
        <v>195</v>
      </c>
      <c r="U1256" s="8">
        <v>552856</v>
      </c>
      <c r="V1256" s="8">
        <v>541931</v>
      </c>
      <c r="W1256" s="8">
        <v>10888</v>
      </c>
      <c r="X1256" s="8">
        <v>1265660</v>
      </c>
      <c r="Y1256">
        <v>180384</v>
      </c>
      <c r="Z1256">
        <v>375674</v>
      </c>
      <c r="AA1256" s="11">
        <v>1546</v>
      </c>
      <c r="AB1256" s="54">
        <f>Table1[[#This Row],[ Received by dropbox]]/Table1[[#This Row],[Ballots Returned]]</f>
        <v>0.32349839671164482</v>
      </c>
      <c r="AC1256" s="54">
        <f>Table1[[#This Row],[Received by mail]]/Table1[[#This Row],[Ballots Returned]]</f>
        <v>0.67372902633410092</v>
      </c>
      <c r="AD1256" s="54">
        <f>Table1[[#This Row],[ Received by Email or Fax]]/Table1[[#This Row],[Ballots Returned]]</f>
        <v>2.7725769542542738E-3</v>
      </c>
    </row>
    <row r="1257" spans="1:30">
      <c r="A1257" s="8" t="s">
        <v>133</v>
      </c>
      <c r="B1257" s="19">
        <v>43319</v>
      </c>
      <c r="C1257" s="8" t="s">
        <v>220</v>
      </c>
      <c r="D1257" s="10">
        <v>2018</v>
      </c>
      <c r="E1257" s="8">
        <v>167088</v>
      </c>
      <c r="F1257" s="8">
        <v>17848</v>
      </c>
      <c r="G1257" s="8">
        <v>151258</v>
      </c>
      <c r="H1257" s="8">
        <v>167584</v>
      </c>
      <c r="I1257" s="8">
        <v>67092</v>
      </c>
      <c r="J1257" s="8">
        <v>65967</v>
      </c>
      <c r="K1257" s="8">
        <v>5</v>
      </c>
      <c r="L1257" s="8">
        <v>5</v>
      </c>
      <c r="M1257" s="8">
        <v>1120</v>
      </c>
      <c r="N1257" s="8">
        <v>109</v>
      </c>
      <c r="O1257" s="8">
        <v>352</v>
      </c>
      <c r="P1257" s="8">
        <v>555</v>
      </c>
      <c r="Q1257" s="45">
        <f t="shared" si="41"/>
        <v>8.2722232158826681E-3</v>
      </c>
      <c r="R1257" s="45">
        <f>Table1[[#This Row],[Ballots Rejected - Late Postmark]]/Table1[[#This Row],[Ballots Rejected]]</f>
        <v>0.4955357142857143</v>
      </c>
      <c r="S1257" s="8">
        <v>6</v>
      </c>
      <c r="T1257" s="8">
        <v>98</v>
      </c>
      <c r="U1257" s="8">
        <v>65473</v>
      </c>
      <c r="V1257" s="8">
        <v>64387</v>
      </c>
      <c r="W1257" s="8">
        <v>1081</v>
      </c>
      <c r="X1257" s="8">
        <v>157927</v>
      </c>
      <c r="Y1257">
        <v>29979</v>
      </c>
      <c r="Z1257">
        <v>36918</v>
      </c>
      <c r="AA1257" s="11">
        <v>177</v>
      </c>
      <c r="AB1257" s="54">
        <f>Table1[[#This Row],[ Received by dropbox]]/Table1[[#This Row],[Ballots Returned]]</f>
        <v>0.44683419781792166</v>
      </c>
      <c r="AC1257" s="54">
        <f>Table1[[#This Row],[Received by mail]]/Table1[[#This Row],[Ballots Returned]]</f>
        <v>0.5502593453764979</v>
      </c>
      <c r="AD1257" s="54">
        <f>Table1[[#This Row],[ Received by Email or Fax]]/Table1[[#This Row],[Ballots Returned]]</f>
        <v>2.6381684850652833E-3</v>
      </c>
    </row>
    <row r="1258" spans="1:30">
      <c r="A1258" s="8" t="s">
        <v>135</v>
      </c>
      <c r="B1258" s="19">
        <v>43319</v>
      </c>
      <c r="C1258" s="8" t="s">
        <v>220</v>
      </c>
      <c r="D1258" s="10">
        <v>2018</v>
      </c>
      <c r="E1258" s="8">
        <v>24732</v>
      </c>
      <c r="F1258" s="8">
        <v>2873</v>
      </c>
      <c r="G1258" s="8">
        <v>23877</v>
      </c>
      <c r="H1258" s="8">
        <v>24899</v>
      </c>
      <c r="I1258" s="8">
        <v>11216</v>
      </c>
      <c r="J1258" s="8">
        <v>10983</v>
      </c>
      <c r="K1258" s="8">
        <v>2</v>
      </c>
      <c r="L1258" s="8">
        <v>1</v>
      </c>
      <c r="M1258" s="8">
        <v>231</v>
      </c>
      <c r="N1258" s="8">
        <v>60</v>
      </c>
      <c r="O1258" s="8">
        <v>119</v>
      </c>
      <c r="P1258" s="8">
        <v>43</v>
      </c>
      <c r="Q1258" s="45">
        <f t="shared" si="41"/>
        <v>3.8338088445078458E-3</v>
      </c>
      <c r="R1258" s="45">
        <f>Table1[[#This Row],[Ballots Rejected - Late Postmark]]/Table1[[#This Row],[Ballots Rejected]]</f>
        <v>0.18614718614718614</v>
      </c>
      <c r="S1258" s="8">
        <v>1</v>
      </c>
      <c r="T1258" s="8">
        <v>8</v>
      </c>
      <c r="U1258" s="8">
        <v>11179</v>
      </c>
      <c r="V1258" s="8">
        <v>10948</v>
      </c>
      <c r="W1258" s="8">
        <v>230</v>
      </c>
      <c r="X1258" s="8">
        <v>24673</v>
      </c>
      <c r="Y1258">
        <v>6305</v>
      </c>
      <c r="Z1258">
        <v>4892</v>
      </c>
      <c r="AA1258" s="11">
        <v>19</v>
      </c>
      <c r="AB1258" s="54">
        <f>Table1[[#This Row],[ Received by dropbox]]/Table1[[#This Row],[Ballots Returned]]</f>
        <v>0.56214336661911557</v>
      </c>
      <c r="AC1258" s="54">
        <f>Table1[[#This Row],[Received by mail]]/Table1[[#This Row],[Ballots Returned]]</f>
        <v>0.43616262482168333</v>
      </c>
      <c r="AD1258" s="54">
        <f>Table1[[#This Row],[ Received by Email or Fax]]/Table1[[#This Row],[Ballots Returned]]</f>
        <v>1.6940085592011412E-3</v>
      </c>
    </row>
    <row r="1259" spans="1:30">
      <c r="A1259" s="8" t="s">
        <v>137</v>
      </c>
      <c r="B1259" s="19">
        <v>43319</v>
      </c>
      <c r="C1259" s="8" t="s">
        <v>220</v>
      </c>
      <c r="D1259" s="10">
        <v>2018</v>
      </c>
      <c r="E1259" s="8">
        <v>14136</v>
      </c>
      <c r="F1259" s="8">
        <v>1259</v>
      </c>
      <c r="G1259" s="8">
        <v>14895</v>
      </c>
      <c r="H1259" s="8">
        <v>14249</v>
      </c>
      <c r="I1259" s="8">
        <v>6648</v>
      </c>
      <c r="J1259" s="8">
        <v>6582</v>
      </c>
      <c r="K1259" s="8">
        <v>8</v>
      </c>
      <c r="L1259" s="8">
        <v>0</v>
      </c>
      <c r="M1259" s="8">
        <v>58</v>
      </c>
      <c r="N1259" s="8">
        <v>19</v>
      </c>
      <c r="O1259" s="8">
        <v>5</v>
      </c>
      <c r="P1259" s="8">
        <v>30</v>
      </c>
      <c r="Q1259" s="45">
        <f t="shared" ref="Q1259:Q1290" si="42">P1259/I1259</f>
        <v>4.5126353790613718E-3</v>
      </c>
      <c r="R1259" s="45">
        <f>Table1[[#This Row],[Ballots Rejected - Late Postmark]]/Table1[[#This Row],[Ballots Rejected]]</f>
        <v>0.51724137931034486</v>
      </c>
      <c r="S1259" s="8">
        <v>0</v>
      </c>
      <c r="T1259" s="8">
        <v>4</v>
      </c>
      <c r="U1259" s="8">
        <v>6629</v>
      </c>
      <c r="V1259" s="8">
        <v>6563</v>
      </c>
      <c r="W1259" s="8">
        <v>58</v>
      </c>
      <c r="X1259" s="8">
        <v>14097</v>
      </c>
      <c r="Y1259">
        <v>4455</v>
      </c>
      <c r="Z1259">
        <v>2191</v>
      </c>
      <c r="AA1259" s="11">
        <v>2</v>
      </c>
      <c r="AB1259" s="54">
        <f>Table1[[#This Row],[ Received by dropbox]]/Table1[[#This Row],[Ballots Returned]]</f>
        <v>0.67012635379061369</v>
      </c>
      <c r="AC1259" s="54">
        <f>Table1[[#This Row],[Received by mail]]/Table1[[#This Row],[Ballots Returned]]</f>
        <v>0.32957280385078219</v>
      </c>
      <c r="AD1259" s="54">
        <f>Table1[[#This Row],[ Received by Email or Fax]]/Table1[[#This Row],[Ballots Returned]]</f>
        <v>3.0084235860409147E-4</v>
      </c>
    </row>
    <row r="1260" spans="1:30">
      <c r="A1260" s="8" t="s">
        <v>139</v>
      </c>
      <c r="B1260" s="19">
        <v>43319</v>
      </c>
      <c r="C1260" s="8" t="s">
        <v>220</v>
      </c>
      <c r="D1260" s="10">
        <v>2018</v>
      </c>
      <c r="E1260" s="8">
        <v>46902</v>
      </c>
      <c r="F1260" s="8">
        <v>4337</v>
      </c>
      <c r="G1260" s="8">
        <v>44583</v>
      </c>
      <c r="H1260" s="8">
        <v>47075</v>
      </c>
      <c r="I1260" s="8">
        <v>19409</v>
      </c>
      <c r="J1260" s="8">
        <v>19113</v>
      </c>
      <c r="K1260" s="8">
        <v>0</v>
      </c>
      <c r="L1260" s="8">
        <v>0</v>
      </c>
      <c r="M1260" s="8">
        <v>296</v>
      </c>
      <c r="N1260" s="8">
        <v>60</v>
      </c>
      <c r="O1260" s="8">
        <v>45</v>
      </c>
      <c r="P1260" s="8">
        <v>190</v>
      </c>
      <c r="Q1260" s="45">
        <f t="shared" si="42"/>
        <v>9.7892730176722138E-3</v>
      </c>
      <c r="R1260" s="45">
        <f>Table1[[#This Row],[Ballots Rejected - Late Postmark]]/Table1[[#This Row],[Ballots Rejected]]</f>
        <v>0.64189189189189189</v>
      </c>
      <c r="S1260" s="8">
        <v>0</v>
      </c>
      <c r="T1260" s="8">
        <v>1</v>
      </c>
      <c r="U1260" s="8">
        <v>19346</v>
      </c>
      <c r="V1260" s="8">
        <v>19050</v>
      </c>
      <c r="W1260" s="8">
        <v>296</v>
      </c>
      <c r="X1260" s="8">
        <v>46749</v>
      </c>
      <c r="Y1260">
        <v>7476</v>
      </c>
      <c r="Z1260">
        <v>11927</v>
      </c>
      <c r="AA1260" s="11">
        <v>6</v>
      </c>
      <c r="AB1260" s="54">
        <f>Table1[[#This Row],[ Received by dropbox]]/Table1[[#This Row],[Ballots Returned]]</f>
        <v>0.38518213200061829</v>
      </c>
      <c r="AC1260" s="54">
        <f>Table1[[#This Row],[Received by mail]]/Table1[[#This Row],[Ballots Returned]]</f>
        <v>0.6145087330619815</v>
      </c>
      <c r="AD1260" s="54">
        <f>Table1[[#This Row],[ Received by Email or Fax]]/Table1[[#This Row],[Ballots Returned]]</f>
        <v>3.0913493740017519E-4</v>
      </c>
    </row>
    <row r="1261" spans="1:30">
      <c r="A1261" s="8" t="s">
        <v>141</v>
      </c>
      <c r="B1261" s="19">
        <v>43319</v>
      </c>
      <c r="C1261" s="8" t="s">
        <v>220</v>
      </c>
      <c r="D1261" s="10">
        <v>2018</v>
      </c>
      <c r="E1261" s="8">
        <v>7076</v>
      </c>
      <c r="F1261" s="8">
        <v>425</v>
      </c>
      <c r="G1261" s="8">
        <v>8669</v>
      </c>
      <c r="H1261" s="8">
        <v>7080</v>
      </c>
      <c r="I1261" s="8">
        <v>3867</v>
      </c>
      <c r="J1261" s="8">
        <v>3838</v>
      </c>
      <c r="K1261" s="8">
        <v>0</v>
      </c>
      <c r="L1261" s="8">
        <v>0</v>
      </c>
      <c r="M1261" s="8">
        <v>29</v>
      </c>
      <c r="N1261" s="8">
        <v>4</v>
      </c>
      <c r="O1261" s="8">
        <v>8</v>
      </c>
      <c r="P1261" s="8">
        <v>13</v>
      </c>
      <c r="Q1261" s="45">
        <f t="shared" si="42"/>
        <v>3.3617791569692267E-3</v>
      </c>
      <c r="R1261" s="45">
        <f>Table1[[#This Row],[Ballots Rejected - Late Postmark]]/Table1[[#This Row],[Ballots Rejected]]</f>
        <v>0.44827586206896552</v>
      </c>
      <c r="S1261" s="8">
        <v>0</v>
      </c>
      <c r="T1261" s="8">
        <v>4</v>
      </c>
      <c r="U1261" s="8">
        <v>3846</v>
      </c>
      <c r="V1261" s="8">
        <v>3818</v>
      </c>
      <c r="W1261" s="8">
        <v>28</v>
      </c>
      <c r="X1261" s="8">
        <v>7003</v>
      </c>
      <c r="Y1261">
        <v>763</v>
      </c>
      <c r="Z1261">
        <v>3100</v>
      </c>
      <c r="AA1261" s="11">
        <v>4</v>
      </c>
      <c r="AB1261" s="54">
        <f>Table1[[#This Row],[ Received by dropbox]]/Table1[[#This Row],[Ballots Returned]]</f>
        <v>0.19731057667442461</v>
      </c>
      <c r="AC1261" s="54">
        <f>Table1[[#This Row],[Received by mail]]/Table1[[#This Row],[Ballots Returned]]</f>
        <v>0.80165502973881564</v>
      </c>
      <c r="AD1261" s="54">
        <f>Table1[[#This Row],[ Received by Email or Fax]]/Table1[[#This Row],[Ballots Returned]]</f>
        <v>1.0343935867597621E-3</v>
      </c>
    </row>
    <row r="1262" spans="1:30">
      <c r="A1262" s="8" t="s">
        <v>143</v>
      </c>
      <c r="B1262" s="19">
        <v>43319</v>
      </c>
      <c r="C1262" s="8" t="s">
        <v>220</v>
      </c>
      <c r="D1262" s="10">
        <v>2018</v>
      </c>
      <c r="E1262" s="8">
        <v>38661</v>
      </c>
      <c r="F1262" s="8">
        <v>3352</v>
      </c>
      <c r="G1262" s="8">
        <v>37327</v>
      </c>
      <c r="H1262" s="8">
        <v>39927</v>
      </c>
      <c r="I1262" s="8">
        <v>17416</v>
      </c>
      <c r="J1262" s="8">
        <v>17239</v>
      </c>
      <c r="K1262" s="8">
        <v>0</v>
      </c>
      <c r="L1262" s="8">
        <v>0</v>
      </c>
      <c r="M1262" s="8">
        <v>177</v>
      </c>
      <c r="N1262" s="8">
        <v>31</v>
      </c>
      <c r="O1262" s="8">
        <v>22</v>
      </c>
      <c r="P1262" s="8">
        <v>96</v>
      </c>
      <c r="Q1262" s="45">
        <f t="shared" si="42"/>
        <v>5.5121727147450618E-3</v>
      </c>
      <c r="R1262" s="45">
        <f>Table1[[#This Row],[Ballots Rejected - Late Postmark]]/Table1[[#This Row],[Ballots Rejected]]</f>
        <v>0.5423728813559322</v>
      </c>
      <c r="S1262" s="8">
        <v>1</v>
      </c>
      <c r="T1262" s="8">
        <v>27</v>
      </c>
      <c r="U1262" s="8">
        <v>17317</v>
      </c>
      <c r="V1262" s="8">
        <v>17143</v>
      </c>
      <c r="W1262" s="8">
        <v>174</v>
      </c>
      <c r="X1262" s="8">
        <v>39379</v>
      </c>
      <c r="Y1262">
        <v>7683</v>
      </c>
      <c r="Z1262">
        <v>9714</v>
      </c>
      <c r="AA1262" s="11">
        <v>19</v>
      </c>
      <c r="AB1262" s="54">
        <f>Table1[[#This Row],[ Received by dropbox]]/Table1[[#This Row],[Ballots Returned]]</f>
        <v>0.44114607257694072</v>
      </c>
      <c r="AC1262" s="54">
        <f>Table1[[#This Row],[Received by mail]]/Table1[[#This Row],[Ballots Returned]]</f>
        <v>0.55776297657326601</v>
      </c>
      <c r="AD1262" s="54">
        <f>Table1[[#This Row],[ Received by Email or Fax]]/Table1[[#This Row],[Ballots Returned]]</f>
        <v>1.0909508497932935E-3</v>
      </c>
    </row>
    <row r="1263" spans="1:30">
      <c r="A1263" s="8" t="s">
        <v>145</v>
      </c>
      <c r="B1263" s="19">
        <v>43319</v>
      </c>
      <c r="C1263" s="8" t="s">
        <v>220</v>
      </c>
      <c r="D1263" s="10">
        <v>2018</v>
      </c>
      <c r="E1263" s="8">
        <v>22537</v>
      </c>
      <c r="F1263" s="8">
        <v>2137</v>
      </c>
      <c r="G1263" s="8">
        <v>22418</v>
      </c>
      <c r="H1263" s="8">
        <v>22815</v>
      </c>
      <c r="I1263" s="8">
        <v>11691</v>
      </c>
      <c r="J1263" s="8">
        <v>11476</v>
      </c>
      <c r="K1263" s="8">
        <v>0</v>
      </c>
      <c r="L1263" s="8">
        <v>0</v>
      </c>
      <c r="M1263" s="8">
        <v>215</v>
      </c>
      <c r="N1263" s="8">
        <v>22</v>
      </c>
      <c r="O1263" s="8">
        <v>87</v>
      </c>
      <c r="P1263" s="8">
        <v>100</v>
      </c>
      <c r="Q1263" s="45">
        <f t="shared" si="42"/>
        <v>8.5535882302625946E-3</v>
      </c>
      <c r="R1263" s="45">
        <f>Table1[[#This Row],[Ballots Rejected - Late Postmark]]/Table1[[#This Row],[Ballots Rejected]]</f>
        <v>0.46511627906976744</v>
      </c>
      <c r="S1263" s="8">
        <v>0</v>
      </c>
      <c r="T1263" s="8">
        <v>5</v>
      </c>
      <c r="U1263" s="8">
        <v>11658</v>
      </c>
      <c r="V1263" s="8">
        <v>11444</v>
      </c>
      <c r="W1263" s="8">
        <v>214</v>
      </c>
      <c r="X1263" s="8">
        <v>22580</v>
      </c>
      <c r="Y1263">
        <v>3541</v>
      </c>
      <c r="Z1263">
        <v>8133</v>
      </c>
      <c r="AA1263" s="11">
        <v>17</v>
      </c>
      <c r="AB1263" s="54">
        <f>Table1[[#This Row],[ Received by dropbox]]/Table1[[#This Row],[Ballots Returned]]</f>
        <v>0.30288255923359847</v>
      </c>
      <c r="AC1263" s="54">
        <f>Table1[[#This Row],[Received by mail]]/Table1[[#This Row],[Ballots Returned]]</f>
        <v>0.69566333076725684</v>
      </c>
      <c r="AD1263" s="54">
        <f>Table1[[#This Row],[ Received by Email or Fax]]/Table1[[#This Row],[Ballots Returned]]</f>
        <v>1.4541099991446412E-3</v>
      </c>
    </row>
    <row r="1264" spans="1:30">
      <c r="A1264" s="8" t="s">
        <v>147</v>
      </c>
      <c r="B1264" s="19">
        <v>43319</v>
      </c>
      <c r="C1264" s="8" t="s">
        <v>220</v>
      </c>
      <c r="D1264" s="10">
        <v>2018</v>
      </c>
      <c r="E1264" s="8">
        <v>14504</v>
      </c>
      <c r="F1264" s="8">
        <v>1792</v>
      </c>
      <c r="G1264" s="8">
        <v>14730</v>
      </c>
      <c r="H1264" s="8">
        <v>14670</v>
      </c>
      <c r="I1264" s="8">
        <v>8265</v>
      </c>
      <c r="J1264" s="8">
        <v>8153</v>
      </c>
      <c r="K1264" s="8">
        <v>3</v>
      </c>
      <c r="L1264" s="8">
        <v>0</v>
      </c>
      <c r="M1264" s="8">
        <v>109</v>
      </c>
      <c r="N1264" s="8">
        <v>37</v>
      </c>
      <c r="O1264" s="8">
        <v>29</v>
      </c>
      <c r="P1264" s="8">
        <v>43</v>
      </c>
      <c r="Q1264" s="45">
        <f t="shared" si="42"/>
        <v>5.2026618269812464E-3</v>
      </c>
      <c r="R1264" s="45">
        <f>Table1[[#This Row],[Ballots Rejected - Late Postmark]]/Table1[[#This Row],[Ballots Rejected]]</f>
        <v>0.39449541284403672</v>
      </c>
      <c r="S1264" s="8">
        <v>0</v>
      </c>
      <c r="T1264" s="8">
        <v>0</v>
      </c>
      <c r="U1264" s="8">
        <v>8237</v>
      </c>
      <c r="V1264" s="8">
        <v>8125</v>
      </c>
      <c r="W1264" s="8">
        <v>109</v>
      </c>
      <c r="X1264" s="8">
        <v>14536</v>
      </c>
      <c r="Y1264">
        <v>2743</v>
      </c>
      <c r="Z1264">
        <v>5518</v>
      </c>
      <c r="AA1264" s="11">
        <v>4</v>
      </c>
      <c r="AB1264" s="54">
        <f>Table1[[#This Row],[ Received by dropbox]]/Table1[[#This Row],[Ballots Returned]]</f>
        <v>0.33188142770719903</v>
      </c>
      <c r="AC1264" s="54">
        <f>Table1[[#This Row],[Received by mail]]/Table1[[#This Row],[Ballots Returned]]</f>
        <v>0.66763460375075623</v>
      </c>
      <c r="AD1264" s="54">
        <f>Table1[[#This Row],[ Received by Email or Fax]]/Table1[[#This Row],[Ballots Returned]]</f>
        <v>4.8396854204476707E-4</v>
      </c>
    </row>
    <row r="1265" spans="1:30">
      <c r="A1265" s="8" t="s">
        <v>149</v>
      </c>
      <c r="B1265" s="19">
        <v>43319</v>
      </c>
      <c r="C1265" s="8" t="s">
        <v>220</v>
      </c>
      <c r="D1265" s="10">
        <v>2018</v>
      </c>
      <c r="E1265" s="8">
        <v>9063</v>
      </c>
      <c r="F1265" s="8">
        <v>1534</v>
      </c>
      <c r="G1265" s="8">
        <v>9547</v>
      </c>
      <c r="H1265" s="8">
        <v>9126</v>
      </c>
      <c r="I1265" s="8">
        <v>5001</v>
      </c>
      <c r="J1265" s="8">
        <v>4944</v>
      </c>
      <c r="K1265" s="8">
        <v>0</v>
      </c>
      <c r="L1265" s="8">
        <v>0</v>
      </c>
      <c r="M1265" s="8">
        <v>57</v>
      </c>
      <c r="N1265" s="8">
        <v>5</v>
      </c>
      <c r="O1265" s="8">
        <v>18</v>
      </c>
      <c r="P1265" s="8">
        <v>34</v>
      </c>
      <c r="Q1265" s="45">
        <f t="shared" si="42"/>
        <v>6.7986402719456109E-3</v>
      </c>
      <c r="R1265" s="45">
        <f>Table1[[#This Row],[Ballots Rejected - Late Postmark]]/Table1[[#This Row],[Ballots Rejected]]</f>
        <v>0.59649122807017541</v>
      </c>
      <c r="S1265" s="8">
        <v>0</v>
      </c>
      <c r="T1265" s="8">
        <v>0</v>
      </c>
      <c r="U1265" s="8">
        <v>4973</v>
      </c>
      <c r="V1265" s="8">
        <v>4917</v>
      </c>
      <c r="W1265" s="8">
        <v>57</v>
      </c>
      <c r="X1265" s="8">
        <v>9044</v>
      </c>
      <c r="Y1265">
        <v>1527</v>
      </c>
      <c r="Z1265">
        <v>3473</v>
      </c>
      <c r="AA1265" s="11">
        <v>1</v>
      </c>
      <c r="AB1265" s="54">
        <f>Table1[[#This Row],[ Received by dropbox]]/Table1[[#This Row],[Ballots Returned]]</f>
        <v>0.30533893221355729</v>
      </c>
      <c r="AC1265" s="54">
        <f>Table1[[#This Row],[Received by mail]]/Table1[[#This Row],[Ballots Returned]]</f>
        <v>0.69446110777844428</v>
      </c>
      <c r="AD1265" s="54">
        <f>Table1[[#This Row],[ Received by Email or Fax]]/Table1[[#This Row],[Ballots Returned]]</f>
        <v>1.9996000799840031E-4</v>
      </c>
    </row>
    <row r="1266" spans="1:30">
      <c r="A1266" s="8" t="s">
        <v>151</v>
      </c>
      <c r="B1266" s="19">
        <v>43319</v>
      </c>
      <c r="C1266" s="8" t="s">
        <v>220</v>
      </c>
      <c r="D1266" s="10">
        <v>2018</v>
      </c>
      <c r="E1266" s="8">
        <v>492036</v>
      </c>
      <c r="F1266" s="8">
        <v>57580</v>
      </c>
      <c r="G1266" s="8">
        <v>436474</v>
      </c>
      <c r="H1266" s="8">
        <v>498772</v>
      </c>
      <c r="I1266" s="8">
        <v>172409</v>
      </c>
      <c r="J1266" s="8">
        <v>169178</v>
      </c>
      <c r="K1266" s="8">
        <v>28</v>
      </c>
      <c r="L1266" s="8">
        <v>8</v>
      </c>
      <c r="M1266" s="8">
        <v>3203</v>
      </c>
      <c r="N1266" s="8">
        <v>432</v>
      </c>
      <c r="O1266" s="8">
        <v>872</v>
      </c>
      <c r="P1266" s="8">
        <v>1866</v>
      </c>
      <c r="Q1266" s="45">
        <f t="shared" si="42"/>
        <v>1.0823100882204525E-2</v>
      </c>
      <c r="R1266" s="45">
        <f>Table1[[#This Row],[Ballots Rejected - Late Postmark]]/Table1[[#This Row],[Ballots Rejected]]</f>
        <v>0.58257883234467689</v>
      </c>
      <c r="S1266" s="8">
        <v>2</v>
      </c>
      <c r="T1266" s="8">
        <v>29</v>
      </c>
      <c r="U1266" s="8">
        <v>169765</v>
      </c>
      <c r="V1266" s="8">
        <v>166598</v>
      </c>
      <c r="W1266" s="8">
        <v>3159</v>
      </c>
      <c r="X1266" s="8">
        <v>480710</v>
      </c>
      <c r="Y1266">
        <v>70762</v>
      </c>
      <c r="Z1266">
        <v>101490</v>
      </c>
      <c r="AA1266" s="11">
        <v>157</v>
      </c>
      <c r="AB1266" s="54">
        <f>Table1[[#This Row],[ Received by dropbox]]/Table1[[#This Row],[Ballots Returned]]</f>
        <v>0.41043100998207749</v>
      </c>
      <c r="AC1266" s="54">
        <f>Table1[[#This Row],[Received by mail]]/Table1[[#This Row],[Ballots Returned]]</f>
        <v>0.58865836470253874</v>
      </c>
      <c r="AD1266" s="54">
        <f>Table1[[#This Row],[ Received by Email or Fax]]/Table1[[#This Row],[Ballots Returned]]</f>
        <v>9.1062531538376769E-4</v>
      </c>
    </row>
    <row r="1267" spans="1:30">
      <c r="A1267" s="8" t="s">
        <v>153</v>
      </c>
      <c r="B1267" s="19">
        <v>43319</v>
      </c>
      <c r="C1267" s="8" t="s">
        <v>220</v>
      </c>
      <c r="D1267" s="10">
        <v>2018</v>
      </c>
      <c r="E1267" s="8">
        <v>13074</v>
      </c>
      <c r="F1267" s="8">
        <v>728</v>
      </c>
      <c r="G1267" s="8">
        <v>14364</v>
      </c>
      <c r="H1267" s="8">
        <v>13132</v>
      </c>
      <c r="I1267" s="8">
        <v>7267</v>
      </c>
      <c r="J1267" s="8">
        <v>7116</v>
      </c>
      <c r="K1267" s="8">
        <v>33</v>
      </c>
      <c r="L1267" s="8">
        <v>0</v>
      </c>
      <c r="M1267" s="8">
        <v>118</v>
      </c>
      <c r="N1267" s="8">
        <v>10</v>
      </c>
      <c r="O1267" s="8">
        <v>10</v>
      </c>
      <c r="P1267" s="8">
        <v>98</v>
      </c>
      <c r="Q1267" s="45">
        <f t="shared" si="42"/>
        <v>1.3485619925691483E-2</v>
      </c>
      <c r="R1267" s="45">
        <f>Table1[[#This Row],[Ballots Rejected - Late Postmark]]/Table1[[#This Row],[Ballots Rejected]]</f>
        <v>0.83050847457627119</v>
      </c>
      <c r="S1267" s="8">
        <v>0</v>
      </c>
      <c r="T1267" s="8">
        <v>0</v>
      </c>
      <c r="U1267" s="8">
        <v>7223</v>
      </c>
      <c r="V1267" s="8">
        <v>7072</v>
      </c>
      <c r="W1267" s="8">
        <v>118</v>
      </c>
      <c r="X1267" s="8">
        <v>12910</v>
      </c>
      <c r="Y1267">
        <v>3852</v>
      </c>
      <c r="Z1267">
        <v>3374</v>
      </c>
      <c r="AA1267" s="11">
        <v>41</v>
      </c>
      <c r="AB1267" s="54">
        <f>Table1[[#This Row],[ Received by dropbox]]/Table1[[#This Row],[Ballots Returned]]</f>
        <v>0.53006742809962848</v>
      </c>
      <c r="AC1267" s="54">
        <f>Table1[[#This Row],[Received by mail]]/Table1[[#This Row],[Ballots Returned]]</f>
        <v>0.46429062887023531</v>
      </c>
      <c r="AD1267" s="54">
        <f>Table1[[#This Row],[ Received by Email or Fax]]/Table1[[#This Row],[Ballots Returned]]</f>
        <v>5.641943030136232E-3</v>
      </c>
    </row>
    <row r="1268" spans="1:30">
      <c r="A1268" s="8" t="s">
        <v>155</v>
      </c>
      <c r="B1268" s="19">
        <v>43319</v>
      </c>
      <c r="C1268" s="8" t="s">
        <v>220</v>
      </c>
      <c r="D1268" s="10">
        <v>2018</v>
      </c>
      <c r="E1268" s="8">
        <v>74936</v>
      </c>
      <c r="F1268" s="8">
        <v>5871</v>
      </c>
      <c r="G1268" s="8">
        <v>71083</v>
      </c>
      <c r="H1268" s="8">
        <v>75515</v>
      </c>
      <c r="I1268" s="8">
        <v>32176</v>
      </c>
      <c r="J1268" s="8">
        <v>31697</v>
      </c>
      <c r="K1268" s="8">
        <v>3</v>
      </c>
      <c r="L1268" s="8">
        <v>3</v>
      </c>
      <c r="M1268" s="8">
        <v>476</v>
      </c>
      <c r="N1268" s="8">
        <v>150</v>
      </c>
      <c r="O1268" s="8">
        <v>120</v>
      </c>
      <c r="P1268" s="8">
        <v>204</v>
      </c>
      <c r="Q1268" s="45">
        <f t="shared" si="42"/>
        <v>6.3401292889109897E-3</v>
      </c>
      <c r="R1268" s="45">
        <f>Table1[[#This Row],[Ballots Rejected - Late Postmark]]/Table1[[#This Row],[Ballots Rejected]]</f>
        <v>0.42857142857142855</v>
      </c>
      <c r="S1268" s="8">
        <v>2</v>
      </c>
      <c r="T1268" s="8">
        <v>0</v>
      </c>
      <c r="U1268" s="8">
        <v>32058</v>
      </c>
      <c r="V1268" s="8">
        <v>31579</v>
      </c>
      <c r="W1268" s="8">
        <v>476</v>
      </c>
      <c r="X1268" s="8">
        <v>74646</v>
      </c>
      <c r="Y1268">
        <v>18547</v>
      </c>
      <c r="Z1268">
        <v>13601</v>
      </c>
      <c r="AA1268" s="11">
        <v>28</v>
      </c>
      <c r="AB1268" s="54">
        <f>Table1[[#This Row],[ Received by dropbox]]/Table1[[#This Row],[Ballots Returned]]</f>
        <v>0.57642342118349077</v>
      </c>
      <c r="AC1268" s="54">
        <f>Table1[[#This Row],[Received by mail]]/Table1[[#This Row],[Ballots Returned]]</f>
        <v>0.42270636499254105</v>
      </c>
      <c r="AD1268" s="54">
        <f>Table1[[#This Row],[ Received by Email or Fax]]/Table1[[#This Row],[Ballots Returned]]</f>
        <v>8.7021382396817505E-4</v>
      </c>
    </row>
    <row r="1269" spans="1:30">
      <c r="A1269" s="8" t="s">
        <v>157</v>
      </c>
      <c r="B1269" s="19">
        <v>43319</v>
      </c>
      <c r="C1269" s="8" t="s">
        <v>220</v>
      </c>
      <c r="D1269" s="10">
        <v>2018</v>
      </c>
      <c r="E1269" s="8">
        <v>7613</v>
      </c>
      <c r="F1269" s="8">
        <v>1033</v>
      </c>
      <c r="G1269" s="8">
        <v>8598</v>
      </c>
      <c r="H1269" s="8">
        <v>7629</v>
      </c>
      <c r="I1269" s="8">
        <v>3103</v>
      </c>
      <c r="J1269" s="8">
        <v>3060</v>
      </c>
      <c r="K1269" s="8">
        <v>7</v>
      </c>
      <c r="L1269" s="8">
        <v>0</v>
      </c>
      <c r="M1269" s="8">
        <v>36</v>
      </c>
      <c r="N1269" s="8">
        <v>7</v>
      </c>
      <c r="O1269" s="8">
        <v>7</v>
      </c>
      <c r="P1269" s="8">
        <v>21</v>
      </c>
      <c r="Q1269" s="45">
        <f t="shared" si="42"/>
        <v>6.7676442152755402E-3</v>
      </c>
      <c r="R1269" s="45">
        <f>Table1[[#This Row],[Ballots Rejected - Late Postmark]]/Table1[[#This Row],[Ballots Rejected]]</f>
        <v>0.58333333333333337</v>
      </c>
      <c r="S1269" s="8">
        <v>0</v>
      </c>
      <c r="T1269" s="8">
        <v>1</v>
      </c>
      <c r="U1269" s="8">
        <v>3084</v>
      </c>
      <c r="V1269" s="8">
        <v>3041</v>
      </c>
      <c r="W1269" s="8">
        <v>36</v>
      </c>
      <c r="X1269" s="8">
        <v>7527</v>
      </c>
      <c r="Y1269">
        <v>1827</v>
      </c>
      <c r="Z1269">
        <v>1271</v>
      </c>
      <c r="AA1269" s="11">
        <v>5</v>
      </c>
      <c r="AB1269" s="54">
        <f>Table1[[#This Row],[ Received by dropbox]]/Table1[[#This Row],[Ballots Returned]]</f>
        <v>0.58878504672897192</v>
      </c>
      <c r="AC1269" s="54">
        <f>Table1[[#This Row],[Received by mail]]/Table1[[#This Row],[Ballots Returned]]</f>
        <v>0.40960360941024815</v>
      </c>
      <c r="AD1269" s="54">
        <f>Table1[[#This Row],[ Received by Email or Fax]]/Table1[[#This Row],[Ballots Returned]]</f>
        <v>1.6113438607798904E-3</v>
      </c>
    </row>
    <row r="1270" spans="1:30">
      <c r="A1270" s="8" t="s">
        <v>159</v>
      </c>
      <c r="B1270" s="19">
        <v>43319</v>
      </c>
      <c r="C1270" s="8" t="s">
        <v>220</v>
      </c>
      <c r="D1270" s="10">
        <v>2018</v>
      </c>
      <c r="E1270" s="8">
        <v>454267</v>
      </c>
      <c r="F1270" s="8">
        <v>48050</v>
      </c>
      <c r="G1270" s="8">
        <v>408235</v>
      </c>
      <c r="H1270" s="8">
        <v>458006</v>
      </c>
      <c r="I1270" s="8">
        <v>170904</v>
      </c>
      <c r="J1270" s="8">
        <v>168226</v>
      </c>
      <c r="K1270" s="8">
        <v>4</v>
      </c>
      <c r="L1270" s="8">
        <v>2</v>
      </c>
      <c r="M1270" s="8">
        <v>2675</v>
      </c>
      <c r="N1270" s="8">
        <v>246</v>
      </c>
      <c r="O1270" s="8">
        <v>178</v>
      </c>
      <c r="P1270" s="8">
        <v>2155</v>
      </c>
      <c r="Q1270" s="45">
        <f t="shared" si="42"/>
        <v>1.2609418152881149E-2</v>
      </c>
      <c r="R1270" s="45">
        <f>Table1[[#This Row],[Ballots Rejected - Late Postmark]]/Table1[[#This Row],[Ballots Rejected]]</f>
        <v>0.80560747663551402</v>
      </c>
      <c r="S1270" s="8">
        <v>13</v>
      </c>
      <c r="T1270" s="8">
        <v>83</v>
      </c>
      <c r="U1270" s="8">
        <v>170048</v>
      </c>
      <c r="V1270" s="8">
        <v>167381</v>
      </c>
      <c r="W1270" s="8">
        <v>2666</v>
      </c>
      <c r="X1270" s="8">
        <v>452167</v>
      </c>
      <c r="Y1270">
        <v>78006</v>
      </c>
      <c r="Z1270">
        <v>92377</v>
      </c>
      <c r="AA1270" s="11">
        <v>521</v>
      </c>
      <c r="AB1270" s="54">
        <f>Table1[[#This Row],[ Received by dropbox]]/Table1[[#This Row],[Ballots Returned]]</f>
        <v>0.45643168094368769</v>
      </c>
      <c r="AC1270" s="54">
        <f>Table1[[#This Row],[Received by mail]]/Table1[[#This Row],[Ballots Returned]]</f>
        <v>0.54051982399475729</v>
      </c>
      <c r="AD1270" s="54">
        <f>Table1[[#This Row],[ Received by Email or Fax]]/Table1[[#This Row],[Ballots Returned]]</f>
        <v>3.048495061555025E-3</v>
      </c>
    </row>
    <row r="1271" spans="1:30">
      <c r="A1271" s="8" t="s">
        <v>161</v>
      </c>
      <c r="B1271" s="19">
        <v>43319</v>
      </c>
      <c r="C1271" s="8" t="s">
        <v>220</v>
      </c>
      <c r="D1271" s="10">
        <v>2018</v>
      </c>
      <c r="E1271" s="8">
        <v>311209</v>
      </c>
      <c r="F1271" s="8">
        <v>31503</v>
      </c>
      <c r="G1271" s="8">
        <v>281724</v>
      </c>
      <c r="H1271" s="8">
        <v>313800</v>
      </c>
      <c r="I1271" s="8">
        <v>145680</v>
      </c>
      <c r="J1271" s="8">
        <v>143569</v>
      </c>
      <c r="K1271" s="8">
        <v>10</v>
      </c>
      <c r="L1271" s="8">
        <v>0</v>
      </c>
      <c r="M1271" s="8">
        <v>2097</v>
      </c>
      <c r="N1271" s="8">
        <v>214</v>
      </c>
      <c r="O1271" s="8">
        <v>504</v>
      </c>
      <c r="P1271" s="8">
        <v>1105</v>
      </c>
      <c r="Q1271" s="45">
        <f t="shared" si="42"/>
        <v>7.5851180669961561E-3</v>
      </c>
      <c r="R1271" s="45">
        <f>Table1[[#This Row],[Ballots Rejected - Late Postmark]]/Table1[[#This Row],[Ballots Rejected]]</f>
        <v>0.52694325226514072</v>
      </c>
      <c r="S1271" s="8">
        <v>7</v>
      </c>
      <c r="T1271" s="8">
        <v>267</v>
      </c>
      <c r="U1271" s="8">
        <v>144285</v>
      </c>
      <c r="V1271" s="8">
        <v>142211</v>
      </c>
      <c r="W1271" s="8">
        <v>2070</v>
      </c>
      <c r="X1271" s="8">
        <v>307748</v>
      </c>
      <c r="Y1271">
        <v>51519</v>
      </c>
      <c r="Z1271">
        <v>94068</v>
      </c>
      <c r="AA1271" s="11">
        <v>93</v>
      </c>
      <c r="AB1271" s="54">
        <f>Table1[[#This Row],[ Received by dropbox]]/Table1[[#This Row],[Ballots Returned]]</f>
        <v>0.35364497528830313</v>
      </c>
      <c r="AC1271" s="54">
        <f>Table1[[#This Row],[Received by mail]]/Table1[[#This Row],[Ballots Returned]]</f>
        <v>0.64571663920922573</v>
      </c>
      <c r="AD1271" s="54">
        <f>Table1[[#This Row],[ Received by Email or Fax]]/Table1[[#This Row],[Ballots Returned]]</f>
        <v>6.383855024711697E-4</v>
      </c>
    </row>
    <row r="1272" spans="1:30">
      <c r="A1272" s="8" t="s">
        <v>163</v>
      </c>
      <c r="B1272" s="19">
        <v>43319</v>
      </c>
      <c r="C1272" s="8" t="s">
        <v>220</v>
      </c>
      <c r="D1272" s="10">
        <v>2018</v>
      </c>
      <c r="E1272" s="8">
        <v>30320</v>
      </c>
      <c r="F1272" s="8">
        <v>3725</v>
      </c>
      <c r="G1272" s="8">
        <v>28613</v>
      </c>
      <c r="H1272" s="8">
        <v>30320</v>
      </c>
      <c r="I1272" s="8">
        <v>15811</v>
      </c>
      <c r="J1272" s="8">
        <v>15626</v>
      </c>
      <c r="K1272" s="8">
        <v>5</v>
      </c>
      <c r="L1272" s="8">
        <v>5</v>
      </c>
      <c r="M1272" s="8">
        <v>180</v>
      </c>
      <c r="N1272" s="8">
        <v>34</v>
      </c>
      <c r="O1272" s="8">
        <v>34</v>
      </c>
      <c r="P1272" s="8">
        <v>102</v>
      </c>
      <c r="Q1272" s="45">
        <f t="shared" si="42"/>
        <v>6.451204857377775E-3</v>
      </c>
      <c r="R1272" s="45">
        <f>Table1[[#This Row],[Ballots Rejected - Late Postmark]]/Table1[[#This Row],[Ballots Rejected]]</f>
        <v>0.56666666666666665</v>
      </c>
      <c r="S1272" s="8">
        <v>0</v>
      </c>
      <c r="T1272" s="8">
        <v>10</v>
      </c>
      <c r="U1272" s="8">
        <v>15729</v>
      </c>
      <c r="V1272" s="8">
        <v>15545</v>
      </c>
      <c r="W1272" s="8">
        <v>179</v>
      </c>
      <c r="X1272" s="8">
        <v>30023</v>
      </c>
      <c r="Y1272">
        <v>2883</v>
      </c>
      <c r="Z1272">
        <v>12921</v>
      </c>
      <c r="AA1272" s="11">
        <v>7</v>
      </c>
      <c r="AB1272" s="54">
        <f>Table1[[#This Row],[ Received by dropbox]]/Table1[[#This Row],[Ballots Returned]]</f>
        <v>0.18234140788058947</v>
      </c>
      <c r="AC1272" s="54">
        <f>Table1[[#This Row],[Received by mail]]/Table1[[#This Row],[Ballots Returned]]</f>
        <v>0.81721586237429633</v>
      </c>
      <c r="AD1272" s="54">
        <f>Table1[[#This Row],[ Received by Email or Fax]]/Table1[[#This Row],[Ballots Returned]]</f>
        <v>4.4272974511416101E-4</v>
      </c>
    </row>
    <row r="1273" spans="1:30">
      <c r="A1273" s="8" t="s">
        <v>166</v>
      </c>
      <c r="B1273" s="19">
        <v>43319</v>
      </c>
      <c r="C1273" s="8" t="s">
        <v>220</v>
      </c>
      <c r="D1273" s="10">
        <v>2018</v>
      </c>
      <c r="E1273" s="8">
        <v>178188</v>
      </c>
      <c r="F1273" s="8">
        <v>19596</v>
      </c>
      <c r="G1273" s="8">
        <v>160610</v>
      </c>
      <c r="H1273" s="8">
        <v>180297</v>
      </c>
      <c r="I1273" s="8">
        <v>69530</v>
      </c>
      <c r="J1273" s="8">
        <v>68740</v>
      </c>
      <c r="K1273" s="8">
        <v>4</v>
      </c>
      <c r="L1273" s="8">
        <v>4</v>
      </c>
      <c r="M1273" s="8">
        <v>786</v>
      </c>
      <c r="N1273" s="8">
        <v>73</v>
      </c>
      <c r="O1273" s="8">
        <v>187</v>
      </c>
      <c r="P1273" s="8">
        <v>471</v>
      </c>
      <c r="Q1273" s="45">
        <f t="shared" si="42"/>
        <v>6.7740543650222926E-3</v>
      </c>
      <c r="R1273" s="45">
        <f>Table1[[#This Row],[Ballots Rejected - Late Postmark]]/Table1[[#This Row],[Ballots Rejected]]</f>
        <v>0.5992366412213741</v>
      </c>
      <c r="S1273" s="8">
        <v>6</v>
      </c>
      <c r="T1273" s="8">
        <v>49</v>
      </c>
      <c r="U1273" s="8">
        <v>68328</v>
      </c>
      <c r="V1273" s="8">
        <v>67557</v>
      </c>
      <c r="W1273" s="8">
        <v>767</v>
      </c>
      <c r="X1273" s="8">
        <v>172670</v>
      </c>
      <c r="Y1273">
        <v>40206</v>
      </c>
      <c r="Z1273">
        <v>29235</v>
      </c>
      <c r="AA1273" s="11">
        <v>89</v>
      </c>
      <c r="AB1273" s="54">
        <f>Table1[[#This Row],[ Received by dropbox]]/Table1[[#This Row],[Ballots Returned]]</f>
        <v>0.57825399108298581</v>
      </c>
      <c r="AC1273" s="54">
        <f>Table1[[#This Row],[Received by mail]]/Table1[[#This Row],[Ballots Returned]]</f>
        <v>0.4204659859053646</v>
      </c>
      <c r="AD1273" s="54">
        <f>Table1[[#This Row],[ Received by Email or Fax]]/Table1[[#This Row],[Ballots Returned]]</f>
        <v>1.2800230116496475E-3</v>
      </c>
    </row>
    <row r="1274" spans="1:30">
      <c r="A1274" s="8" t="s">
        <v>168</v>
      </c>
      <c r="B1274" s="19">
        <v>43319</v>
      </c>
      <c r="C1274" s="8" t="s">
        <v>220</v>
      </c>
      <c r="D1274" s="10">
        <v>2018</v>
      </c>
      <c r="E1274" s="8">
        <v>3065</v>
      </c>
      <c r="F1274" s="8">
        <v>274</v>
      </c>
      <c r="G1274" s="8">
        <v>4809</v>
      </c>
      <c r="H1274" s="8">
        <v>3065</v>
      </c>
      <c r="I1274" s="8">
        <v>1944</v>
      </c>
      <c r="J1274" s="8">
        <v>1936</v>
      </c>
      <c r="K1274" s="8">
        <v>1</v>
      </c>
      <c r="L1274" s="8">
        <v>0</v>
      </c>
      <c r="M1274" s="8">
        <v>7</v>
      </c>
      <c r="N1274" s="8">
        <v>0</v>
      </c>
      <c r="O1274" s="8">
        <v>0</v>
      </c>
      <c r="P1274" s="8">
        <v>7</v>
      </c>
      <c r="Q1274" s="45">
        <f t="shared" si="42"/>
        <v>3.6008230452674898E-3</v>
      </c>
      <c r="R1274" s="45">
        <f>Table1[[#This Row],[Ballots Rejected - Late Postmark]]/Table1[[#This Row],[Ballots Rejected]]</f>
        <v>1</v>
      </c>
      <c r="S1274" s="8">
        <v>0</v>
      </c>
      <c r="T1274" s="8">
        <v>0</v>
      </c>
      <c r="U1274" s="8">
        <v>1942</v>
      </c>
      <c r="V1274" s="8">
        <v>1934</v>
      </c>
      <c r="W1274" s="8">
        <v>7</v>
      </c>
      <c r="X1274" s="8">
        <v>3043</v>
      </c>
      <c r="Y1274">
        <v>45</v>
      </c>
      <c r="Z1274">
        <v>1899</v>
      </c>
      <c r="AA1274" s="11">
        <v>0</v>
      </c>
      <c r="AB1274" s="54">
        <f>Table1[[#This Row],[ Received by dropbox]]/Table1[[#This Row],[Ballots Returned]]</f>
        <v>2.3148148148148147E-2</v>
      </c>
      <c r="AC1274" s="54">
        <f>Table1[[#This Row],[Received by mail]]/Table1[[#This Row],[Ballots Returned]]</f>
        <v>0.97685185185185186</v>
      </c>
      <c r="AD1274" s="54">
        <f>Table1[[#This Row],[ Received by Email or Fax]]/Table1[[#This Row],[Ballots Returned]]</f>
        <v>0</v>
      </c>
    </row>
    <row r="1275" spans="1:30">
      <c r="A1275" s="8" t="s">
        <v>170</v>
      </c>
      <c r="B1275" s="19">
        <v>43319</v>
      </c>
      <c r="C1275" s="8" t="s">
        <v>220</v>
      </c>
      <c r="D1275" s="10">
        <v>2018</v>
      </c>
      <c r="E1275" s="8">
        <v>33949</v>
      </c>
      <c r="F1275" s="8">
        <v>3202</v>
      </c>
      <c r="G1275" s="8">
        <v>32765</v>
      </c>
      <c r="H1275" s="8">
        <v>34102</v>
      </c>
      <c r="I1275" s="8">
        <v>16209</v>
      </c>
      <c r="J1275" s="8">
        <v>16016</v>
      </c>
      <c r="K1275" s="8">
        <v>16</v>
      </c>
      <c r="L1275" s="8">
        <v>0</v>
      </c>
      <c r="M1275" s="8">
        <v>177</v>
      </c>
      <c r="N1275" s="8">
        <v>37</v>
      </c>
      <c r="O1275" s="8">
        <v>27</v>
      </c>
      <c r="P1275" s="8">
        <v>108</v>
      </c>
      <c r="Q1275" s="45">
        <f t="shared" si="42"/>
        <v>6.6629650194336481E-3</v>
      </c>
      <c r="R1275" s="45">
        <f>Table1[[#This Row],[Ballots Rejected - Late Postmark]]/Table1[[#This Row],[Ballots Rejected]]</f>
        <v>0.61016949152542377</v>
      </c>
      <c r="S1275" s="8">
        <v>0</v>
      </c>
      <c r="T1275" s="8">
        <v>5</v>
      </c>
      <c r="U1275" s="8">
        <v>16121</v>
      </c>
      <c r="V1275" s="8">
        <v>15928</v>
      </c>
      <c r="W1275" s="8">
        <v>177</v>
      </c>
      <c r="X1275" s="8">
        <v>33762</v>
      </c>
      <c r="Y1275">
        <v>8028</v>
      </c>
      <c r="Z1275">
        <v>8169</v>
      </c>
      <c r="AA1275" s="11">
        <v>12</v>
      </c>
      <c r="AB1275" s="54">
        <f>Table1[[#This Row],[ Received by dropbox]]/Table1[[#This Row],[Ballots Returned]]</f>
        <v>0.49528039977790117</v>
      </c>
      <c r="AC1275" s="54">
        <f>Table1[[#This Row],[Received by mail]]/Table1[[#This Row],[Ballots Returned]]</f>
        <v>0.50397927077549509</v>
      </c>
      <c r="AD1275" s="54">
        <f>Table1[[#This Row],[ Received by Email or Fax]]/Table1[[#This Row],[Ballots Returned]]</f>
        <v>7.4032944660373866E-4</v>
      </c>
    </row>
    <row r="1276" spans="1:30">
      <c r="A1276" s="8" t="s">
        <v>172</v>
      </c>
      <c r="B1276" s="19">
        <v>43319</v>
      </c>
      <c r="C1276" s="8" t="s">
        <v>220</v>
      </c>
      <c r="D1276" s="10">
        <v>2018</v>
      </c>
      <c r="E1276" s="8">
        <v>139813</v>
      </c>
      <c r="F1276" s="8">
        <v>13158</v>
      </c>
      <c r="G1276" s="8">
        <v>128673</v>
      </c>
      <c r="H1276" s="8">
        <v>141152</v>
      </c>
      <c r="I1276" s="8">
        <v>63426</v>
      </c>
      <c r="J1276" s="8">
        <v>62717</v>
      </c>
      <c r="K1276" s="8">
        <v>7</v>
      </c>
      <c r="L1276" s="8">
        <v>7</v>
      </c>
      <c r="M1276" s="8">
        <v>702</v>
      </c>
      <c r="N1276" s="8">
        <v>32</v>
      </c>
      <c r="O1276" s="8">
        <v>180</v>
      </c>
      <c r="P1276" s="8">
        <v>438</v>
      </c>
      <c r="Q1276" s="45">
        <f t="shared" si="42"/>
        <v>6.9056853656229303E-3</v>
      </c>
      <c r="R1276" s="45">
        <f>Table1[[#This Row],[Ballots Rejected - Late Postmark]]/Table1[[#This Row],[Ballots Rejected]]</f>
        <v>0.62393162393162394</v>
      </c>
      <c r="S1276" s="8">
        <v>7</v>
      </c>
      <c r="T1276" s="8">
        <v>45</v>
      </c>
      <c r="U1276" s="8">
        <v>62974</v>
      </c>
      <c r="V1276" s="8">
        <v>62271</v>
      </c>
      <c r="W1276" s="8">
        <v>696</v>
      </c>
      <c r="X1276" s="8">
        <v>138976</v>
      </c>
      <c r="Y1276">
        <v>35116</v>
      </c>
      <c r="Z1276">
        <v>28206</v>
      </c>
      <c r="AA1276" s="11">
        <v>104</v>
      </c>
      <c r="AB1276" s="54">
        <f>Table1[[#This Row],[ Received by dropbox]]/Table1[[#This Row],[Ballots Returned]]</f>
        <v>0.55365307602560465</v>
      </c>
      <c r="AC1276" s="54">
        <f>Table1[[#This Row],[Received by mail]]/Table1[[#This Row],[Ballots Returned]]</f>
        <v>0.44470721786018352</v>
      </c>
      <c r="AD1276" s="54">
        <f>Table1[[#This Row],[ Received by Email or Fax]]/Table1[[#This Row],[Ballots Returned]]</f>
        <v>1.6397061142118374E-3</v>
      </c>
    </row>
    <row r="1277" spans="1:30">
      <c r="A1277" s="8" t="s">
        <v>174</v>
      </c>
      <c r="B1277" s="19">
        <v>43319</v>
      </c>
      <c r="C1277" s="8" t="s">
        <v>220</v>
      </c>
      <c r="D1277" s="10">
        <v>2018</v>
      </c>
      <c r="E1277" s="8">
        <v>22472</v>
      </c>
      <c r="F1277" s="8">
        <v>3257</v>
      </c>
      <c r="G1277" s="8">
        <v>21233</v>
      </c>
      <c r="H1277" s="8">
        <v>22684</v>
      </c>
      <c r="I1277" s="8">
        <v>10571</v>
      </c>
      <c r="J1277" s="8">
        <v>10421</v>
      </c>
      <c r="K1277" s="8">
        <v>0</v>
      </c>
      <c r="L1277" s="8">
        <v>0</v>
      </c>
      <c r="M1277" s="8">
        <v>150</v>
      </c>
      <c r="N1277" s="8">
        <v>7</v>
      </c>
      <c r="O1277" s="8">
        <v>51</v>
      </c>
      <c r="P1277" s="8">
        <v>87</v>
      </c>
      <c r="Q1277" s="45">
        <f t="shared" si="42"/>
        <v>8.2300633809478767E-3</v>
      </c>
      <c r="R1277" s="45">
        <f>Table1[[#This Row],[Ballots Rejected - Late Postmark]]/Table1[[#This Row],[Ballots Rejected]]</f>
        <v>0.57999999999999996</v>
      </c>
      <c r="S1277" s="8">
        <v>0</v>
      </c>
      <c r="T1277" s="8">
        <v>5</v>
      </c>
      <c r="U1277" s="8">
        <v>10494</v>
      </c>
      <c r="V1277" s="8">
        <v>10344</v>
      </c>
      <c r="W1277" s="8">
        <v>150</v>
      </c>
      <c r="X1277" s="8">
        <v>22345</v>
      </c>
      <c r="Y1277">
        <v>2580</v>
      </c>
      <c r="Z1277">
        <v>7983</v>
      </c>
      <c r="AA1277" s="11">
        <v>8</v>
      </c>
      <c r="AB1277" s="54">
        <f>Table1[[#This Row],[ Received by dropbox]]/Table1[[#This Row],[Ballots Returned]]</f>
        <v>0.24406394853845426</v>
      </c>
      <c r="AC1277" s="54">
        <f>Table1[[#This Row],[Received by mail]]/Table1[[#This Row],[Ballots Returned]]</f>
        <v>0.7551792640242172</v>
      </c>
      <c r="AD1277" s="54">
        <f>Table1[[#This Row],[ Received by Email or Fax]]/Table1[[#This Row],[Ballots Returned]]</f>
        <v>7.5678743732854033E-4</v>
      </c>
    </row>
    <row r="1278" spans="1:30">
      <c r="A1278" s="8" t="s">
        <v>176</v>
      </c>
      <c r="B1278" s="19">
        <v>43319</v>
      </c>
      <c r="C1278" s="8" t="s">
        <v>220</v>
      </c>
      <c r="D1278" s="10">
        <v>2018</v>
      </c>
      <c r="E1278" s="8">
        <v>114826</v>
      </c>
      <c r="F1278" s="8">
        <v>9214</v>
      </c>
      <c r="G1278" s="8">
        <v>107630</v>
      </c>
      <c r="H1278" s="8">
        <v>115056</v>
      </c>
      <c r="I1278" s="8">
        <v>40498</v>
      </c>
      <c r="J1278" s="8">
        <v>39844</v>
      </c>
      <c r="K1278" s="8">
        <v>4</v>
      </c>
      <c r="L1278" s="8">
        <v>4</v>
      </c>
      <c r="M1278" s="8">
        <v>650</v>
      </c>
      <c r="N1278" s="8">
        <v>90</v>
      </c>
      <c r="O1278" s="8">
        <v>57</v>
      </c>
      <c r="P1278" s="8">
        <v>486</v>
      </c>
      <c r="Q1278" s="45">
        <f t="shared" si="42"/>
        <v>1.200059262185787E-2</v>
      </c>
      <c r="R1278" s="45">
        <f>Table1[[#This Row],[Ballots Rejected - Late Postmark]]/Table1[[#This Row],[Ballots Rejected]]</f>
        <v>0.74769230769230766</v>
      </c>
      <c r="S1278" s="8">
        <v>5</v>
      </c>
      <c r="T1278" s="8">
        <v>12</v>
      </c>
      <c r="U1278" s="8">
        <v>40339</v>
      </c>
      <c r="V1278" s="8">
        <v>39685</v>
      </c>
      <c r="W1278" s="8">
        <v>650</v>
      </c>
      <c r="X1278" s="8">
        <v>113839</v>
      </c>
      <c r="Y1278">
        <v>6838</v>
      </c>
      <c r="Z1278">
        <v>33612</v>
      </c>
      <c r="AA1278" s="11">
        <v>48</v>
      </c>
      <c r="AB1278" s="54">
        <f>Table1[[#This Row],[ Received by dropbox]]/Table1[[#This Row],[Ballots Returned]]</f>
        <v>0.16884784433799199</v>
      </c>
      <c r="AC1278" s="54">
        <f>Table1[[#This Row],[Received by mail]]/Table1[[#This Row],[Ballots Returned]]</f>
        <v>0.82996691194626893</v>
      </c>
      <c r="AD1278" s="54">
        <f>Table1[[#This Row],[ Received by Email or Fax]]/Table1[[#This Row],[Ballots Returned]]</f>
        <v>1.1852437157390489E-3</v>
      </c>
    </row>
    <row r="1279" spans="1:30">
      <c r="A1279" s="8" t="s">
        <v>178</v>
      </c>
      <c r="B1279" s="19">
        <v>43319</v>
      </c>
      <c r="C1279" s="8" t="s">
        <v>220</v>
      </c>
      <c r="D1279" s="10">
        <v>2018</v>
      </c>
      <c r="E1279" s="8">
        <v>4299279</v>
      </c>
      <c r="F1279" s="8">
        <v>460484</v>
      </c>
      <c r="G1279" s="8">
        <v>1753540</v>
      </c>
      <c r="H1279" s="8">
        <v>4327572</v>
      </c>
      <c r="I1279" s="8">
        <v>1782911</v>
      </c>
      <c r="J1279" s="8">
        <v>1753546</v>
      </c>
      <c r="K1279" s="8">
        <v>249</v>
      </c>
      <c r="L1279" s="8">
        <v>79</v>
      </c>
      <c r="M1279" s="8">
        <v>29112</v>
      </c>
      <c r="N1279" s="8">
        <v>2890</v>
      </c>
      <c r="O1279" s="8">
        <v>7932</v>
      </c>
      <c r="P1279" s="8">
        <v>17167</v>
      </c>
      <c r="Q1279" s="45">
        <f t="shared" si="42"/>
        <v>9.6286354170230602E-3</v>
      </c>
      <c r="R1279" s="45">
        <f>Table1[[#This Row],[Ballots Rejected - Late Postmark]]/Table1[[#This Row],[Ballots Rejected]]</f>
        <v>0.58968810112668313</v>
      </c>
      <c r="S1279" s="8">
        <v>102</v>
      </c>
      <c r="T1279" s="8">
        <v>940</v>
      </c>
      <c r="U1279" s="8">
        <v>1767359</v>
      </c>
      <c r="V1279" s="8">
        <v>1738337</v>
      </c>
      <c r="W1279" s="8">
        <v>28814</v>
      </c>
      <c r="X1279" s="8">
        <v>4241350</v>
      </c>
      <c r="Y1279">
        <v>700803</v>
      </c>
      <c r="Z1279">
        <v>1081986</v>
      </c>
      <c r="AA1279" s="21">
        <v>3264</v>
      </c>
      <c r="AB1279" s="54">
        <f>Table1[[#This Row],[ Received by dropbox]]/Table1[[#This Row],[Ballots Returned]]</f>
        <v>0.39306673187837193</v>
      </c>
      <c r="AC1279" s="54">
        <f>Table1[[#This Row],[Received by mail]]/Table1[[#This Row],[Ballots Returned]]</f>
        <v>0.60686484070152691</v>
      </c>
      <c r="AD1279" s="54">
        <f>Table1[[#This Row],[ Received by Email or Fax]]/Table1[[#This Row],[Ballots Returned]]</f>
        <v>1.8307139279526573E-3</v>
      </c>
    </row>
    <row r="1280" spans="1:30">
      <c r="A1280" s="8" t="s">
        <v>98</v>
      </c>
      <c r="B1280" s="19">
        <v>43134</v>
      </c>
      <c r="C1280" s="8" t="s">
        <v>99</v>
      </c>
      <c r="D1280" s="10">
        <v>2018</v>
      </c>
      <c r="E1280" s="8">
        <v>6596</v>
      </c>
      <c r="F1280" s="8">
        <v>588</v>
      </c>
      <c r="G1280" s="8">
        <v>8026</v>
      </c>
      <c r="H1280" s="8">
        <v>6596</v>
      </c>
      <c r="I1280" s="8">
        <v>2514</v>
      </c>
      <c r="J1280" s="8">
        <v>2477</v>
      </c>
      <c r="K1280" s="8">
        <v>5</v>
      </c>
      <c r="L1280" s="8">
        <v>0</v>
      </c>
      <c r="M1280" s="8">
        <v>32</v>
      </c>
      <c r="N1280" s="8">
        <v>12</v>
      </c>
      <c r="O1280" s="8">
        <v>9</v>
      </c>
      <c r="P1280" s="8">
        <v>11</v>
      </c>
      <c r="Q1280" s="45">
        <f t="shared" si="42"/>
        <v>4.3754972155926808E-3</v>
      </c>
      <c r="R1280" s="45">
        <f>Table1[[#This Row],[Ballots Rejected - Late Postmark]]/Table1[[#This Row],[Ballots Rejected]]</f>
        <v>0.34375</v>
      </c>
      <c r="S1280" s="8">
        <v>0</v>
      </c>
      <c r="T1280" s="8">
        <v>0</v>
      </c>
      <c r="U1280" s="8">
        <v>2513</v>
      </c>
      <c r="V1280" s="8">
        <v>2476</v>
      </c>
      <c r="W1280" s="8">
        <v>32</v>
      </c>
      <c r="X1280" s="8">
        <v>6543</v>
      </c>
      <c r="Y1280">
        <v>1548</v>
      </c>
      <c r="Z1280">
        <v>966</v>
      </c>
      <c r="AA1280" s="8">
        <v>0</v>
      </c>
      <c r="AB1280" s="54">
        <f>Table1[[#This Row],[ Received by dropbox]]/Table1[[#This Row],[Ballots Returned]]</f>
        <v>0.61575178997613367</v>
      </c>
      <c r="AC1280" s="54">
        <f>Table1[[#This Row],[Received by mail]]/Table1[[#This Row],[Ballots Returned]]</f>
        <v>0.38424821002386633</v>
      </c>
      <c r="AD1280" s="54">
        <f>Table1[[#This Row],[ Received by Email or Fax]]/Table1[[#This Row],[Ballots Returned]]</f>
        <v>0</v>
      </c>
    </row>
    <row r="1281" spans="1:30">
      <c r="A1281" s="8" t="s">
        <v>101</v>
      </c>
      <c r="B1281" s="19">
        <v>43134</v>
      </c>
      <c r="C1281" s="8" t="s">
        <v>99</v>
      </c>
      <c r="D1281" s="10">
        <v>2018</v>
      </c>
      <c r="E1281" s="8">
        <v>14448</v>
      </c>
      <c r="F1281" s="8">
        <v>2590</v>
      </c>
      <c r="G1281" s="8">
        <v>13876</v>
      </c>
      <c r="H1281" s="8">
        <v>14466</v>
      </c>
      <c r="I1281" s="8">
        <v>5211</v>
      </c>
      <c r="J1281" s="8">
        <v>5172</v>
      </c>
      <c r="K1281" s="8">
        <v>2</v>
      </c>
      <c r="L1281" s="8">
        <v>0</v>
      </c>
      <c r="M1281" s="8">
        <v>37</v>
      </c>
      <c r="N1281" s="8">
        <v>8</v>
      </c>
      <c r="O1281" s="8">
        <v>6</v>
      </c>
      <c r="P1281" s="8">
        <v>20</v>
      </c>
      <c r="Q1281" s="45">
        <f t="shared" si="42"/>
        <v>3.8380349261178275E-3</v>
      </c>
      <c r="R1281" s="45">
        <f>Table1[[#This Row],[Ballots Rejected - Late Postmark]]/Table1[[#This Row],[Ballots Rejected]]</f>
        <v>0.54054054054054057</v>
      </c>
      <c r="S1281" s="8">
        <v>0</v>
      </c>
      <c r="T1281" s="8">
        <v>2</v>
      </c>
      <c r="U1281" s="8">
        <v>5208</v>
      </c>
      <c r="V1281" s="8">
        <v>5170</v>
      </c>
      <c r="W1281" s="8">
        <v>36</v>
      </c>
      <c r="X1281" s="8">
        <v>14398</v>
      </c>
      <c r="Y1281">
        <v>2979</v>
      </c>
      <c r="Z1281">
        <v>2232</v>
      </c>
      <c r="AA1281" s="8">
        <v>0</v>
      </c>
      <c r="AB1281" s="54">
        <f>Table1[[#This Row],[ Received by dropbox]]/Table1[[#This Row],[Ballots Returned]]</f>
        <v>0.57167530224525043</v>
      </c>
      <c r="AC1281" s="54">
        <f>Table1[[#This Row],[Received by mail]]/Table1[[#This Row],[Ballots Returned]]</f>
        <v>0.42832469775474957</v>
      </c>
      <c r="AD1281" s="54">
        <f>Table1[[#This Row],[ Received by Email or Fax]]/Table1[[#This Row],[Ballots Returned]]</f>
        <v>0</v>
      </c>
    </row>
    <row r="1282" spans="1:30">
      <c r="A1282" s="8" t="s">
        <v>103</v>
      </c>
      <c r="B1282" s="19">
        <v>43134</v>
      </c>
      <c r="C1282" s="8" t="s">
        <v>99</v>
      </c>
      <c r="D1282" s="10">
        <v>2018</v>
      </c>
      <c r="E1282" s="8">
        <v>105779</v>
      </c>
      <c r="F1282" s="8">
        <v>11386</v>
      </c>
      <c r="G1282" s="8">
        <v>96411</v>
      </c>
      <c r="H1282" s="8">
        <v>105739</v>
      </c>
      <c r="I1282" s="8">
        <v>34824</v>
      </c>
      <c r="J1282" s="8">
        <v>33813</v>
      </c>
      <c r="K1282" s="8">
        <v>6</v>
      </c>
      <c r="L1282" s="8">
        <v>0</v>
      </c>
      <c r="M1282" s="8">
        <v>394</v>
      </c>
      <c r="N1282" s="8">
        <v>122</v>
      </c>
      <c r="O1282" s="8">
        <v>85</v>
      </c>
      <c r="P1282" s="8">
        <v>169</v>
      </c>
      <c r="Q1282" s="45">
        <f t="shared" si="42"/>
        <v>4.8529749597978405E-3</v>
      </c>
      <c r="R1282" s="45">
        <f>Table1[[#This Row],[Ballots Rejected - Late Postmark]]/Table1[[#This Row],[Ballots Rejected]]</f>
        <v>0.42893401015228427</v>
      </c>
      <c r="S1282" s="8">
        <v>1</v>
      </c>
      <c r="T1282" s="8">
        <v>21</v>
      </c>
      <c r="U1282" s="8">
        <v>34709</v>
      </c>
      <c r="V1282" s="8">
        <v>33701</v>
      </c>
      <c r="W1282" s="8">
        <v>391</v>
      </c>
      <c r="X1282" s="8">
        <v>104924</v>
      </c>
      <c r="Y1282">
        <v>18600</v>
      </c>
      <c r="Z1282">
        <v>16212</v>
      </c>
      <c r="AA1282" s="8">
        <v>12</v>
      </c>
      <c r="AB1282" s="54">
        <f>Table1[[#This Row],[ Received by dropbox]]/Table1[[#This Row],[Ballots Returned]]</f>
        <v>0.53411440385940734</v>
      </c>
      <c r="AC1282" s="54">
        <f>Table1[[#This Row],[Received by mail]]/Table1[[#This Row],[Ballots Returned]]</f>
        <v>0.4655410062026189</v>
      </c>
      <c r="AD1282" s="54">
        <f>Table1[[#This Row],[ Received by Email or Fax]]/Table1[[#This Row],[Ballots Returned]]</f>
        <v>3.4458993797381116E-4</v>
      </c>
    </row>
    <row r="1283" spans="1:30">
      <c r="A1283" s="8" t="s">
        <v>105</v>
      </c>
      <c r="B1283" s="19">
        <v>43134</v>
      </c>
      <c r="C1283" s="8" t="s">
        <v>99</v>
      </c>
      <c r="D1283" s="10">
        <v>2018</v>
      </c>
      <c r="E1283" s="8">
        <v>5810</v>
      </c>
      <c r="F1283" s="8">
        <v>370</v>
      </c>
      <c r="G1283" s="8">
        <v>7458</v>
      </c>
      <c r="H1283" s="8">
        <v>5833</v>
      </c>
      <c r="I1283" s="8">
        <v>2359</v>
      </c>
      <c r="J1283" s="8">
        <v>2334</v>
      </c>
      <c r="K1283" s="8">
        <v>0</v>
      </c>
      <c r="L1283" s="8">
        <v>0</v>
      </c>
      <c r="M1283" s="8">
        <v>25</v>
      </c>
      <c r="N1283" s="8">
        <v>3</v>
      </c>
      <c r="O1283" s="8">
        <v>12</v>
      </c>
      <c r="P1283" s="8">
        <v>10</v>
      </c>
      <c r="Q1283" s="45">
        <f t="shared" si="42"/>
        <v>4.2390843577787196E-3</v>
      </c>
      <c r="R1283" s="45">
        <f>Table1[[#This Row],[Ballots Rejected - Late Postmark]]/Table1[[#This Row],[Ballots Rejected]]</f>
        <v>0.4</v>
      </c>
      <c r="S1283" s="8">
        <v>0</v>
      </c>
      <c r="T1283" s="8">
        <v>0</v>
      </c>
      <c r="U1283" s="8">
        <v>2352</v>
      </c>
      <c r="V1283" s="8">
        <v>2327</v>
      </c>
      <c r="W1283" s="8">
        <v>25</v>
      </c>
      <c r="X1283" s="8">
        <v>5779</v>
      </c>
      <c r="Y1283">
        <v>0</v>
      </c>
      <c r="Z1283">
        <v>2357</v>
      </c>
      <c r="AA1283" s="8">
        <v>2</v>
      </c>
      <c r="AB1283" s="54">
        <f>Table1[[#This Row],[ Received by dropbox]]/Table1[[#This Row],[Ballots Returned]]</f>
        <v>0</v>
      </c>
      <c r="AC1283" s="54">
        <f>Table1[[#This Row],[Received by mail]]/Table1[[#This Row],[Ballots Returned]]</f>
        <v>0.99915218312844423</v>
      </c>
      <c r="AD1283" s="54">
        <f>Table1[[#This Row],[ Received by Email or Fax]]/Table1[[#This Row],[Ballots Returned]]</f>
        <v>8.4781687155574396E-4</v>
      </c>
    </row>
    <row r="1284" spans="1:30">
      <c r="A1284" s="8" t="s">
        <v>107</v>
      </c>
      <c r="B1284" s="19">
        <v>43134</v>
      </c>
      <c r="C1284" s="8" t="s">
        <v>99</v>
      </c>
      <c r="D1284" s="10">
        <v>2018</v>
      </c>
      <c r="E1284" s="8">
        <v>21853</v>
      </c>
      <c r="F1284" s="8">
        <v>2146</v>
      </c>
      <c r="G1284" s="8">
        <v>21725</v>
      </c>
      <c r="H1284" s="8">
        <v>21875</v>
      </c>
      <c r="I1284" s="8">
        <v>9636</v>
      </c>
      <c r="J1284" s="8">
        <v>9556</v>
      </c>
      <c r="K1284" s="8">
        <v>0</v>
      </c>
      <c r="L1284" s="8">
        <v>0</v>
      </c>
      <c r="M1284" s="8">
        <v>80</v>
      </c>
      <c r="N1284" s="8">
        <v>21</v>
      </c>
      <c r="O1284" s="8">
        <v>29</v>
      </c>
      <c r="P1284" s="8">
        <v>29</v>
      </c>
      <c r="Q1284" s="45">
        <f t="shared" si="42"/>
        <v>3.0095475300954753E-3</v>
      </c>
      <c r="R1284" s="45">
        <f>Table1[[#This Row],[Ballots Rejected - Late Postmark]]/Table1[[#This Row],[Ballots Rejected]]</f>
        <v>0.36249999999999999</v>
      </c>
      <c r="S1284" s="8">
        <v>0</v>
      </c>
      <c r="T1284" s="8">
        <v>1</v>
      </c>
      <c r="U1284" s="8">
        <v>9577</v>
      </c>
      <c r="V1284" s="8">
        <v>9498</v>
      </c>
      <c r="W1284" s="8">
        <v>79</v>
      </c>
      <c r="X1284" s="8">
        <v>21447</v>
      </c>
      <c r="Y1284">
        <v>7253</v>
      </c>
      <c r="Z1284">
        <v>2378</v>
      </c>
      <c r="AA1284" s="8">
        <v>5</v>
      </c>
      <c r="AB1284" s="54">
        <f>Table1[[#This Row],[ Received by dropbox]]/Table1[[#This Row],[Ballots Returned]]</f>
        <v>0.7526982150269822</v>
      </c>
      <c r="AC1284" s="54">
        <f>Table1[[#This Row],[Received by mail]]/Table1[[#This Row],[Ballots Returned]]</f>
        <v>0.24678289746782897</v>
      </c>
      <c r="AD1284" s="54">
        <f>Table1[[#This Row],[ Received by Email or Fax]]/Table1[[#This Row],[Ballots Returned]]</f>
        <v>5.188875051888751E-4</v>
      </c>
    </row>
    <row r="1285" spans="1:30">
      <c r="A1285" s="8" t="s">
        <v>109</v>
      </c>
      <c r="B1285" s="19">
        <v>43134</v>
      </c>
      <c r="C1285" s="8" t="s">
        <v>99</v>
      </c>
      <c r="D1285" s="10">
        <v>2018</v>
      </c>
      <c r="E1285" s="8">
        <v>147287</v>
      </c>
      <c r="F1285" s="8">
        <v>16329</v>
      </c>
      <c r="G1285" s="8">
        <v>132976</v>
      </c>
      <c r="H1285" s="8">
        <v>147866</v>
      </c>
      <c r="I1285" s="8">
        <v>46632</v>
      </c>
      <c r="J1285" s="8">
        <v>46008</v>
      </c>
      <c r="K1285" s="8">
        <v>0</v>
      </c>
      <c r="L1285" s="8">
        <v>0</v>
      </c>
      <c r="M1285" s="8">
        <v>624</v>
      </c>
      <c r="N1285" s="8">
        <v>107</v>
      </c>
      <c r="O1285" s="8">
        <v>245</v>
      </c>
      <c r="P1285" s="8">
        <v>255</v>
      </c>
      <c r="Q1285" s="45">
        <f t="shared" si="42"/>
        <v>5.4683479155944415E-3</v>
      </c>
      <c r="R1285" s="45">
        <f>Table1[[#This Row],[Ballots Rejected - Late Postmark]]/Table1[[#This Row],[Ballots Rejected]]</f>
        <v>0.40865384615384615</v>
      </c>
      <c r="S1285" s="8">
        <v>0</v>
      </c>
      <c r="T1285" s="8">
        <v>11</v>
      </c>
      <c r="U1285" s="8">
        <v>46443</v>
      </c>
      <c r="V1285" s="8">
        <v>45825</v>
      </c>
      <c r="W1285" s="8">
        <v>618</v>
      </c>
      <c r="X1285" s="8">
        <v>146502</v>
      </c>
      <c r="Y1285">
        <v>14365</v>
      </c>
      <c r="Z1285">
        <v>32249</v>
      </c>
      <c r="AA1285" s="8">
        <v>18</v>
      </c>
      <c r="AB1285" s="54">
        <f>Table1[[#This Row],[ Received by dropbox]]/Table1[[#This Row],[Ballots Returned]]</f>
        <v>0.30805026591182022</v>
      </c>
      <c r="AC1285" s="54">
        <f>Table1[[#This Row],[Received by mail]]/Table1[[#This Row],[Ballots Returned]]</f>
        <v>0.69156373305884367</v>
      </c>
      <c r="AD1285" s="54">
        <f>Table1[[#This Row],[ Received by Email or Fax]]/Table1[[#This Row],[Ballots Returned]]</f>
        <v>3.8600102933607824E-4</v>
      </c>
    </row>
    <row r="1286" spans="1:30">
      <c r="A1286" s="8" t="s">
        <v>111</v>
      </c>
      <c r="B1286" s="19">
        <v>43134</v>
      </c>
      <c r="C1286" s="8" t="s">
        <v>99</v>
      </c>
      <c r="D1286" s="10">
        <v>2018</v>
      </c>
      <c r="E1286" s="8">
        <v>2584</v>
      </c>
      <c r="F1286" s="8">
        <v>178</v>
      </c>
      <c r="G1286" s="8">
        <v>4424</v>
      </c>
      <c r="H1286" s="8">
        <v>2584</v>
      </c>
      <c r="I1286" s="8">
        <v>1298</v>
      </c>
      <c r="J1286" s="8">
        <v>1290</v>
      </c>
      <c r="K1286" s="8">
        <v>0</v>
      </c>
      <c r="L1286" s="8">
        <v>0</v>
      </c>
      <c r="M1286" s="8">
        <v>8</v>
      </c>
      <c r="N1286" s="8">
        <v>1</v>
      </c>
      <c r="O1286" s="8">
        <v>0</v>
      </c>
      <c r="P1286" s="8">
        <v>7</v>
      </c>
      <c r="Q1286" s="45">
        <f t="shared" si="42"/>
        <v>5.3929121725731898E-3</v>
      </c>
      <c r="R1286" s="45">
        <f>Table1[[#This Row],[Ballots Rejected - Late Postmark]]/Table1[[#This Row],[Ballots Rejected]]</f>
        <v>0.875</v>
      </c>
      <c r="S1286" s="8">
        <v>0</v>
      </c>
      <c r="T1286" s="8">
        <v>0</v>
      </c>
      <c r="U1286" s="8">
        <v>1296</v>
      </c>
      <c r="V1286" s="8">
        <v>1288</v>
      </c>
      <c r="W1286" s="8">
        <v>8</v>
      </c>
      <c r="X1286" s="8">
        <v>2562</v>
      </c>
      <c r="Y1286">
        <v>781</v>
      </c>
      <c r="Z1286">
        <v>517</v>
      </c>
      <c r="AA1286" s="8">
        <v>0</v>
      </c>
      <c r="AB1286" s="54">
        <f>Table1[[#This Row],[ Received by dropbox]]/Table1[[#This Row],[Ballots Returned]]</f>
        <v>0.60169491525423724</v>
      </c>
      <c r="AC1286" s="54">
        <f>Table1[[#This Row],[Received by mail]]/Table1[[#This Row],[Ballots Returned]]</f>
        <v>0.39830508474576271</v>
      </c>
      <c r="AD1286" s="54">
        <f>Table1[[#This Row],[ Received by Email or Fax]]/Table1[[#This Row],[Ballots Returned]]</f>
        <v>0</v>
      </c>
    </row>
    <row r="1287" spans="1:30">
      <c r="A1287" s="8" t="s">
        <v>113</v>
      </c>
      <c r="B1287" s="19">
        <v>43134</v>
      </c>
      <c r="C1287" s="8" t="s">
        <v>99</v>
      </c>
      <c r="D1287" s="10">
        <v>2018</v>
      </c>
      <c r="E1287" s="8">
        <v>53387</v>
      </c>
      <c r="F1287" s="8">
        <v>5389</v>
      </c>
      <c r="G1287" s="8">
        <v>50016</v>
      </c>
      <c r="H1287" s="8">
        <v>53553</v>
      </c>
      <c r="I1287" s="8">
        <v>19047</v>
      </c>
      <c r="J1287" s="8">
        <v>18883</v>
      </c>
      <c r="K1287" s="8">
        <v>0</v>
      </c>
      <c r="L1287" s="8">
        <v>0</v>
      </c>
      <c r="M1287" s="8">
        <v>164</v>
      </c>
      <c r="N1287" s="8">
        <v>32</v>
      </c>
      <c r="O1287" s="8">
        <v>79</v>
      </c>
      <c r="P1287" s="8">
        <v>52</v>
      </c>
      <c r="Q1287" s="45">
        <f t="shared" si="42"/>
        <v>2.7300887278836564E-3</v>
      </c>
      <c r="R1287" s="45">
        <f>Table1[[#This Row],[Ballots Rejected - Late Postmark]]/Table1[[#This Row],[Ballots Rejected]]</f>
        <v>0.31707317073170732</v>
      </c>
      <c r="S1287" s="8">
        <v>0</v>
      </c>
      <c r="T1287" s="8">
        <v>1</v>
      </c>
      <c r="U1287" s="8">
        <v>18995</v>
      </c>
      <c r="V1287" s="8">
        <v>18832</v>
      </c>
      <c r="W1287" s="8">
        <v>163</v>
      </c>
      <c r="X1287" s="8">
        <v>53036</v>
      </c>
      <c r="Y1287">
        <v>14181</v>
      </c>
      <c r="Z1287">
        <v>4860</v>
      </c>
      <c r="AA1287" s="8">
        <v>6</v>
      </c>
      <c r="AB1287" s="54">
        <f>Table1[[#This Row],[ Received by dropbox]]/Table1[[#This Row],[Ballots Returned]]</f>
        <v>0.74452669711765629</v>
      </c>
      <c r="AC1287" s="54">
        <f>Table1[[#This Row],[Received by mail]]/Table1[[#This Row],[Ballots Returned]]</f>
        <v>0.25515829264451095</v>
      </c>
      <c r="AD1287" s="54">
        <f>Table1[[#This Row],[ Received by Email or Fax]]/Table1[[#This Row],[Ballots Returned]]</f>
        <v>3.1501023783272954E-4</v>
      </c>
    </row>
    <row r="1288" spans="1:30">
      <c r="A1288" s="8" t="s">
        <v>115</v>
      </c>
      <c r="B1288" s="19">
        <v>43134</v>
      </c>
      <c r="C1288" s="8" t="s">
        <v>99</v>
      </c>
      <c r="D1288" s="10">
        <v>2018</v>
      </c>
      <c r="E1288" s="8">
        <v>1994</v>
      </c>
      <c r="F1288" s="8">
        <v>204</v>
      </c>
      <c r="G1288" s="8">
        <v>3808</v>
      </c>
      <c r="H1288" s="8">
        <v>2029</v>
      </c>
      <c r="I1288" s="8">
        <v>940</v>
      </c>
      <c r="J1288" s="8">
        <v>927</v>
      </c>
      <c r="K1288" s="8">
        <v>0</v>
      </c>
      <c r="L1288" s="8">
        <v>0</v>
      </c>
      <c r="M1288" s="8">
        <v>13</v>
      </c>
      <c r="N1288" s="8">
        <v>0</v>
      </c>
      <c r="O1288" s="8">
        <v>0</v>
      </c>
      <c r="P1288" s="8">
        <v>0</v>
      </c>
      <c r="Q1288" s="45">
        <f t="shared" si="42"/>
        <v>0</v>
      </c>
      <c r="R1288" s="45">
        <f>Table1[[#This Row],[Ballots Rejected - Late Postmark]]/Table1[[#This Row],[Ballots Rejected]]</f>
        <v>0</v>
      </c>
      <c r="S1288" s="8">
        <v>0</v>
      </c>
      <c r="T1288" s="8">
        <v>0</v>
      </c>
      <c r="U1288" s="8">
        <v>936</v>
      </c>
      <c r="V1288" s="8">
        <v>923</v>
      </c>
      <c r="W1288" s="8">
        <v>13</v>
      </c>
      <c r="X1288" s="8">
        <v>2009</v>
      </c>
      <c r="Y1288">
        <v>484</v>
      </c>
      <c r="Z1288">
        <v>456</v>
      </c>
      <c r="AA1288" s="8">
        <v>0</v>
      </c>
      <c r="AB1288" s="54">
        <f>Table1[[#This Row],[ Received by dropbox]]/Table1[[#This Row],[Ballots Returned]]</f>
        <v>0.51489361702127656</v>
      </c>
      <c r="AC1288" s="54">
        <f>Table1[[#This Row],[Received by mail]]/Table1[[#This Row],[Ballots Returned]]</f>
        <v>0.48510638297872338</v>
      </c>
      <c r="AD1288" s="54">
        <f>Table1[[#This Row],[ Received by Email or Fax]]/Table1[[#This Row],[Ballots Returned]]</f>
        <v>0</v>
      </c>
    </row>
    <row r="1289" spans="1:30">
      <c r="A1289" s="8" t="s">
        <v>117</v>
      </c>
      <c r="B1289" s="19">
        <v>43134</v>
      </c>
      <c r="C1289" s="8" t="s">
        <v>99</v>
      </c>
      <c r="D1289" s="10">
        <v>2018</v>
      </c>
      <c r="E1289" s="8">
        <v>2908</v>
      </c>
      <c r="F1289" s="8">
        <v>164</v>
      </c>
      <c r="G1289" s="8">
        <v>4762</v>
      </c>
      <c r="H1289" s="8">
        <v>2908</v>
      </c>
      <c r="I1289" s="8">
        <v>1399</v>
      </c>
      <c r="J1289" s="8">
        <v>1381</v>
      </c>
      <c r="K1289" s="8">
        <v>0</v>
      </c>
      <c r="L1289" s="8">
        <v>0</v>
      </c>
      <c r="M1289" s="8">
        <v>18</v>
      </c>
      <c r="N1289" s="8">
        <v>2</v>
      </c>
      <c r="O1289" s="8">
        <v>3</v>
      </c>
      <c r="P1289" s="8">
        <v>13</v>
      </c>
      <c r="Q1289" s="45">
        <f t="shared" si="42"/>
        <v>9.2923516797712644E-3</v>
      </c>
      <c r="R1289" s="45">
        <f>Table1[[#This Row],[Ballots Rejected - Late Postmark]]/Table1[[#This Row],[Ballots Rejected]]</f>
        <v>0.72222222222222221</v>
      </c>
      <c r="S1289" s="8">
        <v>0</v>
      </c>
      <c r="T1289" s="8">
        <v>0</v>
      </c>
      <c r="U1289" s="8">
        <v>1392</v>
      </c>
      <c r="V1289" s="8">
        <v>1374</v>
      </c>
      <c r="W1289" s="8">
        <v>18</v>
      </c>
      <c r="X1289" s="8">
        <v>2878</v>
      </c>
      <c r="Y1289">
        <v>588</v>
      </c>
      <c r="Z1289">
        <v>811</v>
      </c>
      <c r="AA1289" s="8">
        <v>0</v>
      </c>
      <c r="AB1289" s="54">
        <f>Table1[[#This Row],[ Received by dropbox]]/Table1[[#This Row],[Ballots Returned]]</f>
        <v>0.42030021443888493</v>
      </c>
      <c r="AC1289" s="54">
        <f>Table1[[#This Row],[Received by mail]]/Table1[[#This Row],[Ballots Returned]]</f>
        <v>0.57969978556111512</v>
      </c>
      <c r="AD1289" s="54">
        <f>Table1[[#This Row],[ Received by Email or Fax]]/Table1[[#This Row],[Ballots Returned]]</f>
        <v>0</v>
      </c>
    </row>
    <row r="1290" spans="1:30">
      <c r="A1290" s="8" t="s">
        <v>119</v>
      </c>
      <c r="B1290" s="19">
        <v>43134</v>
      </c>
      <c r="C1290" s="8" t="s">
        <v>99</v>
      </c>
      <c r="D1290" s="10">
        <v>2018</v>
      </c>
      <c r="E1290" s="8">
        <v>33643</v>
      </c>
      <c r="F1290" s="8">
        <v>6482</v>
      </c>
      <c r="G1290" s="8">
        <v>29179</v>
      </c>
      <c r="H1290" s="8">
        <v>33674</v>
      </c>
      <c r="I1290" s="8">
        <v>10138</v>
      </c>
      <c r="J1290" s="8">
        <v>10062</v>
      </c>
      <c r="K1290" s="8">
        <v>1</v>
      </c>
      <c r="L1290" s="8">
        <v>0</v>
      </c>
      <c r="M1290" s="8">
        <v>75</v>
      </c>
      <c r="N1290" s="8">
        <v>18</v>
      </c>
      <c r="O1290" s="8">
        <v>14</v>
      </c>
      <c r="P1290" s="8">
        <v>40</v>
      </c>
      <c r="Q1290" s="45">
        <f t="shared" si="42"/>
        <v>3.9455513908068654E-3</v>
      </c>
      <c r="R1290" s="45">
        <f>Table1[[#This Row],[Ballots Rejected - Late Postmark]]/Table1[[#This Row],[Ballots Rejected]]</f>
        <v>0.53333333333333333</v>
      </c>
      <c r="S1290" s="8">
        <v>0</v>
      </c>
      <c r="T1290" s="8">
        <v>3</v>
      </c>
      <c r="U1290" s="8">
        <v>10111</v>
      </c>
      <c r="V1290" s="8">
        <v>10036</v>
      </c>
      <c r="W1290" s="8">
        <v>75</v>
      </c>
      <c r="X1290" s="8">
        <v>33391</v>
      </c>
      <c r="Y1290">
        <v>5685</v>
      </c>
      <c r="Z1290">
        <v>4453</v>
      </c>
      <c r="AA1290" s="8">
        <v>0</v>
      </c>
      <c r="AB1290" s="54">
        <f>Table1[[#This Row],[ Received by dropbox]]/Table1[[#This Row],[Ballots Returned]]</f>
        <v>0.56076149141842568</v>
      </c>
      <c r="AC1290" s="54">
        <f>Table1[[#This Row],[Received by mail]]/Table1[[#This Row],[Ballots Returned]]</f>
        <v>0.43923850858157426</v>
      </c>
      <c r="AD1290" s="54">
        <f>Table1[[#This Row],[ Received by Email or Fax]]/Table1[[#This Row],[Ballots Returned]]</f>
        <v>0</v>
      </c>
    </row>
    <row r="1291" spans="1:30">
      <c r="A1291" s="8" t="s">
        <v>121</v>
      </c>
      <c r="B1291" s="19">
        <v>43134</v>
      </c>
      <c r="C1291" s="8" t="s">
        <v>99</v>
      </c>
      <c r="D1291" s="10">
        <v>2018</v>
      </c>
      <c r="E1291" s="8"/>
      <c r="F1291" s="8"/>
      <c r="G1291" s="8">
        <v>2018</v>
      </c>
      <c r="H1291" s="8"/>
      <c r="I1291" s="8"/>
      <c r="J1291" s="8"/>
      <c r="K1291" s="8"/>
      <c r="L1291" s="8"/>
      <c r="M1291" s="8"/>
      <c r="N1291" s="8"/>
      <c r="O1291" s="8"/>
      <c r="P1291" s="8"/>
      <c r="Q1291" s="45"/>
      <c r="R1291" s="45" t="e">
        <f>Table1[[#This Row],[Ballots Rejected - Late Postmark]]/Table1[[#This Row],[Ballots Rejected]]</f>
        <v>#DIV/0!</v>
      </c>
      <c r="S1291" s="8"/>
      <c r="T1291" s="8"/>
      <c r="U1291" s="8">
        <v>0</v>
      </c>
      <c r="V1291" s="8">
        <v>0</v>
      </c>
      <c r="W1291" s="8">
        <v>0</v>
      </c>
      <c r="X1291" s="8">
        <v>0</v>
      </c>
      <c r="Z1291">
        <v>0</v>
      </c>
      <c r="AA1291" s="8">
        <v>0</v>
      </c>
      <c r="AB1291" s="54" t="e">
        <f>Table1[[#This Row],[ Received by dropbox]]/Table1[[#This Row],[Ballots Returned]]</f>
        <v>#DIV/0!</v>
      </c>
      <c r="AC1291" s="54" t="e">
        <f>Table1[[#This Row],[Received by mail]]/Table1[[#This Row],[Ballots Returned]]</f>
        <v>#DIV/0!</v>
      </c>
      <c r="AD1291" s="54" t="e">
        <f>Table1[[#This Row],[ Received by Email or Fax]]/Table1[[#This Row],[Ballots Returned]]</f>
        <v>#DIV/0!</v>
      </c>
    </row>
    <row r="1292" spans="1:30">
      <c r="A1292" s="8" t="s">
        <v>123</v>
      </c>
      <c r="B1292" s="19">
        <v>43134</v>
      </c>
      <c r="C1292" s="8" t="s">
        <v>99</v>
      </c>
      <c r="D1292" s="10">
        <v>2018</v>
      </c>
      <c r="E1292" s="8">
        <v>10536</v>
      </c>
      <c r="F1292" s="8">
        <v>1628</v>
      </c>
      <c r="G1292" s="8">
        <v>10926</v>
      </c>
      <c r="H1292" s="8">
        <v>10551</v>
      </c>
      <c r="I1292" s="8">
        <v>3765</v>
      </c>
      <c r="J1292" s="8">
        <v>3659</v>
      </c>
      <c r="K1292" s="8">
        <v>0</v>
      </c>
      <c r="L1292" s="8">
        <v>0</v>
      </c>
      <c r="M1292" s="8">
        <v>93</v>
      </c>
      <c r="N1292" s="8">
        <v>0</v>
      </c>
      <c r="O1292" s="8">
        <v>0</v>
      </c>
      <c r="P1292" s="8">
        <v>0</v>
      </c>
      <c r="Q1292" s="45">
        <f t="shared" ref="Q1292:Q1306" si="43">P1292/I1292</f>
        <v>0</v>
      </c>
      <c r="R1292" s="45">
        <f>Table1[[#This Row],[Ballots Rejected - Late Postmark]]/Table1[[#This Row],[Ballots Rejected]]</f>
        <v>0</v>
      </c>
      <c r="S1292" s="8">
        <v>0</v>
      </c>
      <c r="T1292" s="8">
        <v>0</v>
      </c>
      <c r="U1292" s="8">
        <v>3752</v>
      </c>
      <c r="V1292" s="8">
        <v>3646</v>
      </c>
      <c r="W1292" s="8">
        <v>93</v>
      </c>
      <c r="X1292" s="8">
        <v>10478</v>
      </c>
      <c r="Y1292">
        <v>357</v>
      </c>
      <c r="Z1292">
        <v>3407</v>
      </c>
      <c r="AA1292" s="8">
        <v>1</v>
      </c>
      <c r="AB1292" s="54">
        <f>Table1[[#This Row],[ Received by dropbox]]/Table1[[#This Row],[Ballots Returned]]</f>
        <v>9.4820717131474108E-2</v>
      </c>
      <c r="AC1292" s="54">
        <f>Table1[[#This Row],[Received by mail]]/Table1[[#This Row],[Ballots Returned]]</f>
        <v>0.90491367861885785</v>
      </c>
      <c r="AD1292" s="54">
        <f>Table1[[#This Row],[ Received by Email or Fax]]/Table1[[#This Row],[Ballots Returned]]</f>
        <v>2.6560424966799468E-4</v>
      </c>
    </row>
    <row r="1293" spans="1:30">
      <c r="A1293" s="8" t="s">
        <v>125</v>
      </c>
      <c r="B1293" s="19">
        <v>43134</v>
      </c>
      <c r="C1293" s="8" t="s">
        <v>99</v>
      </c>
      <c r="D1293" s="10">
        <v>2018</v>
      </c>
      <c r="E1293" s="8">
        <v>33256</v>
      </c>
      <c r="F1293" s="8">
        <v>4667</v>
      </c>
      <c r="G1293" s="8">
        <v>30607</v>
      </c>
      <c r="H1293" s="8">
        <v>33294</v>
      </c>
      <c r="I1293" s="8">
        <v>10436</v>
      </c>
      <c r="J1293" s="8">
        <v>10439</v>
      </c>
      <c r="K1293" s="8">
        <v>3</v>
      </c>
      <c r="L1293" s="8">
        <v>0</v>
      </c>
      <c r="M1293" s="8">
        <v>0</v>
      </c>
      <c r="N1293" s="8">
        <v>32</v>
      </c>
      <c r="O1293" s="8">
        <v>26</v>
      </c>
      <c r="P1293" s="8">
        <v>57</v>
      </c>
      <c r="Q1293" s="45">
        <f t="shared" si="43"/>
        <v>5.4618627826753547E-3</v>
      </c>
      <c r="R1293" s="45" t="e">
        <f>Table1[[#This Row],[Ballots Rejected - Late Postmark]]/Table1[[#This Row],[Ballots Rejected]]</f>
        <v>#DIV/0!</v>
      </c>
      <c r="S1293" s="8">
        <v>0</v>
      </c>
      <c r="T1293" s="8">
        <v>4</v>
      </c>
      <c r="U1293" s="8">
        <v>10423</v>
      </c>
      <c r="V1293" s="8">
        <v>10426</v>
      </c>
      <c r="W1293" s="8">
        <v>0</v>
      </c>
      <c r="X1293" s="8">
        <v>33180</v>
      </c>
      <c r="Y1293">
        <v>3126</v>
      </c>
      <c r="Z1293">
        <v>7308</v>
      </c>
      <c r="AA1293" s="8">
        <v>2</v>
      </c>
      <c r="AB1293" s="54">
        <f>Table1[[#This Row],[ Received by dropbox]]/Table1[[#This Row],[Ballots Returned]]</f>
        <v>0.29954005366040631</v>
      </c>
      <c r="AC1293" s="54">
        <f>Table1[[#This Row],[Received by mail]]/Table1[[#This Row],[Ballots Returned]]</f>
        <v>0.70026830203142965</v>
      </c>
      <c r="AD1293" s="54">
        <f>Table1[[#This Row],[ Received by Email or Fax]]/Table1[[#This Row],[Ballots Returned]]</f>
        <v>1.9164430816404754E-4</v>
      </c>
    </row>
    <row r="1294" spans="1:30">
      <c r="A1294" s="8" t="s">
        <v>127</v>
      </c>
      <c r="B1294" s="19">
        <v>43134</v>
      </c>
      <c r="C1294" s="8" t="s">
        <v>99</v>
      </c>
      <c r="D1294" s="10">
        <v>2018</v>
      </c>
      <c r="E1294" s="8">
        <v>20077</v>
      </c>
      <c r="F1294" s="8">
        <v>1852</v>
      </c>
      <c r="G1294" s="8">
        <v>20243</v>
      </c>
      <c r="H1294" s="8">
        <v>20219</v>
      </c>
      <c r="I1294" s="8">
        <v>8923</v>
      </c>
      <c r="J1294" s="8">
        <v>8834</v>
      </c>
      <c r="K1294" s="8">
        <v>1</v>
      </c>
      <c r="L1294" s="8">
        <v>0</v>
      </c>
      <c r="M1294" s="8">
        <v>88</v>
      </c>
      <c r="N1294" s="8">
        <v>23</v>
      </c>
      <c r="O1294" s="8">
        <v>32</v>
      </c>
      <c r="P1294" s="8">
        <v>30</v>
      </c>
      <c r="Q1294" s="45">
        <f t="shared" si="43"/>
        <v>3.3620979491202512E-3</v>
      </c>
      <c r="R1294" s="45">
        <f>Table1[[#This Row],[Ballots Rejected - Late Postmark]]/Table1[[#This Row],[Ballots Rejected]]</f>
        <v>0.34090909090909088</v>
      </c>
      <c r="S1294" s="8">
        <v>0</v>
      </c>
      <c r="T1294" s="8">
        <v>3</v>
      </c>
      <c r="U1294" s="8">
        <v>8869</v>
      </c>
      <c r="V1294" s="8">
        <v>8780</v>
      </c>
      <c r="W1294" s="8">
        <v>88</v>
      </c>
      <c r="X1294" s="8">
        <v>19776</v>
      </c>
      <c r="Y1294">
        <v>4780</v>
      </c>
      <c r="Z1294">
        <v>4137</v>
      </c>
      <c r="AA1294" s="8">
        <v>6</v>
      </c>
      <c r="AB1294" s="54">
        <f>Table1[[#This Row],[ Received by dropbox]]/Table1[[#This Row],[Ballots Returned]]</f>
        <v>0.53569427322649332</v>
      </c>
      <c r="AC1294" s="54">
        <f>Table1[[#This Row],[Received by mail]]/Table1[[#This Row],[Ballots Returned]]</f>
        <v>0.46363330718368262</v>
      </c>
      <c r="AD1294" s="54">
        <f>Table1[[#This Row],[ Received by Email or Fax]]/Table1[[#This Row],[Ballots Returned]]</f>
        <v>6.7241958982405022E-4</v>
      </c>
    </row>
    <row r="1295" spans="1:30">
      <c r="A1295" s="8" t="s">
        <v>129</v>
      </c>
      <c r="B1295" s="19">
        <v>43134</v>
      </c>
      <c r="C1295" s="8" t="s">
        <v>99</v>
      </c>
      <c r="D1295" s="10">
        <v>2018</v>
      </c>
      <c r="E1295" s="8">
        <v>1118</v>
      </c>
      <c r="F1295" s="8">
        <v>130</v>
      </c>
      <c r="G1295" s="8">
        <v>3006</v>
      </c>
      <c r="H1295" s="8">
        <v>1118</v>
      </c>
      <c r="I1295" s="8">
        <v>578</v>
      </c>
      <c r="J1295" s="8">
        <v>571</v>
      </c>
      <c r="K1295" s="8">
        <v>0</v>
      </c>
      <c r="L1295" s="8">
        <v>0</v>
      </c>
      <c r="M1295" s="8">
        <v>7</v>
      </c>
      <c r="N1295" s="8">
        <v>2</v>
      </c>
      <c r="O1295" s="8">
        <v>1</v>
      </c>
      <c r="P1295" s="8">
        <v>4</v>
      </c>
      <c r="Q1295" s="45">
        <f t="shared" si="43"/>
        <v>6.920415224913495E-3</v>
      </c>
      <c r="R1295" s="45">
        <f>Table1[[#This Row],[Ballots Rejected - Late Postmark]]/Table1[[#This Row],[Ballots Rejected]]</f>
        <v>0.5714285714285714</v>
      </c>
      <c r="S1295" s="8">
        <v>0</v>
      </c>
      <c r="T1295" s="8">
        <v>0</v>
      </c>
      <c r="U1295" s="8">
        <v>575</v>
      </c>
      <c r="V1295" s="8">
        <v>568</v>
      </c>
      <c r="W1295" s="8">
        <v>7</v>
      </c>
      <c r="X1295" s="8">
        <v>1101</v>
      </c>
      <c r="Y1295">
        <v>153</v>
      </c>
      <c r="Z1295">
        <v>424</v>
      </c>
      <c r="AA1295" s="8">
        <v>1</v>
      </c>
      <c r="AB1295" s="54">
        <f>Table1[[#This Row],[ Received by dropbox]]/Table1[[#This Row],[Ballots Returned]]</f>
        <v>0.26470588235294118</v>
      </c>
      <c r="AC1295" s="54">
        <f>Table1[[#This Row],[Received by mail]]/Table1[[#This Row],[Ballots Returned]]</f>
        <v>0.73356401384083048</v>
      </c>
      <c r="AD1295" s="54">
        <f>Table1[[#This Row],[ Received by Email or Fax]]/Table1[[#This Row],[Ballots Returned]]</f>
        <v>1.7301038062283738E-3</v>
      </c>
    </row>
    <row r="1296" spans="1:30">
      <c r="A1296" s="8" t="s">
        <v>131</v>
      </c>
      <c r="B1296" s="19">
        <v>43134</v>
      </c>
      <c r="C1296" s="8" t="s">
        <v>99</v>
      </c>
      <c r="D1296" s="10">
        <v>2018</v>
      </c>
      <c r="E1296" s="8">
        <v>732461</v>
      </c>
      <c r="F1296" s="8">
        <v>66367</v>
      </c>
      <c r="G1296" s="8">
        <v>668112</v>
      </c>
      <c r="H1296" s="8">
        <v>733882</v>
      </c>
      <c r="I1296" s="8">
        <v>236335</v>
      </c>
      <c r="J1296" s="8">
        <v>233082</v>
      </c>
      <c r="K1296" s="8">
        <v>1</v>
      </c>
      <c r="L1296" s="8">
        <v>0</v>
      </c>
      <c r="M1296" s="8">
        <v>3252</v>
      </c>
      <c r="N1296" s="8">
        <v>398</v>
      </c>
      <c r="O1296" s="8">
        <v>1120</v>
      </c>
      <c r="P1296" s="8">
        <v>1630</v>
      </c>
      <c r="Q1296" s="45">
        <f t="shared" si="43"/>
        <v>6.8969894429517422E-3</v>
      </c>
      <c r="R1296" s="45">
        <f>Table1[[#This Row],[Ballots Rejected - Late Postmark]]/Table1[[#This Row],[Ballots Rejected]]</f>
        <v>0.50123001230012298</v>
      </c>
      <c r="S1296" s="8">
        <v>20</v>
      </c>
      <c r="T1296" s="8">
        <v>84</v>
      </c>
      <c r="U1296" s="8">
        <v>235150</v>
      </c>
      <c r="V1296" s="8">
        <v>231928</v>
      </c>
      <c r="W1296" s="8">
        <v>3222</v>
      </c>
      <c r="X1296" s="8">
        <v>723260</v>
      </c>
      <c r="Y1296">
        <v>105389</v>
      </c>
      <c r="Z1296">
        <v>130681</v>
      </c>
      <c r="AA1296" s="8">
        <v>265</v>
      </c>
      <c r="AB1296" s="54">
        <f>Table1[[#This Row],[ Received by dropbox]]/Table1[[#This Row],[Ballots Returned]]</f>
        <v>0.44593056466456515</v>
      </c>
      <c r="AC1296" s="54">
        <f>Table1[[#This Row],[Received by mail]]/Table1[[#This Row],[Ballots Returned]]</f>
        <v>0.55294814564072181</v>
      </c>
      <c r="AD1296" s="54">
        <f>Table1[[#This Row],[ Received by Email or Fax]]/Table1[[#This Row],[Ballots Returned]]</f>
        <v>1.1212896947130134E-3</v>
      </c>
    </row>
    <row r="1297" spans="1:30">
      <c r="A1297" s="8" t="s">
        <v>133</v>
      </c>
      <c r="B1297" s="19">
        <v>43134</v>
      </c>
      <c r="C1297" s="8" t="s">
        <v>99</v>
      </c>
      <c r="D1297" s="10">
        <v>2018</v>
      </c>
      <c r="E1297" s="8">
        <v>57621</v>
      </c>
      <c r="F1297" s="8">
        <v>6800</v>
      </c>
      <c r="G1297" s="8">
        <v>52839</v>
      </c>
      <c r="H1297" s="8">
        <v>57644</v>
      </c>
      <c r="I1297" s="8">
        <v>19495</v>
      </c>
      <c r="J1297" s="8">
        <v>19272</v>
      </c>
      <c r="K1297" s="8">
        <v>0</v>
      </c>
      <c r="L1297" s="8">
        <v>0</v>
      </c>
      <c r="M1297" s="8">
        <v>223</v>
      </c>
      <c r="N1297" s="8">
        <v>25</v>
      </c>
      <c r="O1297" s="8">
        <v>99</v>
      </c>
      <c r="P1297" s="8">
        <v>77</v>
      </c>
      <c r="Q1297" s="45">
        <f t="shared" si="43"/>
        <v>3.9497307001795335E-3</v>
      </c>
      <c r="R1297" s="45">
        <f>Table1[[#This Row],[Ballots Rejected - Late Postmark]]/Table1[[#This Row],[Ballots Rejected]]</f>
        <v>0.3452914798206278</v>
      </c>
      <c r="S1297" s="8">
        <v>0</v>
      </c>
      <c r="T1297" s="8">
        <v>22</v>
      </c>
      <c r="U1297" s="8">
        <v>19023</v>
      </c>
      <c r="V1297" s="8">
        <v>18805</v>
      </c>
      <c r="W1297" s="8">
        <v>218</v>
      </c>
      <c r="X1297" s="8">
        <v>54663</v>
      </c>
      <c r="Y1297">
        <v>10736</v>
      </c>
      <c r="Z1297">
        <v>8729</v>
      </c>
      <c r="AA1297" s="8">
        <v>28</v>
      </c>
      <c r="AB1297" s="54">
        <f>Table1[[#This Row],[ Received by dropbox]]/Table1[[#This Row],[Ballots Returned]]</f>
        <v>0.55070530905360349</v>
      </c>
      <c r="AC1297" s="54">
        <f>Table1[[#This Row],[Received by mail]]/Table1[[#This Row],[Ballots Returned]]</f>
        <v>0.44775583482944342</v>
      </c>
      <c r="AD1297" s="54">
        <f>Table1[[#This Row],[ Received by Email or Fax]]/Table1[[#This Row],[Ballots Returned]]</f>
        <v>1.436265709156194E-3</v>
      </c>
    </row>
    <row r="1298" spans="1:30">
      <c r="A1298" s="8" t="s">
        <v>135</v>
      </c>
      <c r="B1298" s="19">
        <v>43134</v>
      </c>
      <c r="C1298" s="8" t="s">
        <v>99</v>
      </c>
      <c r="D1298" s="10">
        <v>2018</v>
      </c>
      <c r="E1298" s="8">
        <v>18573</v>
      </c>
      <c r="F1298" s="8">
        <v>2154</v>
      </c>
      <c r="G1298" s="8">
        <v>18437</v>
      </c>
      <c r="H1298" s="8">
        <v>18655</v>
      </c>
      <c r="I1298" s="8">
        <v>6645</v>
      </c>
      <c r="J1298" s="8">
        <v>6541</v>
      </c>
      <c r="K1298" s="8">
        <v>0</v>
      </c>
      <c r="L1298" s="8">
        <v>0</v>
      </c>
      <c r="M1298" s="8">
        <v>104</v>
      </c>
      <c r="N1298" s="8">
        <v>28</v>
      </c>
      <c r="O1298" s="8">
        <v>63</v>
      </c>
      <c r="P1298" s="8">
        <v>12</v>
      </c>
      <c r="Q1298" s="45">
        <f t="shared" si="43"/>
        <v>1.8058690744920992E-3</v>
      </c>
      <c r="R1298" s="45">
        <f>Table1[[#This Row],[Ballots Rejected - Late Postmark]]/Table1[[#This Row],[Ballots Rejected]]</f>
        <v>0.11538461538461539</v>
      </c>
      <c r="S1298" s="8">
        <v>0</v>
      </c>
      <c r="T1298" s="8">
        <v>0</v>
      </c>
      <c r="U1298" s="8">
        <v>6629</v>
      </c>
      <c r="V1298" s="8">
        <v>6526</v>
      </c>
      <c r="W1298" s="8">
        <v>103</v>
      </c>
      <c r="X1298" s="8">
        <v>18460</v>
      </c>
      <c r="Y1298">
        <v>4306</v>
      </c>
      <c r="Z1298">
        <v>2336</v>
      </c>
      <c r="AA1298" s="8">
        <v>3</v>
      </c>
      <c r="AB1298" s="54">
        <f>Table1[[#This Row],[ Received by dropbox]]/Table1[[#This Row],[Ballots Returned]]</f>
        <v>0.64800601956358161</v>
      </c>
      <c r="AC1298" s="54">
        <f>Table1[[#This Row],[Received by mail]]/Table1[[#This Row],[Ballots Returned]]</f>
        <v>0.35154251316779533</v>
      </c>
      <c r="AD1298" s="54">
        <f>Table1[[#This Row],[ Received by Email or Fax]]/Table1[[#This Row],[Ballots Returned]]</f>
        <v>4.514672686230248E-4</v>
      </c>
    </row>
    <row r="1299" spans="1:30">
      <c r="A1299" s="8" t="s">
        <v>137</v>
      </c>
      <c r="B1299" s="19">
        <v>43134</v>
      </c>
      <c r="C1299" s="8" t="s">
        <v>99</v>
      </c>
      <c r="D1299" s="10">
        <v>2018</v>
      </c>
      <c r="E1299" s="8">
        <v>6114</v>
      </c>
      <c r="F1299" s="8">
        <v>567</v>
      </c>
      <c r="G1299" s="8">
        <v>7565</v>
      </c>
      <c r="H1299" s="8">
        <v>6139</v>
      </c>
      <c r="I1299" s="8">
        <v>2644</v>
      </c>
      <c r="J1299" s="8">
        <v>2622</v>
      </c>
      <c r="K1299" s="8">
        <v>0</v>
      </c>
      <c r="L1299" s="8">
        <v>0</v>
      </c>
      <c r="M1299" s="8">
        <v>22</v>
      </c>
      <c r="N1299" s="8">
        <v>5</v>
      </c>
      <c r="O1299" s="8">
        <v>3</v>
      </c>
      <c r="P1299" s="8">
        <v>7</v>
      </c>
      <c r="Q1299" s="45">
        <f t="shared" si="43"/>
        <v>2.6475037821482601E-3</v>
      </c>
      <c r="R1299" s="45">
        <f>Table1[[#This Row],[Ballots Rejected - Late Postmark]]/Table1[[#This Row],[Ballots Rejected]]</f>
        <v>0.31818181818181818</v>
      </c>
      <c r="S1299" s="8">
        <v>0</v>
      </c>
      <c r="T1299" s="8">
        <v>7</v>
      </c>
      <c r="U1299" s="8">
        <v>2641</v>
      </c>
      <c r="V1299" s="8">
        <v>2619</v>
      </c>
      <c r="W1299" s="8">
        <v>22</v>
      </c>
      <c r="X1299" s="8">
        <v>6075</v>
      </c>
      <c r="Y1299">
        <v>1780</v>
      </c>
      <c r="Z1299">
        <v>864</v>
      </c>
      <c r="AA1299" s="8">
        <v>0</v>
      </c>
      <c r="AB1299" s="54">
        <f>Table1[[#This Row],[ Received by dropbox]]/Table1[[#This Row],[Ballots Returned]]</f>
        <v>0.67322239031770048</v>
      </c>
      <c r="AC1299" s="54">
        <f>Table1[[#This Row],[Received by mail]]/Table1[[#This Row],[Ballots Returned]]</f>
        <v>0.32677760968229952</v>
      </c>
      <c r="AD1299" s="54">
        <f>Table1[[#This Row],[ Received by Email or Fax]]/Table1[[#This Row],[Ballots Returned]]</f>
        <v>0</v>
      </c>
    </row>
    <row r="1300" spans="1:30">
      <c r="A1300" s="8" t="s">
        <v>139</v>
      </c>
      <c r="B1300" s="19">
        <v>43134</v>
      </c>
      <c r="C1300" s="8" t="s">
        <v>99</v>
      </c>
      <c r="D1300" s="10">
        <v>2018</v>
      </c>
      <c r="E1300" s="8">
        <v>26999</v>
      </c>
      <c r="F1300" s="8">
        <v>2563</v>
      </c>
      <c r="G1300" s="8">
        <v>26454</v>
      </c>
      <c r="H1300" s="8">
        <v>27061</v>
      </c>
      <c r="I1300" s="8">
        <v>10004</v>
      </c>
      <c r="J1300" s="8">
        <v>9887</v>
      </c>
      <c r="K1300" s="8">
        <v>0</v>
      </c>
      <c r="L1300" s="8">
        <v>0</v>
      </c>
      <c r="M1300" s="8">
        <v>117</v>
      </c>
      <c r="N1300" s="8">
        <v>34</v>
      </c>
      <c r="O1300" s="8">
        <v>34</v>
      </c>
      <c r="P1300" s="8">
        <v>49</v>
      </c>
      <c r="Q1300" s="45">
        <f t="shared" si="43"/>
        <v>4.8980407836865256E-3</v>
      </c>
      <c r="R1300" s="45">
        <f>Table1[[#This Row],[Ballots Rejected - Late Postmark]]/Table1[[#This Row],[Ballots Rejected]]</f>
        <v>0.41880341880341881</v>
      </c>
      <c r="S1300" s="8">
        <v>0</v>
      </c>
      <c r="T1300" s="8">
        <v>0</v>
      </c>
      <c r="U1300" s="8">
        <v>9981</v>
      </c>
      <c r="V1300" s="8">
        <v>9864</v>
      </c>
      <c r="W1300" s="8">
        <v>117</v>
      </c>
      <c r="X1300" s="8">
        <v>26868</v>
      </c>
      <c r="Y1300">
        <v>4342</v>
      </c>
      <c r="Z1300">
        <v>5659</v>
      </c>
      <c r="AA1300" s="8">
        <v>3</v>
      </c>
      <c r="AB1300" s="54">
        <f>Table1[[#This Row],[ Received by dropbox]]/Table1[[#This Row],[Ballots Returned]]</f>
        <v>0.43402638944422234</v>
      </c>
      <c r="AC1300" s="54">
        <f>Table1[[#This Row],[Received by mail]]/Table1[[#This Row],[Ballots Returned]]</f>
        <v>0.5656737305077969</v>
      </c>
      <c r="AD1300" s="54">
        <f>Table1[[#This Row],[ Received by Email or Fax]]/Table1[[#This Row],[Ballots Returned]]</f>
        <v>2.9988004798080768E-4</v>
      </c>
    </row>
    <row r="1301" spans="1:30">
      <c r="A1301" s="8" t="s">
        <v>141</v>
      </c>
      <c r="B1301" s="19">
        <v>43134</v>
      </c>
      <c r="C1301" s="8" t="s">
        <v>99</v>
      </c>
      <c r="D1301" s="10">
        <v>2018</v>
      </c>
      <c r="E1301" s="8">
        <v>6180</v>
      </c>
      <c r="F1301" s="8">
        <v>364</v>
      </c>
      <c r="G1301" s="8">
        <v>7834</v>
      </c>
      <c r="H1301" s="8">
        <v>6180</v>
      </c>
      <c r="I1301" s="8">
        <v>2931</v>
      </c>
      <c r="J1301" s="8">
        <v>2908</v>
      </c>
      <c r="K1301" s="8">
        <v>0</v>
      </c>
      <c r="L1301" s="8">
        <v>0</v>
      </c>
      <c r="M1301" s="8">
        <v>23</v>
      </c>
      <c r="N1301" s="8">
        <v>10</v>
      </c>
      <c r="O1301" s="8">
        <v>0</v>
      </c>
      <c r="P1301" s="8">
        <v>11</v>
      </c>
      <c r="Q1301" s="45">
        <f t="shared" si="43"/>
        <v>3.7529853292391675E-3</v>
      </c>
      <c r="R1301" s="45">
        <f>Table1[[#This Row],[Ballots Rejected - Late Postmark]]/Table1[[#This Row],[Ballots Rejected]]</f>
        <v>0.47826086956521741</v>
      </c>
      <c r="S1301" s="8">
        <v>0</v>
      </c>
      <c r="T1301" s="8">
        <v>2</v>
      </c>
      <c r="U1301" s="8">
        <v>2921</v>
      </c>
      <c r="V1301" s="8">
        <v>2898</v>
      </c>
      <c r="W1301" s="8">
        <v>23</v>
      </c>
      <c r="X1301" s="8">
        <v>6106</v>
      </c>
      <c r="Y1301">
        <v>830</v>
      </c>
      <c r="Z1301">
        <v>2100</v>
      </c>
      <c r="AA1301" s="8">
        <v>1</v>
      </c>
      <c r="AB1301" s="54">
        <f>Table1[[#This Row],[ Received by dropbox]]/Table1[[#This Row],[Ballots Returned]]</f>
        <v>0.28317980211531901</v>
      </c>
      <c r="AC1301" s="54">
        <f>Table1[[#This Row],[Received by mail]]/Table1[[#This Row],[Ballots Returned]]</f>
        <v>0.7164790174002047</v>
      </c>
      <c r="AD1301" s="54">
        <f>Table1[[#This Row],[ Received by Email or Fax]]/Table1[[#This Row],[Ballots Returned]]</f>
        <v>3.4118048447628798E-4</v>
      </c>
    </row>
    <row r="1302" spans="1:30">
      <c r="A1302" s="8" t="s">
        <v>143</v>
      </c>
      <c r="B1302" s="19">
        <v>43134</v>
      </c>
      <c r="C1302" s="8" t="s">
        <v>99</v>
      </c>
      <c r="D1302" s="10">
        <v>2018</v>
      </c>
      <c r="E1302" s="8">
        <v>18571</v>
      </c>
      <c r="F1302" s="8">
        <v>1634</v>
      </c>
      <c r="G1302" s="8">
        <v>18955</v>
      </c>
      <c r="H1302" s="8">
        <v>18696</v>
      </c>
      <c r="I1302" s="8">
        <v>7432</v>
      </c>
      <c r="J1302" s="8">
        <v>7377</v>
      </c>
      <c r="K1302" s="8">
        <v>0</v>
      </c>
      <c r="L1302" s="8">
        <v>0</v>
      </c>
      <c r="M1302" s="8">
        <v>55</v>
      </c>
      <c r="N1302" s="8">
        <v>13</v>
      </c>
      <c r="O1302" s="8">
        <v>14</v>
      </c>
      <c r="P1302" s="8">
        <v>18</v>
      </c>
      <c r="Q1302" s="45">
        <f t="shared" si="43"/>
        <v>2.4219590958019376E-3</v>
      </c>
      <c r="R1302" s="45">
        <f>Table1[[#This Row],[Ballots Rejected - Late Postmark]]/Table1[[#This Row],[Ballots Rejected]]</f>
        <v>0.32727272727272727</v>
      </c>
      <c r="S1302" s="8">
        <v>0</v>
      </c>
      <c r="T1302" s="8">
        <v>10</v>
      </c>
      <c r="U1302" s="8">
        <v>7402</v>
      </c>
      <c r="V1302" s="8">
        <v>7348</v>
      </c>
      <c r="W1302" s="8">
        <v>54</v>
      </c>
      <c r="X1302" s="8">
        <v>18492</v>
      </c>
      <c r="Y1302">
        <v>4663</v>
      </c>
      <c r="Z1302">
        <v>2764</v>
      </c>
      <c r="AA1302" s="8">
        <v>5</v>
      </c>
      <c r="AB1302" s="54">
        <f>Table1[[#This Row],[ Received by dropbox]]/Table1[[#This Row],[Ballots Returned]]</f>
        <v>0.6274219590958019</v>
      </c>
      <c r="AC1302" s="54">
        <f>Table1[[#This Row],[Received by mail]]/Table1[[#This Row],[Ballots Returned]]</f>
        <v>0.37190527448869753</v>
      </c>
      <c r="AD1302" s="54">
        <f>Table1[[#This Row],[ Received by Email or Fax]]/Table1[[#This Row],[Ballots Returned]]</f>
        <v>6.7276641550053826E-4</v>
      </c>
    </row>
    <row r="1303" spans="1:30">
      <c r="A1303" s="8" t="s">
        <v>145</v>
      </c>
      <c r="B1303" s="19">
        <v>43134</v>
      </c>
      <c r="C1303" s="8" t="s">
        <v>99</v>
      </c>
      <c r="D1303" s="10">
        <v>2018</v>
      </c>
      <c r="E1303" s="8">
        <v>15527</v>
      </c>
      <c r="F1303" s="8">
        <v>1526</v>
      </c>
      <c r="G1303" s="8">
        <v>16019</v>
      </c>
      <c r="H1303" s="8">
        <v>15644</v>
      </c>
      <c r="I1303" s="8">
        <v>6470</v>
      </c>
      <c r="J1303" s="8">
        <v>6368</v>
      </c>
      <c r="K1303" s="8">
        <v>0</v>
      </c>
      <c r="L1303" s="8">
        <v>0</v>
      </c>
      <c r="M1303" s="8">
        <v>102</v>
      </c>
      <c r="N1303" s="8">
        <v>10</v>
      </c>
      <c r="O1303" s="8">
        <v>40</v>
      </c>
      <c r="P1303" s="8">
        <v>49</v>
      </c>
      <c r="Q1303" s="45">
        <f t="shared" si="43"/>
        <v>7.573415765069552E-3</v>
      </c>
      <c r="R1303" s="45">
        <f>Table1[[#This Row],[Ballots Rejected - Late Postmark]]/Table1[[#This Row],[Ballots Rejected]]</f>
        <v>0.48039215686274511</v>
      </c>
      <c r="S1303" s="8">
        <v>0</v>
      </c>
      <c r="T1303" s="8">
        <v>3</v>
      </c>
      <c r="U1303" s="8">
        <v>6460</v>
      </c>
      <c r="V1303" s="8">
        <v>6358</v>
      </c>
      <c r="W1303" s="8">
        <v>102</v>
      </c>
      <c r="X1303" s="8">
        <v>15497</v>
      </c>
      <c r="Y1303">
        <v>1799</v>
      </c>
      <c r="Z1303">
        <v>4668</v>
      </c>
      <c r="AA1303" s="8">
        <v>3</v>
      </c>
      <c r="AB1303" s="54">
        <f>Table1[[#This Row],[ Received by dropbox]]/Table1[[#This Row],[Ballots Returned]]</f>
        <v>0.27805255023183928</v>
      </c>
      <c r="AC1303" s="54">
        <f>Table1[[#This Row],[Received by mail]]/Table1[[#This Row],[Ballots Returned]]</f>
        <v>0.72148377125193197</v>
      </c>
      <c r="AD1303" s="54">
        <f>Table1[[#This Row],[ Received by Email or Fax]]/Table1[[#This Row],[Ballots Returned]]</f>
        <v>4.6367851622874809E-4</v>
      </c>
    </row>
    <row r="1304" spans="1:30">
      <c r="A1304" s="8" t="s">
        <v>147</v>
      </c>
      <c r="B1304" s="19">
        <v>43134</v>
      </c>
      <c r="C1304" s="8" t="s">
        <v>99</v>
      </c>
      <c r="D1304" s="10">
        <v>2018</v>
      </c>
      <c r="E1304" s="8">
        <v>868</v>
      </c>
      <c r="F1304" s="8">
        <v>90</v>
      </c>
      <c r="G1304" s="8">
        <v>2796</v>
      </c>
      <c r="H1304" s="8">
        <v>869</v>
      </c>
      <c r="I1304" s="8">
        <v>395</v>
      </c>
      <c r="J1304" s="8">
        <v>388</v>
      </c>
      <c r="K1304" s="8">
        <v>0</v>
      </c>
      <c r="L1304" s="8">
        <v>0</v>
      </c>
      <c r="M1304" s="8">
        <v>7</v>
      </c>
      <c r="N1304" s="8">
        <v>0</v>
      </c>
      <c r="O1304" s="8">
        <v>0</v>
      </c>
      <c r="P1304" s="8">
        <v>0</v>
      </c>
      <c r="Q1304" s="45">
        <f t="shared" si="43"/>
        <v>0</v>
      </c>
      <c r="R1304" s="45">
        <f>Table1[[#This Row],[Ballots Rejected - Late Postmark]]/Table1[[#This Row],[Ballots Rejected]]</f>
        <v>0</v>
      </c>
      <c r="S1304" s="8">
        <v>0</v>
      </c>
      <c r="T1304" s="8">
        <v>0</v>
      </c>
      <c r="U1304" s="8">
        <v>393</v>
      </c>
      <c r="V1304" s="8">
        <v>386</v>
      </c>
      <c r="W1304" s="8">
        <v>7</v>
      </c>
      <c r="X1304" s="8">
        <v>853</v>
      </c>
      <c r="Y1304">
        <v>142</v>
      </c>
      <c r="Z1304">
        <v>253</v>
      </c>
      <c r="AA1304" s="8">
        <v>0</v>
      </c>
      <c r="AB1304" s="54">
        <f>Table1[[#This Row],[ Received by dropbox]]/Table1[[#This Row],[Ballots Returned]]</f>
        <v>0.35949367088607592</v>
      </c>
      <c r="AC1304" s="54">
        <f>Table1[[#This Row],[Received by mail]]/Table1[[#This Row],[Ballots Returned]]</f>
        <v>0.64050632911392402</v>
      </c>
      <c r="AD1304" s="54">
        <f>Table1[[#This Row],[ Received by Email or Fax]]/Table1[[#This Row],[Ballots Returned]]</f>
        <v>0</v>
      </c>
    </row>
    <row r="1305" spans="1:30">
      <c r="A1305" s="8" t="s">
        <v>149</v>
      </c>
      <c r="B1305" s="19">
        <v>43134</v>
      </c>
      <c r="C1305" s="8" t="s">
        <v>99</v>
      </c>
      <c r="D1305" s="10">
        <v>2018</v>
      </c>
      <c r="E1305" s="8">
        <v>590</v>
      </c>
      <c r="F1305" s="8">
        <v>95</v>
      </c>
      <c r="G1305" s="8">
        <v>2513</v>
      </c>
      <c r="H1305" s="8">
        <v>590</v>
      </c>
      <c r="I1305" s="8">
        <v>238</v>
      </c>
      <c r="J1305" s="8">
        <v>238</v>
      </c>
      <c r="K1305" s="8">
        <v>0</v>
      </c>
      <c r="L1305" s="8">
        <v>0</v>
      </c>
      <c r="M1305" s="8">
        <v>0</v>
      </c>
      <c r="N1305" s="8">
        <v>1</v>
      </c>
      <c r="O1305" s="8">
        <v>0</v>
      </c>
      <c r="P1305" s="8">
        <v>3</v>
      </c>
      <c r="Q1305" s="45">
        <f t="shared" si="43"/>
        <v>1.2605042016806723E-2</v>
      </c>
      <c r="R1305" s="45" t="e">
        <f>Table1[[#This Row],[Ballots Rejected - Late Postmark]]/Table1[[#This Row],[Ballots Rejected]]</f>
        <v>#DIV/0!</v>
      </c>
      <c r="S1305" s="8">
        <v>0</v>
      </c>
      <c r="T1305" s="8">
        <v>0</v>
      </c>
      <c r="U1305" s="8">
        <v>237</v>
      </c>
      <c r="V1305" s="8">
        <v>237</v>
      </c>
      <c r="W1305" s="8">
        <v>0</v>
      </c>
      <c r="X1305" s="8">
        <v>582</v>
      </c>
      <c r="Y1305">
        <v>18</v>
      </c>
      <c r="Z1305">
        <v>220</v>
      </c>
      <c r="AA1305" s="8">
        <v>0</v>
      </c>
      <c r="AB1305" s="54">
        <f>Table1[[#This Row],[ Received by dropbox]]/Table1[[#This Row],[Ballots Returned]]</f>
        <v>7.5630252100840331E-2</v>
      </c>
      <c r="AC1305" s="54">
        <f>Table1[[#This Row],[Received by mail]]/Table1[[#This Row],[Ballots Returned]]</f>
        <v>0.92436974789915971</v>
      </c>
      <c r="AD1305" s="54">
        <f>Table1[[#This Row],[ Received by Email or Fax]]/Table1[[#This Row],[Ballots Returned]]</f>
        <v>0</v>
      </c>
    </row>
    <row r="1306" spans="1:30">
      <c r="A1306" s="8" t="s">
        <v>151</v>
      </c>
      <c r="B1306" s="19">
        <v>43134</v>
      </c>
      <c r="C1306" s="8" t="s">
        <v>99</v>
      </c>
      <c r="D1306" s="10">
        <v>2018</v>
      </c>
      <c r="E1306" s="8">
        <v>408609</v>
      </c>
      <c r="F1306" s="8">
        <v>48284</v>
      </c>
      <c r="G1306" s="8">
        <v>362343</v>
      </c>
      <c r="H1306" s="8">
        <v>410033</v>
      </c>
      <c r="I1306" s="8">
        <v>115193</v>
      </c>
      <c r="J1306" s="8">
        <v>113412</v>
      </c>
      <c r="K1306" s="8">
        <v>0</v>
      </c>
      <c r="L1306" s="8">
        <v>0</v>
      </c>
      <c r="M1306" s="8">
        <v>1781</v>
      </c>
      <c r="N1306" s="8">
        <v>515</v>
      </c>
      <c r="O1306" s="8">
        <v>569</v>
      </c>
      <c r="P1306" s="8">
        <v>592</v>
      </c>
      <c r="Q1306" s="45">
        <f t="shared" si="43"/>
        <v>5.1392011667375625E-3</v>
      </c>
      <c r="R1306" s="45">
        <f>Table1[[#This Row],[Ballots Rejected - Late Postmark]]/Table1[[#This Row],[Ballots Rejected]]</f>
        <v>0.33239752947782147</v>
      </c>
      <c r="S1306" s="8">
        <v>3</v>
      </c>
      <c r="T1306" s="8">
        <v>102</v>
      </c>
      <c r="U1306" s="8">
        <v>113493</v>
      </c>
      <c r="V1306" s="8">
        <v>111751</v>
      </c>
      <c r="W1306" s="8">
        <v>1742</v>
      </c>
      <c r="X1306" s="8">
        <v>398279</v>
      </c>
      <c r="Y1306">
        <v>64865</v>
      </c>
      <c r="Z1306">
        <v>50275</v>
      </c>
      <c r="AA1306" s="8">
        <v>53</v>
      </c>
      <c r="AB1306" s="54">
        <f>Table1[[#This Row],[ Received by dropbox]]/Table1[[#This Row],[Ballots Returned]]</f>
        <v>0.56309845216289189</v>
      </c>
      <c r="AC1306" s="54">
        <f>Table1[[#This Row],[Received by mail]]/Table1[[#This Row],[Ballots Returned]]</f>
        <v>0.43644145043535632</v>
      </c>
      <c r="AD1306" s="54">
        <f>Table1[[#This Row],[ Received by Email or Fax]]/Table1[[#This Row],[Ballots Returned]]</f>
        <v>4.6009740175184254E-4</v>
      </c>
    </row>
    <row r="1307" spans="1:30">
      <c r="A1307" s="8" t="s">
        <v>153</v>
      </c>
      <c r="B1307" s="19">
        <v>43134</v>
      </c>
      <c r="C1307" s="8" t="s">
        <v>99</v>
      </c>
      <c r="D1307" s="10">
        <v>2018</v>
      </c>
      <c r="E1307" s="8"/>
      <c r="F1307" s="8"/>
      <c r="G1307" s="8">
        <v>2018</v>
      </c>
      <c r="H1307" s="8"/>
      <c r="I1307" s="8"/>
      <c r="J1307" s="8"/>
      <c r="K1307" s="8"/>
      <c r="L1307" s="8"/>
      <c r="M1307" s="8"/>
      <c r="N1307" s="8"/>
      <c r="O1307" s="8"/>
      <c r="P1307" s="8"/>
      <c r="Q1307" s="45"/>
      <c r="R1307" s="45" t="e">
        <f>Table1[[#This Row],[Ballots Rejected - Late Postmark]]/Table1[[#This Row],[Ballots Rejected]]</f>
        <v>#DIV/0!</v>
      </c>
      <c r="S1307" s="8"/>
      <c r="T1307" s="8"/>
      <c r="U1307" s="8">
        <v>0</v>
      </c>
      <c r="V1307" s="8">
        <v>0</v>
      </c>
      <c r="W1307" s="8">
        <v>0</v>
      </c>
      <c r="X1307" s="8">
        <v>0</v>
      </c>
      <c r="Z1307">
        <v>0</v>
      </c>
      <c r="AA1307" s="8">
        <v>0</v>
      </c>
      <c r="AB1307" s="54" t="e">
        <f>Table1[[#This Row],[ Received by dropbox]]/Table1[[#This Row],[Ballots Returned]]</f>
        <v>#DIV/0!</v>
      </c>
      <c r="AC1307" s="54" t="e">
        <f>Table1[[#This Row],[Received by mail]]/Table1[[#This Row],[Ballots Returned]]</f>
        <v>#DIV/0!</v>
      </c>
      <c r="AD1307" s="54" t="e">
        <f>Table1[[#This Row],[ Received by Email or Fax]]/Table1[[#This Row],[Ballots Returned]]</f>
        <v>#DIV/0!</v>
      </c>
    </row>
    <row r="1308" spans="1:30">
      <c r="A1308" s="8" t="s">
        <v>155</v>
      </c>
      <c r="B1308" s="19">
        <v>43134</v>
      </c>
      <c r="C1308" s="8" t="s">
        <v>99</v>
      </c>
      <c r="D1308" s="10">
        <v>2018</v>
      </c>
      <c r="E1308" s="8">
        <v>34261</v>
      </c>
      <c r="F1308" s="8">
        <v>2579</v>
      </c>
      <c r="G1308" s="8">
        <v>33700</v>
      </c>
      <c r="H1308" s="8">
        <v>34453</v>
      </c>
      <c r="I1308" s="8">
        <v>14158</v>
      </c>
      <c r="J1308" s="8">
        <v>13960</v>
      </c>
      <c r="K1308" s="8">
        <v>0</v>
      </c>
      <c r="L1308" s="8">
        <v>0</v>
      </c>
      <c r="M1308" s="8">
        <v>197</v>
      </c>
      <c r="N1308" s="8">
        <v>87</v>
      </c>
      <c r="O1308" s="8">
        <v>71</v>
      </c>
      <c r="P1308" s="8">
        <v>39</v>
      </c>
      <c r="Q1308" s="45">
        <f>P1308/I1308</f>
        <v>2.7546263596553186E-3</v>
      </c>
      <c r="R1308" s="45">
        <f>Table1[[#This Row],[Ballots Rejected - Late Postmark]]/Table1[[#This Row],[Ballots Rejected]]</f>
        <v>0.19796954314720813</v>
      </c>
      <c r="S1308" s="8">
        <v>0</v>
      </c>
      <c r="T1308" s="8">
        <v>0</v>
      </c>
      <c r="U1308" s="8">
        <v>14081</v>
      </c>
      <c r="V1308" s="8">
        <v>13883</v>
      </c>
      <c r="W1308" s="8">
        <v>197</v>
      </c>
      <c r="X1308" s="8">
        <v>33935</v>
      </c>
      <c r="Y1308">
        <v>7159</v>
      </c>
      <c r="Z1308">
        <v>6999</v>
      </c>
      <c r="AA1308" s="8">
        <v>0</v>
      </c>
      <c r="AB1308" s="54">
        <f>Table1[[#This Row],[ Received by dropbox]]/Table1[[#This Row],[Ballots Returned]]</f>
        <v>0.50565051560954932</v>
      </c>
      <c r="AC1308" s="54">
        <f>Table1[[#This Row],[Received by mail]]/Table1[[#This Row],[Ballots Returned]]</f>
        <v>0.49434948439045062</v>
      </c>
      <c r="AD1308" s="54">
        <f>Table1[[#This Row],[ Received by Email or Fax]]/Table1[[#This Row],[Ballots Returned]]</f>
        <v>0</v>
      </c>
    </row>
    <row r="1309" spans="1:30">
      <c r="A1309" s="8" t="s">
        <v>157</v>
      </c>
      <c r="B1309" s="19">
        <v>43134</v>
      </c>
      <c r="C1309" s="8" t="s">
        <v>99</v>
      </c>
      <c r="D1309" s="10">
        <v>2018</v>
      </c>
      <c r="E1309" s="8"/>
      <c r="F1309" s="8"/>
      <c r="G1309" s="8">
        <v>2018</v>
      </c>
      <c r="H1309" s="8"/>
      <c r="I1309" s="8"/>
      <c r="J1309" s="8"/>
      <c r="K1309" s="8"/>
      <c r="L1309" s="8"/>
      <c r="M1309" s="8"/>
      <c r="N1309" s="8"/>
      <c r="O1309" s="8"/>
      <c r="P1309" s="8"/>
      <c r="Q1309" s="45"/>
      <c r="R1309" s="45" t="e">
        <f>Table1[[#This Row],[Ballots Rejected - Late Postmark]]/Table1[[#This Row],[Ballots Rejected]]</f>
        <v>#DIV/0!</v>
      </c>
      <c r="S1309" s="8"/>
      <c r="T1309" s="8"/>
      <c r="U1309" s="8">
        <v>0</v>
      </c>
      <c r="V1309" s="8">
        <v>0</v>
      </c>
      <c r="W1309" s="8">
        <v>0</v>
      </c>
      <c r="X1309" s="8">
        <v>0</v>
      </c>
      <c r="Z1309">
        <v>0</v>
      </c>
      <c r="AA1309" s="8">
        <v>0</v>
      </c>
      <c r="AB1309" s="54" t="e">
        <f>Table1[[#This Row],[ Received by dropbox]]/Table1[[#This Row],[Ballots Returned]]</f>
        <v>#DIV/0!</v>
      </c>
      <c r="AC1309" s="54" t="e">
        <f>Table1[[#This Row],[Received by mail]]/Table1[[#This Row],[Ballots Returned]]</f>
        <v>#DIV/0!</v>
      </c>
      <c r="AD1309" s="54" t="e">
        <f>Table1[[#This Row],[ Received by Email or Fax]]/Table1[[#This Row],[Ballots Returned]]</f>
        <v>#DIV/0!</v>
      </c>
    </row>
    <row r="1310" spans="1:30">
      <c r="A1310" s="8" t="s">
        <v>159</v>
      </c>
      <c r="B1310" s="19">
        <v>43134</v>
      </c>
      <c r="C1310" s="8" t="s">
        <v>99</v>
      </c>
      <c r="D1310" s="10">
        <v>2018</v>
      </c>
      <c r="E1310" s="8">
        <v>441339</v>
      </c>
      <c r="F1310" s="8">
        <v>43888</v>
      </c>
      <c r="G1310" s="8">
        <v>399469</v>
      </c>
      <c r="H1310" s="8">
        <v>443277</v>
      </c>
      <c r="I1310" s="8">
        <v>137205</v>
      </c>
      <c r="J1310" s="8">
        <v>135679</v>
      </c>
      <c r="K1310" s="8">
        <v>0</v>
      </c>
      <c r="L1310" s="8">
        <v>0</v>
      </c>
      <c r="M1310" s="8">
        <v>1525</v>
      </c>
      <c r="N1310" s="8">
        <v>342</v>
      </c>
      <c r="O1310" s="8">
        <v>342</v>
      </c>
      <c r="P1310" s="8">
        <v>789</v>
      </c>
      <c r="Q1310" s="45">
        <f t="shared" ref="Q1310:Q1341" si="44">P1310/I1310</f>
        <v>5.7505192959440253E-3</v>
      </c>
      <c r="R1310" s="45">
        <f>Table1[[#This Row],[Ballots Rejected - Late Postmark]]/Table1[[#This Row],[Ballots Rejected]]</f>
        <v>0.5173770491803279</v>
      </c>
      <c r="S1310" s="8">
        <v>2</v>
      </c>
      <c r="T1310" s="8">
        <v>50</v>
      </c>
      <c r="U1310" s="8">
        <v>136642</v>
      </c>
      <c r="V1310" s="8">
        <v>135126</v>
      </c>
      <c r="W1310" s="8">
        <v>1515</v>
      </c>
      <c r="X1310" s="8">
        <v>437599</v>
      </c>
      <c r="Y1310">
        <v>0</v>
      </c>
      <c r="Z1310">
        <v>137082</v>
      </c>
      <c r="AA1310" s="8">
        <v>80</v>
      </c>
      <c r="AB1310" s="54">
        <f>Table1[[#This Row],[ Received by dropbox]]/Table1[[#This Row],[Ballots Returned]]</f>
        <v>0</v>
      </c>
      <c r="AC1310" s="54">
        <f>Table1[[#This Row],[Received by mail]]/Table1[[#This Row],[Ballots Returned]]</f>
        <v>0.99910353121241935</v>
      </c>
      <c r="AD1310" s="54">
        <f>Table1[[#This Row],[ Received by Email or Fax]]/Table1[[#This Row],[Ballots Returned]]</f>
        <v>5.8306913013374153E-4</v>
      </c>
    </row>
    <row r="1311" spans="1:30">
      <c r="A1311" s="8" t="s">
        <v>161</v>
      </c>
      <c r="B1311" s="19">
        <v>43134</v>
      </c>
      <c r="C1311" s="8" t="s">
        <v>99</v>
      </c>
      <c r="D1311" s="10">
        <v>2018</v>
      </c>
      <c r="E1311" s="8">
        <v>287908</v>
      </c>
      <c r="F1311" s="8">
        <v>29402</v>
      </c>
      <c r="G1311" s="8">
        <v>260524</v>
      </c>
      <c r="H1311" s="8">
        <v>288299</v>
      </c>
      <c r="I1311" s="8">
        <v>106459</v>
      </c>
      <c r="J1311" s="8">
        <v>105437</v>
      </c>
      <c r="K1311" s="8">
        <v>0</v>
      </c>
      <c r="L1311" s="8">
        <v>0</v>
      </c>
      <c r="M1311" s="8">
        <v>1022</v>
      </c>
      <c r="N1311" s="8">
        <v>169</v>
      </c>
      <c r="O1311" s="8">
        <v>344</v>
      </c>
      <c r="P1311" s="8">
        <v>420</v>
      </c>
      <c r="Q1311" s="45">
        <f t="shared" si="44"/>
        <v>3.9451807738190292E-3</v>
      </c>
      <c r="R1311" s="45">
        <f>Table1[[#This Row],[Ballots Rejected - Late Postmark]]/Table1[[#This Row],[Ballots Rejected]]</f>
        <v>0.41095890410958902</v>
      </c>
      <c r="S1311" s="8">
        <v>2</v>
      </c>
      <c r="T1311" s="8">
        <v>87</v>
      </c>
      <c r="U1311" s="8">
        <v>105654</v>
      </c>
      <c r="V1311" s="8">
        <v>104649</v>
      </c>
      <c r="W1311" s="8">
        <v>1005</v>
      </c>
      <c r="X1311" s="8">
        <v>282919</v>
      </c>
      <c r="Y1311">
        <v>53225</v>
      </c>
      <c r="Z1311">
        <v>53205</v>
      </c>
      <c r="AA1311" s="8">
        <v>29</v>
      </c>
      <c r="AB1311" s="54">
        <f>Table1[[#This Row],[ Received by dropbox]]/Table1[[#This Row],[Ballots Returned]]</f>
        <v>0.49995773020599482</v>
      </c>
      <c r="AC1311" s="54">
        <f>Table1[[#This Row],[Received by mail]]/Table1[[#This Row],[Ballots Returned]]</f>
        <v>0.49976986445486055</v>
      </c>
      <c r="AD1311" s="54">
        <f>Table1[[#This Row],[ Received by Email or Fax]]/Table1[[#This Row],[Ballots Returned]]</f>
        <v>2.7240533914464724E-4</v>
      </c>
    </row>
    <row r="1312" spans="1:30">
      <c r="A1312" s="8" t="s">
        <v>163</v>
      </c>
      <c r="B1312" s="19">
        <v>43134</v>
      </c>
      <c r="C1312" s="8" t="s">
        <v>99</v>
      </c>
      <c r="D1312" s="10">
        <v>2018</v>
      </c>
      <c r="E1312" s="8">
        <v>16139</v>
      </c>
      <c r="F1312" s="8">
        <v>2198</v>
      </c>
      <c r="G1312" s="8">
        <v>15959</v>
      </c>
      <c r="H1312" s="8">
        <v>16147</v>
      </c>
      <c r="I1312" s="8">
        <v>6860</v>
      </c>
      <c r="J1312" s="8">
        <v>6860</v>
      </c>
      <c r="K1312" s="8">
        <v>0</v>
      </c>
      <c r="L1312" s="8">
        <v>0</v>
      </c>
      <c r="M1312" s="8">
        <v>63</v>
      </c>
      <c r="N1312" s="8">
        <v>13</v>
      </c>
      <c r="O1312" s="8">
        <v>10</v>
      </c>
      <c r="P1312" s="8">
        <v>40</v>
      </c>
      <c r="Q1312" s="45">
        <f t="shared" si="44"/>
        <v>5.8309037900874635E-3</v>
      </c>
      <c r="R1312" s="45">
        <f>Table1[[#This Row],[Ballots Rejected - Late Postmark]]/Table1[[#This Row],[Ballots Rejected]]</f>
        <v>0.63492063492063489</v>
      </c>
      <c r="S1312" s="8">
        <v>0</v>
      </c>
      <c r="T1312" s="8">
        <v>3</v>
      </c>
      <c r="U1312" s="8">
        <v>6825</v>
      </c>
      <c r="V1312" s="8">
        <v>6827</v>
      </c>
      <c r="W1312" s="8">
        <v>61</v>
      </c>
      <c r="X1312" s="8">
        <v>16000</v>
      </c>
      <c r="Y1312">
        <v>2008</v>
      </c>
      <c r="Z1312">
        <v>4851</v>
      </c>
      <c r="AA1312" s="8">
        <v>1</v>
      </c>
      <c r="AB1312" s="54">
        <f>Table1[[#This Row],[ Received by dropbox]]/Table1[[#This Row],[Ballots Returned]]</f>
        <v>0.29271137026239069</v>
      </c>
      <c r="AC1312" s="54">
        <f>Table1[[#This Row],[Received by mail]]/Table1[[#This Row],[Ballots Returned]]</f>
        <v>0.70714285714285718</v>
      </c>
      <c r="AD1312" s="54">
        <f>Table1[[#This Row],[ Received by Email or Fax]]/Table1[[#This Row],[Ballots Returned]]</f>
        <v>1.4577259475218659E-4</v>
      </c>
    </row>
    <row r="1313" spans="1:30">
      <c r="A1313" s="8" t="s">
        <v>166</v>
      </c>
      <c r="B1313" s="19">
        <v>43134</v>
      </c>
      <c r="C1313" s="8" t="s">
        <v>99</v>
      </c>
      <c r="D1313" s="10">
        <v>2018</v>
      </c>
      <c r="E1313" s="8">
        <v>65499</v>
      </c>
      <c r="F1313" s="8">
        <v>7907</v>
      </c>
      <c r="G1313" s="8">
        <v>59610</v>
      </c>
      <c r="H1313" s="8">
        <v>66012</v>
      </c>
      <c r="I1313" s="8">
        <v>22529</v>
      </c>
      <c r="J1313" s="8">
        <v>22257</v>
      </c>
      <c r="K1313" s="8">
        <v>0</v>
      </c>
      <c r="L1313" s="8">
        <v>0</v>
      </c>
      <c r="M1313" s="8">
        <v>272</v>
      </c>
      <c r="N1313" s="8">
        <v>22</v>
      </c>
      <c r="O1313" s="8">
        <v>151</v>
      </c>
      <c r="P1313" s="8">
        <v>81</v>
      </c>
      <c r="Q1313" s="45">
        <f t="shared" si="44"/>
        <v>3.5953659727462383E-3</v>
      </c>
      <c r="R1313" s="45">
        <f>Table1[[#This Row],[Ballots Rejected - Late Postmark]]/Table1[[#This Row],[Ballots Rejected]]</f>
        <v>0.29779411764705882</v>
      </c>
      <c r="S1313" s="8">
        <v>1</v>
      </c>
      <c r="T1313" s="8">
        <v>17</v>
      </c>
      <c r="U1313" s="8">
        <v>22158</v>
      </c>
      <c r="V1313" s="8">
        <v>21895</v>
      </c>
      <c r="W1313" s="8">
        <v>263</v>
      </c>
      <c r="X1313" s="8">
        <v>63674</v>
      </c>
      <c r="Y1313">
        <v>15195</v>
      </c>
      <c r="Z1313">
        <v>7319</v>
      </c>
      <c r="AA1313" s="8">
        <v>15</v>
      </c>
      <c r="AB1313" s="54">
        <f>Table1[[#This Row],[ Received by dropbox]]/Table1[[#This Row],[Ballots Returned]]</f>
        <v>0.67446402414665541</v>
      </c>
      <c r="AC1313" s="54">
        <f>Table1[[#This Row],[Received by mail]]/Table1[[#This Row],[Ballots Returned]]</f>
        <v>0.32487016733987306</v>
      </c>
      <c r="AD1313" s="54">
        <f>Table1[[#This Row],[ Received by Email or Fax]]/Table1[[#This Row],[Ballots Returned]]</f>
        <v>6.6580851347152554E-4</v>
      </c>
    </row>
    <row r="1314" spans="1:30">
      <c r="A1314" s="8" t="s">
        <v>168</v>
      </c>
      <c r="B1314" s="19">
        <v>43134</v>
      </c>
      <c r="C1314" s="8" t="s">
        <v>99</v>
      </c>
      <c r="D1314" s="10">
        <v>2018</v>
      </c>
      <c r="E1314" s="8">
        <v>2964</v>
      </c>
      <c r="F1314" s="8">
        <v>279</v>
      </c>
      <c r="G1314" s="8">
        <v>4703</v>
      </c>
      <c r="H1314" s="8">
        <v>2941</v>
      </c>
      <c r="I1314" s="8">
        <v>1337</v>
      </c>
      <c r="J1314" s="8">
        <v>1337</v>
      </c>
      <c r="K1314" s="8">
        <v>0</v>
      </c>
      <c r="L1314" s="8">
        <v>0</v>
      </c>
      <c r="M1314" s="8">
        <v>10</v>
      </c>
      <c r="N1314" s="8">
        <v>4</v>
      </c>
      <c r="O1314" s="8">
        <v>0</v>
      </c>
      <c r="P1314" s="8">
        <v>6</v>
      </c>
      <c r="Q1314" s="45">
        <f t="shared" si="44"/>
        <v>4.4876589379207179E-3</v>
      </c>
      <c r="R1314" s="45">
        <f>Table1[[#This Row],[Ballots Rejected - Late Postmark]]/Table1[[#This Row],[Ballots Rejected]]</f>
        <v>0.6</v>
      </c>
      <c r="S1314" s="8">
        <v>0</v>
      </c>
      <c r="T1314" s="8">
        <v>0</v>
      </c>
      <c r="U1314" s="8">
        <v>1335</v>
      </c>
      <c r="V1314" s="8">
        <v>1335</v>
      </c>
      <c r="W1314" s="8">
        <v>10</v>
      </c>
      <c r="X1314" s="8">
        <v>2918</v>
      </c>
      <c r="Y1314">
        <v>582</v>
      </c>
      <c r="Z1314">
        <v>755</v>
      </c>
      <c r="AA1314" s="8">
        <v>0</v>
      </c>
      <c r="AB1314" s="54">
        <f>Table1[[#This Row],[ Received by dropbox]]/Table1[[#This Row],[Ballots Returned]]</f>
        <v>0.43530291697830964</v>
      </c>
      <c r="AC1314" s="54">
        <f>Table1[[#This Row],[Received by mail]]/Table1[[#This Row],[Ballots Returned]]</f>
        <v>0.5646970830216903</v>
      </c>
      <c r="AD1314" s="54">
        <f>Table1[[#This Row],[ Received by Email or Fax]]/Table1[[#This Row],[Ballots Returned]]</f>
        <v>0</v>
      </c>
    </row>
    <row r="1315" spans="1:30">
      <c r="A1315" s="8" t="s">
        <v>170</v>
      </c>
      <c r="B1315" s="19">
        <v>43134</v>
      </c>
      <c r="C1315" s="8" t="s">
        <v>99</v>
      </c>
      <c r="D1315" s="10">
        <v>2018</v>
      </c>
      <c r="E1315" s="8">
        <v>11786</v>
      </c>
      <c r="F1315" s="8">
        <v>1182</v>
      </c>
      <c r="G1315" s="8">
        <v>12622</v>
      </c>
      <c r="H1315" s="8">
        <v>11850</v>
      </c>
      <c r="I1315" s="8">
        <v>4438</v>
      </c>
      <c r="J1315" s="8">
        <v>4384</v>
      </c>
      <c r="K1315" s="8">
        <v>8</v>
      </c>
      <c r="L1315" s="8">
        <v>0</v>
      </c>
      <c r="M1315" s="8">
        <v>46</v>
      </c>
      <c r="N1315" s="8">
        <v>17</v>
      </c>
      <c r="O1315" s="8">
        <v>3</v>
      </c>
      <c r="P1315" s="8">
        <v>24</v>
      </c>
      <c r="Q1315" s="45">
        <f t="shared" si="44"/>
        <v>5.4078413699864807E-3</v>
      </c>
      <c r="R1315" s="45">
        <f>Table1[[#This Row],[Ballots Rejected - Late Postmark]]/Table1[[#This Row],[Ballots Rejected]]</f>
        <v>0.52173913043478259</v>
      </c>
      <c r="S1315" s="8">
        <v>0</v>
      </c>
      <c r="T1315" s="8">
        <v>2</v>
      </c>
      <c r="U1315" s="8">
        <v>4425</v>
      </c>
      <c r="V1315" s="8">
        <v>4371</v>
      </c>
      <c r="W1315" s="8">
        <v>46</v>
      </c>
      <c r="X1315" s="8">
        <v>11745</v>
      </c>
      <c r="Y1315">
        <v>2723</v>
      </c>
      <c r="Z1315">
        <v>1715</v>
      </c>
      <c r="AA1315" s="8">
        <v>0</v>
      </c>
      <c r="AB1315" s="54">
        <f>Table1[[#This Row],[ Received by dropbox]]/Table1[[#This Row],[Ballots Returned]]</f>
        <v>0.61356466876971605</v>
      </c>
      <c r="AC1315" s="54">
        <f>Table1[[#This Row],[Received by mail]]/Table1[[#This Row],[Ballots Returned]]</f>
        <v>0.3864353312302839</v>
      </c>
      <c r="AD1315" s="54">
        <f>Table1[[#This Row],[ Received by Email or Fax]]/Table1[[#This Row],[Ballots Returned]]</f>
        <v>0</v>
      </c>
    </row>
    <row r="1316" spans="1:30">
      <c r="A1316" s="8" t="s">
        <v>172</v>
      </c>
      <c r="B1316" s="19">
        <v>43134</v>
      </c>
      <c r="C1316" s="8" t="s">
        <v>99</v>
      </c>
      <c r="D1316" s="10">
        <v>2018</v>
      </c>
      <c r="E1316" s="8">
        <v>78787</v>
      </c>
      <c r="F1316" s="8">
        <v>9626</v>
      </c>
      <c r="G1316" s="8">
        <v>71179</v>
      </c>
      <c r="H1316" s="8">
        <v>79007</v>
      </c>
      <c r="I1316" s="8">
        <v>25937</v>
      </c>
      <c r="J1316" s="8">
        <v>25665</v>
      </c>
      <c r="K1316" s="8">
        <v>0</v>
      </c>
      <c r="L1316" s="8">
        <v>0</v>
      </c>
      <c r="M1316" s="8">
        <v>272</v>
      </c>
      <c r="N1316" s="8">
        <v>40</v>
      </c>
      <c r="O1316" s="8">
        <v>95</v>
      </c>
      <c r="P1316" s="8">
        <v>112</v>
      </c>
      <c r="Q1316" s="45">
        <f t="shared" si="44"/>
        <v>4.3181555307090259E-3</v>
      </c>
      <c r="R1316" s="45">
        <f>Table1[[#This Row],[Ballots Rejected - Late Postmark]]/Table1[[#This Row],[Ballots Rejected]]</f>
        <v>0.41176470588235292</v>
      </c>
      <c r="S1316" s="8">
        <v>0</v>
      </c>
      <c r="T1316" s="8">
        <v>25</v>
      </c>
      <c r="U1316" s="8">
        <v>25833</v>
      </c>
      <c r="V1316" s="8">
        <v>25563</v>
      </c>
      <c r="W1316" s="8">
        <v>270</v>
      </c>
      <c r="X1316" s="8">
        <v>77836</v>
      </c>
      <c r="Y1316">
        <v>15014</v>
      </c>
      <c r="Z1316">
        <v>10898</v>
      </c>
      <c r="AA1316" s="8">
        <v>21</v>
      </c>
      <c r="AB1316" s="54">
        <f>Table1[[#This Row],[ Received by dropbox]]/Table1[[#This Row],[Ballots Returned]]</f>
        <v>0.57886417087558317</v>
      </c>
      <c r="AC1316" s="54">
        <f>Table1[[#This Row],[Received by mail]]/Table1[[#This Row],[Ballots Returned]]</f>
        <v>0.42017195512202643</v>
      </c>
      <c r="AD1316" s="54">
        <f>Table1[[#This Row],[ Received by Email or Fax]]/Table1[[#This Row],[Ballots Returned]]</f>
        <v>8.0965416200794236E-4</v>
      </c>
    </row>
    <row r="1317" spans="1:30">
      <c r="A1317" s="8" t="s">
        <v>174</v>
      </c>
      <c r="B1317" s="19">
        <v>43134</v>
      </c>
      <c r="C1317" s="8" t="s">
        <v>99</v>
      </c>
      <c r="D1317" s="10">
        <v>2018</v>
      </c>
      <c r="E1317" s="8">
        <v>22072</v>
      </c>
      <c r="F1317" s="8">
        <v>3297</v>
      </c>
      <c r="G1317" s="8">
        <v>20793</v>
      </c>
      <c r="H1317" s="8">
        <v>22197</v>
      </c>
      <c r="I1317" s="8">
        <v>8123</v>
      </c>
      <c r="J1317" s="8">
        <v>8018</v>
      </c>
      <c r="K1317" s="8">
        <v>0</v>
      </c>
      <c r="L1317" s="8">
        <v>0</v>
      </c>
      <c r="M1317" s="8">
        <v>105</v>
      </c>
      <c r="N1317" s="8">
        <v>19</v>
      </c>
      <c r="O1317" s="8">
        <v>27</v>
      </c>
      <c r="P1317" s="8">
        <v>58</v>
      </c>
      <c r="Q1317" s="45">
        <f t="shared" si="44"/>
        <v>7.1402191308629816E-3</v>
      </c>
      <c r="R1317" s="45">
        <f>Table1[[#This Row],[Ballots Rejected - Late Postmark]]/Table1[[#This Row],[Ballots Rejected]]</f>
        <v>0.55238095238095242</v>
      </c>
      <c r="S1317" s="8">
        <v>0</v>
      </c>
      <c r="T1317" s="8">
        <v>1</v>
      </c>
      <c r="U1317" s="8">
        <v>8084</v>
      </c>
      <c r="V1317" s="8">
        <v>7979</v>
      </c>
      <c r="W1317" s="8">
        <v>105</v>
      </c>
      <c r="X1317" s="8">
        <v>21867</v>
      </c>
      <c r="Y1317">
        <v>2500</v>
      </c>
      <c r="Z1317">
        <v>5615</v>
      </c>
      <c r="AA1317" s="8">
        <v>8</v>
      </c>
      <c r="AB1317" s="54">
        <f>Table1[[#This Row],[ Received by dropbox]]/Table1[[#This Row],[Ballots Returned]]</f>
        <v>0.30776806598547335</v>
      </c>
      <c r="AC1317" s="54">
        <f>Table1[[#This Row],[Received by mail]]/Table1[[#This Row],[Ballots Returned]]</f>
        <v>0.69124707620337311</v>
      </c>
      <c r="AD1317" s="54">
        <f>Table1[[#This Row],[ Received by Email or Fax]]/Table1[[#This Row],[Ballots Returned]]</f>
        <v>9.8485781115351481E-4</v>
      </c>
    </row>
    <row r="1318" spans="1:30">
      <c r="A1318" s="8" t="s">
        <v>176</v>
      </c>
      <c r="B1318" s="19">
        <v>43134</v>
      </c>
      <c r="C1318" s="8" t="s">
        <v>99</v>
      </c>
      <c r="D1318" s="10">
        <v>2018</v>
      </c>
      <c r="E1318" s="8">
        <v>47664</v>
      </c>
      <c r="F1318" s="8">
        <v>3243</v>
      </c>
      <c r="G1318" s="8">
        <v>46439</v>
      </c>
      <c r="H1318" s="8">
        <v>47748</v>
      </c>
      <c r="I1318" s="8">
        <v>15516</v>
      </c>
      <c r="J1318" s="8">
        <v>15394</v>
      </c>
      <c r="K1318" s="8">
        <v>0</v>
      </c>
      <c r="L1318" s="8">
        <v>0</v>
      </c>
      <c r="M1318" s="8">
        <v>122</v>
      </c>
      <c r="N1318" s="8">
        <v>35</v>
      </c>
      <c r="O1318" s="8">
        <v>20</v>
      </c>
      <c r="P1318" s="8">
        <v>67</v>
      </c>
      <c r="Q1318" s="45">
        <f t="shared" si="44"/>
        <v>4.3181232276359883E-3</v>
      </c>
      <c r="R1318" s="45">
        <f>Table1[[#This Row],[Ballots Rejected - Late Postmark]]/Table1[[#This Row],[Ballots Rejected]]</f>
        <v>0.54918032786885251</v>
      </c>
      <c r="S1318" s="8">
        <v>0</v>
      </c>
      <c r="T1318" s="8">
        <v>0</v>
      </c>
      <c r="U1318" s="8">
        <v>15460</v>
      </c>
      <c r="V1318" s="8">
        <v>15338</v>
      </c>
      <c r="W1318" s="8">
        <v>122</v>
      </c>
      <c r="X1318" s="8">
        <v>47229</v>
      </c>
      <c r="Y1318">
        <v>2280</v>
      </c>
      <c r="Z1318">
        <v>13228</v>
      </c>
      <c r="AA1318" s="8">
        <v>8</v>
      </c>
      <c r="AB1318" s="54">
        <f>Table1[[#This Row],[ Received by dropbox]]/Table1[[#This Row],[Ballots Returned]]</f>
        <v>0.14694508894044858</v>
      </c>
      <c r="AC1318" s="54">
        <f>Table1[[#This Row],[Received by mail]]/Table1[[#This Row],[Ballots Returned]]</f>
        <v>0.85253931425625162</v>
      </c>
      <c r="AD1318" s="54">
        <f>Table1[[#This Row],[ Received by Email or Fax]]/Table1[[#This Row],[Ballots Returned]]</f>
        <v>5.1559680329981957E-4</v>
      </c>
    </row>
    <row r="1319" spans="1:30">
      <c r="A1319" s="8" t="s">
        <v>178</v>
      </c>
      <c r="B1319" s="19">
        <v>43134</v>
      </c>
      <c r="C1319" s="8" t="s">
        <v>99</v>
      </c>
      <c r="D1319" s="10">
        <v>2018</v>
      </c>
      <c r="E1319" s="8">
        <v>2761808</v>
      </c>
      <c r="F1319" s="8">
        <v>288148</v>
      </c>
      <c r="G1319" s="8">
        <v>896508</v>
      </c>
      <c r="H1319" s="8">
        <v>2769629</v>
      </c>
      <c r="I1319" s="8">
        <v>908044</v>
      </c>
      <c r="J1319" s="8">
        <v>896492</v>
      </c>
      <c r="K1319" s="8">
        <v>27</v>
      </c>
      <c r="L1319" s="8">
        <v>0</v>
      </c>
      <c r="M1319" s="8">
        <v>10978</v>
      </c>
      <c r="N1319" s="8">
        <v>2170</v>
      </c>
      <c r="O1319" s="8">
        <v>3546</v>
      </c>
      <c r="P1319" s="8">
        <v>4781</v>
      </c>
      <c r="Q1319" s="45">
        <f t="shared" si="44"/>
        <v>5.2651633621278266E-3</v>
      </c>
      <c r="R1319" s="45">
        <f>Table1[[#This Row],[Ballots Rejected - Late Postmark]]/Table1[[#This Row],[Ballots Rejected]]</f>
        <v>0.43550737839314996</v>
      </c>
      <c r="S1319" s="8">
        <v>29</v>
      </c>
      <c r="T1319" s="8">
        <v>461</v>
      </c>
      <c r="U1319" s="8">
        <v>901978</v>
      </c>
      <c r="V1319" s="8">
        <v>890556</v>
      </c>
      <c r="W1319" s="8">
        <v>10850</v>
      </c>
      <c r="X1319" s="8">
        <v>2722861</v>
      </c>
      <c r="Y1319">
        <v>374436</v>
      </c>
      <c r="Z1319">
        <v>532983</v>
      </c>
      <c r="AA1319" s="21">
        <v>576</v>
      </c>
      <c r="AB1319" s="54">
        <f>Table1[[#This Row],[ Received by dropbox]]/Table1[[#This Row],[Ballots Returned]]</f>
        <v>0.41235446740466319</v>
      </c>
      <c r="AC1319" s="54">
        <f>Table1[[#This Row],[Received by mail]]/Table1[[#This Row],[Ballots Returned]]</f>
        <v>0.58695723995753513</v>
      </c>
      <c r="AD1319" s="54">
        <f>Table1[[#This Row],[ Received by Email or Fax]]/Table1[[#This Row],[Ballots Returned]]</f>
        <v>6.3433049499803974E-4</v>
      </c>
    </row>
    <row r="1320" spans="1:30">
      <c r="A1320" s="8" t="s">
        <v>98</v>
      </c>
      <c r="B1320" s="19">
        <v>43046</v>
      </c>
      <c r="C1320" s="8" t="s">
        <v>179</v>
      </c>
      <c r="D1320" s="10">
        <v>2017</v>
      </c>
      <c r="E1320" s="8">
        <v>6622</v>
      </c>
      <c r="F1320" s="8">
        <v>510</v>
      </c>
      <c r="G1320" s="8">
        <v>8129</v>
      </c>
      <c r="H1320" s="8">
        <v>6622</v>
      </c>
      <c r="I1320" s="8">
        <v>2323</v>
      </c>
      <c r="J1320" s="8">
        <v>2288</v>
      </c>
      <c r="K1320" s="8">
        <v>5</v>
      </c>
      <c r="L1320" s="8">
        <v>0</v>
      </c>
      <c r="M1320" s="8">
        <v>30</v>
      </c>
      <c r="N1320" s="8">
        <v>3</v>
      </c>
      <c r="O1320" s="8">
        <v>8</v>
      </c>
      <c r="P1320" s="8">
        <v>19</v>
      </c>
      <c r="Q1320" s="45">
        <f t="shared" si="44"/>
        <v>8.1790787774429618E-3</v>
      </c>
      <c r="R1320" s="45">
        <f>Table1[[#This Row],[Ballots Rejected - Late Postmark]]/Table1[[#This Row],[Ballots Rejected]]</f>
        <v>0.6333333333333333</v>
      </c>
      <c r="S1320" s="8">
        <v>0</v>
      </c>
      <c r="T1320" s="8">
        <v>0</v>
      </c>
      <c r="U1320" s="8">
        <v>2319</v>
      </c>
      <c r="V1320" s="8">
        <v>2284</v>
      </c>
      <c r="W1320" s="8">
        <v>30</v>
      </c>
      <c r="X1320" s="8">
        <v>6569</v>
      </c>
      <c r="Y1320">
        <v>1480</v>
      </c>
      <c r="Z1320">
        <v>23</v>
      </c>
      <c r="AA1320" s="6">
        <v>820</v>
      </c>
      <c r="AB1320" s="54">
        <f>Table1[[#This Row],[ Received by dropbox]]/Table1[[#This Row],[Ballots Returned]]</f>
        <v>0.63710718897976759</v>
      </c>
      <c r="AC1320" s="54">
        <f>Table1[[#This Row],[Received by mail]]/Table1[[#This Row],[Ballots Returned]]</f>
        <v>9.9009900990099011E-3</v>
      </c>
      <c r="AD1320" s="54">
        <f>Table1[[#This Row],[ Received by Email or Fax]]/Table1[[#This Row],[Ballots Returned]]</f>
        <v>0.35299182092122255</v>
      </c>
    </row>
    <row r="1321" spans="1:30">
      <c r="A1321" s="8" t="s">
        <v>101</v>
      </c>
      <c r="B1321" s="19">
        <v>43046</v>
      </c>
      <c r="C1321" s="8" t="s">
        <v>179</v>
      </c>
      <c r="D1321" s="10">
        <v>2017</v>
      </c>
      <c r="E1321" s="8">
        <v>14615</v>
      </c>
      <c r="F1321" s="8">
        <v>2444</v>
      </c>
      <c r="G1321" s="8">
        <v>14188</v>
      </c>
      <c r="H1321" s="8">
        <v>14662</v>
      </c>
      <c r="I1321" s="8">
        <v>6802</v>
      </c>
      <c r="J1321" s="8">
        <v>6765</v>
      </c>
      <c r="K1321" s="8">
        <v>3</v>
      </c>
      <c r="L1321" s="8">
        <v>0</v>
      </c>
      <c r="M1321" s="8">
        <v>34</v>
      </c>
      <c r="N1321" s="8">
        <v>9</v>
      </c>
      <c r="O1321" s="8">
        <v>11</v>
      </c>
      <c r="P1321" s="8">
        <v>14</v>
      </c>
      <c r="Q1321" s="45">
        <f t="shared" si="44"/>
        <v>2.0582181711261394E-3</v>
      </c>
      <c r="R1321" s="45">
        <f>Table1[[#This Row],[Ballots Rejected - Late Postmark]]/Table1[[#This Row],[Ballots Rejected]]</f>
        <v>0.41176470588235292</v>
      </c>
      <c r="S1321" s="8">
        <v>0</v>
      </c>
      <c r="T1321" s="8">
        <v>0</v>
      </c>
      <c r="U1321" s="8">
        <v>6794</v>
      </c>
      <c r="V1321" s="8">
        <v>6758</v>
      </c>
      <c r="W1321" s="8">
        <v>33</v>
      </c>
      <c r="X1321" s="8">
        <v>14590</v>
      </c>
      <c r="Y1321">
        <v>4027</v>
      </c>
      <c r="Z1321">
        <v>2772</v>
      </c>
      <c r="AA1321" s="6">
        <v>3</v>
      </c>
      <c r="AB1321" s="54">
        <f>Table1[[#This Row],[ Received by dropbox]]/Table1[[#This Row],[Ballots Returned]]</f>
        <v>0.59203175536606878</v>
      </c>
      <c r="AC1321" s="54">
        <f>Table1[[#This Row],[Received by mail]]/Table1[[#This Row],[Ballots Returned]]</f>
        <v>0.40752719788297559</v>
      </c>
      <c r="AD1321" s="54">
        <f>Table1[[#This Row],[ Received by Email or Fax]]/Table1[[#This Row],[Ballots Returned]]</f>
        <v>4.4104675095560131E-4</v>
      </c>
    </row>
    <row r="1322" spans="1:30">
      <c r="A1322" s="8" t="s">
        <v>103</v>
      </c>
      <c r="B1322" s="19">
        <v>43046</v>
      </c>
      <c r="C1322" s="8" t="s">
        <v>179</v>
      </c>
      <c r="D1322" s="10">
        <v>2017</v>
      </c>
      <c r="E1322" s="8">
        <v>106921</v>
      </c>
      <c r="F1322" s="8">
        <v>10000</v>
      </c>
      <c r="G1322" s="8">
        <v>98938</v>
      </c>
      <c r="H1322" s="8">
        <v>105838</v>
      </c>
      <c r="I1322" s="8">
        <v>41144</v>
      </c>
      <c r="J1322" s="8">
        <v>40541</v>
      </c>
      <c r="K1322" s="8">
        <v>0</v>
      </c>
      <c r="L1322" s="8">
        <v>0</v>
      </c>
      <c r="M1322" s="8">
        <v>603</v>
      </c>
      <c r="N1322" s="8">
        <v>100</v>
      </c>
      <c r="O1322" s="8">
        <v>104</v>
      </c>
      <c r="P1322" s="8">
        <v>390</v>
      </c>
      <c r="Q1322" s="45">
        <f t="shared" si="44"/>
        <v>9.4789033637954507E-3</v>
      </c>
      <c r="R1322" s="45">
        <f>Table1[[#This Row],[Ballots Rejected - Late Postmark]]/Table1[[#This Row],[Ballots Rejected]]</f>
        <v>0.64676616915422891</v>
      </c>
      <c r="S1322" s="8">
        <v>1</v>
      </c>
      <c r="T1322" s="8">
        <v>10</v>
      </c>
      <c r="U1322" s="8">
        <v>41000</v>
      </c>
      <c r="V1322" s="8">
        <v>40399</v>
      </c>
      <c r="W1322" s="8">
        <v>601</v>
      </c>
      <c r="X1322" s="8">
        <v>104965</v>
      </c>
      <c r="Y1322">
        <v>18760</v>
      </c>
      <c r="Z1322">
        <v>22369</v>
      </c>
      <c r="AA1322" s="6">
        <v>15</v>
      </c>
      <c r="AB1322" s="54">
        <f>Table1[[#This Row],[ Received by dropbox]]/Table1[[#This Row],[Ballots Returned]]</f>
        <v>0.45595955667898114</v>
      </c>
      <c r="AC1322" s="54">
        <f>Table1[[#This Row],[Received by mail]]/Table1[[#This Row],[Ballots Returned]]</f>
        <v>0.54367587011471907</v>
      </c>
      <c r="AD1322" s="54">
        <f>Table1[[#This Row],[ Received by Email or Fax]]/Table1[[#This Row],[Ballots Returned]]</f>
        <v>3.6457320629982502E-4</v>
      </c>
    </row>
    <row r="1323" spans="1:30">
      <c r="A1323" s="8" t="s">
        <v>105</v>
      </c>
      <c r="B1323" s="19">
        <v>43046</v>
      </c>
      <c r="C1323" s="8" t="s">
        <v>179</v>
      </c>
      <c r="D1323" s="10">
        <v>2017</v>
      </c>
      <c r="E1323" s="8">
        <v>43413</v>
      </c>
      <c r="F1323" s="8">
        <v>2995</v>
      </c>
      <c r="G1323" s="8">
        <v>42435</v>
      </c>
      <c r="H1323" s="8">
        <v>43464</v>
      </c>
      <c r="I1323" s="8">
        <v>16651</v>
      </c>
      <c r="J1323" s="8">
        <v>16558</v>
      </c>
      <c r="K1323" s="8">
        <v>0</v>
      </c>
      <c r="L1323" s="8">
        <v>0</v>
      </c>
      <c r="M1323" s="8">
        <v>94</v>
      </c>
      <c r="N1323" s="8">
        <v>29</v>
      </c>
      <c r="O1323" s="8">
        <v>23</v>
      </c>
      <c r="P1323" s="8">
        <v>41</v>
      </c>
      <c r="Q1323" s="45">
        <f t="shared" si="44"/>
        <v>2.4623145757011592E-3</v>
      </c>
      <c r="R1323" s="45">
        <f>Table1[[#This Row],[Ballots Rejected - Late Postmark]]/Table1[[#This Row],[Ballots Rejected]]</f>
        <v>0.43617021276595747</v>
      </c>
      <c r="S1323" s="8">
        <v>0</v>
      </c>
      <c r="T1323" s="8">
        <v>1</v>
      </c>
      <c r="U1323" s="8">
        <v>16601</v>
      </c>
      <c r="V1323" s="8">
        <v>16508</v>
      </c>
      <c r="W1323" s="8">
        <v>94</v>
      </c>
      <c r="X1323" s="8">
        <v>43088</v>
      </c>
      <c r="Y1323">
        <v>11900</v>
      </c>
      <c r="Z1323">
        <v>4732</v>
      </c>
      <c r="AA1323" s="6">
        <v>19</v>
      </c>
      <c r="AB1323" s="54">
        <f>Table1[[#This Row],[ Received by dropbox]]/Table1[[#This Row],[Ballots Returned]]</f>
        <v>0.71467179148399496</v>
      </c>
      <c r="AC1323" s="54">
        <f>Table1[[#This Row],[Received by mail]]/Table1[[#This Row],[Ballots Returned]]</f>
        <v>0.2841871359077533</v>
      </c>
      <c r="AD1323" s="54">
        <f>Table1[[#This Row],[ Received by Email or Fax]]/Table1[[#This Row],[Ballots Returned]]</f>
        <v>1.1410726082517566E-3</v>
      </c>
    </row>
    <row r="1324" spans="1:30">
      <c r="A1324" s="8" t="s">
        <v>107</v>
      </c>
      <c r="B1324" s="19">
        <v>43046</v>
      </c>
      <c r="C1324" s="8" t="s">
        <v>179</v>
      </c>
      <c r="D1324" s="10">
        <v>2017</v>
      </c>
      <c r="E1324" s="8">
        <v>51021</v>
      </c>
      <c r="F1324" s="8">
        <v>3829</v>
      </c>
      <c r="G1324" s="8">
        <v>49209</v>
      </c>
      <c r="H1324" s="8">
        <v>51235</v>
      </c>
      <c r="I1324" s="8">
        <v>22268</v>
      </c>
      <c r="J1324" s="8">
        <v>22105</v>
      </c>
      <c r="K1324" s="8">
        <v>2</v>
      </c>
      <c r="L1324" s="8">
        <v>2</v>
      </c>
      <c r="M1324" s="8">
        <v>161</v>
      </c>
      <c r="N1324" s="8">
        <v>46</v>
      </c>
      <c r="O1324" s="8">
        <v>65</v>
      </c>
      <c r="P1324" s="8">
        <v>42</v>
      </c>
      <c r="Q1324" s="45">
        <f t="shared" si="44"/>
        <v>1.8861146039159333E-3</v>
      </c>
      <c r="R1324" s="45">
        <f>Table1[[#This Row],[Ballots Rejected - Late Postmark]]/Table1[[#This Row],[Ballots Rejected]]</f>
        <v>0.2608695652173913</v>
      </c>
      <c r="S1324" s="8">
        <v>0</v>
      </c>
      <c r="T1324" s="8">
        <v>8</v>
      </c>
      <c r="U1324" s="8">
        <v>22168</v>
      </c>
      <c r="V1324" s="8">
        <v>22007</v>
      </c>
      <c r="W1324" s="8">
        <v>159</v>
      </c>
      <c r="X1324" s="8">
        <v>50480</v>
      </c>
      <c r="Y1324">
        <v>16296</v>
      </c>
      <c r="Z1324">
        <v>5960</v>
      </c>
      <c r="AA1324" s="6">
        <v>12</v>
      </c>
      <c r="AB1324" s="54">
        <f>Table1[[#This Row],[ Received by dropbox]]/Table1[[#This Row],[Ballots Returned]]</f>
        <v>0.73181246631938213</v>
      </c>
      <c r="AC1324" s="54">
        <f>Table1[[#This Row],[Received by mail]]/Table1[[#This Row],[Ballots Returned]]</f>
        <v>0.26764864379378478</v>
      </c>
      <c r="AD1324" s="54">
        <f>Table1[[#This Row],[ Received by Email or Fax]]/Table1[[#This Row],[Ballots Returned]]</f>
        <v>5.3888988683312372E-4</v>
      </c>
    </row>
    <row r="1325" spans="1:30">
      <c r="A1325" s="8" t="s">
        <v>109</v>
      </c>
      <c r="B1325" s="19">
        <v>43046</v>
      </c>
      <c r="C1325" s="8" t="s">
        <v>179</v>
      </c>
      <c r="D1325" s="10">
        <v>2017</v>
      </c>
      <c r="E1325" s="8">
        <v>272792</v>
      </c>
      <c r="F1325" s="8">
        <v>27983</v>
      </c>
      <c r="G1325" s="8">
        <v>246826</v>
      </c>
      <c r="H1325" s="8">
        <v>275095</v>
      </c>
      <c r="I1325" s="8">
        <v>85157</v>
      </c>
      <c r="J1325" s="8">
        <v>84258</v>
      </c>
      <c r="K1325" s="8">
        <v>0</v>
      </c>
      <c r="L1325" s="8">
        <v>0</v>
      </c>
      <c r="M1325" s="8">
        <v>899</v>
      </c>
      <c r="N1325" s="8">
        <v>199</v>
      </c>
      <c r="O1325" s="8">
        <v>336</v>
      </c>
      <c r="P1325" s="8">
        <v>347</v>
      </c>
      <c r="Q1325" s="45">
        <f t="shared" si="44"/>
        <v>4.0748264969409443E-3</v>
      </c>
      <c r="R1325" s="45">
        <f>Table1[[#This Row],[Ballots Rejected - Late Postmark]]/Table1[[#This Row],[Ballots Rejected]]</f>
        <v>0.38598442714126807</v>
      </c>
      <c r="S1325" s="8">
        <v>3</v>
      </c>
      <c r="T1325" s="8">
        <v>14</v>
      </c>
      <c r="U1325" s="8">
        <v>84812</v>
      </c>
      <c r="V1325" s="8">
        <v>83915</v>
      </c>
      <c r="W1325" s="8">
        <v>897</v>
      </c>
      <c r="X1325" s="8">
        <v>272357</v>
      </c>
      <c r="Y1325">
        <v>36378</v>
      </c>
      <c r="Z1325">
        <v>48593</v>
      </c>
      <c r="AA1325" s="6">
        <v>180</v>
      </c>
      <c r="AB1325" s="54">
        <f>Table1[[#This Row],[ Received by dropbox]]/Table1[[#This Row],[Ballots Returned]]</f>
        <v>0.42718743027584344</v>
      </c>
      <c r="AC1325" s="54">
        <f>Table1[[#This Row],[Received by mail]]/Table1[[#This Row],[Ballots Returned]]</f>
        <v>0.57062836877766943</v>
      </c>
      <c r="AD1325" s="54">
        <f>Table1[[#This Row],[ Received by Email or Fax]]/Table1[[#This Row],[Ballots Returned]]</f>
        <v>2.1137428514391068E-3</v>
      </c>
    </row>
    <row r="1326" spans="1:30">
      <c r="A1326" s="8" t="s">
        <v>111</v>
      </c>
      <c r="B1326" s="19">
        <v>43046</v>
      </c>
      <c r="C1326" s="8" t="s">
        <v>179</v>
      </c>
      <c r="D1326" s="10">
        <v>2017</v>
      </c>
      <c r="E1326" s="8">
        <v>2750</v>
      </c>
      <c r="F1326" s="8">
        <v>100</v>
      </c>
      <c r="G1326" s="8">
        <v>4667</v>
      </c>
      <c r="H1326" s="8">
        <v>2750</v>
      </c>
      <c r="I1326" s="8">
        <v>1299</v>
      </c>
      <c r="J1326" s="8">
        <v>1289</v>
      </c>
      <c r="K1326" s="8">
        <v>0</v>
      </c>
      <c r="L1326" s="8">
        <v>0</v>
      </c>
      <c r="M1326" s="8">
        <v>10</v>
      </c>
      <c r="N1326" s="8">
        <v>1</v>
      </c>
      <c r="O1326" s="8">
        <v>1</v>
      </c>
      <c r="P1326" s="8">
        <v>8</v>
      </c>
      <c r="Q1326" s="45">
        <f t="shared" si="44"/>
        <v>6.1585835257890681E-3</v>
      </c>
      <c r="R1326" s="45">
        <f>Table1[[#This Row],[Ballots Rejected - Late Postmark]]/Table1[[#This Row],[Ballots Rejected]]</f>
        <v>0.8</v>
      </c>
      <c r="S1326" s="8">
        <v>0</v>
      </c>
      <c r="T1326" s="8">
        <v>0</v>
      </c>
      <c r="U1326" s="8">
        <v>1295</v>
      </c>
      <c r="V1326" s="8">
        <v>1285</v>
      </c>
      <c r="W1326" s="8">
        <v>10</v>
      </c>
      <c r="X1326" s="8">
        <v>2727</v>
      </c>
      <c r="Y1326">
        <v>838</v>
      </c>
      <c r="Z1326">
        <v>461</v>
      </c>
      <c r="AA1326" s="6">
        <v>0</v>
      </c>
      <c r="AB1326" s="54">
        <f>Table1[[#This Row],[ Received by dropbox]]/Table1[[#This Row],[Ballots Returned]]</f>
        <v>0.6451116243264049</v>
      </c>
      <c r="AC1326" s="54">
        <f>Table1[[#This Row],[Received by mail]]/Table1[[#This Row],[Ballots Returned]]</f>
        <v>0.35488837567359505</v>
      </c>
      <c r="AD1326" s="54">
        <f>Table1[[#This Row],[ Received by Email or Fax]]/Table1[[#This Row],[Ballots Returned]]</f>
        <v>0</v>
      </c>
    </row>
    <row r="1327" spans="1:30">
      <c r="A1327" s="8" t="s">
        <v>113</v>
      </c>
      <c r="B1327" s="19">
        <v>43046</v>
      </c>
      <c r="C1327" s="8" t="s">
        <v>179</v>
      </c>
      <c r="D1327" s="10">
        <v>2017</v>
      </c>
      <c r="E1327" s="8">
        <v>62876</v>
      </c>
      <c r="F1327" s="8">
        <v>5368</v>
      </c>
      <c r="G1327" s="8">
        <v>59525</v>
      </c>
      <c r="H1327" s="8">
        <v>62967</v>
      </c>
      <c r="I1327" s="8">
        <v>23009</v>
      </c>
      <c r="J1327" s="8">
        <v>22857</v>
      </c>
      <c r="K1327" s="8">
        <v>0</v>
      </c>
      <c r="L1327" s="8">
        <v>0</v>
      </c>
      <c r="M1327" s="8">
        <v>152</v>
      </c>
      <c r="N1327" s="8">
        <v>29</v>
      </c>
      <c r="O1327" s="8">
        <v>59</v>
      </c>
      <c r="P1327" s="8">
        <v>64</v>
      </c>
      <c r="Q1327" s="45">
        <f t="shared" si="44"/>
        <v>2.7815202746751273E-3</v>
      </c>
      <c r="R1327" s="45">
        <f>Table1[[#This Row],[Ballots Rejected - Late Postmark]]/Table1[[#This Row],[Ballots Rejected]]</f>
        <v>0.42105263157894735</v>
      </c>
      <c r="S1327" s="8">
        <v>0</v>
      </c>
      <c r="T1327" s="8">
        <v>0</v>
      </c>
      <c r="U1327" s="8">
        <v>22957</v>
      </c>
      <c r="V1327" s="8">
        <v>22806</v>
      </c>
      <c r="W1327" s="8">
        <v>151</v>
      </c>
      <c r="X1327" s="8">
        <v>62366</v>
      </c>
      <c r="Y1327">
        <v>5490</v>
      </c>
      <c r="Z1327">
        <v>17509</v>
      </c>
      <c r="AA1327" s="6">
        <v>10</v>
      </c>
      <c r="AB1327" s="54">
        <f>Table1[[#This Row],[ Received by dropbox]]/Table1[[#This Row],[Ballots Returned]]</f>
        <v>0.23860228606197575</v>
      </c>
      <c r="AC1327" s="54">
        <f>Table1[[#This Row],[Received by mail]]/Table1[[#This Row],[Ballots Returned]]</f>
        <v>0.76096310139510626</v>
      </c>
      <c r="AD1327" s="54">
        <f>Table1[[#This Row],[ Received by Email or Fax]]/Table1[[#This Row],[Ballots Returned]]</f>
        <v>4.3461254291798863E-4</v>
      </c>
    </row>
    <row r="1328" spans="1:30">
      <c r="A1328" s="8" t="s">
        <v>115</v>
      </c>
      <c r="B1328" s="19">
        <v>43046</v>
      </c>
      <c r="C1328" s="8" t="s">
        <v>179</v>
      </c>
      <c r="D1328" s="10">
        <v>2017</v>
      </c>
      <c r="E1328" s="8">
        <v>20924</v>
      </c>
      <c r="F1328" s="8">
        <v>1581</v>
      </c>
      <c r="G1328" s="8">
        <v>21360</v>
      </c>
      <c r="H1328" s="8">
        <v>21552</v>
      </c>
      <c r="I1328" s="8">
        <v>6550</v>
      </c>
      <c r="J1328" s="8">
        <v>6479</v>
      </c>
      <c r="K1328" s="8">
        <v>0</v>
      </c>
      <c r="L1328" s="8">
        <v>0</v>
      </c>
      <c r="M1328" s="8">
        <v>71</v>
      </c>
      <c r="N1328" s="8">
        <v>19</v>
      </c>
      <c r="O1328" s="8">
        <v>10</v>
      </c>
      <c r="P1328" s="8">
        <v>31</v>
      </c>
      <c r="Q1328" s="45">
        <f t="shared" si="44"/>
        <v>4.7328244274809162E-3</v>
      </c>
      <c r="R1328" s="45">
        <f>Table1[[#This Row],[Ballots Rejected - Late Postmark]]/Table1[[#This Row],[Ballots Rejected]]</f>
        <v>0.43661971830985913</v>
      </c>
      <c r="S1328" s="8">
        <v>0</v>
      </c>
      <c r="T1328" s="8">
        <v>11</v>
      </c>
      <c r="U1328" s="8">
        <v>6533</v>
      </c>
      <c r="V1328" s="8">
        <v>6462</v>
      </c>
      <c r="W1328" s="8">
        <v>71</v>
      </c>
      <c r="X1328" s="8">
        <v>21366</v>
      </c>
      <c r="Y1328">
        <v>2620</v>
      </c>
      <c r="Z1328">
        <v>3928</v>
      </c>
      <c r="AA1328" s="6">
        <v>2</v>
      </c>
      <c r="AB1328" s="54">
        <f>Table1[[#This Row],[ Received by dropbox]]/Table1[[#This Row],[Ballots Returned]]</f>
        <v>0.4</v>
      </c>
      <c r="AC1328" s="54">
        <f>Table1[[#This Row],[Received by mail]]/Table1[[#This Row],[Ballots Returned]]</f>
        <v>0.59969465648854958</v>
      </c>
      <c r="AD1328" s="54">
        <f>Table1[[#This Row],[ Received by Email or Fax]]/Table1[[#This Row],[Ballots Returned]]</f>
        <v>3.0534351145038169E-4</v>
      </c>
    </row>
    <row r="1329" spans="1:30">
      <c r="A1329" s="8" t="s">
        <v>117</v>
      </c>
      <c r="B1329" s="19">
        <v>43046</v>
      </c>
      <c r="C1329" s="8" t="s">
        <v>179</v>
      </c>
      <c r="D1329" s="10">
        <v>2017</v>
      </c>
      <c r="E1329" s="8">
        <v>4616</v>
      </c>
      <c r="F1329" s="8">
        <v>652</v>
      </c>
      <c r="G1329" s="8">
        <v>5981</v>
      </c>
      <c r="H1329" s="8">
        <v>4616</v>
      </c>
      <c r="I1329" s="8">
        <v>2378</v>
      </c>
      <c r="J1329" s="8">
        <v>2356</v>
      </c>
      <c r="K1329" s="8">
        <v>0</v>
      </c>
      <c r="L1329" s="8">
        <v>0</v>
      </c>
      <c r="M1329" s="8">
        <v>22</v>
      </c>
      <c r="N1329" s="8">
        <v>6</v>
      </c>
      <c r="O1329" s="8">
        <v>7</v>
      </c>
      <c r="P1329" s="8">
        <v>7</v>
      </c>
      <c r="Q1329" s="45">
        <f t="shared" si="44"/>
        <v>2.9436501261564342E-3</v>
      </c>
      <c r="R1329" s="45">
        <f>Table1[[#This Row],[Ballots Rejected - Late Postmark]]/Table1[[#This Row],[Ballots Rejected]]</f>
        <v>0.31818181818181818</v>
      </c>
      <c r="S1329" s="8">
        <v>0</v>
      </c>
      <c r="T1329" s="8">
        <v>2</v>
      </c>
      <c r="U1329" s="8">
        <v>2369</v>
      </c>
      <c r="V1329" s="8">
        <v>2347</v>
      </c>
      <c r="W1329" s="8">
        <v>22</v>
      </c>
      <c r="X1329" s="8">
        <v>4574</v>
      </c>
      <c r="Y1329">
        <v>745</v>
      </c>
      <c r="Z1329">
        <v>1633</v>
      </c>
      <c r="AA1329" s="6">
        <v>0</v>
      </c>
      <c r="AB1329" s="54">
        <f>Table1[[#This Row],[ Received by dropbox]]/Table1[[#This Row],[Ballots Returned]]</f>
        <v>0.31328847771236334</v>
      </c>
      <c r="AC1329" s="54">
        <f>Table1[[#This Row],[Received by mail]]/Table1[[#This Row],[Ballots Returned]]</f>
        <v>0.68671152228763666</v>
      </c>
      <c r="AD1329" s="54">
        <f>Table1[[#This Row],[ Received by Email or Fax]]/Table1[[#This Row],[Ballots Returned]]</f>
        <v>0</v>
      </c>
    </row>
    <row r="1330" spans="1:30">
      <c r="A1330" s="8" t="s">
        <v>119</v>
      </c>
      <c r="B1330" s="19">
        <v>43046</v>
      </c>
      <c r="C1330" s="8" t="s">
        <v>179</v>
      </c>
      <c r="D1330" s="10">
        <v>2017</v>
      </c>
      <c r="E1330" s="8">
        <v>33732</v>
      </c>
      <c r="F1330" s="8">
        <v>6119</v>
      </c>
      <c r="G1330" s="8">
        <v>29630</v>
      </c>
      <c r="H1330" s="8">
        <v>33761</v>
      </c>
      <c r="I1330" s="8">
        <v>11908</v>
      </c>
      <c r="J1330" s="8">
        <v>11764</v>
      </c>
      <c r="K1330" s="8">
        <v>1</v>
      </c>
      <c r="L1330" s="8">
        <v>0</v>
      </c>
      <c r="M1330" s="8">
        <v>143</v>
      </c>
      <c r="N1330" s="8">
        <v>15</v>
      </c>
      <c r="O1330" s="8">
        <v>31</v>
      </c>
      <c r="P1330" s="8">
        <v>90</v>
      </c>
      <c r="Q1330" s="45">
        <f t="shared" si="44"/>
        <v>7.5579442391669463E-3</v>
      </c>
      <c r="R1330" s="45">
        <f>Table1[[#This Row],[Ballots Rejected - Late Postmark]]/Table1[[#This Row],[Ballots Rejected]]</f>
        <v>0.62937062937062938</v>
      </c>
      <c r="S1330" s="8">
        <v>0</v>
      </c>
      <c r="T1330" s="8">
        <v>7</v>
      </c>
      <c r="U1330" s="8">
        <v>11882</v>
      </c>
      <c r="V1330" s="8">
        <v>11739</v>
      </c>
      <c r="W1330" s="8">
        <v>143</v>
      </c>
      <c r="X1330" s="8">
        <v>33472</v>
      </c>
      <c r="Y1330">
        <v>7666</v>
      </c>
      <c r="Z1330">
        <v>4238</v>
      </c>
      <c r="AA1330" s="6">
        <v>4</v>
      </c>
      <c r="AB1330" s="54">
        <f>Table1[[#This Row],[ Received by dropbox]]/Table1[[#This Row],[Ballots Returned]]</f>
        <v>0.64376889486059796</v>
      </c>
      <c r="AC1330" s="54">
        <f>Table1[[#This Row],[Received by mail]]/Table1[[#This Row],[Ballots Returned]]</f>
        <v>0.35589519650655022</v>
      </c>
      <c r="AD1330" s="54">
        <f>Table1[[#This Row],[ Received by Email or Fax]]/Table1[[#This Row],[Ballots Returned]]</f>
        <v>3.3590863285186428E-4</v>
      </c>
    </row>
    <row r="1331" spans="1:30">
      <c r="A1331" s="8" t="s">
        <v>121</v>
      </c>
      <c r="B1331" s="19">
        <v>43046</v>
      </c>
      <c r="C1331" s="8" t="s">
        <v>179</v>
      </c>
      <c r="D1331" s="10">
        <v>2017</v>
      </c>
      <c r="E1331" s="8">
        <v>1579</v>
      </c>
      <c r="F1331" s="8">
        <v>256</v>
      </c>
      <c r="G1331" s="8">
        <v>3340</v>
      </c>
      <c r="H1331" s="8">
        <v>1579</v>
      </c>
      <c r="I1331" s="8">
        <v>1206</v>
      </c>
      <c r="J1331" s="8">
        <v>1197</v>
      </c>
      <c r="K1331" s="8">
        <v>4</v>
      </c>
      <c r="L1331" s="8">
        <v>0</v>
      </c>
      <c r="M1331" s="8">
        <v>5</v>
      </c>
      <c r="N1331" s="8">
        <v>2</v>
      </c>
      <c r="O1331" s="8">
        <v>0</v>
      </c>
      <c r="P1331" s="8">
        <v>2</v>
      </c>
      <c r="Q1331" s="45">
        <f t="shared" si="44"/>
        <v>1.658374792703151E-3</v>
      </c>
      <c r="R1331" s="45">
        <f>Table1[[#This Row],[Ballots Rejected - Late Postmark]]/Table1[[#This Row],[Ballots Rejected]]</f>
        <v>0.4</v>
      </c>
      <c r="S1331" s="8">
        <v>0</v>
      </c>
      <c r="T1331" s="8">
        <v>1</v>
      </c>
      <c r="U1331" s="8">
        <v>1201</v>
      </c>
      <c r="V1331" s="8">
        <v>1192</v>
      </c>
      <c r="W1331" s="8">
        <v>5</v>
      </c>
      <c r="X1331" s="8">
        <v>1564</v>
      </c>
      <c r="Y1331">
        <v>902</v>
      </c>
      <c r="Z1331">
        <v>303</v>
      </c>
      <c r="AA1331" s="6">
        <v>1</v>
      </c>
      <c r="AB1331" s="54">
        <f>Table1[[#This Row],[ Received by dropbox]]/Table1[[#This Row],[Ballots Returned]]</f>
        <v>0.7479270315091211</v>
      </c>
      <c r="AC1331" s="54">
        <f>Table1[[#This Row],[Received by mail]]/Table1[[#This Row],[Ballots Returned]]</f>
        <v>0.25124378109452739</v>
      </c>
      <c r="AD1331" s="54">
        <f>Table1[[#This Row],[ Received by Email or Fax]]/Table1[[#This Row],[Ballots Returned]]</f>
        <v>8.2918739635157548E-4</v>
      </c>
    </row>
    <row r="1332" spans="1:30">
      <c r="A1332" s="8" t="s">
        <v>123</v>
      </c>
      <c r="B1332" s="19">
        <v>43046</v>
      </c>
      <c r="C1332" s="8" t="s">
        <v>179</v>
      </c>
      <c r="D1332" s="10">
        <v>2017</v>
      </c>
      <c r="E1332" s="8">
        <v>39813</v>
      </c>
      <c r="F1332" s="8">
        <v>7299</v>
      </c>
      <c r="G1332" s="8">
        <v>34531</v>
      </c>
      <c r="H1332" s="8">
        <v>39870</v>
      </c>
      <c r="I1332" s="8">
        <v>13437</v>
      </c>
      <c r="J1332" s="8">
        <v>13207</v>
      </c>
      <c r="K1332" s="8">
        <v>0</v>
      </c>
      <c r="L1332" s="8">
        <v>0</v>
      </c>
      <c r="M1332" s="8">
        <v>231</v>
      </c>
      <c r="N1332" s="8">
        <v>35</v>
      </c>
      <c r="O1332" s="8">
        <v>77</v>
      </c>
      <c r="P1332" s="8">
        <v>118</v>
      </c>
      <c r="Q1332" s="45">
        <f t="shared" si="44"/>
        <v>8.7817221105901608E-3</v>
      </c>
      <c r="R1332" s="45">
        <f>Table1[[#This Row],[Ballots Rejected - Late Postmark]]/Table1[[#This Row],[Ballots Rejected]]</f>
        <v>0.51082251082251084</v>
      </c>
      <c r="S1332" s="8">
        <v>0</v>
      </c>
      <c r="T1332" s="8">
        <v>1</v>
      </c>
      <c r="U1332" s="8">
        <v>13395</v>
      </c>
      <c r="V1332" s="8">
        <v>13165</v>
      </c>
      <c r="W1332" s="8">
        <v>231</v>
      </c>
      <c r="X1332" s="8">
        <v>39543</v>
      </c>
      <c r="Y1332">
        <v>3976</v>
      </c>
      <c r="Z1332">
        <v>9452</v>
      </c>
      <c r="AA1332" s="6">
        <v>9</v>
      </c>
      <c r="AB1332" s="54">
        <f>Table1[[#This Row],[ Received by dropbox]]/Table1[[#This Row],[Ballots Returned]]</f>
        <v>0.29589938230259732</v>
      </c>
      <c r="AC1332" s="54">
        <f>Table1[[#This Row],[Received by mail]]/Table1[[#This Row],[Ballots Returned]]</f>
        <v>0.70343082533303569</v>
      </c>
      <c r="AD1332" s="54">
        <f>Table1[[#This Row],[ Received by Email or Fax]]/Table1[[#This Row],[Ballots Returned]]</f>
        <v>6.6979236436704619E-4</v>
      </c>
    </row>
    <row r="1333" spans="1:30">
      <c r="A1333" s="8" t="s">
        <v>125</v>
      </c>
      <c r="B1333" s="19">
        <v>43046</v>
      </c>
      <c r="C1333" s="8" t="s">
        <v>179</v>
      </c>
      <c r="D1333" s="10">
        <v>2017</v>
      </c>
      <c r="E1333" s="8">
        <v>41275</v>
      </c>
      <c r="F1333" s="8">
        <v>5518</v>
      </c>
      <c r="G1333" s="8">
        <v>37774</v>
      </c>
      <c r="H1333" s="8">
        <v>41447</v>
      </c>
      <c r="I1333" s="8">
        <v>14535</v>
      </c>
      <c r="J1333" s="8">
        <v>14421</v>
      </c>
      <c r="K1333" s="8">
        <v>0</v>
      </c>
      <c r="L1333" s="8">
        <v>0</v>
      </c>
      <c r="M1333" s="8">
        <v>114</v>
      </c>
      <c r="N1333" s="8">
        <v>34</v>
      </c>
      <c r="O1333" s="8">
        <v>25</v>
      </c>
      <c r="P1333" s="8">
        <v>51</v>
      </c>
      <c r="Q1333" s="45">
        <f t="shared" si="44"/>
        <v>3.5087719298245615E-3</v>
      </c>
      <c r="R1333" s="45">
        <f>Table1[[#This Row],[Ballots Rejected - Late Postmark]]/Table1[[#This Row],[Ballots Rejected]]</f>
        <v>0.44736842105263158</v>
      </c>
      <c r="S1333" s="8">
        <v>0</v>
      </c>
      <c r="T1333" s="8">
        <v>3</v>
      </c>
      <c r="U1333" s="8">
        <v>14509</v>
      </c>
      <c r="V1333" s="8">
        <v>14395</v>
      </c>
      <c r="W1333" s="8">
        <v>114</v>
      </c>
      <c r="X1333" s="8">
        <v>41281</v>
      </c>
      <c r="Y1333">
        <v>3452</v>
      </c>
      <c r="Z1333">
        <v>11073</v>
      </c>
      <c r="AA1333" s="6">
        <v>10</v>
      </c>
      <c r="AB1333" s="54">
        <f>Table1[[#This Row],[ Received by dropbox]]/Table1[[#This Row],[Ballots Returned]]</f>
        <v>0.23749570003439974</v>
      </c>
      <c r="AC1333" s="54">
        <f>Table1[[#This Row],[Received by mail]]/Table1[[#This Row],[Ballots Returned]]</f>
        <v>0.76181630546955625</v>
      </c>
      <c r="AD1333" s="54">
        <f>Table1[[#This Row],[ Received by Email or Fax]]/Table1[[#This Row],[Ballots Returned]]</f>
        <v>6.8799449604403163E-4</v>
      </c>
    </row>
    <row r="1334" spans="1:30">
      <c r="A1334" s="8" t="s">
        <v>127</v>
      </c>
      <c r="B1334" s="19">
        <v>43046</v>
      </c>
      <c r="C1334" s="8" t="s">
        <v>179</v>
      </c>
      <c r="D1334" s="10">
        <v>2017</v>
      </c>
      <c r="E1334" s="8">
        <v>54555</v>
      </c>
      <c r="F1334" s="8">
        <v>5291</v>
      </c>
      <c r="G1334" s="8">
        <v>51281</v>
      </c>
      <c r="H1334" s="8">
        <v>55521</v>
      </c>
      <c r="I1334" s="8">
        <v>22799</v>
      </c>
      <c r="J1334" s="8">
        <v>22518</v>
      </c>
      <c r="K1334" s="8">
        <v>9</v>
      </c>
      <c r="L1334" s="8">
        <v>9</v>
      </c>
      <c r="M1334" s="8">
        <v>272</v>
      </c>
      <c r="N1334" s="8">
        <v>59</v>
      </c>
      <c r="O1334" s="8">
        <v>70</v>
      </c>
      <c r="P1334" s="8">
        <v>135</v>
      </c>
      <c r="Q1334" s="45">
        <f t="shared" si="44"/>
        <v>5.9213123382604498E-3</v>
      </c>
      <c r="R1334" s="45">
        <f>Table1[[#This Row],[Ballots Rejected - Late Postmark]]/Table1[[#This Row],[Ballots Rejected]]</f>
        <v>0.49632352941176472</v>
      </c>
      <c r="S1334" s="8">
        <v>0</v>
      </c>
      <c r="T1334" s="8">
        <v>8</v>
      </c>
      <c r="U1334" s="8">
        <v>22370</v>
      </c>
      <c r="V1334" s="8">
        <v>22091</v>
      </c>
      <c r="W1334" s="8">
        <v>270</v>
      </c>
      <c r="X1334" s="8">
        <v>51718</v>
      </c>
      <c r="Y1334">
        <v>12821</v>
      </c>
      <c r="Z1334">
        <v>9939</v>
      </c>
      <c r="AA1334" s="6">
        <v>39</v>
      </c>
      <c r="AB1334" s="54">
        <f>Table1[[#This Row],[ Received by dropbox]]/Table1[[#This Row],[Ballots Returned]]</f>
        <v>0.56234922584323876</v>
      </c>
      <c r="AC1334" s="54">
        <f>Table1[[#This Row],[Received by mail]]/Table1[[#This Row],[Ballots Returned]]</f>
        <v>0.43594017281459713</v>
      </c>
      <c r="AD1334" s="54">
        <f>Table1[[#This Row],[ Received by Email or Fax]]/Table1[[#This Row],[Ballots Returned]]</f>
        <v>1.7106013421641301E-3</v>
      </c>
    </row>
    <row r="1335" spans="1:30">
      <c r="A1335" s="8" t="s">
        <v>129</v>
      </c>
      <c r="B1335" s="19">
        <v>43046</v>
      </c>
      <c r="C1335" s="8" t="s">
        <v>179</v>
      </c>
      <c r="D1335" s="10">
        <v>2017</v>
      </c>
      <c r="E1335" s="8">
        <v>24447</v>
      </c>
      <c r="F1335" s="8">
        <v>2457</v>
      </c>
      <c r="G1335" s="8">
        <v>24007</v>
      </c>
      <c r="H1335" s="8">
        <v>24604</v>
      </c>
      <c r="I1335" s="8">
        <v>15372</v>
      </c>
      <c r="J1335" s="8">
        <v>15233</v>
      </c>
      <c r="K1335" s="8">
        <v>0</v>
      </c>
      <c r="L1335" s="8">
        <v>0</v>
      </c>
      <c r="M1335" s="8">
        <v>139</v>
      </c>
      <c r="N1335" s="8">
        <v>38</v>
      </c>
      <c r="O1335" s="8">
        <v>60</v>
      </c>
      <c r="P1335" s="8">
        <v>40</v>
      </c>
      <c r="Q1335" s="45">
        <f t="shared" si="44"/>
        <v>2.6021337496747333E-3</v>
      </c>
      <c r="R1335" s="45">
        <f>Table1[[#This Row],[Ballots Rejected - Late Postmark]]/Table1[[#This Row],[Ballots Rejected]]</f>
        <v>0.28776978417266186</v>
      </c>
      <c r="S1335" s="8">
        <v>0</v>
      </c>
      <c r="T1335" s="8">
        <v>1</v>
      </c>
      <c r="U1335" s="8">
        <v>15319</v>
      </c>
      <c r="V1335" s="8">
        <v>15181</v>
      </c>
      <c r="W1335" s="8">
        <v>138</v>
      </c>
      <c r="X1335" s="8">
        <v>24215</v>
      </c>
      <c r="Y1335">
        <v>7676</v>
      </c>
      <c r="Z1335">
        <v>7642</v>
      </c>
      <c r="AA1335" s="6">
        <v>54</v>
      </c>
      <c r="AB1335" s="54">
        <f>Table1[[#This Row],[ Received by dropbox]]/Table1[[#This Row],[Ballots Returned]]</f>
        <v>0.49934946656258133</v>
      </c>
      <c r="AC1335" s="54">
        <f>Table1[[#This Row],[Received by mail]]/Table1[[#This Row],[Ballots Returned]]</f>
        <v>0.49713765287535777</v>
      </c>
      <c r="AD1335" s="54">
        <f>Table1[[#This Row],[ Received by Email or Fax]]/Table1[[#This Row],[Ballots Returned]]</f>
        <v>3.5128805620608899E-3</v>
      </c>
    </row>
    <row r="1336" spans="1:30">
      <c r="A1336" s="8" t="s">
        <v>131</v>
      </c>
      <c r="B1336" s="19">
        <v>43046</v>
      </c>
      <c r="C1336" s="8" t="s">
        <v>179</v>
      </c>
      <c r="D1336" s="10">
        <v>2017</v>
      </c>
      <c r="E1336" s="8">
        <v>1279345</v>
      </c>
      <c r="F1336" s="8">
        <v>105807</v>
      </c>
      <c r="G1336" s="8">
        <v>1175555</v>
      </c>
      <c r="H1336" s="8">
        <v>1283043</v>
      </c>
      <c r="I1336" s="8">
        <v>554163</v>
      </c>
      <c r="J1336" s="8">
        <v>546200</v>
      </c>
      <c r="K1336" s="8">
        <v>20</v>
      </c>
      <c r="L1336" s="8">
        <v>4</v>
      </c>
      <c r="M1336" s="8">
        <v>7943</v>
      </c>
      <c r="N1336" s="8">
        <v>734</v>
      </c>
      <c r="O1336" s="8">
        <v>2983</v>
      </c>
      <c r="P1336" s="8">
        <v>3702</v>
      </c>
      <c r="Q1336" s="45">
        <f t="shared" si="44"/>
        <v>6.6803449526583337E-3</v>
      </c>
      <c r="R1336" s="45">
        <f>Table1[[#This Row],[Ballots Rejected - Late Postmark]]/Table1[[#This Row],[Ballots Rejected]]</f>
        <v>0.46607075412312726</v>
      </c>
      <c r="S1336" s="8">
        <v>186</v>
      </c>
      <c r="T1336" s="8">
        <v>338</v>
      </c>
      <c r="U1336" s="8">
        <v>550379</v>
      </c>
      <c r="V1336" s="8">
        <v>542541</v>
      </c>
      <c r="W1336" s="8">
        <v>7834</v>
      </c>
      <c r="X1336" s="8">
        <v>1260910</v>
      </c>
      <c r="Y1336">
        <v>294761</v>
      </c>
      <c r="Z1336">
        <v>257898</v>
      </c>
      <c r="AA1336" s="6">
        <v>1504</v>
      </c>
      <c r="AB1336" s="54">
        <f>Table1[[#This Row],[ Received by dropbox]]/Table1[[#This Row],[Ballots Returned]]</f>
        <v>0.53190306823082745</v>
      </c>
      <c r="AC1336" s="54">
        <f>Table1[[#This Row],[Received by mail]]/Table1[[#This Row],[Ballots Returned]]</f>
        <v>0.46538292884945404</v>
      </c>
      <c r="AD1336" s="54">
        <f>Table1[[#This Row],[ Received by Email or Fax]]/Table1[[#This Row],[Ballots Returned]]</f>
        <v>2.7140029197185666E-3</v>
      </c>
    </row>
    <row r="1337" spans="1:30">
      <c r="A1337" s="8" t="s">
        <v>133</v>
      </c>
      <c r="B1337" s="19">
        <v>43046</v>
      </c>
      <c r="C1337" s="8" t="s">
        <v>179</v>
      </c>
      <c r="D1337" s="10">
        <v>2017</v>
      </c>
      <c r="E1337" s="8">
        <v>164041</v>
      </c>
      <c r="F1337" s="8">
        <v>16431</v>
      </c>
      <c r="G1337" s="8">
        <v>149627</v>
      </c>
      <c r="H1337" s="8">
        <v>164332</v>
      </c>
      <c r="I1337" s="8">
        <v>63828</v>
      </c>
      <c r="J1337" s="8">
        <v>63127</v>
      </c>
      <c r="K1337" s="8">
        <v>61</v>
      </c>
      <c r="L1337" s="8">
        <v>1</v>
      </c>
      <c r="M1337" s="8">
        <v>640</v>
      </c>
      <c r="N1337" s="8">
        <v>106</v>
      </c>
      <c r="O1337" s="8">
        <v>216</v>
      </c>
      <c r="P1337" s="8">
        <v>240</v>
      </c>
      <c r="Q1337" s="45">
        <f t="shared" si="44"/>
        <v>3.7601052829479226E-3</v>
      </c>
      <c r="R1337" s="45">
        <f>Table1[[#This Row],[Ballots Rejected - Late Postmark]]/Table1[[#This Row],[Ballots Rejected]]</f>
        <v>0.375</v>
      </c>
      <c r="S1337" s="8">
        <v>6</v>
      </c>
      <c r="T1337" s="8">
        <v>72</v>
      </c>
      <c r="U1337" s="8">
        <v>62402</v>
      </c>
      <c r="V1337" s="8">
        <v>61726</v>
      </c>
      <c r="W1337" s="8">
        <v>617</v>
      </c>
      <c r="X1337" s="8">
        <v>154941</v>
      </c>
      <c r="Y1337">
        <v>34990</v>
      </c>
      <c r="Z1337">
        <v>28718</v>
      </c>
      <c r="AA1337" s="6">
        <v>120</v>
      </c>
      <c r="AB1337" s="54">
        <f>Table1[[#This Row],[ Received by dropbox]]/Table1[[#This Row],[Ballots Returned]]</f>
        <v>0.54819201604311585</v>
      </c>
      <c r="AC1337" s="54">
        <f>Table1[[#This Row],[Received by mail]]/Table1[[#This Row],[Ballots Returned]]</f>
        <v>0.44992793131541015</v>
      </c>
      <c r="AD1337" s="54">
        <f>Table1[[#This Row],[ Received by Email or Fax]]/Table1[[#This Row],[Ballots Returned]]</f>
        <v>1.8800526414739613E-3</v>
      </c>
    </row>
    <row r="1338" spans="1:30">
      <c r="A1338" s="8" t="s">
        <v>135</v>
      </c>
      <c r="B1338" s="19">
        <v>43046</v>
      </c>
      <c r="C1338" s="8" t="s">
        <v>179</v>
      </c>
      <c r="D1338" s="10">
        <v>2017</v>
      </c>
      <c r="E1338" s="8">
        <v>24608</v>
      </c>
      <c r="F1338" s="8">
        <v>2016</v>
      </c>
      <c r="G1338" s="8">
        <v>24609</v>
      </c>
      <c r="H1338" s="8">
        <v>24730</v>
      </c>
      <c r="I1338" s="8">
        <v>8989</v>
      </c>
      <c r="J1338" s="8">
        <v>8881</v>
      </c>
      <c r="K1338" s="8">
        <v>0</v>
      </c>
      <c r="L1338" s="8">
        <v>0</v>
      </c>
      <c r="M1338" s="8">
        <v>108</v>
      </c>
      <c r="N1338" s="8">
        <v>24</v>
      </c>
      <c r="O1338" s="8">
        <v>54</v>
      </c>
      <c r="P1338" s="8">
        <v>25</v>
      </c>
      <c r="Q1338" s="45">
        <f t="shared" si="44"/>
        <v>2.7811769941039049E-3</v>
      </c>
      <c r="R1338" s="45">
        <f>Table1[[#This Row],[Ballots Rejected - Late Postmark]]/Table1[[#This Row],[Ballots Rejected]]</f>
        <v>0.23148148148148148</v>
      </c>
      <c r="S1338" s="8">
        <v>2</v>
      </c>
      <c r="T1338" s="8">
        <v>13</v>
      </c>
      <c r="U1338" s="8">
        <v>8965</v>
      </c>
      <c r="V1338" s="8">
        <v>8858</v>
      </c>
      <c r="W1338" s="8">
        <v>107</v>
      </c>
      <c r="X1338" s="8">
        <v>24499</v>
      </c>
      <c r="Y1338">
        <v>6068</v>
      </c>
      <c r="Z1338">
        <v>9</v>
      </c>
      <c r="AA1338" s="6">
        <v>2912</v>
      </c>
      <c r="AB1338" s="54">
        <f>Table1[[#This Row],[ Received by dropbox]]/Table1[[#This Row],[Ballots Returned]]</f>
        <v>0.6750472800088998</v>
      </c>
      <c r="AC1338" s="54">
        <f>Table1[[#This Row],[Received by mail]]/Table1[[#This Row],[Ballots Returned]]</f>
        <v>1.0012237178774056E-3</v>
      </c>
      <c r="AD1338" s="54">
        <f>Table1[[#This Row],[ Received by Email or Fax]]/Table1[[#This Row],[Ballots Returned]]</f>
        <v>0.32395149627322284</v>
      </c>
    </row>
    <row r="1339" spans="1:30">
      <c r="A1339" s="8" t="s">
        <v>137</v>
      </c>
      <c r="B1339" s="19">
        <v>43046</v>
      </c>
      <c r="C1339" s="8" t="s">
        <v>179</v>
      </c>
      <c r="D1339" s="10">
        <v>2017</v>
      </c>
      <c r="E1339" s="8">
        <v>14048</v>
      </c>
      <c r="F1339" s="8">
        <v>958</v>
      </c>
      <c r="G1339" s="8">
        <v>15107</v>
      </c>
      <c r="H1339" s="8">
        <v>14172</v>
      </c>
      <c r="I1339" s="8">
        <v>5574</v>
      </c>
      <c r="J1339" s="8">
        <v>5539</v>
      </c>
      <c r="K1339" s="8">
        <v>0</v>
      </c>
      <c r="L1339" s="8">
        <v>0</v>
      </c>
      <c r="M1339" s="8">
        <v>35</v>
      </c>
      <c r="N1339" s="8">
        <v>16</v>
      </c>
      <c r="O1339" s="8">
        <v>4</v>
      </c>
      <c r="P1339" s="8">
        <v>14</v>
      </c>
      <c r="Q1339" s="45">
        <f t="shared" si="44"/>
        <v>2.5116612845353429E-3</v>
      </c>
      <c r="R1339" s="45">
        <f>Table1[[#This Row],[Ballots Rejected - Late Postmark]]/Table1[[#This Row],[Ballots Rejected]]</f>
        <v>0.4</v>
      </c>
      <c r="S1339" s="8">
        <v>0</v>
      </c>
      <c r="T1339" s="8">
        <v>1</v>
      </c>
      <c r="U1339" s="8">
        <v>5561</v>
      </c>
      <c r="V1339" s="8">
        <v>5526</v>
      </c>
      <c r="W1339" s="8">
        <v>35</v>
      </c>
      <c r="X1339" s="8">
        <v>14023</v>
      </c>
      <c r="Y1339">
        <v>4092</v>
      </c>
      <c r="Z1339">
        <v>1478</v>
      </c>
      <c r="AA1339" s="6">
        <v>4</v>
      </c>
      <c r="AB1339" s="54">
        <f>Table1[[#This Row],[ Received by dropbox]]/Table1[[#This Row],[Ballots Returned]]</f>
        <v>0.73412271259418727</v>
      </c>
      <c r="AC1339" s="54">
        <f>Table1[[#This Row],[Received by mail]]/Table1[[#This Row],[Ballots Returned]]</f>
        <v>0.26515966989594547</v>
      </c>
      <c r="AD1339" s="54">
        <f>Table1[[#This Row],[ Received by Email or Fax]]/Table1[[#This Row],[Ballots Returned]]</f>
        <v>7.176175098672408E-4</v>
      </c>
    </row>
    <row r="1340" spans="1:30">
      <c r="A1340" s="8" t="s">
        <v>139</v>
      </c>
      <c r="B1340" s="19">
        <v>43046</v>
      </c>
      <c r="C1340" s="8" t="s">
        <v>179</v>
      </c>
      <c r="D1340" s="10">
        <v>2017</v>
      </c>
      <c r="E1340" s="8">
        <v>46072</v>
      </c>
      <c r="F1340" s="8">
        <v>3852</v>
      </c>
      <c r="G1340" s="8">
        <v>44237</v>
      </c>
      <c r="H1340" s="8">
        <v>46291</v>
      </c>
      <c r="I1340" s="8">
        <v>17057</v>
      </c>
      <c r="J1340" s="8">
        <v>16884</v>
      </c>
      <c r="K1340" s="8">
        <v>0</v>
      </c>
      <c r="L1340" s="8">
        <v>0</v>
      </c>
      <c r="M1340" s="8">
        <v>173</v>
      </c>
      <c r="N1340" s="8">
        <v>40</v>
      </c>
      <c r="O1340" s="8">
        <v>63</v>
      </c>
      <c r="P1340" s="8">
        <v>68</v>
      </c>
      <c r="Q1340" s="45">
        <f t="shared" si="44"/>
        <v>3.9866330538781735E-3</v>
      </c>
      <c r="R1340" s="45">
        <f>Table1[[#This Row],[Ballots Rejected - Late Postmark]]/Table1[[#This Row],[Ballots Rejected]]</f>
        <v>0.39306358381502893</v>
      </c>
      <c r="S1340" s="8">
        <v>2</v>
      </c>
      <c r="T1340" s="8">
        <v>0</v>
      </c>
      <c r="U1340" s="8">
        <v>17023</v>
      </c>
      <c r="V1340" s="8">
        <v>16850</v>
      </c>
      <c r="W1340" s="8">
        <v>173</v>
      </c>
      <c r="X1340" s="8">
        <v>45922</v>
      </c>
      <c r="Y1340">
        <v>8564</v>
      </c>
      <c r="Z1340">
        <v>8490</v>
      </c>
      <c r="AA1340" s="6">
        <v>3</v>
      </c>
      <c r="AB1340" s="54">
        <f>Table1[[#This Row],[ Received by dropbox]]/Table1[[#This Row],[Ballots Returned]]</f>
        <v>0.50208125696195105</v>
      </c>
      <c r="AC1340" s="54">
        <f>Table1[[#This Row],[Received by mail]]/Table1[[#This Row],[Ballots Returned]]</f>
        <v>0.49774286216802488</v>
      </c>
      <c r="AD1340" s="54">
        <f>Table1[[#This Row],[ Received by Email or Fax]]/Table1[[#This Row],[Ballots Returned]]</f>
        <v>1.7588087002403706E-4</v>
      </c>
    </row>
    <row r="1341" spans="1:30">
      <c r="A1341" s="8" t="s">
        <v>141</v>
      </c>
      <c r="B1341" s="19">
        <v>43046</v>
      </c>
      <c r="C1341" s="8" t="s">
        <v>179</v>
      </c>
      <c r="D1341" s="10">
        <v>2017</v>
      </c>
      <c r="E1341" s="8">
        <v>7165</v>
      </c>
      <c r="F1341" s="8">
        <v>291</v>
      </c>
      <c r="G1341" s="8">
        <v>8891</v>
      </c>
      <c r="H1341" s="8">
        <v>7164</v>
      </c>
      <c r="I1341" s="8">
        <v>3381</v>
      </c>
      <c r="J1341" s="8">
        <v>3359</v>
      </c>
      <c r="K1341" s="8">
        <v>0</v>
      </c>
      <c r="L1341" s="8">
        <v>0</v>
      </c>
      <c r="M1341" s="8">
        <v>22</v>
      </c>
      <c r="N1341" s="8">
        <v>5</v>
      </c>
      <c r="O1341" s="8">
        <v>7</v>
      </c>
      <c r="P1341" s="8">
        <v>8</v>
      </c>
      <c r="Q1341" s="45">
        <f t="shared" si="44"/>
        <v>2.3661638568470865E-3</v>
      </c>
      <c r="R1341" s="45">
        <f>Table1[[#This Row],[Ballots Rejected - Late Postmark]]/Table1[[#This Row],[Ballots Rejected]]</f>
        <v>0.36363636363636365</v>
      </c>
      <c r="S1341" s="8">
        <v>0</v>
      </c>
      <c r="T1341" s="8">
        <v>2</v>
      </c>
      <c r="U1341" s="8">
        <v>3364</v>
      </c>
      <c r="V1341" s="8">
        <v>3342</v>
      </c>
      <c r="W1341" s="8">
        <v>22</v>
      </c>
      <c r="X1341" s="8">
        <v>7103</v>
      </c>
      <c r="Y1341">
        <v>0</v>
      </c>
      <c r="Z1341">
        <v>3380</v>
      </c>
      <c r="AA1341" s="6">
        <v>1</v>
      </c>
      <c r="AB1341" s="54">
        <f>Table1[[#This Row],[ Received by dropbox]]/Table1[[#This Row],[Ballots Returned]]</f>
        <v>0</v>
      </c>
      <c r="AC1341" s="54">
        <f>Table1[[#This Row],[Received by mail]]/Table1[[#This Row],[Ballots Returned]]</f>
        <v>0.99970422951789406</v>
      </c>
      <c r="AD1341" s="54">
        <f>Table1[[#This Row],[ Received by Email or Fax]]/Table1[[#This Row],[Ballots Returned]]</f>
        <v>2.9577048210588581E-4</v>
      </c>
    </row>
    <row r="1342" spans="1:30">
      <c r="A1342" s="8" t="s">
        <v>143</v>
      </c>
      <c r="B1342" s="19">
        <v>43046</v>
      </c>
      <c r="C1342" s="8" t="s">
        <v>179</v>
      </c>
      <c r="D1342" s="10">
        <v>2017</v>
      </c>
      <c r="E1342" s="8">
        <v>38263</v>
      </c>
      <c r="F1342" s="8">
        <v>2581</v>
      </c>
      <c r="G1342" s="8">
        <v>37699</v>
      </c>
      <c r="H1342" s="8">
        <v>38596</v>
      </c>
      <c r="I1342" s="8">
        <v>13945</v>
      </c>
      <c r="J1342" s="8">
        <v>13840</v>
      </c>
      <c r="K1342" s="8">
        <v>0</v>
      </c>
      <c r="L1342" s="8">
        <v>0</v>
      </c>
      <c r="M1342" s="8">
        <v>105</v>
      </c>
      <c r="N1342" s="8">
        <v>19</v>
      </c>
      <c r="O1342" s="8">
        <v>20</v>
      </c>
      <c r="P1342" s="8">
        <v>53</v>
      </c>
      <c r="Q1342" s="45">
        <f t="shared" ref="Q1342:Q1360" si="45">P1342/I1342</f>
        <v>3.8006453926138399E-3</v>
      </c>
      <c r="R1342" s="45">
        <f>Table1[[#This Row],[Ballots Rejected - Late Postmark]]/Table1[[#This Row],[Ballots Rejected]]</f>
        <v>0.50476190476190474</v>
      </c>
      <c r="S1342" s="8">
        <v>1</v>
      </c>
      <c r="T1342" s="8">
        <v>12</v>
      </c>
      <c r="U1342" s="8">
        <v>13876</v>
      </c>
      <c r="V1342" s="8">
        <v>13771</v>
      </c>
      <c r="W1342" s="8">
        <v>105</v>
      </c>
      <c r="X1342" s="8">
        <v>38025</v>
      </c>
      <c r="Y1342">
        <v>9318</v>
      </c>
      <c r="Z1342">
        <v>4619</v>
      </c>
      <c r="AA1342" s="6">
        <v>8</v>
      </c>
      <c r="AB1342" s="54">
        <f>Table1[[#This Row],[ Received by dropbox]]/Table1[[#This Row],[Ballots Returned]]</f>
        <v>0.6681964861957691</v>
      </c>
      <c r="AC1342" s="54">
        <f>Table1[[#This Row],[Received by mail]]/Table1[[#This Row],[Ballots Returned]]</f>
        <v>0.33122983148081747</v>
      </c>
      <c r="AD1342" s="54">
        <f>Table1[[#This Row],[ Received by Email or Fax]]/Table1[[#This Row],[Ballots Returned]]</f>
        <v>5.7368232341340982E-4</v>
      </c>
    </row>
    <row r="1343" spans="1:30">
      <c r="A1343" s="8" t="s">
        <v>145</v>
      </c>
      <c r="B1343" s="19">
        <v>43046</v>
      </c>
      <c r="C1343" s="8" t="s">
        <v>179</v>
      </c>
      <c r="D1343" s="10">
        <v>2017</v>
      </c>
      <c r="E1343" s="8">
        <v>22474</v>
      </c>
      <c r="F1343" s="8">
        <v>1762</v>
      </c>
      <c r="G1343" s="8">
        <v>22729</v>
      </c>
      <c r="H1343" s="8">
        <v>22684</v>
      </c>
      <c r="I1343" s="8">
        <v>9642</v>
      </c>
      <c r="J1343" s="8">
        <v>9485</v>
      </c>
      <c r="K1343" s="8">
        <v>0</v>
      </c>
      <c r="L1343" s="8">
        <v>0</v>
      </c>
      <c r="M1343" s="8">
        <v>157</v>
      </c>
      <c r="N1343" s="8">
        <v>20</v>
      </c>
      <c r="O1343" s="8">
        <v>42</v>
      </c>
      <c r="P1343" s="8">
        <v>95</v>
      </c>
      <c r="Q1343" s="45">
        <f t="shared" si="45"/>
        <v>9.8527276498651725E-3</v>
      </c>
      <c r="R1343" s="45">
        <f>Table1[[#This Row],[Ballots Rejected - Late Postmark]]/Table1[[#This Row],[Ballots Rejected]]</f>
        <v>0.60509554140127386</v>
      </c>
      <c r="S1343" s="8">
        <v>0</v>
      </c>
      <c r="T1343" s="8">
        <v>0</v>
      </c>
      <c r="U1343" s="8">
        <v>9618</v>
      </c>
      <c r="V1343" s="8">
        <v>9461</v>
      </c>
      <c r="W1343" s="8">
        <v>157</v>
      </c>
      <c r="X1343" s="8">
        <v>22450</v>
      </c>
      <c r="Y1343">
        <v>3258</v>
      </c>
      <c r="Z1343">
        <v>6379</v>
      </c>
      <c r="AA1343" s="6">
        <v>5</v>
      </c>
      <c r="AB1343" s="54">
        <f>Table1[[#This Row],[ Received by dropbox]]/Table1[[#This Row],[Ballots Returned]]</f>
        <v>0.33789670192906035</v>
      </c>
      <c r="AC1343" s="54">
        <f>Table1[[#This Row],[Received by mail]]/Table1[[#This Row],[Ballots Returned]]</f>
        <v>0.66158473345778879</v>
      </c>
      <c r="AD1343" s="54">
        <f>Table1[[#This Row],[ Received by Email or Fax]]/Table1[[#This Row],[Ballots Returned]]</f>
        <v>5.1856461315079858E-4</v>
      </c>
    </row>
    <row r="1344" spans="1:30">
      <c r="A1344" s="8" t="s">
        <v>147</v>
      </c>
      <c r="B1344" s="19">
        <v>43046</v>
      </c>
      <c r="C1344" s="8" t="s">
        <v>179</v>
      </c>
      <c r="D1344" s="10">
        <v>2017</v>
      </c>
      <c r="E1344" s="8">
        <v>14375</v>
      </c>
      <c r="F1344" s="8">
        <v>1447</v>
      </c>
      <c r="G1344" s="8">
        <v>14945</v>
      </c>
      <c r="H1344" s="8">
        <v>14386</v>
      </c>
      <c r="I1344" s="8">
        <v>6236</v>
      </c>
      <c r="J1344" s="8">
        <v>6121</v>
      </c>
      <c r="K1344" s="8">
        <v>4</v>
      </c>
      <c r="L1344" s="8">
        <v>4</v>
      </c>
      <c r="M1344" s="8">
        <v>110</v>
      </c>
      <c r="N1344" s="8">
        <v>39</v>
      </c>
      <c r="O1344" s="8">
        <v>31</v>
      </c>
      <c r="P1344" s="8">
        <v>40</v>
      </c>
      <c r="Q1344" s="45">
        <f t="shared" si="45"/>
        <v>6.4143681847338039E-3</v>
      </c>
      <c r="R1344" s="45">
        <f>Table1[[#This Row],[Ballots Rejected - Late Postmark]]/Table1[[#This Row],[Ballots Rejected]]</f>
        <v>0.36363636363636365</v>
      </c>
      <c r="S1344" s="8">
        <v>2</v>
      </c>
      <c r="T1344" s="8">
        <v>0</v>
      </c>
      <c r="U1344" s="8">
        <v>6216</v>
      </c>
      <c r="V1344" s="8">
        <v>6102</v>
      </c>
      <c r="W1344" s="8">
        <v>109</v>
      </c>
      <c r="X1344" s="8">
        <v>14248</v>
      </c>
      <c r="Y1344">
        <v>1911</v>
      </c>
      <c r="Z1344">
        <v>4320</v>
      </c>
      <c r="AA1344" s="6">
        <v>5</v>
      </c>
      <c r="AB1344" s="54">
        <f>Table1[[#This Row],[ Received by dropbox]]/Table1[[#This Row],[Ballots Returned]]</f>
        <v>0.30644644002565746</v>
      </c>
      <c r="AC1344" s="54">
        <f>Table1[[#This Row],[Received by mail]]/Table1[[#This Row],[Ballots Returned]]</f>
        <v>0.69275176395125082</v>
      </c>
      <c r="AD1344" s="54">
        <f>Table1[[#This Row],[ Received by Email or Fax]]/Table1[[#This Row],[Ballots Returned]]</f>
        <v>8.0179602309172549E-4</v>
      </c>
    </row>
    <row r="1345" spans="1:30">
      <c r="A1345" s="8" t="s">
        <v>149</v>
      </c>
      <c r="B1345" s="19">
        <v>43046</v>
      </c>
      <c r="C1345" s="8" t="s">
        <v>179</v>
      </c>
      <c r="D1345" s="10">
        <v>2017</v>
      </c>
      <c r="E1345" s="8">
        <v>8849</v>
      </c>
      <c r="F1345" s="8">
        <v>1549</v>
      </c>
      <c r="G1345" s="8">
        <v>9317</v>
      </c>
      <c r="H1345" s="8">
        <v>8863</v>
      </c>
      <c r="I1345" s="8">
        <v>3934</v>
      </c>
      <c r="J1345" s="8">
        <v>3899</v>
      </c>
      <c r="K1345" s="8">
        <v>0</v>
      </c>
      <c r="L1345" s="8">
        <v>0</v>
      </c>
      <c r="M1345" s="8">
        <v>35</v>
      </c>
      <c r="N1345" s="8">
        <v>3</v>
      </c>
      <c r="O1345" s="8">
        <v>6</v>
      </c>
      <c r="P1345" s="8">
        <v>26</v>
      </c>
      <c r="Q1345" s="45">
        <f t="shared" si="45"/>
        <v>6.6090493136756485E-3</v>
      </c>
      <c r="R1345" s="45">
        <f>Table1[[#This Row],[Ballots Rejected - Late Postmark]]/Table1[[#This Row],[Ballots Rejected]]</f>
        <v>0.74285714285714288</v>
      </c>
      <c r="S1345" s="8">
        <v>0</v>
      </c>
      <c r="T1345" s="8">
        <v>0</v>
      </c>
      <c r="U1345" s="8">
        <v>3914</v>
      </c>
      <c r="V1345" s="8">
        <v>3879</v>
      </c>
      <c r="W1345" s="8">
        <v>35</v>
      </c>
      <c r="X1345" s="8">
        <v>8780</v>
      </c>
      <c r="Y1345">
        <v>1803</v>
      </c>
      <c r="Z1345">
        <v>0</v>
      </c>
      <c r="AA1345" s="6">
        <v>2131</v>
      </c>
      <c r="AB1345" s="54">
        <f>Table1[[#This Row],[ Received by dropbox]]/Table1[[#This Row],[Ballots Returned]]</f>
        <v>0.45831215048296897</v>
      </c>
      <c r="AC1345" s="54">
        <f>Table1[[#This Row],[Received by mail]]/Table1[[#This Row],[Ballots Returned]]</f>
        <v>0</v>
      </c>
      <c r="AD1345" s="54">
        <f>Table1[[#This Row],[ Received by Email or Fax]]/Table1[[#This Row],[Ballots Returned]]</f>
        <v>0.54168784951703097</v>
      </c>
    </row>
    <row r="1346" spans="1:30">
      <c r="A1346" s="8" t="s">
        <v>151</v>
      </c>
      <c r="B1346" s="19">
        <v>43046</v>
      </c>
      <c r="C1346" s="8" t="s">
        <v>179</v>
      </c>
      <c r="D1346" s="10">
        <v>2017</v>
      </c>
      <c r="E1346" s="8">
        <v>493740</v>
      </c>
      <c r="F1346" s="8">
        <v>42851</v>
      </c>
      <c r="G1346" s="8">
        <v>452906</v>
      </c>
      <c r="H1346" s="8">
        <v>500868</v>
      </c>
      <c r="I1346" s="8">
        <v>142629</v>
      </c>
      <c r="J1346" s="8">
        <v>141033</v>
      </c>
      <c r="K1346" s="8">
        <v>17</v>
      </c>
      <c r="L1346" s="8">
        <v>11</v>
      </c>
      <c r="M1346" s="8">
        <v>1579</v>
      </c>
      <c r="N1346" s="8">
        <v>788</v>
      </c>
      <c r="O1346" s="8">
        <v>591</v>
      </c>
      <c r="P1346" s="8">
        <v>748</v>
      </c>
      <c r="Q1346" s="45">
        <f t="shared" si="45"/>
        <v>5.2443752673018811E-3</v>
      </c>
      <c r="R1346" s="45">
        <f>Table1[[#This Row],[Ballots Rejected - Late Postmark]]/Table1[[#This Row],[Ballots Rejected]]</f>
        <v>0.47371754274857503</v>
      </c>
      <c r="S1346" s="8">
        <v>5</v>
      </c>
      <c r="T1346" s="8">
        <v>195</v>
      </c>
      <c r="U1346" s="8">
        <v>140590</v>
      </c>
      <c r="V1346" s="8">
        <v>139023</v>
      </c>
      <c r="W1346" s="8">
        <v>1556</v>
      </c>
      <c r="X1346" s="8">
        <v>482507</v>
      </c>
      <c r="Y1346">
        <v>87243</v>
      </c>
      <c r="Z1346">
        <v>55271</v>
      </c>
      <c r="AA1346" s="6">
        <v>115</v>
      </c>
      <c r="AB1346" s="54">
        <f>Table1[[#This Row],[ Received by dropbox]]/Table1[[#This Row],[Ballots Returned]]</f>
        <v>0.61167784952569249</v>
      </c>
      <c r="AC1346" s="54">
        <f>Table1[[#This Row],[Received by mail]]/Table1[[#This Row],[Ballots Returned]]</f>
        <v>0.3875158628329442</v>
      </c>
      <c r="AD1346" s="54">
        <f>Table1[[#This Row],[ Received by Email or Fax]]/Table1[[#This Row],[Ballots Returned]]</f>
        <v>8.0628764136325714E-4</v>
      </c>
    </row>
    <row r="1347" spans="1:30">
      <c r="A1347" s="8" t="s">
        <v>153</v>
      </c>
      <c r="B1347" s="19">
        <v>43046</v>
      </c>
      <c r="C1347" s="8" t="s">
        <v>179</v>
      </c>
      <c r="D1347" s="10">
        <v>2017</v>
      </c>
      <c r="E1347" s="8">
        <v>12924</v>
      </c>
      <c r="F1347" s="8">
        <v>543</v>
      </c>
      <c r="G1347" s="8">
        <v>14398</v>
      </c>
      <c r="H1347" s="8">
        <v>12965</v>
      </c>
      <c r="I1347" s="8">
        <v>7292</v>
      </c>
      <c r="J1347" s="8">
        <v>7243</v>
      </c>
      <c r="K1347" s="8">
        <v>4</v>
      </c>
      <c r="L1347" s="8">
        <v>0</v>
      </c>
      <c r="M1347" s="8">
        <v>43</v>
      </c>
      <c r="N1347" s="8">
        <v>7</v>
      </c>
      <c r="O1347" s="8">
        <v>5</v>
      </c>
      <c r="P1347" s="8">
        <v>30</v>
      </c>
      <c r="Q1347" s="45">
        <f t="shared" si="45"/>
        <v>4.114097641250686E-3</v>
      </c>
      <c r="R1347" s="45">
        <f>Table1[[#This Row],[Ballots Rejected - Late Postmark]]/Table1[[#This Row],[Ballots Rejected]]</f>
        <v>0.69767441860465118</v>
      </c>
      <c r="S1347" s="8">
        <v>0</v>
      </c>
      <c r="T1347" s="8">
        <v>1</v>
      </c>
      <c r="U1347" s="8">
        <v>7255</v>
      </c>
      <c r="V1347" s="8">
        <v>7206</v>
      </c>
      <c r="W1347" s="8">
        <v>43</v>
      </c>
      <c r="X1347" s="8">
        <v>12733</v>
      </c>
      <c r="Y1347">
        <v>4746</v>
      </c>
      <c r="Z1347">
        <v>2506</v>
      </c>
      <c r="AA1347" s="6">
        <v>40</v>
      </c>
      <c r="AB1347" s="54">
        <f>Table1[[#This Row],[ Received by dropbox]]/Table1[[#This Row],[Ballots Returned]]</f>
        <v>0.65085024684585846</v>
      </c>
      <c r="AC1347" s="54">
        <f>Table1[[#This Row],[Received by mail]]/Table1[[#This Row],[Ballots Returned]]</f>
        <v>0.34366428963247392</v>
      </c>
      <c r="AD1347" s="54">
        <f>Table1[[#This Row],[ Received by Email or Fax]]/Table1[[#This Row],[Ballots Returned]]</f>
        <v>5.485463521667581E-3</v>
      </c>
    </row>
    <row r="1348" spans="1:30">
      <c r="A1348" s="8" t="s">
        <v>155</v>
      </c>
      <c r="B1348" s="19">
        <v>43046</v>
      </c>
      <c r="C1348" s="8" t="s">
        <v>179</v>
      </c>
      <c r="D1348" s="10">
        <v>2017</v>
      </c>
      <c r="E1348" s="8">
        <v>73710</v>
      </c>
      <c r="F1348" s="8">
        <v>4925</v>
      </c>
      <c r="G1348" s="8">
        <v>70802</v>
      </c>
      <c r="H1348" s="8">
        <v>74086</v>
      </c>
      <c r="I1348" s="8">
        <v>28392</v>
      </c>
      <c r="J1348" s="8">
        <v>27947</v>
      </c>
      <c r="K1348" s="8">
        <v>0</v>
      </c>
      <c r="L1348" s="8">
        <v>0</v>
      </c>
      <c r="M1348" s="8">
        <v>444</v>
      </c>
      <c r="N1348" s="8">
        <v>206</v>
      </c>
      <c r="O1348" s="8">
        <v>89</v>
      </c>
      <c r="P1348" s="8">
        <v>149</v>
      </c>
      <c r="Q1348" s="45">
        <f t="shared" si="45"/>
        <v>5.2479571710340941E-3</v>
      </c>
      <c r="R1348" s="45">
        <f>Table1[[#This Row],[Ballots Rejected - Late Postmark]]/Table1[[#This Row],[Ballots Rejected]]</f>
        <v>0.3355855855855856</v>
      </c>
      <c r="S1348" s="8">
        <v>0</v>
      </c>
      <c r="T1348" s="8">
        <v>0</v>
      </c>
      <c r="U1348" s="8">
        <v>28304</v>
      </c>
      <c r="V1348" s="8">
        <v>27859</v>
      </c>
      <c r="W1348" s="8">
        <v>444</v>
      </c>
      <c r="X1348" s="8">
        <v>73199</v>
      </c>
      <c r="Y1348">
        <v>20426</v>
      </c>
      <c r="Z1348">
        <v>7951</v>
      </c>
      <c r="AA1348" s="6">
        <v>15</v>
      </c>
      <c r="AB1348" s="54">
        <f>Table1[[#This Row],[ Received by dropbox]]/Table1[[#This Row],[Ballots Returned]]</f>
        <v>0.71942800788954631</v>
      </c>
      <c r="AC1348" s="54">
        <f>Table1[[#This Row],[Received by mail]]/Table1[[#This Row],[Ballots Returned]]</f>
        <v>0.28004367427444349</v>
      </c>
      <c r="AD1348" s="54">
        <f>Table1[[#This Row],[ Received by Email or Fax]]/Table1[[#This Row],[Ballots Returned]]</f>
        <v>5.2831783601014375E-4</v>
      </c>
    </row>
    <row r="1349" spans="1:30">
      <c r="A1349" s="8" t="s">
        <v>157</v>
      </c>
      <c r="B1349" s="19">
        <v>43046</v>
      </c>
      <c r="C1349" s="8" t="s">
        <v>179</v>
      </c>
      <c r="D1349" s="10">
        <v>2017</v>
      </c>
      <c r="E1349" s="8">
        <v>7561</v>
      </c>
      <c r="F1349" s="8">
        <v>879</v>
      </c>
      <c r="G1349" s="8">
        <v>8699</v>
      </c>
      <c r="H1349" s="8">
        <v>7561</v>
      </c>
      <c r="I1349" s="8">
        <v>2538</v>
      </c>
      <c r="J1349" s="8">
        <v>2502</v>
      </c>
      <c r="K1349" s="8">
        <v>0</v>
      </c>
      <c r="L1349" s="8">
        <v>0</v>
      </c>
      <c r="M1349" s="8">
        <v>36</v>
      </c>
      <c r="N1349" s="8">
        <v>21</v>
      </c>
      <c r="O1349" s="8">
        <v>2</v>
      </c>
      <c r="P1349" s="8">
        <v>10</v>
      </c>
      <c r="Q1349" s="45">
        <f t="shared" si="45"/>
        <v>3.9401103230890461E-3</v>
      </c>
      <c r="R1349" s="45">
        <f>Table1[[#This Row],[Ballots Rejected - Late Postmark]]/Table1[[#This Row],[Ballots Rejected]]</f>
        <v>0.27777777777777779</v>
      </c>
      <c r="S1349" s="8">
        <v>0</v>
      </c>
      <c r="T1349" s="8">
        <v>4</v>
      </c>
      <c r="U1349" s="8">
        <v>2531</v>
      </c>
      <c r="V1349" s="8">
        <v>2495</v>
      </c>
      <c r="W1349" s="8">
        <v>36</v>
      </c>
      <c r="X1349" s="8">
        <v>7455</v>
      </c>
      <c r="Y1349">
        <v>1480</v>
      </c>
      <c r="Z1349">
        <v>1055</v>
      </c>
      <c r="AA1349" s="6">
        <v>3</v>
      </c>
      <c r="AB1349" s="54">
        <f>Table1[[#This Row],[ Received by dropbox]]/Table1[[#This Row],[Ballots Returned]]</f>
        <v>0.58313632781717883</v>
      </c>
      <c r="AC1349" s="54">
        <f>Table1[[#This Row],[Received by mail]]/Table1[[#This Row],[Ballots Returned]]</f>
        <v>0.41568163908589439</v>
      </c>
      <c r="AD1349" s="54">
        <f>Table1[[#This Row],[ Received by Email or Fax]]/Table1[[#This Row],[Ballots Returned]]</f>
        <v>1.1820330969267139E-3</v>
      </c>
    </row>
    <row r="1350" spans="1:30">
      <c r="A1350" s="8" t="s">
        <v>159</v>
      </c>
      <c r="B1350" s="19">
        <v>43046</v>
      </c>
      <c r="C1350" s="8" t="s">
        <v>179</v>
      </c>
      <c r="D1350" s="10">
        <v>2017</v>
      </c>
      <c r="E1350" s="8">
        <v>453062</v>
      </c>
      <c r="F1350" s="8">
        <v>39157</v>
      </c>
      <c r="G1350" s="8">
        <v>415922</v>
      </c>
      <c r="H1350" s="8">
        <v>457260</v>
      </c>
      <c r="I1350" s="8">
        <v>149494</v>
      </c>
      <c r="J1350" s="8">
        <v>148155</v>
      </c>
      <c r="K1350" s="8">
        <v>1</v>
      </c>
      <c r="L1350" s="8">
        <v>0</v>
      </c>
      <c r="M1350" s="8">
        <v>1337</v>
      </c>
      <c r="N1350" s="8">
        <v>285</v>
      </c>
      <c r="O1350" s="8">
        <v>65</v>
      </c>
      <c r="P1350" s="8">
        <v>915</v>
      </c>
      <c r="Q1350" s="45">
        <f t="shared" si="45"/>
        <v>6.1206469824875917E-3</v>
      </c>
      <c r="R1350" s="45">
        <f>Table1[[#This Row],[Ballots Rejected - Late Postmark]]/Table1[[#This Row],[Ballots Rejected]]</f>
        <v>0.68436798803290955</v>
      </c>
      <c r="S1350" s="8">
        <v>0</v>
      </c>
      <c r="T1350" s="8">
        <v>72</v>
      </c>
      <c r="U1350" s="8">
        <v>148696</v>
      </c>
      <c r="V1350" s="8">
        <v>147370</v>
      </c>
      <c r="W1350" s="8">
        <v>1325</v>
      </c>
      <c r="X1350" s="8">
        <v>451116</v>
      </c>
      <c r="Y1350">
        <v>91106</v>
      </c>
      <c r="Z1350">
        <v>58147</v>
      </c>
      <c r="AA1350" s="6">
        <v>88</v>
      </c>
      <c r="AB1350" s="54">
        <f>Table1[[#This Row],[ Received by dropbox]]/Table1[[#This Row],[Ballots Returned]]</f>
        <v>0.60942914096886835</v>
      </c>
      <c r="AC1350" s="54">
        <f>Table1[[#This Row],[Received by mail]]/Table1[[#This Row],[Ballots Returned]]</f>
        <v>0.38895875419749287</v>
      </c>
      <c r="AD1350" s="54">
        <f>Table1[[#This Row],[ Received by Email or Fax]]/Table1[[#This Row],[Ballots Returned]]</f>
        <v>5.8865238738678471E-4</v>
      </c>
    </row>
    <row r="1351" spans="1:30">
      <c r="A1351" s="8" t="s">
        <v>161</v>
      </c>
      <c r="B1351" s="19">
        <v>43046</v>
      </c>
      <c r="C1351" s="8" t="s">
        <v>179</v>
      </c>
      <c r="D1351" s="10">
        <v>2017</v>
      </c>
      <c r="E1351" s="8">
        <v>304858</v>
      </c>
      <c r="F1351" s="8">
        <v>27851</v>
      </c>
      <c r="G1351" s="8">
        <v>279024</v>
      </c>
      <c r="H1351" s="8">
        <v>306226</v>
      </c>
      <c r="I1351" s="8">
        <v>105237</v>
      </c>
      <c r="J1351" s="8">
        <v>104228</v>
      </c>
      <c r="K1351" s="8">
        <v>2</v>
      </c>
      <c r="L1351" s="8">
        <v>0</v>
      </c>
      <c r="M1351" s="8">
        <v>1007</v>
      </c>
      <c r="N1351" s="8">
        <v>170</v>
      </c>
      <c r="O1351" s="8">
        <v>288</v>
      </c>
      <c r="P1351" s="8">
        <v>383</v>
      </c>
      <c r="Q1351" s="45">
        <f t="shared" si="45"/>
        <v>3.63940439199141E-3</v>
      </c>
      <c r="R1351" s="45">
        <f>Table1[[#This Row],[Ballots Rejected - Late Postmark]]/Table1[[#This Row],[Ballots Rejected]]</f>
        <v>0.38033763654419067</v>
      </c>
      <c r="S1351" s="8">
        <v>6</v>
      </c>
      <c r="T1351" s="8">
        <v>160</v>
      </c>
      <c r="U1351" s="8">
        <v>104462</v>
      </c>
      <c r="V1351" s="8">
        <v>103469</v>
      </c>
      <c r="W1351" s="8">
        <v>993</v>
      </c>
      <c r="X1351" s="8">
        <v>300577</v>
      </c>
      <c r="Y1351">
        <v>55122</v>
      </c>
      <c r="Z1351">
        <v>50068</v>
      </c>
      <c r="AA1351" s="6">
        <v>47</v>
      </c>
      <c r="AB1351" s="54">
        <f>Table1[[#This Row],[ Received by dropbox]]/Table1[[#This Row],[Ballots Returned]]</f>
        <v>0.52378916160665923</v>
      </c>
      <c r="AC1351" s="54">
        <f>Table1[[#This Row],[Received by mail]]/Table1[[#This Row],[Ballots Returned]]</f>
        <v>0.4757642274105115</v>
      </c>
      <c r="AD1351" s="54">
        <f>Table1[[#This Row],[ Received by Email or Fax]]/Table1[[#This Row],[Ballots Returned]]</f>
        <v>4.4661098282923305E-4</v>
      </c>
    </row>
    <row r="1352" spans="1:30">
      <c r="A1352" s="8" t="s">
        <v>163</v>
      </c>
      <c r="B1352" s="19">
        <v>43046</v>
      </c>
      <c r="C1352" s="8" t="s">
        <v>179</v>
      </c>
      <c r="D1352" s="10">
        <v>2017</v>
      </c>
      <c r="E1352" s="8">
        <v>29864</v>
      </c>
      <c r="F1352" s="8">
        <v>2935</v>
      </c>
      <c r="G1352" s="8">
        <v>28946</v>
      </c>
      <c r="H1352" s="8">
        <v>29864</v>
      </c>
      <c r="I1352" s="8">
        <v>13109</v>
      </c>
      <c r="J1352" s="8">
        <v>12981</v>
      </c>
      <c r="K1352" s="8">
        <v>0</v>
      </c>
      <c r="L1352" s="8">
        <v>0</v>
      </c>
      <c r="M1352" s="8">
        <v>128</v>
      </c>
      <c r="N1352" s="8">
        <v>27</v>
      </c>
      <c r="O1352" s="8">
        <v>14</v>
      </c>
      <c r="P1352" s="8">
        <v>80</v>
      </c>
      <c r="Q1352" s="45">
        <f t="shared" si="45"/>
        <v>6.1026775497749642E-3</v>
      </c>
      <c r="R1352" s="45">
        <f>Table1[[#This Row],[Ballots Rejected - Late Postmark]]/Table1[[#This Row],[Ballots Rejected]]</f>
        <v>0.625</v>
      </c>
      <c r="S1352" s="8">
        <v>0</v>
      </c>
      <c r="T1352" s="8">
        <v>7</v>
      </c>
      <c r="U1352" s="8">
        <v>13051</v>
      </c>
      <c r="V1352" s="8">
        <v>12923</v>
      </c>
      <c r="W1352" s="8">
        <v>128</v>
      </c>
      <c r="X1352" s="8">
        <v>29574</v>
      </c>
      <c r="Y1352">
        <v>3291</v>
      </c>
      <c r="Z1352">
        <v>9816</v>
      </c>
      <c r="AA1352" s="6">
        <v>2</v>
      </c>
      <c r="AB1352" s="54">
        <f>Table1[[#This Row],[ Received by dropbox]]/Table1[[#This Row],[Ballots Returned]]</f>
        <v>0.25104889770386757</v>
      </c>
      <c r="AC1352" s="54">
        <f>Table1[[#This Row],[Received by mail]]/Table1[[#This Row],[Ballots Returned]]</f>
        <v>0.74879853535738805</v>
      </c>
      <c r="AD1352" s="54">
        <f>Table1[[#This Row],[ Received by Email or Fax]]/Table1[[#This Row],[Ballots Returned]]</f>
        <v>1.5256693874437409E-4</v>
      </c>
    </row>
    <row r="1353" spans="1:30">
      <c r="A1353" s="8" t="s">
        <v>166</v>
      </c>
      <c r="B1353" s="19">
        <v>43046</v>
      </c>
      <c r="C1353" s="8" t="s">
        <v>179</v>
      </c>
      <c r="D1353" s="10">
        <v>2017</v>
      </c>
      <c r="E1353" s="8">
        <v>176312</v>
      </c>
      <c r="F1353" s="8">
        <v>16394</v>
      </c>
      <c r="G1353" s="8">
        <v>161935</v>
      </c>
      <c r="H1353" s="8">
        <v>176610</v>
      </c>
      <c r="I1353" s="8">
        <v>60960</v>
      </c>
      <c r="J1353" s="8">
        <v>60478</v>
      </c>
      <c r="K1353" s="8">
        <v>9</v>
      </c>
      <c r="L1353" s="8">
        <v>8</v>
      </c>
      <c r="M1353" s="8">
        <v>473</v>
      </c>
      <c r="N1353" s="8">
        <v>50</v>
      </c>
      <c r="O1353" s="8">
        <v>126</v>
      </c>
      <c r="P1353" s="8">
        <v>236</v>
      </c>
      <c r="Q1353" s="45">
        <f t="shared" si="45"/>
        <v>3.8713910761154855E-3</v>
      </c>
      <c r="R1353" s="45">
        <f>Table1[[#This Row],[Ballots Rejected - Late Postmark]]/Table1[[#This Row],[Ballots Rejected]]</f>
        <v>0.4989429175475687</v>
      </c>
      <c r="S1353" s="8">
        <v>8</v>
      </c>
      <c r="T1353" s="8">
        <v>53</v>
      </c>
      <c r="U1353" s="8">
        <v>60005</v>
      </c>
      <c r="V1353" s="8">
        <v>59539</v>
      </c>
      <c r="W1353" s="8">
        <v>458</v>
      </c>
      <c r="X1353" s="8">
        <v>169182</v>
      </c>
      <c r="Y1353">
        <v>45456</v>
      </c>
      <c r="Z1353">
        <v>15451</v>
      </c>
      <c r="AA1353" s="6">
        <v>53</v>
      </c>
      <c r="AB1353" s="54">
        <f>Table1[[#This Row],[ Received by dropbox]]/Table1[[#This Row],[Ballots Returned]]</f>
        <v>0.74566929133858273</v>
      </c>
      <c r="AC1353" s="54">
        <f>Table1[[#This Row],[Received by mail]]/Table1[[#This Row],[Ballots Returned]]</f>
        <v>0.25346128608923885</v>
      </c>
      <c r="AD1353" s="54">
        <f>Table1[[#This Row],[ Received by Email or Fax]]/Table1[[#This Row],[Ballots Returned]]</f>
        <v>8.6942257217847768E-4</v>
      </c>
    </row>
    <row r="1354" spans="1:30">
      <c r="A1354" s="8" t="s">
        <v>168</v>
      </c>
      <c r="B1354" s="19">
        <v>43046</v>
      </c>
      <c r="C1354" s="8" t="s">
        <v>179</v>
      </c>
      <c r="D1354" s="10">
        <v>2017</v>
      </c>
      <c r="E1354" s="8">
        <v>2823</v>
      </c>
      <c r="F1354" s="8">
        <v>233</v>
      </c>
      <c r="G1354" s="8">
        <v>4607</v>
      </c>
      <c r="H1354" s="8">
        <v>3056</v>
      </c>
      <c r="I1354" s="8">
        <v>1222</v>
      </c>
      <c r="J1354" s="8">
        <v>1218</v>
      </c>
      <c r="K1354" s="8">
        <v>2</v>
      </c>
      <c r="L1354" s="8">
        <v>0</v>
      </c>
      <c r="M1354" s="8">
        <v>2</v>
      </c>
      <c r="N1354" s="8">
        <v>2</v>
      </c>
      <c r="O1354" s="8">
        <v>0</v>
      </c>
      <c r="P1354" s="8">
        <v>0</v>
      </c>
      <c r="Q1354" s="45">
        <f t="shared" si="45"/>
        <v>0</v>
      </c>
      <c r="R1354" s="45">
        <f>Table1[[#This Row],[Ballots Rejected - Late Postmark]]/Table1[[#This Row],[Ballots Rejected]]</f>
        <v>0</v>
      </c>
      <c r="S1354" s="8">
        <v>0</v>
      </c>
      <c r="T1354" s="8">
        <v>0</v>
      </c>
      <c r="U1354" s="8">
        <v>1220</v>
      </c>
      <c r="V1354" s="8">
        <v>1216</v>
      </c>
      <c r="W1354" s="8">
        <v>2</v>
      </c>
      <c r="X1354" s="8">
        <v>3035</v>
      </c>
      <c r="Y1354">
        <v>558</v>
      </c>
      <c r="Z1354">
        <v>664</v>
      </c>
      <c r="AA1354" s="6">
        <v>0</v>
      </c>
      <c r="AB1354" s="54">
        <f>Table1[[#This Row],[ Received by dropbox]]/Table1[[#This Row],[Ballots Returned]]</f>
        <v>0.45662847790507366</v>
      </c>
      <c r="AC1354" s="54">
        <f>Table1[[#This Row],[Received by mail]]/Table1[[#This Row],[Ballots Returned]]</f>
        <v>0.54337152209492634</v>
      </c>
      <c r="AD1354" s="54">
        <f>Table1[[#This Row],[ Received by Email or Fax]]/Table1[[#This Row],[Ballots Returned]]</f>
        <v>0</v>
      </c>
    </row>
    <row r="1355" spans="1:30">
      <c r="A1355" s="8" t="s">
        <v>170</v>
      </c>
      <c r="B1355" s="19">
        <v>43046</v>
      </c>
      <c r="C1355" s="8" t="s">
        <v>179</v>
      </c>
      <c r="D1355" s="10">
        <v>2017</v>
      </c>
      <c r="E1355" s="8">
        <v>33558</v>
      </c>
      <c r="F1355" s="8">
        <v>2652</v>
      </c>
      <c r="G1355" s="8">
        <v>32923</v>
      </c>
      <c r="H1355" s="8">
        <v>33670</v>
      </c>
      <c r="I1355" s="8">
        <v>11192</v>
      </c>
      <c r="J1355" s="8">
        <v>11054</v>
      </c>
      <c r="K1355" s="8">
        <v>3</v>
      </c>
      <c r="L1355" s="8">
        <v>0</v>
      </c>
      <c r="M1355" s="8">
        <v>135</v>
      </c>
      <c r="N1355" s="8">
        <v>49</v>
      </c>
      <c r="O1355" s="8">
        <v>12</v>
      </c>
      <c r="P1355" s="8">
        <v>72</v>
      </c>
      <c r="Q1355" s="45">
        <f t="shared" si="45"/>
        <v>6.4331665475339528E-3</v>
      </c>
      <c r="R1355" s="45">
        <f>Table1[[#This Row],[Ballots Rejected - Late Postmark]]/Table1[[#This Row],[Ballots Rejected]]</f>
        <v>0.53333333333333333</v>
      </c>
      <c r="S1355" s="8">
        <v>0</v>
      </c>
      <c r="T1355" s="8">
        <v>2</v>
      </c>
      <c r="U1355" s="8">
        <v>11142</v>
      </c>
      <c r="V1355" s="8">
        <v>11007</v>
      </c>
      <c r="W1355" s="8">
        <v>132</v>
      </c>
      <c r="X1355" s="8">
        <v>33330</v>
      </c>
      <c r="Y1355">
        <v>6909</v>
      </c>
      <c r="Z1355">
        <v>4279</v>
      </c>
      <c r="AA1355" s="6">
        <v>4</v>
      </c>
      <c r="AB1355" s="54">
        <f>Table1[[#This Row],[ Received by dropbox]]/Table1[[#This Row],[Ballots Returned]]</f>
        <v>0.6173159399571122</v>
      </c>
      <c r="AC1355" s="54">
        <f>Table1[[#This Row],[Received by mail]]/Table1[[#This Row],[Ballots Returned]]</f>
        <v>0.38232666190135811</v>
      </c>
      <c r="AD1355" s="54">
        <f>Table1[[#This Row],[ Received by Email or Fax]]/Table1[[#This Row],[Ballots Returned]]</f>
        <v>3.5739814152966406E-4</v>
      </c>
    </row>
    <row r="1356" spans="1:30">
      <c r="A1356" s="8" t="s">
        <v>172</v>
      </c>
      <c r="B1356" s="19">
        <v>43046</v>
      </c>
      <c r="C1356" s="8" t="s">
        <v>179</v>
      </c>
      <c r="D1356" s="10">
        <v>2017</v>
      </c>
      <c r="E1356" s="8">
        <v>138688</v>
      </c>
      <c r="F1356" s="8">
        <v>11796</v>
      </c>
      <c r="G1356" s="8">
        <v>128909</v>
      </c>
      <c r="H1356" s="8">
        <v>139713</v>
      </c>
      <c r="I1356" s="8">
        <v>64181</v>
      </c>
      <c r="J1356" s="8">
        <v>63626</v>
      </c>
      <c r="K1356" s="8">
        <v>1</v>
      </c>
      <c r="L1356" s="8">
        <v>2</v>
      </c>
      <c r="M1356" s="8">
        <v>554</v>
      </c>
      <c r="N1356" s="8">
        <v>56</v>
      </c>
      <c r="O1356" s="8">
        <v>170</v>
      </c>
      <c r="P1356" s="8">
        <v>271</v>
      </c>
      <c r="Q1356" s="45">
        <f t="shared" si="45"/>
        <v>4.2224334304544961E-3</v>
      </c>
      <c r="R1356" s="45">
        <f>Table1[[#This Row],[Ballots Rejected - Late Postmark]]/Table1[[#This Row],[Ballots Rejected]]</f>
        <v>0.48916967509025272</v>
      </c>
      <c r="S1356" s="8">
        <v>2</v>
      </c>
      <c r="T1356" s="8">
        <v>55</v>
      </c>
      <c r="U1356" s="8">
        <v>63865</v>
      </c>
      <c r="V1356" s="8">
        <v>63318</v>
      </c>
      <c r="W1356" s="8">
        <v>546</v>
      </c>
      <c r="X1356" s="8">
        <v>137587</v>
      </c>
      <c r="Y1356">
        <v>46682</v>
      </c>
      <c r="Z1356">
        <v>17403</v>
      </c>
      <c r="AA1356" s="6">
        <v>96</v>
      </c>
      <c r="AB1356" s="54">
        <f>Table1[[#This Row],[ Received by dropbox]]/Table1[[#This Row],[Ballots Returned]]</f>
        <v>0.72734921549991427</v>
      </c>
      <c r="AC1356" s="54">
        <f>Table1[[#This Row],[Received by mail]]/Table1[[#This Row],[Ballots Returned]]</f>
        <v>0.27115501472398373</v>
      </c>
      <c r="AD1356" s="54">
        <f>Table1[[#This Row],[ Received by Email or Fax]]/Table1[[#This Row],[Ballots Returned]]</f>
        <v>1.4957697761019617E-3</v>
      </c>
    </row>
    <row r="1357" spans="1:30">
      <c r="A1357" s="8" t="s">
        <v>174</v>
      </c>
      <c r="B1357" s="19">
        <v>43046</v>
      </c>
      <c r="C1357" s="8" t="s">
        <v>179</v>
      </c>
      <c r="D1357" s="10">
        <v>2017</v>
      </c>
      <c r="E1357" s="8">
        <v>22241</v>
      </c>
      <c r="F1357" s="8">
        <v>3159</v>
      </c>
      <c r="G1357" s="8">
        <v>21099</v>
      </c>
      <c r="H1357" s="8">
        <v>22345</v>
      </c>
      <c r="I1357" s="8">
        <v>8744</v>
      </c>
      <c r="J1357" s="8">
        <v>8624</v>
      </c>
      <c r="K1357" s="8">
        <v>0</v>
      </c>
      <c r="L1357" s="8">
        <v>0</v>
      </c>
      <c r="M1357" s="8">
        <v>120</v>
      </c>
      <c r="N1357" s="8">
        <v>13</v>
      </c>
      <c r="O1357" s="8">
        <v>46</v>
      </c>
      <c r="P1357" s="8">
        <v>56</v>
      </c>
      <c r="Q1357" s="45">
        <f t="shared" si="45"/>
        <v>6.4043915827996338E-3</v>
      </c>
      <c r="R1357" s="45">
        <f>Table1[[#This Row],[Ballots Rejected - Late Postmark]]/Table1[[#This Row],[Ballots Rejected]]</f>
        <v>0.46666666666666667</v>
      </c>
      <c r="S1357" s="8">
        <v>0</v>
      </c>
      <c r="T1357" s="8">
        <v>5</v>
      </c>
      <c r="U1357" s="8">
        <v>8695</v>
      </c>
      <c r="V1357" s="8">
        <v>8576</v>
      </c>
      <c r="W1357" s="8">
        <v>119</v>
      </c>
      <c r="X1357" s="8">
        <v>21999</v>
      </c>
      <c r="Y1357">
        <v>3104</v>
      </c>
      <c r="Z1357">
        <v>5628</v>
      </c>
      <c r="AA1357" s="6">
        <v>12</v>
      </c>
      <c r="AB1357" s="54">
        <f>Table1[[#This Row],[ Received by dropbox]]/Table1[[#This Row],[Ballots Returned]]</f>
        <v>0.35498627630375112</v>
      </c>
      <c r="AC1357" s="54">
        <f>Table1[[#This Row],[Received by mail]]/Table1[[#This Row],[Ballots Returned]]</f>
        <v>0.64364135407136325</v>
      </c>
      <c r="AD1357" s="54">
        <f>Table1[[#This Row],[ Received by Email or Fax]]/Table1[[#This Row],[Ballots Returned]]</f>
        <v>1.3723696248856359E-3</v>
      </c>
    </row>
    <row r="1358" spans="1:30">
      <c r="A1358" s="8" t="s">
        <v>176</v>
      </c>
      <c r="B1358" s="19">
        <v>43046</v>
      </c>
      <c r="C1358" s="8" t="s">
        <v>179</v>
      </c>
      <c r="D1358" s="10">
        <v>2017</v>
      </c>
      <c r="E1358" s="8">
        <v>114670</v>
      </c>
      <c r="F1358" s="8">
        <v>6884</v>
      </c>
      <c r="G1358" s="8">
        <v>109803</v>
      </c>
      <c r="H1358" s="8">
        <v>114827</v>
      </c>
      <c r="I1358" s="8">
        <v>32575</v>
      </c>
      <c r="J1358" s="8">
        <v>32207</v>
      </c>
      <c r="K1358" s="8">
        <v>1</v>
      </c>
      <c r="L1358" s="8">
        <v>1</v>
      </c>
      <c r="M1358" s="8">
        <v>367</v>
      </c>
      <c r="N1358" s="8">
        <v>68</v>
      </c>
      <c r="O1358" s="8">
        <v>90</v>
      </c>
      <c r="P1358" s="8">
        <v>205</v>
      </c>
      <c r="Q1358" s="45">
        <f t="shared" si="45"/>
        <v>6.2931696085955485E-3</v>
      </c>
      <c r="R1358" s="45">
        <f>Table1[[#This Row],[Ballots Rejected - Late Postmark]]/Table1[[#This Row],[Ballots Rejected]]</f>
        <v>0.55858310626703001</v>
      </c>
      <c r="S1358" s="8">
        <v>3</v>
      </c>
      <c r="T1358" s="8">
        <v>0</v>
      </c>
      <c r="U1358" s="8">
        <v>32464</v>
      </c>
      <c r="V1358" s="8">
        <v>32097</v>
      </c>
      <c r="W1358" s="8">
        <v>366</v>
      </c>
      <c r="X1358" s="8">
        <v>113606</v>
      </c>
      <c r="Y1358">
        <v>7878</v>
      </c>
      <c r="Z1358">
        <v>24671</v>
      </c>
      <c r="AA1358" s="6">
        <v>25</v>
      </c>
      <c r="AB1358" s="54">
        <f>Table1[[#This Row],[ Received by dropbox]]/Table1[[#This Row],[Ballots Returned]]</f>
        <v>0.24184190330007674</v>
      </c>
      <c r="AC1358" s="54">
        <f>Table1[[#This Row],[Received by mail]]/Table1[[#This Row],[Ballots Returned]]</f>
        <v>0.75735993860322337</v>
      </c>
      <c r="AD1358" s="54">
        <f>Table1[[#This Row],[ Received by Email or Fax]]/Table1[[#This Row],[Ballots Returned]]</f>
        <v>7.6745970836531081E-4</v>
      </c>
    </row>
    <row r="1359" spans="1:30">
      <c r="A1359" s="8" t="s">
        <v>178</v>
      </c>
      <c r="B1359" s="19">
        <v>43046</v>
      </c>
      <c r="C1359" s="8" t="s">
        <v>179</v>
      </c>
      <c r="D1359" s="10">
        <v>2017</v>
      </c>
      <c r="E1359" s="8">
        <v>4265202</v>
      </c>
      <c r="F1359" s="8">
        <v>379355</v>
      </c>
      <c r="G1359" s="8">
        <v>1582460</v>
      </c>
      <c r="H1359" s="8">
        <v>4288895</v>
      </c>
      <c r="I1359" s="8">
        <v>1601152</v>
      </c>
      <c r="J1359" s="8">
        <v>1582467</v>
      </c>
      <c r="K1359" s="8">
        <v>149</v>
      </c>
      <c r="L1359" s="8">
        <v>42</v>
      </c>
      <c r="M1359" s="8">
        <v>18533</v>
      </c>
      <c r="N1359" s="8">
        <v>3372</v>
      </c>
      <c r="O1359" s="8">
        <v>5811</v>
      </c>
      <c r="P1359" s="8">
        <v>8825</v>
      </c>
      <c r="Q1359" s="45">
        <f t="shared" si="45"/>
        <v>5.5116566072427849E-3</v>
      </c>
      <c r="R1359" s="45">
        <f>Table1[[#This Row],[Ballots Rejected - Late Postmark]]/Table1[[#This Row],[Ballots Rejected]]</f>
        <v>0.47617762909404843</v>
      </c>
      <c r="S1359" s="8">
        <v>227</v>
      </c>
      <c r="T1359" s="8">
        <v>1059</v>
      </c>
      <c r="U1359" s="8">
        <v>1589122</v>
      </c>
      <c r="V1359" s="8">
        <v>1570688</v>
      </c>
      <c r="W1359" s="8">
        <v>18311</v>
      </c>
      <c r="X1359" s="8">
        <v>4201676</v>
      </c>
      <c r="Y1359">
        <v>873793</v>
      </c>
      <c r="Z1359">
        <v>718828</v>
      </c>
      <c r="AA1359" s="21">
        <v>8371</v>
      </c>
      <c r="AB1359" s="54">
        <f>Table1[[#This Row],[ Received by dropbox]]/Table1[[#This Row],[Ballots Returned]]</f>
        <v>0.54572770105524027</v>
      </c>
      <c r="AC1359" s="54">
        <f>Table1[[#This Row],[Received by mail]]/Table1[[#This Row],[Ballots Returned]]</f>
        <v>0.44894426013270444</v>
      </c>
      <c r="AD1359" s="54">
        <f>Table1[[#This Row],[ Received by Email or Fax]]/Table1[[#This Row],[Ballots Returned]]</f>
        <v>5.228110760252618E-3</v>
      </c>
    </row>
    <row r="1360" spans="1:30">
      <c r="A1360" s="8" t="s">
        <v>98</v>
      </c>
      <c r="B1360" s="19">
        <v>42948</v>
      </c>
      <c r="C1360" s="8" t="s">
        <v>220</v>
      </c>
      <c r="D1360" s="10">
        <v>2017</v>
      </c>
      <c r="E1360" s="8">
        <v>6554</v>
      </c>
      <c r="F1360" s="8">
        <v>382</v>
      </c>
      <c r="G1360" s="8">
        <v>8189</v>
      </c>
      <c r="H1360" s="8">
        <v>6560</v>
      </c>
      <c r="I1360" s="8">
        <v>2089</v>
      </c>
      <c r="J1360" s="8">
        <v>2043</v>
      </c>
      <c r="K1360" s="8">
        <v>1</v>
      </c>
      <c r="L1360" s="8">
        <v>0</v>
      </c>
      <c r="M1360" s="8">
        <v>45</v>
      </c>
      <c r="N1360" s="8">
        <v>7</v>
      </c>
      <c r="O1360" s="8">
        <v>17</v>
      </c>
      <c r="P1360" s="8">
        <v>21</v>
      </c>
      <c r="Q1360" s="45">
        <f t="shared" si="45"/>
        <v>1.0052656773575874E-2</v>
      </c>
      <c r="R1360" s="45">
        <f>Table1[[#This Row],[Ballots Rejected - Late Postmark]]/Table1[[#This Row],[Ballots Rejected]]</f>
        <v>0.46666666666666667</v>
      </c>
      <c r="S1360" s="8">
        <v>0</v>
      </c>
      <c r="T1360" s="8">
        <v>0</v>
      </c>
      <c r="U1360" s="8">
        <v>2082</v>
      </c>
      <c r="V1360" s="8">
        <v>2036</v>
      </c>
      <c r="W1360" s="8">
        <v>45</v>
      </c>
      <c r="X1360" s="8">
        <v>6510</v>
      </c>
      <c r="Y1360">
        <v>1274</v>
      </c>
      <c r="Z1360">
        <v>815</v>
      </c>
      <c r="AA1360" s="8">
        <v>0</v>
      </c>
      <c r="AB1360" s="54">
        <f>Table1[[#This Row],[ Received by dropbox]]/Table1[[#This Row],[Ballots Returned]]</f>
        <v>0.60986117759693637</v>
      </c>
      <c r="AC1360" s="54">
        <f>Table1[[#This Row],[Received by mail]]/Table1[[#This Row],[Ballots Returned]]</f>
        <v>0.39013882240306369</v>
      </c>
      <c r="AD1360" s="54">
        <f>Table1[[#This Row],[ Received by Email or Fax]]/Table1[[#This Row],[Ballots Returned]]</f>
        <v>0</v>
      </c>
    </row>
    <row r="1361" spans="1:30">
      <c r="A1361" s="8" t="s">
        <v>101</v>
      </c>
      <c r="B1361" s="19">
        <v>42948</v>
      </c>
      <c r="C1361" s="8" t="s">
        <v>220</v>
      </c>
      <c r="D1361" s="10">
        <v>2017</v>
      </c>
      <c r="E1361" s="8"/>
      <c r="F1361" s="8"/>
      <c r="G1361" s="8">
        <v>2017</v>
      </c>
      <c r="H1361" s="8"/>
      <c r="I1361" s="8"/>
      <c r="J1361" s="8"/>
      <c r="K1361" s="8"/>
      <c r="L1361" s="8"/>
      <c r="M1361" s="8"/>
      <c r="N1361" s="8"/>
      <c r="O1361" s="8"/>
      <c r="P1361" s="8"/>
      <c r="Q1361" s="45"/>
      <c r="R1361" s="45" t="e">
        <f>Table1[[#This Row],[Ballots Rejected - Late Postmark]]/Table1[[#This Row],[Ballots Rejected]]</f>
        <v>#DIV/0!</v>
      </c>
      <c r="S1361" s="8"/>
      <c r="T1361" s="8"/>
      <c r="U1361" s="8">
        <v>0</v>
      </c>
      <c r="V1361" s="8">
        <v>0</v>
      </c>
      <c r="W1361" s="8">
        <v>0</v>
      </c>
      <c r="X1361" s="8">
        <v>0</v>
      </c>
      <c r="Z1361">
        <v>0</v>
      </c>
      <c r="AA1361" s="8">
        <v>0</v>
      </c>
      <c r="AB1361" s="54" t="e">
        <f>Table1[[#This Row],[ Received by dropbox]]/Table1[[#This Row],[Ballots Returned]]</f>
        <v>#DIV/0!</v>
      </c>
      <c r="AC1361" s="54" t="e">
        <f>Table1[[#This Row],[Received by mail]]/Table1[[#This Row],[Ballots Returned]]</f>
        <v>#DIV/0!</v>
      </c>
      <c r="AD1361" s="54" t="e">
        <f>Table1[[#This Row],[ Received by Email or Fax]]/Table1[[#This Row],[Ballots Returned]]</f>
        <v>#DIV/0!</v>
      </c>
    </row>
    <row r="1362" spans="1:30">
      <c r="A1362" s="8" t="s">
        <v>103</v>
      </c>
      <c r="B1362" s="19">
        <v>42948</v>
      </c>
      <c r="C1362" s="8" t="s">
        <v>220</v>
      </c>
      <c r="D1362" s="10">
        <v>2017</v>
      </c>
      <c r="E1362" s="8">
        <v>107872</v>
      </c>
      <c r="F1362" s="8">
        <v>7446</v>
      </c>
      <c r="G1362" s="8">
        <v>102443</v>
      </c>
      <c r="H1362" s="8">
        <v>108001</v>
      </c>
      <c r="I1362" s="8">
        <v>26911</v>
      </c>
      <c r="J1362" s="8">
        <v>26541</v>
      </c>
      <c r="K1362" s="8">
        <v>0</v>
      </c>
      <c r="L1362" s="8">
        <v>0</v>
      </c>
      <c r="M1362" s="8">
        <v>370</v>
      </c>
      <c r="N1362" s="8">
        <v>72</v>
      </c>
      <c r="O1362" s="8">
        <v>67</v>
      </c>
      <c r="P1362" s="8">
        <v>221</v>
      </c>
      <c r="Q1362" s="45">
        <f>P1362/I1362</f>
        <v>8.2122552116234999E-3</v>
      </c>
      <c r="R1362" s="45">
        <f>Table1[[#This Row],[Ballots Rejected - Late Postmark]]/Table1[[#This Row],[Ballots Rejected]]</f>
        <v>0.5972972972972973</v>
      </c>
      <c r="S1362" s="8">
        <v>0</v>
      </c>
      <c r="T1362" s="8">
        <v>10</v>
      </c>
      <c r="U1362" s="8">
        <v>26801</v>
      </c>
      <c r="V1362" s="8">
        <v>26432</v>
      </c>
      <c r="W1362" s="8">
        <v>369</v>
      </c>
      <c r="X1362" s="8">
        <v>107088</v>
      </c>
      <c r="Y1362">
        <v>16379</v>
      </c>
      <c r="Z1362">
        <v>10520</v>
      </c>
      <c r="AA1362" s="8">
        <v>12</v>
      </c>
      <c r="AB1362" s="54">
        <f>Table1[[#This Row],[ Received by dropbox]]/Table1[[#This Row],[Ballots Returned]]</f>
        <v>0.60863587380625028</v>
      </c>
      <c r="AC1362" s="54">
        <f>Table1[[#This Row],[Received by mail]]/Table1[[#This Row],[Ballots Returned]]</f>
        <v>0.39091821188361636</v>
      </c>
      <c r="AD1362" s="54">
        <f>Table1[[#This Row],[ Received by Email or Fax]]/Table1[[#This Row],[Ballots Returned]]</f>
        <v>4.4591431013340268E-4</v>
      </c>
    </row>
    <row r="1363" spans="1:30">
      <c r="A1363" s="8" t="s">
        <v>105</v>
      </c>
      <c r="B1363" s="19">
        <v>42948</v>
      </c>
      <c r="C1363" s="8" t="s">
        <v>220</v>
      </c>
      <c r="D1363" s="10">
        <v>2017</v>
      </c>
      <c r="E1363" s="8">
        <v>34959</v>
      </c>
      <c r="F1363" s="8">
        <v>2205</v>
      </c>
      <c r="G1363" s="8">
        <v>34771</v>
      </c>
      <c r="H1363" s="8">
        <v>35013</v>
      </c>
      <c r="I1363" s="8">
        <v>12077</v>
      </c>
      <c r="J1363" s="8">
        <v>11994</v>
      </c>
      <c r="K1363" s="8">
        <v>0</v>
      </c>
      <c r="L1363" s="8">
        <v>0</v>
      </c>
      <c r="M1363" s="8">
        <v>82</v>
      </c>
      <c r="N1363" s="8">
        <v>20</v>
      </c>
      <c r="O1363" s="8">
        <v>23</v>
      </c>
      <c r="P1363" s="8">
        <v>39</v>
      </c>
      <c r="Q1363" s="45">
        <f>P1363/I1363</f>
        <v>3.2292787944025836E-3</v>
      </c>
      <c r="R1363" s="45">
        <f>Table1[[#This Row],[Ballots Rejected - Late Postmark]]/Table1[[#This Row],[Ballots Rejected]]</f>
        <v>0.47560975609756095</v>
      </c>
      <c r="S1363" s="8">
        <v>0</v>
      </c>
      <c r="T1363" s="8">
        <v>0</v>
      </c>
      <c r="U1363" s="8">
        <v>12053</v>
      </c>
      <c r="V1363" s="8">
        <v>11970</v>
      </c>
      <c r="W1363" s="8">
        <v>82</v>
      </c>
      <c r="X1363" s="8">
        <v>34723</v>
      </c>
      <c r="Y1363">
        <v>8454</v>
      </c>
      <c r="Z1363">
        <v>3615</v>
      </c>
      <c r="AA1363" s="8">
        <v>8</v>
      </c>
      <c r="AB1363" s="54">
        <f>Table1[[#This Row],[ Received by dropbox]]/Table1[[#This Row],[Ballots Returned]]</f>
        <v>0.70000828020203698</v>
      </c>
      <c r="AC1363" s="54">
        <f>Table1[[#This Row],[Received by mail]]/Table1[[#This Row],[Ballots Returned]]</f>
        <v>0.2993293036350087</v>
      </c>
      <c r="AD1363" s="54">
        <f>Table1[[#This Row],[ Received by Email or Fax]]/Table1[[#This Row],[Ballots Returned]]</f>
        <v>6.624161629543761E-4</v>
      </c>
    </row>
    <row r="1364" spans="1:30">
      <c r="A1364" s="8" t="s">
        <v>107</v>
      </c>
      <c r="B1364" s="19">
        <v>42948</v>
      </c>
      <c r="C1364" s="8" t="s">
        <v>220</v>
      </c>
      <c r="D1364" s="10">
        <v>2017</v>
      </c>
      <c r="E1364" s="8">
        <v>46434</v>
      </c>
      <c r="F1364" s="8">
        <v>2855</v>
      </c>
      <c r="G1364" s="8">
        <v>45596</v>
      </c>
      <c r="H1364" s="8">
        <v>46528</v>
      </c>
      <c r="I1364" s="8">
        <v>13462</v>
      </c>
      <c r="J1364" s="8">
        <v>13368</v>
      </c>
      <c r="K1364" s="8">
        <v>0</v>
      </c>
      <c r="L1364" s="8">
        <v>0</v>
      </c>
      <c r="M1364" s="8">
        <v>94</v>
      </c>
      <c r="N1364" s="8">
        <v>38</v>
      </c>
      <c r="O1364" s="8">
        <v>27</v>
      </c>
      <c r="P1364" s="8">
        <v>23</v>
      </c>
      <c r="Q1364" s="45">
        <f>P1364/I1364</f>
        <v>1.7085128509879662E-3</v>
      </c>
      <c r="R1364" s="45">
        <f>Table1[[#This Row],[Ballots Rejected - Late Postmark]]/Table1[[#This Row],[Ballots Rejected]]</f>
        <v>0.24468085106382978</v>
      </c>
      <c r="S1364" s="8">
        <v>0</v>
      </c>
      <c r="T1364" s="8">
        <v>6</v>
      </c>
      <c r="U1364" s="8">
        <v>13408</v>
      </c>
      <c r="V1364" s="8">
        <v>13315</v>
      </c>
      <c r="W1364" s="8">
        <v>93</v>
      </c>
      <c r="X1364" s="8">
        <v>45825</v>
      </c>
      <c r="Y1364">
        <v>9414</v>
      </c>
      <c r="Z1364">
        <v>4043</v>
      </c>
      <c r="AA1364" s="8">
        <v>5</v>
      </c>
      <c r="AB1364" s="54">
        <f>Table1[[#This Row],[ Received by dropbox]]/Table1[[#This Row],[Ballots Returned]]</f>
        <v>0.69930173822611796</v>
      </c>
      <c r="AC1364" s="54">
        <f>Table1[[#This Row],[Received by mail]]/Table1[[#This Row],[Ballots Returned]]</f>
        <v>0.30032684593671072</v>
      </c>
      <c r="AD1364" s="54">
        <f>Table1[[#This Row],[ Received by Email or Fax]]/Table1[[#This Row],[Ballots Returned]]</f>
        <v>3.7141583717129696E-4</v>
      </c>
    </row>
    <row r="1365" spans="1:30">
      <c r="A1365" s="8" t="s">
        <v>109</v>
      </c>
      <c r="B1365" s="19">
        <v>42948</v>
      </c>
      <c r="C1365" s="8" t="s">
        <v>220</v>
      </c>
      <c r="D1365" s="10">
        <v>2017</v>
      </c>
      <c r="E1365" s="8">
        <v>238855</v>
      </c>
      <c r="F1365" s="8">
        <v>20362</v>
      </c>
      <c r="G1365" s="8">
        <v>220510</v>
      </c>
      <c r="H1365" s="8">
        <v>240603</v>
      </c>
      <c r="I1365" s="8">
        <v>48214</v>
      </c>
      <c r="J1365" s="8">
        <v>47595</v>
      </c>
      <c r="K1365" s="8">
        <v>0</v>
      </c>
      <c r="L1365" s="8">
        <v>0</v>
      </c>
      <c r="M1365" s="8">
        <v>619</v>
      </c>
      <c r="N1365" s="8">
        <v>91</v>
      </c>
      <c r="O1365" s="8">
        <v>152</v>
      </c>
      <c r="P1365" s="8">
        <v>356</v>
      </c>
      <c r="Q1365" s="45">
        <f>P1365/I1365</f>
        <v>7.383747459244203E-3</v>
      </c>
      <c r="R1365" s="45">
        <f>Table1[[#This Row],[Ballots Rejected - Late Postmark]]/Table1[[#This Row],[Ballots Rejected]]</f>
        <v>0.57512116316639739</v>
      </c>
      <c r="S1365" s="8">
        <v>0</v>
      </c>
      <c r="T1365" s="8">
        <v>20</v>
      </c>
      <c r="U1365" s="8">
        <v>48011</v>
      </c>
      <c r="V1365" s="8">
        <v>47397</v>
      </c>
      <c r="W1365" s="8">
        <v>614</v>
      </c>
      <c r="X1365" s="8">
        <v>238182</v>
      </c>
      <c r="Y1365">
        <v>16065</v>
      </c>
      <c r="Z1365">
        <v>32088</v>
      </c>
      <c r="AA1365" s="8">
        <v>58</v>
      </c>
      <c r="AB1365" s="54">
        <f>Table1[[#This Row],[ Received by dropbox]]/Table1[[#This Row],[Ballots Returned]]</f>
        <v>0.33320197453021944</v>
      </c>
      <c r="AC1365" s="54">
        <f>Table1[[#This Row],[Received by mail]]/Table1[[#This Row],[Ballots Returned]]</f>
        <v>0.66553283278715725</v>
      </c>
      <c r="AD1365" s="54">
        <f>Table1[[#This Row],[ Received by Email or Fax]]/Table1[[#This Row],[Ballots Returned]]</f>
        <v>1.2029700916746174E-3</v>
      </c>
    </row>
    <row r="1366" spans="1:30">
      <c r="A1366" s="8" t="s">
        <v>111</v>
      </c>
      <c r="B1366" s="19">
        <v>42948</v>
      </c>
      <c r="C1366" s="8" t="s">
        <v>220</v>
      </c>
      <c r="D1366" s="10">
        <v>2017</v>
      </c>
      <c r="E1366" s="8"/>
      <c r="F1366" s="8"/>
      <c r="G1366" s="8">
        <v>2017</v>
      </c>
      <c r="H1366" s="8"/>
      <c r="I1366" s="8"/>
      <c r="J1366" s="8"/>
      <c r="K1366" s="8"/>
      <c r="L1366" s="8"/>
      <c r="M1366" s="8"/>
      <c r="N1366" s="8"/>
      <c r="O1366" s="8"/>
      <c r="P1366" s="8"/>
      <c r="Q1366" s="45"/>
      <c r="R1366" s="45" t="e">
        <f>Table1[[#This Row],[Ballots Rejected - Late Postmark]]/Table1[[#This Row],[Ballots Rejected]]</f>
        <v>#DIV/0!</v>
      </c>
      <c r="S1366" s="8"/>
      <c r="T1366" s="8"/>
      <c r="U1366" s="8">
        <v>0</v>
      </c>
      <c r="V1366" s="8">
        <v>0</v>
      </c>
      <c r="W1366" s="8">
        <v>0</v>
      </c>
      <c r="X1366" s="8">
        <v>0</v>
      </c>
      <c r="Z1366">
        <v>0</v>
      </c>
      <c r="AA1366" s="8">
        <v>0</v>
      </c>
      <c r="AB1366" s="54" t="e">
        <f>Table1[[#This Row],[ Received by dropbox]]/Table1[[#This Row],[Ballots Returned]]</f>
        <v>#DIV/0!</v>
      </c>
      <c r="AC1366" s="54" t="e">
        <f>Table1[[#This Row],[Received by mail]]/Table1[[#This Row],[Ballots Returned]]</f>
        <v>#DIV/0!</v>
      </c>
      <c r="AD1366" s="54" t="e">
        <f>Table1[[#This Row],[ Received by Email or Fax]]/Table1[[#This Row],[Ballots Returned]]</f>
        <v>#DIV/0!</v>
      </c>
    </row>
    <row r="1367" spans="1:30">
      <c r="A1367" s="8" t="s">
        <v>113</v>
      </c>
      <c r="B1367" s="19">
        <v>42948</v>
      </c>
      <c r="C1367" s="8" t="s">
        <v>220</v>
      </c>
      <c r="D1367" s="10">
        <v>2017</v>
      </c>
      <c r="E1367" s="8">
        <v>39893</v>
      </c>
      <c r="F1367" s="8">
        <v>3178</v>
      </c>
      <c r="G1367" s="8">
        <v>38732</v>
      </c>
      <c r="H1367" s="8">
        <v>39975</v>
      </c>
      <c r="I1367" s="8">
        <v>8148</v>
      </c>
      <c r="J1367" s="8">
        <v>8071</v>
      </c>
      <c r="K1367" s="8">
        <v>0</v>
      </c>
      <c r="L1367" s="8">
        <v>0</v>
      </c>
      <c r="M1367" s="8">
        <v>76</v>
      </c>
      <c r="N1367" s="8">
        <v>15</v>
      </c>
      <c r="O1367" s="8">
        <v>21</v>
      </c>
      <c r="P1367" s="8">
        <v>38</v>
      </c>
      <c r="Q1367" s="45">
        <f t="shared" ref="Q1367:Q1393" si="46">P1367/I1367</f>
        <v>4.6637211585665193E-3</v>
      </c>
      <c r="R1367" s="45">
        <f>Table1[[#This Row],[Ballots Rejected - Late Postmark]]/Table1[[#This Row],[Ballots Rejected]]</f>
        <v>0.5</v>
      </c>
      <c r="S1367" s="8">
        <v>1</v>
      </c>
      <c r="T1367" s="8">
        <v>1</v>
      </c>
      <c r="U1367" s="8">
        <v>8122</v>
      </c>
      <c r="V1367" s="8">
        <v>8046</v>
      </c>
      <c r="W1367" s="8">
        <v>75</v>
      </c>
      <c r="X1367" s="8">
        <v>39564</v>
      </c>
      <c r="Y1367">
        <v>5645</v>
      </c>
      <c r="Z1367">
        <v>2500</v>
      </c>
      <c r="AA1367" s="8">
        <v>3</v>
      </c>
      <c r="AB1367" s="54">
        <f>Table1[[#This Row],[ Received by dropbox]]/Table1[[#This Row],[Ballots Returned]]</f>
        <v>0.69280805105547372</v>
      </c>
      <c r="AC1367" s="54">
        <f>Table1[[#This Row],[Received by mail]]/Table1[[#This Row],[Ballots Returned]]</f>
        <v>0.30682376043200787</v>
      </c>
      <c r="AD1367" s="54">
        <f>Table1[[#This Row],[ Received by Email or Fax]]/Table1[[#This Row],[Ballots Returned]]</f>
        <v>3.6818851251840942E-4</v>
      </c>
    </row>
    <row r="1368" spans="1:30">
      <c r="A1368" s="8" t="s">
        <v>115</v>
      </c>
      <c r="B1368" s="19">
        <v>42948</v>
      </c>
      <c r="C1368" s="8" t="s">
        <v>220</v>
      </c>
      <c r="D1368" s="10">
        <v>2017</v>
      </c>
      <c r="E1368" s="8">
        <v>17388</v>
      </c>
      <c r="F1368" s="8">
        <v>1167</v>
      </c>
      <c r="G1368" s="8">
        <v>18238</v>
      </c>
      <c r="H1368" s="8">
        <v>17509</v>
      </c>
      <c r="I1368" s="8">
        <v>3768</v>
      </c>
      <c r="J1368" s="8">
        <v>3723</v>
      </c>
      <c r="K1368" s="8">
        <v>0</v>
      </c>
      <c r="L1368" s="8">
        <v>0</v>
      </c>
      <c r="M1368" s="8">
        <v>45</v>
      </c>
      <c r="N1368" s="8">
        <v>3</v>
      </c>
      <c r="O1368" s="8">
        <v>13</v>
      </c>
      <c r="P1368" s="8">
        <v>28</v>
      </c>
      <c r="Q1368" s="45">
        <f t="shared" si="46"/>
        <v>7.4309978768577496E-3</v>
      </c>
      <c r="R1368" s="45">
        <f>Table1[[#This Row],[Ballots Rejected - Late Postmark]]/Table1[[#This Row],[Ballots Rejected]]</f>
        <v>0.62222222222222223</v>
      </c>
      <c r="S1368" s="8">
        <v>0</v>
      </c>
      <c r="T1368" s="8">
        <v>1</v>
      </c>
      <c r="U1368" s="8">
        <v>3758</v>
      </c>
      <c r="V1368" s="8">
        <v>3714</v>
      </c>
      <c r="W1368" s="8">
        <v>44</v>
      </c>
      <c r="X1368" s="8">
        <v>17359</v>
      </c>
      <c r="Y1368">
        <v>2002</v>
      </c>
      <c r="Z1368">
        <v>1766</v>
      </c>
      <c r="AA1368" s="8">
        <v>0</v>
      </c>
      <c r="AB1368" s="54">
        <f>Table1[[#This Row],[ Received by dropbox]]/Table1[[#This Row],[Ballots Returned]]</f>
        <v>0.53131634819532914</v>
      </c>
      <c r="AC1368" s="54">
        <f>Table1[[#This Row],[Received by mail]]/Table1[[#This Row],[Ballots Returned]]</f>
        <v>0.46868365180467092</v>
      </c>
      <c r="AD1368" s="54">
        <f>Table1[[#This Row],[ Received by Email or Fax]]/Table1[[#This Row],[Ballots Returned]]</f>
        <v>0</v>
      </c>
    </row>
    <row r="1369" spans="1:30">
      <c r="A1369" s="8" t="s">
        <v>117</v>
      </c>
      <c r="B1369" s="19">
        <v>42948</v>
      </c>
      <c r="C1369" s="8" t="s">
        <v>220</v>
      </c>
      <c r="D1369" s="10">
        <v>2017</v>
      </c>
      <c r="E1369" s="8">
        <v>4668</v>
      </c>
      <c r="F1369" s="8">
        <v>554</v>
      </c>
      <c r="G1369" s="8">
        <v>6131</v>
      </c>
      <c r="H1369" s="8">
        <v>4668</v>
      </c>
      <c r="I1369" s="8">
        <v>1877</v>
      </c>
      <c r="J1369" s="8">
        <v>1846</v>
      </c>
      <c r="K1369" s="8">
        <v>0</v>
      </c>
      <c r="L1369" s="8">
        <v>0</v>
      </c>
      <c r="M1369" s="8">
        <v>31</v>
      </c>
      <c r="N1369" s="8">
        <v>4</v>
      </c>
      <c r="O1369" s="8">
        <v>2</v>
      </c>
      <c r="P1369" s="8">
        <v>23</v>
      </c>
      <c r="Q1369" s="45">
        <f t="shared" si="46"/>
        <v>1.2253596164091636E-2</v>
      </c>
      <c r="R1369" s="45">
        <f>Table1[[#This Row],[Ballots Rejected - Late Postmark]]/Table1[[#This Row],[Ballots Rejected]]</f>
        <v>0.74193548387096775</v>
      </c>
      <c r="S1369" s="8">
        <v>0</v>
      </c>
      <c r="T1369" s="8">
        <v>2</v>
      </c>
      <c r="U1369" s="8">
        <v>1870</v>
      </c>
      <c r="V1369" s="8">
        <v>1840</v>
      </c>
      <c r="W1369" s="8">
        <v>30</v>
      </c>
      <c r="X1369" s="8">
        <v>4623</v>
      </c>
      <c r="Y1369">
        <v>460</v>
      </c>
      <c r="Z1369">
        <v>1417</v>
      </c>
      <c r="AA1369" s="8">
        <v>0</v>
      </c>
      <c r="AB1369" s="54">
        <f>Table1[[#This Row],[ Received by dropbox]]/Table1[[#This Row],[Ballots Returned]]</f>
        <v>0.24507192328183272</v>
      </c>
      <c r="AC1369" s="54">
        <f>Table1[[#This Row],[Received by mail]]/Table1[[#This Row],[Ballots Returned]]</f>
        <v>0.75492807671816731</v>
      </c>
      <c r="AD1369" s="54">
        <f>Table1[[#This Row],[ Received by Email or Fax]]/Table1[[#This Row],[Ballots Returned]]</f>
        <v>0</v>
      </c>
    </row>
    <row r="1370" spans="1:30">
      <c r="A1370" s="8" t="s">
        <v>119</v>
      </c>
      <c r="B1370" s="19">
        <v>42948</v>
      </c>
      <c r="C1370" s="8" t="s">
        <v>220</v>
      </c>
      <c r="D1370" s="10">
        <v>2017</v>
      </c>
      <c r="E1370" s="8">
        <v>31952</v>
      </c>
      <c r="F1370" s="8">
        <v>5151</v>
      </c>
      <c r="G1370" s="8">
        <v>28818</v>
      </c>
      <c r="H1370" s="8">
        <v>32000</v>
      </c>
      <c r="I1370" s="8">
        <v>5359</v>
      </c>
      <c r="J1370" s="8">
        <v>5302</v>
      </c>
      <c r="K1370" s="8">
        <v>0</v>
      </c>
      <c r="L1370" s="8">
        <v>0</v>
      </c>
      <c r="M1370" s="8">
        <v>57</v>
      </c>
      <c r="N1370" s="8">
        <v>15</v>
      </c>
      <c r="O1370" s="8">
        <v>14</v>
      </c>
      <c r="P1370" s="8">
        <v>24</v>
      </c>
      <c r="Q1370" s="45">
        <f t="shared" si="46"/>
        <v>4.4784474715431986E-3</v>
      </c>
      <c r="R1370" s="45">
        <f>Table1[[#This Row],[Ballots Rejected - Late Postmark]]/Table1[[#This Row],[Ballots Rejected]]</f>
        <v>0.42105263157894735</v>
      </c>
      <c r="S1370" s="8">
        <v>0</v>
      </c>
      <c r="T1370" s="8">
        <v>4</v>
      </c>
      <c r="U1370" s="8">
        <v>5344</v>
      </c>
      <c r="V1370" s="8">
        <v>5287</v>
      </c>
      <c r="W1370" s="8">
        <v>57</v>
      </c>
      <c r="X1370" s="8">
        <v>31722</v>
      </c>
      <c r="Y1370">
        <v>3202</v>
      </c>
      <c r="Z1370">
        <v>2155</v>
      </c>
      <c r="AA1370" s="8">
        <v>2</v>
      </c>
      <c r="AB1370" s="54">
        <f>Table1[[#This Row],[ Received by dropbox]]/Table1[[#This Row],[Ballots Returned]]</f>
        <v>0.59749953349505502</v>
      </c>
      <c r="AC1370" s="54">
        <f>Table1[[#This Row],[Received by mail]]/Table1[[#This Row],[Ballots Returned]]</f>
        <v>0.40212726254898301</v>
      </c>
      <c r="AD1370" s="54">
        <f>Table1[[#This Row],[ Received by Email or Fax]]/Table1[[#This Row],[Ballots Returned]]</f>
        <v>3.7320395596193321E-4</v>
      </c>
    </row>
    <row r="1371" spans="1:30">
      <c r="A1371" s="8" t="s">
        <v>121</v>
      </c>
      <c r="B1371" s="19">
        <v>42948</v>
      </c>
      <c r="C1371" s="8" t="s">
        <v>220</v>
      </c>
      <c r="D1371" s="10">
        <v>2017</v>
      </c>
      <c r="E1371" s="8">
        <v>1587</v>
      </c>
      <c r="F1371" s="8">
        <v>215</v>
      </c>
      <c r="G1371" s="8">
        <v>3389</v>
      </c>
      <c r="H1371" s="8">
        <v>1587</v>
      </c>
      <c r="I1371" s="8">
        <v>885</v>
      </c>
      <c r="J1371" s="8">
        <v>880</v>
      </c>
      <c r="K1371" s="8">
        <v>0</v>
      </c>
      <c r="L1371" s="8">
        <v>0</v>
      </c>
      <c r="M1371" s="8">
        <v>5</v>
      </c>
      <c r="N1371" s="8">
        <v>0</v>
      </c>
      <c r="O1371" s="8">
        <v>0</v>
      </c>
      <c r="P1371" s="8">
        <v>5</v>
      </c>
      <c r="Q1371" s="45">
        <f t="shared" si="46"/>
        <v>5.6497175141242938E-3</v>
      </c>
      <c r="R1371" s="45">
        <f>Table1[[#This Row],[Ballots Rejected - Late Postmark]]/Table1[[#This Row],[Ballots Rejected]]</f>
        <v>1</v>
      </c>
      <c r="S1371" s="8">
        <v>0</v>
      </c>
      <c r="T1371" s="8">
        <v>0</v>
      </c>
      <c r="U1371" s="8">
        <v>879</v>
      </c>
      <c r="V1371" s="8">
        <v>874</v>
      </c>
      <c r="W1371" s="8">
        <v>5</v>
      </c>
      <c r="X1371" s="8">
        <v>1570</v>
      </c>
      <c r="Y1371">
        <v>594</v>
      </c>
      <c r="Z1371">
        <v>291</v>
      </c>
      <c r="AA1371" s="8">
        <v>0</v>
      </c>
      <c r="AB1371" s="54">
        <f>Table1[[#This Row],[ Received by dropbox]]/Table1[[#This Row],[Ballots Returned]]</f>
        <v>0.67118644067796607</v>
      </c>
      <c r="AC1371" s="54">
        <f>Table1[[#This Row],[Received by mail]]/Table1[[#This Row],[Ballots Returned]]</f>
        <v>0.32881355932203388</v>
      </c>
      <c r="AD1371" s="54">
        <f>Table1[[#This Row],[ Received by Email or Fax]]/Table1[[#This Row],[Ballots Returned]]</f>
        <v>0</v>
      </c>
    </row>
    <row r="1372" spans="1:30">
      <c r="A1372" s="8" t="s">
        <v>123</v>
      </c>
      <c r="B1372" s="19">
        <v>42948</v>
      </c>
      <c r="C1372" s="8" t="s">
        <v>220</v>
      </c>
      <c r="D1372" s="10">
        <v>2017</v>
      </c>
      <c r="E1372" s="8">
        <v>25384</v>
      </c>
      <c r="F1372" s="8">
        <v>0</v>
      </c>
      <c r="G1372" s="8">
        <v>27401</v>
      </c>
      <c r="H1372" s="8">
        <v>25384</v>
      </c>
      <c r="I1372" s="8">
        <v>6352</v>
      </c>
      <c r="J1372" s="8">
        <v>6243</v>
      </c>
      <c r="K1372" s="8">
        <v>0</v>
      </c>
      <c r="L1372" s="8">
        <v>0</v>
      </c>
      <c r="M1372" s="8">
        <v>109</v>
      </c>
      <c r="N1372" s="8">
        <v>21</v>
      </c>
      <c r="O1372" s="8">
        <v>17</v>
      </c>
      <c r="P1372" s="8">
        <v>71</v>
      </c>
      <c r="Q1372" s="45">
        <f t="shared" si="46"/>
        <v>1.1177581863979848E-2</v>
      </c>
      <c r="R1372" s="45">
        <f>Table1[[#This Row],[Ballots Rejected - Late Postmark]]/Table1[[#This Row],[Ballots Rejected]]</f>
        <v>0.65137614678899081</v>
      </c>
      <c r="S1372" s="8">
        <v>0</v>
      </c>
      <c r="T1372" s="8">
        <v>0</v>
      </c>
      <c r="U1372" s="8">
        <v>6340</v>
      </c>
      <c r="V1372" s="8">
        <v>6231</v>
      </c>
      <c r="W1372" s="8">
        <v>109</v>
      </c>
      <c r="X1372" s="8">
        <v>25166</v>
      </c>
      <c r="Y1372">
        <v>1313</v>
      </c>
      <c r="Z1372">
        <v>5039</v>
      </c>
      <c r="AA1372" s="8">
        <v>0</v>
      </c>
      <c r="AB1372" s="54">
        <f>Table1[[#This Row],[ Received by dropbox]]/Table1[[#This Row],[Ballots Returned]]</f>
        <v>0.2067065491183879</v>
      </c>
      <c r="AC1372" s="54">
        <f>Table1[[#This Row],[Received by mail]]/Table1[[#This Row],[Ballots Returned]]</f>
        <v>0.79329345088161207</v>
      </c>
      <c r="AD1372" s="54">
        <f>Table1[[#This Row],[ Received by Email or Fax]]/Table1[[#This Row],[Ballots Returned]]</f>
        <v>0</v>
      </c>
    </row>
    <row r="1373" spans="1:30">
      <c r="A1373" s="8" t="s">
        <v>125</v>
      </c>
      <c r="B1373" s="19">
        <v>42948</v>
      </c>
      <c r="C1373" s="8" t="s">
        <v>220</v>
      </c>
      <c r="D1373" s="10">
        <v>2017</v>
      </c>
      <c r="E1373" s="8">
        <v>27536</v>
      </c>
      <c r="F1373" s="8">
        <v>3191</v>
      </c>
      <c r="G1373" s="8">
        <v>26362</v>
      </c>
      <c r="H1373" s="8">
        <v>25840</v>
      </c>
      <c r="I1373" s="8">
        <v>6567</v>
      </c>
      <c r="J1373" s="8">
        <v>6567</v>
      </c>
      <c r="K1373" s="8">
        <v>0</v>
      </c>
      <c r="L1373" s="8">
        <v>0</v>
      </c>
      <c r="M1373" s="8">
        <v>110</v>
      </c>
      <c r="N1373" s="8">
        <v>19</v>
      </c>
      <c r="O1373" s="8">
        <v>11</v>
      </c>
      <c r="P1373" s="8">
        <v>73</v>
      </c>
      <c r="Q1373" s="45">
        <f t="shared" si="46"/>
        <v>1.111618699558398E-2</v>
      </c>
      <c r="R1373" s="45">
        <f>Table1[[#This Row],[Ballots Rejected - Late Postmark]]/Table1[[#This Row],[Ballots Rejected]]</f>
        <v>0.66363636363636369</v>
      </c>
      <c r="S1373" s="8">
        <v>0</v>
      </c>
      <c r="T1373" s="8">
        <v>7</v>
      </c>
      <c r="U1373" s="8">
        <v>6559</v>
      </c>
      <c r="V1373" s="8">
        <v>6559</v>
      </c>
      <c r="W1373" s="8">
        <v>110</v>
      </c>
      <c r="X1373" s="8">
        <v>25739</v>
      </c>
      <c r="Y1373">
        <v>0</v>
      </c>
      <c r="Z1373">
        <v>6567</v>
      </c>
      <c r="AA1373" s="8">
        <v>0</v>
      </c>
      <c r="AB1373" s="54">
        <f>Table1[[#This Row],[ Received by dropbox]]/Table1[[#This Row],[Ballots Returned]]</f>
        <v>0</v>
      </c>
      <c r="AC1373" s="54">
        <f>Table1[[#This Row],[Received by mail]]/Table1[[#This Row],[Ballots Returned]]</f>
        <v>1</v>
      </c>
      <c r="AD1373" s="54">
        <f>Table1[[#This Row],[ Received by Email or Fax]]/Table1[[#This Row],[Ballots Returned]]</f>
        <v>0</v>
      </c>
    </row>
    <row r="1374" spans="1:30">
      <c r="A1374" s="8" t="s">
        <v>127</v>
      </c>
      <c r="B1374" s="19">
        <v>42948</v>
      </c>
      <c r="C1374" s="8" t="s">
        <v>220</v>
      </c>
      <c r="D1374" s="10">
        <v>2017</v>
      </c>
      <c r="E1374" s="8">
        <v>22759</v>
      </c>
      <c r="F1374" s="8">
        <v>2847</v>
      </c>
      <c r="G1374" s="8">
        <v>21929</v>
      </c>
      <c r="H1374" s="8">
        <v>23270</v>
      </c>
      <c r="I1374" s="8">
        <v>7290</v>
      </c>
      <c r="J1374" s="8">
        <v>7195</v>
      </c>
      <c r="K1374" s="8">
        <v>0</v>
      </c>
      <c r="L1374" s="8">
        <v>0</v>
      </c>
      <c r="M1374" s="8">
        <v>95</v>
      </c>
      <c r="N1374" s="8">
        <v>18</v>
      </c>
      <c r="O1374" s="8">
        <v>25</v>
      </c>
      <c r="P1374" s="8">
        <v>46</v>
      </c>
      <c r="Q1374" s="45">
        <f t="shared" si="46"/>
        <v>6.3100137174211248E-3</v>
      </c>
      <c r="R1374" s="45">
        <f>Table1[[#This Row],[Ballots Rejected - Late Postmark]]/Table1[[#This Row],[Ballots Rejected]]</f>
        <v>0.48421052631578948</v>
      </c>
      <c r="S1374" s="8">
        <v>0</v>
      </c>
      <c r="T1374" s="8">
        <v>6</v>
      </c>
      <c r="U1374" s="8">
        <v>6980</v>
      </c>
      <c r="V1374" s="8">
        <v>6886</v>
      </c>
      <c r="W1374" s="8">
        <v>94</v>
      </c>
      <c r="X1374" s="8">
        <v>20071</v>
      </c>
      <c r="Y1374">
        <v>3563</v>
      </c>
      <c r="Z1374">
        <v>3716</v>
      </c>
      <c r="AA1374" s="8">
        <v>11</v>
      </c>
      <c r="AB1374" s="54">
        <f>Table1[[#This Row],[ Received by dropbox]]/Table1[[#This Row],[Ballots Returned]]</f>
        <v>0.48875171467764061</v>
      </c>
      <c r="AC1374" s="54">
        <f>Table1[[#This Row],[Received by mail]]/Table1[[#This Row],[Ballots Returned]]</f>
        <v>0.50973936899862826</v>
      </c>
      <c r="AD1374" s="54">
        <f>Table1[[#This Row],[ Received by Email or Fax]]/Table1[[#This Row],[Ballots Returned]]</f>
        <v>1.5089163237311386E-3</v>
      </c>
    </row>
    <row r="1375" spans="1:30">
      <c r="A1375" s="8" t="s">
        <v>129</v>
      </c>
      <c r="B1375" s="19">
        <v>42948</v>
      </c>
      <c r="C1375" s="8" t="s">
        <v>220</v>
      </c>
      <c r="D1375" s="10">
        <v>2017</v>
      </c>
      <c r="E1375" s="8">
        <v>24391</v>
      </c>
      <c r="F1375" s="8">
        <v>2452</v>
      </c>
      <c r="G1375" s="8">
        <v>23956</v>
      </c>
      <c r="H1375" s="8">
        <v>24420</v>
      </c>
      <c r="I1375" s="8">
        <v>8672</v>
      </c>
      <c r="J1375" s="8">
        <v>8584</v>
      </c>
      <c r="K1375" s="8">
        <v>0</v>
      </c>
      <c r="L1375" s="8">
        <v>0</v>
      </c>
      <c r="M1375" s="8">
        <v>88</v>
      </c>
      <c r="N1375" s="8">
        <v>23</v>
      </c>
      <c r="O1375" s="8">
        <v>22</v>
      </c>
      <c r="P1375" s="8">
        <v>41</v>
      </c>
      <c r="Q1375" s="45">
        <f t="shared" si="46"/>
        <v>4.7278597785977861E-3</v>
      </c>
      <c r="R1375" s="45">
        <f>Table1[[#This Row],[Ballots Rejected - Late Postmark]]/Table1[[#This Row],[Ballots Rejected]]</f>
        <v>0.46590909090909088</v>
      </c>
      <c r="S1375" s="8">
        <v>0</v>
      </c>
      <c r="T1375" s="8">
        <v>2</v>
      </c>
      <c r="U1375" s="8">
        <v>8650</v>
      </c>
      <c r="V1375" s="8">
        <v>8562</v>
      </c>
      <c r="W1375" s="8">
        <v>88</v>
      </c>
      <c r="X1375" s="8">
        <v>24028</v>
      </c>
      <c r="Y1375">
        <v>4166</v>
      </c>
      <c r="Z1375">
        <v>4501</v>
      </c>
      <c r="AA1375" s="8">
        <v>5</v>
      </c>
      <c r="AB1375" s="54">
        <f>Table1[[#This Row],[ Received by dropbox]]/Table1[[#This Row],[Ballots Returned]]</f>
        <v>0.48039667896678967</v>
      </c>
      <c r="AC1375" s="54">
        <f>Table1[[#This Row],[Received by mail]]/Table1[[#This Row],[Ballots Returned]]</f>
        <v>0.51902675276752763</v>
      </c>
      <c r="AD1375" s="54">
        <f>Table1[[#This Row],[ Received by Email or Fax]]/Table1[[#This Row],[Ballots Returned]]</f>
        <v>5.7656826568265682E-4</v>
      </c>
    </row>
    <row r="1376" spans="1:30">
      <c r="A1376" s="8" t="s">
        <v>131</v>
      </c>
      <c r="B1376" s="19">
        <v>42948</v>
      </c>
      <c r="C1376" s="8" t="s">
        <v>220</v>
      </c>
      <c r="D1376" s="10">
        <v>2017</v>
      </c>
      <c r="E1376" s="8">
        <v>1295691</v>
      </c>
      <c r="F1376" s="8">
        <v>78909</v>
      </c>
      <c r="G1376" s="8">
        <v>1218799</v>
      </c>
      <c r="H1376" s="8">
        <v>1300449</v>
      </c>
      <c r="I1376" s="8">
        <v>444434</v>
      </c>
      <c r="J1376" s="8">
        <v>437453</v>
      </c>
      <c r="K1376" s="8">
        <v>11</v>
      </c>
      <c r="L1376" s="8">
        <v>9</v>
      </c>
      <c r="M1376" s="8">
        <v>6970</v>
      </c>
      <c r="N1376" s="8">
        <v>534</v>
      </c>
      <c r="O1376" s="8">
        <v>1945</v>
      </c>
      <c r="P1376" s="8">
        <v>3769</v>
      </c>
      <c r="Q1376" s="45">
        <f t="shared" si="46"/>
        <v>8.4804492905583284E-3</v>
      </c>
      <c r="R1376" s="45">
        <f>Table1[[#This Row],[Ballots Rejected - Late Postmark]]/Table1[[#This Row],[Ballots Rejected]]</f>
        <v>0.54074605451936875</v>
      </c>
      <c r="S1376" s="8">
        <v>88</v>
      </c>
      <c r="T1376" s="8">
        <v>634</v>
      </c>
      <c r="U1376" s="8">
        <v>441183</v>
      </c>
      <c r="V1376" s="8">
        <v>434272</v>
      </c>
      <c r="W1376" s="8">
        <v>6902</v>
      </c>
      <c r="X1376" s="8">
        <v>1277842</v>
      </c>
      <c r="Y1376">
        <v>212153</v>
      </c>
      <c r="Z1376">
        <v>231211</v>
      </c>
      <c r="AA1376" s="8">
        <v>1070</v>
      </c>
      <c r="AB1376" s="54">
        <f>Table1[[#This Row],[ Received by dropbox]]/Table1[[#This Row],[Ballots Returned]]</f>
        <v>0.47735546785349453</v>
      </c>
      <c r="AC1376" s="54">
        <f>Table1[[#This Row],[Received by mail]]/Table1[[#This Row],[Ballots Returned]]</f>
        <v>0.5202369755689259</v>
      </c>
      <c r="AD1376" s="54">
        <f>Table1[[#This Row],[ Received by Email or Fax]]/Table1[[#This Row],[Ballots Returned]]</f>
        <v>2.4075565775795731E-3</v>
      </c>
    </row>
    <row r="1377" spans="1:30">
      <c r="A1377" s="8" t="s">
        <v>133</v>
      </c>
      <c r="B1377" s="19">
        <v>42948</v>
      </c>
      <c r="C1377" s="8" t="s">
        <v>220</v>
      </c>
      <c r="D1377" s="10">
        <v>2017</v>
      </c>
      <c r="E1377" s="8">
        <v>161590</v>
      </c>
      <c r="F1377" s="8">
        <v>12337</v>
      </c>
      <c r="G1377" s="8">
        <v>151270</v>
      </c>
      <c r="H1377" s="8">
        <v>161816</v>
      </c>
      <c r="I1377" s="8">
        <v>42542</v>
      </c>
      <c r="J1377" s="8">
        <v>42070</v>
      </c>
      <c r="K1377" s="8">
        <v>13</v>
      </c>
      <c r="L1377" s="8">
        <v>0</v>
      </c>
      <c r="M1377" s="8">
        <v>459</v>
      </c>
      <c r="N1377" s="8">
        <v>75</v>
      </c>
      <c r="O1377" s="8">
        <v>128</v>
      </c>
      <c r="P1377" s="8">
        <v>201</v>
      </c>
      <c r="Q1377" s="45">
        <f t="shared" si="46"/>
        <v>4.724742607305721E-3</v>
      </c>
      <c r="R1377" s="45">
        <f>Table1[[#This Row],[Ballots Rejected - Late Postmark]]/Table1[[#This Row],[Ballots Rejected]]</f>
        <v>0.43790849673202614</v>
      </c>
      <c r="S1377" s="8">
        <v>0</v>
      </c>
      <c r="T1377" s="8">
        <v>55</v>
      </c>
      <c r="U1377" s="8">
        <v>41638</v>
      </c>
      <c r="V1377" s="8">
        <v>41178</v>
      </c>
      <c r="W1377" s="8">
        <v>447</v>
      </c>
      <c r="X1377" s="8">
        <v>152447</v>
      </c>
      <c r="Y1377">
        <v>21244</v>
      </c>
      <c r="Z1377">
        <v>21234</v>
      </c>
      <c r="AA1377" s="8">
        <v>64</v>
      </c>
      <c r="AB1377" s="54">
        <f>Table1[[#This Row],[ Received by dropbox]]/Table1[[#This Row],[Ballots Returned]]</f>
        <v>0.49936533308260073</v>
      </c>
      <c r="AC1377" s="54">
        <f>Table1[[#This Row],[Received by mail]]/Table1[[#This Row],[Ballots Returned]]</f>
        <v>0.49913027126134174</v>
      </c>
      <c r="AD1377" s="54">
        <f>Table1[[#This Row],[ Received by Email or Fax]]/Table1[[#This Row],[Ballots Returned]]</f>
        <v>1.5043956560575431E-3</v>
      </c>
    </row>
    <row r="1378" spans="1:30">
      <c r="A1378" s="8" t="s">
        <v>135</v>
      </c>
      <c r="B1378" s="19">
        <v>42948</v>
      </c>
      <c r="C1378" s="8" t="s">
        <v>220</v>
      </c>
      <c r="D1378" s="10">
        <v>2017</v>
      </c>
      <c r="E1378" s="8">
        <v>17977</v>
      </c>
      <c r="F1378" s="8">
        <v>982</v>
      </c>
      <c r="G1378" s="8">
        <v>19012</v>
      </c>
      <c r="H1378" s="8">
        <v>18047</v>
      </c>
      <c r="I1378" s="8">
        <v>3086</v>
      </c>
      <c r="J1378" s="8">
        <v>3035</v>
      </c>
      <c r="K1378" s="8">
        <v>0</v>
      </c>
      <c r="L1378" s="8">
        <v>0</v>
      </c>
      <c r="M1378" s="8">
        <v>51</v>
      </c>
      <c r="N1378" s="8">
        <v>13</v>
      </c>
      <c r="O1378" s="8">
        <v>20</v>
      </c>
      <c r="P1378" s="8">
        <v>15</v>
      </c>
      <c r="Q1378" s="45">
        <f t="shared" si="46"/>
        <v>4.8606610499027864E-3</v>
      </c>
      <c r="R1378" s="45">
        <f>Table1[[#This Row],[Ballots Rejected - Late Postmark]]/Table1[[#This Row],[Ballots Rejected]]</f>
        <v>0.29411764705882354</v>
      </c>
      <c r="S1378" s="8">
        <v>0</v>
      </c>
      <c r="T1378" s="8">
        <v>3</v>
      </c>
      <c r="U1378" s="8">
        <v>3079</v>
      </c>
      <c r="V1378" s="8">
        <v>3028</v>
      </c>
      <c r="W1378" s="8">
        <v>51</v>
      </c>
      <c r="X1378" s="8">
        <v>17866</v>
      </c>
      <c r="Y1378">
        <v>1983</v>
      </c>
      <c r="Z1378">
        <v>1100</v>
      </c>
      <c r="AA1378" s="8">
        <v>3</v>
      </c>
      <c r="AB1378" s="54">
        <f>Table1[[#This Row],[ Received by dropbox]]/Table1[[#This Row],[Ballots Returned]]</f>
        <v>0.64257939079714843</v>
      </c>
      <c r="AC1378" s="54">
        <f>Table1[[#This Row],[Received by mail]]/Table1[[#This Row],[Ballots Returned]]</f>
        <v>0.35644847699287102</v>
      </c>
      <c r="AD1378" s="54">
        <f>Table1[[#This Row],[ Received by Email or Fax]]/Table1[[#This Row],[Ballots Returned]]</f>
        <v>9.7213220998055737E-4</v>
      </c>
    </row>
    <row r="1379" spans="1:30">
      <c r="A1379" s="8" t="s">
        <v>137</v>
      </c>
      <c r="B1379" s="19">
        <v>42948</v>
      </c>
      <c r="C1379" s="8" t="s">
        <v>220</v>
      </c>
      <c r="D1379" s="10">
        <v>2017</v>
      </c>
      <c r="E1379" s="8">
        <v>5172</v>
      </c>
      <c r="F1379" s="8">
        <v>301</v>
      </c>
      <c r="G1379" s="8">
        <v>6888</v>
      </c>
      <c r="H1379" s="8">
        <v>5210</v>
      </c>
      <c r="I1379" s="8">
        <v>1954</v>
      </c>
      <c r="J1379" s="8">
        <v>1939</v>
      </c>
      <c r="K1379" s="8">
        <v>0</v>
      </c>
      <c r="L1379" s="8">
        <v>0</v>
      </c>
      <c r="M1379" s="8">
        <v>15</v>
      </c>
      <c r="N1379" s="8">
        <v>8</v>
      </c>
      <c r="O1379" s="8">
        <v>0</v>
      </c>
      <c r="P1379" s="8">
        <v>5</v>
      </c>
      <c r="Q1379" s="45">
        <f t="shared" si="46"/>
        <v>2.5588536335721598E-3</v>
      </c>
      <c r="R1379" s="45">
        <f>Table1[[#This Row],[Ballots Rejected - Late Postmark]]/Table1[[#This Row],[Ballots Rejected]]</f>
        <v>0.33333333333333331</v>
      </c>
      <c r="S1379" s="8">
        <v>0</v>
      </c>
      <c r="T1379" s="8">
        <v>2</v>
      </c>
      <c r="U1379" s="8">
        <v>1953</v>
      </c>
      <c r="V1379" s="8">
        <v>1938</v>
      </c>
      <c r="W1379" s="8">
        <v>15</v>
      </c>
      <c r="X1379" s="8">
        <v>5162</v>
      </c>
      <c r="Y1379">
        <v>1528</v>
      </c>
      <c r="Z1379">
        <v>426</v>
      </c>
      <c r="AA1379" s="8">
        <v>0</v>
      </c>
      <c r="AB1379" s="54">
        <f>Table1[[#This Row],[ Received by dropbox]]/Table1[[#This Row],[Ballots Returned]]</f>
        <v>0.78198567041965195</v>
      </c>
      <c r="AC1379" s="54">
        <f>Table1[[#This Row],[Received by mail]]/Table1[[#This Row],[Ballots Returned]]</f>
        <v>0.218014329580348</v>
      </c>
      <c r="AD1379" s="54">
        <f>Table1[[#This Row],[ Received by Email or Fax]]/Table1[[#This Row],[Ballots Returned]]</f>
        <v>0</v>
      </c>
    </row>
    <row r="1380" spans="1:30">
      <c r="A1380" s="8" t="s">
        <v>139</v>
      </c>
      <c r="B1380" s="19">
        <v>42948</v>
      </c>
      <c r="C1380" s="8" t="s">
        <v>220</v>
      </c>
      <c r="D1380" s="10">
        <v>2017</v>
      </c>
      <c r="E1380" s="8">
        <v>46230</v>
      </c>
      <c r="F1380" s="8">
        <v>3239</v>
      </c>
      <c r="G1380" s="8">
        <v>45008</v>
      </c>
      <c r="H1380" s="8">
        <v>46412</v>
      </c>
      <c r="I1380" s="8">
        <v>9527</v>
      </c>
      <c r="J1380" s="8">
        <v>9393</v>
      </c>
      <c r="K1380" s="8">
        <v>0</v>
      </c>
      <c r="L1380" s="8">
        <v>0</v>
      </c>
      <c r="M1380" s="8">
        <v>134</v>
      </c>
      <c r="N1380" s="8">
        <v>26</v>
      </c>
      <c r="O1380" s="8">
        <v>42</v>
      </c>
      <c r="P1380" s="8">
        <v>66</v>
      </c>
      <c r="Q1380" s="45">
        <f t="shared" si="46"/>
        <v>6.9276792274588009E-3</v>
      </c>
      <c r="R1380" s="45">
        <f>Table1[[#This Row],[Ballots Rejected - Late Postmark]]/Table1[[#This Row],[Ballots Rejected]]</f>
        <v>0.4925373134328358</v>
      </c>
      <c r="S1380" s="8">
        <v>0</v>
      </c>
      <c r="T1380" s="8">
        <v>0</v>
      </c>
      <c r="U1380" s="8">
        <v>9501</v>
      </c>
      <c r="V1380" s="8">
        <v>9367</v>
      </c>
      <c r="W1380" s="8">
        <v>134</v>
      </c>
      <c r="X1380" s="8">
        <v>46050</v>
      </c>
      <c r="Y1380">
        <v>4018</v>
      </c>
      <c r="Z1380">
        <v>5508</v>
      </c>
      <c r="AA1380" s="8">
        <v>1</v>
      </c>
      <c r="AB1380" s="54">
        <f>Table1[[#This Row],[ Received by dropbox]]/Table1[[#This Row],[Ballots Returned]]</f>
        <v>0.42174871418074944</v>
      </c>
      <c r="AC1380" s="54">
        <f>Table1[[#This Row],[Received by mail]]/Table1[[#This Row],[Ballots Returned]]</f>
        <v>0.57814632098247087</v>
      </c>
      <c r="AD1380" s="54">
        <f>Table1[[#This Row],[ Received by Email or Fax]]/Table1[[#This Row],[Ballots Returned]]</f>
        <v>1.0496483677967881E-4</v>
      </c>
    </row>
    <row r="1381" spans="1:30">
      <c r="A1381" s="8" t="s">
        <v>141</v>
      </c>
      <c r="B1381" s="19">
        <v>42948</v>
      </c>
      <c r="C1381" s="8" t="s">
        <v>220</v>
      </c>
      <c r="D1381" s="10">
        <v>2017</v>
      </c>
      <c r="E1381" s="8">
        <v>262</v>
      </c>
      <c r="F1381" s="8">
        <v>13</v>
      </c>
      <c r="G1381" s="8">
        <v>2266</v>
      </c>
      <c r="H1381" s="8">
        <v>268</v>
      </c>
      <c r="I1381" s="8">
        <v>118</v>
      </c>
      <c r="J1381" s="8">
        <v>117</v>
      </c>
      <c r="K1381" s="8">
        <v>0</v>
      </c>
      <c r="L1381" s="8">
        <v>0</v>
      </c>
      <c r="M1381" s="8">
        <v>1</v>
      </c>
      <c r="N1381" s="8">
        <v>0</v>
      </c>
      <c r="O1381" s="8">
        <v>1</v>
      </c>
      <c r="P1381" s="8">
        <v>0</v>
      </c>
      <c r="Q1381" s="45">
        <f t="shared" si="46"/>
        <v>0</v>
      </c>
      <c r="R1381" s="45">
        <f>Table1[[#This Row],[Ballots Rejected - Late Postmark]]/Table1[[#This Row],[Ballots Rejected]]</f>
        <v>0</v>
      </c>
      <c r="S1381" s="8">
        <v>0</v>
      </c>
      <c r="T1381" s="8">
        <v>0</v>
      </c>
      <c r="U1381" s="8">
        <v>117</v>
      </c>
      <c r="V1381" s="8">
        <v>116</v>
      </c>
      <c r="W1381" s="8">
        <v>1</v>
      </c>
      <c r="X1381" s="8">
        <v>266</v>
      </c>
      <c r="Y1381">
        <v>4</v>
      </c>
      <c r="Z1381">
        <v>114</v>
      </c>
      <c r="AA1381" s="8">
        <v>0</v>
      </c>
      <c r="AB1381" s="54">
        <f>Table1[[#This Row],[ Received by dropbox]]/Table1[[#This Row],[Ballots Returned]]</f>
        <v>3.3898305084745763E-2</v>
      </c>
      <c r="AC1381" s="54">
        <f>Table1[[#This Row],[Received by mail]]/Table1[[#This Row],[Ballots Returned]]</f>
        <v>0.96610169491525422</v>
      </c>
      <c r="AD1381" s="54">
        <f>Table1[[#This Row],[ Received by Email or Fax]]/Table1[[#This Row],[Ballots Returned]]</f>
        <v>0</v>
      </c>
    </row>
    <row r="1382" spans="1:30">
      <c r="A1382" s="8" t="s">
        <v>143</v>
      </c>
      <c r="B1382" s="19">
        <v>42948</v>
      </c>
      <c r="C1382" s="8" t="s">
        <v>220</v>
      </c>
      <c r="D1382" s="10">
        <v>2017</v>
      </c>
      <c r="E1382" s="8">
        <v>4480</v>
      </c>
      <c r="F1382" s="8">
        <v>378</v>
      </c>
      <c r="G1382" s="8">
        <v>6119</v>
      </c>
      <c r="H1382" s="8">
        <v>4542</v>
      </c>
      <c r="I1382" s="8">
        <v>1298</v>
      </c>
      <c r="J1382" s="8">
        <v>1283</v>
      </c>
      <c r="K1382" s="8">
        <v>0</v>
      </c>
      <c r="L1382" s="8">
        <v>0</v>
      </c>
      <c r="M1382" s="8">
        <v>15</v>
      </c>
      <c r="N1382" s="8">
        <v>2</v>
      </c>
      <c r="O1382" s="8">
        <v>0</v>
      </c>
      <c r="P1382" s="8">
        <v>2</v>
      </c>
      <c r="Q1382" s="45">
        <f t="shared" si="46"/>
        <v>1.5408320493066256E-3</v>
      </c>
      <c r="R1382" s="45">
        <f>Table1[[#This Row],[Ballots Rejected - Late Postmark]]/Table1[[#This Row],[Ballots Rejected]]</f>
        <v>0.13333333333333333</v>
      </c>
      <c r="S1382" s="8">
        <v>0</v>
      </c>
      <c r="T1382" s="8">
        <v>11</v>
      </c>
      <c r="U1382" s="8">
        <v>1293</v>
      </c>
      <c r="V1382" s="8">
        <v>1278</v>
      </c>
      <c r="W1382" s="8">
        <v>15</v>
      </c>
      <c r="X1382" s="8">
        <v>4483</v>
      </c>
      <c r="Y1382">
        <v>1004</v>
      </c>
      <c r="Z1382">
        <v>294</v>
      </c>
      <c r="AA1382" s="8">
        <v>0</v>
      </c>
      <c r="AB1382" s="54">
        <f>Table1[[#This Row],[ Received by dropbox]]/Table1[[#This Row],[Ballots Returned]]</f>
        <v>0.77349768875192604</v>
      </c>
      <c r="AC1382" s="54">
        <f>Table1[[#This Row],[Received by mail]]/Table1[[#This Row],[Ballots Returned]]</f>
        <v>0.22650231124807396</v>
      </c>
      <c r="AD1382" s="54">
        <f>Table1[[#This Row],[ Received by Email or Fax]]/Table1[[#This Row],[Ballots Returned]]</f>
        <v>0</v>
      </c>
    </row>
    <row r="1383" spans="1:30">
      <c r="A1383" s="8" t="s">
        <v>145</v>
      </c>
      <c r="B1383" s="19">
        <v>42948</v>
      </c>
      <c r="C1383" s="8" t="s">
        <v>220</v>
      </c>
      <c r="D1383" s="10">
        <v>2017</v>
      </c>
      <c r="E1383" s="8">
        <v>13547</v>
      </c>
      <c r="F1383" s="8">
        <v>1019</v>
      </c>
      <c r="G1383" s="8">
        <v>14545</v>
      </c>
      <c r="H1383" s="8">
        <v>13658</v>
      </c>
      <c r="I1383" s="8">
        <v>5144</v>
      </c>
      <c r="J1383" s="8">
        <v>5047</v>
      </c>
      <c r="K1383" s="8">
        <v>0</v>
      </c>
      <c r="L1383" s="8">
        <v>0</v>
      </c>
      <c r="M1383" s="8">
        <v>97</v>
      </c>
      <c r="N1383" s="8">
        <v>12</v>
      </c>
      <c r="O1383" s="8">
        <v>19</v>
      </c>
      <c r="P1383" s="8">
        <v>65</v>
      </c>
      <c r="Q1383" s="45">
        <f t="shared" si="46"/>
        <v>1.2636080870917573E-2</v>
      </c>
      <c r="R1383" s="45">
        <f>Table1[[#This Row],[Ballots Rejected - Late Postmark]]/Table1[[#This Row],[Ballots Rejected]]</f>
        <v>0.67010309278350511</v>
      </c>
      <c r="S1383" s="8">
        <v>0</v>
      </c>
      <c r="T1383" s="8">
        <v>1</v>
      </c>
      <c r="U1383" s="8">
        <v>5132</v>
      </c>
      <c r="V1383" s="8">
        <v>5035</v>
      </c>
      <c r="W1383" s="8">
        <v>97</v>
      </c>
      <c r="X1383" s="8">
        <v>13529</v>
      </c>
      <c r="Y1383">
        <v>1351</v>
      </c>
      <c r="Z1383">
        <v>3788</v>
      </c>
      <c r="AA1383" s="8">
        <v>5</v>
      </c>
      <c r="AB1383" s="54">
        <f>Table1[[#This Row],[ Received by dropbox]]/Table1[[#This Row],[Ballots Returned]]</f>
        <v>0.26263608087091755</v>
      </c>
      <c r="AC1383" s="54">
        <f>Table1[[#This Row],[Received by mail]]/Table1[[#This Row],[Ballots Returned]]</f>
        <v>0.73639191290824257</v>
      </c>
      <c r="AD1383" s="54">
        <f>Table1[[#This Row],[ Received by Email or Fax]]/Table1[[#This Row],[Ballots Returned]]</f>
        <v>9.7200622083981343E-4</v>
      </c>
    </row>
    <row r="1384" spans="1:30">
      <c r="A1384" s="8" t="s">
        <v>147</v>
      </c>
      <c r="B1384" s="19">
        <v>42948</v>
      </c>
      <c r="C1384" s="8" t="s">
        <v>220</v>
      </c>
      <c r="D1384" s="10">
        <v>2017</v>
      </c>
      <c r="E1384" s="8">
        <v>2110</v>
      </c>
      <c r="F1384" s="8">
        <v>240</v>
      </c>
      <c r="G1384" s="8">
        <v>3887</v>
      </c>
      <c r="H1384" s="8">
        <v>2112</v>
      </c>
      <c r="I1384" s="8">
        <v>730</v>
      </c>
      <c r="J1384" s="8">
        <v>698</v>
      </c>
      <c r="K1384" s="8">
        <v>0</v>
      </c>
      <c r="L1384" s="8">
        <v>0</v>
      </c>
      <c r="M1384" s="8">
        <v>32</v>
      </c>
      <c r="N1384" s="8">
        <v>8</v>
      </c>
      <c r="O1384" s="8">
        <v>5</v>
      </c>
      <c r="P1384" s="8">
        <v>19</v>
      </c>
      <c r="Q1384" s="45">
        <f t="shared" si="46"/>
        <v>2.6027397260273973E-2</v>
      </c>
      <c r="R1384" s="45">
        <f>Table1[[#This Row],[Ballots Rejected - Late Postmark]]/Table1[[#This Row],[Ballots Rejected]]</f>
        <v>0.59375</v>
      </c>
      <c r="S1384" s="8">
        <v>0</v>
      </c>
      <c r="T1384" s="8">
        <v>0</v>
      </c>
      <c r="U1384" s="8">
        <v>727</v>
      </c>
      <c r="V1384" s="8">
        <v>695</v>
      </c>
      <c r="W1384" s="8">
        <v>32</v>
      </c>
      <c r="X1384" s="8">
        <v>2097</v>
      </c>
      <c r="Y1384">
        <v>137</v>
      </c>
      <c r="Z1384">
        <v>593</v>
      </c>
      <c r="AA1384" s="8">
        <v>0</v>
      </c>
      <c r="AB1384" s="54">
        <f>Table1[[#This Row],[ Received by dropbox]]/Table1[[#This Row],[Ballots Returned]]</f>
        <v>0.18767123287671234</v>
      </c>
      <c r="AC1384" s="54">
        <f>Table1[[#This Row],[Received by mail]]/Table1[[#This Row],[Ballots Returned]]</f>
        <v>0.81232876712328772</v>
      </c>
      <c r="AD1384" s="54">
        <f>Table1[[#This Row],[ Received by Email or Fax]]/Table1[[#This Row],[Ballots Returned]]</f>
        <v>0</v>
      </c>
    </row>
    <row r="1385" spans="1:30">
      <c r="A1385" s="8" t="s">
        <v>149</v>
      </c>
      <c r="B1385" s="19">
        <v>42948</v>
      </c>
      <c r="C1385" s="8" t="s">
        <v>220</v>
      </c>
      <c r="D1385" s="10">
        <v>2017</v>
      </c>
      <c r="E1385" s="8">
        <v>8829</v>
      </c>
      <c r="F1385" s="8">
        <v>1441</v>
      </c>
      <c r="G1385" s="8">
        <v>9405</v>
      </c>
      <c r="H1385" s="8">
        <v>8849</v>
      </c>
      <c r="I1385" s="8">
        <v>3156</v>
      </c>
      <c r="J1385" s="8">
        <v>3125</v>
      </c>
      <c r="K1385" s="8">
        <v>0</v>
      </c>
      <c r="L1385" s="8">
        <v>0</v>
      </c>
      <c r="M1385" s="8">
        <v>31</v>
      </c>
      <c r="N1385" s="8">
        <v>2</v>
      </c>
      <c r="O1385" s="8">
        <v>6</v>
      </c>
      <c r="P1385" s="8">
        <v>23</v>
      </c>
      <c r="Q1385" s="45">
        <f t="shared" si="46"/>
        <v>7.287705956907478E-3</v>
      </c>
      <c r="R1385" s="45">
        <f>Table1[[#This Row],[Ballots Rejected - Late Postmark]]/Table1[[#This Row],[Ballots Rejected]]</f>
        <v>0.74193548387096775</v>
      </c>
      <c r="S1385" s="8">
        <v>0</v>
      </c>
      <c r="T1385" s="8">
        <v>0</v>
      </c>
      <c r="U1385" s="8">
        <v>3141</v>
      </c>
      <c r="V1385" s="8">
        <v>3110</v>
      </c>
      <c r="W1385" s="8">
        <v>31</v>
      </c>
      <c r="X1385" s="8">
        <v>8765</v>
      </c>
      <c r="Y1385">
        <v>1377</v>
      </c>
      <c r="Z1385">
        <v>1779</v>
      </c>
      <c r="AA1385" s="8">
        <v>0</v>
      </c>
      <c r="AB1385" s="54">
        <f>Table1[[#This Row],[ Received by dropbox]]/Table1[[#This Row],[Ballots Returned]]</f>
        <v>0.43631178707224333</v>
      </c>
      <c r="AC1385" s="54">
        <f>Table1[[#This Row],[Received by mail]]/Table1[[#This Row],[Ballots Returned]]</f>
        <v>0.56368821292775662</v>
      </c>
      <c r="AD1385" s="54">
        <f>Table1[[#This Row],[ Received by Email or Fax]]/Table1[[#This Row],[Ballots Returned]]</f>
        <v>0</v>
      </c>
    </row>
    <row r="1386" spans="1:30">
      <c r="A1386" s="8" t="s">
        <v>151</v>
      </c>
      <c r="B1386" s="19">
        <v>42948</v>
      </c>
      <c r="C1386" s="8" t="s">
        <v>220</v>
      </c>
      <c r="D1386" s="10">
        <v>2017</v>
      </c>
      <c r="E1386" s="8">
        <v>499152</v>
      </c>
      <c r="F1386" s="8">
        <v>32150</v>
      </c>
      <c r="G1386" s="8">
        <v>469019</v>
      </c>
      <c r="H1386" s="8">
        <v>503636</v>
      </c>
      <c r="I1386" s="8">
        <v>95100</v>
      </c>
      <c r="J1386" s="8">
        <v>93346</v>
      </c>
      <c r="K1386" s="8">
        <v>0</v>
      </c>
      <c r="L1386" s="8">
        <v>0</v>
      </c>
      <c r="M1386" s="8">
        <v>1754</v>
      </c>
      <c r="N1386" s="8">
        <v>554</v>
      </c>
      <c r="O1386" s="8">
        <v>522</v>
      </c>
      <c r="P1386" s="8">
        <v>599</v>
      </c>
      <c r="Q1386" s="45">
        <f t="shared" si="46"/>
        <v>6.29863301787592E-3</v>
      </c>
      <c r="R1386" s="45">
        <f>Table1[[#This Row],[Ballots Rejected - Late Postmark]]/Table1[[#This Row],[Ballots Rejected]]</f>
        <v>0.34150513112884834</v>
      </c>
      <c r="S1386" s="8">
        <v>0</v>
      </c>
      <c r="T1386" s="8">
        <v>79</v>
      </c>
      <c r="U1386" s="8">
        <v>93451</v>
      </c>
      <c r="V1386" s="8">
        <v>91747</v>
      </c>
      <c r="W1386" s="8">
        <v>1704</v>
      </c>
      <c r="X1386" s="8">
        <v>484886</v>
      </c>
      <c r="Y1386">
        <v>51996</v>
      </c>
      <c r="Z1386">
        <v>43047</v>
      </c>
      <c r="AA1386" s="8">
        <v>57</v>
      </c>
      <c r="AB1386" s="54">
        <f>Table1[[#This Row],[ Received by dropbox]]/Table1[[#This Row],[Ballots Returned]]</f>
        <v>0.5467507886435331</v>
      </c>
      <c r="AC1386" s="54">
        <f>Table1[[#This Row],[Received by mail]]/Table1[[#This Row],[Ballots Returned]]</f>
        <v>0.4526498422712934</v>
      </c>
      <c r="AD1386" s="54">
        <f>Table1[[#This Row],[ Received by Email or Fax]]/Table1[[#This Row],[Ballots Returned]]</f>
        <v>5.9936908517350159E-4</v>
      </c>
    </row>
    <row r="1387" spans="1:30">
      <c r="A1387" s="8" t="s">
        <v>153</v>
      </c>
      <c r="B1387" s="19">
        <v>42948</v>
      </c>
      <c r="C1387" s="8" t="s">
        <v>220</v>
      </c>
      <c r="D1387" s="10">
        <v>2017</v>
      </c>
      <c r="E1387" s="8">
        <v>6232</v>
      </c>
      <c r="F1387" s="8">
        <v>263</v>
      </c>
      <c r="G1387" s="8">
        <v>7986</v>
      </c>
      <c r="H1387" s="8">
        <v>6134</v>
      </c>
      <c r="I1387" s="8">
        <v>1678</v>
      </c>
      <c r="J1387" s="8">
        <v>1662</v>
      </c>
      <c r="K1387" s="8">
        <v>0</v>
      </c>
      <c r="L1387" s="8">
        <v>0</v>
      </c>
      <c r="M1387" s="8">
        <v>16</v>
      </c>
      <c r="N1387" s="8">
        <v>4</v>
      </c>
      <c r="O1387" s="8">
        <v>0</v>
      </c>
      <c r="P1387" s="8">
        <v>9</v>
      </c>
      <c r="Q1387" s="45">
        <f t="shared" si="46"/>
        <v>5.3635280095351611E-3</v>
      </c>
      <c r="R1387" s="45">
        <f>Table1[[#This Row],[Ballots Rejected - Late Postmark]]/Table1[[#This Row],[Ballots Rejected]]</f>
        <v>0.5625</v>
      </c>
      <c r="S1387" s="8">
        <v>0</v>
      </c>
      <c r="T1387" s="8">
        <v>3</v>
      </c>
      <c r="U1387" s="8">
        <v>1668</v>
      </c>
      <c r="V1387" s="8">
        <v>1652</v>
      </c>
      <c r="W1387" s="8">
        <v>16</v>
      </c>
      <c r="X1387" s="8">
        <v>6023</v>
      </c>
      <c r="Y1387">
        <v>1217</v>
      </c>
      <c r="Z1387">
        <v>459</v>
      </c>
      <c r="AA1387" s="8">
        <v>2</v>
      </c>
      <c r="AB1387" s="54">
        <f>Table1[[#This Row],[ Received by dropbox]]/Table1[[#This Row],[Ballots Returned]]</f>
        <v>0.72526817640047681</v>
      </c>
      <c r="AC1387" s="54">
        <f>Table1[[#This Row],[Received by mail]]/Table1[[#This Row],[Ballots Returned]]</f>
        <v>0.27353992848629322</v>
      </c>
      <c r="AD1387" s="54">
        <f>Table1[[#This Row],[ Received by Email or Fax]]/Table1[[#This Row],[Ballots Returned]]</f>
        <v>1.1918951132300357E-3</v>
      </c>
    </row>
    <row r="1388" spans="1:30">
      <c r="A1388" s="8" t="s">
        <v>155</v>
      </c>
      <c r="B1388" s="19">
        <v>42948</v>
      </c>
      <c r="C1388" s="8" t="s">
        <v>220</v>
      </c>
      <c r="D1388" s="10">
        <v>2017</v>
      </c>
      <c r="E1388" s="8">
        <v>49339</v>
      </c>
      <c r="F1388" s="8">
        <v>2819</v>
      </c>
      <c r="G1388" s="8">
        <v>48537</v>
      </c>
      <c r="H1388" s="8">
        <v>49562</v>
      </c>
      <c r="I1388" s="8">
        <v>14381</v>
      </c>
      <c r="J1388" s="8">
        <v>14173</v>
      </c>
      <c r="K1388" s="8">
        <v>0</v>
      </c>
      <c r="L1388" s="8">
        <v>0</v>
      </c>
      <c r="M1388" s="8">
        <v>205</v>
      </c>
      <c r="N1388" s="8">
        <v>107</v>
      </c>
      <c r="O1388" s="8">
        <v>49</v>
      </c>
      <c r="P1388" s="8">
        <v>49</v>
      </c>
      <c r="Q1388" s="45">
        <f t="shared" si="46"/>
        <v>3.4072734858493848E-3</v>
      </c>
      <c r="R1388" s="45">
        <f>Table1[[#This Row],[Ballots Rejected - Late Postmark]]/Table1[[#This Row],[Ballots Rejected]]</f>
        <v>0.23902439024390243</v>
      </c>
      <c r="S1388" s="8">
        <v>0</v>
      </c>
      <c r="T1388" s="8">
        <v>0</v>
      </c>
      <c r="U1388" s="8">
        <v>14324</v>
      </c>
      <c r="V1388" s="8">
        <v>14116</v>
      </c>
      <c r="W1388" s="8">
        <v>205</v>
      </c>
      <c r="X1388" s="8">
        <v>48891</v>
      </c>
      <c r="Y1388">
        <v>10407</v>
      </c>
      <c r="Z1388">
        <v>3969</v>
      </c>
      <c r="AA1388" s="8">
        <v>5</v>
      </c>
      <c r="AB1388" s="54">
        <f>Table1[[#This Row],[ Received by dropbox]]/Table1[[#This Row],[Ballots Returned]]</f>
        <v>0.72366316667825603</v>
      </c>
      <c r="AC1388" s="54">
        <f>Table1[[#This Row],[Received by mail]]/Table1[[#This Row],[Ballots Returned]]</f>
        <v>0.27598915235380017</v>
      </c>
      <c r="AD1388" s="54">
        <f>Table1[[#This Row],[ Received by Email or Fax]]/Table1[[#This Row],[Ballots Returned]]</f>
        <v>3.4768096794381473E-4</v>
      </c>
    </row>
    <row r="1389" spans="1:30">
      <c r="A1389" s="8" t="s">
        <v>157</v>
      </c>
      <c r="B1389" s="19">
        <v>42948</v>
      </c>
      <c r="C1389" s="8" t="s">
        <v>220</v>
      </c>
      <c r="D1389" s="10">
        <v>2017</v>
      </c>
      <c r="E1389" s="8">
        <v>4622</v>
      </c>
      <c r="F1389" s="8">
        <v>548</v>
      </c>
      <c r="G1389" s="8">
        <v>6091</v>
      </c>
      <c r="H1389" s="8">
        <v>4622</v>
      </c>
      <c r="I1389" s="8">
        <v>2345</v>
      </c>
      <c r="J1389" s="8">
        <v>2311</v>
      </c>
      <c r="K1389" s="8">
        <v>0</v>
      </c>
      <c r="L1389" s="8">
        <v>0</v>
      </c>
      <c r="M1389" s="8">
        <v>34</v>
      </c>
      <c r="N1389" s="8">
        <v>4</v>
      </c>
      <c r="O1389" s="8">
        <v>14</v>
      </c>
      <c r="P1389" s="8">
        <v>12</v>
      </c>
      <c r="Q1389" s="45">
        <f t="shared" si="46"/>
        <v>5.1172707889125804E-3</v>
      </c>
      <c r="R1389" s="45">
        <f>Table1[[#This Row],[Ballots Rejected - Late Postmark]]/Table1[[#This Row],[Ballots Rejected]]</f>
        <v>0.35294117647058826</v>
      </c>
      <c r="S1389" s="8">
        <v>0</v>
      </c>
      <c r="T1389" s="8">
        <v>4</v>
      </c>
      <c r="U1389" s="8">
        <v>2334</v>
      </c>
      <c r="V1389" s="8">
        <v>2300</v>
      </c>
      <c r="W1389" s="8">
        <v>34</v>
      </c>
      <c r="X1389" s="8">
        <v>4552</v>
      </c>
      <c r="Y1389">
        <v>1178</v>
      </c>
      <c r="Z1389">
        <v>1163</v>
      </c>
      <c r="AA1389" s="8">
        <v>4</v>
      </c>
      <c r="AB1389" s="54">
        <f>Table1[[#This Row],[ Received by dropbox]]/Table1[[#This Row],[Ballots Returned]]</f>
        <v>0.50234541577825165</v>
      </c>
      <c r="AC1389" s="54">
        <f>Table1[[#This Row],[Received by mail]]/Table1[[#This Row],[Ballots Returned]]</f>
        <v>0.49594882729211087</v>
      </c>
      <c r="AD1389" s="54">
        <f>Table1[[#This Row],[ Received by Email or Fax]]/Table1[[#This Row],[Ballots Returned]]</f>
        <v>1.7057569296375266E-3</v>
      </c>
    </row>
    <row r="1390" spans="1:30">
      <c r="A1390" s="8" t="s">
        <v>159</v>
      </c>
      <c r="B1390" s="19">
        <v>42948</v>
      </c>
      <c r="C1390" s="8" t="s">
        <v>220</v>
      </c>
      <c r="D1390" s="10">
        <v>2017</v>
      </c>
      <c r="E1390" s="8">
        <v>459409</v>
      </c>
      <c r="F1390" s="8">
        <v>29268</v>
      </c>
      <c r="G1390" s="8">
        <v>432158</v>
      </c>
      <c r="H1390" s="8">
        <v>462570</v>
      </c>
      <c r="I1390" s="8">
        <v>110965</v>
      </c>
      <c r="J1390" s="8">
        <v>109845</v>
      </c>
      <c r="K1390" s="8">
        <v>0</v>
      </c>
      <c r="L1390" s="8">
        <v>0</v>
      </c>
      <c r="M1390" s="8">
        <v>1120</v>
      </c>
      <c r="N1390" s="8">
        <v>220</v>
      </c>
      <c r="O1390" s="8">
        <v>68</v>
      </c>
      <c r="P1390" s="8">
        <v>754</v>
      </c>
      <c r="Q1390" s="45">
        <f t="shared" si="46"/>
        <v>6.7949353399720629E-3</v>
      </c>
      <c r="R1390" s="45">
        <f>Table1[[#This Row],[Ballots Rejected - Late Postmark]]/Table1[[#This Row],[Ballots Rejected]]</f>
        <v>0.67321428571428577</v>
      </c>
      <c r="S1390" s="8">
        <v>3</v>
      </c>
      <c r="T1390" s="8">
        <v>75</v>
      </c>
      <c r="U1390" s="8">
        <v>110362</v>
      </c>
      <c r="V1390" s="8">
        <v>109251</v>
      </c>
      <c r="W1390" s="8">
        <v>1111</v>
      </c>
      <c r="X1390" s="8">
        <v>456352</v>
      </c>
      <c r="Y1390">
        <v>63699</v>
      </c>
      <c r="Z1390">
        <v>47128</v>
      </c>
      <c r="AA1390" s="8">
        <v>52</v>
      </c>
      <c r="AB1390" s="54">
        <f>Table1[[#This Row],[ Received by dropbox]]/Table1[[#This Row],[Ballots Returned]]</f>
        <v>0.57404587031947008</v>
      </c>
      <c r="AC1390" s="54">
        <f>Table1[[#This Row],[Received by mail]]/Table1[[#This Row],[Ballots Returned]]</f>
        <v>0.42471049430000452</v>
      </c>
      <c r="AD1390" s="54">
        <f>Table1[[#This Row],[ Received by Email or Fax]]/Table1[[#This Row],[Ballots Returned]]</f>
        <v>4.6861623034290094E-4</v>
      </c>
    </row>
    <row r="1391" spans="1:30">
      <c r="A1391" s="8" t="s">
        <v>161</v>
      </c>
      <c r="B1391" s="19">
        <v>42948</v>
      </c>
      <c r="C1391" s="8" t="s">
        <v>220</v>
      </c>
      <c r="D1391" s="10">
        <v>2017</v>
      </c>
      <c r="E1391" s="8">
        <v>304058</v>
      </c>
      <c r="F1391" s="8">
        <v>24560</v>
      </c>
      <c r="G1391" s="8">
        <v>281515</v>
      </c>
      <c r="H1391" s="8">
        <v>306624</v>
      </c>
      <c r="I1391" s="8">
        <v>68005</v>
      </c>
      <c r="J1391" s="8">
        <v>67284</v>
      </c>
      <c r="K1391" s="8">
        <v>3</v>
      </c>
      <c r="L1391" s="8">
        <v>0</v>
      </c>
      <c r="M1391" s="8">
        <v>718</v>
      </c>
      <c r="N1391" s="8">
        <v>117</v>
      </c>
      <c r="O1391" s="8">
        <v>119</v>
      </c>
      <c r="P1391" s="8">
        <v>418</v>
      </c>
      <c r="Q1391" s="45">
        <f t="shared" si="46"/>
        <v>6.1466068671421218E-3</v>
      </c>
      <c r="R1391" s="45">
        <f>Table1[[#This Row],[Ballots Rejected - Late Postmark]]/Table1[[#This Row],[Ballots Rejected]]</f>
        <v>0.5821727019498607</v>
      </c>
      <c r="S1391" s="8">
        <v>0</v>
      </c>
      <c r="T1391" s="8">
        <v>64</v>
      </c>
      <c r="U1391" s="8">
        <v>67437</v>
      </c>
      <c r="V1391" s="8">
        <v>66727</v>
      </c>
      <c r="W1391" s="8">
        <v>710</v>
      </c>
      <c r="X1391" s="8">
        <v>300843</v>
      </c>
      <c r="Y1391">
        <v>35320</v>
      </c>
      <c r="Z1391">
        <v>32647</v>
      </c>
      <c r="AA1391" s="8">
        <v>38</v>
      </c>
      <c r="AB1391" s="54">
        <f>Table1[[#This Row],[ Received by dropbox]]/Table1[[#This Row],[Ballots Returned]]</f>
        <v>0.51937357547239171</v>
      </c>
      <c r="AC1391" s="54">
        <f>Table1[[#This Row],[Received by mail]]/Table1[[#This Row],[Ballots Returned]]</f>
        <v>0.4800676420851408</v>
      </c>
      <c r="AD1391" s="54">
        <f>Table1[[#This Row],[ Received by Email or Fax]]/Table1[[#This Row],[Ballots Returned]]</f>
        <v>5.5878244246746563E-4</v>
      </c>
    </row>
    <row r="1392" spans="1:30">
      <c r="A1392" s="8" t="s">
        <v>163</v>
      </c>
      <c r="B1392" s="19">
        <v>42948</v>
      </c>
      <c r="C1392" s="8" t="s">
        <v>220</v>
      </c>
      <c r="D1392" s="10">
        <v>2017</v>
      </c>
      <c r="E1392" s="8">
        <v>30191</v>
      </c>
      <c r="F1392" s="8">
        <v>2975</v>
      </c>
      <c r="G1392" s="8">
        <v>29233</v>
      </c>
      <c r="H1392" s="8">
        <v>30251</v>
      </c>
      <c r="I1392" s="8">
        <v>10798</v>
      </c>
      <c r="J1392" s="8">
        <v>10637</v>
      </c>
      <c r="K1392" s="8">
        <v>0</v>
      </c>
      <c r="L1392" s="8">
        <v>0</v>
      </c>
      <c r="M1392" s="8">
        <v>160</v>
      </c>
      <c r="N1392" s="8">
        <v>15</v>
      </c>
      <c r="O1392" s="8">
        <v>16</v>
      </c>
      <c r="P1392" s="8">
        <v>122</v>
      </c>
      <c r="Q1392" s="45">
        <f t="shared" si="46"/>
        <v>1.1298388590479718E-2</v>
      </c>
      <c r="R1392" s="45">
        <f>Table1[[#This Row],[Ballots Rejected - Late Postmark]]/Table1[[#This Row],[Ballots Rejected]]</f>
        <v>0.76249999999999996</v>
      </c>
      <c r="S1392" s="8">
        <v>0</v>
      </c>
      <c r="T1392" s="8">
        <v>7</v>
      </c>
      <c r="U1392" s="8">
        <v>10735</v>
      </c>
      <c r="V1392" s="8">
        <v>10575</v>
      </c>
      <c r="W1392" s="8">
        <v>159</v>
      </c>
      <c r="X1392" s="8">
        <v>29968</v>
      </c>
      <c r="Y1392">
        <v>2829</v>
      </c>
      <c r="Z1392">
        <v>7967</v>
      </c>
      <c r="AA1392" s="8">
        <v>2</v>
      </c>
      <c r="AB1392" s="54">
        <f>Table1[[#This Row],[ Received by dropbox]]/Table1[[#This Row],[Ballots Returned]]</f>
        <v>0.26199296165956659</v>
      </c>
      <c r="AC1392" s="54">
        <f>Table1[[#This Row],[Received by mail]]/Table1[[#This Row],[Ballots Returned]]</f>
        <v>0.73782181885534359</v>
      </c>
      <c r="AD1392" s="54">
        <f>Table1[[#This Row],[ Received by Email or Fax]]/Table1[[#This Row],[Ballots Returned]]</f>
        <v>1.8521948508983145E-4</v>
      </c>
    </row>
    <row r="1393" spans="1:30">
      <c r="A1393" s="8" t="s">
        <v>166</v>
      </c>
      <c r="B1393" s="19">
        <v>42948</v>
      </c>
      <c r="C1393" s="8" t="s">
        <v>220</v>
      </c>
      <c r="D1393" s="10">
        <v>2017</v>
      </c>
      <c r="E1393" s="8">
        <v>105284</v>
      </c>
      <c r="F1393" s="8">
        <v>8581</v>
      </c>
      <c r="G1393" s="8">
        <v>98720</v>
      </c>
      <c r="H1393" s="8">
        <v>106297</v>
      </c>
      <c r="I1393" s="8">
        <v>24202</v>
      </c>
      <c r="J1393" s="8">
        <v>24020</v>
      </c>
      <c r="K1393" s="8">
        <v>0</v>
      </c>
      <c r="L1393" s="8">
        <v>0</v>
      </c>
      <c r="M1393" s="8">
        <v>180</v>
      </c>
      <c r="N1393" s="8">
        <v>28</v>
      </c>
      <c r="O1393" s="8">
        <v>55</v>
      </c>
      <c r="P1393" s="8">
        <v>79</v>
      </c>
      <c r="Q1393" s="45">
        <f t="shared" si="46"/>
        <v>3.2641930418973639E-3</v>
      </c>
      <c r="R1393" s="45">
        <f>Table1[[#This Row],[Ballots Rejected - Late Postmark]]/Table1[[#This Row],[Ballots Rejected]]</f>
        <v>0.43888888888888888</v>
      </c>
      <c r="S1393" s="8">
        <v>1</v>
      </c>
      <c r="T1393" s="8">
        <v>17</v>
      </c>
      <c r="U1393" s="8">
        <v>23810</v>
      </c>
      <c r="V1393" s="8">
        <v>23633</v>
      </c>
      <c r="W1393" s="8">
        <v>175</v>
      </c>
      <c r="X1393" s="8">
        <v>102060</v>
      </c>
      <c r="Y1393">
        <v>17418</v>
      </c>
      <c r="Z1393">
        <v>6765</v>
      </c>
      <c r="AA1393" s="8">
        <v>19</v>
      </c>
      <c r="AB1393" s="54">
        <f>Table1[[#This Row],[ Received by dropbox]]/Table1[[#This Row],[Ballots Returned]]</f>
        <v>0.71969258738947195</v>
      </c>
      <c r="AC1393" s="54">
        <f>Table1[[#This Row],[Received by mail]]/Table1[[#This Row],[Ballots Returned]]</f>
        <v>0.27952235352450211</v>
      </c>
      <c r="AD1393" s="54">
        <f>Table1[[#This Row],[ Received by Email or Fax]]/Table1[[#This Row],[Ballots Returned]]</f>
        <v>7.8505908602594825E-4</v>
      </c>
    </row>
    <row r="1394" spans="1:30">
      <c r="A1394" s="8" t="s">
        <v>168</v>
      </c>
      <c r="B1394" s="19">
        <v>42948</v>
      </c>
      <c r="C1394" s="8" t="s">
        <v>220</v>
      </c>
      <c r="D1394" s="10">
        <v>2017</v>
      </c>
      <c r="E1394" s="8"/>
      <c r="F1394" s="8"/>
      <c r="G1394" s="8">
        <v>2017</v>
      </c>
      <c r="H1394" s="8"/>
      <c r="I1394" s="8"/>
      <c r="J1394" s="8"/>
      <c r="K1394" s="8"/>
      <c r="L1394" s="8"/>
      <c r="M1394" s="8"/>
      <c r="N1394" s="8"/>
      <c r="O1394" s="8"/>
      <c r="P1394" s="8"/>
      <c r="Q1394" s="45"/>
      <c r="R1394" s="45" t="e">
        <f>Table1[[#This Row],[Ballots Rejected - Late Postmark]]/Table1[[#This Row],[Ballots Rejected]]</f>
        <v>#DIV/0!</v>
      </c>
      <c r="S1394" s="8"/>
      <c r="T1394" s="8"/>
      <c r="U1394" s="8">
        <v>0</v>
      </c>
      <c r="V1394" s="8">
        <v>0</v>
      </c>
      <c r="W1394" s="8">
        <v>0</v>
      </c>
      <c r="X1394" s="8">
        <v>0</v>
      </c>
      <c r="Z1394">
        <v>0</v>
      </c>
      <c r="AA1394" s="8">
        <v>0</v>
      </c>
      <c r="AB1394" s="54" t="e">
        <f>Table1[[#This Row],[ Received by dropbox]]/Table1[[#This Row],[Ballots Returned]]</f>
        <v>#DIV/0!</v>
      </c>
      <c r="AC1394" s="54" t="e">
        <f>Table1[[#This Row],[Received by mail]]/Table1[[#This Row],[Ballots Returned]]</f>
        <v>#DIV/0!</v>
      </c>
      <c r="AD1394" s="54" t="e">
        <f>Table1[[#This Row],[ Received by Email or Fax]]/Table1[[#This Row],[Ballots Returned]]</f>
        <v>#DIV/0!</v>
      </c>
    </row>
    <row r="1395" spans="1:30">
      <c r="A1395" s="8" t="s">
        <v>170</v>
      </c>
      <c r="B1395" s="19">
        <v>42948</v>
      </c>
      <c r="C1395" s="8" t="s">
        <v>220</v>
      </c>
      <c r="D1395" s="10">
        <v>2017</v>
      </c>
      <c r="E1395" s="8">
        <v>17004</v>
      </c>
      <c r="F1395" s="8">
        <v>1222</v>
      </c>
      <c r="G1395" s="8">
        <v>17799</v>
      </c>
      <c r="H1395" s="8">
        <v>17064</v>
      </c>
      <c r="I1395" s="8">
        <v>4294</v>
      </c>
      <c r="J1395" s="8">
        <v>4231</v>
      </c>
      <c r="K1395" s="8">
        <v>0</v>
      </c>
      <c r="L1395" s="8">
        <v>0</v>
      </c>
      <c r="M1395" s="8">
        <v>63</v>
      </c>
      <c r="N1395" s="8">
        <v>31</v>
      </c>
      <c r="O1395" s="8">
        <v>1</v>
      </c>
      <c r="P1395" s="8">
        <v>30</v>
      </c>
      <c r="Q1395" s="45">
        <f t="shared" ref="Q1395:Q1426" si="47">P1395/I1395</f>
        <v>6.9864927806241265E-3</v>
      </c>
      <c r="R1395" s="45">
        <f>Table1[[#This Row],[Ballots Rejected - Late Postmark]]/Table1[[#This Row],[Ballots Rejected]]</f>
        <v>0.47619047619047616</v>
      </c>
      <c r="S1395" s="8">
        <v>0</v>
      </c>
      <c r="T1395" s="8">
        <v>1</v>
      </c>
      <c r="U1395" s="8">
        <v>4270</v>
      </c>
      <c r="V1395" s="8">
        <v>4208</v>
      </c>
      <c r="W1395" s="8">
        <v>62</v>
      </c>
      <c r="X1395" s="8">
        <v>16879</v>
      </c>
      <c r="Y1395">
        <v>2616</v>
      </c>
      <c r="Z1395">
        <v>1678</v>
      </c>
      <c r="AA1395" s="8">
        <v>0</v>
      </c>
      <c r="AB1395" s="54">
        <f>Table1[[#This Row],[ Received by dropbox]]/Table1[[#This Row],[Ballots Returned]]</f>
        <v>0.60922217047042382</v>
      </c>
      <c r="AC1395" s="54">
        <f>Table1[[#This Row],[Received by mail]]/Table1[[#This Row],[Ballots Returned]]</f>
        <v>0.39077782952957613</v>
      </c>
      <c r="AD1395" s="54">
        <f>Table1[[#This Row],[ Received by Email or Fax]]/Table1[[#This Row],[Ballots Returned]]</f>
        <v>0</v>
      </c>
    </row>
    <row r="1396" spans="1:30">
      <c r="A1396" s="8" t="s">
        <v>172</v>
      </c>
      <c r="B1396" s="19">
        <v>42948</v>
      </c>
      <c r="C1396" s="8" t="s">
        <v>220</v>
      </c>
      <c r="D1396" s="10">
        <v>2017</v>
      </c>
      <c r="E1396" s="8">
        <v>105012</v>
      </c>
      <c r="F1396" s="8">
        <v>7921</v>
      </c>
      <c r="G1396" s="8">
        <v>99108</v>
      </c>
      <c r="H1396" s="8">
        <v>105465</v>
      </c>
      <c r="I1396" s="8">
        <v>32963</v>
      </c>
      <c r="J1396" s="8">
        <v>32681</v>
      </c>
      <c r="K1396" s="8">
        <v>0</v>
      </c>
      <c r="L1396" s="8">
        <v>0</v>
      </c>
      <c r="M1396" s="8">
        <v>282</v>
      </c>
      <c r="N1396" s="8">
        <v>27</v>
      </c>
      <c r="O1396" s="8">
        <v>86</v>
      </c>
      <c r="P1396" s="8">
        <v>136</v>
      </c>
      <c r="Q1396" s="45">
        <f t="shared" si="47"/>
        <v>4.1258380608561115E-3</v>
      </c>
      <c r="R1396" s="45">
        <f>Table1[[#This Row],[Ballots Rejected - Late Postmark]]/Table1[[#This Row],[Ballots Rejected]]</f>
        <v>0.48226950354609927</v>
      </c>
      <c r="S1396" s="8">
        <v>0</v>
      </c>
      <c r="T1396" s="8">
        <v>33</v>
      </c>
      <c r="U1396" s="8">
        <v>32832</v>
      </c>
      <c r="V1396" s="8">
        <v>32552</v>
      </c>
      <c r="W1396" s="8">
        <v>280</v>
      </c>
      <c r="X1396" s="8">
        <v>103873</v>
      </c>
      <c r="Y1396">
        <v>22003</v>
      </c>
      <c r="Z1396">
        <v>10928</v>
      </c>
      <c r="AA1396" s="8">
        <v>32</v>
      </c>
      <c r="AB1396" s="54">
        <f>Table1[[#This Row],[ Received by dropbox]]/Table1[[#This Row],[Ballots Returned]]</f>
        <v>0.66750599156630164</v>
      </c>
      <c r="AC1396" s="54">
        <f>Table1[[#This Row],[Received by mail]]/Table1[[#This Row],[Ballots Returned]]</f>
        <v>0.33152322300761461</v>
      </c>
      <c r="AD1396" s="54">
        <f>Table1[[#This Row],[ Received by Email or Fax]]/Table1[[#This Row],[Ballots Returned]]</f>
        <v>9.7078542608379091E-4</v>
      </c>
    </row>
    <row r="1397" spans="1:30">
      <c r="A1397" s="8" t="s">
        <v>174</v>
      </c>
      <c r="B1397" s="19">
        <v>42948</v>
      </c>
      <c r="C1397" s="8" t="s">
        <v>220</v>
      </c>
      <c r="D1397" s="10">
        <v>2017</v>
      </c>
      <c r="E1397" s="8">
        <v>17469</v>
      </c>
      <c r="F1397" s="8">
        <v>1840</v>
      </c>
      <c r="G1397" s="8">
        <v>17646</v>
      </c>
      <c r="H1397" s="8">
        <v>17586</v>
      </c>
      <c r="I1397" s="8">
        <v>3702</v>
      </c>
      <c r="J1397" s="8">
        <v>3644</v>
      </c>
      <c r="K1397" s="8">
        <v>0</v>
      </c>
      <c r="L1397" s="8">
        <v>0</v>
      </c>
      <c r="M1397" s="8">
        <v>58</v>
      </c>
      <c r="N1397" s="8">
        <v>11</v>
      </c>
      <c r="O1397" s="8">
        <v>16</v>
      </c>
      <c r="P1397" s="8">
        <v>31</v>
      </c>
      <c r="Q1397" s="45">
        <f t="shared" si="47"/>
        <v>8.3738519719070773E-3</v>
      </c>
      <c r="R1397" s="45">
        <f>Table1[[#This Row],[Ballots Rejected - Late Postmark]]/Table1[[#This Row],[Ballots Rejected]]</f>
        <v>0.53448275862068961</v>
      </c>
      <c r="S1397" s="8">
        <v>0</v>
      </c>
      <c r="T1397" s="8">
        <v>0</v>
      </c>
      <c r="U1397" s="8">
        <v>3677</v>
      </c>
      <c r="V1397" s="8">
        <v>3619</v>
      </c>
      <c r="W1397" s="8">
        <v>58</v>
      </c>
      <c r="X1397" s="8">
        <v>17270</v>
      </c>
      <c r="Y1397">
        <v>1325</v>
      </c>
      <c r="Z1397">
        <v>2375</v>
      </c>
      <c r="AA1397" s="8">
        <v>2</v>
      </c>
      <c r="AB1397" s="54">
        <f>Table1[[#This Row],[ Received by dropbox]]/Table1[[#This Row],[Ballots Returned]]</f>
        <v>0.357914640734738</v>
      </c>
      <c r="AC1397" s="54">
        <f>Table1[[#This Row],[Received by mail]]/Table1[[#This Row],[Ballots Returned]]</f>
        <v>0.64154511075094545</v>
      </c>
      <c r="AD1397" s="54">
        <f>Table1[[#This Row],[ Received by Email or Fax]]/Table1[[#This Row],[Ballots Returned]]</f>
        <v>5.4024851431658564E-4</v>
      </c>
    </row>
    <row r="1398" spans="1:30">
      <c r="A1398" s="8" t="s">
        <v>176</v>
      </c>
      <c r="B1398" s="19">
        <v>42948</v>
      </c>
      <c r="C1398" s="8" t="s">
        <v>220</v>
      </c>
      <c r="D1398" s="10">
        <v>2017</v>
      </c>
      <c r="E1398" s="8">
        <v>41339</v>
      </c>
      <c r="F1398" s="8">
        <v>2353</v>
      </c>
      <c r="G1398" s="8">
        <v>41003</v>
      </c>
      <c r="H1398" s="8">
        <v>41427</v>
      </c>
      <c r="I1398" s="8">
        <v>10242</v>
      </c>
      <c r="J1398" s="8">
        <v>10083</v>
      </c>
      <c r="K1398" s="8">
        <v>0</v>
      </c>
      <c r="L1398" s="8">
        <v>0</v>
      </c>
      <c r="M1398" s="8">
        <v>159</v>
      </c>
      <c r="N1398" s="8">
        <v>31</v>
      </c>
      <c r="O1398" s="8">
        <v>12</v>
      </c>
      <c r="P1398" s="8">
        <v>107</v>
      </c>
      <c r="Q1398" s="45">
        <f t="shared" si="47"/>
        <v>1.0447178285491115E-2</v>
      </c>
      <c r="R1398" s="45">
        <f>Table1[[#This Row],[Ballots Rejected - Late Postmark]]/Table1[[#This Row],[Ballots Rejected]]</f>
        <v>0.67295597484276726</v>
      </c>
      <c r="S1398" s="8">
        <v>1</v>
      </c>
      <c r="T1398" s="8">
        <v>8</v>
      </c>
      <c r="U1398" s="8">
        <v>10209</v>
      </c>
      <c r="V1398" s="8">
        <v>10050</v>
      </c>
      <c r="W1398" s="8">
        <v>159</v>
      </c>
      <c r="X1398" s="8">
        <v>40963</v>
      </c>
      <c r="Y1398">
        <v>1869</v>
      </c>
      <c r="Z1398">
        <v>8368</v>
      </c>
      <c r="AA1398" s="8">
        <v>5</v>
      </c>
      <c r="AB1398" s="54">
        <f>Table1[[#This Row],[ Received by dropbox]]/Table1[[#This Row],[Ballots Returned]]</f>
        <v>0.18248388986526068</v>
      </c>
      <c r="AC1398" s="54">
        <f>Table1[[#This Row],[Received by mail]]/Table1[[#This Row],[Ballots Returned]]</f>
        <v>0.81702792423354809</v>
      </c>
      <c r="AD1398" s="54">
        <f>Table1[[#This Row],[ Received by Email or Fax]]/Table1[[#This Row],[Ballots Returned]]</f>
        <v>4.8818590119117358E-4</v>
      </c>
    </row>
    <row r="1399" spans="1:30">
      <c r="A1399" s="8" t="s">
        <v>178</v>
      </c>
      <c r="B1399" s="19">
        <v>42948</v>
      </c>
      <c r="C1399" s="8" t="s">
        <v>220</v>
      </c>
      <c r="D1399" s="10">
        <v>2017</v>
      </c>
      <c r="E1399" s="8">
        <v>3825231</v>
      </c>
      <c r="F1399" s="8">
        <v>265364</v>
      </c>
      <c r="G1399" s="8">
        <v>1028032</v>
      </c>
      <c r="H1399" s="8">
        <v>3843959</v>
      </c>
      <c r="I1399" s="8">
        <v>1042335</v>
      </c>
      <c r="J1399" s="8">
        <v>1028029</v>
      </c>
      <c r="K1399" s="8">
        <v>28</v>
      </c>
      <c r="L1399" s="8">
        <v>9</v>
      </c>
      <c r="M1399" s="8">
        <v>14380</v>
      </c>
      <c r="N1399" s="8">
        <v>2175</v>
      </c>
      <c r="O1399" s="8">
        <v>3535</v>
      </c>
      <c r="P1399" s="8">
        <v>7520</v>
      </c>
      <c r="Q1399" s="45">
        <f t="shared" si="47"/>
        <v>7.2145711311622463E-3</v>
      </c>
      <c r="R1399" s="45">
        <f>Table1[[#This Row],[Ballots Rejected - Late Postmark]]/Table1[[#This Row],[Ballots Rejected]]</f>
        <v>0.52294853963838661</v>
      </c>
      <c r="S1399" s="8">
        <v>94</v>
      </c>
      <c r="T1399" s="8">
        <v>1056</v>
      </c>
      <c r="U1399" s="8">
        <v>1033730</v>
      </c>
      <c r="V1399" s="8">
        <v>1019596</v>
      </c>
      <c r="W1399" s="8">
        <v>14213</v>
      </c>
      <c r="X1399" s="8">
        <v>3763237</v>
      </c>
      <c r="Y1399">
        <v>529207</v>
      </c>
      <c r="Z1399">
        <v>511574</v>
      </c>
      <c r="AA1399" s="21">
        <v>1465</v>
      </c>
      <c r="AB1399" s="54">
        <f>Table1[[#This Row],[ Received by dropbox]]/Table1[[#This Row],[Ballots Returned]]</f>
        <v>0.50771297135757698</v>
      </c>
      <c r="AC1399" s="54">
        <f>Table1[[#This Row],[Received by mail]]/Table1[[#This Row],[Ballots Returned]]</f>
        <v>0.49079614519324399</v>
      </c>
      <c r="AD1399" s="54">
        <f>Table1[[#This Row],[ Received by Email or Fax]]/Table1[[#This Row],[Ballots Returned]]</f>
        <v>1.4054982323341344E-3</v>
      </c>
    </row>
    <row r="1400" spans="1:30">
      <c r="A1400" s="8" t="s">
        <v>98</v>
      </c>
      <c r="B1400" s="19">
        <v>42682</v>
      </c>
      <c r="C1400" s="8" t="s">
        <v>179</v>
      </c>
      <c r="D1400" s="10">
        <v>2016</v>
      </c>
      <c r="E1400" s="8">
        <v>6689</v>
      </c>
      <c r="F1400" s="8">
        <v>582</v>
      </c>
      <c r="G1400" s="8">
        <v>8123</v>
      </c>
      <c r="H1400" s="8">
        <v>6711</v>
      </c>
      <c r="I1400" s="8">
        <v>4957</v>
      </c>
      <c r="J1400" s="8">
        <v>4859</v>
      </c>
      <c r="K1400" s="8">
        <v>36</v>
      </c>
      <c r="L1400" s="8"/>
      <c r="M1400" s="8">
        <v>62</v>
      </c>
      <c r="N1400" s="8"/>
      <c r="O1400" s="8"/>
      <c r="P1400" s="8">
        <v>17</v>
      </c>
      <c r="Q1400" s="45">
        <f t="shared" si="47"/>
        <v>3.42949364535001E-3</v>
      </c>
      <c r="R1400" s="45">
        <f>Table1[[#This Row],[Ballots Rejected - Late Postmark]]/Table1[[#This Row],[Ballots Rejected]]</f>
        <v>0.27419354838709675</v>
      </c>
      <c r="S1400" s="8"/>
      <c r="T1400" s="8"/>
      <c r="U1400" s="8">
        <v>4920</v>
      </c>
      <c r="V1400" s="8">
        <v>4823</v>
      </c>
      <c r="W1400" s="8">
        <v>61</v>
      </c>
      <c r="X1400" s="8">
        <v>6658</v>
      </c>
      <c r="Y1400">
        <v>3081</v>
      </c>
      <c r="Z1400">
        <v>1869</v>
      </c>
      <c r="AA1400" s="8">
        <v>7</v>
      </c>
      <c r="AB1400" s="54">
        <f>Table1[[#This Row],[ Received by dropbox]]/Table1[[#This Row],[Ballots Returned]]</f>
        <v>0.62154528948961063</v>
      </c>
      <c r="AC1400" s="54">
        <f>Table1[[#This Row],[Received by mail]]/Table1[[#This Row],[Ballots Returned]]</f>
        <v>0.37704256606818642</v>
      </c>
      <c r="AD1400" s="54">
        <f>Table1[[#This Row],[ Received by Email or Fax]]/Table1[[#This Row],[Ballots Returned]]</f>
        <v>1.4121444422029454E-3</v>
      </c>
    </row>
    <row r="1401" spans="1:30">
      <c r="A1401" s="8" t="s">
        <v>101</v>
      </c>
      <c r="B1401" s="19">
        <v>42682</v>
      </c>
      <c r="C1401" s="8" t="s">
        <v>179</v>
      </c>
      <c r="D1401" s="10">
        <v>2016</v>
      </c>
      <c r="E1401" s="8">
        <v>14118</v>
      </c>
      <c r="F1401" s="8">
        <v>2524</v>
      </c>
      <c r="G1401" s="8">
        <v>13610</v>
      </c>
      <c r="H1401" s="8">
        <v>14118</v>
      </c>
      <c r="I1401" s="8">
        <v>10220</v>
      </c>
      <c r="J1401" s="8">
        <v>10160</v>
      </c>
      <c r="K1401" s="8">
        <v>10</v>
      </c>
      <c r="L1401" s="8"/>
      <c r="M1401" s="8">
        <v>50</v>
      </c>
      <c r="N1401" s="8"/>
      <c r="O1401" s="8"/>
      <c r="P1401" s="8">
        <v>3</v>
      </c>
      <c r="Q1401" s="45">
        <f t="shared" si="47"/>
        <v>2.9354207436399217E-4</v>
      </c>
      <c r="R1401" s="45">
        <f>Table1[[#This Row],[Ballots Rejected - Late Postmark]]/Table1[[#This Row],[Ballots Rejected]]</f>
        <v>0.06</v>
      </c>
      <c r="S1401" s="8"/>
      <c r="T1401" s="8"/>
      <c r="U1401" s="8">
        <v>10176</v>
      </c>
      <c r="V1401" s="8">
        <v>10116</v>
      </c>
      <c r="W1401" s="8">
        <v>50</v>
      </c>
      <c r="X1401" s="8">
        <v>14052</v>
      </c>
      <c r="Y1401">
        <v>5417</v>
      </c>
      <c r="Z1401">
        <v>4795</v>
      </c>
      <c r="AA1401" s="8">
        <v>8</v>
      </c>
      <c r="AB1401" s="54">
        <f>Table1[[#This Row],[ Received by dropbox]]/Table1[[#This Row],[Ballots Returned]]</f>
        <v>0.5300391389432485</v>
      </c>
      <c r="AC1401" s="54">
        <f>Table1[[#This Row],[Received by mail]]/Table1[[#This Row],[Ballots Returned]]</f>
        <v>0.46917808219178081</v>
      </c>
      <c r="AD1401" s="54">
        <f>Table1[[#This Row],[ Received by Email or Fax]]/Table1[[#This Row],[Ballots Returned]]</f>
        <v>7.8277886497064581E-4</v>
      </c>
    </row>
    <row r="1402" spans="1:30">
      <c r="A1402" s="8" t="s">
        <v>103</v>
      </c>
      <c r="B1402" s="19">
        <v>42682</v>
      </c>
      <c r="C1402" s="8" t="s">
        <v>179</v>
      </c>
      <c r="D1402" s="10">
        <v>2016</v>
      </c>
      <c r="E1402" s="8">
        <v>107775</v>
      </c>
      <c r="F1402" s="8">
        <v>5988</v>
      </c>
      <c r="G1402" s="8">
        <v>103803</v>
      </c>
      <c r="H1402" s="8">
        <v>110533</v>
      </c>
      <c r="I1402" s="8">
        <v>87081</v>
      </c>
      <c r="J1402" s="8">
        <v>84663</v>
      </c>
      <c r="K1402" s="8">
        <v>0</v>
      </c>
      <c r="L1402" s="8"/>
      <c r="M1402" s="8">
        <v>2418</v>
      </c>
      <c r="N1402" s="8"/>
      <c r="O1402" s="8"/>
      <c r="P1402" s="8">
        <v>90</v>
      </c>
      <c r="Q1402" s="45">
        <f t="shared" si="47"/>
        <v>1.0335205153822304E-3</v>
      </c>
      <c r="R1402" s="45">
        <f>Table1[[#This Row],[Ballots Rejected - Late Postmark]]/Table1[[#This Row],[Ballots Rejected]]</f>
        <v>3.7220843672456573E-2</v>
      </c>
      <c r="S1402" s="8"/>
      <c r="T1402" s="8"/>
      <c r="U1402" s="8">
        <v>86234</v>
      </c>
      <c r="V1402" s="8">
        <v>83925</v>
      </c>
      <c r="W1402" s="8">
        <v>2309</v>
      </c>
      <c r="X1402" s="8">
        <v>109611</v>
      </c>
      <c r="Y1402">
        <v>58217</v>
      </c>
      <c r="Z1402">
        <v>28690</v>
      </c>
      <c r="AA1402" s="8">
        <v>173</v>
      </c>
      <c r="AB1402" s="54">
        <f>Table1[[#This Row],[ Received by dropbox]]/Table1[[#This Row],[Ballots Returned]]</f>
        <v>0.66853848715563668</v>
      </c>
      <c r="AC1402" s="54">
        <f>Table1[[#This Row],[Received by mail]]/Table1[[#This Row],[Ballots Returned]]</f>
        <v>0.32946337318129099</v>
      </c>
      <c r="AD1402" s="54">
        <f>Table1[[#This Row],[ Received by Email or Fax]]/Table1[[#This Row],[Ballots Returned]]</f>
        <v>1.9866561017902874E-3</v>
      </c>
    </row>
    <row r="1403" spans="1:30">
      <c r="A1403" s="8" t="s">
        <v>105</v>
      </c>
      <c r="B1403" s="19">
        <v>42682</v>
      </c>
      <c r="C1403" s="8" t="s">
        <v>179</v>
      </c>
      <c r="D1403" s="10">
        <v>2016</v>
      </c>
      <c r="E1403" s="8">
        <v>43477</v>
      </c>
      <c r="F1403" s="8">
        <v>2970</v>
      </c>
      <c r="G1403" s="8">
        <v>42523</v>
      </c>
      <c r="H1403" s="8">
        <v>43667</v>
      </c>
      <c r="I1403" s="8">
        <v>35298</v>
      </c>
      <c r="J1403" s="8">
        <v>34974</v>
      </c>
      <c r="K1403" s="8">
        <v>11</v>
      </c>
      <c r="L1403" s="8"/>
      <c r="M1403" s="8">
        <v>313</v>
      </c>
      <c r="N1403" s="8"/>
      <c r="O1403" s="8"/>
      <c r="P1403" s="8">
        <v>40</v>
      </c>
      <c r="Q1403" s="45">
        <f t="shared" si="47"/>
        <v>1.1332086803784917E-3</v>
      </c>
      <c r="R1403" s="45">
        <f>Table1[[#This Row],[Ballots Rejected - Late Postmark]]/Table1[[#This Row],[Ballots Rejected]]</f>
        <v>0.12779552715654952</v>
      </c>
      <c r="S1403" s="8"/>
      <c r="T1403" s="8"/>
      <c r="U1403" s="8">
        <v>35007</v>
      </c>
      <c r="V1403" s="8">
        <v>34711</v>
      </c>
      <c r="W1403" s="8">
        <v>296</v>
      </c>
      <c r="X1403" s="8">
        <v>43270</v>
      </c>
      <c r="Y1403">
        <v>25731</v>
      </c>
      <c r="Z1403">
        <v>9449</v>
      </c>
      <c r="AA1403" s="8">
        <v>108</v>
      </c>
      <c r="AB1403" s="54">
        <f>Table1[[#This Row],[ Received by dropbox]]/Table1[[#This Row],[Ballots Returned]]</f>
        <v>0.72896481387047429</v>
      </c>
      <c r="AC1403" s="54">
        <f>Table1[[#This Row],[Received by mail]]/Table1[[#This Row],[Ballots Returned]]</f>
        <v>0.26769222052240921</v>
      </c>
      <c r="AD1403" s="54">
        <f>Table1[[#This Row],[ Received by Email or Fax]]/Table1[[#This Row],[Ballots Returned]]</f>
        <v>3.0596634370219276E-3</v>
      </c>
    </row>
    <row r="1404" spans="1:30">
      <c r="A1404" s="8" t="s">
        <v>107</v>
      </c>
      <c r="B1404" s="19">
        <v>42682</v>
      </c>
      <c r="C1404" s="8" t="s">
        <v>179</v>
      </c>
      <c r="D1404" s="10">
        <v>2016</v>
      </c>
      <c r="E1404" s="8">
        <v>50987</v>
      </c>
      <c r="F1404" s="8">
        <v>4350</v>
      </c>
      <c r="G1404" s="8">
        <v>48653</v>
      </c>
      <c r="H1404" s="8">
        <v>50990</v>
      </c>
      <c r="I1404" s="8">
        <v>41434</v>
      </c>
      <c r="J1404" s="8">
        <v>41042</v>
      </c>
      <c r="K1404" s="8">
        <v>0</v>
      </c>
      <c r="L1404" s="8"/>
      <c r="M1404" s="8">
        <v>392</v>
      </c>
      <c r="N1404" s="8"/>
      <c r="O1404" s="8"/>
      <c r="P1404" s="8">
        <v>40</v>
      </c>
      <c r="Q1404" s="45">
        <f t="shared" si="47"/>
        <v>9.6539074190278519E-4</v>
      </c>
      <c r="R1404" s="45">
        <f>Table1[[#This Row],[Ballots Rejected - Late Postmark]]/Table1[[#This Row],[Ballots Rejected]]</f>
        <v>0.10204081632653061</v>
      </c>
      <c r="S1404" s="8"/>
      <c r="T1404" s="8"/>
      <c r="U1404" s="8">
        <v>40924</v>
      </c>
      <c r="V1404" s="8">
        <v>40546</v>
      </c>
      <c r="W1404" s="8">
        <v>385</v>
      </c>
      <c r="X1404" s="8">
        <v>50175</v>
      </c>
      <c r="Y1404">
        <v>30368</v>
      </c>
      <c r="Z1404">
        <v>10918</v>
      </c>
      <c r="AA1404" s="8">
        <v>145</v>
      </c>
      <c r="AB1404" s="54">
        <f>Table1[[#This Row],[ Received by dropbox]]/Table1[[#This Row],[Ballots Returned]]</f>
        <v>0.73292465125259454</v>
      </c>
      <c r="AC1404" s="54">
        <f>Table1[[#This Row],[Received by mail]]/Table1[[#This Row],[Ballots Returned]]</f>
        <v>0.26350340300236519</v>
      </c>
      <c r="AD1404" s="54">
        <f>Table1[[#This Row],[ Received by Email or Fax]]/Table1[[#This Row],[Ballots Returned]]</f>
        <v>3.4995414393975961E-3</v>
      </c>
    </row>
    <row r="1405" spans="1:30">
      <c r="A1405" s="8" t="s">
        <v>109</v>
      </c>
      <c r="B1405" s="19">
        <v>42682</v>
      </c>
      <c r="C1405" s="8" t="s">
        <v>179</v>
      </c>
      <c r="D1405" s="10">
        <v>2016</v>
      </c>
      <c r="E1405" s="8">
        <v>273240</v>
      </c>
      <c r="F1405" s="8">
        <v>32694</v>
      </c>
      <c r="G1405" s="8">
        <v>242562</v>
      </c>
      <c r="H1405" s="8">
        <v>282123</v>
      </c>
      <c r="I1405" s="8">
        <v>213127</v>
      </c>
      <c r="J1405" s="8">
        <v>210760</v>
      </c>
      <c r="K1405" s="8">
        <v>7</v>
      </c>
      <c r="L1405" s="8"/>
      <c r="M1405" s="8">
        <v>2360</v>
      </c>
      <c r="N1405" s="8"/>
      <c r="O1405" s="8"/>
      <c r="P1405" s="8">
        <v>201</v>
      </c>
      <c r="Q1405" s="45">
        <f t="shared" si="47"/>
        <v>9.430996541967935E-4</v>
      </c>
      <c r="R1405" s="45">
        <f>Table1[[#This Row],[Ballots Rejected - Late Postmark]]/Table1[[#This Row],[Ballots Rejected]]</f>
        <v>8.5169491525423732E-2</v>
      </c>
      <c r="S1405" s="8"/>
      <c r="T1405" s="8"/>
      <c r="U1405" s="8">
        <v>211603</v>
      </c>
      <c r="V1405" s="8">
        <v>209298</v>
      </c>
      <c r="W1405" s="8">
        <v>2300</v>
      </c>
      <c r="X1405" s="8">
        <v>278943</v>
      </c>
      <c r="Y1405">
        <v>101543</v>
      </c>
      <c r="Z1405">
        <v>110823</v>
      </c>
      <c r="AA1405" s="8">
        <v>737</v>
      </c>
      <c r="AB1405" s="54">
        <f>Table1[[#This Row],[ Received by dropbox]]/Table1[[#This Row],[Ballots Returned]]</f>
        <v>0.47644362281644276</v>
      </c>
      <c r="AC1405" s="54">
        <f>Table1[[#This Row],[Received by mail]]/Table1[[#This Row],[Ballots Returned]]</f>
        <v>0.51998573620423505</v>
      </c>
      <c r="AD1405" s="54">
        <f>Table1[[#This Row],[ Received by Email or Fax]]/Table1[[#This Row],[Ballots Returned]]</f>
        <v>3.4580320653882428E-3</v>
      </c>
    </row>
    <row r="1406" spans="1:30">
      <c r="A1406" s="8" t="s">
        <v>111</v>
      </c>
      <c r="B1406" s="19">
        <v>42682</v>
      </c>
      <c r="C1406" s="8" t="s">
        <v>179</v>
      </c>
      <c r="D1406" s="10">
        <v>2016</v>
      </c>
      <c r="E1406" s="8">
        <v>2719</v>
      </c>
      <c r="F1406" s="8">
        <v>306</v>
      </c>
      <c r="G1406" s="8">
        <v>4429</v>
      </c>
      <c r="H1406" s="8">
        <v>2743</v>
      </c>
      <c r="I1406" s="8">
        <v>2282</v>
      </c>
      <c r="J1406" s="8">
        <v>2278</v>
      </c>
      <c r="K1406" s="8">
        <v>0</v>
      </c>
      <c r="L1406" s="8"/>
      <c r="M1406" s="8">
        <v>4</v>
      </c>
      <c r="N1406" s="8"/>
      <c r="O1406" s="8"/>
      <c r="P1406" s="8">
        <v>3</v>
      </c>
      <c r="Q1406" s="45">
        <f t="shared" si="47"/>
        <v>1.3146362839614374E-3</v>
      </c>
      <c r="R1406" s="45">
        <f>Table1[[#This Row],[Ballots Rejected - Late Postmark]]/Table1[[#This Row],[Ballots Rejected]]</f>
        <v>0.75</v>
      </c>
      <c r="S1406" s="8"/>
      <c r="T1406" s="8"/>
      <c r="U1406" s="8">
        <v>2269</v>
      </c>
      <c r="V1406" s="8">
        <v>2265</v>
      </c>
      <c r="W1406" s="8">
        <v>4</v>
      </c>
      <c r="X1406" s="8">
        <v>2722</v>
      </c>
      <c r="Y1406">
        <v>1584</v>
      </c>
      <c r="Z1406">
        <v>691</v>
      </c>
      <c r="AA1406" s="8">
        <v>7</v>
      </c>
      <c r="AB1406" s="54">
        <f>Table1[[#This Row],[ Received by dropbox]]/Table1[[#This Row],[Ballots Returned]]</f>
        <v>0.69412795793163895</v>
      </c>
      <c r="AC1406" s="54">
        <f>Table1[[#This Row],[Received by mail]]/Table1[[#This Row],[Ballots Returned]]</f>
        <v>0.30280455740578438</v>
      </c>
      <c r="AD1406" s="54">
        <f>Table1[[#This Row],[ Received by Email or Fax]]/Table1[[#This Row],[Ballots Returned]]</f>
        <v>3.0674846625766872E-3</v>
      </c>
    </row>
    <row r="1407" spans="1:30">
      <c r="A1407" s="8" t="s">
        <v>113</v>
      </c>
      <c r="B1407" s="19">
        <v>42682</v>
      </c>
      <c r="C1407" s="8" t="s">
        <v>179</v>
      </c>
      <c r="D1407" s="10">
        <v>2016</v>
      </c>
      <c r="E1407" s="8">
        <v>63473</v>
      </c>
      <c r="F1407" s="8">
        <v>7359</v>
      </c>
      <c r="G1407" s="8">
        <v>58130</v>
      </c>
      <c r="H1407" s="8">
        <v>63507</v>
      </c>
      <c r="I1407" s="8">
        <v>48073</v>
      </c>
      <c r="J1407" s="8">
        <v>47869</v>
      </c>
      <c r="K1407" s="8">
        <v>0</v>
      </c>
      <c r="L1407" s="8"/>
      <c r="M1407" s="8">
        <v>204</v>
      </c>
      <c r="N1407" s="8"/>
      <c r="O1407" s="8"/>
      <c r="P1407" s="8">
        <v>26</v>
      </c>
      <c r="Q1407" s="45">
        <f t="shared" si="47"/>
        <v>5.4084413288124308E-4</v>
      </c>
      <c r="R1407" s="45">
        <f>Table1[[#This Row],[Ballots Rejected - Late Postmark]]/Table1[[#This Row],[Ballots Rejected]]</f>
        <v>0.12745098039215685</v>
      </c>
      <c r="S1407" s="8"/>
      <c r="T1407" s="8"/>
      <c r="U1407" s="8">
        <v>47700</v>
      </c>
      <c r="V1407" s="8">
        <v>47502</v>
      </c>
      <c r="W1407" s="8">
        <v>200</v>
      </c>
      <c r="X1407" s="8">
        <v>62882</v>
      </c>
      <c r="Y1407">
        <v>36759</v>
      </c>
      <c r="Z1407">
        <v>11189</v>
      </c>
      <c r="AA1407" s="8">
        <v>125</v>
      </c>
      <c r="AB1407" s="54">
        <f>Table1[[#This Row],[ Received by dropbox]]/Table1[[#This Row],[Ballots Returned]]</f>
        <v>0.76464959540698518</v>
      </c>
      <c r="AC1407" s="54">
        <f>Table1[[#This Row],[Received by mail]]/Table1[[#This Row],[Ballots Returned]]</f>
        <v>0.23275019241570113</v>
      </c>
      <c r="AD1407" s="54">
        <f>Table1[[#This Row],[ Received by Email or Fax]]/Table1[[#This Row],[Ballots Returned]]</f>
        <v>2.6002121773136687E-3</v>
      </c>
    </row>
    <row r="1408" spans="1:30">
      <c r="A1408" s="8" t="s">
        <v>115</v>
      </c>
      <c r="B1408" s="19">
        <v>42682</v>
      </c>
      <c r="C1408" s="8" t="s">
        <v>179</v>
      </c>
      <c r="D1408" s="10">
        <v>2016</v>
      </c>
      <c r="E1408" s="8">
        <v>21070</v>
      </c>
      <c r="F1408" s="8">
        <v>1013</v>
      </c>
      <c r="G1408" s="8">
        <v>22073</v>
      </c>
      <c r="H1408" s="8">
        <v>21071</v>
      </c>
      <c r="I1408" s="8">
        <v>16308</v>
      </c>
      <c r="J1408" s="8">
        <v>16201</v>
      </c>
      <c r="K1408" s="8">
        <v>0</v>
      </c>
      <c r="L1408" s="8"/>
      <c r="M1408" s="8">
        <v>109</v>
      </c>
      <c r="N1408" s="8"/>
      <c r="O1408" s="8"/>
      <c r="P1408" s="8">
        <v>6</v>
      </c>
      <c r="Q1408" s="45">
        <f t="shared" si="47"/>
        <v>3.6791758646063282E-4</v>
      </c>
      <c r="R1408" s="45">
        <f>Table1[[#This Row],[Ballots Rejected - Late Postmark]]/Table1[[#This Row],[Ballots Rejected]]</f>
        <v>5.5045871559633031E-2</v>
      </c>
      <c r="S1408" s="8"/>
      <c r="T1408" s="8"/>
      <c r="U1408" s="8">
        <v>16180</v>
      </c>
      <c r="V1408" s="8">
        <v>16087</v>
      </c>
      <c r="W1408" s="8">
        <v>95</v>
      </c>
      <c r="X1408" s="8">
        <v>20889</v>
      </c>
      <c r="Y1408">
        <v>10532</v>
      </c>
      <c r="Z1408">
        <v>5748</v>
      </c>
      <c r="AA1408" s="8">
        <v>28</v>
      </c>
      <c r="AB1408" s="54">
        <f>Table1[[#This Row],[ Received by dropbox]]/Table1[[#This Row],[Ballots Returned]]</f>
        <v>0.6458180034338975</v>
      </c>
      <c r="AC1408" s="54">
        <f>Table1[[#This Row],[Received by mail]]/Table1[[#This Row],[Ballots Returned]]</f>
        <v>0.35246504782928623</v>
      </c>
      <c r="AD1408" s="54">
        <f>Table1[[#This Row],[ Received by Email or Fax]]/Table1[[#This Row],[Ballots Returned]]</f>
        <v>1.7169487368162864E-3</v>
      </c>
    </row>
    <row r="1409" spans="1:30">
      <c r="A1409" s="8" t="s">
        <v>117</v>
      </c>
      <c r="B1409" s="19">
        <v>42682</v>
      </c>
      <c r="C1409" s="8" t="s">
        <v>179</v>
      </c>
      <c r="D1409" s="10">
        <v>2016</v>
      </c>
      <c r="E1409" s="8">
        <v>4675</v>
      </c>
      <c r="F1409" s="8">
        <v>531</v>
      </c>
      <c r="G1409" s="8">
        <v>6160</v>
      </c>
      <c r="H1409" s="8">
        <v>4675</v>
      </c>
      <c r="I1409" s="8">
        <v>3767</v>
      </c>
      <c r="J1409" s="8">
        <v>3758</v>
      </c>
      <c r="K1409" s="8">
        <v>0</v>
      </c>
      <c r="L1409" s="8"/>
      <c r="M1409" s="8">
        <v>9</v>
      </c>
      <c r="N1409" s="8"/>
      <c r="O1409" s="8"/>
      <c r="P1409" s="8">
        <v>3</v>
      </c>
      <c r="Q1409" s="45">
        <f t="shared" si="47"/>
        <v>7.9638970002654627E-4</v>
      </c>
      <c r="R1409" s="45">
        <f>Table1[[#This Row],[Ballots Rejected - Late Postmark]]/Table1[[#This Row],[Ballots Rejected]]</f>
        <v>0.33333333333333331</v>
      </c>
      <c r="S1409" s="8"/>
      <c r="T1409" s="8"/>
      <c r="U1409" s="8">
        <v>3745</v>
      </c>
      <c r="V1409" s="8">
        <v>3736</v>
      </c>
      <c r="W1409" s="8">
        <v>9</v>
      </c>
      <c r="X1409" s="8">
        <v>4632</v>
      </c>
      <c r="Y1409">
        <v>1113</v>
      </c>
      <c r="Z1409">
        <v>2652</v>
      </c>
      <c r="AA1409" s="8">
        <v>2</v>
      </c>
      <c r="AB1409" s="54">
        <f>Table1[[#This Row],[ Received by dropbox]]/Table1[[#This Row],[Ballots Returned]]</f>
        <v>0.29546057870984871</v>
      </c>
      <c r="AC1409" s="54">
        <f>Table1[[#This Row],[Received by mail]]/Table1[[#This Row],[Ballots Returned]]</f>
        <v>0.70400849482346695</v>
      </c>
      <c r="AD1409" s="54">
        <f>Table1[[#This Row],[ Received by Email or Fax]]/Table1[[#This Row],[Ballots Returned]]</f>
        <v>5.3092646668436425E-4</v>
      </c>
    </row>
    <row r="1410" spans="1:30">
      <c r="A1410" s="8" t="s">
        <v>119</v>
      </c>
      <c r="B1410" s="19">
        <v>42682</v>
      </c>
      <c r="C1410" s="8" t="s">
        <v>179</v>
      </c>
      <c r="D1410" s="10">
        <v>2016</v>
      </c>
      <c r="E1410" s="8">
        <v>34100</v>
      </c>
      <c r="F1410" s="8">
        <v>4949</v>
      </c>
      <c r="G1410" s="8">
        <v>31167</v>
      </c>
      <c r="H1410" s="8">
        <v>34233</v>
      </c>
      <c r="I1410" s="8">
        <v>25376</v>
      </c>
      <c r="J1410" s="8">
        <v>25078</v>
      </c>
      <c r="K1410" s="8">
        <v>25</v>
      </c>
      <c r="L1410" s="8"/>
      <c r="M1410" s="8">
        <v>273</v>
      </c>
      <c r="N1410" s="8"/>
      <c r="O1410" s="8"/>
      <c r="P1410" s="8">
        <v>51</v>
      </c>
      <c r="Q1410" s="45">
        <f t="shared" si="47"/>
        <v>2.0097730138713744E-3</v>
      </c>
      <c r="R1410" s="45">
        <f>Table1[[#This Row],[Ballots Rejected - Late Postmark]]/Table1[[#This Row],[Ballots Rejected]]</f>
        <v>0.18681318681318682</v>
      </c>
      <c r="S1410" s="8"/>
      <c r="T1410" s="8"/>
      <c r="U1410" s="8">
        <v>25178</v>
      </c>
      <c r="V1410" s="8">
        <v>24902</v>
      </c>
      <c r="W1410" s="8">
        <v>257</v>
      </c>
      <c r="X1410" s="8">
        <v>33927</v>
      </c>
      <c r="Y1410">
        <v>17303</v>
      </c>
      <c r="Z1410">
        <v>8025</v>
      </c>
      <c r="AA1410" s="8">
        <v>48</v>
      </c>
      <c r="AB1410" s="54">
        <f>Table1[[#This Row],[ Received by dropbox]]/Table1[[#This Row],[Ballots Returned]]</f>
        <v>0.68186475409836067</v>
      </c>
      <c r="AC1410" s="54">
        <f>Table1[[#This Row],[Received by mail]]/Table1[[#This Row],[Ballots Returned]]</f>
        <v>0.31624369482976039</v>
      </c>
      <c r="AD1410" s="54">
        <f>Table1[[#This Row],[ Received by Email or Fax]]/Table1[[#This Row],[Ballots Returned]]</f>
        <v>1.8915510718789407E-3</v>
      </c>
    </row>
    <row r="1411" spans="1:30">
      <c r="A1411" s="8" t="s">
        <v>121</v>
      </c>
      <c r="B1411" s="19">
        <v>42682</v>
      </c>
      <c r="C1411" s="8" t="s">
        <v>179</v>
      </c>
      <c r="D1411" s="10">
        <v>2016</v>
      </c>
      <c r="E1411" s="8">
        <v>1553</v>
      </c>
      <c r="F1411" s="8">
        <v>233</v>
      </c>
      <c r="G1411" s="8">
        <v>3336</v>
      </c>
      <c r="H1411" s="8">
        <v>1553</v>
      </c>
      <c r="I1411" s="8">
        <v>1315</v>
      </c>
      <c r="J1411" s="8">
        <v>1299</v>
      </c>
      <c r="K1411" s="8">
        <v>7</v>
      </c>
      <c r="L1411" s="8"/>
      <c r="M1411" s="8">
        <v>9</v>
      </c>
      <c r="N1411" s="8"/>
      <c r="O1411" s="8"/>
      <c r="P1411" s="8">
        <v>0</v>
      </c>
      <c r="Q1411" s="45">
        <f t="shared" si="47"/>
        <v>0</v>
      </c>
      <c r="R1411" s="45">
        <f>Table1[[#This Row],[Ballots Rejected - Late Postmark]]/Table1[[#This Row],[Ballots Rejected]]</f>
        <v>0</v>
      </c>
      <c r="S1411" s="8"/>
      <c r="T1411" s="8"/>
      <c r="U1411" s="8">
        <v>1297</v>
      </c>
      <c r="V1411" s="8">
        <v>1288</v>
      </c>
      <c r="W1411" s="8">
        <v>9</v>
      </c>
      <c r="X1411" s="8">
        <v>1538</v>
      </c>
      <c r="Y1411">
        <v>922</v>
      </c>
      <c r="Z1411">
        <v>392</v>
      </c>
      <c r="AA1411" s="8">
        <v>1</v>
      </c>
      <c r="AB1411" s="54">
        <f>Table1[[#This Row],[ Received by dropbox]]/Table1[[#This Row],[Ballots Returned]]</f>
        <v>0.70114068441064636</v>
      </c>
      <c r="AC1411" s="54">
        <f>Table1[[#This Row],[Received by mail]]/Table1[[#This Row],[Ballots Returned]]</f>
        <v>0.29809885931558933</v>
      </c>
      <c r="AD1411" s="54">
        <f>Table1[[#This Row],[ Received by Email or Fax]]/Table1[[#This Row],[Ballots Returned]]</f>
        <v>7.6045627376425851E-4</v>
      </c>
    </row>
    <row r="1412" spans="1:30">
      <c r="A1412" s="8" t="s">
        <v>123</v>
      </c>
      <c r="B1412" s="19">
        <v>42682</v>
      </c>
      <c r="C1412" s="8" t="s">
        <v>179</v>
      </c>
      <c r="D1412" s="10">
        <v>2016</v>
      </c>
      <c r="E1412" s="8">
        <v>39319</v>
      </c>
      <c r="F1412" s="8">
        <v>6601</v>
      </c>
      <c r="G1412" s="8">
        <v>34734</v>
      </c>
      <c r="H1412" s="8">
        <v>39772</v>
      </c>
      <c r="I1412" s="8">
        <v>30027</v>
      </c>
      <c r="J1412" s="8">
        <v>29783</v>
      </c>
      <c r="K1412" s="8">
        <v>0</v>
      </c>
      <c r="L1412" s="8"/>
      <c r="M1412" s="8">
        <v>244</v>
      </c>
      <c r="N1412" s="8"/>
      <c r="O1412" s="8"/>
      <c r="P1412" s="8">
        <v>50</v>
      </c>
      <c r="Q1412" s="45">
        <f t="shared" si="47"/>
        <v>1.6651680154527592E-3</v>
      </c>
      <c r="R1412" s="45">
        <f>Table1[[#This Row],[Ballots Rejected - Late Postmark]]/Table1[[#This Row],[Ballots Rejected]]</f>
        <v>0.20491803278688525</v>
      </c>
      <c r="S1412" s="8"/>
      <c r="T1412" s="8"/>
      <c r="U1412" s="8">
        <v>29818</v>
      </c>
      <c r="V1412" s="8">
        <v>29580</v>
      </c>
      <c r="W1412" s="8">
        <v>238</v>
      </c>
      <c r="X1412" s="8">
        <v>39460</v>
      </c>
      <c r="Y1412">
        <v>9101</v>
      </c>
      <c r="Z1412">
        <v>20917</v>
      </c>
      <c r="AA1412" s="8">
        <v>9</v>
      </c>
      <c r="AB1412" s="54">
        <f>Table1[[#This Row],[ Received by dropbox]]/Table1[[#This Row],[Ballots Returned]]</f>
        <v>0.30309388217271122</v>
      </c>
      <c r="AC1412" s="54">
        <f>Table1[[#This Row],[Received by mail]]/Table1[[#This Row],[Ballots Returned]]</f>
        <v>0.69660638758450732</v>
      </c>
      <c r="AD1412" s="54">
        <f>Table1[[#This Row],[ Received by Email or Fax]]/Table1[[#This Row],[Ballots Returned]]</f>
        <v>2.9973024278149663E-4</v>
      </c>
    </row>
    <row r="1413" spans="1:30">
      <c r="A1413" s="8" t="s">
        <v>125</v>
      </c>
      <c r="B1413" s="19">
        <v>42682</v>
      </c>
      <c r="C1413" s="8" t="s">
        <v>179</v>
      </c>
      <c r="D1413" s="10">
        <v>2016</v>
      </c>
      <c r="E1413" s="8">
        <v>40531</v>
      </c>
      <c r="F1413" s="8">
        <v>6896</v>
      </c>
      <c r="G1413" s="8">
        <v>35651</v>
      </c>
      <c r="H1413" s="8">
        <v>41214</v>
      </c>
      <c r="I1413" s="8">
        <v>30106</v>
      </c>
      <c r="J1413" s="8">
        <v>29812</v>
      </c>
      <c r="K1413" s="8">
        <v>0</v>
      </c>
      <c r="L1413" s="8"/>
      <c r="M1413" s="8">
        <v>294</v>
      </c>
      <c r="N1413" s="8"/>
      <c r="O1413" s="8"/>
      <c r="P1413" s="8">
        <v>28</v>
      </c>
      <c r="Q1413" s="45">
        <f t="shared" si="47"/>
        <v>9.300471666777387E-4</v>
      </c>
      <c r="R1413" s="45">
        <f>Table1[[#This Row],[Ballots Rejected - Late Postmark]]/Table1[[#This Row],[Ballots Rejected]]</f>
        <v>9.5238095238095233E-2</v>
      </c>
      <c r="S1413" s="8"/>
      <c r="T1413" s="8"/>
      <c r="U1413" s="8">
        <v>29859</v>
      </c>
      <c r="V1413" s="8">
        <v>29608</v>
      </c>
      <c r="W1413" s="8">
        <v>251</v>
      </c>
      <c r="X1413" s="8">
        <v>40834</v>
      </c>
      <c r="Y1413">
        <v>16194</v>
      </c>
      <c r="Z1413">
        <v>13869</v>
      </c>
      <c r="AA1413" s="8">
        <v>43</v>
      </c>
      <c r="AB1413" s="54">
        <f>Table1[[#This Row],[ Received by dropbox]]/Table1[[#This Row],[Ballots Returned]]</f>
        <v>0.53789942204211783</v>
      </c>
      <c r="AC1413" s="54">
        <f>Table1[[#This Row],[Received by mail]]/Table1[[#This Row],[Ballots Returned]]</f>
        <v>0.46067229123762704</v>
      </c>
      <c r="AD1413" s="54">
        <f>Table1[[#This Row],[ Received by Email or Fax]]/Table1[[#This Row],[Ballots Returned]]</f>
        <v>1.4282867202550986E-3</v>
      </c>
    </row>
    <row r="1414" spans="1:30">
      <c r="A1414" s="8" t="s">
        <v>127</v>
      </c>
      <c r="B1414" s="19">
        <v>42682</v>
      </c>
      <c r="C1414" s="8" t="s">
        <v>179</v>
      </c>
      <c r="D1414" s="10">
        <v>2016</v>
      </c>
      <c r="E1414" s="8">
        <v>55089</v>
      </c>
      <c r="F1414" s="8">
        <v>5831</v>
      </c>
      <c r="G1414" s="8">
        <v>51274</v>
      </c>
      <c r="H1414" s="8">
        <v>55994</v>
      </c>
      <c r="I1414" s="8">
        <v>45307</v>
      </c>
      <c r="J1414" s="8">
        <v>44895</v>
      </c>
      <c r="K1414" s="8">
        <v>167</v>
      </c>
      <c r="L1414" s="8"/>
      <c r="M1414" s="8">
        <v>245</v>
      </c>
      <c r="N1414" s="8"/>
      <c r="O1414" s="8"/>
      <c r="P1414" s="8">
        <v>58</v>
      </c>
      <c r="Q1414" s="45">
        <f t="shared" si="47"/>
        <v>1.2801553843776899E-3</v>
      </c>
      <c r="R1414" s="45">
        <f>Table1[[#This Row],[Ballots Rejected - Late Postmark]]/Table1[[#This Row],[Ballots Rejected]]</f>
        <v>0.23673469387755103</v>
      </c>
      <c r="S1414" s="8"/>
      <c r="T1414" s="8"/>
      <c r="U1414" s="8">
        <v>43116</v>
      </c>
      <c r="V1414" s="8">
        <v>42717</v>
      </c>
      <c r="W1414" s="8">
        <v>232</v>
      </c>
      <c r="X1414" s="8">
        <v>52230</v>
      </c>
      <c r="Y1414">
        <v>22947</v>
      </c>
      <c r="Z1414">
        <v>21816</v>
      </c>
      <c r="AA1414" s="8">
        <v>544</v>
      </c>
      <c r="AB1414" s="54">
        <f>Table1[[#This Row],[ Received by dropbox]]/Table1[[#This Row],[Ballots Returned]]</f>
        <v>0.50647802767784222</v>
      </c>
      <c r="AC1414" s="54">
        <f>Table1[[#This Row],[Received by mail]]/Table1[[#This Row],[Ballots Returned]]</f>
        <v>0.4815149976824773</v>
      </c>
      <c r="AD1414" s="54">
        <f>Table1[[#This Row],[ Received by Email or Fax]]/Table1[[#This Row],[Ballots Returned]]</f>
        <v>1.2006974639680403E-2</v>
      </c>
    </row>
    <row r="1415" spans="1:30">
      <c r="A1415" s="8" t="s">
        <v>129</v>
      </c>
      <c r="B1415" s="19">
        <v>42682</v>
      </c>
      <c r="C1415" s="8" t="s">
        <v>179</v>
      </c>
      <c r="D1415" s="10">
        <v>2016</v>
      </c>
      <c r="E1415" s="8">
        <v>24557</v>
      </c>
      <c r="F1415" s="8">
        <v>2345</v>
      </c>
      <c r="G1415" s="8">
        <v>24228</v>
      </c>
      <c r="H1415" s="8">
        <v>24545</v>
      </c>
      <c r="I1415" s="8">
        <v>21276</v>
      </c>
      <c r="J1415" s="8">
        <v>21171</v>
      </c>
      <c r="K1415" s="8">
        <v>0</v>
      </c>
      <c r="L1415" s="8"/>
      <c r="M1415" s="8">
        <v>106</v>
      </c>
      <c r="N1415" s="8"/>
      <c r="O1415" s="8"/>
      <c r="P1415" s="8">
        <v>14</v>
      </c>
      <c r="Q1415" s="45">
        <f t="shared" si="47"/>
        <v>6.5801842451588643E-4</v>
      </c>
      <c r="R1415" s="45">
        <f>Table1[[#This Row],[Ballots Rejected - Late Postmark]]/Table1[[#This Row],[Ballots Rejected]]</f>
        <v>0.13207547169811321</v>
      </c>
      <c r="S1415" s="8"/>
      <c r="T1415" s="8"/>
      <c r="U1415" s="8">
        <v>20994</v>
      </c>
      <c r="V1415" s="8">
        <v>20891</v>
      </c>
      <c r="W1415" s="8">
        <v>104</v>
      </c>
      <c r="X1415" s="8">
        <v>24148</v>
      </c>
      <c r="Y1415">
        <v>10047</v>
      </c>
      <c r="Z1415">
        <v>11119</v>
      </c>
      <c r="AA1415" s="8">
        <v>110</v>
      </c>
      <c r="AB1415" s="54">
        <f>Table1[[#This Row],[ Received by dropbox]]/Table1[[#This Row],[Ballots Returned]]</f>
        <v>0.47222222222222221</v>
      </c>
      <c r="AC1415" s="54">
        <f>Table1[[#This Row],[Received by mail]]/Table1[[#This Row],[Ballots Returned]]</f>
        <v>0.52260763301372437</v>
      </c>
      <c r="AD1415" s="54">
        <f>Table1[[#This Row],[ Received by Email or Fax]]/Table1[[#This Row],[Ballots Returned]]</f>
        <v>5.1701447640533933E-3</v>
      </c>
    </row>
    <row r="1416" spans="1:30">
      <c r="A1416" s="8" t="s">
        <v>131</v>
      </c>
      <c r="B1416" s="19">
        <v>42682</v>
      </c>
      <c r="C1416" s="8" t="s">
        <v>179</v>
      </c>
      <c r="D1416" s="10">
        <v>2016</v>
      </c>
      <c r="E1416" s="8">
        <v>1288327</v>
      </c>
      <c r="F1416" s="8">
        <v>117631</v>
      </c>
      <c r="G1416" s="8">
        <v>1172712</v>
      </c>
      <c r="H1416" s="8">
        <v>1296786</v>
      </c>
      <c r="I1416" s="8">
        <v>1054564</v>
      </c>
      <c r="J1416" s="8">
        <v>1041613</v>
      </c>
      <c r="K1416" s="8">
        <v>110</v>
      </c>
      <c r="L1416" s="8"/>
      <c r="M1416" s="8">
        <v>12840</v>
      </c>
      <c r="N1416" s="8"/>
      <c r="O1416" s="8"/>
      <c r="P1416" s="8">
        <v>1877</v>
      </c>
      <c r="Q1416" s="45">
        <f t="shared" si="47"/>
        <v>1.7798824917216972E-3</v>
      </c>
      <c r="R1416" s="45">
        <f>Table1[[#This Row],[Ballots Rejected - Late Postmark]]/Table1[[#This Row],[Ballots Rejected]]</f>
        <v>0.14618380062305297</v>
      </c>
      <c r="S1416" s="8"/>
      <c r="T1416" s="8"/>
      <c r="U1416" s="8">
        <v>1028789</v>
      </c>
      <c r="V1416" s="8">
        <v>1016878</v>
      </c>
      <c r="W1416" s="8">
        <v>11980</v>
      </c>
      <c r="X1416" s="8">
        <v>1270242</v>
      </c>
      <c r="Y1416">
        <v>519400</v>
      </c>
      <c r="Z1416">
        <v>521274</v>
      </c>
      <c r="AA1416" s="8">
        <v>8863</v>
      </c>
      <c r="AB1416" s="54">
        <f>Table1[[#This Row],[ Received by dropbox]]/Table1[[#This Row],[Ballots Returned]]</f>
        <v>0.49252582109762899</v>
      </c>
      <c r="AC1416" s="54">
        <f>Table1[[#This Row],[Received by mail]]/Table1[[#This Row],[Ballots Returned]]</f>
        <v>0.49430285881179331</v>
      </c>
      <c r="AD1416" s="54">
        <f>Table1[[#This Row],[ Received by Email or Fax]]/Table1[[#This Row],[Ballots Returned]]</f>
        <v>8.4044211636278114E-3</v>
      </c>
    </row>
    <row r="1417" spans="1:30">
      <c r="A1417" s="8" t="s">
        <v>133</v>
      </c>
      <c r="B1417" s="19">
        <v>42682</v>
      </c>
      <c r="C1417" s="8" t="s">
        <v>179</v>
      </c>
      <c r="D1417" s="10">
        <v>2016</v>
      </c>
      <c r="E1417" s="8">
        <v>166501</v>
      </c>
      <c r="F1417" s="8">
        <v>16219</v>
      </c>
      <c r="G1417" s="8">
        <v>152298</v>
      </c>
      <c r="H1417" s="8">
        <v>170965</v>
      </c>
      <c r="I1417" s="8">
        <v>131980</v>
      </c>
      <c r="J1417" s="8">
        <v>130503</v>
      </c>
      <c r="K1417" s="8">
        <v>23</v>
      </c>
      <c r="L1417" s="8"/>
      <c r="M1417" s="8">
        <v>1470</v>
      </c>
      <c r="N1417" s="8"/>
      <c r="O1417" s="8"/>
      <c r="P1417" s="8">
        <v>110</v>
      </c>
      <c r="Q1417" s="45">
        <f t="shared" si="47"/>
        <v>8.3345961509319593E-4</v>
      </c>
      <c r="R1417" s="45">
        <f>Table1[[#This Row],[Ballots Rejected - Late Postmark]]/Table1[[#This Row],[Ballots Rejected]]</f>
        <v>7.4829931972789115E-2</v>
      </c>
      <c r="S1417" s="8"/>
      <c r="T1417" s="8"/>
      <c r="U1417" s="8">
        <v>125857</v>
      </c>
      <c r="V1417" s="8">
        <v>124571</v>
      </c>
      <c r="W1417" s="8">
        <v>1302</v>
      </c>
      <c r="X1417" s="8">
        <v>161370</v>
      </c>
      <c r="Y1417">
        <v>72500</v>
      </c>
      <c r="Z1417">
        <v>58395</v>
      </c>
      <c r="AA1417" s="8">
        <v>1085</v>
      </c>
      <c r="AB1417" s="54">
        <f>Table1[[#This Row],[ Received by dropbox]]/Table1[[#This Row],[Ballots Returned]]</f>
        <v>0.54932565540233369</v>
      </c>
      <c r="AC1417" s="54">
        <f>Table1[[#This Row],[Received by mail]]/Table1[[#This Row],[Ballots Returned]]</f>
        <v>0.44245340203061068</v>
      </c>
      <c r="AD1417" s="54">
        <f>Table1[[#This Row],[ Received by Email or Fax]]/Table1[[#This Row],[Ballots Returned]]</f>
        <v>8.2209425670556144E-3</v>
      </c>
    </row>
    <row r="1418" spans="1:30">
      <c r="A1418" s="8" t="s">
        <v>135</v>
      </c>
      <c r="B1418" s="19">
        <v>42682</v>
      </c>
      <c r="C1418" s="8" t="s">
        <v>179</v>
      </c>
      <c r="D1418" s="10">
        <v>2016</v>
      </c>
      <c r="E1418" s="8">
        <v>24521</v>
      </c>
      <c r="F1418" s="8">
        <v>2759</v>
      </c>
      <c r="G1418" s="8">
        <v>23778</v>
      </c>
      <c r="H1418" s="8">
        <v>25235</v>
      </c>
      <c r="I1418" s="8">
        <v>20271</v>
      </c>
      <c r="J1418" s="8">
        <v>19934</v>
      </c>
      <c r="K1418" s="8">
        <v>4</v>
      </c>
      <c r="L1418" s="8"/>
      <c r="M1418" s="8">
        <v>333</v>
      </c>
      <c r="N1418" s="8"/>
      <c r="O1418" s="8"/>
      <c r="P1418" s="8">
        <v>23</v>
      </c>
      <c r="Q1418" s="45">
        <f t="shared" si="47"/>
        <v>1.1346258201371418E-3</v>
      </c>
      <c r="R1418" s="45">
        <f>Table1[[#This Row],[Ballots Rejected - Late Postmark]]/Table1[[#This Row],[Ballots Rejected]]</f>
        <v>6.9069069069069067E-2</v>
      </c>
      <c r="S1418" s="8"/>
      <c r="T1418" s="8"/>
      <c r="U1418" s="8">
        <v>20060</v>
      </c>
      <c r="V1418" s="8">
        <v>19733</v>
      </c>
      <c r="W1418" s="8">
        <v>327</v>
      </c>
      <c r="X1418" s="8">
        <v>24966</v>
      </c>
      <c r="Y1418">
        <v>14427</v>
      </c>
      <c r="Z1418">
        <v>5750</v>
      </c>
      <c r="AA1418" s="8">
        <v>89</v>
      </c>
      <c r="AB1418" s="54">
        <f>Table1[[#This Row],[ Received by dropbox]]/Table1[[#This Row],[Ballots Returned]]</f>
        <v>0.71170637857037145</v>
      </c>
      <c r="AC1418" s="54">
        <f>Table1[[#This Row],[Received by mail]]/Table1[[#This Row],[Ballots Returned]]</f>
        <v>0.28365645503428544</v>
      </c>
      <c r="AD1418" s="54">
        <f>Table1[[#This Row],[ Received by Email or Fax]]/Table1[[#This Row],[Ballots Returned]]</f>
        <v>4.3905086083567656E-3</v>
      </c>
    </row>
    <row r="1419" spans="1:30">
      <c r="A1419" s="8" t="s">
        <v>137</v>
      </c>
      <c r="B1419" s="19">
        <v>42682</v>
      </c>
      <c r="C1419" s="8" t="s">
        <v>179</v>
      </c>
      <c r="D1419" s="10">
        <v>2016</v>
      </c>
      <c r="E1419" s="8">
        <v>13974</v>
      </c>
      <c r="F1419" s="8">
        <v>1967</v>
      </c>
      <c r="G1419" s="8">
        <v>14023</v>
      </c>
      <c r="H1419" s="8">
        <v>14256</v>
      </c>
      <c r="I1419" s="8">
        <v>11321</v>
      </c>
      <c r="J1419" s="8">
        <v>11263</v>
      </c>
      <c r="K1419" s="8">
        <v>3</v>
      </c>
      <c r="L1419" s="8"/>
      <c r="M1419" s="8">
        <v>55</v>
      </c>
      <c r="N1419" s="8"/>
      <c r="O1419" s="8"/>
      <c r="P1419" s="8">
        <v>8</v>
      </c>
      <c r="Q1419" s="45">
        <f t="shared" si="47"/>
        <v>7.0665135588728913E-4</v>
      </c>
      <c r="R1419" s="45">
        <f>Table1[[#This Row],[Ballots Rejected - Late Postmark]]/Table1[[#This Row],[Ballots Rejected]]</f>
        <v>0.14545454545454545</v>
      </c>
      <c r="S1419" s="8"/>
      <c r="T1419" s="8"/>
      <c r="U1419" s="8">
        <v>11226</v>
      </c>
      <c r="V1419" s="8">
        <v>11172</v>
      </c>
      <c r="W1419" s="8">
        <v>55</v>
      </c>
      <c r="X1419" s="8">
        <v>14080</v>
      </c>
      <c r="Y1419">
        <v>8395</v>
      </c>
      <c r="Z1419">
        <v>2890</v>
      </c>
      <c r="AA1419" s="8">
        <v>36</v>
      </c>
      <c r="AB1419" s="54">
        <f>Table1[[#This Row],[ Received by dropbox]]/Table1[[#This Row],[Ballots Returned]]</f>
        <v>0.74154226658422406</v>
      </c>
      <c r="AC1419" s="54">
        <f>Table1[[#This Row],[Received by mail]]/Table1[[#This Row],[Ballots Returned]]</f>
        <v>0.25527780231428321</v>
      </c>
      <c r="AD1419" s="54">
        <f>Table1[[#This Row],[ Received by Email or Fax]]/Table1[[#This Row],[Ballots Returned]]</f>
        <v>3.1799311014928011E-3</v>
      </c>
    </row>
    <row r="1420" spans="1:30">
      <c r="A1420" s="8" t="s">
        <v>139</v>
      </c>
      <c r="B1420" s="19">
        <v>42682</v>
      </c>
      <c r="C1420" s="8" t="s">
        <v>179</v>
      </c>
      <c r="D1420" s="10">
        <v>2016</v>
      </c>
      <c r="E1420" s="8">
        <v>46094</v>
      </c>
      <c r="F1420" s="8">
        <v>3929</v>
      </c>
      <c r="G1420" s="8">
        <v>44181</v>
      </c>
      <c r="H1420" s="8">
        <v>46094</v>
      </c>
      <c r="I1420" s="8">
        <v>35991</v>
      </c>
      <c r="J1420" s="8">
        <v>35786</v>
      </c>
      <c r="K1420" s="8">
        <v>0</v>
      </c>
      <c r="L1420" s="8"/>
      <c r="M1420" s="8">
        <v>206</v>
      </c>
      <c r="N1420" s="8"/>
      <c r="O1420" s="8"/>
      <c r="P1420" s="8">
        <v>27</v>
      </c>
      <c r="Q1420" s="45">
        <f t="shared" si="47"/>
        <v>7.501875468867217E-4</v>
      </c>
      <c r="R1420" s="45">
        <f>Table1[[#This Row],[Ballots Rejected - Late Postmark]]/Table1[[#This Row],[Ballots Rejected]]</f>
        <v>0.13106796116504854</v>
      </c>
      <c r="S1420" s="8"/>
      <c r="T1420" s="8"/>
      <c r="U1420" s="8">
        <v>35733</v>
      </c>
      <c r="V1420" s="8">
        <v>35536</v>
      </c>
      <c r="W1420" s="8">
        <v>204</v>
      </c>
      <c r="X1420" s="8">
        <v>45698</v>
      </c>
      <c r="Y1420">
        <v>20788</v>
      </c>
      <c r="Z1420">
        <v>15189</v>
      </c>
      <c r="AA1420" s="8">
        <v>14</v>
      </c>
      <c r="AB1420" s="54">
        <f>Table1[[#This Row],[ Received by dropbox]]/Table1[[#This Row],[Ballots Returned]]</f>
        <v>0.57758884165485813</v>
      </c>
      <c r="AC1420" s="54">
        <f>Table1[[#This Row],[Received by mail]]/Table1[[#This Row],[Ballots Returned]]</f>
        <v>0.4220221722097191</v>
      </c>
      <c r="AD1420" s="54">
        <f>Table1[[#This Row],[ Received by Email or Fax]]/Table1[[#This Row],[Ballots Returned]]</f>
        <v>3.889861354227446E-4</v>
      </c>
    </row>
    <row r="1421" spans="1:30">
      <c r="A1421" s="8" t="s">
        <v>141</v>
      </c>
      <c r="B1421" s="19">
        <v>42682</v>
      </c>
      <c r="C1421" s="8" t="s">
        <v>179</v>
      </c>
      <c r="D1421" s="10">
        <v>2016</v>
      </c>
      <c r="E1421" s="8">
        <v>7090</v>
      </c>
      <c r="F1421" s="8">
        <v>393</v>
      </c>
      <c r="G1421" s="8">
        <v>8713</v>
      </c>
      <c r="H1421" s="8">
        <v>7167</v>
      </c>
      <c r="I1421" s="8">
        <v>5998</v>
      </c>
      <c r="J1421" s="8">
        <v>5952</v>
      </c>
      <c r="K1421" s="8">
        <v>5</v>
      </c>
      <c r="L1421" s="8"/>
      <c r="M1421" s="8">
        <v>41</v>
      </c>
      <c r="N1421" s="8"/>
      <c r="O1421" s="8"/>
      <c r="P1421" s="8">
        <v>2</v>
      </c>
      <c r="Q1421" s="45">
        <f t="shared" si="47"/>
        <v>3.3344448149383126E-4</v>
      </c>
      <c r="R1421" s="45">
        <f>Table1[[#This Row],[Ballots Rejected - Late Postmark]]/Table1[[#This Row],[Ballots Rejected]]</f>
        <v>4.878048780487805E-2</v>
      </c>
      <c r="S1421" s="8"/>
      <c r="T1421" s="8"/>
      <c r="U1421" s="8">
        <v>5921</v>
      </c>
      <c r="V1421" s="8">
        <v>5886</v>
      </c>
      <c r="W1421" s="8">
        <v>35</v>
      </c>
      <c r="X1421" s="8">
        <v>7049</v>
      </c>
      <c r="Y1421">
        <v>1721</v>
      </c>
      <c r="Z1421">
        <v>4258</v>
      </c>
      <c r="AA1421" s="8">
        <v>19</v>
      </c>
      <c r="AB1421" s="54">
        <f>Table1[[#This Row],[ Received by dropbox]]/Table1[[#This Row],[Ballots Returned]]</f>
        <v>0.28692897632544179</v>
      </c>
      <c r="AC1421" s="54">
        <f>Table1[[#This Row],[Received by mail]]/Table1[[#This Row],[Ballots Returned]]</f>
        <v>0.70990330110036681</v>
      </c>
      <c r="AD1421" s="54">
        <f>Table1[[#This Row],[ Received by Email or Fax]]/Table1[[#This Row],[Ballots Returned]]</f>
        <v>3.1677225741913971E-3</v>
      </c>
    </row>
    <row r="1422" spans="1:30">
      <c r="A1422" s="8" t="s">
        <v>143</v>
      </c>
      <c r="B1422" s="19">
        <v>42682</v>
      </c>
      <c r="C1422" s="8" t="s">
        <v>179</v>
      </c>
      <c r="D1422" s="10">
        <v>2016</v>
      </c>
      <c r="E1422" s="8">
        <v>37824</v>
      </c>
      <c r="F1422" s="8">
        <v>3236</v>
      </c>
      <c r="G1422" s="8">
        <v>36604</v>
      </c>
      <c r="H1422" s="8">
        <v>38115</v>
      </c>
      <c r="I1422" s="8">
        <v>29578</v>
      </c>
      <c r="J1422" s="8">
        <v>29389</v>
      </c>
      <c r="K1422" s="8">
        <v>10</v>
      </c>
      <c r="L1422" s="8"/>
      <c r="M1422" s="8">
        <v>179</v>
      </c>
      <c r="N1422" s="8"/>
      <c r="O1422" s="8"/>
      <c r="P1422" s="8">
        <v>19</v>
      </c>
      <c r="Q1422" s="45">
        <f t="shared" si="47"/>
        <v>6.4236932855500715E-4</v>
      </c>
      <c r="R1422" s="45">
        <f>Table1[[#This Row],[Ballots Rejected - Late Postmark]]/Table1[[#This Row],[Ballots Rejected]]</f>
        <v>0.10614525139664804</v>
      </c>
      <c r="S1422" s="8"/>
      <c r="T1422" s="8"/>
      <c r="U1422" s="8">
        <v>29211</v>
      </c>
      <c r="V1422" s="8">
        <v>29032</v>
      </c>
      <c r="W1422" s="8">
        <v>173</v>
      </c>
      <c r="X1422" s="8">
        <v>37528</v>
      </c>
      <c r="Y1422">
        <v>20654</v>
      </c>
      <c r="Z1422">
        <v>8815</v>
      </c>
      <c r="AA1422" s="8">
        <v>109</v>
      </c>
      <c r="AB1422" s="54">
        <f>Table1[[#This Row],[ Received by dropbox]]/Table1[[#This Row],[Ballots Returned]]</f>
        <v>0.69828926905132194</v>
      </c>
      <c r="AC1422" s="54">
        <f>Table1[[#This Row],[Received by mail]]/Table1[[#This Row],[Ballots Returned]]</f>
        <v>0.2980255595374941</v>
      </c>
      <c r="AD1422" s="54">
        <f>Table1[[#This Row],[ Received by Email or Fax]]/Table1[[#This Row],[Ballots Returned]]</f>
        <v>3.685171411183988E-3</v>
      </c>
    </row>
    <row r="1423" spans="1:30">
      <c r="A1423" s="8" t="s">
        <v>145</v>
      </c>
      <c r="B1423" s="19">
        <v>42682</v>
      </c>
      <c r="C1423" s="8" t="s">
        <v>179</v>
      </c>
      <c r="D1423" s="10">
        <v>2016</v>
      </c>
      <c r="E1423" s="8">
        <v>22456</v>
      </c>
      <c r="F1423" s="8">
        <v>2085</v>
      </c>
      <c r="G1423" s="8">
        <v>22387</v>
      </c>
      <c r="H1423" s="8">
        <v>22874</v>
      </c>
      <c r="I1423" s="8">
        <v>17987</v>
      </c>
      <c r="J1423" s="8">
        <v>17861</v>
      </c>
      <c r="K1423" s="8">
        <v>0</v>
      </c>
      <c r="L1423" s="8"/>
      <c r="M1423" s="8">
        <v>126</v>
      </c>
      <c r="N1423" s="8"/>
      <c r="O1423" s="8"/>
      <c r="P1423" s="8">
        <v>21</v>
      </c>
      <c r="Q1423" s="45">
        <f t="shared" si="47"/>
        <v>1.1675098682381721E-3</v>
      </c>
      <c r="R1423" s="45">
        <f>Table1[[#This Row],[Ballots Rejected - Late Postmark]]/Table1[[#This Row],[Ballots Rejected]]</f>
        <v>0.16666666666666666</v>
      </c>
      <c r="S1423" s="8"/>
      <c r="T1423" s="8"/>
      <c r="U1423" s="8">
        <v>17817</v>
      </c>
      <c r="V1423" s="8">
        <v>17707</v>
      </c>
      <c r="W1423" s="8">
        <v>112</v>
      </c>
      <c r="X1423" s="8">
        <v>22610</v>
      </c>
      <c r="Y1423">
        <v>4692</v>
      </c>
      <c r="Z1423">
        <v>13230</v>
      </c>
      <c r="AA1423" s="8">
        <v>65</v>
      </c>
      <c r="AB1423" s="54">
        <f>Table1[[#This Row],[ Received by dropbox]]/Table1[[#This Row],[Ballots Returned]]</f>
        <v>0.26085506198921443</v>
      </c>
      <c r="AC1423" s="54">
        <f>Table1[[#This Row],[Received by mail]]/Table1[[#This Row],[Ballots Returned]]</f>
        <v>0.73553121699004842</v>
      </c>
      <c r="AD1423" s="54">
        <f>Table1[[#This Row],[ Received by Email or Fax]]/Table1[[#This Row],[Ballots Returned]]</f>
        <v>3.6137210207371991E-3</v>
      </c>
    </row>
    <row r="1424" spans="1:30">
      <c r="A1424" s="8" t="s">
        <v>147</v>
      </c>
      <c r="B1424" s="19">
        <v>42682</v>
      </c>
      <c r="C1424" s="8" t="s">
        <v>179</v>
      </c>
      <c r="D1424" s="10">
        <v>2016</v>
      </c>
      <c r="E1424" s="8">
        <v>14097</v>
      </c>
      <c r="F1424" s="8">
        <v>1291</v>
      </c>
      <c r="G1424" s="8">
        <v>14822</v>
      </c>
      <c r="H1424" s="8">
        <v>14286</v>
      </c>
      <c r="I1424" s="8">
        <v>11301</v>
      </c>
      <c r="J1424" s="8">
        <v>11170</v>
      </c>
      <c r="K1424" s="8">
        <v>20</v>
      </c>
      <c r="L1424" s="8"/>
      <c r="M1424" s="8">
        <v>105</v>
      </c>
      <c r="N1424" s="8"/>
      <c r="O1424" s="8"/>
      <c r="P1424" s="8">
        <v>12</v>
      </c>
      <c r="Q1424" s="45">
        <f t="shared" si="47"/>
        <v>1.0618529333687285E-3</v>
      </c>
      <c r="R1424" s="45">
        <f>Table1[[#This Row],[Ballots Rejected - Late Postmark]]/Table1[[#This Row],[Ballots Rejected]]</f>
        <v>0.11428571428571428</v>
      </c>
      <c r="S1424" s="8"/>
      <c r="T1424" s="8"/>
      <c r="U1424" s="8">
        <v>11199</v>
      </c>
      <c r="V1424" s="8">
        <v>11068</v>
      </c>
      <c r="W1424" s="8">
        <v>105</v>
      </c>
      <c r="X1424" s="8">
        <v>14137</v>
      </c>
      <c r="Y1424">
        <v>3619</v>
      </c>
      <c r="Z1424">
        <v>7668</v>
      </c>
      <c r="AA1424" s="8">
        <v>14</v>
      </c>
      <c r="AB1424" s="54">
        <f>Table1[[#This Row],[ Received by dropbox]]/Table1[[#This Row],[Ballots Returned]]</f>
        <v>0.32023714715511903</v>
      </c>
      <c r="AC1424" s="54">
        <f>Table1[[#This Row],[Received by mail]]/Table1[[#This Row],[Ballots Returned]]</f>
        <v>0.6785240244226175</v>
      </c>
      <c r="AD1424" s="54">
        <f>Table1[[#This Row],[ Received by Email or Fax]]/Table1[[#This Row],[Ballots Returned]]</f>
        <v>1.2388284222635164E-3</v>
      </c>
    </row>
    <row r="1425" spans="1:30">
      <c r="A1425" s="8" t="s">
        <v>149</v>
      </c>
      <c r="B1425" s="19">
        <v>42682</v>
      </c>
      <c r="C1425" s="8" t="s">
        <v>179</v>
      </c>
      <c r="D1425" s="10">
        <v>2016</v>
      </c>
      <c r="E1425" s="8">
        <v>8918</v>
      </c>
      <c r="F1425" s="8">
        <v>1278</v>
      </c>
      <c r="G1425" s="8">
        <v>9656</v>
      </c>
      <c r="H1425" s="8">
        <v>9104</v>
      </c>
      <c r="I1425" s="8">
        <v>7275</v>
      </c>
      <c r="J1425" s="8">
        <v>7128</v>
      </c>
      <c r="K1425" s="8">
        <v>12</v>
      </c>
      <c r="L1425" s="8"/>
      <c r="M1425" s="8">
        <v>135</v>
      </c>
      <c r="N1425" s="8"/>
      <c r="O1425" s="8"/>
      <c r="P1425" s="8">
        <v>7</v>
      </c>
      <c r="Q1425" s="45">
        <f t="shared" si="47"/>
        <v>9.6219931271477666E-4</v>
      </c>
      <c r="R1425" s="45">
        <f>Table1[[#This Row],[Ballots Rejected - Late Postmark]]/Table1[[#This Row],[Ballots Rejected]]</f>
        <v>5.185185185185185E-2</v>
      </c>
      <c r="S1425" s="8"/>
      <c r="T1425" s="8"/>
      <c r="U1425" s="8">
        <v>7215</v>
      </c>
      <c r="V1425" s="8">
        <v>7068</v>
      </c>
      <c r="W1425" s="8">
        <v>135</v>
      </c>
      <c r="X1425" s="8">
        <v>9009</v>
      </c>
      <c r="Y1425">
        <v>3448</v>
      </c>
      <c r="Z1425">
        <v>3821</v>
      </c>
      <c r="AA1425" s="8">
        <v>6</v>
      </c>
      <c r="AB1425" s="54">
        <f>Table1[[#This Row],[ Received by dropbox]]/Table1[[#This Row],[Ballots Returned]]</f>
        <v>0.47395189003436428</v>
      </c>
      <c r="AC1425" s="54">
        <f>Table1[[#This Row],[Received by mail]]/Table1[[#This Row],[Ballots Returned]]</f>
        <v>0.52522336769759448</v>
      </c>
      <c r="AD1425" s="54">
        <f>Table1[[#This Row],[ Received by Email or Fax]]/Table1[[#This Row],[Ballots Returned]]</f>
        <v>8.2474226804123715E-4</v>
      </c>
    </row>
    <row r="1426" spans="1:30">
      <c r="A1426" s="8" t="s">
        <v>151</v>
      </c>
      <c r="B1426" s="19">
        <v>42682</v>
      </c>
      <c r="C1426" s="8" t="s">
        <v>179</v>
      </c>
      <c r="D1426" s="10">
        <v>2016</v>
      </c>
      <c r="E1426" s="8">
        <v>490666</v>
      </c>
      <c r="F1426" s="8">
        <v>55903</v>
      </c>
      <c r="G1426" s="8">
        <v>436779</v>
      </c>
      <c r="H1426" s="8">
        <v>490666</v>
      </c>
      <c r="I1426" s="8">
        <v>370585</v>
      </c>
      <c r="J1426" s="8">
        <v>365318</v>
      </c>
      <c r="K1426" s="8">
        <v>435</v>
      </c>
      <c r="L1426" s="8"/>
      <c r="M1426" s="8">
        <v>4817</v>
      </c>
      <c r="N1426" s="8"/>
      <c r="O1426" s="8"/>
      <c r="P1426" s="8">
        <v>457</v>
      </c>
      <c r="Q1426" s="45">
        <f t="shared" si="47"/>
        <v>1.2331853690786189E-3</v>
      </c>
      <c r="R1426" s="45">
        <f>Table1[[#This Row],[Ballots Rejected - Late Postmark]]/Table1[[#This Row],[Ballots Rejected]]</f>
        <v>9.4872327174589988E-2</v>
      </c>
      <c r="S1426" s="8"/>
      <c r="T1426" s="8"/>
      <c r="U1426" s="8">
        <v>355390</v>
      </c>
      <c r="V1426" s="8">
        <v>351218</v>
      </c>
      <c r="W1426" s="8">
        <v>4157</v>
      </c>
      <c r="X1426" s="8">
        <v>474307</v>
      </c>
      <c r="Y1426">
        <v>226304</v>
      </c>
      <c r="Z1426">
        <v>138129</v>
      </c>
      <c r="AA1426" s="8">
        <v>1216</v>
      </c>
      <c r="AB1426" s="54">
        <f>Table1[[#This Row],[ Received by dropbox]]/Table1[[#This Row],[Ballots Returned]]</f>
        <v>0.61066691852071719</v>
      </c>
      <c r="AC1426" s="54">
        <f>Table1[[#This Row],[Received by mail]]/Table1[[#This Row],[Ballots Returned]]</f>
        <v>0.37273230163120474</v>
      </c>
      <c r="AD1426" s="54">
        <f>Table1[[#This Row],[ Received by Email or Fax]]/Table1[[#This Row],[Ballots Returned]]</f>
        <v>3.2812984875264786E-3</v>
      </c>
    </row>
    <row r="1427" spans="1:30">
      <c r="A1427" s="8" t="s">
        <v>153</v>
      </c>
      <c r="B1427" s="19">
        <v>42682</v>
      </c>
      <c r="C1427" s="8" t="s">
        <v>179</v>
      </c>
      <c r="D1427" s="10">
        <v>2016</v>
      </c>
      <c r="E1427" s="8">
        <v>12798</v>
      </c>
      <c r="F1427" s="8">
        <v>775</v>
      </c>
      <c r="G1427" s="8">
        <v>14039</v>
      </c>
      <c r="H1427" s="8">
        <v>12798</v>
      </c>
      <c r="I1427" s="8">
        <v>11329</v>
      </c>
      <c r="J1427" s="8">
        <v>11294</v>
      </c>
      <c r="K1427" s="8">
        <v>0</v>
      </c>
      <c r="L1427" s="8"/>
      <c r="M1427" s="8">
        <v>35</v>
      </c>
      <c r="N1427" s="8"/>
      <c r="O1427" s="8"/>
      <c r="P1427" s="8">
        <v>11</v>
      </c>
      <c r="Q1427" s="45">
        <f t="shared" ref="Q1427:Q1458" si="48">P1427/I1427</f>
        <v>9.7095948450878278E-4</v>
      </c>
      <c r="R1427" s="45">
        <f>Table1[[#This Row],[Ballots Rejected - Late Postmark]]/Table1[[#This Row],[Ballots Rejected]]</f>
        <v>0.31428571428571428</v>
      </c>
      <c r="S1427" s="8"/>
      <c r="T1427" s="8"/>
      <c r="U1427" s="8">
        <v>11134</v>
      </c>
      <c r="V1427" s="8">
        <v>11099</v>
      </c>
      <c r="W1427" s="8">
        <v>35</v>
      </c>
      <c r="X1427" s="8">
        <v>12560</v>
      </c>
      <c r="Y1427">
        <v>6917</v>
      </c>
      <c r="Z1427">
        <v>4320</v>
      </c>
      <c r="AA1427" s="8">
        <v>92</v>
      </c>
      <c r="AB1427" s="54">
        <f>Table1[[#This Row],[ Received by dropbox]]/Table1[[#This Row],[Ballots Returned]]</f>
        <v>0.61055697766793182</v>
      </c>
      <c r="AC1427" s="54">
        <f>Table1[[#This Row],[Received by mail]]/Table1[[#This Row],[Ballots Returned]]</f>
        <v>0.38132227027981286</v>
      </c>
      <c r="AD1427" s="54">
        <f>Table1[[#This Row],[ Received by Email or Fax]]/Table1[[#This Row],[Ballots Returned]]</f>
        <v>8.1207520522552749E-3</v>
      </c>
    </row>
    <row r="1428" spans="1:30">
      <c r="A1428" s="8" t="s">
        <v>155</v>
      </c>
      <c r="B1428" s="19">
        <v>42682</v>
      </c>
      <c r="C1428" s="8" t="s">
        <v>179</v>
      </c>
      <c r="D1428" s="10">
        <v>2016</v>
      </c>
      <c r="E1428" s="8">
        <v>73990</v>
      </c>
      <c r="F1428" s="8">
        <v>6920</v>
      </c>
      <c r="G1428" s="8">
        <v>69086</v>
      </c>
      <c r="H1428" s="8">
        <v>73999</v>
      </c>
      <c r="I1428" s="8">
        <v>59498</v>
      </c>
      <c r="J1428" s="8">
        <v>59023</v>
      </c>
      <c r="K1428" s="8">
        <v>0</v>
      </c>
      <c r="L1428" s="8"/>
      <c r="M1428" s="8">
        <v>476</v>
      </c>
      <c r="N1428" s="8"/>
      <c r="O1428" s="8"/>
      <c r="P1428" s="8">
        <v>68</v>
      </c>
      <c r="Q1428" s="45">
        <f t="shared" si="48"/>
        <v>1.1428955595146055E-3</v>
      </c>
      <c r="R1428" s="45">
        <f>Table1[[#This Row],[Ballots Rejected - Late Postmark]]/Table1[[#This Row],[Ballots Rejected]]</f>
        <v>0.14285714285714285</v>
      </c>
      <c r="S1428" s="8"/>
      <c r="T1428" s="8"/>
      <c r="U1428" s="8">
        <v>59037</v>
      </c>
      <c r="V1428" s="8">
        <v>58564</v>
      </c>
      <c r="W1428" s="8">
        <v>474</v>
      </c>
      <c r="X1428" s="8">
        <v>73312</v>
      </c>
      <c r="Y1428">
        <v>45848</v>
      </c>
      <c r="Z1428">
        <v>13464</v>
      </c>
      <c r="AA1428" s="8">
        <v>186</v>
      </c>
      <c r="AB1428" s="54">
        <f>Table1[[#This Row],[ Received by dropbox]]/Table1[[#This Row],[Ballots Returned]]</f>
        <v>0.7705805237150829</v>
      </c>
      <c r="AC1428" s="54">
        <f>Table1[[#This Row],[Received by mail]]/Table1[[#This Row],[Ballots Returned]]</f>
        <v>0.22629332078389189</v>
      </c>
      <c r="AD1428" s="54">
        <f>Table1[[#This Row],[ Received by Email or Fax]]/Table1[[#This Row],[Ballots Returned]]</f>
        <v>3.1261555010252445E-3</v>
      </c>
    </row>
    <row r="1429" spans="1:30">
      <c r="A1429" s="8" t="s">
        <v>157</v>
      </c>
      <c r="B1429" s="19">
        <v>42682</v>
      </c>
      <c r="C1429" s="8" t="s">
        <v>179</v>
      </c>
      <c r="D1429" s="10">
        <v>2016</v>
      </c>
      <c r="E1429" s="8">
        <v>7451</v>
      </c>
      <c r="F1429" s="8">
        <v>802</v>
      </c>
      <c r="G1429" s="8">
        <v>8665</v>
      </c>
      <c r="H1429" s="8">
        <v>7074</v>
      </c>
      <c r="I1429" s="8">
        <v>5937</v>
      </c>
      <c r="J1429" s="8">
        <v>5898</v>
      </c>
      <c r="K1429" s="8">
        <v>1</v>
      </c>
      <c r="L1429" s="8"/>
      <c r="M1429" s="8">
        <v>38</v>
      </c>
      <c r="N1429" s="8"/>
      <c r="O1429" s="8"/>
      <c r="P1429" s="8">
        <v>4</v>
      </c>
      <c r="Q1429" s="45">
        <f t="shared" si="48"/>
        <v>6.7374094660603004E-4</v>
      </c>
      <c r="R1429" s="45">
        <f>Table1[[#This Row],[Ballots Rejected - Late Postmark]]/Table1[[#This Row],[Ballots Rejected]]</f>
        <v>0.10526315789473684</v>
      </c>
      <c r="S1429" s="8"/>
      <c r="T1429" s="8"/>
      <c r="U1429" s="8">
        <v>5869</v>
      </c>
      <c r="V1429" s="8">
        <v>5832</v>
      </c>
      <c r="W1429" s="8">
        <v>37</v>
      </c>
      <c r="X1429" s="8">
        <v>6968</v>
      </c>
      <c r="Y1429">
        <v>3992</v>
      </c>
      <c r="Z1429">
        <v>1925</v>
      </c>
      <c r="AA1429" s="8">
        <v>20</v>
      </c>
      <c r="AB1429" s="54">
        <f>Table1[[#This Row],[ Received by dropbox]]/Table1[[#This Row],[Ballots Returned]]</f>
        <v>0.67239346471281791</v>
      </c>
      <c r="AC1429" s="54">
        <f>Table1[[#This Row],[Received by mail]]/Table1[[#This Row],[Ballots Returned]]</f>
        <v>0.32423783055415195</v>
      </c>
      <c r="AD1429" s="54">
        <f>Table1[[#This Row],[ Received by Email or Fax]]/Table1[[#This Row],[Ballots Returned]]</f>
        <v>3.3687047330301497E-3</v>
      </c>
    </row>
    <row r="1430" spans="1:30">
      <c r="A1430" s="8" t="s">
        <v>159</v>
      </c>
      <c r="B1430" s="19">
        <v>42682</v>
      </c>
      <c r="C1430" s="8" t="s">
        <v>179</v>
      </c>
      <c r="D1430" s="10">
        <v>2016</v>
      </c>
      <c r="E1430" s="8">
        <v>456502</v>
      </c>
      <c r="F1430" s="8">
        <v>42552</v>
      </c>
      <c r="G1430" s="8">
        <v>415966</v>
      </c>
      <c r="H1430" s="8">
        <v>467843</v>
      </c>
      <c r="I1430" s="8">
        <v>363074</v>
      </c>
      <c r="J1430" s="8">
        <v>360487</v>
      </c>
      <c r="K1430" s="8">
        <v>183</v>
      </c>
      <c r="L1430" s="8"/>
      <c r="M1430" s="8">
        <v>2412</v>
      </c>
      <c r="N1430" s="8"/>
      <c r="O1430" s="8"/>
      <c r="P1430" s="8">
        <v>595</v>
      </c>
      <c r="Q1430" s="45">
        <f t="shared" si="48"/>
        <v>1.6387843800437377E-3</v>
      </c>
      <c r="R1430" s="45">
        <f>Table1[[#This Row],[Ballots Rejected - Late Postmark]]/Table1[[#This Row],[Ballots Rejected]]</f>
        <v>0.24668325041459369</v>
      </c>
      <c r="S1430" s="8"/>
      <c r="T1430" s="8"/>
      <c r="U1430" s="8">
        <v>356239</v>
      </c>
      <c r="V1430" s="8">
        <v>354064</v>
      </c>
      <c r="W1430" s="8">
        <v>2186</v>
      </c>
      <c r="X1430" s="8">
        <v>460347</v>
      </c>
      <c r="Y1430">
        <v>233853</v>
      </c>
      <c r="Z1430">
        <v>125677</v>
      </c>
      <c r="AA1430" s="8">
        <v>987</v>
      </c>
      <c r="AB1430" s="54">
        <f>Table1[[#This Row],[ Received by dropbox]]/Table1[[#This Row],[Ballots Returned]]</f>
        <v>0.64409183802750958</v>
      </c>
      <c r="AC1430" s="54">
        <f>Table1[[#This Row],[Received by mail]]/Table1[[#This Row],[Ballots Returned]]</f>
        <v>0.34614706643824678</v>
      </c>
      <c r="AD1430" s="54">
        <f>Table1[[#This Row],[ Received by Email or Fax]]/Table1[[#This Row],[Ballots Returned]]</f>
        <v>2.7184540892490235E-3</v>
      </c>
    </row>
    <row r="1431" spans="1:30">
      <c r="A1431" s="8" t="s">
        <v>161</v>
      </c>
      <c r="B1431" s="19">
        <v>42682</v>
      </c>
      <c r="C1431" s="8" t="s">
        <v>179</v>
      </c>
      <c r="D1431" s="10">
        <v>2016</v>
      </c>
      <c r="E1431" s="8">
        <v>306261</v>
      </c>
      <c r="F1431" s="8">
        <v>28652</v>
      </c>
      <c r="G1431" s="8">
        <v>279625</v>
      </c>
      <c r="H1431" s="8">
        <v>309667</v>
      </c>
      <c r="I1431" s="8">
        <v>242456</v>
      </c>
      <c r="J1431" s="8">
        <v>239229</v>
      </c>
      <c r="K1431" s="8">
        <v>313</v>
      </c>
      <c r="L1431" s="8"/>
      <c r="M1431" s="8">
        <v>2917</v>
      </c>
      <c r="N1431" s="8"/>
      <c r="O1431" s="8"/>
      <c r="P1431" s="8">
        <v>273</v>
      </c>
      <c r="Q1431" s="45">
        <f t="shared" si="48"/>
        <v>1.1259774969478997E-3</v>
      </c>
      <c r="R1431" s="45">
        <f>Table1[[#This Row],[Ballots Rejected - Late Postmark]]/Table1[[#This Row],[Ballots Rejected]]</f>
        <v>9.3589304079533767E-2</v>
      </c>
      <c r="S1431" s="8"/>
      <c r="T1431" s="8"/>
      <c r="U1431" s="8">
        <v>236368</v>
      </c>
      <c r="V1431" s="8">
        <v>233738</v>
      </c>
      <c r="W1431" s="8">
        <v>2633</v>
      </c>
      <c r="X1431" s="8">
        <v>301560</v>
      </c>
      <c r="Y1431">
        <v>148500</v>
      </c>
      <c r="Z1431">
        <v>93375</v>
      </c>
      <c r="AA1431" s="8">
        <v>581</v>
      </c>
      <c r="AB1431" s="54">
        <f>Table1[[#This Row],[ Received by dropbox]]/Table1[[#This Row],[Ballots Returned]]</f>
        <v>0.61248226482330814</v>
      </c>
      <c r="AC1431" s="54">
        <f>Table1[[#This Row],[Received by mail]]/Table1[[#This Row],[Ballots Returned]]</f>
        <v>0.38512142409344374</v>
      </c>
      <c r="AD1431" s="54">
        <f>Table1[[#This Row],[ Received by Email or Fax]]/Table1[[#This Row],[Ballots Returned]]</f>
        <v>2.3963110832480945E-3</v>
      </c>
    </row>
    <row r="1432" spans="1:30">
      <c r="A1432" s="8" t="s">
        <v>163</v>
      </c>
      <c r="B1432" s="19">
        <v>42682</v>
      </c>
      <c r="C1432" s="8" t="s">
        <v>179</v>
      </c>
      <c r="D1432" s="10">
        <v>2016</v>
      </c>
      <c r="E1432" s="8">
        <v>30047</v>
      </c>
      <c r="F1432" s="8">
        <v>2846</v>
      </c>
      <c r="G1432" s="8">
        <v>29217</v>
      </c>
      <c r="H1432" s="8">
        <v>30047</v>
      </c>
      <c r="I1432" s="8">
        <v>23829</v>
      </c>
      <c r="J1432" s="8">
        <v>23735</v>
      </c>
      <c r="K1432" s="8">
        <v>0</v>
      </c>
      <c r="L1432" s="8"/>
      <c r="M1432" s="8">
        <v>95</v>
      </c>
      <c r="N1432" s="8"/>
      <c r="O1432" s="8"/>
      <c r="P1432" s="8">
        <v>21</v>
      </c>
      <c r="Q1432" s="45">
        <f t="shared" si="48"/>
        <v>8.8127911368500564E-4</v>
      </c>
      <c r="R1432" s="45">
        <f>Table1[[#This Row],[Ballots Rejected - Late Postmark]]/Table1[[#This Row],[Ballots Rejected]]</f>
        <v>0.22105263157894736</v>
      </c>
      <c r="S1432" s="8"/>
      <c r="T1432" s="8"/>
      <c r="U1432" s="8">
        <v>23597</v>
      </c>
      <c r="V1432" s="8">
        <v>23523</v>
      </c>
      <c r="W1432" s="8">
        <v>76</v>
      </c>
      <c r="X1432" s="8">
        <v>29755</v>
      </c>
      <c r="Y1432">
        <v>7985</v>
      </c>
      <c r="Z1432">
        <v>15821</v>
      </c>
      <c r="AA1432" s="8">
        <v>16</v>
      </c>
      <c r="AB1432" s="54">
        <f>Table1[[#This Row],[ Received by dropbox]]/Table1[[#This Row],[Ballots Returned]]</f>
        <v>0.33509589156070335</v>
      </c>
      <c r="AC1432" s="54">
        <f>Table1[[#This Row],[Received by mail]]/Table1[[#This Row],[Ballots Returned]]</f>
        <v>0.66393889798145123</v>
      </c>
      <c r="AD1432" s="54">
        <f>Table1[[#This Row],[ Received by Email or Fax]]/Table1[[#This Row],[Ballots Returned]]</f>
        <v>6.7145075328381388E-4</v>
      </c>
    </row>
    <row r="1433" spans="1:30">
      <c r="A1433" s="8" t="s">
        <v>166</v>
      </c>
      <c r="B1433" s="19">
        <v>42682</v>
      </c>
      <c r="C1433" s="8" t="s">
        <v>179</v>
      </c>
      <c r="D1433" s="10">
        <v>2016</v>
      </c>
      <c r="E1433" s="8">
        <v>175078</v>
      </c>
      <c r="F1433" s="8">
        <v>19343</v>
      </c>
      <c r="G1433" s="8">
        <v>157751</v>
      </c>
      <c r="H1433" s="8">
        <v>181526</v>
      </c>
      <c r="I1433" s="8">
        <v>136776</v>
      </c>
      <c r="J1433" s="8">
        <v>135966</v>
      </c>
      <c r="K1433" s="8">
        <v>7</v>
      </c>
      <c r="L1433" s="8"/>
      <c r="M1433" s="8">
        <v>803</v>
      </c>
      <c r="N1433" s="8"/>
      <c r="O1433" s="8"/>
      <c r="P1433" s="8">
        <v>124</v>
      </c>
      <c r="Q1433" s="45">
        <f t="shared" si="48"/>
        <v>9.0659179973094693E-4</v>
      </c>
      <c r="R1433" s="45">
        <f>Table1[[#This Row],[Ballots Rejected - Late Postmark]]/Table1[[#This Row],[Ballots Rejected]]</f>
        <v>0.15442092154420922</v>
      </c>
      <c r="S1433" s="8"/>
      <c r="T1433" s="8"/>
      <c r="U1433" s="8">
        <v>131863</v>
      </c>
      <c r="V1433" s="8">
        <v>131217</v>
      </c>
      <c r="W1433" s="8">
        <v>649</v>
      </c>
      <c r="X1433" s="8">
        <v>172885</v>
      </c>
      <c r="Y1433">
        <v>99784</v>
      </c>
      <c r="Z1433">
        <v>36344</v>
      </c>
      <c r="AA1433" s="8">
        <v>648</v>
      </c>
      <c r="AB1433" s="54">
        <f>Table1[[#This Row],[ Received by dropbox]]/Table1[[#This Row],[Ballots Returned]]</f>
        <v>0.72954319471252271</v>
      </c>
      <c r="AC1433" s="54">
        <f>Table1[[#This Row],[Received by mail]]/Table1[[#This Row],[Ballots Returned]]</f>
        <v>0.26571913201146402</v>
      </c>
      <c r="AD1433" s="54">
        <f>Table1[[#This Row],[ Received by Email or Fax]]/Table1[[#This Row],[Ballots Returned]]</f>
        <v>4.7376732760133359E-3</v>
      </c>
    </row>
    <row r="1434" spans="1:30">
      <c r="A1434" s="8" t="s">
        <v>168</v>
      </c>
      <c r="B1434" s="19">
        <v>42682</v>
      </c>
      <c r="C1434" s="8" t="s">
        <v>179</v>
      </c>
      <c r="D1434" s="10">
        <v>2016</v>
      </c>
      <c r="E1434" s="8">
        <v>3008</v>
      </c>
      <c r="F1434" s="8">
        <v>264</v>
      </c>
      <c r="G1434" s="8">
        <v>4760</v>
      </c>
      <c r="H1434" s="8">
        <v>3008</v>
      </c>
      <c r="I1434" s="8">
        <v>2492</v>
      </c>
      <c r="J1434" s="8">
        <v>2471</v>
      </c>
      <c r="K1434" s="8">
        <v>0</v>
      </c>
      <c r="L1434" s="8"/>
      <c r="M1434" s="8">
        <v>21</v>
      </c>
      <c r="N1434" s="8"/>
      <c r="O1434" s="8"/>
      <c r="P1434" s="8">
        <v>4</v>
      </c>
      <c r="Q1434" s="45">
        <f t="shared" si="48"/>
        <v>1.6051364365971107E-3</v>
      </c>
      <c r="R1434" s="45">
        <f>Table1[[#This Row],[Ballots Rejected - Late Postmark]]/Table1[[#This Row],[Ballots Rejected]]</f>
        <v>0.19047619047619047</v>
      </c>
      <c r="S1434" s="8"/>
      <c r="T1434" s="8"/>
      <c r="U1434" s="8">
        <v>2484</v>
      </c>
      <c r="V1434" s="8">
        <v>2463</v>
      </c>
      <c r="W1434" s="8">
        <v>21</v>
      </c>
      <c r="X1434" s="8">
        <v>2984</v>
      </c>
      <c r="Y1434">
        <v>1256</v>
      </c>
      <c r="Z1434">
        <v>1234</v>
      </c>
      <c r="AA1434" s="8">
        <v>2</v>
      </c>
      <c r="AB1434" s="54">
        <f>Table1[[#This Row],[ Received by dropbox]]/Table1[[#This Row],[Ballots Returned]]</f>
        <v>0.5040128410914928</v>
      </c>
      <c r="AC1434" s="54">
        <f>Table1[[#This Row],[Received by mail]]/Table1[[#This Row],[Ballots Returned]]</f>
        <v>0.49518459069020865</v>
      </c>
      <c r="AD1434" s="54">
        <f>Table1[[#This Row],[ Received by Email or Fax]]/Table1[[#This Row],[Ballots Returned]]</f>
        <v>8.0256821829855537E-4</v>
      </c>
    </row>
    <row r="1435" spans="1:30">
      <c r="A1435" s="8" t="s">
        <v>170</v>
      </c>
      <c r="B1435" s="19">
        <v>42682</v>
      </c>
      <c r="C1435" s="8" t="s">
        <v>179</v>
      </c>
      <c r="D1435" s="10">
        <v>2016</v>
      </c>
      <c r="E1435" s="8">
        <v>33538</v>
      </c>
      <c r="F1435" s="8">
        <v>3483</v>
      </c>
      <c r="G1435" s="8">
        <v>32071</v>
      </c>
      <c r="H1435" s="8">
        <v>34045</v>
      </c>
      <c r="I1435" s="8">
        <v>26987</v>
      </c>
      <c r="J1435" s="8">
        <v>26660</v>
      </c>
      <c r="K1435" s="8">
        <v>136</v>
      </c>
      <c r="L1435" s="8"/>
      <c r="M1435" s="8">
        <v>191</v>
      </c>
      <c r="N1435" s="8"/>
      <c r="O1435" s="8"/>
      <c r="P1435" s="8">
        <v>40</v>
      </c>
      <c r="Q1435" s="45">
        <f t="shared" si="48"/>
        <v>1.4821951309889948E-3</v>
      </c>
      <c r="R1435" s="45">
        <f>Table1[[#This Row],[Ballots Rejected - Late Postmark]]/Table1[[#This Row],[Ballots Rejected]]</f>
        <v>0.20942408376963351</v>
      </c>
      <c r="S1435" s="8"/>
      <c r="T1435" s="8"/>
      <c r="U1435" s="8">
        <v>26718</v>
      </c>
      <c r="V1435" s="8">
        <v>26393</v>
      </c>
      <c r="W1435" s="8">
        <v>190</v>
      </c>
      <c r="X1435" s="8">
        <v>33678</v>
      </c>
      <c r="Y1435">
        <v>18890</v>
      </c>
      <c r="Z1435">
        <v>8022</v>
      </c>
      <c r="AA1435" s="8">
        <v>75</v>
      </c>
      <c r="AB1435" s="54">
        <f>Table1[[#This Row],[ Received by dropbox]]/Table1[[#This Row],[Ballots Returned]]</f>
        <v>0.69996665060955277</v>
      </c>
      <c r="AC1435" s="54">
        <f>Table1[[#This Row],[Received by mail]]/Table1[[#This Row],[Ballots Returned]]</f>
        <v>0.29725423351984287</v>
      </c>
      <c r="AD1435" s="54">
        <f>Table1[[#This Row],[ Received by Email or Fax]]/Table1[[#This Row],[Ballots Returned]]</f>
        <v>2.779115870604365E-3</v>
      </c>
    </row>
    <row r="1436" spans="1:30">
      <c r="A1436" s="8" t="s">
        <v>172</v>
      </c>
      <c r="B1436" s="19">
        <v>42682</v>
      </c>
      <c r="C1436" s="8" t="s">
        <v>179</v>
      </c>
      <c r="D1436" s="10">
        <v>2016</v>
      </c>
      <c r="E1436" s="8">
        <v>139165</v>
      </c>
      <c r="F1436" s="8">
        <v>12094</v>
      </c>
      <c r="G1436" s="8">
        <v>129087</v>
      </c>
      <c r="H1436" s="8">
        <v>143419</v>
      </c>
      <c r="I1436" s="8">
        <v>115769</v>
      </c>
      <c r="J1436" s="8">
        <v>114920</v>
      </c>
      <c r="K1436" s="8">
        <v>5</v>
      </c>
      <c r="L1436" s="8"/>
      <c r="M1436" s="8">
        <v>846</v>
      </c>
      <c r="N1436" s="8"/>
      <c r="O1436" s="8"/>
      <c r="P1436" s="8">
        <v>89</v>
      </c>
      <c r="Q1436" s="45">
        <f t="shared" si="48"/>
        <v>7.6877229655607292E-4</v>
      </c>
      <c r="R1436" s="45">
        <f>Table1[[#This Row],[Ballots Rejected - Late Postmark]]/Table1[[#This Row],[Ballots Rejected]]</f>
        <v>0.10520094562647754</v>
      </c>
      <c r="S1436" s="8"/>
      <c r="T1436" s="8"/>
      <c r="U1436" s="8">
        <v>113908</v>
      </c>
      <c r="V1436" s="8">
        <v>113094</v>
      </c>
      <c r="W1436" s="8">
        <v>816</v>
      </c>
      <c r="X1436" s="8">
        <v>140869</v>
      </c>
      <c r="Y1436">
        <v>89887</v>
      </c>
      <c r="Z1436">
        <v>25057</v>
      </c>
      <c r="AA1436" s="8">
        <v>824</v>
      </c>
      <c r="AB1436" s="54">
        <f>Table1[[#This Row],[ Received by dropbox]]/Table1[[#This Row],[Ballots Returned]]</f>
        <v>0.77643410584871597</v>
      </c>
      <c r="AC1436" s="54">
        <f>Table1[[#This Row],[Received by mail]]/Table1[[#This Row],[Ballots Returned]]</f>
        <v>0.2164396340989384</v>
      </c>
      <c r="AD1436" s="54">
        <f>Table1[[#This Row],[ Received by Email or Fax]]/Table1[[#This Row],[Ballots Returned]]</f>
        <v>7.1176221613730795E-3</v>
      </c>
    </row>
    <row r="1437" spans="1:30">
      <c r="A1437" s="8" t="s">
        <v>174</v>
      </c>
      <c r="B1437" s="19">
        <v>42682</v>
      </c>
      <c r="C1437" s="8" t="s">
        <v>179</v>
      </c>
      <c r="D1437" s="10">
        <v>2016</v>
      </c>
      <c r="E1437" s="8">
        <v>21629</v>
      </c>
      <c r="F1437" s="8">
        <v>3634</v>
      </c>
      <c r="G1437" s="8">
        <v>20011</v>
      </c>
      <c r="H1437" s="8">
        <v>22854</v>
      </c>
      <c r="I1437" s="8">
        <v>19259</v>
      </c>
      <c r="J1437" s="8">
        <v>18328</v>
      </c>
      <c r="K1437" s="8">
        <v>676</v>
      </c>
      <c r="L1437" s="8"/>
      <c r="M1437" s="8">
        <v>255</v>
      </c>
      <c r="N1437" s="8"/>
      <c r="O1437" s="8"/>
      <c r="P1437" s="8">
        <v>27</v>
      </c>
      <c r="Q1437" s="45">
        <f t="shared" si="48"/>
        <v>1.4019419492185472E-3</v>
      </c>
      <c r="R1437" s="45">
        <f>Table1[[#This Row],[Ballots Rejected - Late Postmark]]/Table1[[#This Row],[Ballots Rejected]]</f>
        <v>0.10588235294117647</v>
      </c>
      <c r="S1437" s="8"/>
      <c r="T1437" s="8"/>
      <c r="U1437" s="8">
        <v>18991</v>
      </c>
      <c r="V1437" s="8">
        <v>18068</v>
      </c>
      <c r="W1437" s="8">
        <v>252</v>
      </c>
      <c r="X1437" s="8">
        <v>22464</v>
      </c>
      <c r="Y1437">
        <v>6900</v>
      </c>
      <c r="Z1437">
        <v>12309</v>
      </c>
      <c r="AA1437" s="8">
        <v>50</v>
      </c>
      <c r="AB1437" s="54">
        <f>Table1[[#This Row],[ Received by dropbox]]/Table1[[#This Row],[Ballots Returned]]</f>
        <v>0.3582740536891843</v>
      </c>
      <c r="AC1437" s="54">
        <f>Table1[[#This Row],[Received by mail]]/Table1[[#This Row],[Ballots Returned]]</f>
        <v>0.63912975751596657</v>
      </c>
      <c r="AD1437" s="54">
        <f>Table1[[#This Row],[ Received by Email or Fax]]/Table1[[#This Row],[Ballots Returned]]</f>
        <v>2.5961887948491615E-3</v>
      </c>
    </row>
    <row r="1438" spans="1:30">
      <c r="A1438" s="8" t="s">
        <v>176</v>
      </c>
      <c r="B1438" s="19">
        <v>42682</v>
      </c>
      <c r="C1438" s="8" t="s">
        <v>179</v>
      </c>
      <c r="D1438" s="10">
        <v>2016</v>
      </c>
      <c r="E1438" s="8">
        <v>114192</v>
      </c>
      <c r="F1438" s="8">
        <v>9119</v>
      </c>
      <c r="G1438" s="8">
        <v>107089</v>
      </c>
      <c r="H1438" s="8">
        <v>114548</v>
      </c>
      <c r="I1438" s="8">
        <v>81380</v>
      </c>
      <c r="J1438" s="8">
        <v>80912</v>
      </c>
      <c r="K1438" s="8">
        <v>29</v>
      </c>
      <c r="L1438" s="8"/>
      <c r="M1438" s="8">
        <v>439</v>
      </c>
      <c r="N1438" s="8"/>
      <c r="O1438" s="8"/>
      <c r="P1438" s="8">
        <v>201</v>
      </c>
      <c r="Q1438" s="45">
        <f t="shared" si="48"/>
        <v>2.4698943229294668E-3</v>
      </c>
      <c r="R1438" s="45">
        <f>Table1[[#This Row],[Ballots Rejected - Late Postmark]]/Table1[[#This Row],[Ballots Rejected]]</f>
        <v>0.45785876993166286</v>
      </c>
      <c r="S1438" s="8"/>
      <c r="T1438" s="8"/>
      <c r="U1438" s="8">
        <v>80577</v>
      </c>
      <c r="V1438" s="8">
        <v>80179</v>
      </c>
      <c r="W1438" s="8">
        <v>398</v>
      </c>
      <c r="X1438" s="8">
        <v>113245</v>
      </c>
      <c r="Y1438">
        <v>23517</v>
      </c>
      <c r="Z1438">
        <v>57532</v>
      </c>
      <c r="AA1438" s="8">
        <v>326</v>
      </c>
      <c r="AB1438" s="54">
        <f>Table1[[#This Row],[ Received by dropbox]]/Table1[[#This Row],[Ballots Returned]]</f>
        <v>0.2889776357827476</v>
      </c>
      <c r="AC1438" s="54">
        <f>Table1[[#This Row],[Received by mail]]/Table1[[#This Row],[Ballots Returned]]</f>
        <v>0.70695502580486602</v>
      </c>
      <c r="AD1438" s="54">
        <f>Table1[[#This Row],[ Received by Email or Fax]]/Table1[[#This Row],[Ballots Returned]]</f>
        <v>4.0058982550995334E-3</v>
      </c>
    </row>
    <row r="1439" spans="1:30">
      <c r="A1439" s="8" t="s">
        <v>178</v>
      </c>
      <c r="B1439" s="19">
        <v>42682</v>
      </c>
      <c r="C1439" s="8" t="s">
        <v>179</v>
      </c>
      <c r="D1439" s="10">
        <v>2016</v>
      </c>
      <c r="E1439" s="8">
        <v>4277499</v>
      </c>
      <c r="F1439" s="8">
        <v>422347</v>
      </c>
      <c r="G1439" s="8">
        <v>3363399</v>
      </c>
      <c r="H1439" s="8">
        <v>4333825</v>
      </c>
      <c r="I1439" s="8">
        <v>3401591</v>
      </c>
      <c r="J1439" s="8">
        <v>3363442</v>
      </c>
      <c r="K1439" s="8">
        <v>2235</v>
      </c>
      <c r="L1439" s="8"/>
      <c r="M1439" s="8">
        <v>35927</v>
      </c>
      <c r="N1439" s="8"/>
      <c r="O1439" s="8"/>
      <c r="P1439" s="8"/>
      <c r="Q1439" s="45">
        <f t="shared" si="48"/>
        <v>0</v>
      </c>
      <c r="R1439" s="45">
        <f>Table1[[#This Row],[Ballots Rejected - Late Postmark]]/Table1[[#This Row],[Ballots Rejected]]</f>
        <v>0</v>
      </c>
      <c r="S1439" s="8"/>
      <c r="T1439" s="8"/>
      <c r="U1439" s="8">
        <v>3324223</v>
      </c>
      <c r="V1439" s="8">
        <v>3290098</v>
      </c>
      <c r="W1439" s="8">
        <v>33152</v>
      </c>
      <c r="X1439" s="8">
        <v>4237594</v>
      </c>
      <c r="Y1439">
        <v>1934136</v>
      </c>
      <c r="Z1439">
        <v>1437461</v>
      </c>
      <c r="AA1439" s="21">
        <v>17418</v>
      </c>
      <c r="AB1439" s="54">
        <f>Table1[[#This Row],[ Received by dropbox]]/Table1[[#This Row],[Ballots Returned]]</f>
        <v>0.56859745924774607</v>
      </c>
      <c r="AC1439" s="54">
        <f>Table1[[#This Row],[Received by mail]]/Table1[[#This Row],[Ballots Returned]]</f>
        <v>0.42258490218253753</v>
      </c>
      <c r="AD1439" s="54">
        <f>Table1[[#This Row],[ Received by Email or Fax]]/Table1[[#This Row],[Ballots Returned]]</f>
        <v>5.1205450625898289E-3</v>
      </c>
    </row>
    <row r="1440" spans="1:30">
      <c r="A1440" s="8" t="s">
        <v>98</v>
      </c>
      <c r="B1440" s="19">
        <v>42584</v>
      </c>
      <c r="C1440" s="8" t="s">
        <v>220</v>
      </c>
      <c r="D1440" s="10">
        <v>2016</v>
      </c>
      <c r="E1440" s="8">
        <v>6409</v>
      </c>
      <c r="F1440" s="8">
        <v>620</v>
      </c>
      <c r="G1440" s="8">
        <v>7805</v>
      </c>
      <c r="H1440" s="8">
        <v>6413</v>
      </c>
      <c r="I1440" s="8">
        <v>2088</v>
      </c>
      <c r="J1440" s="8">
        <v>2075</v>
      </c>
      <c r="K1440" s="8">
        <v>0</v>
      </c>
      <c r="L1440" s="8"/>
      <c r="M1440" s="8">
        <v>13</v>
      </c>
      <c r="N1440" s="8"/>
      <c r="O1440" s="8"/>
      <c r="P1440" s="8"/>
      <c r="Q1440" s="45">
        <f t="shared" si="48"/>
        <v>0</v>
      </c>
      <c r="R1440" s="45">
        <f>Table1[[#This Row],[Ballots Rejected - Late Postmark]]/Table1[[#This Row],[Ballots Rejected]]</f>
        <v>0</v>
      </c>
      <c r="S1440" s="8"/>
      <c r="T1440" s="8"/>
      <c r="U1440" s="8">
        <v>2082</v>
      </c>
      <c r="V1440" s="8">
        <v>2069</v>
      </c>
      <c r="W1440" s="8">
        <v>13</v>
      </c>
      <c r="X1440" s="8">
        <v>6361</v>
      </c>
      <c r="Y1440">
        <v>1331</v>
      </c>
      <c r="Z1440">
        <v>757</v>
      </c>
      <c r="AA1440" s="8">
        <v>0</v>
      </c>
      <c r="AB1440" s="54">
        <f>Table1[[#This Row],[ Received by dropbox]]/Table1[[#This Row],[Ballots Returned]]</f>
        <v>0.63745210727969348</v>
      </c>
      <c r="AC1440" s="54">
        <f>Table1[[#This Row],[Received by mail]]/Table1[[#This Row],[Ballots Returned]]</f>
        <v>0.36254789272030652</v>
      </c>
      <c r="AD1440" s="54">
        <f>Table1[[#This Row],[ Received by Email or Fax]]/Table1[[#This Row],[Ballots Returned]]</f>
        <v>0</v>
      </c>
    </row>
    <row r="1441" spans="1:30">
      <c r="A1441" s="8" t="s">
        <v>101</v>
      </c>
      <c r="B1441" s="19">
        <v>42584</v>
      </c>
      <c r="C1441" s="8" t="s">
        <v>220</v>
      </c>
      <c r="D1441" s="10">
        <v>2016</v>
      </c>
      <c r="E1441" s="8">
        <v>13655</v>
      </c>
      <c r="F1441" s="8">
        <v>2646</v>
      </c>
      <c r="G1441" s="8">
        <v>13025</v>
      </c>
      <c r="H1441" s="8">
        <v>13664</v>
      </c>
      <c r="I1441" s="8">
        <v>4691</v>
      </c>
      <c r="J1441" s="8">
        <v>4657</v>
      </c>
      <c r="K1441" s="8">
        <v>0</v>
      </c>
      <c r="L1441" s="8"/>
      <c r="M1441" s="8">
        <v>34</v>
      </c>
      <c r="N1441" s="8"/>
      <c r="O1441" s="8"/>
      <c r="P1441" s="8"/>
      <c r="Q1441" s="45">
        <f t="shared" si="48"/>
        <v>0</v>
      </c>
      <c r="R1441" s="45">
        <f>Table1[[#This Row],[Ballots Rejected - Late Postmark]]/Table1[[#This Row],[Ballots Rejected]]</f>
        <v>0</v>
      </c>
      <c r="S1441" s="8"/>
      <c r="T1441" s="8"/>
      <c r="U1441" s="8">
        <v>4684</v>
      </c>
      <c r="V1441" s="8">
        <v>4650</v>
      </c>
      <c r="W1441" s="8">
        <v>34</v>
      </c>
      <c r="X1441" s="8">
        <v>13608</v>
      </c>
      <c r="Y1441">
        <v>2479</v>
      </c>
      <c r="Z1441">
        <v>2212</v>
      </c>
      <c r="AA1441" s="8">
        <v>0</v>
      </c>
      <c r="AB1441" s="54">
        <f>Table1[[#This Row],[ Received by dropbox]]/Table1[[#This Row],[Ballots Returned]]</f>
        <v>0.52845875079940308</v>
      </c>
      <c r="AC1441" s="54">
        <f>Table1[[#This Row],[Received by mail]]/Table1[[#This Row],[Ballots Returned]]</f>
        <v>0.47154124920059687</v>
      </c>
      <c r="AD1441" s="54">
        <f>Table1[[#This Row],[ Received by Email or Fax]]/Table1[[#This Row],[Ballots Returned]]</f>
        <v>0</v>
      </c>
    </row>
    <row r="1442" spans="1:30">
      <c r="A1442" s="8" t="s">
        <v>103</v>
      </c>
      <c r="B1442" s="19">
        <v>42584</v>
      </c>
      <c r="C1442" s="8" t="s">
        <v>220</v>
      </c>
      <c r="D1442" s="10">
        <v>2016</v>
      </c>
      <c r="E1442" s="8">
        <v>102626</v>
      </c>
      <c r="F1442" s="8">
        <v>6667</v>
      </c>
      <c r="G1442" s="8">
        <v>97975</v>
      </c>
      <c r="H1442" s="8">
        <v>103239</v>
      </c>
      <c r="I1442" s="8">
        <v>36187</v>
      </c>
      <c r="J1442" s="8">
        <v>34331</v>
      </c>
      <c r="K1442" s="8">
        <v>0</v>
      </c>
      <c r="L1442" s="8"/>
      <c r="M1442" s="8">
        <v>1856</v>
      </c>
      <c r="N1442" s="8"/>
      <c r="O1442" s="8"/>
      <c r="P1442" s="8"/>
      <c r="Q1442" s="45">
        <f t="shared" si="48"/>
        <v>0</v>
      </c>
      <c r="R1442" s="45">
        <f>Table1[[#This Row],[Ballots Rejected - Late Postmark]]/Table1[[#This Row],[Ballots Rejected]]</f>
        <v>0</v>
      </c>
      <c r="S1442" s="8"/>
      <c r="T1442" s="8"/>
      <c r="U1442" s="8">
        <v>36050</v>
      </c>
      <c r="V1442" s="8">
        <v>34199</v>
      </c>
      <c r="W1442" s="8">
        <v>1851</v>
      </c>
      <c r="X1442" s="8">
        <v>102470</v>
      </c>
      <c r="Y1442">
        <v>16002</v>
      </c>
      <c r="Z1442">
        <v>36166</v>
      </c>
      <c r="AA1442" s="8">
        <v>12</v>
      </c>
      <c r="AB1442" s="54">
        <f>Table1[[#This Row],[ Received by dropbox]]/Table1[[#This Row],[Ballots Returned]]</f>
        <v>0.44220300107773508</v>
      </c>
      <c r="AC1442" s="54">
        <f>Table1[[#This Row],[Received by mail]]/Table1[[#This Row],[Ballots Returned]]</f>
        <v>0.99941968110094781</v>
      </c>
      <c r="AD1442" s="54">
        <f>Table1[[#This Row],[ Received by Email or Fax]]/Table1[[#This Row],[Ballots Returned]]</f>
        <v>3.31610799458369E-4</v>
      </c>
    </row>
    <row r="1443" spans="1:30">
      <c r="A1443" s="8" t="s">
        <v>105</v>
      </c>
      <c r="B1443" s="19">
        <v>42584</v>
      </c>
      <c r="C1443" s="8" t="s">
        <v>220</v>
      </c>
      <c r="D1443" s="10">
        <v>2016</v>
      </c>
      <c r="E1443" s="8">
        <v>41593</v>
      </c>
      <c r="F1443" s="8">
        <v>3475</v>
      </c>
      <c r="G1443" s="8">
        <v>40134</v>
      </c>
      <c r="H1443" s="8">
        <v>41655</v>
      </c>
      <c r="I1443" s="8">
        <v>16123</v>
      </c>
      <c r="J1443" s="8">
        <v>15966</v>
      </c>
      <c r="K1443" s="8">
        <v>0</v>
      </c>
      <c r="L1443" s="8"/>
      <c r="M1443" s="8">
        <v>157</v>
      </c>
      <c r="N1443" s="8"/>
      <c r="O1443" s="8"/>
      <c r="P1443" s="8"/>
      <c r="Q1443" s="45">
        <f t="shared" si="48"/>
        <v>0</v>
      </c>
      <c r="R1443" s="45">
        <f>Table1[[#This Row],[Ballots Rejected - Late Postmark]]/Table1[[#This Row],[Ballots Rejected]]</f>
        <v>0</v>
      </c>
      <c r="S1443" s="8"/>
      <c r="T1443" s="8"/>
      <c r="U1443" s="8">
        <v>16050</v>
      </c>
      <c r="V1443" s="8">
        <v>15894</v>
      </c>
      <c r="W1443" s="8">
        <v>156</v>
      </c>
      <c r="X1443" s="8">
        <v>41321</v>
      </c>
      <c r="Y1443">
        <v>11226</v>
      </c>
      <c r="Z1443">
        <v>4860</v>
      </c>
      <c r="AA1443" s="8">
        <v>34</v>
      </c>
      <c r="AB1443" s="54">
        <f>Table1[[#This Row],[ Received by dropbox]]/Table1[[#This Row],[Ballots Returned]]</f>
        <v>0.69627240587979899</v>
      </c>
      <c r="AC1443" s="54">
        <f>Table1[[#This Row],[Received by mail]]/Table1[[#This Row],[Ballots Returned]]</f>
        <v>0.30143273584320535</v>
      </c>
      <c r="AD1443" s="54">
        <f>Table1[[#This Row],[ Received by Email or Fax]]/Table1[[#This Row],[Ballots Returned]]</f>
        <v>2.1087886869689265E-3</v>
      </c>
    </row>
    <row r="1444" spans="1:30">
      <c r="A1444" s="8" t="s">
        <v>107</v>
      </c>
      <c r="B1444" s="19">
        <v>42584</v>
      </c>
      <c r="C1444" s="8" t="s">
        <v>220</v>
      </c>
      <c r="D1444" s="10">
        <v>2016</v>
      </c>
      <c r="E1444" s="8">
        <v>49026</v>
      </c>
      <c r="F1444" s="8">
        <v>4657</v>
      </c>
      <c r="G1444" s="8">
        <v>46385</v>
      </c>
      <c r="H1444" s="8">
        <v>49026</v>
      </c>
      <c r="I1444" s="8">
        <v>20244</v>
      </c>
      <c r="J1444" s="8">
        <v>20078</v>
      </c>
      <c r="K1444" s="8">
        <v>0</v>
      </c>
      <c r="L1444" s="8"/>
      <c r="M1444" s="8">
        <v>166</v>
      </c>
      <c r="N1444" s="8"/>
      <c r="O1444" s="8"/>
      <c r="P1444" s="8"/>
      <c r="Q1444" s="45">
        <f t="shared" si="48"/>
        <v>0</v>
      </c>
      <c r="R1444" s="45">
        <f>Table1[[#This Row],[Ballots Rejected - Late Postmark]]/Table1[[#This Row],[Ballots Rejected]]</f>
        <v>0</v>
      </c>
      <c r="S1444" s="8"/>
      <c r="T1444" s="8"/>
      <c r="U1444" s="8">
        <v>20173</v>
      </c>
      <c r="V1444" s="8">
        <v>20009</v>
      </c>
      <c r="W1444" s="8">
        <v>164</v>
      </c>
      <c r="X1444" s="8">
        <v>48341</v>
      </c>
      <c r="Y1444">
        <v>14087</v>
      </c>
      <c r="Z1444">
        <v>6152</v>
      </c>
      <c r="AA1444" s="8">
        <v>5</v>
      </c>
      <c r="AB1444" s="54">
        <f>Table1[[#This Row],[ Received by dropbox]]/Table1[[#This Row],[Ballots Returned]]</f>
        <v>0.69586050187709936</v>
      </c>
      <c r="AC1444" s="54">
        <f>Table1[[#This Row],[Received by mail]]/Table1[[#This Row],[Ballots Returned]]</f>
        <v>0.303892511361391</v>
      </c>
      <c r="AD1444" s="54">
        <f>Table1[[#This Row],[ Received by Email or Fax]]/Table1[[#This Row],[Ballots Returned]]</f>
        <v>2.4698676150958308E-4</v>
      </c>
    </row>
    <row r="1445" spans="1:30">
      <c r="A1445" s="8" t="s">
        <v>109</v>
      </c>
      <c r="B1445" s="19">
        <v>42584</v>
      </c>
      <c r="C1445" s="8" t="s">
        <v>220</v>
      </c>
      <c r="D1445" s="10">
        <v>2016</v>
      </c>
      <c r="E1445" s="8">
        <v>260815</v>
      </c>
      <c r="F1445" s="8">
        <v>202798</v>
      </c>
      <c r="G1445" s="8">
        <v>60033</v>
      </c>
      <c r="H1445" s="8">
        <v>263156</v>
      </c>
      <c r="I1445" s="8">
        <v>80965</v>
      </c>
      <c r="J1445" s="8">
        <v>79867</v>
      </c>
      <c r="K1445" s="8">
        <v>0</v>
      </c>
      <c r="L1445" s="8"/>
      <c r="M1445" s="8">
        <v>1098</v>
      </c>
      <c r="N1445" s="8"/>
      <c r="O1445" s="8"/>
      <c r="P1445" s="8"/>
      <c r="Q1445" s="45">
        <f t="shared" si="48"/>
        <v>0</v>
      </c>
      <c r="R1445" s="45">
        <f>Table1[[#This Row],[Ballots Rejected - Late Postmark]]/Table1[[#This Row],[Ballots Rejected]]</f>
        <v>0</v>
      </c>
      <c r="S1445" s="8"/>
      <c r="T1445" s="8"/>
      <c r="U1445" s="8">
        <v>80560</v>
      </c>
      <c r="V1445" s="8">
        <v>79468</v>
      </c>
      <c r="W1445" s="8">
        <v>1092</v>
      </c>
      <c r="X1445" s="8">
        <v>260804</v>
      </c>
      <c r="Y1445">
        <v>32615</v>
      </c>
      <c r="Z1445">
        <v>48236</v>
      </c>
      <c r="AA1445" s="8">
        <v>111</v>
      </c>
      <c r="AB1445" s="54">
        <f>Table1[[#This Row],[ Received by dropbox]]/Table1[[#This Row],[Ballots Returned]]</f>
        <v>0.40282838263447168</v>
      </c>
      <c r="AC1445" s="54">
        <f>Table1[[#This Row],[Received by mail]]/Table1[[#This Row],[Ballots Returned]]</f>
        <v>0.59576360155622798</v>
      </c>
      <c r="AD1445" s="54">
        <f>Table1[[#This Row],[ Received by Email or Fax]]/Table1[[#This Row],[Ballots Returned]]</f>
        <v>1.3709627616871488E-3</v>
      </c>
    </row>
    <row r="1446" spans="1:30">
      <c r="A1446" s="8" t="s">
        <v>111</v>
      </c>
      <c r="B1446" s="19">
        <v>42584</v>
      </c>
      <c r="C1446" s="8" t="s">
        <v>220</v>
      </c>
      <c r="D1446" s="10">
        <v>2016</v>
      </c>
      <c r="E1446" s="8">
        <v>2630</v>
      </c>
      <c r="F1446" s="8">
        <v>341</v>
      </c>
      <c r="G1446" s="8">
        <v>4305</v>
      </c>
      <c r="H1446" s="8">
        <v>2630</v>
      </c>
      <c r="I1446" s="8">
        <v>1141</v>
      </c>
      <c r="J1446" s="8">
        <v>1120</v>
      </c>
      <c r="K1446" s="8">
        <v>0</v>
      </c>
      <c r="L1446" s="8"/>
      <c r="M1446" s="8">
        <v>21</v>
      </c>
      <c r="N1446" s="8"/>
      <c r="O1446" s="8"/>
      <c r="P1446" s="8"/>
      <c r="Q1446" s="45">
        <f t="shared" si="48"/>
        <v>0</v>
      </c>
      <c r="R1446" s="45">
        <f>Table1[[#This Row],[Ballots Rejected - Late Postmark]]/Table1[[#This Row],[Ballots Rejected]]</f>
        <v>0</v>
      </c>
      <c r="S1446" s="8"/>
      <c r="T1446" s="8"/>
      <c r="U1446" s="8">
        <v>1137</v>
      </c>
      <c r="V1446" s="8">
        <v>1116</v>
      </c>
      <c r="W1446" s="8">
        <v>21</v>
      </c>
      <c r="X1446" s="8">
        <v>2608</v>
      </c>
      <c r="Y1446">
        <v>459</v>
      </c>
      <c r="Z1446">
        <v>682</v>
      </c>
      <c r="AA1446" s="8">
        <v>0</v>
      </c>
      <c r="AB1446" s="54">
        <f>Table1[[#This Row],[ Received by dropbox]]/Table1[[#This Row],[Ballots Returned]]</f>
        <v>0.4022787028921998</v>
      </c>
      <c r="AC1446" s="54">
        <f>Table1[[#This Row],[Received by mail]]/Table1[[#This Row],[Ballots Returned]]</f>
        <v>0.5977212971078002</v>
      </c>
      <c r="AD1446" s="54">
        <f>Table1[[#This Row],[ Received by Email or Fax]]/Table1[[#This Row],[Ballots Returned]]</f>
        <v>0</v>
      </c>
    </row>
    <row r="1447" spans="1:30">
      <c r="A1447" s="8" t="s">
        <v>113</v>
      </c>
      <c r="B1447" s="19">
        <v>42584</v>
      </c>
      <c r="C1447" s="8" t="s">
        <v>220</v>
      </c>
      <c r="D1447" s="10">
        <v>2016</v>
      </c>
      <c r="E1447" s="8">
        <v>60937</v>
      </c>
      <c r="F1447" s="8">
        <v>7709</v>
      </c>
      <c r="G1447" s="8">
        <v>55244</v>
      </c>
      <c r="H1447" s="8">
        <v>60979</v>
      </c>
      <c r="I1447" s="8">
        <v>19903</v>
      </c>
      <c r="J1447" s="8">
        <v>19718</v>
      </c>
      <c r="K1447" s="8">
        <v>0</v>
      </c>
      <c r="L1447" s="8"/>
      <c r="M1447" s="8">
        <v>184</v>
      </c>
      <c r="N1447" s="8"/>
      <c r="O1447" s="8"/>
      <c r="P1447" s="8"/>
      <c r="Q1447" s="45">
        <f t="shared" si="48"/>
        <v>0</v>
      </c>
      <c r="R1447" s="45">
        <f>Table1[[#This Row],[Ballots Rejected - Late Postmark]]/Table1[[#This Row],[Ballots Rejected]]</f>
        <v>0</v>
      </c>
      <c r="S1447" s="8"/>
      <c r="T1447" s="8"/>
      <c r="U1447" s="8">
        <v>19848</v>
      </c>
      <c r="V1447" s="8">
        <v>19664</v>
      </c>
      <c r="W1447" s="8">
        <v>184</v>
      </c>
      <c r="X1447" s="8">
        <v>60437</v>
      </c>
      <c r="Y1447">
        <v>14900</v>
      </c>
      <c r="Z1447">
        <v>4991</v>
      </c>
      <c r="AA1447" s="8">
        <v>12</v>
      </c>
      <c r="AB1447" s="54">
        <f>Table1[[#This Row],[ Received by dropbox]]/Table1[[#This Row],[Ballots Returned]]</f>
        <v>0.74863085966939658</v>
      </c>
      <c r="AC1447" s="54">
        <f>Table1[[#This Row],[Received by mail]]/Table1[[#This Row],[Ballots Returned]]</f>
        <v>0.25076621614831934</v>
      </c>
      <c r="AD1447" s="54">
        <f>Table1[[#This Row],[ Received by Email or Fax]]/Table1[[#This Row],[Ballots Returned]]</f>
        <v>6.0292418228407782E-4</v>
      </c>
    </row>
    <row r="1448" spans="1:30">
      <c r="A1448" s="8" t="s">
        <v>115</v>
      </c>
      <c r="B1448" s="19">
        <v>42584</v>
      </c>
      <c r="C1448" s="8" t="s">
        <v>220</v>
      </c>
      <c r="D1448" s="10">
        <v>2016</v>
      </c>
      <c r="E1448" s="8">
        <v>19917</v>
      </c>
      <c r="F1448" s="8">
        <v>1079</v>
      </c>
      <c r="G1448" s="8">
        <v>20854</v>
      </c>
      <c r="H1448" s="8">
        <v>19917</v>
      </c>
      <c r="I1448" s="8">
        <v>7562</v>
      </c>
      <c r="J1448" s="8">
        <v>7483</v>
      </c>
      <c r="K1448" s="8">
        <v>0</v>
      </c>
      <c r="L1448" s="8"/>
      <c r="M1448" s="8">
        <v>79</v>
      </c>
      <c r="N1448" s="8"/>
      <c r="O1448" s="8"/>
      <c r="P1448" s="8"/>
      <c r="Q1448" s="45">
        <f t="shared" si="48"/>
        <v>0</v>
      </c>
      <c r="R1448" s="45">
        <f>Table1[[#This Row],[Ballots Rejected - Late Postmark]]/Table1[[#This Row],[Ballots Rejected]]</f>
        <v>0</v>
      </c>
      <c r="S1448" s="8"/>
      <c r="T1448" s="8"/>
      <c r="U1448" s="8">
        <v>7536</v>
      </c>
      <c r="V1448" s="8">
        <v>7457</v>
      </c>
      <c r="W1448" s="8">
        <v>79</v>
      </c>
      <c r="X1448" s="8">
        <v>19769</v>
      </c>
      <c r="Y1448">
        <v>6390</v>
      </c>
      <c r="Z1448">
        <v>1170</v>
      </c>
      <c r="AA1448" s="8">
        <v>2</v>
      </c>
      <c r="AB1448" s="54">
        <f>Table1[[#This Row],[ Received by dropbox]]/Table1[[#This Row],[Ballots Returned]]</f>
        <v>0.84501454641629203</v>
      </c>
      <c r="AC1448" s="54">
        <f>Table1[[#This Row],[Received by mail]]/Table1[[#This Row],[Ballots Returned]]</f>
        <v>0.15472097328749007</v>
      </c>
      <c r="AD1448" s="54">
        <f>Table1[[#This Row],[ Received by Email or Fax]]/Table1[[#This Row],[Ballots Returned]]</f>
        <v>2.6448029621793179E-4</v>
      </c>
    </row>
    <row r="1449" spans="1:30">
      <c r="A1449" s="8" t="s">
        <v>117</v>
      </c>
      <c r="B1449" s="19">
        <v>42584</v>
      </c>
      <c r="C1449" s="8" t="s">
        <v>220</v>
      </c>
      <c r="D1449" s="10">
        <v>2016</v>
      </c>
      <c r="E1449" s="8">
        <v>4528</v>
      </c>
      <c r="F1449" s="8">
        <v>598</v>
      </c>
      <c r="G1449" s="8">
        <v>5946</v>
      </c>
      <c r="H1449" s="8">
        <v>4481</v>
      </c>
      <c r="I1449" s="8">
        <v>2036</v>
      </c>
      <c r="J1449" s="8">
        <v>2007</v>
      </c>
      <c r="K1449" s="8">
        <v>0</v>
      </c>
      <c r="L1449" s="8"/>
      <c r="M1449" s="8">
        <v>29</v>
      </c>
      <c r="N1449" s="8"/>
      <c r="O1449" s="8"/>
      <c r="P1449" s="8"/>
      <c r="Q1449" s="45">
        <f t="shared" si="48"/>
        <v>0</v>
      </c>
      <c r="R1449" s="45">
        <f>Table1[[#This Row],[Ballots Rejected - Late Postmark]]/Table1[[#This Row],[Ballots Rejected]]</f>
        <v>0</v>
      </c>
      <c r="S1449" s="8"/>
      <c r="T1449" s="8"/>
      <c r="U1449" s="8">
        <v>2032</v>
      </c>
      <c r="V1449" s="8">
        <v>2003</v>
      </c>
      <c r="W1449" s="8">
        <v>29</v>
      </c>
      <c r="X1449" s="8">
        <v>4434</v>
      </c>
      <c r="Y1449">
        <v>0</v>
      </c>
      <c r="Z1449">
        <v>2035</v>
      </c>
      <c r="AA1449" s="8">
        <v>1</v>
      </c>
      <c r="AB1449" s="54">
        <f>Table1[[#This Row],[ Received by dropbox]]/Table1[[#This Row],[Ballots Returned]]</f>
        <v>0</v>
      </c>
      <c r="AC1449" s="54">
        <f>Table1[[#This Row],[Received by mail]]/Table1[[#This Row],[Ballots Returned]]</f>
        <v>0.99950884086444003</v>
      </c>
      <c r="AD1449" s="54">
        <f>Table1[[#This Row],[ Received by Email or Fax]]/Table1[[#This Row],[Ballots Returned]]</f>
        <v>4.9115913555992138E-4</v>
      </c>
    </row>
    <row r="1450" spans="1:30">
      <c r="A1450" s="8" t="s">
        <v>119</v>
      </c>
      <c r="B1450" s="19">
        <v>42584</v>
      </c>
      <c r="C1450" s="8" t="s">
        <v>220</v>
      </c>
      <c r="D1450" s="10">
        <v>2016</v>
      </c>
      <c r="E1450" s="8">
        <v>32003</v>
      </c>
      <c r="F1450" s="8">
        <v>5582</v>
      </c>
      <c r="G1450" s="8">
        <v>28437</v>
      </c>
      <c r="H1450" s="8">
        <v>32098</v>
      </c>
      <c r="I1450" s="8">
        <v>9142</v>
      </c>
      <c r="J1450" s="8">
        <v>8990</v>
      </c>
      <c r="K1450" s="8">
        <v>0</v>
      </c>
      <c r="L1450" s="8"/>
      <c r="M1450" s="8">
        <v>152</v>
      </c>
      <c r="N1450" s="8"/>
      <c r="O1450" s="8"/>
      <c r="P1450" s="8"/>
      <c r="Q1450" s="45">
        <f t="shared" si="48"/>
        <v>0</v>
      </c>
      <c r="R1450" s="45">
        <f>Table1[[#This Row],[Ballots Rejected - Late Postmark]]/Table1[[#This Row],[Ballots Rejected]]</f>
        <v>0</v>
      </c>
      <c r="S1450" s="8"/>
      <c r="T1450" s="8"/>
      <c r="U1450" s="8">
        <v>9113</v>
      </c>
      <c r="V1450" s="8">
        <v>8961</v>
      </c>
      <c r="W1450" s="8">
        <v>152</v>
      </c>
      <c r="X1450" s="8">
        <v>31860</v>
      </c>
      <c r="Y1450">
        <v>5580</v>
      </c>
      <c r="Z1450">
        <v>3559</v>
      </c>
      <c r="AA1450" s="8">
        <v>3</v>
      </c>
      <c r="AB1450" s="54">
        <f>Table1[[#This Row],[ Received by dropbox]]/Table1[[#This Row],[Ballots Returned]]</f>
        <v>0.61036972216145269</v>
      </c>
      <c r="AC1450" s="54">
        <f>Table1[[#This Row],[Received by mail]]/Table1[[#This Row],[Ballots Returned]]</f>
        <v>0.38930212207394443</v>
      </c>
      <c r="AD1450" s="54">
        <f>Table1[[#This Row],[ Received by Email or Fax]]/Table1[[#This Row],[Ballots Returned]]</f>
        <v>3.2815576460293154E-4</v>
      </c>
    </row>
    <row r="1451" spans="1:30">
      <c r="A1451" s="8" t="s">
        <v>121</v>
      </c>
      <c r="B1451" s="19">
        <v>42584</v>
      </c>
      <c r="C1451" s="8" t="s">
        <v>220</v>
      </c>
      <c r="D1451" s="10">
        <v>2016</v>
      </c>
      <c r="E1451" s="8">
        <v>1533</v>
      </c>
      <c r="F1451" s="8">
        <v>240</v>
      </c>
      <c r="G1451" s="8">
        <v>3309</v>
      </c>
      <c r="H1451" s="8">
        <v>1533</v>
      </c>
      <c r="I1451" s="8">
        <v>716</v>
      </c>
      <c r="J1451" s="8">
        <v>708</v>
      </c>
      <c r="K1451" s="8">
        <v>0</v>
      </c>
      <c r="L1451" s="8"/>
      <c r="M1451" s="8">
        <v>8</v>
      </c>
      <c r="N1451" s="8"/>
      <c r="O1451" s="8"/>
      <c r="P1451" s="8"/>
      <c r="Q1451" s="45">
        <f t="shared" si="48"/>
        <v>0</v>
      </c>
      <c r="R1451" s="45">
        <f>Table1[[#This Row],[Ballots Rejected - Late Postmark]]/Table1[[#This Row],[Ballots Rejected]]</f>
        <v>0</v>
      </c>
      <c r="S1451" s="8"/>
      <c r="T1451" s="8"/>
      <c r="U1451" s="8">
        <v>714</v>
      </c>
      <c r="V1451" s="8">
        <v>706</v>
      </c>
      <c r="W1451" s="8">
        <v>8</v>
      </c>
      <c r="X1451" s="8">
        <v>1521</v>
      </c>
      <c r="Y1451">
        <v>466</v>
      </c>
      <c r="Z1451">
        <v>249</v>
      </c>
      <c r="AA1451" s="8">
        <v>1</v>
      </c>
      <c r="AB1451" s="54">
        <f>Table1[[#This Row],[ Received by dropbox]]/Table1[[#This Row],[Ballots Returned]]</f>
        <v>0.65083798882681565</v>
      </c>
      <c r="AC1451" s="54">
        <f>Table1[[#This Row],[Received by mail]]/Table1[[#This Row],[Ballots Returned]]</f>
        <v>0.3477653631284916</v>
      </c>
      <c r="AD1451" s="54">
        <f>Table1[[#This Row],[ Received by Email or Fax]]/Table1[[#This Row],[Ballots Returned]]</f>
        <v>1.3966480446927375E-3</v>
      </c>
    </row>
    <row r="1452" spans="1:30">
      <c r="A1452" s="8" t="s">
        <v>123</v>
      </c>
      <c r="B1452" s="19">
        <v>42584</v>
      </c>
      <c r="C1452" s="8" t="s">
        <v>220</v>
      </c>
      <c r="D1452" s="10">
        <v>2016</v>
      </c>
      <c r="E1452" s="8">
        <v>37689</v>
      </c>
      <c r="F1452" s="8">
        <v>7220</v>
      </c>
      <c r="G1452" s="8">
        <v>32485</v>
      </c>
      <c r="H1452" s="8">
        <v>37689</v>
      </c>
      <c r="I1452" s="8">
        <v>11872</v>
      </c>
      <c r="J1452" s="8">
        <v>11811</v>
      </c>
      <c r="K1452" s="8">
        <v>0</v>
      </c>
      <c r="L1452" s="8"/>
      <c r="M1452" s="8">
        <v>61</v>
      </c>
      <c r="N1452" s="8"/>
      <c r="O1452" s="8"/>
      <c r="P1452" s="8"/>
      <c r="Q1452" s="45">
        <f t="shared" si="48"/>
        <v>0</v>
      </c>
      <c r="R1452" s="45">
        <f>Table1[[#This Row],[Ballots Rejected - Late Postmark]]/Table1[[#This Row],[Ballots Rejected]]</f>
        <v>0</v>
      </c>
      <c r="S1452" s="8"/>
      <c r="T1452" s="8"/>
      <c r="U1452" s="8">
        <v>11828</v>
      </c>
      <c r="V1452" s="8">
        <v>11767</v>
      </c>
      <c r="W1452" s="8">
        <v>61</v>
      </c>
      <c r="X1452" s="8">
        <v>37423</v>
      </c>
      <c r="Y1452">
        <v>3416</v>
      </c>
      <c r="Z1452">
        <v>8447</v>
      </c>
      <c r="AA1452" s="8">
        <v>9</v>
      </c>
      <c r="AB1452" s="54">
        <f>Table1[[#This Row],[ Received by dropbox]]/Table1[[#This Row],[Ballots Returned]]</f>
        <v>0.28773584905660377</v>
      </c>
      <c r="AC1452" s="54">
        <f>Table1[[#This Row],[Received by mail]]/Table1[[#This Row],[Ballots Returned]]</f>
        <v>0.71150606469002697</v>
      </c>
      <c r="AD1452" s="54">
        <f>Table1[[#This Row],[ Received by Email or Fax]]/Table1[[#This Row],[Ballots Returned]]</f>
        <v>7.5808625336927222E-4</v>
      </c>
    </row>
    <row r="1453" spans="1:30">
      <c r="A1453" s="8" t="s">
        <v>125</v>
      </c>
      <c r="B1453" s="19">
        <v>42584</v>
      </c>
      <c r="C1453" s="8" t="s">
        <v>220</v>
      </c>
      <c r="D1453" s="10">
        <v>2016</v>
      </c>
      <c r="E1453" s="8">
        <v>39632</v>
      </c>
      <c r="F1453" s="8">
        <v>6724</v>
      </c>
      <c r="G1453" s="8">
        <v>34924</v>
      </c>
      <c r="H1453" s="8">
        <v>39632</v>
      </c>
      <c r="I1453" s="8">
        <v>14251</v>
      </c>
      <c r="J1453" s="8">
        <v>14058</v>
      </c>
      <c r="K1453" s="8">
        <v>0</v>
      </c>
      <c r="L1453" s="8"/>
      <c r="M1453" s="8">
        <v>193</v>
      </c>
      <c r="N1453" s="8"/>
      <c r="O1453" s="8"/>
      <c r="P1453" s="8"/>
      <c r="Q1453" s="45">
        <f t="shared" si="48"/>
        <v>0</v>
      </c>
      <c r="R1453" s="45">
        <f>Table1[[#This Row],[Ballots Rejected - Late Postmark]]/Table1[[#This Row],[Ballots Rejected]]</f>
        <v>0</v>
      </c>
      <c r="S1453" s="8"/>
      <c r="T1453" s="8"/>
      <c r="U1453" s="8">
        <v>14219</v>
      </c>
      <c r="V1453" s="8">
        <v>14027</v>
      </c>
      <c r="W1453" s="8">
        <v>192</v>
      </c>
      <c r="X1453" s="8">
        <v>39413</v>
      </c>
      <c r="Y1453">
        <v>3817</v>
      </c>
      <c r="Z1453">
        <v>10432</v>
      </c>
      <c r="AA1453" s="8">
        <v>2</v>
      </c>
      <c r="AB1453" s="54">
        <f>Table1[[#This Row],[ Received by dropbox]]/Table1[[#This Row],[Ballots Returned]]</f>
        <v>0.26784085327345447</v>
      </c>
      <c r="AC1453" s="54">
        <f>Table1[[#This Row],[Received by mail]]/Table1[[#This Row],[Ballots Returned]]</f>
        <v>0.73201880569784572</v>
      </c>
      <c r="AD1453" s="54">
        <f>Table1[[#This Row],[ Received by Email or Fax]]/Table1[[#This Row],[Ballots Returned]]</f>
        <v>1.4034102869974038E-4</v>
      </c>
    </row>
    <row r="1454" spans="1:30">
      <c r="A1454" s="8" t="s">
        <v>127</v>
      </c>
      <c r="B1454" s="19">
        <v>42584</v>
      </c>
      <c r="C1454" s="8" t="s">
        <v>220</v>
      </c>
      <c r="D1454" s="10">
        <v>2016</v>
      </c>
      <c r="E1454" s="8">
        <v>52463</v>
      </c>
      <c r="F1454" s="8">
        <v>6515</v>
      </c>
      <c r="G1454" s="8">
        <v>47964</v>
      </c>
      <c r="H1454" s="8">
        <v>53016</v>
      </c>
      <c r="I1454" s="8">
        <v>23381</v>
      </c>
      <c r="J1454" s="8">
        <v>23148</v>
      </c>
      <c r="K1454" s="8">
        <v>47</v>
      </c>
      <c r="L1454" s="8"/>
      <c r="M1454" s="8">
        <v>186</v>
      </c>
      <c r="N1454" s="8"/>
      <c r="O1454" s="8"/>
      <c r="P1454" s="8"/>
      <c r="Q1454" s="45">
        <f t="shared" si="48"/>
        <v>0</v>
      </c>
      <c r="R1454" s="45">
        <f>Table1[[#This Row],[Ballots Rejected - Late Postmark]]/Table1[[#This Row],[Ballots Rejected]]</f>
        <v>0</v>
      </c>
      <c r="S1454" s="8"/>
      <c r="T1454" s="8"/>
      <c r="U1454" s="8">
        <v>22945</v>
      </c>
      <c r="V1454" s="8">
        <v>22761</v>
      </c>
      <c r="W1454" s="8">
        <v>184</v>
      </c>
      <c r="X1454" s="8">
        <v>49686</v>
      </c>
      <c r="Y1454">
        <v>12587</v>
      </c>
      <c r="Z1454">
        <v>10741</v>
      </c>
      <c r="AA1454" s="8">
        <v>53</v>
      </c>
      <c r="AB1454" s="54">
        <f>Table1[[#This Row],[ Received by dropbox]]/Table1[[#This Row],[Ballots Returned]]</f>
        <v>0.53834309909755784</v>
      </c>
      <c r="AC1454" s="54">
        <f>Table1[[#This Row],[Received by mail]]/Table1[[#This Row],[Ballots Returned]]</f>
        <v>0.45939010307514649</v>
      </c>
      <c r="AD1454" s="54">
        <f>Table1[[#This Row],[ Received by Email or Fax]]/Table1[[#This Row],[Ballots Returned]]</f>
        <v>2.2667978272956674E-3</v>
      </c>
    </row>
    <row r="1455" spans="1:30">
      <c r="A1455" s="8" t="s">
        <v>129</v>
      </c>
      <c r="B1455" s="19">
        <v>42584</v>
      </c>
      <c r="C1455" s="8" t="s">
        <v>220</v>
      </c>
      <c r="D1455" s="10">
        <v>2016</v>
      </c>
      <c r="E1455" s="8">
        <v>23649</v>
      </c>
      <c r="F1455" s="8">
        <v>2679</v>
      </c>
      <c r="G1455" s="8">
        <v>22986</v>
      </c>
      <c r="H1455" s="8">
        <v>23649</v>
      </c>
      <c r="I1455" s="8">
        <v>11581</v>
      </c>
      <c r="J1455" s="8">
        <v>11456</v>
      </c>
      <c r="K1455" s="8">
        <v>0</v>
      </c>
      <c r="L1455" s="8"/>
      <c r="M1455" s="8">
        <v>125</v>
      </c>
      <c r="N1455" s="8"/>
      <c r="O1455" s="8"/>
      <c r="P1455" s="8"/>
      <c r="Q1455" s="45">
        <f t="shared" si="48"/>
        <v>0</v>
      </c>
      <c r="R1455" s="45">
        <f>Table1[[#This Row],[Ballots Rejected - Late Postmark]]/Table1[[#This Row],[Ballots Rejected]]</f>
        <v>0</v>
      </c>
      <c r="S1455" s="8"/>
      <c r="T1455" s="8"/>
      <c r="U1455" s="8">
        <v>11532</v>
      </c>
      <c r="V1455" s="8">
        <v>11407</v>
      </c>
      <c r="W1455" s="8">
        <v>125</v>
      </c>
      <c r="X1455" s="8">
        <v>23339</v>
      </c>
      <c r="Y1455">
        <v>4707</v>
      </c>
      <c r="Z1455">
        <v>6853</v>
      </c>
      <c r="AA1455" s="8">
        <v>21</v>
      </c>
      <c r="AB1455" s="54">
        <f>Table1[[#This Row],[ Received by dropbox]]/Table1[[#This Row],[Ballots Returned]]</f>
        <v>0.40644158535532338</v>
      </c>
      <c r="AC1455" s="54">
        <f>Table1[[#This Row],[Received by mail]]/Table1[[#This Row],[Ballots Returned]]</f>
        <v>0.59174509973232015</v>
      </c>
      <c r="AD1455" s="54">
        <f>Table1[[#This Row],[ Received by Email or Fax]]/Table1[[#This Row],[Ballots Returned]]</f>
        <v>1.8133149123564459E-3</v>
      </c>
    </row>
    <row r="1456" spans="1:30">
      <c r="A1456" s="8" t="s">
        <v>131</v>
      </c>
      <c r="B1456" s="19">
        <v>42584</v>
      </c>
      <c r="C1456" s="8" t="s">
        <v>220</v>
      </c>
      <c r="D1456" s="10">
        <v>2016</v>
      </c>
      <c r="E1456" s="8">
        <v>1240245</v>
      </c>
      <c r="F1456" s="8">
        <v>120299</v>
      </c>
      <c r="G1456" s="8">
        <v>1121962</v>
      </c>
      <c r="H1456" s="8">
        <v>1249481</v>
      </c>
      <c r="I1456" s="8">
        <v>456955</v>
      </c>
      <c r="J1456" s="8">
        <v>448241</v>
      </c>
      <c r="K1456" s="8">
        <v>0</v>
      </c>
      <c r="L1456" s="8"/>
      <c r="M1456" s="8">
        <v>8714</v>
      </c>
      <c r="N1456" s="8"/>
      <c r="O1456" s="8"/>
      <c r="P1456" s="8"/>
      <c r="Q1456" s="45">
        <f t="shared" si="48"/>
        <v>0</v>
      </c>
      <c r="R1456" s="45">
        <f>Table1[[#This Row],[Ballots Rejected - Late Postmark]]/Table1[[#This Row],[Ballots Rejected]]</f>
        <v>0</v>
      </c>
      <c r="S1456" s="8"/>
      <c r="T1456" s="8"/>
      <c r="U1456" s="8">
        <v>453061</v>
      </c>
      <c r="V1456" s="8">
        <v>444456</v>
      </c>
      <c r="W1456" s="8">
        <v>8605</v>
      </c>
      <c r="X1456" s="8">
        <v>1230930</v>
      </c>
      <c r="Y1456">
        <v>162815</v>
      </c>
      <c r="Z1456">
        <v>292607</v>
      </c>
      <c r="AA1456" s="8">
        <v>1322</v>
      </c>
      <c r="AB1456" s="54">
        <f>Table1[[#This Row],[ Received by dropbox]]/Table1[[#This Row],[Ballots Returned]]</f>
        <v>0.35630423127003752</v>
      </c>
      <c r="AC1456" s="54">
        <f>Table1[[#This Row],[Received by mail]]/Table1[[#This Row],[Ballots Returned]]</f>
        <v>0.64034095261021329</v>
      </c>
      <c r="AD1456" s="54">
        <f>Table1[[#This Row],[ Received by Email or Fax]]/Table1[[#This Row],[Ballots Returned]]</f>
        <v>2.8930638684334345E-3</v>
      </c>
    </row>
    <row r="1457" spans="1:30">
      <c r="A1457" s="8" t="s">
        <v>133</v>
      </c>
      <c r="B1457" s="19">
        <v>42584</v>
      </c>
      <c r="C1457" s="8" t="s">
        <v>220</v>
      </c>
      <c r="D1457" s="10">
        <v>2016</v>
      </c>
      <c r="E1457" s="8">
        <v>159236</v>
      </c>
      <c r="F1457" s="8">
        <v>17872</v>
      </c>
      <c r="G1457" s="8">
        <v>143380</v>
      </c>
      <c r="H1457" s="8">
        <v>160000</v>
      </c>
      <c r="I1457" s="8">
        <v>56477</v>
      </c>
      <c r="J1457" s="8">
        <v>55758</v>
      </c>
      <c r="K1457" s="8">
        <v>0</v>
      </c>
      <c r="L1457" s="8"/>
      <c r="M1457" s="8">
        <v>719</v>
      </c>
      <c r="N1457" s="8"/>
      <c r="O1457" s="8"/>
      <c r="P1457" s="8"/>
      <c r="Q1457" s="45">
        <f t="shared" si="48"/>
        <v>0</v>
      </c>
      <c r="R1457" s="45">
        <f>Table1[[#This Row],[Ballots Rejected - Late Postmark]]/Table1[[#This Row],[Ballots Rejected]]</f>
        <v>0</v>
      </c>
      <c r="S1457" s="8"/>
      <c r="T1457" s="8"/>
      <c r="U1457" s="8">
        <v>55330</v>
      </c>
      <c r="V1457" s="8">
        <v>54630</v>
      </c>
      <c r="W1457" s="8">
        <v>700</v>
      </c>
      <c r="X1457" s="8">
        <v>151723</v>
      </c>
      <c r="Y1457">
        <v>13807</v>
      </c>
      <c r="Z1457">
        <v>42545</v>
      </c>
      <c r="AA1457" s="8">
        <v>125</v>
      </c>
      <c r="AB1457" s="54">
        <f>Table1[[#This Row],[ Received by dropbox]]/Table1[[#This Row],[Ballots Returned]]</f>
        <v>0.24447120066575775</v>
      </c>
      <c r="AC1457" s="54">
        <f>Table1[[#This Row],[Received by mail]]/Table1[[#This Row],[Ballots Returned]]</f>
        <v>0.75331550896825261</v>
      </c>
      <c r="AD1457" s="54">
        <f>Table1[[#This Row],[ Received by Email or Fax]]/Table1[[#This Row],[Ballots Returned]]</f>
        <v>2.2132903659896948E-3</v>
      </c>
    </row>
    <row r="1458" spans="1:30">
      <c r="A1458" s="8" t="s">
        <v>135</v>
      </c>
      <c r="B1458" s="19">
        <v>42584</v>
      </c>
      <c r="C1458" s="8" t="s">
        <v>220</v>
      </c>
      <c r="D1458" s="10">
        <v>2016</v>
      </c>
      <c r="E1458" s="8">
        <v>23078</v>
      </c>
      <c r="F1458" s="8">
        <v>3185</v>
      </c>
      <c r="G1458" s="8">
        <v>21909</v>
      </c>
      <c r="H1458" s="8">
        <v>23414</v>
      </c>
      <c r="I1458" s="8">
        <v>8941</v>
      </c>
      <c r="J1458" s="8">
        <v>8788</v>
      </c>
      <c r="K1458" s="8">
        <v>1</v>
      </c>
      <c r="L1458" s="8"/>
      <c r="M1458" s="8">
        <v>152</v>
      </c>
      <c r="N1458" s="8"/>
      <c r="O1458" s="8"/>
      <c r="P1458" s="8"/>
      <c r="Q1458" s="45">
        <f t="shared" si="48"/>
        <v>0</v>
      </c>
      <c r="R1458" s="45">
        <f>Table1[[#This Row],[Ballots Rejected - Late Postmark]]/Table1[[#This Row],[Ballots Rejected]]</f>
        <v>0</v>
      </c>
      <c r="S1458" s="8"/>
      <c r="T1458" s="8"/>
      <c r="U1458" s="8">
        <v>8907</v>
      </c>
      <c r="V1458" s="8">
        <v>8757</v>
      </c>
      <c r="W1458" s="8">
        <v>150</v>
      </c>
      <c r="X1458" s="8">
        <v>23201</v>
      </c>
      <c r="Y1458">
        <v>5993</v>
      </c>
      <c r="Z1458">
        <v>2936</v>
      </c>
      <c r="AA1458" s="8">
        <v>12</v>
      </c>
      <c r="AB1458" s="54">
        <f>Table1[[#This Row],[ Received by dropbox]]/Table1[[#This Row],[Ballots Returned]]</f>
        <v>0.67028296611117322</v>
      </c>
      <c r="AC1458" s="54">
        <f>Table1[[#This Row],[Received by mail]]/Table1[[#This Row],[Ballots Returned]]</f>
        <v>0.32837490213622639</v>
      </c>
      <c r="AD1458" s="54">
        <f>Table1[[#This Row],[ Received by Email or Fax]]/Table1[[#This Row],[Ballots Returned]]</f>
        <v>1.3421317526003803E-3</v>
      </c>
    </row>
    <row r="1459" spans="1:30">
      <c r="A1459" s="8" t="s">
        <v>137</v>
      </c>
      <c r="B1459" s="19">
        <v>42584</v>
      </c>
      <c r="C1459" s="8" t="s">
        <v>220</v>
      </c>
      <c r="D1459" s="10">
        <v>2016</v>
      </c>
      <c r="E1459" s="8">
        <v>13463</v>
      </c>
      <c r="F1459" s="8">
        <v>2036</v>
      </c>
      <c r="G1459" s="8">
        <v>13443</v>
      </c>
      <c r="H1459" s="8">
        <v>13526</v>
      </c>
      <c r="I1459" s="8">
        <v>4864</v>
      </c>
      <c r="J1459" s="8">
        <v>4814</v>
      </c>
      <c r="K1459" s="8">
        <v>0</v>
      </c>
      <c r="L1459" s="8"/>
      <c r="M1459" s="8">
        <v>50</v>
      </c>
      <c r="N1459" s="8"/>
      <c r="O1459" s="8"/>
      <c r="P1459" s="8"/>
      <c r="Q1459" s="45">
        <f t="shared" ref="Q1459:Q1490" si="49">P1459/I1459</f>
        <v>0</v>
      </c>
      <c r="R1459" s="45">
        <f>Table1[[#This Row],[Ballots Rejected - Late Postmark]]/Table1[[#This Row],[Ballots Rejected]]</f>
        <v>0</v>
      </c>
      <c r="S1459" s="8"/>
      <c r="T1459" s="8"/>
      <c r="U1459" s="8">
        <v>4859</v>
      </c>
      <c r="V1459" s="8">
        <v>4809</v>
      </c>
      <c r="W1459" s="8">
        <v>50</v>
      </c>
      <c r="X1459" s="8">
        <v>13392</v>
      </c>
      <c r="Y1459">
        <v>3610</v>
      </c>
      <c r="Z1459">
        <v>1252</v>
      </c>
      <c r="AA1459" s="8">
        <v>2</v>
      </c>
      <c r="AB1459" s="54">
        <f>Table1[[#This Row],[ Received by dropbox]]/Table1[[#This Row],[Ballots Returned]]</f>
        <v>0.7421875</v>
      </c>
      <c r="AC1459" s="54">
        <f>Table1[[#This Row],[Received by mail]]/Table1[[#This Row],[Ballots Returned]]</f>
        <v>0.25740131578947367</v>
      </c>
      <c r="AD1459" s="54">
        <f>Table1[[#This Row],[ Received by Email or Fax]]/Table1[[#This Row],[Ballots Returned]]</f>
        <v>4.1118421052631577E-4</v>
      </c>
    </row>
    <row r="1460" spans="1:30">
      <c r="A1460" s="8" t="s">
        <v>139</v>
      </c>
      <c r="B1460" s="19">
        <v>42584</v>
      </c>
      <c r="C1460" s="8" t="s">
        <v>220</v>
      </c>
      <c r="D1460" s="10">
        <v>2016</v>
      </c>
      <c r="E1460" s="8">
        <v>44503</v>
      </c>
      <c r="F1460" s="8">
        <v>4103</v>
      </c>
      <c r="G1460" s="8">
        <v>42416</v>
      </c>
      <c r="H1460" s="8">
        <v>44503</v>
      </c>
      <c r="I1460" s="8">
        <v>15881</v>
      </c>
      <c r="J1460" s="8">
        <v>15664</v>
      </c>
      <c r="K1460" s="8">
        <v>0</v>
      </c>
      <c r="L1460" s="8"/>
      <c r="M1460" s="8">
        <v>212</v>
      </c>
      <c r="N1460" s="8"/>
      <c r="O1460" s="8"/>
      <c r="P1460" s="8"/>
      <c r="Q1460" s="45">
        <f t="shared" si="49"/>
        <v>0</v>
      </c>
      <c r="R1460" s="45">
        <f>Table1[[#This Row],[Ballots Rejected - Late Postmark]]/Table1[[#This Row],[Ballots Rejected]]</f>
        <v>0</v>
      </c>
      <c r="S1460" s="8"/>
      <c r="T1460" s="8"/>
      <c r="U1460" s="8">
        <v>15837</v>
      </c>
      <c r="V1460" s="8">
        <v>15624</v>
      </c>
      <c r="W1460" s="8">
        <v>213</v>
      </c>
      <c r="X1460" s="8">
        <v>44197</v>
      </c>
      <c r="Y1460">
        <v>6868</v>
      </c>
      <c r="Z1460">
        <v>9011</v>
      </c>
      <c r="AA1460" s="8">
        <v>2</v>
      </c>
      <c r="AB1460" s="54">
        <f>Table1[[#This Row],[ Received by dropbox]]/Table1[[#This Row],[Ballots Returned]]</f>
        <v>0.43246646936590893</v>
      </c>
      <c r="AC1460" s="54">
        <f>Table1[[#This Row],[Received by mail]]/Table1[[#This Row],[Ballots Returned]]</f>
        <v>0.567407593980228</v>
      </c>
      <c r="AD1460" s="54">
        <f>Table1[[#This Row],[ Received by Email or Fax]]/Table1[[#This Row],[Ballots Returned]]</f>
        <v>1.2593665386310686E-4</v>
      </c>
    </row>
    <row r="1461" spans="1:30">
      <c r="A1461" s="8" t="s">
        <v>141</v>
      </c>
      <c r="B1461" s="19">
        <v>42584</v>
      </c>
      <c r="C1461" s="8" t="s">
        <v>220</v>
      </c>
      <c r="D1461" s="10">
        <v>2016</v>
      </c>
      <c r="E1461" s="8">
        <v>6787</v>
      </c>
      <c r="F1461" s="8">
        <v>732</v>
      </c>
      <c r="G1461" s="8">
        <v>8071</v>
      </c>
      <c r="H1461" s="8">
        <v>6848</v>
      </c>
      <c r="I1461" s="8">
        <v>2970</v>
      </c>
      <c r="J1461" s="8">
        <v>2931</v>
      </c>
      <c r="K1461" s="8">
        <v>5</v>
      </c>
      <c r="L1461" s="8"/>
      <c r="M1461" s="8">
        <v>34</v>
      </c>
      <c r="N1461" s="8"/>
      <c r="O1461" s="8"/>
      <c r="P1461" s="8"/>
      <c r="Q1461" s="45">
        <f t="shared" si="49"/>
        <v>0</v>
      </c>
      <c r="R1461" s="45">
        <f>Table1[[#This Row],[Ballots Rejected - Late Postmark]]/Table1[[#This Row],[Ballots Rejected]]</f>
        <v>0</v>
      </c>
      <c r="S1461" s="8"/>
      <c r="T1461" s="8"/>
      <c r="U1461" s="8">
        <v>2965</v>
      </c>
      <c r="V1461" s="8">
        <v>2931</v>
      </c>
      <c r="W1461" s="8">
        <v>34</v>
      </c>
      <c r="X1461" s="8">
        <v>6766</v>
      </c>
      <c r="Y1461">
        <v>826</v>
      </c>
      <c r="Z1461">
        <v>2143</v>
      </c>
      <c r="AA1461" s="8">
        <v>1</v>
      </c>
      <c r="AB1461" s="54">
        <f>Table1[[#This Row],[ Received by dropbox]]/Table1[[#This Row],[Ballots Returned]]</f>
        <v>0.27811447811447809</v>
      </c>
      <c r="AC1461" s="54">
        <f>Table1[[#This Row],[Received by mail]]/Table1[[#This Row],[Ballots Returned]]</f>
        <v>0.7215488215488215</v>
      </c>
      <c r="AD1461" s="54">
        <f>Table1[[#This Row],[ Received by Email or Fax]]/Table1[[#This Row],[Ballots Returned]]</f>
        <v>3.3670033670033672E-4</v>
      </c>
    </row>
    <row r="1462" spans="1:30">
      <c r="A1462" s="8" t="s">
        <v>143</v>
      </c>
      <c r="B1462" s="19">
        <v>42584</v>
      </c>
      <c r="C1462" s="8" t="s">
        <v>220</v>
      </c>
      <c r="D1462" s="10">
        <v>2016</v>
      </c>
      <c r="E1462" s="8">
        <v>36475</v>
      </c>
      <c r="F1462" s="8">
        <v>3526</v>
      </c>
      <c r="G1462" s="8">
        <v>34965</v>
      </c>
      <c r="H1462" s="8">
        <v>36551</v>
      </c>
      <c r="I1462" s="8">
        <v>14684</v>
      </c>
      <c r="J1462" s="8">
        <v>14591</v>
      </c>
      <c r="K1462" s="8">
        <v>0</v>
      </c>
      <c r="L1462" s="8"/>
      <c r="M1462" s="8">
        <v>93</v>
      </c>
      <c r="N1462" s="8"/>
      <c r="O1462" s="8"/>
      <c r="P1462" s="8"/>
      <c r="Q1462" s="45">
        <f t="shared" si="49"/>
        <v>0</v>
      </c>
      <c r="R1462" s="45">
        <f>Table1[[#This Row],[Ballots Rejected - Late Postmark]]/Table1[[#This Row],[Ballots Rejected]]</f>
        <v>0</v>
      </c>
      <c r="S1462" s="8"/>
      <c r="T1462" s="8"/>
      <c r="U1462" s="8">
        <v>14604</v>
      </c>
      <c r="V1462" s="8">
        <v>14511</v>
      </c>
      <c r="W1462" s="8">
        <v>93</v>
      </c>
      <c r="X1462" s="8">
        <v>36050</v>
      </c>
      <c r="Y1462">
        <v>9962</v>
      </c>
      <c r="Z1462">
        <v>4706</v>
      </c>
      <c r="AA1462" s="8">
        <v>16</v>
      </c>
      <c r="AB1462" s="54">
        <f>Table1[[#This Row],[ Received by dropbox]]/Table1[[#This Row],[Ballots Returned]]</f>
        <v>0.67842549713974398</v>
      </c>
      <c r="AC1462" s="54">
        <f>Table1[[#This Row],[Received by mail]]/Table1[[#This Row],[Ballots Returned]]</f>
        <v>0.32048488150367749</v>
      </c>
      <c r="AD1462" s="54">
        <f>Table1[[#This Row],[ Received by Email or Fax]]/Table1[[#This Row],[Ballots Returned]]</f>
        <v>1.089621356578589E-3</v>
      </c>
    </row>
    <row r="1463" spans="1:30">
      <c r="A1463" s="8" t="s">
        <v>145</v>
      </c>
      <c r="B1463" s="19">
        <v>42584</v>
      </c>
      <c r="C1463" s="8" t="s">
        <v>220</v>
      </c>
      <c r="D1463" s="10">
        <v>2016</v>
      </c>
      <c r="E1463" s="8">
        <v>21737</v>
      </c>
      <c r="F1463" s="8">
        <v>2202</v>
      </c>
      <c r="G1463" s="8">
        <v>21551</v>
      </c>
      <c r="H1463" s="8">
        <v>21878</v>
      </c>
      <c r="I1463" s="8">
        <v>9538</v>
      </c>
      <c r="J1463" s="8">
        <v>9388</v>
      </c>
      <c r="K1463" s="8">
        <v>0</v>
      </c>
      <c r="L1463" s="8"/>
      <c r="M1463" s="8">
        <v>150</v>
      </c>
      <c r="N1463" s="8"/>
      <c r="O1463" s="8"/>
      <c r="P1463" s="8"/>
      <c r="Q1463" s="45">
        <f t="shared" si="49"/>
        <v>0</v>
      </c>
      <c r="R1463" s="45">
        <f>Table1[[#This Row],[Ballots Rejected - Late Postmark]]/Table1[[#This Row],[Ballots Rejected]]</f>
        <v>0</v>
      </c>
      <c r="S1463" s="8"/>
      <c r="T1463" s="8"/>
      <c r="U1463" s="8">
        <v>9503</v>
      </c>
      <c r="V1463" s="8">
        <v>9353</v>
      </c>
      <c r="W1463" s="8">
        <v>150</v>
      </c>
      <c r="X1463" s="8">
        <v>21668</v>
      </c>
      <c r="Y1463">
        <v>0</v>
      </c>
      <c r="Z1463">
        <v>9526</v>
      </c>
      <c r="AA1463" s="8">
        <v>12</v>
      </c>
      <c r="AB1463" s="54">
        <f>Table1[[#This Row],[ Received by dropbox]]/Table1[[#This Row],[Ballots Returned]]</f>
        <v>0</v>
      </c>
      <c r="AC1463" s="54">
        <f>Table1[[#This Row],[Received by mail]]/Table1[[#This Row],[Ballots Returned]]</f>
        <v>0.99874187460683583</v>
      </c>
      <c r="AD1463" s="54">
        <f>Table1[[#This Row],[ Received by Email or Fax]]/Table1[[#This Row],[Ballots Returned]]</f>
        <v>1.2581253931641854E-3</v>
      </c>
    </row>
    <row r="1464" spans="1:30">
      <c r="A1464" s="8" t="s">
        <v>147</v>
      </c>
      <c r="B1464" s="19">
        <v>42584</v>
      </c>
      <c r="C1464" s="8" t="s">
        <v>220</v>
      </c>
      <c r="D1464" s="10">
        <v>2016</v>
      </c>
      <c r="E1464" s="8">
        <v>13627</v>
      </c>
      <c r="F1464" s="8">
        <v>1358</v>
      </c>
      <c r="G1464" s="8">
        <v>14285</v>
      </c>
      <c r="H1464" s="8">
        <v>13653</v>
      </c>
      <c r="I1464" s="8">
        <v>6060</v>
      </c>
      <c r="J1464" s="8">
        <v>5964</v>
      </c>
      <c r="K1464" s="8">
        <v>0</v>
      </c>
      <c r="L1464" s="8"/>
      <c r="M1464" s="8">
        <v>96</v>
      </c>
      <c r="N1464" s="8"/>
      <c r="O1464" s="8"/>
      <c r="P1464" s="8"/>
      <c r="Q1464" s="45">
        <f t="shared" si="49"/>
        <v>0</v>
      </c>
      <c r="R1464" s="45">
        <f>Table1[[#This Row],[Ballots Rejected - Late Postmark]]/Table1[[#This Row],[Ballots Rejected]]</f>
        <v>0</v>
      </c>
      <c r="S1464" s="8"/>
      <c r="T1464" s="8"/>
      <c r="U1464" s="8">
        <v>6049</v>
      </c>
      <c r="V1464" s="8">
        <v>5954</v>
      </c>
      <c r="W1464" s="8">
        <v>95</v>
      </c>
      <c r="X1464" s="8">
        <v>13529</v>
      </c>
      <c r="Z1464">
        <v>6059</v>
      </c>
      <c r="AA1464" s="8">
        <v>1</v>
      </c>
      <c r="AB1464" s="54">
        <f>Table1[[#This Row],[ Received by dropbox]]/Table1[[#This Row],[Ballots Returned]]</f>
        <v>0</v>
      </c>
      <c r="AC1464" s="54">
        <f>Table1[[#This Row],[Received by mail]]/Table1[[#This Row],[Ballots Returned]]</f>
        <v>0.99983498349834987</v>
      </c>
      <c r="AD1464" s="54">
        <f>Table1[[#This Row],[ Received by Email or Fax]]/Table1[[#This Row],[Ballots Returned]]</f>
        <v>1.6501650165016502E-4</v>
      </c>
    </row>
    <row r="1465" spans="1:30">
      <c r="A1465" s="8" t="s">
        <v>149</v>
      </c>
      <c r="B1465" s="19">
        <v>42584</v>
      </c>
      <c r="C1465" s="8" t="s">
        <v>220</v>
      </c>
      <c r="D1465" s="10">
        <v>2016</v>
      </c>
      <c r="E1465" s="8">
        <v>8556</v>
      </c>
      <c r="F1465" s="8">
        <v>1363</v>
      </c>
      <c r="G1465" s="8">
        <v>9209</v>
      </c>
      <c r="H1465" s="8">
        <v>8604</v>
      </c>
      <c r="I1465" s="8">
        <v>3648</v>
      </c>
      <c r="J1465" s="8">
        <v>3610</v>
      </c>
      <c r="K1465" s="8">
        <v>0</v>
      </c>
      <c r="L1465" s="8"/>
      <c r="M1465" s="8">
        <v>38</v>
      </c>
      <c r="N1465" s="8"/>
      <c r="O1465" s="8"/>
      <c r="P1465" s="8"/>
      <c r="Q1465" s="45">
        <f t="shared" si="49"/>
        <v>0</v>
      </c>
      <c r="R1465" s="45">
        <f>Table1[[#This Row],[Ballots Rejected - Late Postmark]]/Table1[[#This Row],[Ballots Rejected]]</f>
        <v>0</v>
      </c>
      <c r="S1465" s="8"/>
      <c r="T1465" s="8"/>
      <c r="U1465" s="8">
        <v>3633</v>
      </c>
      <c r="V1465" s="8">
        <v>3595</v>
      </c>
      <c r="W1465" s="8">
        <v>38</v>
      </c>
      <c r="X1465" s="8">
        <v>8523</v>
      </c>
      <c r="Y1465">
        <v>1633</v>
      </c>
      <c r="Z1465">
        <v>2015</v>
      </c>
      <c r="AA1465" s="8">
        <v>0</v>
      </c>
      <c r="AB1465" s="54">
        <f>Table1[[#This Row],[ Received by dropbox]]/Table1[[#This Row],[Ballots Returned]]</f>
        <v>0.44764254385964913</v>
      </c>
      <c r="AC1465" s="54">
        <f>Table1[[#This Row],[Received by mail]]/Table1[[#This Row],[Ballots Returned]]</f>
        <v>0.55235745614035092</v>
      </c>
      <c r="AD1465" s="54">
        <f>Table1[[#This Row],[ Received by Email or Fax]]/Table1[[#This Row],[Ballots Returned]]</f>
        <v>0</v>
      </c>
    </row>
    <row r="1466" spans="1:30">
      <c r="A1466" s="8" t="s">
        <v>151</v>
      </c>
      <c r="B1466" s="19">
        <v>42584</v>
      </c>
      <c r="C1466" s="8" t="s">
        <v>220</v>
      </c>
      <c r="D1466" s="10">
        <v>2016</v>
      </c>
      <c r="E1466" s="8">
        <v>465435</v>
      </c>
      <c r="F1466" s="8">
        <v>60772</v>
      </c>
      <c r="G1466" s="8">
        <v>406679</v>
      </c>
      <c r="H1466" s="8">
        <v>465447</v>
      </c>
      <c r="I1466" s="8">
        <v>148843</v>
      </c>
      <c r="J1466" s="8">
        <v>147515</v>
      </c>
      <c r="K1466" s="8">
        <v>7</v>
      </c>
      <c r="L1466" s="8"/>
      <c r="M1466" s="8">
        <v>1318</v>
      </c>
      <c r="N1466" s="8"/>
      <c r="O1466" s="8"/>
      <c r="P1466" s="8"/>
      <c r="Q1466" s="45">
        <f t="shared" si="49"/>
        <v>0</v>
      </c>
      <c r="R1466" s="45">
        <f>Table1[[#This Row],[Ballots Rejected - Late Postmark]]/Table1[[#This Row],[Ballots Rejected]]</f>
        <v>0</v>
      </c>
      <c r="S1466" s="8"/>
      <c r="T1466" s="8"/>
      <c r="U1466" s="8">
        <v>146092</v>
      </c>
      <c r="V1466" s="8">
        <v>144814</v>
      </c>
      <c r="W1466" s="8">
        <v>1278</v>
      </c>
      <c r="X1466" s="8">
        <v>450311</v>
      </c>
      <c r="Y1466">
        <v>81740</v>
      </c>
      <c r="Z1466">
        <v>66823</v>
      </c>
      <c r="AA1466" s="8">
        <v>81</v>
      </c>
      <c r="AB1466" s="54">
        <f>Table1[[#This Row],[ Received by dropbox]]/Table1[[#This Row],[Ballots Returned]]</f>
        <v>0.54916925888352153</v>
      </c>
      <c r="AC1466" s="54">
        <f>Table1[[#This Row],[Received by mail]]/Table1[[#This Row],[Ballots Returned]]</f>
        <v>0.44894956430601374</v>
      </c>
      <c r="AD1466" s="54">
        <f>Table1[[#This Row],[ Received by Email or Fax]]/Table1[[#This Row],[Ballots Returned]]</f>
        <v>5.4419757731300768E-4</v>
      </c>
    </row>
    <row r="1467" spans="1:30">
      <c r="A1467" s="8" t="s">
        <v>153</v>
      </c>
      <c r="B1467" s="19">
        <v>42584</v>
      </c>
      <c r="C1467" s="8" t="s">
        <v>220</v>
      </c>
      <c r="D1467" s="10">
        <v>2016</v>
      </c>
      <c r="E1467" s="8">
        <v>12379</v>
      </c>
      <c r="F1467" s="8">
        <v>867</v>
      </c>
      <c r="G1467" s="8">
        <v>13528</v>
      </c>
      <c r="H1467" s="8">
        <v>12380</v>
      </c>
      <c r="I1467" s="8">
        <v>6487</v>
      </c>
      <c r="J1467" s="8">
        <v>6442</v>
      </c>
      <c r="K1467" s="8">
        <v>0</v>
      </c>
      <c r="L1467" s="8"/>
      <c r="M1467" s="8">
        <v>45</v>
      </c>
      <c r="N1467" s="8"/>
      <c r="O1467" s="8"/>
      <c r="P1467" s="8"/>
      <c r="Q1467" s="45">
        <f t="shared" si="49"/>
        <v>0</v>
      </c>
      <c r="R1467" s="45">
        <f>Table1[[#This Row],[Ballots Rejected - Late Postmark]]/Table1[[#This Row],[Ballots Rejected]]</f>
        <v>0</v>
      </c>
      <c r="S1467" s="8"/>
      <c r="T1467" s="8"/>
      <c r="U1467" s="8">
        <v>6456</v>
      </c>
      <c r="V1467" s="8">
        <v>6411</v>
      </c>
      <c r="W1467" s="8">
        <v>45</v>
      </c>
      <c r="X1467" s="8">
        <v>12192</v>
      </c>
      <c r="Y1467">
        <v>4270</v>
      </c>
      <c r="Z1467">
        <v>2204</v>
      </c>
      <c r="AA1467" s="8">
        <v>13</v>
      </c>
      <c r="AB1467" s="54">
        <f>Table1[[#This Row],[ Received by dropbox]]/Table1[[#This Row],[Ballots Returned]]</f>
        <v>0.65823955603514717</v>
      </c>
      <c r="AC1467" s="54">
        <f>Table1[[#This Row],[Received by mail]]/Table1[[#This Row],[Ballots Returned]]</f>
        <v>0.33975643594882071</v>
      </c>
      <c r="AD1467" s="54">
        <f>Table1[[#This Row],[ Received by Email or Fax]]/Table1[[#This Row],[Ballots Returned]]</f>
        <v>2.004008016032064E-3</v>
      </c>
    </row>
    <row r="1468" spans="1:30">
      <c r="A1468" s="8" t="s">
        <v>155</v>
      </c>
      <c r="B1468" s="19">
        <v>42584</v>
      </c>
      <c r="C1468" s="8" t="s">
        <v>220</v>
      </c>
      <c r="D1468" s="10">
        <v>2016</v>
      </c>
      <c r="E1468" s="8">
        <v>71683</v>
      </c>
      <c r="F1468" s="8">
        <v>5656</v>
      </c>
      <c r="G1468" s="8">
        <v>68043</v>
      </c>
      <c r="H1468" s="8">
        <v>72476</v>
      </c>
      <c r="I1468" s="8">
        <v>26470</v>
      </c>
      <c r="J1468" s="8">
        <v>26129</v>
      </c>
      <c r="K1468" s="8">
        <v>0</v>
      </c>
      <c r="L1468" s="8"/>
      <c r="M1468" s="8">
        <v>340</v>
      </c>
      <c r="N1468" s="8"/>
      <c r="O1468" s="8"/>
      <c r="P1468" s="8"/>
      <c r="Q1468" s="45">
        <f t="shared" si="49"/>
        <v>0</v>
      </c>
      <c r="R1468" s="45">
        <f>Table1[[#This Row],[Ballots Rejected - Late Postmark]]/Table1[[#This Row],[Ballots Rejected]]</f>
        <v>0</v>
      </c>
      <c r="S1468" s="8"/>
      <c r="T1468" s="8"/>
      <c r="U1468" s="8">
        <v>26391</v>
      </c>
      <c r="V1468" s="8">
        <v>26050</v>
      </c>
      <c r="W1468" s="8">
        <v>341</v>
      </c>
      <c r="X1468" s="8">
        <v>71873</v>
      </c>
      <c r="Y1468">
        <v>19045</v>
      </c>
      <c r="Z1468">
        <v>7412</v>
      </c>
      <c r="AA1468" s="8">
        <v>13</v>
      </c>
      <c r="AB1468" s="54">
        <f>Table1[[#This Row],[ Received by dropbox]]/Table1[[#This Row],[Ballots Returned]]</f>
        <v>0.71949376652814512</v>
      </c>
      <c r="AC1468" s="54">
        <f>Table1[[#This Row],[Received by mail]]/Table1[[#This Row],[Ballots Returned]]</f>
        <v>0.28001511144692104</v>
      </c>
      <c r="AD1468" s="54">
        <f>Table1[[#This Row],[ Received by Email or Fax]]/Table1[[#This Row],[Ballots Returned]]</f>
        <v>4.911220249338874E-4</v>
      </c>
    </row>
    <row r="1469" spans="1:30">
      <c r="A1469" s="8" t="s">
        <v>157</v>
      </c>
      <c r="B1469" s="19">
        <v>42584</v>
      </c>
      <c r="C1469" s="8" t="s">
        <v>220</v>
      </c>
      <c r="D1469" s="10">
        <v>2016</v>
      </c>
      <c r="E1469" s="8">
        <v>7070</v>
      </c>
      <c r="F1469" s="8">
        <v>876</v>
      </c>
      <c r="G1469" s="8">
        <v>8210</v>
      </c>
      <c r="H1469" s="8">
        <v>7074</v>
      </c>
      <c r="I1469" s="8">
        <v>2412</v>
      </c>
      <c r="J1469" s="8">
        <v>2378</v>
      </c>
      <c r="K1469" s="8">
        <v>0</v>
      </c>
      <c r="L1469" s="8"/>
      <c r="M1469" s="8">
        <v>34</v>
      </c>
      <c r="N1469" s="8"/>
      <c r="O1469" s="8"/>
      <c r="P1469" s="8"/>
      <c r="Q1469" s="45">
        <f t="shared" si="49"/>
        <v>0</v>
      </c>
      <c r="R1469" s="45">
        <f>Table1[[#This Row],[Ballots Rejected - Late Postmark]]/Table1[[#This Row],[Ballots Rejected]]</f>
        <v>0</v>
      </c>
      <c r="S1469" s="8"/>
      <c r="T1469" s="8"/>
      <c r="U1469" s="8">
        <v>2397</v>
      </c>
      <c r="V1469" s="8">
        <v>2363</v>
      </c>
      <c r="W1469" s="8">
        <v>34</v>
      </c>
      <c r="X1469" s="8">
        <v>6979</v>
      </c>
      <c r="Y1469">
        <v>1583</v>
      </c>
      <c r="Z1469">
        <v>822</v>
      </c>
      <c r="AA1469" s="8">
        <v>7</v>
      </c>
      <c r="AB1469" s="54">
        <f>Table1[[#This Row],[ Received by dropbox]]/Table1[[#This Row],[Ballots Returned]]</f>
        <v>0.65630182421227201</v>
      </c>
      <c r="AC1469" s="54">
        <f>Table1[[#This Row],[Received by mail]]/Table1[[#This Row],[Ballots Returned]]</f>
        <v>0.34079601990049752</v>
      </c>
      <c r="AD1469" s="54">
        <f>Table1[[#This Row],[ Received by Email or Fax]]/Table1[[#This Row],[Ballots Returned]]</f>
        <v>2.9021558872305139E-3</v>
      </c>
    </row>
    <row r="1470" spans="1:30">
      <c r="A1470" s="8" t="s">
        <v>159</v>
      </c>
      <c r="B1470" s="19">
        <v>42584</v>
      </c>
      <c r="C1470" s="8" t="s">
        <v>220</v>
      </c>
      <c r="D1470" s="10">
        <v>2016</v>
      </c>
      <c r="E1470" s="8">
        <v>436739</v>
      </c>
      <c r="F1470" s="8">
        <v>47100</v>
      </c>
      <c r="G1470" s="8">
        <v>391655</v>
      </c>
      <c r="H1470" s="8">
        <v>436739</v>
      </c>
      <c r="I1470" s="8">
        <v>148994</v>
      </c>
      <c r="J1470" s="8">
        <v>146601</v>
      </c>
      <c r="K1470" s="8">
        <v>0</v>
      </c>
      <c r="L1470" s="8"/>
      <c r="M1470" s="8">
        <v>2393</v>
      </c>
      <c r="N1470" s="8"/>
      <c r="O1470" s="8"/>
      <c r="P1470" s="8"/>
      <c r="Q1470" s="45">
        <f t="shared" si="49"/>
        <v>0</v>
      </c>
      <c r="R1470" s="45">
        <f>Table1[[#This Row],[Ballots Rejected - Late Postmark]]/Table1[[#This Row],[Ballots Rejected]]</f>
        <v>0</v>
      </c>
      <c r="S1470" s="8"/>
      <c r="T1470" s="8"/>
      <c r="U1470" s="8">
        <v>148143</v>
      </c>
      <c r="V1470" s="8">
        <v>145765</v>
      </c>
      <c r="W1470" s="8">
        <v>2378</v>
      </c>
      <c r="X1470" s="8">
        <v>431457</v>
      </c>
      <c r="Y1470">
        <v>80262</v>
      </c>
      <c r="Z1470">
        <v>68304</v>
      </c>
      <c r="AA1470" s="8">
        <v>286</v>
      </c>
      <c r="AB1470" s="54">
        <f>Table1[[#This Row],[ Received by dropbox]]/Table1[[#This Row],[Ballots Returned]]</f>
        <v>0.53869283326845374</v>
      </c>
      <c r="AC1470" s="54">
        <f>Table1[[#This Row],[Received by mail]]/Table1[[#This Row],[Ballots Returned]]</f>
        <v>0.45843456783494635</v>
      </c>
      <c r="AD1470" s="54">
        <f>Table1[[#This Row],[ Received by Email or Fax]]/Table1[[#This Row],[Ballots Returned]]</f>
        <v>1.9195403841765441E-3</v>
      </c>
    </row>
    <row r="1471" spans="1:30">
      <c r="A1471" s="8" t="s">
        <v>161</v>
      </c>
      <c r="B1471" s="19">
        <v>42584</v>
      </c>
      <c r="C1471" s="8" t="s">
        <v>220</v>
      </c>
      <c r="D1471" s="10">
        <v>2016</v>
      </c>
      <c r="E1471" s="8">
        <v>296722</v>
      </c>
      <c r="F1471" s="8">
        <v>29004</v>
      </c>
      <c r="G1471" s="8">
        <v>269734</v>
      </c>
      <c r="H1471" s="8">
        <v>297389</v>
      </c>
      <c r="I1471" s="8">
        <v>102069</v>
      </c>
      <c r="J1471" s="8">
        <v>100951</v>
      </c>
      <c r="K1471" s="8">
        <v>3</v>
      </c>
      <c r="L1471" s="8"/>
      <c r="M1471" s="8">
        <v>1114</v>
      </c>
      <c r="N1471" s="8"/>
      <c r="O1471" s="8"/>
      <c r="P1471" s="8"/>
      <c r="Q1471" s="45">
        <f t="shared" si="49"/>
        <v>0</v>
      </c>
      <c r="R1471" s="45">
        <f>Table1[[#This Row],[Ballots Rejected - Late Postmark]]/Table1[[#This Row],[Ballots Rejected]]</f>
        <v>0</v>
      </c>
      <c r="S1471" s="8"/>
      <c r="T1471" s="8"/>
      <c r="U1471" s="8">
        <v>101183</v>
      </c>
      <c r="V1471" s="8">
        <v>100075</v>
      </c>
      <c r="W1471" s="8">
        <v>1108</v>
      </c>
      <c r="X1471" s="8">
        <v>292248</v>
      </c>
      <c r="Y1471">
        <v>51495</v>
      </c>
      <c r="Z1471">
        <v>50541</v>
      </c>
      <c r="AA1471" s="8">
        <v>33</v>
      </c>
      <c r="AB1471" s="54">
        <f>Table1[[#This Row],[ Received by dropbox]]/Table1[[#This Row],[Ballots Returned]]</f>
        <v>0.50451165388119801</v>
      </c>
      <c r="AC1471" s="54">
        <f>Table1[[#This Row],[Received by mail]]/Table1[[#This Row],[Ballots Returned]]</f>
        <v>0.49516503541721779</v>
      </c>
      <c r="AD1471" s="54">
        <f>Table1[[#This Row],[ Received by Email or Fax]]/Table1[[#This Row],[Ballots Returned]]</f>
        <v>3.2331070158422246E-4</v>
      </c>
    </row>
    <row r="1472" spans="1:30">
      <c r="A1472" s="8" t="s">
        <v>163</v>
      </c>
      <c r="B1472" s="19">
        <v>42584</v>
      </c>
      <c r="C1472" s="8" t="s">
        <v>220</v>
      </c>
      <c r="D1472" s="10">
        <v>2016</v>
      </c>
      <c r="E1472" s="8">
        <v>29030</v>
      </c>
      <c r="F1472" s="8">
        <v>4811</v>
      </c>
      <c r="G1472" s="8">
        <v>26235</v>
      </c>
      <c r="H1472" s="8">
        <v>29030</v>
      </c>
      <c r="I1472" s="8">
        <v>11665</v>
      </c>
      <c r="J1472" s="8">
        <v>11496</v>
      </c>
      <c r="K1472" s="8">
        <v>0</v>
      </c>
      <c r="L1472" s="8"/>
      <c r="M1472" s="8">
        <v>169</v>
      </c>
      <c r="N1472" s="8"/>
      <c r="O1472" s="8"/>
      <c r="P1472" s="8"/>
      <c r="Q1472" s="45">
        <f t="shared" si="49"/>
        <v>0</v>
      </c>
      <c r="R1472" s="45">
        <f>Table1[[#This Row],[Ballots Rejected - Late Postmark]]/Table1[[#This Row],[Ballots Rejected]]</f>
        <v>0</v>
      </c>
      <c r="S1472" s="8"/>
      <c r="T1472" s="8"/>
      <c r="U1472" s="8">
        <v>11609</v>
      </c>
      <c r="V1472" s="8">
        <v>11440</v>
      </c>
      <c r="W1472" s="8">
        <v>169</v>
      </c>
      <c r="X1472" s="8">
        <v>28793</v>
      </c>
      <c r="Z1472">
        <v>11663</v>
      </c>
      <c r="AA1472" s="8">
        <v>2</v>
      </c>
      <c r="AB1472" s="54">
        <f>Table1[[#This Row],[ Received by dropbox]]/Table1[[#This Row],[Ballots Returned]]</f>
        <v>0</v>
      </c>
      <c r="AC1472" s="54">
        <f>Table1[[#This Row],[Received by mail]]/Table1[[#This Row],[Ballots Returned]]</f>
        <v>0.99982854693527645</v>
      </c>
      <c r="AD1472" s="54">
        <f>Table1[[#This Row],[ Received by Email or Fax]]/Table1[[#This Row],[Ballots Returned]]</f>
        <v>1.7145306472353194E-4</v>
      </c>
    </row>
    <row r="1473" spans="1:30">
      <c r="A1473" s="8" t="s">
        <v>166</v>
      </c>
      <c r="B1473" s="19">
        <v>42584</v>
      </c>
      <c r="C1473" s="8" t="s">
        <v>220</v>
      </c>
      <c r="D1473" s="10">
        <v>2016</v>
      </c>
      <c r="E1473" s="8">
        <v>168248</v>
      </c>
      <c r="F1473" s="8">
        <v>20154</v>
      </c>
      <c r="G1473" s="8">
        <v>150110</v>
      </c>
      <c r="H1473" s="8">
        <v>169496</v>
      </c>
      <c r="I1473" s="8">
        <v>62493</v>
      </c>
      <c r="J1473" s="8">
        <v>62300</v>
      </c>
      <c r="K1473" s="8">
        <v>0</v>
      </c>
      <c r="L1473" s="8"/>
      <c r="M1473" s="8">
        <v>192</v>
      </c>
      <c r="N1473" s="8"/>
      <c r="O1473" s="8"/>
      <c r="P1473" s="8"/>
      <c r="Q1473" s="45">
        <f t="shared" si="49"/>
        <v>0</v>
      </c>
      <c r="R1473" s="45">
        <f>Table1[[#This Row],[Ballots Rejected - Late Postmark]]/Table1[[#This Row],[Ballots Rejected]]</f>
        <v>0</v>
      </c>
      <c r="S1473" s="8"/>
      <c r="T1473" s="8"/>
      <c r="U1473" s="8">
        <v>61535</v>
      </c>
      <c r="V1473" s="8">
        <v>61347</v>
      </c>
      <c r="W1473" s="8">
        <v>188</v>
      </c>
      <c r="X1473" s="8">
        <v>163212</v>
      </c>
      <c r="Y1473">
        <v>45202</v>
      </c>
      <c r="Z1473">
        <v>17244</v>
      </c>
      <c r="AA1473" s="8">
        <v>47</v>
      </c>
      <c r="AB1473" s="54">
        <f>Table1[[#This Row],[ Received by dropbox]]/Table1[[#This Row],[Ballots Returned]]</f>
        <v>0.72331301105723844</v>
      </c>
      <c r="AC1473" s="54">
        <f>Table1[[#This Row],[Received by mail]]/Table1[[#This Row],[Ballots Returned]]</f>
        <v>0.27593490470932747</v>
      </c>
      <c r="AD1473" s="54">
        <f>Table1[[#This Row],[ Received by Email or Fax]]/Table1[[#This Row],[Ballots Returned]]</f>
        <v>7.520842334341446E-4</v>
      </c>
    </row>
    <row r="1474" spans="1:30">
      <c r="A1474" s="8" t="s">
        <v>168</v>
      </c>
      <c r="B1474" s="19">
        <v>42584</v>
      </c>
      <c r="C1474" s="8" t="s">
        <v>220</v>
      </c>
      <c r="D1474" s="10">
        <v>2016</v>
      </c>
      <c r="E1474" s="8">
        <v>2897</v>
      </c>
      <c r="F1474" s="8">
        <v>274</v>
      </c>
      <c r="G1474" s="8">
        <v>4639</v>
      </c>
      <c r="H1474" s="8">
        <v>2870</v>
      </c>
      <c r="I1474" s="8">
        <v>1259</v>
      </c>
      <c r="J1474" s="8">
        <v>1241</v>
      </c>
      <c r="K1474" s="8">
        <v>0</v>
      </c>
      <c r="L1474" s="8"/>
      <c r="M1474" s="8">
        <v>18</v>
      </c>
      <c r="N1474" s="8"/>
      <c r="O1474" s="8"/>
      <c r="P1474" s="8"/>
      <c r="Q1474" s="45">
        <f t="shared" si="49"/>
        <v>0</v>
      </c>
      <c r="R1474" s="45">
        <f>Table1[[#This Row],[Ballots Rejected - Late Postmark]]/Table1[[#This Row],[Ballots Rejected]]</f>
        <v>0</v>
      </c>
      <c r="S1474" s="8"/>
      <c r="T1474" s="8"/>
      <c r="U1474" s="8">
        <v>1257</v>
      </c>
      <c r="V1474" s="8">
        <v>1239</v>
      </c>
      <c r="W1474" s="8">
        <v>18</v>
      </c>
      <c r="X1474" s="8">
        <v>2843</v>
      </c>
      <c r="Y1474">
        <v>623</v>
      </c>
      <c r="Z1474">
        <v>636</v>
      </c>
      <c r="AA1474" s="8">
        <v>0</v>
      </c>
      <c r="AB1474" s="54">
        <f>Table1[[#This Row],[ Received by dropbox]]/Table1[[#This Row],[Ballots Returned]]</f>
        <v>0.49483717235901509</v>
      </c>
      <c r="AC1474" s="54">
        <f>Table1[[#This Row],[Received by mail]]/Table1[[#This Row],[Ballots Returned]]</f>
        <v>0.50516282764098486</v>
      </c>
      <c r="AD1474" s="54">
        <f>Table1[[#This Row],[ Received by Email or Fax]]/Table1[[#This Row],[Ballots Returned]]</f>
        <v>0</v>
      </c>
    </row>
    <row r="1475" spans="1:30">
      <c r="A1475" s="8" t="s">
        <v>170</v>
      </c>
      <c r="B1475" s="19">
        <v>42584</v>
      </c>
      <c r="C1475" s="8" t="s">
        <v>220</v>
      </c>
      <c r="D1475" s="10">
        <v>2016</v>
      </c>
      <c r="E1475" s="8">
        <v>32309</v>
      </c>
      <c r="F1475" s="8">
        <v>3661</v>
      </c>
      <c r="G1475" s="8">
        <v>30664</v>
      </c>
      <c r="H1475" s="8">
        <v>32311</v>
      </c>
      <c r="I1475" s="8">
        <v>12202</v>
      </c>
      <c r="J1475" s="8">
        <v>12046</v>
      </c>
      <c r="K1475" s="8">
        <v>5</v>
      </c>
      <c r="L1475" s="8"/>
      <c r="M1475" s="8">
        <v>151</v>
      </c>
      <c r="N1475" s="8"/>
      <c r="O1475" s="8"/>
      <c r="P1475" s="8"/>
      <c r="Q1475" s="45">
        <f t="shared" si="49"/>
        <v>0</v>
      </c>
      <c r="R1475" s="45">
        <f>Table1[[#This Row],[Ballots Rejected - Late Postmark]]/Table1[[#This Row],[Ballots Rejected]]</f>
        <v>0</v>
      </c>
      <c r="S1475" s="8"/>
      <c r="T1475" s="8"/>
      <c r="U1475" s="8">
        <v>12152</v>
      </c>
      <c r="V1475" s="8">
        <v>12001</v>
      </c>
      <c r="W1475" s="8">
        <v>151</v>
      </c>
      <c r="X1475" s="8">
        <v>32018</v>
      </c>
      <c r="Y1475">
        <v>7645</v>
      </c>
      <c r="Z1475">
        <v>4550</v>
      </c>
      <c r="AA1475" s="8">
        <v>7</v>
      </c>
      <c r="AB1475" s="54">
        <f>Table1[[#This Row],[ Received by dropbox]]/Table1[[#This Row],[Ballots Returned]]</f>
        <v>0.62653663333879694</v>
      </c>
      <c r="AC1475" s="54">
        <f>Table1[[#This Row],[Received by mail]]/Table1[[#This Row],[Ballots Returned]]</f>
        <v>0.37288969021471891</v>
      </c>
      <c r="AD1475" s="54">
        <f>Table1[[#This Row],[ Received by Email or Fax]]/Table1[[#This Row],[Ballots Returned]]</f>
        <v>5.7367644648418292E-4</v>
      </c>
    </row>
    <row r="1476" spans="1:30">
      <c r="A1476" s="8" t="s">
        <v>172</v>
      </c>
      <c r="B1476" s="19">
        <v>42584</v>
      </c>
      <c r="C1476" s="8" t="s">
        <v>220</v>
      </c>
      <c r="D1476" s="10">
        <v>2016</v>
      </c>
      <c r="E1476" s="8">
        <v>132364</v>
      </c>
      <c r="F1476" s="8">
        <v>13890</v>
      </c>
      <c r="G1476" s="8">
        <v>120490</v>
      </c>
      <c r="H1476" s="8">
        <v>132873</v>
      </c>
      <c r="I1476" s="8">
        <v>49595</v>
      </c>
      <c r="J1476" s="8">
        <v>49088</v>
      </c>
      <c r="K1476" s="8">
        <v>0</v>
      </c>
      <c r="L1476" s="8"/>
      <c r="M1476" s="8">
        <v>507</v>
      </c>
      <c r="N1476" s="8"/>
      <c r="O1476" s="8"/>
      <c r="P1476" s="8"/>
      <c r="Q1476" s="45">
        <f t="shared" si="49"/>
        <v>0</v>
      </c>
      <c r="R1476" s="45">
        <f>Table1[[#This Row],[Ballots Rejected - Late Postmark]]/Table1[[#This Row],[Ballots Rejected]]</f>
        <v>0</v>
      </c>
      <c r="S1476" s="8"/>
      <c r="T1476" s="8"/>
      <c r="U1476" s="8">
        <v>49310</v>
      </c>
      <c r="V1476" s="8">
        <v>48809</v>
      </c>
      <c r="W1476" s="8">
        <v>501</v>
      </c>
      <c r="X1476" s="8">
        <v>131299</v>
      </c>
      <c r="Y1476">
        <v>33428</v>
      </c>
      <c r="Z1476">
        <v>16086</v>
      </c>
      <c r="AA1476" s="8">
        <v>80</v>
      </c>
      <c r="AB1476" s="54">
        <f>Table1[[#This Row],[ Received by dropbox]]/Table1[[#This Row],[Ballots Returned]]</f>
        <v>0.67401955842322814</v>
      </c>
      <c r="AC1476" s="54">
        <f>Table1[[#This Row],[Received by mail]]/Table1[[#This Row],[Ballots Returned]]</f>
        <v>0.32434721242060693</v>
      </c>
      <c r="AD1476" s="54">
        <f>Table1[[#This Row],[ Received by Email or Fax]]/Table1[[#This Row],[Ballots Returned]]</f>
        <v>1.6130658332493195E-3</v>
      </c>
    </row>
    <row r="1477" spans="1:30">
      <c r="A1477" s="8" t="s">
        <v>174</v>
      </c>
      <c r="B1477" s="19">
        <v>42584</v>
      </c>
      <c r="C1477" s="8" t="s">
        <v>220</v>
      </c>
      <c r="D1477" s="10">
        <v>2016</v>
      </c>
      <c r="E1477" s="8">
        <v>21061</v>
      </c>
      <c r="F1477" s="8">
        <v>3945</v>
      </c>
      <c r="G1477" s="8">
        <v>19132</v>
      </c>
      <c r="H1477" s="8">
        <v>21109</v>
      </c>
      <c r="I1477" s="8">
        <v>7417</v>
      </c>
      <c r="J1477" s="8">
        <v>7260</v>
      </c>
      <c r="K1477" s="8">
        <v>11</v>
      </c>
      <c r="L1477" s="8"/>
      <c r="M1477" s="8">
        <v>146</v>
      </c>
      <c r="N1477" s="8"/>
      <c r="O1477" s="8"/>
      <c r="P1477" s="8"/>
      <c r="Q1477" s="45">
        <f t="shared" si="49"/>
        <v>0</v>
      </c>
      <c r="R1477" s="45">
        <f>Table1[[#This Row],[Ballots Rejected - Late Postmark]]/Table1[[#This Row],[Ballots Rejected]]</f>
        <v>0</v>
      </c>
      <c r="S1477" s="8"/>
      <c r="T1477" s="8"/>
      <c r="U1477" s="8">
        <v>7349</v>
      </c>
      <c r="V1477" s="8">
        <v>7203</v>
      </c>
      <c r="W1477" s="8">
        <v>146</v>
      </c>
      <c r="X1477" s="8">
        <v>20802</v>
      </c>
      <c r="Z1477">
        <v>7412</v>
      </c>
      <c r="AA1477" s="8">
        <v>5</v>
      </c>
      <c r="AB1477" s="54">
        <f>Table1[[#This Row],[ Received by dropbox]]/Table1[[#This Row],[Ballots Returned]]</f>
        <v>0</v>
      </c>
      <c r="AC1477" s="54">
        <f>Table1[[#This Row],[Received by mail]]/Table1[[#This Row],[Ballots Returned]]</f>
        <v>0.99932587299447218</v>
      </c>
      <c r="AD1477" s="54">
        <f>Table1[[#This Row],[ Received by Email or Fax]]/Table1[[#This Row],[Ballots Returned]]</f>
        <v>6.7412700552784148E-4</v>
      </c>
    </row>
    <row r="1478" spans="1:30">
      <c r="A1478" s="8" t="s">
        <v>176</v>
      </c>
      <c r="B1478" s="19">
        <v>42584</v>
      </c>
      <c r="C1478" s="8" t="s">
        <v>220</v>
      </c>
      <c r="D1478" s="10">
        <v>2016</v>
      </c>
      <c r="E1478" s="8">
        <v>110005</v>
      </c>
      <c r="F1478" s="8">
        <v>9731</v>
      </c>
      <c r="G1478" s="8">
        <v>102290</v>
      </c>
      <c r="H1478" s="8">
        <v>110260</v>
      </c>
      <c r="I1478" s="8">
        <v>30476</v>
      </c>
      <c r="J1478" s="8">
        <v>30390</v>
      </c>
      <c r="K1478" s="8">
        <v>4</v>
      </c>
      <c r="L1478" s="8"/>
      <c r="M1478" s="8">
        <v>82</v>
      </c>
      <c r="N1478" s="8"/>
      <c r="O1478" s="8"/>
      <c r="P1478" s="8"/>
      <c r="Q1478" s="45">
        <f t="shared" si="49"/>
        <v>0</v>
      </c>
      <c r="R1478" s="45">
        <f>Table1[[#This Row],[Ballots Rejected - Late Postmark]]/Table1[[#This Row],[Ballots Rejected]]</f>
        <v>0</v>
      </c>
      <c r="S1478" s="8"/>
      <c r="T1478" s="8"/>
      <c r="U1478" s="8">
        <v>30368</v>
      </c>
      <c r="V1478" s="8">
        <v>30290</v>
      </c>
      <c r="W1478" s="8">
        <v>78</v>
      </c>
      <c r="X1478" s="8">
        <v>109257</v>
      </c>
      <c r="Y1478">
        <v>6131</v>
      </c>
      <c r="Z1478">
        <v>24326</v>
      </c>
      <c r="AA1478" s="8">
        <v>18</v>
      </c>
      <c r="AB1478" s="54">
        <f>Table1[[#This Row],[ Received by dropbox]]/Table1[[#This Row],[Ballots Returned]]</f>
        <v>0.20117469484184275</v>
      </c>
      <c r="AC1478" s="54">
        <f>Table1[[#This Row],[Received by mail]]/Table1[[#This Row],[Ballots Returned]]</f>
        <v>0.79820186376164848</v>
      </c>
      <c r="AD1478" s="54">
        <f>Table1[[#This Row],[ Received by Email or Fax]]/Table1[[#This Row],[Ballots Returned]]</f>
        <v>5.906286914293214E-4</v>
      </c>
    </row>
    <row r="1479" spans="1:30">
      <c r="A1479" s="8" t="s">
        <v>178</v>
      </c>
      <c r="B1479" s="19">
        <v>42584</v>
      </c>
      <c r="C1479" s="8" t="s">
        <v>220</v>
      </c>
      <c r="D1479" s="10">
        <v>2016</v>
      </c>
      <c r="E1479" s="8">
        <v>4102754</v>
      </c>
      <c r="F1479" s="8">
        <v>616967</v>
      </c>
      <c r="G1479" s="8">
        <v>1431060</v>
      </c>
      <c r="H1479" s="8">
        <v>4120689</v>
      </c>
      <c r="I1479" s="8">
        <v>1452283</v>
      </c>
      <c r="J1479" s="8">
        <v>1431059</v>
      </c>
      <c r="K1479" s="8">
        <v>83</v>
      </c>
      <c r="L1479" s="8"/>
      <c r="M1479" s="8">
        <v>21129</v>
      </c>
      <c r="N1479" s="8"/>
      <c r="O1479" s="8"/>
      <c r="P1479" s="8"/>
      <c r="Q1479" s="45">
        <f t="shared" si="49"/>
        <v>0</v>
      </c>
      <c r="R1479" s="45">
        <f>Table1[[#This Row],[Ballots Rejected - Late Postmark]]/Table1[[#This Row],[Ballots Rejected]]</f>
        <v>0</v>
      </c>
      <c r="S1479" s="8"/>
      <c r="T1479" s="8"/>
      <c r="U1479" s="8">
        <v>1439414</v>
      </c>
      <c r="V1479" s="8">
        <v>1418585</v>
      </c>
      <c r="W1479" s="8">
        <v>20829</v>
      </c>
      <c r="X1479" s="8">
        <v>4046658</v>
      </c>
      <c r="Y1479">
        <v>651006</v>
      </c>
      <c r="Z1479">
        <v>798365</v>
      </c>
      <c r="AA1479" s="21">
        <v>2351</v>
      </c>
      <c r="AB1479" s="54">
        <f>Table1[[#This Row],[ Received by dropbox]]/Table1[[#This Row],[Ballots Returned]]</f>
        <v>0.44826387143552598</v>
      </c>
      <c r="AC1479" s="54">
        <f>Table1[[#This Row],[Received by mail]]/Table1[[#This Row],[Ballots Returned]]</f>
        <v>0.54973100972744293</v>
      </c>
      <c r="AD1479" s="54">
        <f>Table1[[#This Row],[ Received by Email or Fax]]/Table1[[#This Row],[Ballots Returned]]</f>
        <v>1.6188304896497445E-3</v>
      </c>
    </row>
    <row r="1480" spans="1:30">
      <c r="A1480" s="8" t="s">
        <v>98</v>
      </c>
      <c r="B1480" s="19">
        <v>42514</v>
      </c>
      <c r="C1480" s="8" t="s">
        <v>394</v>
      </c>
      <c r="D1480" s="10">
        <v>2016</v>
      </c>
      <c r="E1480" s="8">
        <v>6386</v>
      </c>
      <c r="F1480" s="8">
        <v>550</v>
      </c>
      <c r="G1480" s="8">
        <v>7852</v>
      </c>
      <c r="H1480" s="8">
        <v>6388</v>
      </c>
      <c r="I1480" s="8">
        <v>2544</v>
      </c>
      <c r="J1480" s="8">
        <v>2385</v>
      </c>
      <c r="K1480" s="8">
        <v>0</v>
      </c>
      <c r="L1480" s="8"/>
      <c r="M1480" s="8">
        <v>159</v>
      </c>
      <c r="N1480" s="8"/>
      <c r="O1480" s="8"/>
      <c r="P1480" s="8"/>
      <c r="Q1480" s="45">
        <f t="shared" si="49"/>
        <v>0</v>
      </c>
      <c r="R1480" s="45">
        <f>Table1[[#This Row],[Ballots Rejected - Late Postmark]]/Table1[[#This Row],[Ballots Rejected]]</f>
        <v>0</v>
      </c>
      <c r="S1480" s="8"/>
      <c r="T1480" s="8"/>
      <c r="U1480" s="8">
        <v>2529</v>
      </c>
      <c r="V1480" s="8">
        <v>2372</v>
      </c>
      <c r="W1480" s="8">
        <v>157</v>
      </c>
      <c r="X1480" s="8">
        <v>6334</v>
      </c>
      <c r="Y1480">
        <v>1463</v>
      </c>
      <c r="Z1480">
        <v>1078</v>
      </c>
      <c r="AA1480" s="8">
        <v>3</v>
      </c>
      <c r="AB1480" s="54">
        <f>Table1[[#This Row],[ Received by dropbox]]/Table1[[#This Row],[Ballots Returned]]</f>
        <v>0.57507861635220126</v>
      </c>
      <c r="AC1480" s="54">
        <f>Table1[[#This Row],[Received by mail]]/Table1[[#This Row],[Ballots Returned]]</f>
        <v>0.42374213836477986</v>
      </c>
      <c r="AD1480" s="54">
        <f>Table1[[#This Row],[ Received by Email or Fax]]/Table1[[#This Row],[Ballots Returned]]</f>
        <v>1.1792452830188679E-3</v>
      </c>
    </row>
    <row r="1481" spans="1:30">
      <c r="A1481" s="8" t="s">
        <v>101</v>
      </c>
      <c r="B1481" s="19">
        <v>42514</v>
      </c>
      <c r="C1481" s="8" t="s">
        <v>394</v>
      </c>
      <c r="D1481" s="10">
        <v>2016</v>
      </c>
      <c r="E1481" s="8">
        <v>13679</v>
      </c>
      <c r="F1481" s="8">
        <v>2507</v>
      </c>
      <c r="G1481" s="8">
        <v>13188</v>
      </c>
      <c r="H1481" s="8">
        <v>13679</v>
      </c>
      <c r="I1481" s="8">
        <v>5648</v>
      </c>
      <c r="J1481" s="8">
        <v>5399</v>
      </c>
      <c r="K1481" s="8">
        <v>0</v>
      </c>
      <c r="L1481" s="8"/>
      <c r="M1481" s="8">
        <v>249</v>
      </c>
      <c r="N1481" s="8"/>
      <c r="O1481" s="8"/>
      <c r="P1481" s="8"/>
      <c r="Q1481" s="45">
        <f t="shared" si="49"/>
        <v>0</v>
      </c>
      <c r="R1481" s="45">
        <f>Table1[[#This Row],[Ballots Rejected - Late Postmark]]/Table1[[#This Row],[Ballots Rejected]]</f>
        <v>0</v>
      </c>
      <c r="S1481" s="8"/>
      <c r="T1481" s="8"/>
      <c r="U1481" s="8">
        <v>5633</v>
      </c>
      <c r="V1481" s="8">
        <v>5384</v>
      </c>
      <c r="W1481" s="8">
        <v>249</v>
      </c>
      <c r="X1481" s="8">
        <v>13628</v>
      </c>
      <c r="Y1481">
        <v>2065</v>
      </c>
      <c r="Z1481">
        <v>3583</v>
      </c>
      <c r="AA1481" s="8">
        <v>0</v>
      </c>
      <c r="AB1481" s="54">
        <f>Table1[[#This Row],[ Received by dropbox]]/Table1[[#This Row],[Ballots Returned]]</f>
        <v>0.36561614730878189</v>
      </c>
      <c r="AC1481" s="54">
        <f>Table1[[#This Row],[Received by mail]]/Table1[[#This Row],[Ballots Returned]]</f>
        <v>0.63438385269121811</v>
      </c>
      <c r="AD1481" s="54">
        <f>Table1[[#This Row],[ Received by Email or Fax]]/Table1[[#This Row],[Ballots Returned]]</f>
        <v>0</v>
      </c>
    </row>
    <row r="1482" spans="1:30">
      <c r="A1482" s="8" t="s">
        <v>103</v>
      </c>
      <c r="B1482" s="19">
        <v>42514</v>
      </c>
      <c r="C1482" s="8" t="s">
        <v>394</v>
      </c>
      <c r="D1482" s="10">
        <v>2016</v>
      </c>
      <c r="E1482" s="8">
        <v>101341</v>
      </c>
      <c r="F1482" s="8">
        <v>6081</v>
      </c>
      <c r="G1482" s="8">
        <v>97276</v>
      </c>
      <c r="H1482" s="8">
        <v>102525</v>
      </c>
      <c r="I1482" s="8">
        <v>37808</v>
      </c>
      <c r="J1482" s="8">
        <v>34991</v>
      </c>
      <c r="K1482" s="8">
        <v>0</v>
      </c>
      <c r="L1482" s="8"/>
      <c r="M1482" s="8">
        <v>2817</v>
      </c>
      <c r="N1482" s="8"/>
      <c r="O1482" s="8"/>
      <c r="P1482" s="8"/>
      <c r="Q1482" s="45">
        <f t="shared" si="49"/>
        <v>0</v>
      </c>
      <c r="R1482" s="45">
        <f>Table1[[#This Row],[Ballots Rejected - Late Postmark]]/Table1[[#This Row],[Ballots Rejected]]</f>
        <v>0</v>
      </c>
      <c r="S1482" s="8"/>
      <c r="T1482" s="8"/>
      <c r="U1482" s="8">
        <v>37590</v>
      </c>
      <c r="V1482" s="8">
        <v>34780</v>
      </c>
      <c r="W1482" s="8">
        <v>2810</v>
      </c>
      <c r="X1482" s="8">
        <v>101796</v>
      </c>
      <c r="Y1482">
        <v>5073</v>
      </c>
      <c r="Z1482">
        <v>37761</v>
      </c>
      <c r="AA1482" s="8">
        <v>27</v>
      </c>
      <c r="AB1482" s="54">
        <f>Table1[[#This Row],[ Received by dropbox]]/Table1[[#This Row],[Ballots Returned]]</f>
        <v>0.13417795175624206</v>
      </c>
      <c r="AC1482" s="54">
        <f>Table1[[#This Row],[Received by mail]]/Table1[[#This Row],[Ballots Returned]]</f>
        <v>0.99875687685145997</v>
      </c>
      <c r="AD1482" s="54">
        <f>Table1[[#This Row],[ Received by Email or Fax]]/Table1[[#This Row],[Ballots Returned]]</f>
        <v>7.1413457469318665E-4</v>
      </c>
    </row>
    <row r="1483" spans="1:30">
      <c r="A1483" s="8" t="s">
        <v>105</v>
      </c>
      <c r="B1483" s="19">
        <v>42514</v>
      </c>
      <c r="C1483" s="8" t="s">
        <v>394</v>
      </c>
      <c r="D1483" s="10">
        <v>2016</v>
      </c>
      <c r="E1483" s="8">
        <v>41665</v>
      </c>
      <c r="F1483" s="8">
        <v>3028</v>
      </c>
      <c r="G1483" s="8">
        <v>40653</v>
      </c>
      <c r="H1483" s="8">
        <v>41774</v>
      </c>
      <c r="I1483" s="8">
        <v>17305</v>
      </c>
      <c r="J1483" s="8">
        <v>16623</v>
      </c>
      <c r="K1483" s="8">
        <v>7</v>
      </c>
      <c r="L1483" s="8"/>
      <c r="M1483" s="8">
        <v>675</v>
      </c>
      <c r="N1483" s="8"/>
      <c r="O1483" s="8"/>
      <c r="P1483" s="8"/>
      <c r="Q1483" s="45">
        <f t="shared" si="49"/>
        <v>0</v>
      </c>
      <c r="R1483" s="45">
        <f>Table1[[#This Row],[Ballots Rejected - Late Postmark]]/Table1[[#This Row],[Ballots Rejected]]</f>
        <v>0</v>
      </c>
      <c r="S1483" s="8"/>
      <c r="T1483" s="8"/>
      <c r="U1483" s="8">
        <v>17202</v>
      </c>
      <c r="V1483" s="8">
        <v>16537</v>
      </c>
      <c r="W1483" s="8">
        <v>665</v>
      </c>
      <c r="X1483" s="8">
        <v>41454</v>
      </c>
      <c r="Y1483">
        <v>6</v>
      </c>
      <c r="Z1483">
        <v>17269</v>
      </c>
      <c r="AA1483" s="8">
        <v>30</v>
      </c>
      <c r="AB1483" s="54">
        <f>Table1[[#This Row],[ Received by dropbox]]/Table1[[#This Row],[Ballots Returned]]</f>
        <v>3.4672060098237504E-4</v>
      </c>
      <c r="AC1483" s="54">
        <f>Table1[[#This Row],[Received by mail]]/Table1[[#This Row],[Ballots Returned]]</f>
        <v>0.99791967639410573</v>
      </c>
      <c r="AD1483" s="54">
        <f>Table1[[#This Row],[ Received by Email or Fax]]/Table1[[#This Row],[Ballots Returned]]</f>
        <v>1.7336030049118752E-3</v>
      </c>
    </row>
    <row r="1484" spans="1:30">
      <c r="A1484" s="8" t="s">
        <v>107</v>
      </c>
      <c r="B1484" s="19">
        <v>42514</v>
      </c>
      <c r="C1484" s="8" t="s">
        <v>394</v>
      </c>
      <c r="D1484" s="10">
        <v>2016</v>
      </c>
      <c r="E1484" s="8">
        <v>48935</v>
      </c>
      <c r="F1484" s="8">
        <v>4187</v>
      </c>
      <c r="G1484" s="8">
        <v>46764</v>
      </c>
      <c r="H1484" s="8">
        <v>48936</v>
      </c>
      <c r="I1484" s="8">
        <v>22659</v>
      </c>
      <c r="J1484" s="8">
        <v>21696</v>
      </c>
      <c r="K1484" s="8">
        <v>0</v>
      </c>
      <c r="L1484" s="8"/>
      <c r="M1484" s="8">
        <v>963</v>
      </c>
      <c r="N1484" s="8"/>
      <c r="O1484" s="8"/>
      <c r="P1484" s="8"/>
      <c r="Q1484" s="45">
        <f t="shared" si="49"/>
        <v>0</v>
      </c>
      <c r="R1484" s="45">
        <f>Table1[[#This Row],[Ballots Rejected - Late Postmark]]/Table1[[#This Row],[Ballots Rejected]]</f>
        <v>0</v>
      </c>
      <c r="S1484" s="8"/>
      <c r="T1484" s="8"/>
      <c r="U1484" s="8">
        <v>22478</v>
      </c>
      <c r="V1484" s="8">
        <v>21518</v>
      </c>
      <c r="W1484" s="8">
        <v>960</v>
      </c>
      <c r="X1484" s="8">
        <v>48304</v>
      </c>
      <c r="Y1484">
        <v>1</v>
      </c>
      <c r="Z1484">
        <v>22633</v>
      </c>
      <c r="AA1484" s="8">
        <v>25</v>
      </c>
      <c r="AB1484" s="54">
        <f>Table1[[#This Row],[ Received by dropbox]]/Table1[[#This Row],[Ballots Returned]]</f>
        <v>4.4132574253056182E-5</v>
      </c>
      <c r="AC1484" s="54">
        <f>Table1[[#This Row],[Received by mail]]/Table1[[#This Row],[Ballots Returned]]</f>
        <v>0.99885255306942056</v>
      </c>
      <c r="AD1484" s="54">
        <f>Table1[[#This Row],[ Received by Email or Fax]]/Table1[[#This Row],[Ballots Returned]]</f>
        <v>1.1033143563264046E-3</v>
      </c>
    </row>
    <row r="1485" spans="1:30">
      <c r="A1485" s="8" t="s">
        <v>109</v>
      </c>
      <c r="B1485" s="19">
        <v>42514</v>
      </c>
      <c r="C1485" s="8" t="s">
        <v>394</v>
      </c>
      <c r="D1485" s="10">
        <v>2016</v>
      </c>
      <c r="E1485" s="8">
        <v>259401</v>
      </c>
      <c r="F1485" s="8">
        <v>31971</v>
      </c>
      <c r="G1485" s="8">
        <v>229446</v>
      </c>
      <c r="H1485" s="8">
        <v>261102</v>
      </c>
      <c r="I1485" s="8">
        <v>100465</v>
      </c>
      <c r="J1485" s="8">
        <v>96053</v>
      </c>
      <c r="K1485" s="8">
        <v>0</v>
      </c>
      <c r="L1485" s="8"/>
      <c r="M1485" s="8">
        <v>4412</v>
      </c>
      <c r="N1485" s="8"/>
      <c r="O1485" s="8"/>
      <c r="P1485" s="8"/>
      <c r="Q1485" s="45">
        <f t="shared" si="49"/>
        <v>0</v>
      </c>
      <c r="R1485" s="45">
        <f>Table1[[#This Row],[Ballots Rejected - Late Postmark]]/Table1[[#This Row],[Ballots Rejected]]</f>
        <v>0</v>
      </c>
      <c r="S1485" s="8"/>
      <c r="T1485" s="8"/>
      <c r="U1485" s="8">
        <v>99827</v>
      </c>
      <c r="V1485" s="8">
        <v>95434</v>
      </c>
      <c r="W1485" s="8">
        <v>4393</v>
      </c>
      <c r="X1485" s="8">
        <v>258918</v>
      </c>
      <c r="Y1485">
        <v>25049</v>
      </c>
      <c r="Z1485">
        <v>75090</v>
      </c>
      <c r="AA1485" s="8">
        <v>324</v>
      </c>
      <c r="AB1485" s="54">
        <f>Table1[[#This Row],[ Received by dropbox]]/Table1[[#This Row],[Ballots Returned]]</f>
        <v>0.24933061265117204</v>
      </c>
      <c r="AC1485" s="54">
        <f>Table1[[#This Row],[Received by mail]]/Table1[[#This Row],[Ballots Returned]]</f>
        <v>0.74742447618573638</v>
      </c>
      <c r="AD1485" s="54">
        <f>Table1[[#This Row],[ Received by Email or Fax]]/Table1[[#This Row],[Ballots Returned]]</f>
        <v>3.2250037326432093E-3</v>
      </c>
    </row>
    <row r="1486" spans="1:30">
      <c r="A1486" s="8" t="s">
        <v>111</v>
      </c>
      <c r="B1486" s="19">
        <v>42514</v>
      </c>
      <c r="C1486" s="8" t="s">
        <v>394</v>
      </c>
      <c r="D1486" s="10">
        <v>2016</v>
      </c>
      <c r="E1486" s="8">
        <v>2614</v>
      </c>
      <c r="F1486" s="8">
        <v>333</v>
      </c>
      <c r="G1486" s="8">
        <v>4297</v>
      </c>
      <c r="H1486" s="8">
        <v>2614</v>
      </c>
      <c r="I1486" s="8">
        <v>1346</v>
      </c>
      <c r="J1486" s="8">
        <v>1277</v>
      </c>
      <c r="K1486" s="8">
        <v>0</v>
      </c>
      <c r="L1486" s="8"/>
      <c r="M1486" s="8">
        <v>69</v>
      </c>
      <c r="N1486" s="8"/>
      <c r="O1486" s="8"/>
      <c r="P1486" s="8"/>
      <c r="Q1486" s="45">
        <f t="shared" si="49"/>
        <v>0</v>
      </c>
      <c r="R1486" s="45">
        <f>Table1[[#This Row],[Ballots Rejected - Late Postmark]]/Table1[[#This Row],[Ballots Rejected]]</f>
        <v>0</v>
      </c>
      <c r="S1486" s="8"/>
      <c r="T1486" s="8"/>
      <c r="U1486" s="8">
        <v>1336</v>
      </c>
      <c r="V1486" s="8">
        <v>1267</v>
      </c>
      <c r="W1486" s="8">
        <v>69</v>
      </c>
      <c r="X1486" s="8">
        <v>2593</v>
      </c>
      <c r="Y1486">
        <v>546</v>
      </c>
      <c r="Z1486">
        <v>800</v>
      </c>
      <c r="AA1486" s="8">
        <v>0</v>
      </c>
      <c r="AB1486" s="54">
        <f>Table1[[#This Row],[ Received by dropbox]]/Table1[[#This Row],[Ballots Returned]]</f>
        <v>0.40564635958395245</v>
      </c>
      <c r="AC1486" s="54">
        <f>Table1[[#This Row],[Received by mail]]/Table1[[#This Row],[Ballots Returned]]</f>
        <v>0.59435364041604755</v>
      </c>
      <c r="AD1486" s="54">
        <f>Table1[[#This Row],[ Received by Email or Fax]]/Table1[[#This Row],[Ballots Returned]]</f>
        <v>0</v>
      </c>
    </row>
    <row r="1487" spans="1:30">
      <c r="A1487" s="8" t="s">
        <v>113</v>
      </c>
      <c r="B1487" s="19">
        <v>42514</v>
      </c>
      <c r="C1487" s="8" t="s">
        <v>394</v>
      </c>
      <c r="D1487" s="10">
        <v>2016</v>
      </c>
      <c r="E1487" s="8">
        <v>60909</v>
      </c>
      <c r="F1487" s="8">
        <v>7101</v>
      </c>
      <c r="G1487" s="8">
        <v>55824</v>
      </c>
      <c r="H1487" s="8">
        <v>60939</v>
      </c>
      <c r="I1487" s="8">
        <v>25700</v>
      </c>
      <c r="J1487" s="8">
        <v>24527</v>
      </c>
      <c r="K1487" s="8">
        <v>0</v>
      </c>
      <c r="L1487" s="8"/>
      <c r="M1487" s="8">
        <v>1173</v>
      </c>
      <c r="N1487" s="8"/>
      <c r="O1487" s="8"/>
      <c r="P1487" s="8"/>
      <c r="Q1487" s="45">
        <f t="shared" si="49"/>
        <v>0</v>
      </c>
      <c r="R1487" s="45">
        <f>Table1[[#This Row],[Ballots Rejected - Late Postmark]]/Table1[[#This Row],[Ballots Rejected]]</f>
        <v>0</v>
      </c>
      <c r="S1487" s="8"/>
      <c r="T1487" s="8"/>
      <c r="U1487" s="8">
        <v>25596</v>
      </c>
      <c r="V1487" s="8">
        <v>24423</v>
      </c>
      <c r="W1487" s="8">
        <v>1173</v>
      </c>
      <c r="X1487" s="8">
        <v>60421</v>
      </c>
      <c r="Y1487">
        <v>16677</v>
      </c>
      <c r="Z1487">
        <v>8983</v>
      </c>
      <c r="AA1487" s="8">
        <v>40</v>
      </c>
      <c r="AB1487" s="54">
        <f>Table1[[#This Row],[ Received by dropbox]]/Table1[[#This Row],[Ballots Returned]]</f>
        <v>0.64891050583657583</v>
      </c>
      <c r="AC1487" s="54">
        <f>Table1[[#This Row],[Received by mail]]/Table1[[#This Row],[Ballots Returned]]</f>
        <v>0.34953307392996108</v>
      </c>
      <c r="AD1487" s="54">
        <f>Table1[[#This Row],[ Received by Email or Fax]]/Table1[[#This Row],[Ballots Returned]]</f>
        <v>1.5564202334630351E-3</v>
      </c>
    </row>
    <row r="1488" spans="1:30">
      <c r="A1488" s="8" t="s">
        <v>115</v>
      </c>
      <c r="B1488" s="19">
        <v>42514</v>
      </c>
      <c r="C1488" s="8" t="s">
        <v>394</v>
      </c>
      <c r="D1488" s="10">
        <v>2016</v>
      </c>
      <c r="E1488" s="8">
        <v>19788</v>
      </c>
      <c r="F1488" s="8">
        <v>954</v>
      </c>
      <c r="G1488" s="8">
        <v>20850</v>
      </c>
      <c r="H1488" s="8">
        <v>19788</v>
      </c>
      <c r="I1488" s="8">
        <v>8021</v>
      </c>
      <c r="J1488" s="8">
        <v>7574</v>
      </c>
      <c r="K1488" s="8">
        <v>0</v>
      </c>
      <c r="L1488" s="8"/>
      <c r="M1488" s="8">
        <v>447</v>
      </c>
      <c r="N1488" s="8"/>
      <c r="O1488" s="8"/>
      <c r="P1488" s="8"/>
      <c r="Q1488" s="45">
        <f t="shared" si="49"/>
        <v>0</v>
      </c>
      <c r="R1488" s="45">
        <f>Table1[[#This Row],[Ballots Rejected - Late Postmark]]/Table1[[#This Row],[Ballots Rejected]]</f>
        <v>0</v>
      </c>
      <c r="S1488" s="8"/>
      <c r="T1488" s="8"/>
      <c r="U1488" s="8">
        <v>7982</v>
      </c>
      <c r="V1488" s="8">
        <v>7535</v>
      </c>
      <c r="W1488" s="8">
        <v>447</v>
      </c>
      <c r="X1488" s="8">
        <v>19648</v>
      </c>
      <c r="Y1488">
        <v>3061</v>
      </c>
      <c r="Z1488">
        <v>4960</v>
      </c>
      <c r="AA1488" s="8">
        <v>0</v>
      </c>
      <c r="AB1488" s="54">
        <f>Table1[[#This Row],[ Received by dropbox]]/Table1[[#This Row],[Ballots Returned]]</f>
        <v>0.38162323899763123</v>
      </c>
      <c r="AC1488" s="54">
        <f>Table1[[#This Row],[Received by mail]]/Table1[[#This Row],[Ballots Returned]]</f>
        <v>0.61837676100236882</v>
      </c>
      <c r="AD1488" s="54">
        <f>Table1[[#This Row],[ Received by Email or Fax]]/Table1[[#This Row],[Ballots Returned]]</f>
        <v>0</v>
      </c>
    </row>
    <row r="1489" spans="1:30">
      <c r="A1489" s="8" t="s">
        <v>117</v>
      </c>
      <c r="B1489" s="19">
        <v>42514</v>
      </c>
      <c r="C1489" s="8" t="s">
        <v>394</v>
      </c>
      <c r="D1489" s="10">
        <v>2016</v>
      </c>
      <c r="E1489" s="8">
        <v>4558</v>
      </c>
      <c r="F1489" s="8">
        <v>511</v>
      </c>
      <c r="G1489" s="8">
        <v>6063</v>
      </c>
      <c r="H1489" s="8">
        <v>4511</v>
      </c>
      <c r="I1489" s="8">
        <v>2163</v>
      </c>
      <c r="J1489" s="8">
        <v>2054</v>
      </c>
      <c r="K1489" s="8">
        <v>3</v>
      </c>
      <c r="L1489" s="8"/>
      <c r="M1489" s="8">
        <v>106</v>
      </c>
      <c r="N1489" s="8"/>
      <c r="O1489" s="8"/>
      <c r="P1489" s="8"/>
      <c r="Q1489" s="45">
        <f t="shared" si="49"/>
        <v>0</v>
      </c>
      <c r="R1489" s="45">
        <f>Table1[[#This Row],[Ballots Rejected - Late Postmark]]/Table1[[#This Row],[Ballots Rejected]]</f>
        <v>0</v>
      </c>
      <c r="S1489" s="8"/>
      <c r="T1489" s="8"/>
      <c r="U1489" s="8">
        <v>2144</v>
      </c>
      <c r="V1489" s="8">
        <v>2038</v>
      </c>
      <c r="W1489" s="8">
        <v>106</v>
      </c>
      <c r="X1489" s="8">
        <v>4464</v>
      </c>
      <c r="Y1489">
        <v>0</v>
      </c>
      <c r="Z1489">
        <v>2162</v>
      </c>
      <c r="AA1489" s="8">
        <v>1</v>
      </c>
      <c r="AB1489" s="54">
        <f>Table1[[#This Row],[ Received by dropbox]]/Table1[[#This Row],[Ballots Returned]]</f>
        <v>0</v>
      </c>
      <c r="AC1489" s="54">
        <f>Table1[[#This Row],[Received by mail]]/Table1[[#This Row],[Ballots Returned]]</f>
        <v>0.99953767914932967</v>
      </c>
      <c r="AD1489" s="54">
        <f>Table1[[#This Row],[ Received by Email or Fax]]/Table1[[#This Row],[Ballots Returned]]</f>
        <v>4.6232085067036521E-4</v>
      </c>
    </row>
    <row r="1490" spans="1:30">
      <c r="A1490" s="8" t="s">
        <v>119</v>
      </c>
      <c r="B1490" s="19">
        <v>42514</v>
      </c>
      <c r="C1490" s="8" t="s">
        <v>394</v>
      </c>
      <c r="D1490" s="10">
        <v>2016</v>
      </c>
      <c r="E1490" s="8">
        <v>31728</v>
      </c>
      <c r="F1490" s="8">
        <v>5371</v>
      </c>
      <c r="G1490" s="8">
        <v>28373</v>
      </c>
      <c r="H1490" s="8">
        <v>31536</v>
      </c>
      <c r="I1490" s="8">
        <v>10983</v>
      </c>
      <c r="J1490" s="8">
        <v>10564</v>
      </c>
      <c r="K1490" s="8">
        <v>0</v>
      </c>
      <c r="L1490" s="8"/>
      <c r="M1490" s="8">
        <v>419</v>
      </c>
      <c r="N1490" s="8"/>
      <c r="O1490" s="8"/>
      <c r="P1490" s="8"/>
      <c r="Q1490" s="45">
        <f t="shared" si="49"/>
        <v>0</v>
      </c>
      <c r="R1490" s="45">
        <f>Table1[[#This Row],[Ballots Rejected - Late Postmark]]/Table1[[#This Row],[Ballots Rejected]]</f>
        <v>0</v>
      </c>
      <c r="S1490" s="8"/>
      <c r="T1490" s="8"/>
      <c r="U1490" s="8">
        <v>10937</v>
      </c>
      <c r="V1490" s="8">
        <v>10518</v>
      </c>
      <c r="W1490" s="8">
        <v>419</v>
      </c>
      <c r="X1490" s="8">
        <v>20351</v>
      </c>
      <c r="Y1490">
        <v>5155</v>
      </c>
      <c r="Z1490">
        <v>5827</v>
      </c>
      <c r="AA1490" s="8">
        <v>1</v>
      </c>
      <c r="AB1490" s="54">
        <f>Table1[[#This Row],[ Received by dropbox]]/Table1[[#This Row],[Ballots Returned]]</f>
        <v>0.46936174087225713</v>
      </c>
      <c r="AC1490" s="54">
        <f>Table1[[#This Row],[Received by mail]]/Table1[[#This Row],[Ballots Returned]]</f>
        <v>0.53054720932349997</v>
      </c>
      <c r="AD1490" s="54">
        <f>Table1[[#This Row],[ Received by Email or Fax]]/Table1[[#This Row],[Ballots Returned]]</f>
        <v>9.1049804242920878E-5</v>
      </c>
    </row>
    <row r="1491" spans="1:30">
      <c r="A1491" s="8" t="s">
        <v>121</v>
      </c>
      <c r="B1491" s="19">
        <v>42514</v>
      </c>
      <c r="C1491" s="8" t="s">
        <v>394</v>
      </c>
      <c r="D1491" s="10">
        <v>2016</v>
      </c>
      <c r="E1491" s="8">
        <v>1508</v>
      </c>
      <c r="F1491" s="8">
        <v>255</v>
      </c>
      <c r="G1491" s="8">
        <v>3269</v>
      </c>
      <c r="H1491" s="8">
        <v>1508</v>
      </c>
      <c r="I1491" s="8">
        <v>701</v>
      </c>
      <c r="J1491" s="8">
        <v>662</v>
      </c>
      <c r="K1491" s="8">
        <v>0</v>
      </c>
      <c r="L1491" s="8"/>
      <c r="M1491" s="8">
        <v>39</v>
      </c>
      <c r="N1491" s="8"/>
      <c r="O1491" s="8"/>
      <c r="P1491" s="8"/>
      <c r="Q1491" s="45">
        <f t="shared" ref="Q1491:Q1522" si="50">P1491/I1491</f>
        <v>0</v>
      </c>
      <c r="R1491" s="45">
        <f>Table1[[#This Row],[Ballots Rejected - Late Postmark]]/Table1[[#This Row],[Ballots Rejected]]</f>
        <v>0</v>
      </c>
      <c r="S1491" s="8"/>
      <c r="T1491" s="8"/>
      <c r="U1491" s="8">
        <v>698</v>
      </c>
      <c r="V1491" s="8">
        <v>659</v>
      </c>
      <c r="W1491" s="8">
        <v>39</v>
      </c>
      <c r="X1491" s="8">
        <v>1497</v>
      </c>
      <c r="Y1491">
        <v>442</v>
      </c>
      <c r="Z1491">
        <v>258</v>
      </c>
      <c r="AA1491" s="8">
        <v>1</v>
      </c>
      <c r="AB1491" s="54">
        <f>Table1[[#This Row],[ Received by dropbox]]/Table1[[#This Row],[Ballots Returned]]</f>
        <v>0.630527817403709</v>
      </c>
      <c r="AC1491" s="54">
        <f>Table1[[#This Row],[Received by mail]]/Table1[[#This Row],[Ballots Returned]]</f>
        <v>0.36804564907275322</v>
      </c>
      <c r="AD1491" s="54">
        <f>Table1[[#This Row],[ Received by Email or Fax]]/Table1[[#This Row],[Ballots Returned]]</f>
        <v>1.4265335235378032E-3</v>
      </c>
    </row>
    <row r="1492" spans="1:30">
      <c r="A1492" s="8" t="s">
        <v>123</v>
      </c>
      <c r="B1492" s="19">
        <v>42514</v>
      </c>
      <c r="C1492" s="8" t="s">
        <v>394</v>
      </c>
      <c r="D1492" s="10">
        <v>2016</v>
      </c>
      <c r="E1492" s="8">
        <v>37674</v>
      </c>
      <c r="F1492" s="8">
        <v>6802</v>
      </c>
      <c r="G1492" s="8">
        <v>32888</v>
      </c>
      <c r="H1492" s="8">
        <v>37674</v>
      </c>
      <c r="I1492" s="8">
        <v>15378</v>
      </c>
      <c r="J1492" s="8">
        <v>14447</v>
      </c>
      <c r="K1492" s="8">
        <v>0</v>
      </c>
      <c r="L1492" s="8"/>
      <c r="M1492" s="8">
        <v>931</v>
      </c>
      <c r="N1492" s="8"/>
      <c r="O1492" s="8"/>
      <c r="P1492" s="8"/>
      <c r="Q1492" s="45">
        <f t="shared" si="50"/>
        <v>0</v>
      </c>
      <c r="R1492" s="45">
        <f>Table1[[#This Row],[Ballots Rejected - Late Postmark]]/Table1[[#This Row],[Ballots Rejected]]</f>
        <v>0</v>
      </c>
      <c r="S1492" s="8"/>
      <c r="T1492" s="8"/>
      <c r="U1492" s="8">
        <v>15287</v>
      </c>
      <c r="V1492" s="8">
        <v>14356</v>
      </c>
      <c r="W1492" s="8">
        <v>931</v>
      </c>
      <c r="X1492" s="8">
        <v>37410</v>
      </c>
      <c r="Y1492">
        <v>4026</v>
      </c>
      <c r="Z1492">
        <v>11348</v>
      </c>
      <c r="AA1492" s="8">
        <v>4</v>
      </c>
      <c r="AB1492" s="54">
        <f>Table1[[#This Row],[ Received by dropbox]]/Table1[[#This Row],[Ballots Returned]]</f>
        <v>0.26180257510729615</v>
      </c>
      <c r="AC1492" s="54">
        <f>Table1[[#This Row],[Received by mail]]/Table1[[#This Row],[Ballots Returned]]</f>
        <v>0.73793731304460919</v>
      </c>
      <c r="AD1492" s="54">
        <f>Table1[[#This Row],[ Received by Email or Fax]]/Table1[[#This Row],[Ballots Returned]]</f>
        <v>2.6011184809468074E-4</v>
      </c>
    </row>
    <row r="1493" spans="1:30">
      <c r="A1493" s="8" t="s">
        <v>125</v>
      </c>
      <c r="B1493" s="19">
        <v>42514</v>
      </c>
      <c r="C1493" s="8" t="s">
        <v>394</v>
      </c>
      <c r="D1493" s="10">
        <v>2016</v>
      </c>
      <c r="E1493" s="8">
        <v>39004</v>
      </c>
      <c r="F1493" s="8">
        <v>6947</v>
      </c>
      <c r="G1493" s="8">
        <v>34073</v>
      </c>
      <c r="H1493" s="8">
        <v>39135</v>
      </c>
      <c r="I1493" s="8">
        <v>14275</v>
      </c>
      <c r="J1493" s="8">
        <v>13957</v>
      </c>
      <c r="K1493" s="8">
        <v>0</v>
      </c>
      <c r="L1493" s="8"/>
      <c r="M1493" s="8">
        <v>318</v>
      </c>
      <c r="N1493" s="8"/>
      <c r="O1493" s="8"/>
      <c r="P1493" s="8"/>
      <c r="Q1493" s="45">
        <f t="shared" si="50"/>
        <v>0</v>
      </c>
      <c r="R1493" s="45">
        <f>Table1[[#This Row],[Ballots Rejected - Late Postmark]]/Table1[[#This Row],[Ballots Rejected]]</f>
        <v>0</v>
      </c>
      <c r="S1493" s="8"/>
      <c r="T1493" s="8"/>
      <c r="U1493" s="8">
        <v>14270</v>
      </c>
      <c r="V1493" s="8">
        <v>13954</v>
      </c>
      <c r="W1493" s="8">
        <v>316</v>
      </c>
      <c r="X1493" s="8">
        <v>38921</v>
      </c>
      <c r="Y1493">
        <v>2648</v>
      </c>
      <c r="Z1493">
        <v>11626</v>
      </c>
      <c r="AA1493" s="8">
        <v>1</v>
      </c>
      <c r="AB1493" s="54">
        <f>Table1[[#This Row],[ Received by dropbox]]/Table1[[#This Row],[Ballots Returned]]</f>
        <v>0.18549912434325744</v>
      </c>
      <c r="AC1493" s="54">
        <f>Table1[[#This Row],[Received by mail]]/Table1[[#This Row],[Ballots Returned]]</f>
        <v>0.81443082311733805</v>
      </c>
      <c r="AD1493" s="54">
        <f>Table1[[#This Row],[ Received by Email or Fax]]/Table1[[#This Row],[Ballots Returned]]</f>
        <v>7.0052539404553412E-5</v>
      </c>
    </row>
    <row r="1494" spans="1:30">
      <c r="A1494" s="8" t="s">
        <v>127</v>
      </c>
      <c r="B1494" s="19">
        <v>42514</v>
      </c>
      <c r="C1494" s="8" t="s">
        <v>394</v>
      </c>
      <c r="D1494" s="10">
        <v>2016</v>
      </c>
      <c r="E1494" s="8">
        <v>51991</v>
      </c>
      <c r="F1494" s="8">
        <v>6234</v>
      </c>
      <c r="G1494" s="8">
        <v>47773</v>
      </c>
      <c r="H1494" s="8">
        <v>49571</v>
      </c>
      <c r="I1494" s="8">
        <v>24554</v>
      </c>
      <c r="J1494" s="8">
        <v>23638</v>
      </c>
      <c r="K1494" s="8">
        <v>7</v>
      </c>
      <c r="L1494" s="8"/>
      <c r="M1494" s="8">
        <v>909</v>
      </c>
      <c r="N1494" s="8"/>
      <c r="O1494" s="8"/>
      <c r="P1494" s="8"/>
      <c r="Q1494" s="45">
        <f t="shared" si="50"/>
        <v>0</v>
      </c>
      <c r="R1494" s="45">
        <f>Table1[[#This Row],[Ballots Rejected - Late Postmark]]/Table1[[#This Row],[Ballots Rejected]]</f>
        <v>0</v>
      </c>
      <c r="S1494" s="8"/>
      <c r="T1494" s="8"/>
      <c r="U1494" s="8">
        <v>23722</v>
      </c>
      <c r="V1494" s="8">
        <v>22830</v>
      </c>
      <c r="W1494" s="8">
        <v>892</v>
      </c>
      <c r="X1494" s="8">
        <v>46299</v>
      </c>
      <c r="Y1494">
        <v>11013</v>
      </c>
      <c r="Z1494">
        <v>13476</v>
      </c>
      <c r="AA1494" s="8">
        <v>65</v>
      </c>
      <c r="AB1494" s="54">
        <f>Table1[[#This Row],[ Received by dropbox]]/Table1[[#This Row],[Ballots Returned]]</f>
        <v>0.44852162580434962</v>
      </c>
      <c r="AC1494" s="54">
        <f>Table1[[#This Row],[Received by mail]]/Table1[[#This Row],[Ballots Returned]]</f>
        <v>0.54883114767451335</v>
      </c>
      <c r="AD1494" s="54">
        <f>Table1[[#This Row],[ Received by Email or Fax]]/Table1[[#This Row],[Ballots Returned]]</f>
        <v>2.6472265211370857E-3</v>
      </c>
    </row>
    <row r="1495" spans="1:30">
      <c r="A1495" s="8" t="s">
        <v>129</v>
      </c>
      <c r="B1495" s="19">
        <v>42514</v>
      </c>
      <c r="C1495" s="8" t="s">
        <v>394</v>
      </c>
      <c r="D1495" s="10">
        <v>2016</v>
      </c>
      <c r="E1495" s="8">
        <v>23868</v>
      </c>
      <c r="F1495" s="8">
        <v>2261</v>
      </c>
      <c r="G1495" s="8">
        <v>23623</v>
      </c>
      <c r="H1495" s="8">
        <v>23880</v>
      </c>
      <c r="I1495" s="8">
        <v>12673</v>
      </c>
      <c r="J1495" s="8">
        <v>12147</v>
      </c>
      <c r="K1495" s="8">
        <v>0</v>
      </c>
      <c r="L1495" s="8"/>
      <c r="M1495" s="8">
        <v>526</v>
      </c>
      <c r="N1495" s="8"/>
      <c r="O1495" s="8"/>
      <c r="P1495" s="8"/>
      <c r="Q1495" s="45">
        <f t="shared" si="50"/>
        <v>0</v>
      </c>
      <c r="R1495" s="45">
        <f>Table1[[#This Row],[Ballots Rejected - Late Postmark]]/Table1[[#This Row],[Ballots Rejected]]</f>
        <v>0</v>
      </c>
      <c r="S1495" s="8"/>
      <c r="T1495" s="8"/>
      <c r="U1495" s="8">
        <v>12602</v>
      </c>
      <c r="V1495" s="8">
        <v>12078</v>
      </c>
      <c r="W1495" s="8">
        <v>524</v>
      </c>
      <c r="X1495" s="8">
        <v>23588</v>
      </c>
      <c r="Y1495">
        <v>4581</v>
      </c>
      <c r="Z1495">
        <v>8058</v>
      </c>
      <c r="AA1495" s="8">
        <v>34</v>
      </c>
      <c r="AB1495" s="54">
        <f>Table1[[#This Row],[ Received by dropbox]]/Table1[[#This Row],[Ballots Returned]]</f>
        <v>0.36147715615876275</v>
      </c>
      <c r="AC1495" s="54">
        <f>Table1[[#This Row],[Received by mail]]/Table1[[#This Row],[Ballots Returned]]</f>
        <v>0.63583997474946741</v>
      </c>
      <c r="AD1495" s="54">
        <f>Table1[[#This Row],[ Received by Email or Fax]]/Table1[[#This Row],[Ballots Returned]]</f>
        <v>2.6828690917699047E-3</v>
      </c>
    </row>
    <row r="1496" spans="1:30">
      <c r="A1496" s="8" t="s">
        <v>131</v>
      </c>
      <c r="B1496" s="19">
        <v>42514</v>
      </c>
      <c r="C1496" s="8" t="s">
        <v>394</v>
      </c>
      <c r="D1496" s="10">
        <v>2016</v>
      </c>
      <c r="E1496" s="8">
        <v>1233778</v>
      </c>
      <c r="F1496" s="8">
        <v>114714</v>
      </c>
      <c r="G1496" s="8">
        <v>1121080</v>
      </c>
      <c r="H1496" s="8">
        <v>1249272</v>
      </c>
      <c r="I1496" s="8">
        <v>406298</v>
      </c>
      <c r="J1496" s="8">
        <v>390743</v>
      </c>
      <c r="K1496" s="8">
        <v>6</v>
      </c>
      <c r="L1496" s="8"/>
      <c r="M1496" s="8">
        <v>15549</v>
      </c>
      <c r="N1496" s="8"/>
      <c r="O1496" s="8"/>
      <c r="P1496" s="8"/>
      <c r="Q1496" s="45">
        <f t="shared" si="50"/>
        <v>0</v>
      </c>
      <c r="R1496" s="45">
        <f>Table1[[#This Row],[Ballots Rejected - Late Postmark]]/Table1[[#This Row],[Ballots Rejected]]</f>
        <v>0</v>
      </c>
      <c r="S1496" s="8"/>
      <c r="T1496" s="8"/>
      <c r="U1496" s="8">
        <v>401428</v>
      </c>
      <c r="V1496" s="8">
        <v>386032</v>
      </c>
      <c r="W1496" s="8">
        <v>15396</v>
      </c>
      <c r="X1496" s="8">
        <v>1231807</v>
      </c>
      <c r="Y1496">
        <v>89176</v>
      </c>
      <c r="Z1496">
        <v>315616</v>
      </c>
      <c r="AA1496" s="8">
        <v>1382</v>
      </c>
      <c r="AB1496" s="54">
        <f>Table1[[#This Row],[ Received by dropbox]]/Table1[[#This Row],[Ballots Returned]]</f>
        <v>0.21948422094127956</v>
      </c>
      <c r="AC1496" s="54">
        <f>Table1[[#This Row],[Received by mail]]/Table1[[#This Row],[Ballots Returned]]</f>
        <v>0.77680914008929403</v>
      </c>
      <c r="AD1496" s="54">
        <f>Table1[[#This Row],[ Received by Email or Fax]]/Table1[[#This Row],[Ballots Returned]]</f>
        <v>3.4014442601243422E-3</v>
      </c>
    </row>
    <row r="1497" spans="1:30">
      <c r="A1497" s="8" t="s">
        <v>133</v>
      </c>
      <c r="B1497" s="19">
        <v>42514</v>
      </c>
      <c r="C1497" s="8" t="s">
        <v>394</v>
      </c>
      <c r="D1497" s="10">
        <v>2016</v>
      </c>
      <c r="E1497" s="8">
        <v>158435</v>
      </c>
      <c r="F1497" s="8">
        <v>16909</v>
      </c>
      <c r="G1497" s="8">
        <v>143542</v>
      </c>
      <c r="H1497" s="8">
        <v>158762</v>
      </c>
      <c r="I1497" s="8">
        <v>61869</v>
      </c>
      <c r="J1497" s="8">
        <v>58408</v>
      </c>
      <c r="K1497" s="8">
        <v>1</v>
      </c>
      <c r="L1497" s="8"/>
      <c r="M1497" s="8">
        <v>3460</v>
      </c>
      <c r="N1497" s="8"/>
      <c r="O1497" s="8"/>
      <c r="P1497" s="8"/>
      <c r="Q1497" s="45">
        <f t="shared" si="50"/>
        <v>0</v>
      </c>
      <c r="R1497" s="45">
        <f>Table1[[#This Row],[Ballots Rejected - Late Postmark]]/Table1[[#This Row],[Ballots Rejected]]</f>
        <v>0</v>
      </c>
      <c r="S1497" s="8"/>
      <c r="T1497" s="8"/>
      <c r="U1497" s="8">
        <v>59706</v>
      </c>
      <c r="V1497" s="8">
        <v>56310</v>
      </c>
      <c r="W1497" s="8">
        <v>3396</v>
      </c>
      <c r="X1497" s="8">
        <v>150515</v>
      </c>
      <c r="Y1497">
        <v>25539</v>
      </c>
      <c r="Z1497">
        <v>36065</v>
      </c>
      <c r="AA1497" s="8">
        <v>265</v>
      </c>
      <c r="AB1497" s="54">
        <f>Table1[[#This Row],[ Received by dropbox]]/Table1[[#This Row],[Ballots Returned]]</f>
        <v>0.41279154342239249</v>
      </c>
      <c r="AC1497" s="54">
        <f>Table1[[#This Row],[Received by mail]]/Table1[[#This Row],[Ballots Returned]]</f>
        <v>0.58292521294994259</v>
      </c>
      <c r="AD1497" s="54">
        <f>Table1[[#This Row],[ Received by Email or Fax]]/Table1[[#This Row],[Ballots Returned]]</f>
        <v>4.2832436276649052E-3</v>
      </c>
    </row>
    <row r="1498" spans="1:30">
      <c r="A1498" s="8" t="s">
        <v>135</v>
      </c>
      <c r="B1498" s="19">
        <v>42514</v>
      </c>
      <c r="C1498" s="8" t="s">
        <v>394</v>
      </c>
      <c r="D1498" s="10">
        <v>2016</v>
      </c>
      <c r="E1498" s="8">
        <v>23030</v>
      </c>
      <c r="F1498" s="8">
        <v>3058</v>
      </c>
      <c r="G1498" s="8">
        <v>21988</v>
      </c>
      <c r="H1498" s="8">
        <v>23205</v>
      </c>
      <c r="I1498" s="8">
        <v>9131</v>
      </c>
      <c r="J1498" s="8">
        <v>8598</v>
      </c>
      <c r="K1498" s="8">
        <v>0</v>
      </c>
      <c r="L1498" s="8"/>
      <c r="M1498" s="8">
        <v>533</v>
      </c>
      <c r="N1498" s="8"/>
      <c r="O1498" s="8"/>
      <c r="P1498" s="8"/>
      <c r="Q1498" s="45">
        <f t="shared" si="50"/>
        <v>0</v>
      </c>
      <c r="R1498" s="45">
        <f>Table1[[#This Row],[Ballots Rejected - Late Postmark]]/Table1[[#This Row],[Ballots Rejected]]</f>
        <v>0</v>
      </c>
      <c r="S1498" s="8"/>
      <c r="T1498" s="8"/>
      <c r="U1498" s="8">
        <v>9067</v>
      </c>
      <c r="V1498" s="8">
        <v>8534</v>
      </c>
      <c r="W1498" s="8">
        <v>533</v>
      </c>
      <c r="X1498" s="8">
        <v>23003</v>
      </c>
      <c r="Y1498">
        <v>5367</v>
      </c>
      <c r="Z1498">
        <v>3743</v>
      </c>
      <c r="AA1498" s="8">
        <v>21</v>
      </c>
      <c r="AB1498" s="54">
        <f>Table1[[#This Row],[ Received by dropbox]]/Table1[[#This Row],[Ballots Returned]]</f>
        <v>0.58777789946336656</v>
      </c>
      <c r="AC1498" s="54">
        <f>Table1[[#This Row],[Received by mail]]/Table1[[#This Row],[Ballots Returned]]</f>
        <v>0.40992224290877233</v>
      </c>
      <c r="AD1498" s="54">
        <f>Table1[[#This Row],[ Received by Email or Fax]]/Table1[[#This Row],[Ballots Returned]]</f>
        <v>2.2998576278611322E-3</v>
      </c>
    </row>
    <row r="1499" spans="1:30">
      <c r="A1499" s="8" t="s">
        <v>137</v>
      </c>
      <c r="B1499" s="19">
        <v>42514</v>
      </c>
      <c r="C1499" s="8" t="s">
        <v>394</v>
      </c>
      <c r="D1499" s="10">
        <v>2016</v>
      </c>
      <c r="E1499" s="8">
        <v>13492</v>
      </c>
      <c r="F1499" s="8">
        <v>1934</v>
      </c>
      <c r="G1499" s="8">
        <v>13574</v>
      </c>
      <c r="H1499" s="8">
        <v>13617</v>
      </c>
      <c r="I1499" s="8">
        <v>6620</v>
      </c>
      <c r="J1499" s="8">
        <v>6372</v>
      </c>
      <c r="K1499" s="8">
        <v>0</v>
      </c>
      <c r="L1499" s="8"/>
      <c r="M1499" s="8">
        <v>248</v>
      </c>
      <c r="N1499" s="8"/>
      <c r="O1499" s="8"/>
      <c r="P1499" s="8"/>
      <c r="Q1499" s="45">
        <f t="shared" si="50"/>
        <v>0</v>
      </c>
      <c r="R1499" s="45">
        <f>Table1[[#This Row],[Ballots Rejected - Late Postmark]]/Table1[[#This Row],[Ballots Rejected]]</f>
        <v>0</v>
      </c>
      <c r="S1499" s="8"/>
      <c r="T1499" s="8"/>
      <c r="U1499" s="8">
        <v>6587</v>
      </c>
      <c r="V1499" s="8">
        <v>6339</v>
      </c>
      <c r="W1499" s="8">
        <v>248</v>
      </c>
      <c r="X1499" s="8">
        <v>13482</v>
      </c>
      <c r="Y1499">
        <v>4557</v>
      </c>
      <c r="Z1499">
        <v>2056</v>
      </c>
      <c r="AA1499" s="8">
        <v>7</v>
      </c>
      <c r="AB1499" s="54">
        <f>Table1[[#This Row],[ Received by dropbox]]/Table1[[#This Row],[Ballots Returned]]</f>
        <v>0.68836858006042301</v>
      </c>
      <c r="AC1499" s="54">
        <f>Table1[[#This Row],[Received by mail]]/Table1[[#This Row],[Ballots Returned]]</f>
        <v>0.31057401812688823</v>
      </c>
      <c r="AD1499" s="54">
        <f>Table1[[#This Row],[ Received by Email or Fax]]/Table1[[#This Row],[Ballots Returned]]</f>
        <v>1.0574018126888218E-3</v>
      </c>
    </row>
    <row r="1500" spans="1:30">
      <c r="A1500" s="8" t="s">
        <v>139</v>
      </c>
      <c r="B1500" s="19">
        <v>42514</v>
      </c>
      <c r="C1500" s="8" t="s">
        <v>394</v>
      </c>
      <c r="D1500" s="10">
        <v>2016</v>
      </c>
      <c r="E1500" s="8">
        <v>44517</v>
      </c>
      <c r="F1500" s="8">
        <v>3712</v>
      </c>
      <c r="G1500" s="8">
        <v>42821</v>
      </c>
      <c r="H1500" s="8">
        <v>44517</v>
      </c>
      <c r="I1500" s="8">
        <v>18426</v>
      </c>
      <c r="J1500" s="8">
        <v>17517</v>
      </c>
      <c r="K1500" s="8">
        <v>0</v>
      </c>
      <c r="L1500" s="8"/>
      <c r="M1500" s="8">
        <v>909</v>
      </c>
      <c r="N1500" s="8"/>
      <c r="O1500" s="8"/>
      <c r="P1500" s="8"/>
      <c r="Q1500" s="45">
        <f t="shared" si="50"/>
        <v>0</v>
      </c>
      <c r="R1500" s="45">
        <f>Table1[[#This Row],[Ballots Rejected - Late Postmark]]/Table1[[#This Row],[Ballots Rejected]]</f>
        <v>0</v>
      </c>
      <c r="S1500" s="8"/>
      <c r="T1500" s="8"/>
      <c r="U1500" s="8">
        <v>18326</v>
      </c>
      <c r="V1500" s="8">
        <v>17421</v>
      </c>
      <c r="W1500" s="8">
        <v>905</v>
      </c>
      <c r="X1500" s="8">
        <v>44225</v>
      </c>
      <c r="Y1500">
        <v>0</v>
      </c>
      <c r="Z1500">
        <v>18418</v>
      </c>
      <c r="AA1500" s="8">
        <v>8</v>
      </c>
      <c r="AB1500" s="54">
        <f>Table1[[#This Row],[ Received by dropbox]]/Table1[[#This Row],[Ballots Returned]]</f>
        <v>0</v>
      </c>
      <c r="AC1500" s="54">
        <f>Table1[[#This Row],[Received by mail]]/Table1[[#This Row],[Ballots Returned]]</f>
        <v>0.99956583089113205</v>
      </c>
      <c r="AD1500" s="54">
        <f>Table1[[#This Row],[ Received by Email or Fax]]/Table1[[#This Row],[Ballots Returned]]</f>
        <v>4.3416910886790404E-4</v>
      </c>
    </row>
    <row r="1501" spans="1:30">
      <c r="A1501" s="8" t="s">
        <v>141</v>
      </c>
      <c r="B1501" s="19">
        <v>42514</v>
      </c>
      <c r="C1501" s="8" t="s">
        <v>394</v>
      </c>
      <c r="D1501" s="10">
        <v>2016</v>
      </c>
      <c r="E1501" s="8">
        <v>6822</v>
      </c>
      <c r="F1501" s="8">
        <v>667</v>
      </c>
      <c r="G1501" s="8">
        <v>8171</v>
      </c>
      <c r="H1501" s="8">
        <v>6863</v>
      </c>
      <c r="I1501" s="8">
        <v>3361</v>
      </c>
      <c r="J1501" s="8">
        <v>3173</v>
      </c>
      <c r="K1501" s="8">
        <v>0</v>
      </c>
      <c r="L1501" s="8"/>
      <c r="M1501" s="8">
        <v>188</v>
      </c>
      <c r="N1501" s="8"/>
      <c r="O1501" s="8"/>
      <c r="P1501" s="8"/>
      <c r="Q1501" s="45">
        <f t="shared" si="50"/>
        <v>0</v>
      </c>
      <c r="R1501" s="45">
        <f>Table1[[#This Row],[Ballots Rejected - Late Postmark]]/Table1[[#This Row],[Ballots Rejected]]</f>
        <v>0</v>
      </c>
      <c r="S1501" s="8"/>
      <c r="T1501" s="8"/>
      <c r="U1501" s="8">
        <v>3361</v>
      </c>
      <c r="V1501" s="8">
        <v>3173</v>
      </c>
      <c r="W1501" s="8">
        <v>188</v>
      </c>
      <c r="X1501" s="8">
        <v>6779</v>
      </c>
      <c r="Y1501">
        <v>756</v>
      </c>
      <c r="Z1501">
        <v>2603</v>
      </c>
      <c r="AA1501" s="8">
        <v>2</v>
      </c>
      <c r="AB1501" s="54">
        <f>Table1[[#This Row],[ Received by dropbox]]/Table1[[#This Row],[Ballots Returned]]</f>
        <v>0.22493305563820293</v>
      </c>
      <c r="AC1501" s="54">
        <f>Table1[[#This Row],[Received by mail]]/Table1[[#This Row],[Ballots Returned]]</f>
        <v>0.77447188336804518</v>
      </c>
      <c r="AD1501" s="54">
        <f>Table1[[#This Row],[ Received by Email or Fax]]/Table1[[#This Row],[Ballots Returned]]</f>
        <v>5.9506099375185957E-4</v>
      </c>
    </row>
    <row r="1502" spans="1:30">
      <c r="A1502" s="8" t="s">
        <v>143</v>
      </c>
      <c r="B1502" s="19">
        <v>42514</v>
      </c>
      <c r="C1502" s="8" t="s">
        <v>394</v>
      </c>
      <c r="D1502" s="10">
        <v>2016</v>
      </c>
      <c r="E1502" s="8">
        <v>36438</v>
      </c>
      <c r="F1502" s="8">
        <v>3185</v>
      </c>
      <c r="G1502" s="8">
        <v>35269</v>
      </c>
      <c r="H1502" s="8">
        <v>36549</v>
      </c>
      <c r="I1502" s="8">
        <v>15643</v>
      </c>
      <c r="J1502" s="8">
        <v>14877</v>
      </c>
      <c r="K1502" s="8">
        <v>4</v>
      </c>
      <c r="L1502" s="8"/>
      <c r="M1502" s="8">
        <v>763</v>
      </c>
      <c r="N1502" s="8"/>
      <c r="O1502" s="8"/>
      <c r="P1502" s="8"/>
      <c r="Q1502" s="45">
        <f t="shared" si="50"/>
        <v>0</v>
      </c>
      <c r="R1502" s="45">
        <f>Table1[[#This Row],[Ballots Rejected - Late Postmark]]/Table1[[#This Row],[Ballots Rejected]]</f>
        <v>0</v>
      </c>
      <c r="S1502" s="8"/>
      <c r="T1502" s="8"/>
      <c r="U1502" s="8">
        <v>15524</v>
      </c>
      <c r="V1502" s="8">
        <v>14764</v>
      </c>
      <c r="W1502" s="8">
        <v>760</v>
      </c>
      <c r="X1502" s="8">
        <v>36066</v>
      </c>
      <c r="Y1502">
        <v>9068</v>
      </c>
      <c r="Z1502">
        <v>6555</v>
      </c>
      <c r="AA1502" s="8">
        <v>20</v>
      </c>
      <c r="AB1502" s="54">
        <f>Table1[[#This Row],[ Received by dropbox]]/Table1[[#This Row],[Ballots Returned]]</f>
        <v>0.57968420379722563</v>
      </c>
      <c r="AC1502" s="54">
        <f>Table1[[#This Row],[Received by mail]]/Table1[[#This Row],[Ballots Returned]]</f>
        <v>0.41903726906603594</v>
      </c>
      <c r="AD1502" s="54">
        <f>Table1[[#This Row],[ Received by Email or Fax]]/Table1[[#This Row],[Ballots Returned]]</f>
        <v>1.2785271367384773E-3</v>
      </c>
    </row>
    <row r="1503" spans="1:30">
      <c r="A1503" s="8" t="s">
        <v>145</v>
      </c>
      <c r="B1503" s="19">
        <v>42514</v>
      </c>
      <c r="C1503" s="8" t="s">
        <v>394</v>
      </c>
      <c r="D1503" s="10">
        <v>2016</v>
      </c>
      <c r="E1503" s="8">
        <v>21667</v>
      </c>
      <c r="F1503" s="8">
        <v>2013</v>
      </c>
      <c r="G1503" s="8">
        <v>21670</v>
      </c>
      <c r="H1503" s="8">
        <v>21845</v>
      </c>
      <c r="I1503" s="8">
        <v>9745</v>
      </c>
      <c r="J1503" s="8">
        <v>9357</v>
      </c>
      <c r="K1503" s="8">
        <v>0</v>
      </c>
      <c r="L1503" s="8"/>
      <c r="M1503" s="8">
        <v>388</v>
      </c>
      <c r="N1503" s="8"/>
      <c r="O1503" s="8"/>
      <c r="P1503" s="8"/>
      <c r="Q1503" s="45">
        <f t="shared" si="50"/>
        <v>0</v>
      </c>
      <c r="R1503" s="45">
        <f>Table1[[#This Row],[Ballots Rejected - Late Postmark]]/Table1[[#This Row],[Ballots Rejected]]</f>
        <v>0</v>
      </c>
      <c r="S1503" s="8"/>
      <c r="T1503" s="8"/>
      <c r="U1503" s="8">
        <v>9691</v>
      </c>
      <c r="V1503" s="8">
        <v>9306</v>
      </c>
      <c r="W1503" s="8">
        <v>385</v>
      </c>
      <c r="X1503" s="8">
        <v>21645</v>
      </c>
      <c r="Y1503">
        <v>1461</v>
      </c>
      <c r="Z1503">
        <v>8266</v>
      </c>
      <c r="AA1503" s="8">
        <v>18</v>
      </c>
      <c r="AB1503" s="54">
        <f>Table1[[#This Row],[ Received by dropbox]]/Table1[[#This Row],[Ballots Returned]]</f>
        <v>0.14992303745510518</v>
      </c>
      <c r="AC1503" s="54">
        <f>Table1[[#This Row],[Received by mail]]/Table1[[#This Row],[Ballots Returned]]</f>
        <v>0.84822986146741919</v>
      </c>
      <c r="AD1503" s="54">
        <f>Table1[[#This Row],[ Received by Email or Fax]]/Table1[[#This Row],[Ballots Returned]]</f>
        <v>1.8471010774756284E-3</v>
      </c>
    </row>
    <row r="1504" spans="1:30">
      <c r="A1504" s="8" t="s">
        <v>147</v>
      </c>
      <c r="B1504" s="19">
        <v>42514</v>
      </c>
      <c r="C1504" s="8" t="s">
        <v>394</v>
      </c>
      <c r="D1504" s="10">
        <v>2016</v>
      </c>
      <c r="E1504" s="8">
        <v>13663</v>
      </c>
      <c r="F1504" s="8">
        <v>1181</v>
      </c>
      <c r="G1504" s="8">
        <v>14498</v>
      </c>
      <c r="H1504" s="8">
        <v>13712</v>
      </c>
      <c r="I1504" s="8">
        <v>6828</v>
      </c>
      <c r="J1504" s="8">
        <v>6148</v>
      </c>
      <c r="K1504" s="8">
        <v>3</v>
      </c>
      <c r="L1504" s="8"/>
      <c r="M1504" s="8">
        <v>677</v>
      </c>
      <c r="N1504" s="8"/>
      <c r="O1504" s="8"/>
      <c r="P1504" s="8"/>
      <c r="Q1504" s="45">
        <f t="shared" si="50"/>
        <v>0</v>
      </c>
      <c r="R1504" s="45">
        <f>Table1[[#This Row],[Ballots Rejected - Late Postmark]]/Table1[[#This Row],[Ballots Rejected]]</f>
        <v>0</v>
      </c>
      <c r="S1504" s="8"/>
      <c r="T1504" s="8"/>
      <c r="U1504" s="8">
        <v>6789</v>
      </c>
      <c r="V1504" s="8">
        <v>6122</v>
      </c>
      <c r="W1504" s="8">
        <v>667</v>
      </c>
      <c r="X1504" s="8">
        <v>13584</v>
      </c>
      <c r="Z1504">
        <v>6826</v>
      </c>
      <c r="AA1504" s="8">
        <v>2</v>
      </c>
      <c r="AB1504" s="54">
        <f>Table1[[#This Row],[ Received by dropbox]]/Table1[[#This Row],[Ballots Returned]]</f>
        <v>0</v>
      </c>
      <c r="AC1504" s="54">
        <f>Table1[[#This Row],[Received by mail]]/Table1[[#This Row],[Ballots Returned]]</f>
        <v>0.99970708845928524</v>
      </c>
      <c r="AD1504" s="54">
        <f>Table1[[#This Row],[ Received by Email or Fax]]/Table1[[#This Row],[Ballots Returned]]</f>
        <v>2.9291154071470416E-4</v>
      </c>
    </row>
    <row r="1505" spans="1:30">
      <c r="A1505" s="8" t="s">
        <v>149</v>
      </c>
      <c r="B1505" s="19">
        <v>42514</v>
      </c>
      <c r="C1505" s="8" t="s">
        <v>394</v>
      </c>
      <c r="D1505" s="10">
        <v>2016</v>
      </c>
      <c r="E1505" s="8">
        <v>8549</v>
      </c>
      <c r="F1505" s="8">
        <v>1805</v>
      </c>
      <c r="G1505" s="8">
        <v>8760</v>
      </c>
      <c r="H1505" s="8">
        <v>8609</v>
      </c>
      <c r="I1505" s="8">
        <v>4143</v>
      </c>
      <c r="J1505" s="8">
        <v>3998</v>
      </c>
      <c r="K1505" s="8">
        <v>5</v>
      </c>
      <c r="L1505" s="8"/>
      <c r="M1505" s="8">
        <v>140</v>
      </c>
      <c r="N1505" s="8"/>
      <c r="O1505" s="8"/>
      <c r="P1505" s="8"/>
      <c r="Q1505" s="45">
        <f t="shared" si="50"/>
        <v>0</v>
      </c>
      <c r="R1505" s="45">
        <f>Table1[[#This Row],[Ballots Rejected - Late Postmark]]/Table1[[#This Row],[Ballots Rejected]]</f>
        <v>0</v>
      </c>
      <c r="S1505" s="8"/>
      <c r="T1505" s="8"/>
      <c r="U1505" s="8">
        <v>4111</v>
      </c>
      <c r="V1505" s="8">
        <v>3971</v>
      </c>
      <c r="W1505" s="8">
        <v>140</v>
      </c>
      <c r="X1505" s="8">
        <v>8527</v>
      </c>
      <c r="Y1505">
        <v>4226</v>
      </c>
      <c r="Z1505">
        <v>-83</v>
      </c>
      <c r="AA1505" s="8">
        <v>0</v>
      </c>
      <c r="AB1505" s="54">
        <f>Table1[[#This Row],[ Received by dropbox]]/Table1[[#This Row],[Ballots Returned]]</f>
        <v>1.020033791938209</v>
      </c>
      <c r="AC1505" s="54">
        <f>Table1[[#This Row],[Received by mail]]/Table1[[#This Row],[Ballots Returned]]</f>
        <v>-2.0033791938209027E-2</v>
      </c>
      <c r="AD1505" s="54">
        <f>Table1[[#This Row],[ Received by Email or Fax]]/Table1[[#This Row],[Ballots Returned]]</f>
        <v>0</v>
      </c>
    </row>
    <row r="1506" spans="1:30">
      <c r="A1506" s="8" t="s">
        <v>151</v>
      </c>
      <c r="B1506" s="19">
        <v>42514</v>
      </c>
      <c r="C1506" s="8" t="s">
        <v>394</v>
      </c>
      <c r="D1506" s="10">
        <v>2016</v>
      </c>
      <c r="E1506" s="8">
        <v>464788</v>
      </c>
      <c r="F1506" s="8">
        <v>55356</v>
      </c>
      <c r="G1506" s="8">
        <v>411448</v>
      </c>
      <c r="H1506" s="8">
        <v>464788</v>
      </c>
      <c r="I1506" s="8">
        <v>147835</v>
      </c>
      <c r="J1506" s="8">
        <v>144808</v>
      </c>
      <c r="K1506" s="8">
        <v>8</v>
      </c>
      <c r="L1506" s="8"/>
      <c r="M1506" s="8">
        <v>3019</v>
      </c>
      <c r="N1506" s="8"/>
      <c r="O1506" s="8"/>
      <c r="P1506" s="8"/>
      <c r="Q1506" s="45">
        <f t="shared" si="50"/>
        <v>0</v>
      </c>
      <c r="R1506" s="45">
        <f>Table1[[#This Row],[Ballots Rejected - Late Postmark]]/Table1[[#This Row],[Ballots Rejected]]</f>
        <v>0</v>
      </c>
      <c r="S1506" s="8"/>
      <c r="T1506" s="8"/>
      <c r="U1506" s="8">
        <v>143932</v>
      </c>
      <c r="V1506" s="8">
        <v>140976</v>
      </c>
      <c r="W1506" s="8">
        <v>2956</v>
      </c>
      <c r="X1506" s="8">
        <v>450376</v>
      </c>
      <c r="Y1506">
        <v>70252</v>
      </c>
      <c r="Z1506">
        <v>77285</v>
      </c>
      <c r="AA1506" s="8">
        <v>129</v>
      </c>
      <c r="AB1506" s="54">
        <f>Table1[[#This Row],[ Received by dropbox]]/Table1[[#This Row],[Ballots Returned]]</f>
        <v>0.47520546555281223</v>
      </c>
      <c r="AC1506" s="54">
        <f>Table1[[#This Row],[Received by mail]]/Table1[[#This Row],[Ballots Returned]]</f>
        <v>0.52277877363276626</v>
      </c>
      <c r="AD1506" s="54">
        <f>Table1[[#This Row],[ Received by Email or Fax]]/Table1[[#This Row],[Ballots Returned]]</f>
        <v>8.7259444651131325E-4</v>
      </c>
    </row>
    <row r="1507" spans="1:30">
      <c r="A1507" s="8" t="s">
        <v>153</v>
      </c>
      <c r="B1507" s="19">
        <v>42514</v>
      </c>
      <c r="C1507" s="8" t="s">
        <v>394</v>
      </c>
      <c r="D1507" s="10">
        <v>2016</v>
      </c>
      <c r="E1507" s="8">
        <v>12353</v>
      </c>
      <c r="F1507" s="8">
        <v>785</v>
      </c>
      <c r="G1507" s="8">
        <v>13584</v>
      </c>
      <c r="H1507" s="8">
        <v>12353</v>
      </c>
      <c r="I1507" s="8">
        <v>6547</v>
      </c>
      <c r="J1507" s="8">
        <v>6361</v>
      </c>
      <c r="K1507" s="8">
        <v>9</v>
      </c>
      <c r="L1507" s="8"/>
      <c r="M1507" s="8">
        <v>177</v>
      </c>
      <c r="N1507" s="8"/>
      <c r="O1507" s="8"/>
      <c r="P1507" s="8"/>
      <c r="Q1507" s="45">
        <f t="shared" si="50"/>
        <v>0</v>
      </c>
      <c r="R1507" s="45">
        <f>Table1[[#This Row],[Ballots Rejected - Late Postmark]]/Table1[[#This Row],[Ballots Rejected]]</f>
        <v>0</v>
      </c>
      <c r="S1507" s="8"/>
      <c r="T1507" s="8"/>
      <c r="U1507" s="8">
        <v>6481</v>
      </c>
      <c r="V1507" s="8">
        <v>6304</v>
      </c>
      <c r="W1507" s="8">
        <v>177</v>
      </c>
      <c r="X1507" s="8">
        <v>12169</v>
      </c>
      <c r="Y1507">
        <v>3481</v>
      </c>
      <c r="Z1507">
        <v>3055</v>
      </c>
      <c r="AA1507" s="8">
        <v>11</v>
      </c>
      <c r="AB1507" s="54">
        <f>Table1[[#This Row],[ Received by dropbox]]/Table1[[#This Row],[Ballots Returned]]</f>
        <v>0.53169390560562091</v>
      </c>
      <c r="AC1507" s="54">
        <f>Table1[[#This Row],[Received by mail]]/Table1[[#This Row],[Ballots Returned]]</f>
        <v>0.46662593554299681</v>
      </c>
      <c r="AD1507" s="54">
        <f>Table1[[#This Row],[ Received by Email or Fax]]/Table1[[#This Row],[Ballots Returned]]</f>
        <v>1.6801588513823125E-3</v>
      </c>
    </row>
    <row r="1508" spans="1:30">
      <c r="A1508" s="8" t="s">
        <v>155</v>
      </c>
      <c r="B1508" s="19">
        <v>42514</v>
      </c>
      <c r="C1508" s="8" t="s">
        <v>394</v>
      </c>
      <c r="D1508" s="10">
        <v>2016</v>
      </c>
      <c r="E1508" s="8">
        <v>70763</v>
      </c>
      <c r="F1508" s="8">
        <v>5858</v>
      </c>
      <c r="G1508" s="8">
        <v>66921</v>
      </c>
      <c r="H1508" s="8">
        <v>70769</v>
      </c>
      <c r="I1508" s="8">
        <v>29954</v>
      </c>
      <c r="J1508" s="8">
        <v>28531</v>
      </c>
      <c r="K1508" s="8">
        <v>7</v>
      </c>
      <c r="L1508" s="8"/>
      <c r="M1508" s="8">
        <v>1416</v>
      </c>
      <c r="N1508" s="8"/>
      <c r="O1508" s="8"/>
      <c r="P1508" s="8"/>
      <c r="Q1508" s="45">
        <f t="shared" si="50"/>
        <v>0</v>
      </c>
      <c r="R1508" s="45">
        <f>Table1[[#This Row],[Ballots Rejected - Late Postmark]]/Table1[[#This Row],[Ballots Rejected]]</f>
        <v>0</v>
      </c>
      <c r="S1508" s="8"/>
      <c r="T1508" s="8"/>
      <c r="U1508" s="8">
        <v>29792</v>
      </c>
      <c r="V1508" s="8">
        <v>28377</v>
      </c>
      <c r="W1508" s="8">
        <v>1415</v>
      </c>
      <c r="X1508" s="8">
        <v>70188</v>
      </c>
      <c r="Y1508">
        <v>18793</v>
      </c>
      <c r="Z1508">
        <v>11139</v>
      </c>
      <c r="AA1508" s="8">
        <v>22</v>
      </c>
      <c r="AB1508" s="54">
        <f>Table1[[#This Row],[ Received by dropbox]]/Table1[[#This Row],[Ballots Returned]]</f>
        <v>0.62739533952059823</v>
      </c>
      <c r="AC1508" s="54">
        <f>Table1[[#This Row],[Received by mail]]/Table1[[#This Row],[Ballots Returned]]</f>
        <v>0.37187020097482809</v>
      </c>
      <c r="AD1508" s="54">
        <f>Table1[[#This Row],[ Received by Email or Fax]]/Table1[[#This Row],[Ballots Returned]]</f>
        <v>7.3445950457367963E-4</v>
      </c>
    </row>
    <row r="1509" spans="1:30">
      <c r="A1509" s="8" t="s">
        <v>157</v>
      </c>
      <c r="B1509" s="19">
        <v>42514</v>
      </c>
      <c r="C1509" s="8" t="s">
        <v>394</v>
      </c>
      <c r="D1509" s="10">
        <v>2016</v>
      </c>
      <c r="E1509" s="8">
        <v>7135</v>
      </c>
      <c r="F1509" s="8">
        <v>735</v>
      </c>
      <c r="G1509" s="8">
        <v>8416</v>
      </c>
      <c r="H1509" s="8">
        <v>7135</v>
      </c>
      <c r="I1509" s="8">
        <v>3118</v>
      </c>
      <c r="J1509" s="8">
        <v>3070</v>
      </c>
      <c r="K1509" s="8">
        <v>0</v>
      </c>
      <c r="L1509" s="8"/>
      <c r="M1509" s="8">
        <v>48</v>
      </c>
      <c r="N1509" s="8"/>
      <c r="O1509" s="8"/>
      <c r="P1509" s="8"/>
      <c r="Q1509" s="45">
        <f t="shared" si="50"/>
        <v>0</v>
      </c>
      <c r="R1509" s="45">
        <f>Table1[[#This Row],[Ballots Rejected - Late Postmark]]/Table1[[#This Row],[Ballots Rejected]]</f>
        <v>0</v>
      </c>
      <c r="S1509" s="8"/>
      <c r="T1509" s="8"/>
      <c r="U1509" s="8">
        <v>3090</v>
      </c>
      <c r="V1509" s="8">
        <v>3042</v>
      </c>
      <c r="W1509" s="8">
        <v>48</v>
      </c>
      <c r="X1509" s="8">
        <v>7043</v>
      </c>
      <c r="Y1509">
        <v>1708</v>
      </c>
      <c r="Z1509">
        <v>1393</v>
      </c>
      <c r="AA1509" s="8">
        <v>17</v>
      </c>
      <c r="AB1509" s="54">
        <f>Table1[[#This Row],[ Received by dropbox]]/Table1[[#This Row],[Ballots Returned]]</f>
        <v>0.54778704297626679</v>
      </c>
      <c r="AC1509" s="54">
        <f>Table1[[#This Row],[Received by mail]]/Table1[[#This Row],[Ballots Returned]]</f>
        <v>0.4467607440667094</v>
      </c>
      <c r="AD1509" s="54">
        <f>Table1[[#This Row],[ Received by Email or Fax]]/Table1[[#This Row],[Ballots Returned]]</f>
        <v>5.4522129570237334E-3</v>
      </c>
    </row>
    <row r="1510" spans="1:30">
      <c r="A1510" s="8" t="s">
        <v>159</v>
      </c>
      <c r="B1510" s="19">
        <v>42514</v>
      </c>
      <c r="C1510" s="8" t="s">
        <v>394</v>
      </c>
      <c r="D1510" s="10">
        <v>2016</v>
      </c>
      <c r="E1510" s="8">
        <v>436958</v>
      </c>
      <c r="F1510" s="8">
        <v>42128</v>
      </c>
      <c r="G1510" s="8">
        <v>396846</v>
      </c>
      <c r="H1510" s="8">
        <v>443457</v>
      </c>
      <c r="I1510" s="8">
        <v>151589</v>
      </c>
      <c r="J1510" s="8">
        <v>141860</v>
      </c>
      <c r="K1510" s="8">
        <v>4</v>
      </c>
      <c r="L1510" s="8"/>
      <c r="M1510" s="8">
        <v>9727</v>
      </c>
      <c r="N1510" s="8"/>
      <c r="O1510" s="8"/>
      <c r="P1510" s="8"/>
      <c r="Q1510" s="45">
        <f t="shared" si="50"/>
        <v>0</v>
      </c>
      <c r="R1510" s="45">
        <f>Table1[[#This Row],[Ballots Rejected - Late Postmark]]/Table1[[#This Row],[Ballots Rejected]]</f>
        <v>0</v>
      </c>
      <c r="S1510" s="8"/>
      <c r="T1510" s="8"/>
      <c r="U1510" s="8">
        <v>150268</v>
      </c>
      <c r="V1510" s="8">
        <v>140582</v>
      </c>
      <c r="W1510" s="8">
        <v>9686</v>
      </c>
      <c r="X1510" s="8">
        <v>438266</v>
      </c>
      <c r="Y1510">
        <v>66642</v>
      </c>
      <c r="Z1510">
        <v>84678</v>
      </c>
      <c r="AA1510" s="8">
        <v>135</v>
      </c>
      <c r="AB1510" s="54">
        <f>Table1[[#This Row],[ Received by dropbox]]/Table1[[#This Row],[Ballots Returned]]</f>
        <v>0.43962292778499762</v>
      </c>
      <c r="AC1510" s="54">
        <f>Table1[[#This Row],[Received by mail]]/Table1[[#This Row],[Ballots Returned]]</f>
        <v>0.55860253712340602</v>
      </c>
      <c r="AD1510" s="54">
        <f>Table1[[#This Row],[ Received by Email or Fax]]/Table1[[#This Row],[Ballots Returned]]</f>
        <v>8.9056593816173998E-4</v>
      </c>
    </row>
    <row r="1511" spans="1:30">
      <c r="A1511" s="8" t="s">
        <v>161</v>
      </c>
      <c r="B1511" s="19">
        <v>42514</v>
      </c>
      <c r="C1511" s="8" t="s">
        <v>394</v>
      </c>
      <c r="D1511" s="10">
        <v>2016</v>
      </c>
      <c r="E1511" s="8">
        <v>294821</v>
      </c>
      <c r="F1511" s="8">
        <v>27207</v>
      </c>
      <c r="G1511" s="8">
        <v>269630</v>
      </c>
      <c r="H1511" s="8">
        <v>297260</v>
      </c>
      <c r="I1511" s="8">
        <v>114247</v>
      </c>
      <c r="J1511" s="8">
        <v>108793</v>
      </c>
      <c r="K1511" s="8">
        <v>6</v>
      </c>
      <c r="L1511" s="8"/>
      <c r="M1511" s="8">
        <v>5448</v>
      </c>
      <c r="N1511" s="8"/>
      <c r="O1511" s="8"/>
      <c r="P1511" s="8"/>
      <c r="Q1511" s="45">
        <f t="shared" si="50"/>
        <v>0</v>
      </c>
      <c r="R1511" s="45">
        <f>Table1[[#This Row],[Ballots Rejected - Late Postmark]]/Table1[[#This Row],[Ballots Rejected]]</f>
        <v>0</v>
      </c>
      <c r="S1511" s="8"/>
      <c r="T1511" s="8"/>
      <c r="U1511" s="8">
        <v>112711</v>
      </c>
      <c r="V1511" s="8">
        <v>107276</v>
      </c>
      <c r="W1511" s="8">
        <v>5435</v>
      </c>
      <c r="X1511" s="8">
        <v>292189</v>
      </c>
      <c r="Y1511">
        <v>52290</v>
      </c>
      <c r="Z1511">
        <v>61876</v>
      </c>
      <c r="AA1511" s="8">
        <v>81</v>
      </c>
      <c r="AB1511" s="54">
        <f>Table1[[#This Row],[ Received by dropbox]]/Table1[[#This Row],[Ballots Returned]]</f>
        <v>0.45769254334905951</v>
      </c>
      <c r="AC1511" s="54">
        <f>Table1[[#This Row],[Received by mail]]/Table1[[#This Row],[Ballots Returned]]</f>
        <v>0.54159846648052024</v>
      </c>
      <c r="AD1511" s="54">
        <f>Table1[[#This Row],[ Received by Email or Fax]]/Table1[[#This Row],[Ballots Returned]]</f>
        <v>7.0899017042022985E-4</v>
      </c>
    </row>
    <row r="1512" spans="1:30">
      <c r="A1512" s="8" t="s">
        <v>163</v>
      </c>
      <c r="B1512" s="19">
        <v>42514</v>
      </c>
      <c r="C1512" s="8" t="s">
        <v>394</v>
      </c>
      <c r="D1512" s="10">
        <v>2016</v>
      </c>
      <c r="E1512" s="8">
        <v>29076</v>
      </c>
      <c r="F1512" s="8">
        <v>4537</v>
      </c>
      <c r="G1512" s="8">
        <v>26555</v>
      </c>
      <c r="H1512" s="8">
        <v>214</v>
      </c>
      <c r="I1512" s="8">
        <v>73</v>
      </c>
      <c r="J1512" s="8">
        <v>72</v>
      </c>
      <c r="K1512" s="8">
        <v>0</v>
      </c>
      <c r="L1512" s="8"/>
      <c r="M1512" s="8">
        <v>1</v>
      </c>
      <c r="N1512" s="8"/>
      <c r="O1512" s="8"/>
      <c r="P1512" s="8"/>
      <c r="Q1512" s="45">
        <f t="shared" si="50"/>
        <v>0</v>
      </c>
      <c r="R1512" s="45">
        <f>Table1[[#This Row],[Ballots Rejected - Late Postmark]]/Table1[[#This Row],[Ballots Rejected]]</f>
        <v>0</v>
      </c>
      <c r="S1512" s="8"/>
      <c r="T1512" s="8"/>
      <c r="U1512" s="8">
        <v>0</v>
      </c>
      <c r="V1512" s="8">
        <v>0</v>
      </c>
      <c r="W1512" s="8">
        <v>0</v>
      </c>
      <c r="X1512" s="8">
        <v>0</v>
      </c>
      <c r="Z1512">
        <v>69</v>
      </c>
      <c r="AA1512" s="8">
        <v>2</v>
      </c>
      <c r="AB1512" s="54">
        <f>Table1[[#This Row],[ Received by dropbox]]/Table1[[#This Row],[Ballots Returned]]</f>
        <v>0</v>
      </c>
      <c r="AC1512" s="54">
        <f>Table1[[#This Row],[Received by mail]]/Table1[[#This Row],[Ballots Returned]]</f>
        <v>0.9452054794520548</v>
      </c>
      <c r="AD1512" s="54">
        <f>Table1[[#This Row],[ Received by Email or Fax]]/Table1[[#This Row],[Ballots Returned]]</f>
        <v>2.7397260273972601E-2</v>
      </c>
    </row>
    <row r="1513" spans="1:30">
      <c r="A1513" s="8" t="s">
        <v>166</v>
      </c>
      <c r="B1513" s="19">
        <v>42514</v>
      </c>
      <c r="C1513" s="8" t="s">
        <v>394</v>
      </c>
      <c r="D1513" s="10">
        <v>2016</v>
      </c>
      <c r="E1513" s="8">
        <v>166885</v>
      </c>
      <c r="F1513" s="8">
        <v>19398</v>
      </c>
      <c r="G1513" s="8">
        <v>149503</v>
      </c>
      <c r="H1513" s="8">
        <v>168154</v>
      </c>
      <c r="I1513" s="8">
        <v>60847</v>
      </c>
      <c r="J1513" s="8">
        <v>58523</v>
      </c>
      <c r="K1513" s="8">
        <v>0</v>
      </c>
      <c r="L1513" s="8"/>
      <c r="M1513" s="8">
        <v>2324</v>
      </c>
      <c r="N1513" s="8"/>
      <c r="O1513" s="8"/>
      <c r="P1513" s="8"/>
      <c r="Q1513" s="45">
        <f t="shared" si="50"/>
        <v>0</v>
      </c>
      <c r="R1513" s="45">
        <f>Table1[[#This Row],[Ballots Rejected - Late Postmark]]/Table1[[#This Row],[Ballots Rejected]]</f>
        <v>0</v>
      </c>
      <c r="S1513" s="8"/>
      <c r="T1513" s="8"/>
      <c r="U1513" s="8">
        <v>59225</v>
      </c>
      <c r="V1513" s="8">
        <v>56936</v>
      </c>
      <c r="W1513" s="8">
        <v>2289</v>
      </c>
      <c r="X1513" s="8">
        <v>162081</v>
      </c>
      <c r="Y1513">
        <v>38340</v>
      </c>
      <c r="Z1513">
        <v>22419</v>
      </c>
      <c r="AA1513" s="8">
        <v>88</v>
      </c>
      <c r="AB1513" s="54">
        <f>Table1[[#This Row],[ Received by dropbox]]/Table1[[#This Row],[Ballots Returned]]</f>
        <v>0.63010501750291714</v>
      </c>
      <c r="AC1513" s="54">
        <f>Table1[[#This Row],[Received by mail]]/Table1[[#This Row],[Ballots Returned]]</f>
        <v>0.36844873206567291</v>
      </c>
      <c r="AD1513" s="54">
        <f>Table1[[#This Row],[ Received by Email or Fax]]/Table1[[#This Row],[Ballots Returned]]</f>
        <v>1.4462504314099298E-3</v>
      </c>
    </row>
    <row r="1514" spans="1:30">
      <c r="A1514" s="8" t="s">
        <v>168</v>
      </c>
      <c r="B1514" s="19">
        <v>42514</v>
      </c>
      <c r="C1514" s="8" t="s">
        <v>394</v>
      </c>
      <c r="D1514" s="10">
        <v>2016</v>
      </c>
      <c r="E1514" s="8">
        <v>2988</v>
      </c>
      <c r="F1514" s="8">
        <v>208</v>
      </c>
      <c r="G1514" s="8">
        <v>4796</v>
      </c>
      <c r="H1514" s="8">
        <v>2988</v>
      </c>
      <c r="I1514" s="8">
        <v>1422</v>
      </c>
      <c r="J1514" s="8">
        <v>1404</v>
      </c>
      <c r="K1514" s="8">
        <v>0</v>
      </c>
      <c r="L1514" s="8"/>
      <c r="M1514" s="8">
        <v>18</v>
      </c>
      <c r="N1514" s="8"/>
      <c r="O1514" s="8"/>
      <c r="P1514" s="8"/>
      <c r="Q1514" s="45">
        <f t="shared" si="50"/>
        <v>0</v>
      </c>
      <c r="R1514" s="45">
        <f>Table1[[#This Row],[Ballots Rejected - Late Postmark]]/Table1[[#This Row],[Ballots Rejected]]</f>
        <v>0</v>
      </c>
      <c r="S1514" s="8"/>
      <c r="T1514" s="8"/>
      <c r="U1514" s="8">
        <v>1420</v>
      </c>
      <c r="V1514" s="8">
        <v>1402</v>
      </c>
      <c r="W1514" s="8">
        <v>18</v>
      </c>
      <c r="X1514" s="8">
        <v>2961</v>
      </c>
      <c r="Y1514">
        <v>516</v>
      </c>
      <c r="Z1514">
        <v>906</v>
      </c>
      <c r="AA1514" s="8">
        <v>0</v>
      </c>
      <c r="AB1514" s="54">
        <f>Table1[[#This Row],[ Received by dropbox]]/Table1[[#This Row],[Ballots Returned]]</f>
        <v>0.3628691983122363</v>
      </c>
      <c r="AC1514" s="54">
        <f>Table1[[#This Row],[Received by mail]]/Table1[[#This Row],[Ballots Returned]]</f>
        <v>0.6371308016877637</v>
      </c>
      <c r="AD1514" s="54">
        <f>Table1[[#This Row],[ Received by Email or Fax]]/Table1[[#This Row],[Ballots Returned]]</f>
        <v>0</v>
      </c>
    </row>
    <row r="1515" spans="1:30">
      <c r="A1515" s="8" t="s">
        <v>170</v>
      </c>
      <c r="B1515" s="19">
        <v>42514</v>
      </c>
      <c r="C1515" s="8" t="s">
        <v>394</v>
      </c>
      <c r="D1515" s="10">
        <v>2016</v>
      </c>
      <c r="E1515" s="8">
        <v>32369</v>
      </c>
      <c r="F1515" s="8">
        <v>3364</v>
      </c>
      <c r="G1515" s="8">
        <v>31021</v>
      </c>
      <c r="H1515" s="8">
        <v>32432</v>
      </c>
      <c r="I1515" s="8">
        <v>13528</v>
      </c>
      <c r="J1515" s="8">
        <v>12729</v>
      </c>
      <c r="K1515" s="8">
        <v>6</v>
      </c>
      <c r="L1515" s="8"/>
      <c r="M1515" s="8">
        <v>793</v>
      </c>
      <c r="N1515" s="8"/>
      <c r="O1515" s="8"/>
      <c r="P1515" s="8"/>
      <c r="Q1515" s="45">
        <f t="shared" si="50"/>
        <v>0</v>
      </c>
      <c r="R1515" s="45">
        <f>Table1[[#This Row],[Ballots Rejected - Late Postmark]]/Table1[[#This Row],[Ballots Rejected]]</f>
        <v>0</v>
      </c>
      <c r="S1515" s="8"/>
      <c r="T1515" s="8"/>
      <c r="U1515" s="8">
        <v>13428</v>
      </c>
      <c r="V1515" s="8">
        <v>12635</v>
      </c>
      <c r="W1515" s="8">
        <v>793</v>
      </c>
      <c r="X1515" s="8">
        <v>32143</v>
      </c>
      <c r="Y1515">
        <v>7302</v>
      </c>
      <c r="Z1515">
        <v>6208</v>
      </c>
      <c r="AA1515" s="8">
        <v>18</v>
      </c>
      <c r="AB1515" s="54">
        <f>Table1[[#This Row],[ Received by dropbox]]/Table1[[#This Row],[Ballots Returned]]</f>
        <v>0.53976936723832047</v>
      </c>
      <c r="AC1515" s="54">
        <f>Table1[[#This Row],[Received by mail]]/Table1[[#This Row],[Ballots Returned]]</f>
        <v>0.45890005913660553</v>
      </c>
      <c r="AD1515" s="54">
        <f>Table1[[#This Row],[ Received by Email or Fax]]/Table1[[#This Row],[Ballots Returned]]</f>
        <v>1.3305736250739208E-3</v>
      </c>
    </row>
    <row r="1516" spans="1:30">
      <c r="A1516" s="8" t="s">
        <v>172</v>
      </c>
      <c r="B1516" s="19">
        <v>42514</v>
      </c>
      <c r="C1516" s="8" t="s">
        <v>394</v>
      </c>
      <c r="D1516" s="10">
        <v>2016</v>
      </c>
      <c r="E1516" s="8">
        <v>132640</v>
      </c>
      <c r="F1516" s="8">
        <v>12349</v>
      </c>
      <c r="G1516" s="8">
        <v>122307</v>
      </c>
      <c r="H1516" s="8">
        <v>133378</v>
      </c>
      <c r="I1516" s="8">
        <v>56028</v>
      </c>
      <c r="J1516" s="8">
        <v>54233</v>
      </c>
      <c r="K1516" s="8">
        <v>0</v>
      </c>
      <c r="L1516" s="8"/>
      <c r="M1516" s="8">
        <v>1795</v>
      </c>
      <c r="N1516" s="8"/>
      <c r="O1516" s="8"/>
      <c r="P1516" s="8"/>
      <c r="Q1516" s="45">
        <f t="shared" si="50"/>
        <v>0</v>
      </c>
      <c r="R1516" s="45">
        <f>Table1[[#This Row],[Ballots Rejected - Late Postmark]]/Table1[[#This Row],[Ballots Rejected]]</f>
        <v>0</v>
      </c>
      <c r="S1516" s="8"/>
      <c r="T1516" s="8"/>
      <c r="U1516" s="8">
        <v>55576</v>
      </c>
      <c r="V1516" s="8">
        <v>53791</v>
      </c>
      <c r="W1516" s="8">
        <v>1785</v>
      </c>
      <c r="X1516" s="8">
        <v>131925</v>
      </c>
      <c r="Y1516">
        <v>29941</v>
      </c>
      <c r="Z1516">
        <v>25949</v>
      </c>
      <c r="AA1516" s="8">
        <v>138</v>
      </c>
      <c r="AB1516" s="54">
        <f>Table1[[#This Row],[ Received by dropbox]]/Table1[[#This Row],[Ballots Returned]]</f>
        <v>0.53439351752695086</v>
      </c>
      <c r="AC1516" s="54">
        <f>Table1[[#This Row],[Received by mail]]/Table1[[#This Row],[Ballots Returned]]</f>
        <v>0.46314342828585708</v>
      </c>
      <c r="AD1516" s="54">
        <f>Table1[[#This Row],[ Received by Email or Fax]]/Table1[[#This Row],[Ballots Returned]]</f>
        <v>2.4630541871921183E-3</v>
      </c>
    </row>
    <row r="1517" spans="1:30">
      <c r="A1517" s="8" t="s">
        <v>174</v>
      </c>
      <c r="B1517" s="19">
        <v>42514</v>
      </c>
      <c r="C1517" s="8" t="s">
        <v>394</v>
      </c>
      <c r="D1517" s="10">
        <v>2016</v>
      </c>
      <c r="E1517" s="8">
        <v>21526</v>
      </c>
      <c r="F1517" s="8">
        <v>3348</v>
      </c>
      <c r="G1517" s="8">
        <v>20194</v>
      </c>
      <c r="H1517" s="8">
        <v>21558</v>
      </c>
      <c r="I1517" s="8">
        <v>8233</v>
      </c>
      <c r="J1517" s="8">
        <v>7853</v>
      </c>
      <c r="K1517" s="8">
        <v>2</v>
      </c>
      <c r="L1517" s="8"/>
      <c r="M1517" s="8">
        <v>374</v>
      </c>
      <c r="N1517" s="8"/>
      <c r="O1517" s="8"/>
      <c r="P1517" s="8"/>
      <c r="Q1517" s="45">
        <f t="shared" si="50"/>
        <v>0</v>
      </c>
      <c r="R1517" s="45">
        <f>Table1[[#This Row],[Ballots Rejected - Late Postmark]]/Table1[[#This Row],[Ballots Rejected]]</f>
        <v>0</v>
      </c>
      <c r="S1517" s="8"/>
      <c r="T1517" s="8"/>
      <c r="U1517" s="8">
        <v>8160</v>
      </c>
      <c r="V1517" s="8">
        <v>7785</v>
      </c>
      <c r="W1517" s="8">
        <v>375</v>
      </c>
      <c r="X1517" s="8">
        <v>21267</v>
      </c>
      <c r="Z1517">
        <v>8228</v>
      </c>
      <c r="AA1517" s="8">
        <v>5</v>
      </c>
      <c r="AB1517" s="54">
        <f>Table1[[#This Row],[ Received by dropbox]]/Table1[[#This Row],[Ballots Returned]]</f>
        <v>0</v>
      </c>
      <c r="AC1517" s="54">
        <f>Table1[[#This Row],[Received by mail]]/Table1[[#This Row],[Ballots Returned]]</f>
        <v>0.99939268796307545</v>
      </c>
      <c r="AD1517" s="54">
        <f>Table1[[#This Row],[ Received by Email or Fax]]/Table1[[#This Row],[Ballots Returned]]</f>
        <v>6.0731203692457184E-4</v>
      </c>
    </row>
    <row r="1518" spans="1:30">
      <c r="A1518" s="8" t="s">
        <v>176</v>
      </c>
      <c r="B1518" s="19">
        <v>42514</v>
      </c>
      <c r="C1518" s="8" t="s">
        <v>394</v>
      </c>
      <c r="D1518" s="10">
        <v>2016</v>
      </c>
      <c r="E1518" s="8">
        <v>109753</v>
      </c>
      <c r="F1518" s="8">
        <v>8963</v>
      </c>
      <c r="G1518" s="8">
        <v>102806</v>
      </c>
      <c r="H1518" s="8">
        <v>109899</v>
      </c>
      <c r="I1518" s="8">
        <v>37155</v>
      </c>
      <c r="J1518" s="8">
        <v>34804</v>
      </c>
      <c r="K1518" s="8">
        <v>0</v>
      </c>
      <c r="L1518" s="8"/>
      <c r="M1518" s="8">
        <v>2351</v>
      </c>
      <c r="N1518" s="8"/>
      <c r="O1518" s="8"/>
      <c r="P1518" s="8"/>
      <c r="Q1518" s="45">
        <f t="shared" si="50"/>
        <v>0</v>
      </c>
      <c r="R1518" s="45">
        <f>Table1[[#This Row],[Ballots Rejected - Late Postmark]]/Table1[[#This Row],[Ballots Rejected]]</f>
        <v>0</v>
      </c>
      <c r="S1518" s="8"/>
      <c r="T1518" s="8"/>
      <c r="U1518" s="8">
        <v>36915</v>
      </c>
      <c r="V1518" s="8">
        <v>34572</v>
      </c>
      <c r="W1518" s="8">
        <v>2343</v>
      </c>
      <c r="X1518" s="8">
        <v>108939</v>
      </c>
      <c r="Y1518">
        <v>5977</v>
      </c>
      <c r="Z1518">
        <v>31132</v>
      </c>
      <c r="AA1518" s="8">
        <v>44</v>
      </c>
      <c r="AB1518" s="54">
        <f>Table1[[#This Row],[ Received by dropbox]]/Table1[[#This Row],[Ballots Returned]]</f>
        <v>0.16086663975238863</v>
      </c>
      <c r="AC1518" s="54">
        <f>Table1[[#This Row],[Received by mail]]/Table1[[#This Row],[Ballots Returned]]</f>
        <v>0.83789530345848473</v>
      </c>
      <c r="AD1518" s="54">
        <f>Table1[[#This Row],[ Received by Email or Fax]]/Table1[[#This Row],[Ballots Returned]]</f>
        <v>1.1842282330776477E-3</v>
      </c>
    </row>
    <row r="1519" spans="1:30">
      <c r="A1519" s="8" t="s">
        <v>178</v>
      </c>
      <c r="B1519" s="19">
        <v>42514</v>
      </c>
      <c r="C1519" s="8" t="s">
        <v>394</v>
      </c>
      <c r="D1519" s="10">
        <v>2016</v>
      </c>
      <c r="E1519" s="8">
        <v>4087495</v>
      </c>
      <c r="F1519" s="8">
        <v>418507</v>
      </c>
      <c r="G1519" s="8">
        <v>1411411</v>
      </c>
      <c r="H1519" s="8">
        <v>4086896</v>
      </c>
      <c r="I1519" s="8">
        <v>1474863</v>
      </c>
      <c r="J1519" s="8">
        <v>1410226</v>
      </c>
      <c r="K1519" s="8">
        <v>78</v>
      </c>
      <c r="L1519" s="8">
        <v>0</v>
      </c>
      <c r="M1519" s="8">
        <v>64558</v>
      </c>
      <c r="N1519" s="8">
        <v>0</v>
      </c>
      <c r="O1519" s="8">
        <v>0</v>
      </c>
      <c r="P1519" s="8">
        <v>0</v>
      </c>
      <c r="Q1519" s="45">
        <f t="shared" si="50"/>
        <v>0</v>
      </c>
      <c r="R1519" s="45">
        <f>Table1[[#This Row],[Ballots Rejected - Late Postmark]]/Table1[[#This Row],[Ballots Rejected]]</f>
        <v>0</v>
      </c>
      <c r="S1519" s="8">
        <v>0</v>
      </c>
      <c r="T1519" s="8">
        <v>0</v>
      </c>
      <c r="U1519" s="8">
        <v>1455421</v>
      </c>
      <c r="V1519" s="8">
        <v>1391333</v>
      </c>
      <c r="W1519" s="8">
        <v>64088</v>
      </c>
      <c r="X1519" s="8">
        <v>4004806</v>
      </c>
      <c r="Y1519">
        <v>517198</v>
      </c>
      <c r="Z1519">
        <v>959314</v>
      </c>
      <c r="AA1519" s="21">
        <v>2971</v>
      </c>
      <c r="AB1519" s="54">
        <f>Table1[[#This Row],[ Received by dropbox]]/Table1[[#This Row],[Ballots Returned]]</f>
        <v>0.3506752830601893</v>
      </c>
      <c r="AC1519" s="54">
        <f>Table1[[#This Row],[Received by mail]]/Table1[[#This Row],[Ballots Returned]]</f>
        <v>0.65044278688935853</v>
      </c>
      <c r="AD1519" s="54">
        <f>Table1[[#This Row],[ Received by Email or Fax]]/Table1[[#This Row],[Ballots Returned]]</f>
        <v>2.0144243906044155E-3</v>
      </c>
    </row>
    <row r="1520" spans="1:30">
      <c r="A1520" s="8" t="s">
        <v>98</v>
      </c>
      <c r="B1520" s="19">
        <v>42311</v>
      </c>
      <c r="C1520" s="8" t="s">
        <v>179</v>
      </c>
      <c r="D1520" s="10">
        <v>2015</v>
      </c>
      <c r="E1520" s="8">
        <v>6199</v>
      </c>
      <c r="F1520" s="8">
        <v>542</v>
      </c>
      <c r="G1520" s="8">
        <v>7672</v>
      </c>
      <c r="H1520" s="8">
        <v>6212</v>
      </c>
      <c r="I1520" s="8">
        <v>2437</v>
      </c>
      <c r="J1520" s="8">
        <v>2424</v>
      </c>
      <c r="K1520" s="8">
        <v>0</v>
      </c>
      <c r="L1520" s="8"/>
      <c r="M1520" s="8">
        <v>13</v>
      </c>
      <c r="N1520" s="8"/>
      <c r="O1520" s="8"/>
      <c r="P1520" s="8"/>
      <c r="Q1520" s="45">
        <f t="shared" si="50"/>
        <v>0</v>
      </c>
      <c r="R1520" s="45">
        <f>Table1[[#This Row],[Ballots Rejected - Late Postmark]]/Table1[[#This Row],[Ballots Rejected]]</f>
        <v>0</v>
      </c>
      <c r="S1520" s="8"/>
      <c r="T1520" s="8"/>
      <c r="U1520" s="8">
        <v>2434</v>
      </c>
      <c r="V1520" s="8">
        <v>2421</v>
      </c>
      <c r="W1520" s="8">
        <v>13</v>
      </c>
      <c r="X1520" s="8">
        <v>6159</v>
      </c>
      <c r="Y1520">
        <v>1365</v>
      </c>
      <c r="Z1520">
        <v>1072</v>
      </c>
      <c r="AA1520" s="8">
        <v>0</v>
      </c>
      <c r="AB1520" s="54">
        <f>Table1[[#This Row],[ Received by dropbox]]/Table1[[#This Row],[Ballots Returned]]</f>
        <v>0.5601148953631514</v>
      </c>
      <c r="AC1520" s="54">
        <f>Table1[[#This Row],[Received by mail]]/Table1[[#This Row],[Ballots Returned]]</f>
        <v>0.4398851046368486</v>
      </c>
      <c r="AD1520" s="54">
        <f>Table1[[#This Row],[ Received by Email or Fax]]/Table1[[#This Row],[Ballots Returned]]</f>
        <v>0</v>
      </c>
    </row>
    <row r="1521" spans="1:30">
      <c r="A1521" s="8" t="s">
        <v>101</v>
      </c>
      <c r="B1521" s="19">
        <v>42311</v>
      </c>
      <c r="C1521" s="8" t="s">
        <v>179</v>
      </c>
      <c r="D1521" s="10">
        <v>2015</v>
      </c>
      <c r="E1521" s="8">
        <v>13114</v>
      </c>
      <c r="F1521" s="8">
        <v>2660</v>
      </c>
      <c r="G1521" s="8">
        <v>12469</v>
      </c>
      <c r="H1521" s="8">
        <v>13114</v>
      </c>
      <c r="I1521" s="8">
        <v>5781</v>
      </c>
      <c r="J1521" s="8">
        <v>5733</v>
      </c>
      <c r="K1521" s="8">
        <v>0</v>
      </c>
      <c r="L1521" s="8"/>
      <c r="M1521" s="8">
        <v>48</v>
      </c>
      <c r="N1521" s="8"/>
      <c r="O1521" s="8"/>
      <c r="P1521" s="8"/>
      <c r="Q1521" s="45">
        <f t="shared" si="50"/>
        <v>0</v>
      </c>
      <c r="R1521" s="45">
        <f>Table1[[#This Row],[Ballots Rejected - Late Postmark]]/Table1[[#This Row],[Ballots Rejected]]</f>
        <v>0</v>
      </c>
      <c r="S1521" s="8"/>
      <c r="T1521" s="8"/>
      <c r="U1521" s="8">
        <v>5775</v>
      </c>
      <c r="V1521" s="8">
        <v>5727</v>
      </c>
      <c r="W1521" s="8">
        <v>48</v>
      </c>
      <c r="X1521" s="8">
        <v>13066</v>
      </c>
      <c r="Y1521">
        <v>3193</v>
      </c>
      <c r="Z1521">
        <v>2588</v>
      </c>
      <c r="AA1521" s="8">
        <v>0</v>
      </c>
      <c r="AB1521" s="54">
        <f>Table1[[#This Row],[ Received by dropbox]]/Table1[[#This Row],[Ballots Returned]]</f>
        <v>0.55232658709565818</v>
      </c>
      <c r="AC1521" s="54">
        <f>Table1[[#This Row],[Received by mail]]/Table1[[#This Row],[Ballots Returned]]</f>
        <v>0.44767341290434182</v>
      </c>
      <c r="AD1521" s="54">
        <f>Table1[[#This Row],[ Received by Email or Fax]]/Table1[[#This Row],[Ballots Returned]]</f>
        <v>0</v>
      </c>
    </row>
    <row r="1522" spans="1:30">
      <c r="A1522" s="8" t="s">
        <v>103</v>
      </c>
      <c r="B1522" s="19">
        <v>42311</v>
      </c>
      <c r="C1522" s="8" t="s">
        <v>179</v>
      </c>
      <c r="D1522" s="10">
        <v>2015</v>
      </c>
      <c r="E1522" s="8">
        <v>99539</v>
      </c>
      <c r="F1522" s="8">
        <v>4500</v>
      </c>
      <c r="G1522" s="8">
        <v>97054</v>
      </c>
      <c r="H1522" s="8">
        <v>100634</v>
      </c>
      <c r="I1522" s="8">
        <v>32988</v>
      </c>
      <c r="J1522" s="8">
        <v>32616</v>
      </c>
      <c r="K1522" s="8">
        <v>0</v>
      </c>
      <c r="L1522" s="8"/>
      <c r="M1522" s="8">
        <v>372</v>
      </c>
      <c r="N1522" s="8"/>
      <c r="O1522" s="8"/>
      <c r="P1522" s="8"/>
      <c r="Q1522" s="45">
        <f t="shared" si="50"/>
        <v>0</v>
      </c>
      <c r="R1522" s="45">
        <f>Table1[[#This Row],[Ballots Rejected - Late Postmark]]/Table1[[#This Row],[Ballots Rejected]]</f>
        <v>0</v>
      </c>
      <c r="S1522" s="8"/>
      <c r="T1522" s="8"/>
      <c r="U1522" s="8">
        <v>32879</v>
      </c>
      <c r="V1522" s="8">
        <v>32510</v>
      </c>
      <c r="W1522" s="8">
        <v>369</v>
      </c>
      <c r="X1522" s="8">
        <v>99933</v>
      </c>
      <c r="Y1522">
        <v>18857</v>
      </c>
      <c r="Z1522">
        <v>14114</v>
      </c>
      <c r="AA1522" s="8">
        <v>17</v>
      </c>
      <c r="AB1522" s="54">
        <f>Table1[[#This Row],[ Received by dropbox]]/Table1[[#This Row],[Ballots Returned]]</f>
        <v>0.57163210864556813</v>
      </c>
      <c r="AC1522" s="54">
        <f>Table1[[#This Row],[Received by mail]]/Table1[[#This Row],[Ballots Returned]]</f>
        <v>0.42785255244331272</v>
      </c>
      <c r="AD1522" s="54">
        <f>Table1[[#This Row],[ Received by Email or Fax]]/Table1[[#This Row],[Ballots Returned]]</f>
        <v>5.1533891111919491E-4</v>
      </c>
    </row>
    <row r="1523" spans="1:30">
      <c r="A1523" s="8" t="s">
        <v>105</v>
      </c>
      <c r="B1523" s="19">
        <v>42311</v>
      </c>
      <c r="C1523" s="8" t="s">
        <v>179</v>
      </c>
      <c r="D1523" s="10">
        <v>2015</v>
      </c>
      <c r="E1523" s="8">
        <v>40548</v>
      </c>
      <c r="F1523" s="8">
        <v>3003</v>
      </c>
      <c r="G1523" s="8">
        <v>39560</v>
      </c>
      <c r="H1523" s="8">
        <v>40781</v>
      </c>
      <c r="I1523" s="8">
        <v>17983</v>
      </c>
      <c r="J1523" s="8">
        <v>17823</v>
      </c>
      <c r="K1523" s="8">
        <v>1</v>
      </c>
      <c r="L1523" s="8"/>
      <c r="M1523" s="8">
        <v>159</v>
      </c>
      <c r="N1523" s="8"/>
      <c r="O1523" s="8"/>
      <c r="P1523" s="8"/>
      <c r="Q1523" s="45">
        <f t="shared" ref="Q1523:Q1554" si="51">P1523/I1523</f>
        <v>0</v>
      </c>
      <c r="R1523" s="45">
        <f>Table1[[#This Row],[Ballots Rejected - Late Postmark]]/Table1[[#This Row],[Ballots Rejected]]</f>
        <v>0</v>
      </c>
      <c r="S1523" s="8"/>
      <c r="T1523" s="8"/>
      <c r="U1523" s="8">
        <v>17928</v>
      </c>
      <c r="V1523" s="8">
        <v>17768</v>
      </c>
      <c r="W1523" s="8">
        <v>159</v>
      </c>
      <c r="X1523" s="8">
        <v>40476</v>
      </c>
      <c r="Y1523">
        <v>12489</v>
      </c>
      <c r="Z1523">
        <v>17953</v>
      </c>
      <c r="AA1523" s="8">
        <v>12</v>
      </c>
      <c r="AB1523" s="54">
        <f>Table1[[#This Row],[ Received by dropbox]]/Table1[[#This Row],[Ballots Returned]]</f>
        <v>0.69448923983762445</v>
      </c>
      <c r="AC1523" s="54">
        <f>Table1[[#This Row],[Received by mail]]/Table1[[#This Row],[Ballots Returned]]</f>
        <v>0.9983317577712284</v>
      </c>
      <c r="AD1523" s="54">
        <f>Table1[[#This Row],[ Received by Email or Fax]]/Table1[[#This Row],[Ballots Returned]]</f>
        <v>6.6729689150864702E-4</v>
      </c>
    </row>
    <row r="1524" spans="1:30">
      <c r="A1524" s="8" t="s">
        <v>107</v>
      </c>
      <c r="B1524" s="19">
        <v>42311</v>
      </c>
      <c r="C1524" s="8" t="s">
        <v>179</v>
      </c>
      <c r="D1524" s="10">
        <v>2015</v>
      </c>
      <c r="E1524" s="8">
        <v>47509</v>
      </c>
      <c r="F1524" s="8">
        <v>4107</v>
      </c>
      <c r="G1524" s="8">
        <v>45417</v>
      </c>
      <c r="H1524" s="8">
        <v>47510</v>
      </c>
      <c r="I1524" s="8">
        <v>23096</v>
      </c>
      <c r="J1524" s="8">
        <v>22863</v>
      </c>
      <c r="K1524" s="8">
        <v>15</v>
      </c>
      <c r="L1524" s="8"/>
      <c r="M1524" s="8">
        <v>218</v>
      </c>
      <c r="N1524" s="8"/>
      <c r="O1524" s="8"/>
      <c r="P1524" s="8"/>
      <c r="Q1524" s="45">
        <f t="shared" si="51"/>
        <v>0</v>
      </c>
      <c r="R1524" s="45">
        <f>Table1[[#This Row],[Ballots Rejected - Late Postmark]]/Table1[[#This Row],[Ballots Rejected]]</f>
        <v>0</v>
      </c>
      <c r="S1524" s="8"/>
      <c r="T1524" s="8"/>
      <c r="U1524" s="8">
        <v>23004</v>
      </c>
      <c r="V1524" s="8">
        <v>22774</v>
      </c>
      <c r="W1524" s="8">
        <v>215</v>
      </c>
      <c r="X1524" s="8">
        <v>46960</v>
      </c>
      <c r="Y1524">
        <v>15790</v>
      </c>
      <c r="Z1524">
        <v>7299</v>
      </c>
      <c r="AA1524" s="8">
        <v>7</v>
      </c>
      <c r="AB1524" s="54">
        <f>Table1[[#This Row],[ Received by dropbox]]/Table1[[#This Row],[Ballots Returned]]</f>
        <v>0.68366816764807758</v>
      </c>
      <c r="AC1524" s="54">
        <f>Table1[[#This Row],[Received by mail]]/Table1[[#This Row],[Ballots Returned]]</f>
        <v>0.31602874956702459</v>
      </c>
      <c r="AD1524" s="54">
        <f>Table1[[#This Row],[ Received by Email or Fax]]/Table1[[#This Row],[Ballots Returned]]</f>
        <v>3.0308278489781778E-4</v>
      </c>
    </row>
    <row r="1525" spans="1:30">
      <c r="A1525" s="8" t="s">
        <v>109</v>
      </c>
      <c r="B1525" s="19">
        <v>42311</v>
      </c>
      <c r="C1525" s="8" t="s">
        <v>179</v>
      </c>
      <c r="D1525" s="10">
        <v>2015</v>
      </c>
      <c r="E1525" s="8">
        <v>251563</v>
      </c>
      <c r="F1525" s="8">
        <v>29670</v>
      </c>
      <c r="G1525" s="8">
        <v>223908</v>
      </c>
      <c r="H1525" s="8">
        <v>251844</v>
      </c>
      <c r="I1525" s="8">
        <v>86768</v>
      </c>
      <c r="J1525" s="8">
        <v>85541</v>
      </c>
      <c r="K1525" s="8">
        <v>0</v>
      </c>
      <c r="L1525" s="8"/>
      <c r="M1525" s="8">
        <v>1227</v>
      </c>
      <c r="N1525" s="8"/>
      <c r="O1525" s="8"/>
      <c r="P1525" s="8"/>
      <c r="Q1525" s="45">
        <f t="shared" si="51"/>
        <v>0</v>
      </c>
      <c r="R1525" s="45">
        <f>Table1[[#This Row],[Ballots Rejected - Late Postmark]]/Table1[[#This Row],[Ballots Rejected]]</f>
        <v>0</v>
      </c>
      <c r="S1525" s="8"/>
      <c r="T1525" s="8"/>
      <c r="U1525" s="8">
        <v>86352</v>
      </c>
      <c r="V1525" s="8">
        <v>85142</v>
      </c>
      <c r="W1525" s="8">
        <v>1210</v>
      </c>
      <c r="X1525" s="8">
        <v>249924</v>
      </c>
      <c r="Y1525">
        <v>19359</v>
      </c>
      <c r="Z1525">
        <v>67274</v>
      </c>
      <c r="AA1525" s="8">
        <v>130</v>
      </c>
      <c r="AB1525" s="54">
        <f>Table1[[#This Row],[ Received by dropbox]]/Table1[[#This Row],[Ballots Returned]]</f>
        <v>0.22311220726535128</v>
      </c>
      <c r="AC1525" s="54">
        <f>Table1[[#This Row],[Received by mail]]/Table1[[#This Row],[Ballots Returned]]</f>
        <v>0.77533191960169645</v>
      </c>
      <c r="AD1525" s="54">
        <f>Table1[[#This Row],[ Received by Email or Fax]]/Table1[[#This Row],[Ballots Returned]]</f>
        <v>1.4982482021021575E-3</v>
      </c>
    </row>
    <row r="1526" spans="1:30">
      <c r="A1526" s="8" t="s">
        <v>111</v>
      </c>
      <c r="B1526" s="19">
        <v>42311</v>
      </c>
      <c r="C1526" s="8" t="s">
        <v>179</v>
      </c>
      <c r="D1526" s="10">
        <v>2015</v>
      </c>
      <c r="E1526" s="8">
        <v>2634</v>
      </c>
      <c r="F1526" s="8">
        <v>297</v>
      </c>
      <c r="G1526" s="8">
        <v>4352</v>
      </c>
      <c r="H1526" s="8">
        <v>2637</v>
      </c>
      <c r="I1526" s="8">
        <v>1409</v>
      </c>
      <c r="J1526" s="8">
        <v>1393</v>
      </c>
      <c r="K1526" s="8">
        <v>0</v>
      </c>
      <c r="L1526" s="8"/>
      <c r="M1526" s="8">
        <v>16</v>
      </c>
      <c r="N1526" s="8"/>
      <c r="O1526" s="8"/>
      <c r="P1526" s="8"/>
      <c r="Q1526" s="45">
        <f t="shared" si="51"/>
        <v>0</v>
      </c>
      <c r="R1526" s="45">
        <f>Table1[[#This Row],[Ballots Rejected - Late Postmark]]/Table1[[#This Row],[Ballots Rejected]]</f>
        <v>0</v>
      </c>
      <c r="S1526" s="8"/>
      <c r="T1526" s="8"/>
      <c r="U1526" s="8">
        <v>1407</v>
      </c>
      <c r="V1526" s="8">
        <v>1391</v>
      </c>
      <c r="W1526" s="8">
        <v>16</v>
      </c>
      <c r="X1526" s="8">
        <v>2614</v>
      </c>
      <c r="Y1526">
        <v>895</v>
      </c>
      <c r="Z1526">
        <v>514</v>
      </c>
      <c r="AA1526" s="8">
        <v>0</v>
      </c>
      <c r="AB1526" s="54">
        <f>Table1[[#This Row],[ Received by dropbox]]/Table1[[#This Row],[Ballots Returned]]</f>
        <v>0.63520227111426542</v>
      </c>
      <c r="AC1526" s="54">
        <f>Table1[[#This Row],[Received by mail]]/Table1[[#This Row],[Ballots Returned]]</f>
        <v>0.36479772888573458</v>
      </c>
      <c r="AD1526" s="54">
        <f>Table1[[#This Row],[ Received by Email or Fax]]/Table1[[#This Row],[Ballots Returned]]</f>
        <v>0</v>
      </c>
    </row>
    <row r="1527" spans="1:30">
      <c r="A1527" s="8" t="s">
        <v>113</v>
      </c>
      <c r="B1527" s="19">
        <v>42311</v>
      </c>
      <c r="C1527" s="8" t="s">
        <v>179</v>
      </c>
      <c r="D1527" s="10">
        <v>2015</v>
      </c>
      <c r="E1527" s="8">
        <v>59483</v>
      </c>
      <c r="F1527" s="8">
        <v>6703</v>
      </c>
      <c r="G1527" s="8">
        <v>54795</v>
      </c>
      <c r="H1527" s="8">
        <v>59547</v>
      </c>
      <c r="I1527" s="8">
        <v>20046</v>
      </c>
      <c r="J1527" s="8">
        <v>19888</v>
      </c>
      <c r="K1527" s="8">
        <v>0</v>
      </c>
      <c r="L1527" s="8"/>
      <c r="M1527" s="8">
        <v>159</v>
      </c>
      <c r="N1527" s="8"/>
      <c r="O1527" s="8"/>
      <c r="P1527" s="8"/>
      <c r="Q1527" s="45">
        <f t="shared" si="51"/>
        <v>0</v>
      </c>
      <c r="R1527" s="45">
        <f>Table1[[#This Row],[Ballots Rejected - Late Postmark]]/Table1[[#This Row],[Ballots Rejected]]</f>
        <v>0</v>
      </c>
      <c r="S1527" s="8"/>
      <c r="T1527" s="8"/>
      <c r="U1527" s="8">
        <v>19988</v>
      </c>
      <c r="V1527" s="8">
        <v>19831</v>
      </c>
      <c r="W1527" s="8">
        <v>158</v>
      </c>
      <c r="X1527" s="8">
        <v>59046</v>
      </c>
      <c r="Y1527">
        <v>14641</v>
      </c>
      <c r="Z1527">
        <v>5391</v>
      </c>
      <c r="AA1527" s="8">
        <v>14</v>
      </c>
      <c r="AB1527" s="54">
        <f>Table1[[#This Row],[ Received by dropbox]]/Table1[[#This Row],[Ballots Returned]]</f>
        <v>0.73037014865808636</v>
      </c>
      <c r="AC1527" s="54">
        <f>Table1[[#This Row],[Received by mail]]/Table1[[#This Row],[Ballots Returned]]</f>
        <v>0.26893145764741094</v>
      </c>
      <c r="AD1527" s="54">
        <f>Table1[[#This Row],[ Received by Email or Fax]]/Table1[[#This Row],[Ballots Returned]]</f>
        <v>6.9839369450264393E-4</v>
      </c>
    </row>
    <row r="1528" spans="1:30">
      <c r="A1528" s="8" t="s">
        <v>115</v>
      </c>
      <c r="B1528" s="19">
        <v>42311</v>
      </c>
      <c r="C1528" s="8" t="s">
        <v>179</v>
      </c>
      <c r="D1528" s="10">
        <v>2015</v>
      </c>
      <c r="E1528" s="8">
        <v>19670</v>
      </c>
      <c r="F1528" s="8">
        <v>2314</v>
      </c>
      <c r="G1528" s="8">
        <v>19371</v>
      </c>
      <c r="H1528" s="8">
        <v>19670</v>
      </c>
      <c r="I1528" s="8">
        <v>7988</v>
      </c>
      <c r="J1528" s="8">
        <v>7882</v>
      </c>
      <c r="K1528" s="8">
        <v>0</v>
      </c>
      <c r="L1528" s="8"/>
      <c r="M1528" s="8">
        <v>107</v>
      </c>
      <c r="N1528" s="8"/>
      <c r="O1528" s="8"/>
      <c r="P1528" s="8"/>
      <c r="Q1528" s="45">
        <f t="shared" si="51"/>
        <v>0</v>
      </c>
      <c r="R1528" s="45">
        <f>Table1[[#This Row],[Ballots Rejected - Late Postmark]]/Table1[[#This Row],[Ballots Rejected]]</f>
        <v>0</v>
      </c>
      <c r="S1528" s="8"/>
      <c r="T1528" s="8"/>
      <c r="U1528" s="8">
        <v>7968</v>
      </c>
      <c r="V1528" s="8">
        <v>7862</v>
      </c>
      <c r="W1528" s="8">
        <v>107</v>
      </c>
      <c r="X1528" s="8">
        <v>19540</v>
      </c>
      <c r="Y1528">
        <v>4045</v>
      </c>
      <c r="Z1528">
        <v>3941</v>
      </c>
      <c r="AA1528" s="8">
        <v>2</v>
      </c>
      <c r="AB1528" s="54">
        <f>Table1[[#This Row],[ Received by dropbox]]/Table1[[#This Row],[Ballots Returned]]</f>
        <v>0.50638457686529792</v>
      </c>
      <c r="AC1528" s="54">
        <f>Table1[[#This Row],[Received by mail]]/Table1[[#This Row],[Ballots Returned]]</f>
        <v>0.49336504757135702</v>
      </c>
      <c r="AD1528" s="54">
        <f>Table1[[#This Row],[ Received by Email or Fax]]/Table1[[#This Row],[Ballots Returned]]</f>
        <v>2.503755633450175E-4</v>
      </c>
    </row>
    <row r="1529" spans="1:30">
      <c r="A1529" s="8" t="s">
        <v>117</v>
      </c>
      <c r="B1529" s="19">
        <v>42311</v>
      </c>
      <c r="C1529" s="8" t="s">
        <v>179</v>
      </c>
      <c r="D1529" s="10">
        <v>2015</v>
      </c>
      <c r="E1529" s="8">
        <v>4573</v>
      </c>
      <c r="F1529" s="8">
        <v>439</v>
      </c>
      <c r="G1529" s="8">
        <v>6149</v>
      </c>
      <c r="H1529" s="8">
        <v>4573</v>
      </c>
      <c r="I1529" s="8">
        <v>2183</v>
      </c>
      <c r="J1529" s="8">
        <v>2164</v>
      </c>
      <c r="K1529" s="8">
        <v>0</v>
      </c>
      <c r="L1529" s="8"/>
      <c r="M1529" s="8">
        <v>19</v>
      </c>
      <c r="N1529" s="8"/>
      <c r="O1529" s="8"/>
      <c r="P1529" s="8"/>
      <c r="Q1529" s="45">
        <f t="shared" si="51"/>
        <v>0</v>
      </c>
      <c r="R1529" s="45">
        <f>Table1[[#This Row],[Ballots Rejected - Late Postmark]]/Table1[[#This Row],[Ballots Rejected]]</f>
        <v>0</v>
      </c>
      <c r="S1529" s="8"/>
      <c r="T1529" s="8"/>
      <c r="U1529" s="8">
        <v>2177</v>
      </c>
      <c r="V1529" s="8">
        <v>2158</v>
      </c>
      <c r="W1529" s="8">
        <v>19</v>
      </c>
      <c r="X1529" s="8">
        <v>4524</v>
      </c>
      <c r="Y1529">
        <v>630</v>
      </c>
      <c r="Z1529">
        <v>1553</v>
      </c>
      <c r="AA1529" s="8">
        <v>0</v>
      </c>
      <c r="AB1529" s="54">
        <f>Table1[[#This Row],[ Received by dropbox]]/Table1[[#This Row],[Ballots Returned]]</f>
        <v>0.28859367842418687</v>
      </c>
      <c r="AC1529" s="54">
        <f>Table1[[#This Row],[Received by mail]]/Table1[[#This Row],[Ballots Returned]]</f>
        <v>0.71140632157581307</v>
      </c>
      <c r="AD1529" s="54">
        <f>Table1[[#This Row],[ Received by Email or Fax]]/Table1[[#This Row],[Ballots Returned]]</f>
        <v>0</v>
      </c>
    </row>
    <row r="1530" spans="1:30">
      <c r="A1530" s="8" t="s">
        <v>119</v>
      </c>
      <c r="B1530" s="19">
        <v>42311</v>
      </c>
      <c r="C1530" s="8" t="s">
        <v>179</v>
      </c>
      <c r="D1530" s="10">
        <v>2015</v>
      </c>
      <c r="E1530" s="8">
        <v>30702</v>
      </c>
      <c r="F1530" s="8">
        <v>5208</v>
      </c>
      <c r="G1530" s="8">
        <v>27509</v>
      </c>
      <c r="H1530" s="8">
        <v>30722</v>
      </c>
      <c r="I1530" s="8">
        <v>10308</v>
      </c>
      <c r="J1530" s="8">
        <v>10242</v>
      </c>
      <c r="K1530" s="8">
        <v>0</v>
      </c>
      <c r="L1530" s="8"/>
      <c r="M1530" s="8">
        <v>66</v>
      </c>
      <c r="N1530" s="8"/>
      <c r="O1530" s="8"/>
      <c r="P1530" s="8"/>
      <c r="Q1530" s="45">
        <f t="shared" si="51"/>
        <v>0</v>
      </c>
      <c r="R1530" s="45">
        <f>Table1[[#This Row],[Ballots Rejected - Late Postmark]]/Table1[[#This Row],[Ballots Rejected]]</f>
        <v>0</v>
      </c>
      <c r="S1530" s="8"/>
      <c r="T1530" s="8"/>
      <c r="U1530" s="8">
        <v>10273</v>
      </c>
      <c r="V1530" s="8">
        <v>10207</v>
      </c>
      <c r="W1530" s="8">
        <v>66</v>
      </c>
      <c r="X1530" s="8">
        <v>30494</v>
      </c>
      <c r="Y1530">
        <v>6356</v>
      </c>
      <c r="Z1530">
        <v>3950</v>
      </c>
      <c r="AA1530" s="8">
        <v>2</v>
      </c>
      <c r="AB1530" s="54">
        <f>Table1[[#This Row],[ Received by dropbox]]/Table1[[#This Row],[Ballots Returned]]</f>
        <v>0.61660845944897169</v>
      </c>
      <c r="AC1530" s="54">
        <f>Table1[[#This Row],[Received by mail]]/Table1[[#This Row],[Ballots Returned]]</f>
        <v>0.38319751649204503</v>
      </c>
      <c r="AD1530" s="54">
        <f>Table1[[#This Row],[ Received by Email or Fax]]/Table1[[#This Row],[Ballots Returned]]</f>
        <v>1.9402405898331392E-4</v>
      </c>
    </row>
    <row r="1531" spans="1:30">
      <c r="A1531" s="8" t="s">
        <v>121</v>
      </c>
      <c r="B1531" s="19">
        <v>42311</v>
      </c>
      <c r="C1531" s="8" t="s">
        <v>179</v>
      </c>
      <c r="D1531" s="10">
        <v>2015</v>
      </c>
      <c r="E1531" s="8">
        <v>1544</v>
      </c>
      <c r="F1531" s="8">
        <v>204</v>
      </c>
      <c r="G1531" s="8">
        <v>3355</v>
      </c>
      <c r="H1531" s="8">
        <v>1544</v>
      </c>
      <c r="I1531" s="8">
        <v>936</v>
      </c>
      <c r="J1531" s="8">
        <v>936</v>
      </c>
      <c r="K1531" s="8">
        <v>0</v>
      </c>
      <c r="L1531" s="8"/>
      <c r="M1531" s="8">
        <v>0</v>
      </c>
      <c r="N1531" s="8"/>
      <c r="O1531" s="8"/>
      <c r="P1531" s="8"/>
      <c r="Q1531" s="45">
        <f t="shared" si="51"/>
        <v>0</v>
      </c>
      <c r="R1531" s="45" t="e">
        <f>Table1[[#This Row],[Ballots Rejected - Late Postmark]]/Table1[[#This Row],[Ballots Rejected]]</f>
        <v>#DIV/0!</v>
      </c>
      <c r="S1531" s="8"/>
      <c r="T1531" s="8"/>
      <c r="U1531" s="8">
        <v>933</v>
      </c>
      <c r="V1531" s="8">
        <v>933</v>
      </c>
      <c r="W1531" s="8">
        <v>0</v>
      </c>
      <c r="X1531" s="8">
        <v>1534</v>
      </c>
      <c r="Y1531">
        <v>638</v>
      </c>
      <c r="Z1531">
        <v>296</v>
      </c>
      <c r="AA1531" s="8">
        <v>2</v>
      </c>
      <c r="AB1531" s="54">
        <f>Table1[[#This Row],[ Received by dropbox]]/Table1[[#This Row],[Ballots Returned]]</f>
        <v>0.68162393162393164</v>
      </c>
      <c r="AC1531" s="54">
        <f>Table1[[#This Row],[Received by mail]]/Table1[[#This Row],[Ballots Returned]]</f>
        <v>0.31623931623931623</v>
      </c>
      <c r="AD1531" s="54">
        <f>Table1[[#This Row],[ Received by Email or Fax]]/Table1[[#This Row],[Ballots Returned]]</f>
        <v>2.136752136752137E-3</v>
      </c>
    </row>
    <row r="1532" spans="1:30">
      <c r="A1532" s="8" t="s">
        <v>123</v>
      </c>
      <c r="B1532" s="19">
        <v>42311</v>
      </c>
      <c r="C1532" s="8" t="s">
        <v>179</v>
      </c>
      <c r="D1532" s="10">
        <v>2015</v>
      </c>
      <c r="E1532" s="8">
        <v>36698</v>
      </c>
      <c r="F1532" s="8">
        <v>6731</v>
      </c>
      <c r="G1532" s="8">
        <v>31982</v>
      </c>
      <c r="H1532" s="8">
        <v>36698</v>
      </c>
      <c r="I1532" s="8">
        <v>14717</v>
      </c>
      <c r="J1532" s="8">
        <v>14552</v>
      </c>
      <c r="K1532" s="8">
        <v>1</v>
      </c>
      <c r="L1532" s="8"/>
      <c r="M1532" s="8">
        <v>164</v>
      </c>
      <c r="N1532" s="8"/>
      <c r="O1532" s="8"/>
      <c r="P1532" s="8"/>
      <c r="Q1532" s="45">
        <f t="shared" si="51"/>
        <v>0</v>
      </c>
      <c r="R1532" s="45">
        <f>Table1[[#This Row],[Ballots Rejected - Late Postmark]]/Table1[[#This Row],[Ballots Rejected]]</f>
        <v>0</v>
      </c>
      <c r="S1532" s="8"/>
      <c r="T1532" s="8"/>
      <c r="U1532" s="8">
        <v>14677</v>
      </c>
      <c r="V1532" s="8">
        <v>14513</v>
      </c>
      <c r="W1532" s="8">
        <v>163</v>
      </c>
      <c r="X1532" s="8">
        <v>36467</v>
      </c>
      <c r="Y1532">
        <v>3721</v>
      </c>
      <c r="Z1532">
        <v>10996</v>
      </c>
      <c r="AA1532" s="8">
        <v>0</v>
      </c>
      <c r="AB1532" s="54">
        <f>Table1[[#This Row],[ Received by dropbox]]/Table1[[#This Row],[Ballots Returned]]</f>
        <v>0.25283685533736494</v>
      </c>
      <c r="AC1532" s="54">
        <f>Table1[[#This Row],[Received by mail]]/Table1[[#This Row],[Ballots Returned]]</f>
        <v>0.747163144662635</v>
      </c>
      <c r="AD1532" s="54">
        <f>Table1[[#This Row],[ Received by Email or Fax]]/Table1[[#This Row],[Ballots Returned]]</f>
        <v>0</v>
      </c>
    </row>
    <row r="1533" spans="1:30">
      <c r="A1533" s="8" t="s">
        <v>125</v>
      </c>
      <c r="B1533" s="19">
        <v>42311</v>
      </c>
      <c r="C1533" s="8" t="s">
        <v>179</v>
      </c>
      <c r="D1533" s="10">
        <v>2015</v>
      </c>
      <c r="E1533" s="8">
        <v>38647</v>
      </c>
      <c r="F1533" s="8">
        <v>6150</v>
      </c>
      <c r="G1533" s="8">
        <v>34512</v>
      </c>
      <c r="H1533" s="8">
        <v>38935</v>
      </c>
      <c r="I1533" s="8">
        <v>17621</v>
      </c>
      <c r="J1533" s="8">
        <v>17494</v>
      </c>
      <c r="K1533" s="8">
        <v>0</v>
      </c>
      <c r="L1533" s="8"/>
      <c r="M1533" s="8">
        <v>128</v>
      </c>
      <c r="N1533" s="8"/>
      <c r="O1533" s="8"/>
      <c r="P1533" s="8"/>
      <c r="Q1533" s="45">
        <f t="shared" si="51"/>
        <v>0</v>
      </c>
      <c r="R1533" s="45">
        <f>Table1[[#This Row],[Ballots Rejected - Late Postmark]]/Table1[[#This Row],[Ballots Rejected]]</f>
        <v>0</v>
      </c>
      <c r="S1533" s="8"/>
      <c r="T1533" s="8"/>
      <c r="U1533" s="8">
        <v>17580</v>
      </c>
      <c r="V1533" s="8">
        <v>17457</v>
      </c>
      <c r="W1533" s="8">
        <v>124</v>
      </c>
      <c r="X1533" s="8">
        <v>38738</v>
      </c>
      <c r="Y1533">
        <v>0</v>
      </c>
      <c r="Z1533">
        <v>17621</v>
      </c>
      <c r="AA1533" s="8">
        <v>0</v>
      </c>
      <c r="AB1533" s="54">
        <f>Table1[[#This Row],[ Received by dropbox]]/Table1[[#This Row],[Ballots Returned]]</f>
        <v>0</v>
      </c>
      <c r="AC1533" s="54">
        <f>Table1[[#This Row],[Received by mail]]/Table1[[#This Row],[Ballots Returned]]</f>
        <v>1</v>
      </c>
      <c r="AD1533" s="54">
        <f>Table1[[#This Row],[ Received by Email or Fax]]/Table1[[#This Row],[Ballots Returned]]</f>
        <v>0</v>
      </c>
    </row>
    <row r="1534" spans="1:30">
      <c r="A1534" s="8" t="s">
        <v>1192</v>
      </c>
      <c r="B1534" s="19">
        <v>42311</v>
      </c>
      <c r="C1534" s="8" t="s">
        <v>179</v>
      </c>
      <c r="D1534" s="10">
        <v>2015</v>
      </c>
      <c r="E1534" s="8">
        <v>50531</v>
      </c>
      <c r="F1534" s="8">
        <v>5936</v>
      </c>
      <c r="G1534" s="8">
        <v>46610</v>
      </c>
      <c r="H1534" s="8">
        <v>51075</v>
      </c>
      <c r="I1534" s="8">
        <v>23164</v>
      </c>
      <c r="J1534" s="8">
        <v>22884</v>
      </c>
      <c r="K1534" s="8">
        <v>16</v>
      </c>
      <c r="L1534" s="8"/>
      <c r="M1534" s="8">
        <v>264</v>
      </c>
      <c r="N1534" s="8"/>
      <c r="O1534" s="8"/>
      <c r="P1534" s="8"/>
      <c r="Q1534" s="45">
        <f t="shared" si="51"/>
        <v>0</v>
      </c>
      <c r="R1534" s="45">
        <f>Table1[[#This Row],[Ballots Rejected - Late Postmark]]/Table1[[#This Row],[Ballots Rejected]]</f>
        <v>0</v>
      </c>
      <c r="S1534" s="8"/>
      <c r="T1534" s="8"/>
      <c r="U1534" s="8">
        <v>22753</v>
      </c>
      <c r="V1534" s="8">
        <v>22475</v>
      </c>
      <c r="W1534" s="8">
        <v>262</v>
      </c>
      <c r="X1534" s="8">
        <v>48173</v>
      </c>
      <c r="Y1534">
        <v>10127</v>
      </c>
      <c r="Z1534">
        <v>13023</v>
      </c>
      <c r="AA1534" s="8">
        <v>14</v>
      </c>
      <c r="AB1534" s="54">
        <f>Table1[[#This Row],[ Received by dropbox]]/Table1[[#This Row],[Ballots Returned]]</f>
        <v>0.43718701433258506</v>
      </c>
      <c r="AC1534" s="54">
        <f>Table1[[#This Row],[Received by mail]]/Table1[[#This Row],[Ballots Returned]]</f>
        <v>0.56220859955102742</v>
      </c>
      <c r="AD1534" s="54">
        <f>Table1[[#This Row],[ Received by Email or Fax]]/Table1[[#This Row],[Ballots Returned]]</f>
        <v>6.0438611638749789E-4</v>
      </c>
    </row>
    <row r="1535" spans="1:30">
      <c r="A1535" s="8" t="s">
        <v>129</v>
      </c>
      <c r="B1535" s="19">
        <v>42311</v>
      </c>
      <c r="C1535" s="8" t="s">
        <v>179</v>
      </c>
      <c r="D1535" s="10">
        <v>2015</v>
      </c>
      <c r="E1535" s="8">
        <v>23021</v>
      </c>
      <c r="F1535" s="8">
        <v>2314</v>
      </c>
      <c r="G1535" s="8">
        <v>22722</v>
      </c>
      <c r="H1535" s="8">
        <v>23021</v>
      </c>
      <c r="I1535" s="8">
        <v>12804</v>
      </c>
      <c r="J1535" s="8">
        <v>12676</v>
      </c>
      <c r="K1535" s="8">
        <v>0</v>
      </c>
      <c r="L1535" s="8"/>
      <c r="M1535" s="8">
        <v>128</v>
      </c>
      <c r="N1535" s="8"/>
      <c r="O1535" s="8"/>
      <c r="P1535" s="8"/>
      <c r="Q1535" s="45">
        <f t="shared" si="51"/>
        <v>0</v>
      </c>
      <c r="R1535" s="45">
        <f>Table1[[#This Row],[Ballots Rejected - Late Postmark]]/Table1[[#This Row],[Ballots Rejected]]</f>
        <v>0</v>
      </c>
      <c r="S1535" s="8"/>
      <c r="T1535" s="8"/>
      <c r="U1535" s="8">
        <v>12772</v>
      </c>
      <c r="V1535" s="8">
        <v>12644</v>
      </c>
      <c r="W1535" s="8">
        <v>128</v>
      </c>
      <c r="X1535" s="8">
        <v>22723</v>
      </c>
      <c r="Y1535">
        <v>5236</v>
      </c>
      <c r="Z1535">
        <v>7554</v>
      </c>
      <c r="AA1535" s="8">
        <v>14</v>
      </c>
      <c r="AB1535" s="54">
        <f>Table1[[#This Row],[ Received by dropbox]]/Table1[[#This Row],[Ballots Returned]]</f>
        <v>0.40893470790378006</v>
      </c>
      <c r="AC1535" s="54">
        <f>Table1[[#This Row],[Received by mail]]/Table1[[#This Row],[Ballots Returned]]</f>
        <v>0.58997188378631682</v>
      </c>
      <c r="AD1535" s="54">
        <f>Table1[[#This Row],[ Received by Email or Fax]]/Table1[[#This Row],[Ballots Returned]]</f>
        <v>1.0934083099031554E-3</v>
      </c>
    </row>
    <row r="1536" spans="1:30">
      <c r="A1536" s="8" t="s">
        <v>131</v>
      </c>
      <c r="B1536" s="19">
        <v>42311</v>
      </c>
      <c r="C1536" s="8" t="s">
        <v>179</v>
      </c>
      <c r="D1536" s="10">
        <v>2015</v>
      </c>
      <c r="E1536" s="8">
        <v>1193706</v>
      </c>
      <c r="F1536" s="8">
        <v>112795</v>
      </c>
      <c r="G1536" s="8">
        <v>1082926</v>
      </c>
      <c r="H1536" s="8">
        <v>1204515</v>
      </c>
      <c r="I1536" s="8">
        <v>474363</v>
      </c>
      <c r="J1536" s="8">
        <v>467608</v>
      </c>
      <c r="K1536" s="8">
        <v>1</v>
      </c>
      <c r="L1536" s="8"/>
      <c r="M1536" s="8">
        <v>6754</v>
      </c>
      <c r="N1536" s="8"/>
      <c r="O1536" s="8"/>
      <c r="P1536" s="8"/>
      <c r="Q1536" s="45">
        <f t="shared" si="51"/>
        <v>0</v>
      </c>
      <c r="R1536" s="45">
        <f>Table1[[#This Row],[Ballots Rejected - Late Postmark]]/Table1[[#This Row],[Ballots Rejected]]</f>
        <v>0</v>
      </c>
      <c r="S1536" s="8"/>
      <c r="T1536" s="8"/>
      <c r="U1536" s="8">
        <v>471278</v>
      </c>
      <c r="V1536" s="8">
        <v>464575</v>
      </c>
      <c r="W1536" s="8">
        <v>6703</v>
      </c>
      <c r="X1536" s="8">
        <v>1187694</v>
      </c>
      <c r="Y1536">
        <v>124837</v>
      </c>
      <c r="Z1536">
        <v>348408</v>
      </c>
      <c r="AA1536" s="8">
        <v>844</v>
      </c>
      <c r="AB1536" s="54">
        <f>Table1[[#This Row],[ Received by dropbox]]/Table1[[#This Row],[Ballots Returned]]</f>
        <v>0.26316765852311413</v>
      </c>
      <c r="AC1536" s="54">
        <f>Table1[[#This Row],[Received by mail]]/Table1[[#This Row],[Ballots Returned]]</f>
        <v>0.7344754966133531</v>
      </c>
      <c r="AD1536" s="54">
        <f>Table1[[#This Row],[ Received by Email or Fax]]/Table1[[#This Row],[Ballots Returned]]</f>
        <v>1.7792281438476442E-3</v>
      </c>
    </row>
    <row r="1537" spans="1:30">
      <c r="A1537" s="8" t="s">
        <v>133</v>
      </c>
      <c r="B1537" s="19">
        <v>42311</v>
      </c>
      <c r="C1537" s="8" t="s">
        <v>179</v>
      </c>
      <c r="D1537" s="10">
        <v>2015</v>
      </c>
      <c r="E1537" s="8">
        <v>154355</v>
      </c>
      <c r="F1537" s="8">
        <v>58251</v>
      </c>
      <c r="G1537" s="8">
        <v>98119</v>
      </c>
      <c r="H1537" s="8">
        <v>154647</v>
      </c>
      <c r="I1537" s="8">
        <v>59614</v>
      </c>
      <c r="J1537" s="8">
        <v>58940</v>
      </c>
      <c r="K1537" s="8">
        <v>1</v>
      </c>
      <c r="L1537" s="8"/>
      <c r="M1537" s="8">
        <v>677</v>
      </c>
      <c r="N1537" s="8"/>
      <c r="O1537" s="8"/>
      <c r="P1537" s="8"/>
      <c r="Q1537" s="45">
        <f t="shared" si="51"/>
        <v>0</v>
      </c>
      <c r="R1537" s="45">
        <f>Table1[[#This Row],[Ballots Rejected - Late Postmark]]/Table1[[#This Row],[Ballots Rejected]]</f>
        <v>0</v>
      </c>
      <c r="S1537" s="8"/>
      <c r="T1537" s="8"/>
      <c r="U1537" s="8">
        <v>58353</v>
      </c>
      <c r="V1537" s="8">
        <v>57703</v>
      </c>
      <c r="W1537" s="8">
        <v>654</v>
      </c>
      <c r="X1537" s="8">
        <v>146885</v>
      </c>
      <c r="Y1537">
        <v>21978</v>
      </c>
      <c r="Z1537">
        <v>37536</v>
      </c>
      <c r="AA1537" s="8">
        <v>91</v>
      </c>
      <c r="AB1537" s="54">
        <f>Table1[[#This Row],[ Received by dropbox]]/Table1[[#This Row],[Ballots Returned]]</f>
        <v>0.36867178850605564</v>
      </c>
      <c r="AC1537" s="54">
        <f>Table1[[#This Row],[Received by mail]]/Table1[[#This Row],[Ballots Returned]]</f>
        <v>0.6296507531787835</v>
      </c>
      <c r="AD1537" s="54">
        <f>Table1[[#This Row],[ Received by Email or Fax]]/Table1[[#This Row],[Ballots Returned]]</f>
        <v>1.52648706679639E-3</v>
      </c>
    </row>
    <row r="1538" spans="1:30">
      <c r="A1538" s="8" t="s">
        <v>135</v>
      </c>
      <c r="B1538" s="19">
        <v>42311</v>
      </c>
      <c r="C1538" s="8" t="s">
        <v>179</v>
      </c>
      <c r="D1538" s="10">
        <v>2015</v>
      </c>
      <c r="E1538" s="8">
        <v>22329</v>
      </c>
      <c r="F1538" s="8">
        <v>2952</v>
      </c>
      <c r="G1538" s="8">
        <v>21392</v>
      </c>
      <c r="H1538" s="8">
        <v>22388</v>
      </c>
      <c r="I1538" s="8">
        <v>9253</v>
      </c>
      <c r="J1538" s="8">
        <v>9115</v>
      </c>
      <c r="K1538" s="8">
        <v>0</v>
      </c>
      <c r="L1538" s="8"/>
      <c r="M1538" s="8">
        <v>137</v>
      </c>
      <c r="N1538" s="8"/>
      <c r="O1538" s="8"/>
      <c r="P1538" s="8"/>
      <c r="Q1538" s="45">
        <f t="shared" si="51"/>
        <v>0</v>
      </c>
      <c r="R1538" s="45">
        <f>Table1[[#This Row],[Ballots Rejected - Late Postmark]]/Table1[[#This Row],[Ballots Rejected]]</f>
        <v>0</v>
      </c>
      <c r="S1538" s="8"/>
      <c r="T1538" s="8"/>
      <c r="U1538" s="8">
        <v>9225</v>
      </c>
      <c r="V1538" s="8">
        <v>9089</v>
      </c>
      <c r="W1538" s="8">
        <v>135</v>
      </c>
      <c r="X1538" s="8">
        <v>22211</v>
      </c>
      <c r="Y1538">
        <v>6026</v>
      </c>
      <c r="Z1538">
        <v>3217</v>
      </c>
      <c r="AA1538" s="8">
        <v>10</v>
      </c>
      <c r="AB1538" s="54">
        <f>Table1[[#This Row],[ Received by dropbox]]/Table1[[#This Row],[Ballots Returned]]</f>
        <v>0.65124824381281743</v>
      </c>
      <c r="AC1538" s="54">
        <f>Table1[[#This Row],[Received by mail]]/Table1[[#This Row],[Ballots Returned]]</f>
        <v>0.34767102561331459</v>
      </c>
      <c r="AD1538" s="54">
        <f>Table1[[#This Row],[ Received by Email or Fax]]/Table1[[#This Row],[Ballots Returned]]</f>
        <v>1.0807305738679347E-3</v>
      </c>
    </row>
    <row r="1539" spans="1:30">
      <c r="A1539" s="8" t="s">
        <v>137</v>
      </c>
      <c r="B1539" s="19">
        <v>42311</v>
      </c>
      <c r="C1539" s="8" t="s">
        <v>179</v>
      </c>
      <c r="D1539" s="10">
        <v>2015</v>
      </c>
      <c r="E1539" s="8">
        <v>13336</v>
      </c>
      <c r="F1539" s="8">
        <v>1638</v>
      </c>
      <c r="G1539" s="8">
        <v>13713</v>
      </c>
      <c r="H1539" s="8">
        <v>13397</v>
      </c>
      <c r="I1539" s="8">
        <v>5493</v>
      </c>
      <c r="J1539" s="8">
        <v>5447</v>
      </c>
      <c r="K1539" s="8">
        <v>0</v>
      </c>
      <c r="L1539" s="8"/>
      <c r="M1539" s="8">
        <v>46</v>
      </c>
      <c r="N1539" s="8"/>
      <c r="O1539" s="8"/>
      <c r="P1539" s="8"/>
      <c r="Q1539" s="45">
        <f t="shared" si="51"/>
        <v>0</v>
      </c>
      <c r="R1539" s="45">
        <f>Table1[[#This Row],[Ballots Rejected - Late Postmark]]/Table1[[#This Row],[Ballots Rejected]]</f>
        <v>0</v>
      </c>
      <c r="S1539" s="8"/>
      <c r="T1539" s="8"/>
      <c r="U1539" s="8">
        <v>5482</v>
      </c>
      <c r="V1539" s="8">
        <v>5436</v>
      </c>
      <c r="W1539" s="8">
        <v>46</v>
      </c>
      <c r="X1539" s="8">
        <v>13273</v>
      </c>
      <c r="Y1539">
        <v>3919</v>
      </c>
      <c r="Z1539">
        <v>1571</v>
      </c>
      <c r="AA1539" s="8">
        <v>3</v>
      </c>
      <c r="AB1539" s="54">
        <f>Table1[[#This Row],[ Received by dropbox]]/Table1[[#This Row],[Ballots Returned]]</f>
        <v>0.71345348625523397</v>
      </c>
      <c r="AC1539" s="54">
        <f>Table1[[#This Row],[Received by mail]]/Table1[[#This Row],[Ballots Returned]]</f>
        <v>0.28600036409976332</v>
      </c>
      <c r="AD1539" s="54">
        <f>Table1[[#This Row],[ Received by Email or Fax]]/Table1[[#This Row],[Ballots Returned]]</f>
        <v>5.461496450027307E-4</v>
      </c>
    </row>
    <row r="1540" spans="1:30">
      <c r="A1540" s="8" t="s">
        <v>139</v>
      </c>
      <c r="B1540" s="19">
        <v>42311</v>
      </c>
      <c r="C1540" s="8" t="s">
        <v>179</v>
      </c>
      <c r="D1540" s="10">
        <v>2015</v>
      </c>
      <c r="E1540" s="8">
        <v>43795</v>
      </c>
      <c r="F1540" s="8">
        <v>3987</v>
      </c>
      <c r="G1540" s="8">
        <v>41823</v>
      </c>
      <c r="H1540" s="8">
        <v>43795</v>
      </c>
      <c r="I1540" s="8">
        <v>17986</v>
      </c>
      <c r="J1540" s="8">
        <v>17812</v>
      </c>
      <c r="K1540" s="8">
        <v>0</v>
      </c>
      <c r="L1540" s="8"/>
      <c r="M1540" s="8">
        <v>174</v>
      </c>
      <c r="N1540" s="8"/>
      <c r="O1540" s="8"/>
      <c r="P1540" s="8"/>
      <c r="Q1540" s="45">
        <f t="shared" si="51"/>
        <v>0</v>
      </c>
      <c r="R1540" s="45">
        <f>Table1[[#This Row],[Ballots Rejected - Late Postmark]]/Table1[[#This Row],[Ballots Rejected]]</f>
        <v>0</v>
      </c>
      <c r="S1540" s="8"/>
      <c r="T1540" s="8"/>
      <c r="U1540" s="8">
        <v>17944</v>
      </c>
      <c r="V1540" s="8">
        <v>17771</v>
      </c>
      <c r="W1540" s="8">
        <v>173</v>
      </c>
      <c r="X1540" s="8">
        <v>43511</v>
      </c>
      <c r="Y1540">
        <v>5998</v>
      </c>
      <c r="Z1540">
        <v>11982</v>
      </c>
      <c r="AA1540" s="8">
        <v>6</v>
      </c>
      <c r="AB1540" s="54">
        <f>Table1[[#This Row],[ Received by dropbox]]/Table1[[#This Row],[Ballots Returned]]</f>
        <v>0.33348159679750916</v>
      </c>
      <c r="AC1540" s="54">
        <f>Table1[[#This Row],[Received by mail]]/Table1[[#This Row],[Ballots Returned]]</f>
        <v>0.66618481040809518</v>
      </c>
      <c r="AD1540" s="54">
        <f>Table1[[#This Row],[ Received by Email or Fax]]/Table1[[#This Row],[Ballots Returned]]</f>
        <v>3.3359279439564108E-4</v>
      </c>
    </row>
    <row r="1541" spans="1:30">
      <c r="A1541" s="8" t="s">
        <v>141</v>
      </c>
      <c r="B1541" s="19">
        <v>42311</v>
      </c>
      <c r="C1541" s="8" t="s">
        <v>179</v>
      </c>
      <c r="D1541" s="10">
        <v>2015</v>
      </c>
      <c r="E1541" s="8">
        <v>6806</v>
      </c>
      <c r="F1541" s="8">
        <v>673</v>
      </c>
      <c r="G1541" s="8">
        <v>8148</v>
      </c>
      <c r="H1541" s="8">
        <v>6806</v>
      </c>
      <c r="I1541" s="8">
        <v>4045</v>
      </c>
      <c r="J1541" s="8">
        <v>3932</v>
      </c>
      <c r="K1541" s="8">
        <v>0</v>
      </c>
      <c r="L1541" s="8"/>
      <c r="M1541" s="8">
        <v>113</v>
      </c>
      <c r="N1541" s="8"/>
      <c r="O1541" s="8"/>
      <c r="P1541" s="8"/>
      <c r="Q1541" s="45">
        <f t="shared" si="51"/>
        <v>0</v>
      </c>
      <c r="R1541" s="45">
        <f>Table1[[#This Row],[Ballots Rejected - Late Postmark]]/Table1[[#This Row],[Ballots Rejected]]</f>
        <v>0</v>
      </c>
      <c r="S1541" s="8"/>
      <c r="T1541" s="8"/>
      <c r="U1541" s="8">
        <v>4027</v>
      </c>
      <c r="V1541" s="8">
        <v>3915</v>
      </c>
      <c r="W1541" s="8">
        <v>112</v>
      </c>
      <c r="X1541" s="8">
        <v>6730</v>
      </c>
      <c r="Y1541">
        <v>1050</v>
      </c>
      <c r="Z1541">
        <v>2993</v>
      </c>
      <c r="AA1541" s="8">
        <v>2</v>
      </c>
      <c r="AB1541" s="54">
        <f>Table1[[#This Row],[ Received by dropbox]]/Table1[[#This Row],[Ballots Returned]]</f>
        <v>0.25957972805933249</v>
      </c>
      <c r="AC1541" s="54">
        <f>Table1[[#This Row],[Received by mail]]/Table1[[#This Row],[Ballots Returned]]</f>
        <v>0.73992583436341164</v>
      </c>
      <c r="AD1541" s="54">
        <f>Table1[[#This Row],[ Received by Email or Fax]]/Table1[[#This Row],[Ballots Returned]]</f>
        <v>4.9443757725587149E-4</v>
      </c>
    </row>
    <row r="1542" spans="1:30">
      <c r="A1542" s="8" t="s">
        <v>143</v>
      </c>
      <c r="B1542" s="19">
        <v>42311</v>
      </c>
      <c r="C1542" s="8" t="s">
        <v>179</v>
      </c>
      <c r="D1542" s="10">
        <v>2015</v>
      </c>
      <c r="E1542" s="8">
        <v>35839</v>
      </c>
      <c r="F1542" s="8">
        <v>2782</v>
      </c>
      <c r="G1542" s="8">
        <v>35072</v>
      </c>
      <c r="H1542" s="8">
        <v>35958</v>
      </c>
      <c r="I1542" s="8">
        <v>14728</v>
      </c>
      <c r="J1542" s="8">
        <v>14641</v>
      </c>
      <c r="K1542" s="8">
        <v>2</v>
      </c>
      <c r="L1542" s="8"/>
      <c r="M1542" s="8">
        <v>85</v>
      </c>
      <c r="N1542" s="8"/>
      <c r="O1542" s="8"/>
      <c r="P1542" s="8"/>
      <c r="Q1542" s="45">
        <f t="shared" si="51"/>
        <v>0</v>
      </c>
      <c r="R1542" s="45">
        <f>Table1[[#This Row],[Ballots Rejected - Late Postmark]]/Table1[[#This Row],[Ballots Rejected]]</f>
        <v>0</v>
      </c>
      <c r="S1542" s="8"/>
      <c r="T1542" s="8"/>
      <c r="U1542" s="8">
        <v>14659</v>
      </c>
      <c r="V1542" s="8">
        <v>14573</v>
      </c>
      <c r="W1542" s="8">
        <v>84</v>
      </c>
      <c r="X1542" s="8">
        <v>35510</v>
      </c>
      <c r="Y1542">
        <v>9201</v>
      </c>
      <c r="Z1542">
        <v>5513</v>
      </c>
      <c r="AA1542" s="8">
        <v>14</v>
      </c>
      <c r="AB1542" s="54">
        <f>Table1[[#This Row],[ Received by dropbox]]/Table1[[#This Row],[Ballots Returned]]</f>
        <v>0.62472840847365563</v>
      </c>
      <c r="AC1542" s="54">
        <f>Table1[[#This Row],[Received by mail]]/Table1[[#This Row],[Ballots Returned]]</f>
        <v>0.37432102118413907</v>
      </c>
      <c r="AD1542" s="54">
        <f>Table1[[#This Row],[ Received by Email or Fax]]/Table1[[#This Row],[Ballots Returned]]</f>
        <v>9.5057034220532319E-4</v>
      </c>
    </row>
    <row r="1543" spans="1:30">
      <c r="A1543" s="8" t="s">
        <v>145</v>
      </c>
      <c r="B1543" s="19">
        <v>42311</v>
      </c>
      <c r="C1543" s="8" t="s">
        <v>179</v>
      </c>
      <c r="D1543" s="10">
        <v>2015</v>
      </c>
      <c r="E1543" s="8">
        <v>21284</v>
      </c>
      <c r="F1543" s="8">
        <v>1811</v>
      </c>
      <c r="G1543" s="8">
        <v>21488</v>
      </c>
      <c r="H1543" s="8">
        <v>21528</v>
      </c>
      <c r="I1543" s="8">
        <v>9612</v>
      </c>
      <c r="J1543" s="8">
        <v>9484</v>
      </c>
      <c r="K1543" s="8">
        <v>0</v>
      </c>
      <c r="L1543" s="8"/>
      <c r="M1543" s="8">
        <v>128</v>
      </c>
      <c r="N1543" s="8"/>
      <c r="O1543" s="8"/>
      <c r="P1543" s="8"/>
      <c r="Q1543" s="45">
        <f t="shared" si="51"/>
        <v>0</v>
      </c>
      <c r="R1543" s="45">
        <f>Table1[[#This Row],[Ballots Rejected - Late Postmark]]/Table1[[#This Row],[Ballots Rejected]]</f>
        <v>0</v>
      </c>
      <c r="S1543" s="8"/>
      <c r="T1543" s="8"/>
      <c r="U1543" s="8">
        <v>9579</v>
      </c>
      <c r="V1543" s="8">
        <v>9451</v>
      </c>
      <c r="W1543" s="8">
        <v>128</v>
      </c>
      <c r="X1543" s="8">
        <v>21344</v>
      </c>
      <c r="Y1543">
        <v>1564</v>
      </c>
      <c r="Z1543">
        <v>8035</v>
      </c>
      <c r="AA1543" s="8">
        <v>13</v>
      </c>
      <c r="AB1543" s="54">
        <f>Table1[[#This Row],[ Received by dropbox]]/Table1[[#This Row],[Ballots Returned]]</f>
        <v>0.16271327507282562</v>
      </c>
      <c r="AC1543" s="54">
        <f>Table1[[#This Row],[Received by mail]]/Table1[[#This Row],[Ballots Returned]]</f>
        <v>0.8359342488555972</v>
      </c>
      <c r="AD1543" s="54">
        <f>Table1[[#This Row],[ Received by Email or Fax]]/Table1[[#This Row],[Ballots Returned]]</f>
        <v>1.3524760715771952E-3</v>
      </c>
    </row>
    <row r="1544" spans="1:30">
      <c r="A1544" s="8" t="s">
        <v>147</v>
      </c>
      <c r="B1544" s="19">
        <v>42311</v>
      </c>
      <c r="C1544" s="8" t="s">
        <v>179</v>
      </c>
      <c r="D1544" s="10">
        <v>2015</v>
      </c>
      <c r="E1544" s="8">
        <v>13530</v>
      </c>
      <c r="F1544" s="8">
        <v>876</v>
      </c>
      <c r="G1544" s="8">
        <v>14669</v>
      </c>
      <c r="H1544" s="8">
        <v>13591</v>
      </c>
      <c r="I1544" s="8">
        <v>6559</v>
      </c>
      <c r="J1544" s="8">
        <v>6448</v>
      </c>
      <c r="K1544" s="8">
        <v>0</v>
      </c>
      <c r="L1544" s="8"/>
      <c r="M1544" s="8">
        <v>111</v>
      </c>
      <c r="N1544" s="8"/>
      <c r="O1544" s="8"/>
      <c r="P1544" s="8"/>
      <c r="Q1544" s="45">
        <f t="shared" si="51"/>
        <v>0</v>
      </c>
      <c r="R1544" s="45">
        <f>Table1[[#This Row],[Ballots Rejected - Late Postmark]]/Table1[[#This Row],[Ballots Rejected]]</f>
        <v>0</v>
      </c>
      <c r="S1544" s="8"/>
      <c r="T1544" s="8"/>
      <c r="U1544" s="8">
        <v>6535</v>
      </c>
      <c r="V1544" s="8">
        <v>6424</v>
      </c>
      <c r="W1544" s="8">
        <v>111</v>
      </c>
      <c r="X1544" s="8">
        <v>13479</v>
      </c>
      <c r="Y1544">
        <v>1447</v>
      </c>
      <c r="Z1544">
        <v>5108</v>
      </c>
      <c r="AA1544" s="8">
        <v>3</v>
      </c>
      <c r="AB1544" s="54">
        <f>Table1[[#This Row],[ Received by dropbox]]/Table1[[#This Row],[Ballots Returned]]</f>
        <v>0.22061289830766886</v>
      </c>
      <c r="AC1544" s="54">
        <f>Table1[[#This Row],[Received by mail]]/Table1[[#This Row],[Ballots Returned]]</f>
        <v>0.7787772526299741</v>
      </c>
      <c r="AD1544" s="54">
        <f>Table1[[#This Row],[ Received by Email or Fax]]/Table1[[#This Row],[Ballots Returned]]</f>
        <v>4.5738679676779996E-4</v>
      </c>
    </row>
    <row r="1545" spans="1:30">
      <c r="A1545" s="8" t="s">
        <v>149</v>
      </c>
      <c r="B1545" s="19">
        <v>42311</v>
      </c>
      <c r="C1545" s="8" t="s">
        <v>179</v>
      </c>
      <c r="D1545" s="10">
        <v>2015</v>
      </c>
      <c r="E1545" s="8">
        <v>8433</v>
      </c>
      <c r="F1545" s="8">
        <v>1748</v>
      </c>
      <c r="G1545" s="8">
        <v>8700</v>
      </c>
      <c r="H1545" s="8">
        <v>8469</v>
      </c>
      <c r="I1545" s="8">
        <v>4195</v>
      </c>
      <c r="J1545" s="8">
        <v>4144</v>
      </c>
      <c r="K1545" s="8">
        <v>0</v>
      </c>
      <c r="L1545" s="8"/>
      <c r="M1545" s="8">
        <v>51</v>
      </c>
      <c r="N1545" s="8"/>
      <c r="O1545" s="8"/>
      <c r="P1545" s="8"/>
      <c r="Q1545" s="45">
        <f t="shared" si="51"/>
        <v>0</v>
      </c>
      <c r="R1545" s="45">
        <f>Table1[[#This Row],[Ballots Rejected - Late Postmark]]/Table1[[#This Row],[Ballots Rejected]]</f>
        <v>0</v>
      </c>
      <c r="S1545" s="8"/>
      <c r="T1545" s="8"/>
      <c r="U1545" s="8">
        <v>4177</v>
      </c>
      <c r="V1545" s="8">
        <v>4126</v>
      </c>
      <c r="W1545" s="8">
        <v>51</v>
      </c>
      <c r="X1545" s="8">
        <v>8387</v>
      </c>
      <c r="Y1545">
        <v>1773</v>
      </c>
      <c r="Z1545">
        <v>2422</v>
      </c>
      <c r="AA1545" s="8">
        <v>0</v>
      </c>
      <c r="AB1545" s="54">
        <f>Table1[[#This Row],[ Received by dropbox]]/Table1[[#This Row],[Ballots Returned]]</f>
        <v>0.42264600715137068</v>
      </c>
      <c r="AC1545" s="54">
        <f>Table1[[#This Row],[Received by mail]]/Table1[[#This Row],[Ballots Returned]]</f>
        <v>0.57735399284862932</v>
      </c>
      <c r="AD1545" s="54">
        <f>Table1[[#This Row],[ Received by Email or Fax]]/Table1[[#This Row],[Ballots Returned]]</f>
        <v>0</v>
      </c>
    </row>
    <row r="1546" spans="1:30">
      <c r="A1546" s="8" t="s">
        <v>151</v>
      </c>
      <c r="B1546" s="19">
        <v>42311</v>
      </c>
      <c r="C1546" s="8" t="s">
        <v>179</v>
      </c>
      <c r="D1546" s="10">
        <v>2015</v>
      </c>
      <c r="E1546" s="8">
        <v>450941</v>
      </c>
      <c r="F1546" s="8">
        <v>52928</v>
      </c>
      <c r="G1546" s="8">
        <v>400028</v>
      </c>
      <c r="H1546" s="8">
        <v>450941</v>
      </c>
      <c r="I1546" s="8">
        <v>154255</v>
      </c>
      <c r="J1546" s="8">
        <v>153368</v>
      </c>
      <c r="K1546" s="8">
        <v>0</v>
      </c>
      <c r="L1546" s="8"/>
      <c r="M1546" s="8">
        <v>888</v>
      </c>
      <c r="N1546" s="8"/>
      <c r="O1546" s="8"/>
      <c r="P1546" s="8"/>
      <c r="Q1546" s="45">
        <f t="shared" si="51"/>
        <v>0</v>
      </c>
      <c r="R1546" s="45">
        <f>Table1[[#This Row],[Ballots Rejected - Late Postmark]]/Table1[[#This Row],[Ballots Rejected]]</f>
        <v>0</v>
      </c>
      <c r="S1546" s="8"/>
      <c r="T1546" s="8"/>
      <c r="U1546" s="8">
        <v>151893</v>
      </c>
      <c r="V1546" s="8">
        <v>151039</v>
      </c>
      <c r="W1546" s="8">
        <v>865</v>
      </c>
      <c r="X1546" s="8">
        <v>437599</v>
      </c>
      <c r="Y1546">
        <v>80068</v>
      </c>
      <c r="Z1546">
        <v>73922</v>
      </c>
      <c r="AA1546" s="8">
        <v>59</v>
      </c>
      <c r="AB1546" s="54">
        <f>Table1[[#This Row],[ Received by dropbox]]/Table1[[#This Row],[Ballots Returned]]</f>
        <v>0.51906259116398168</v>
      </c>
      <c r="AC1546" s="54">
        <f>Table1[[#This Row],[Received by mail]]/Table1[[#This Row],[Ballots Returned]]</f>
        <v>0.47921947424718808</v>
      </c>
      <c r="AD1546" s="54">
        <f>Table1[[#This Row],[ Received by Email or Fax]]/Table1[[#This Row],[Ballots Returned]]</f>
        <v>3.8248354996596543E-4</v>
      </c>
    </row>
    <row r="1547" spans="1:30">
      <c r="A1547" s="8" t="s">
        <v>153</v>
      </c>
      <c r="B1547" s="19">
        <v>42311</v>
      </c>
      <c r="C1547" s="8" t="s">
        <v>179</v>
      </c>
      <c r="D1547" s="10">
        <v>2015</v>
      </c>
      <c r="E1547" s="8">
        <v>12177</v>
      </c>
      <c r="F1547" s="8">
        <v>3777</v>
      </c>
      <c r="G1547" s="8">
        <v>10415</v>
      </c>
      <c r="H1547" s="8">
        <v>12177</v>
      </c>
      <c r="I1547" s="8">
        <v>7061</v>
      </c>
      <c r="J1547" s="8">
        <v>7009</v>
      </c>
      <c r="K1547" s="8">
        <v>1</v>
      </c>
      <c r="L1547" s="8"/>
      <c r="M1547" s="8">
        <v>51</v>
      </c>
      <c r="N1547" s="8"/>
      <c r="O1547" s="8"/>
      <c r="P1547" s="8"/>
      <c r="Q1547" s="45">
        <f t="shared" si="51"/>
        <v>0</v>
      </c>
      <c r="R1547" s="45">
        <f>Table1[[#This Row],[Ballots Rejected - Late Postmark]]/Table1[[#This Row],[Ballots Rejected]]</f>
        <v>0</v>
      </c>
      <c r="S1547" s="8"/>
      <c r="T1547" s="8"/>
      <c r="U1547" s="8">
        <v>7026</v>
      </c>
      <c r="V1547" s="8">
        <v>6974</v>
      </c>
      <c r="W1547" s="8">
        <v>51</v>
      </c>
      <c r="X1547" s="8">
        <v>11996</v>
      </c>
      <c r="Y1547">
        <v>4533</v>
      </c>
      <c r="Z1547">
        <v>2518</v>
      </c>
      <c r="AA1547" s="8">
        <v>10</v>
      </c>
      <c r="AB1547" s="54">
        <f>Table1[[#This Row],[ Received by dropbox]]/Table1[[#This Row],[Ballots Returned]]</f>
        <v>0.64197705707406882</v>
      </c>
      <c r="AC1547" s="54">
        <f>Table1[[#This Row],[Received by mail]]/Table1[[#This Row],[Ballots Returned]]</f>
        <v>0.35660671293017987</v>
      </c>
      <c r="AD1547" s="54">
        <f>Table1[[#This Row],[ Received by Email or Fax]]/Table1[[#This Row],[Ballots Returned]]</f>
        <v>1.4162299957513099E-3</v>
      </c>
    </row>
    <row r="1548" spans="1:30">
      <c r="A1548" s="8" t="s">
        <v>155</v>
      </c>
      <c r="B1548" s="19">
        <v>42311</v>
      </c>
      <c r="C1548" s="8" t="s">
        <v>179</v>
      </c>
      <c r="D1548" s="10">
        <v>2015</v>
      </c>
      <c r="E1548" s="8">
        <v>69299</v>
      </c>
      <c r="F1548" s="8">
        <v>4982</v>
      </c>
      <c r="G1548" s="8">
        <v>66332</v>
      </c>
      <c r="H1548" s="8">
        <v>69301</v>
      </c>
      <c r="I1548" s="8">
        <v>30032</v>
      </c>
      <c r="J1548" s="8">
        <v>29784</v>
      </c>
      <c r="K1548" s="8">
        <v>0</v>
      </c>
      <c r="L1548" s="8"/>
      <c r="M1548" s="8">
        <v>248</v>
      </c>
      <c r="N1548" s="8"/>
      <c r="O1548" s="8"/>
      <c r="P1548" s="8"/>
      <c r="Q1548" s="45">
        <f t="shared" si="51"/>
        <v>0</v>
      </c>
      <c r="R1548" s="45">
        <f>Table1[[#This Row],[Ballots Rejected - Late Postmark]]/Table1[[#This Row],[Ballots Rejected]]</f>
        <v>0</v>
      </c>
      <c r="S1548" s="8"/>
      <c r="T1548" s="8"/>
      <c r="U1548" s="8">
        <v>29952</v>
      </c>
      <c r="V1548" s="8">
        <v>29704</v>
      </c>
      <c r="W1548" s="8">
        <v>248</v>
      </c>
      <c r="X1548" s="8">
        <v>68755</v>
      </c>
      <c r="Y1548">
        <v>21266</v>
      </c>
      <c r="Z1548">
        <v>8752</v>
      </c>
      <c r="AA1548" s="8">
        <v>14</v>
      </c>
      <c r="AB1548" s="54">
        <f>Table1[[#This Row],[ Received by dropbox]]/Table1[[#This Row],[Ballots Returned]]</f>
        <v>0.70811134789557806</v>
      </c>
      <c r="AC1548" s="54">
        <f>Table1[[#This Row],[Received by mail]]/Table1[[#This Row],[Ballots Returned]]</f>
        <v>0.29142248268513588</v>
      </c>
      <c r="AD1548" s="54">
        <f>Table1[[#This Row],[ Received by Email or Fax]]/Table1[[#This Row],[Ballots Returned]]</f>
        <v>4.6616941928609483E-4</v>
      </c>
    </row>
    <row r="1549" spans="1:30">
      <c r="A1549" s="8" t="s">
        <v>157</v>
      </c>
      <c r="B1549" s="19">
        <v>42311</v>
      </c>
      <c r="C1549" s="8" t="s">
        <v>179</v>
      </c>
      <c r="D1549" s="10">
        <v>2015</v>
      </c>
      <c r="E1549" s="8">
        <v>7130</v>
      </c>
      <c r="F1549" s="8">
        <v>537</v>
      </c>
      <c r="G1549" s="8">
        <v>8608</v>
      </c>
      <c r="H1549" s="8">
        <v>7130</v>
      </c>
      <c r="I1549" s="8">
        <v>2939</v>
      </c>
      <c r="J1549" s="8">
        <v>2911</v>
      </c>
      <c r="K1549" s="8">
        <v>0</v>
      </c>
      <c r="L1549" s="8"/>
      <c r="M1549" s="8">
        <v>28</v>
      </c>
      <c r="N1549" s="8"/>
      <c r="O1549" s="8"/>
      <c r="P1549" s="8"/>
      <c r="Q1549" s="45">
        <f t="shared" si="51"/>
        <v>0</v>
      </c>
      <c r="R1549" s="45">
        <f>Table1[[#This Row],[Ballots Rejected - Late Postmark]]/Table1[[#This Row],[Ballots Rejected]]</f>
        <v>0</v>
      </c>
      <c r="S1549" s="8"/>
      <c r="T1549" s="8"/>
      <c r="U1549" s="8">
        <v>2924</v>
      </c>
      <c r="V1549" s="8">
        <v>2898</v>
      </c>
      <c r="W1549" s="8">
        <v>26</v>
      </c>
      <c r="X1549" s="8">
        <v>7047</v>
      </c>
      <c r="Y1549">
        <v>1647</v>
      </c>
      <c r="Z1549">
        <v>1286</v>
      </c>
      <c r="AA1549" s="8">
        <v>6</v>
      </c>
      <c r="AB1549" s="54">
        <f>Table1[[#This Row],[ Received by dropbox]]/Table1[[#This Row],[Ballots Returned]]</f>
        <v>0.56039469207213333</v>
      </c>
      <c r="AC1549" s="54">
        <f>Table1[[#This Row],[Received by mail]]/Table1[[#This Row],[Ballots Returned]]</f>
        <v>0.43756379720993538</v>
      </c>
      <c r="AD1549" s="54">
        <f>Table1[[#This Row],[ Received by Email or Fax]]/Table1[[#This Row],[Ballots Returned]]</f>
        <v>2.041510717931269E-3</v>
      </c>
    </row>
    <row r="1550" spans="1:30">
      <c r="A1550" s="8" t="s">
        <v>159</v>
      </c>
      <c r="B1550" s="19">
        <v>42311</v>
      </c>
      <c r="C1550" s="8" t="s">
        <v>179</v>
      </c>
      <c r="D1550" s="10">
        <v>2015</v>
      </c>
      <c r="E1550" s="8">
        <v>422871</v>
      </c>
      <c r="F1550" s="8">
        <v>40725</v>
      </c>
      <c r="G1550" s="8">
        <v>384161</v>
      </c>
      <c r="H1550" s="8">
        <v>422871</v>
      </c>
      <c r="I1550" s="8">
        <v>148581</v>
      </c>
      <c r="J1550" s="8">
        <v>146974</v>
      </c>
      <c r="K1550" s="8">
        <v>5</v>
      </c>
      <c r="L1550" s="8"/>
      <c r="M1550" s="8">
        <v>1602</v>
      </c>
      <c r="N1550" s="8"/>
      <c r="O1550" s="8"/>
      <c r="P1550" s="8"/>
      <c r="Q1550" s="45">
        <f t="shared" si="51"/>
        <v>0</v>
      </c>
      <c r="R1550" s="45">
        <f>Table1[[#This Row],[Ballots Rejected - Late Postmark]]/Table1[[#This Row],[Ballots Rejected]]</f>
        <v>0</v>
      </c>
      <c r="S1550" s="8"/>
      <c r="T1550" s="8"/>
      <c r="U1550" s="8">
        <v>147845</v>
      </c>
      <c r="V1550" s="8">
        <v>146248</v>
      </c>
      <c r="W1550" s="8">
        <v>1597</v>
      </c>
      <c r="X1550" s="8">
        <v>418342</v>
      </c>
      <c r="Y1550">
        <v>75835</v>
      </c>
      <c r="Z1550">
        <v>72558</v>
      </c>
      <c r="AA1550" s="8">
        <v>57</v>
      </c>
      <c r="AB1550" s="54">
        <f>Table1[[#This Row],[ Received by dropbox]]/Table1[[#This Row],[Ballots Returned]]</f>
        <v>0.51039500339881949</v>
      </c>
      <c r="AC1550" s="54">
        <f>Table1[[#This Row],[Received by mail]]/Table1[[#This Row],[Ballots Returned]]</f>
        <v>0.48833969350051487</v>
      </c>
      <c r="AD1550" s="54">
        <f>Table1[[#This Row],[ Received by Email or Fax]]/Table1[[#This Row],[Ballots Returned]]</f>
        <v>3.8362913158479213E-4</v>
      </c>
    </row>
    <row r="1551" spans="1:30">
      <c r="A1551" s="8" t="s">
        <v>161</v>
      </c>
      <c r="B1551" s="19">
        <v>42311</v>
      </c>
      <c r="C1551" s="8" t="s">
        <v>179</v>
      </c>
      <c r="D1551" s="10">
        <v>2015</v>
      </c>
      <c r="E1551" s="8">
        <v>286245</v>
      </c>
      <c r="F1551" s="8">
        <v>26775</v>
      </c>
      <c r="G1551" s="8">
        <v>261485</v>
      </c>
      <c r="H1551" s="8">
        <v>286843</v>
      </c>
      <c r="I1551" s="8">
        <v>121790</v>
      </c>
      <c r="J1551" s="8">
        <v>120460</v>
      </c>
      <c r="K1551" s="8">
        <v>5</v>
      </c>
      <c r="L1551" s="8"/>
      <c r="M1551" s="8">
        <v>1325</v>
      </c>
      <c r="N1551" s="8"/>
      <c r="O1551" s="8"/>
      <c r="P1551" s="8"/>
      <c r="Q1551" s="45">
        <f t="shared" si="51"/>
        <v>0</v>
      </c>
      <c r="R1551" s="45">
        <f>Table1[[#This Row],[Ballots Rejected - Late Postmark]]/Table1[[#This Row],[Ballots Rejected]]</f>
        <v>0</v>
      </c>
      <c r="S1551" s="8"/>
      <c r="T1551" s="8"/>
      <c r="U1551" s="8">
        <v>120815</v>
      </c>
      <c r="V1551" s="8">
        <v>119515</v>
      </c>
      <c r="W1551" s="8">
        <v>1300</v>
      </c>
      <c r="X1551" s="8">
        <v>282064</v>
      </c>
      <c r="Y1551">
        <v>64730</v>
      </c>
      <c r="Z1551">
        <v>57037</v>
      </c>
      <c r="AA1551" s="8">
        <v>23</v>
      </c>
      <c r="AB1551" s="54">
        <f>Table1[[#This Row],[ Received by dropbox]]/Table1[[#This Row],[Ballots Returned]]</f>
        <v>0.53148862796617125</v>
      </c>
      <c r="AC1551" s="54">
        <f>Table1[[#This Row],[Received by mail]]/Table1[[#This Row],[Ballots Returned]]</f>
        <v>0.46832252237457922</v>
      </c>
      <c r="AD1551" s="54">
        <f>Table1[[#This Row],[ Received by Email or Fax]]/Table1[[#This Row],[Ballots Returned]]</f>
        <v>1.8884965924952787E-4</v>
      </c>
    </row>
    <row r="1552" spans="1:30">
      <c r="A1552" s="8" t="s">
        <v>163</v>
      </c>
      <c r="B1552" s="19">
        <v>42311</v>
      </c>
      <c r="C1552" s="8" t="s">
        <v>179</v>
      </c>
      <c r="D1552" s="10">
        <v>2015</v>
      </c>
      <c r="E1552" s="8">
        <v>29072</v>
      </c>
      <c r="F1552" s="8">
        <v>4145</v>
      </c>
      <c r="G1552" s="8">
        <v>26942</v>
      </c>
      <c r="H1552" s="8">
        <v>29160</v>
      </c>
      <c r="I1552" s="8">
        <v>12933</v>
      </c>
      <c r="J1552" s="8">
        <v>12773</v>
      </c>
      <c r="K1552" s="8">
        <v>0</v>
      </c>
      <c r="L1552" s="8"/>
      <c r="M1552" s="8">
        <v>160</v>
      </c>
      <c r="N1552" s="8"/>
      <c r="O1552" s="8"/>
      <c r="P1552" s="8"/>
      <c r="Q1552" s="45">
        <f t="shared" si="51"/>
        <v>0</v>
      </c>
      <c r="R1552" s="45">
        <f>Table1[[#This Row],[Ballots Rejected - Late Postmark]]/Table1[[#This Row],[Ballots Rejected]]</f>
        <v>0</v>
      </c>
      <c r="S1552" s="8"/>
      <c r="T1552" s="8"/>
      <c r="U1552" s="8">
        <v>12883</v>
      </c>
      <c r="V1552" s="8">
        <v>12725</v>
      </c>
      <c r="W1552" s="8">
        <v>158</v>
      </c>
      <c r="X1552" s="8">
        <v>28959</v>
      </c>
      <c r="Y1552">
        <v>4456</v>
      </c>
      <c r="Z1552">
        <v>8475</v>
      </c>
      <c r="AA1552" s="8">
        <v>2</v>
      </c>
      <c r="AB1552" s="54">
        <f>Table1[[#This Row],[ Received by dropbox]]/Table1[[#This Row],[Ballots Returned]]</f>
        <v>0.34454496249903349</v>
      </c>
      <c r="AC1552" s="54">
        <f>Table1[[#This Row],[Received by mail]]/Table1[[#This Row],[Ballots Returned]]</f>
        <v>0.65530039434006027</v>
      </c>
      <c r="AD1552" s="54">
        <f>Table1[[#This Row],[ Received by Email or Fax]]/Table1[[#This Row],[Ballots Returned]]</f>
        <v>1.5464316090620892E-4</v>
      </c>
    </row>
    <row r="1553" spans="1:30">
      <c r="A1553" s="8" t="s">
        <v>166</v>
      </c>
      <c r="B1553" s="19">
        <v>42311</v>
      </c>
      <c r="C1553" s="8" t="s">
        <v>179</v>
      </c>
      <c r="D1553" s="10">
        <v>2015</v>
      </c>
      <c r="E1553" s="8">
        <v>164555</v>
      </c>
      <c r="F1553" s="8">
        <v>16955</v>
      </c>
      <c r="G1553" s="8">
        <v>149615</v>
      </c>
      <c r="H1553" s="8">
        <v>166058</v>
      </c>
      <c r="I1553" s="8">
        <v>61091</v>
      </c>
      <c r="J1553" s="8">
        <v>60872</v>
      </c>
      <c r="K1553" s="8">
        <v>2</v>
      </c>
      <c r="L1553" s="8"/>
      <c r="M1553" s="8">
        <v>217</v>
      </c>
      <c r="N1553" s="8"/>
      <c r="O1553" s="8"/>
      <c r="P1553" s="8"/>
      <c r="Q1553" s="45">
        <f t="shared" si="51"/>
        <v>0</v>
      </c>
      <c r="R1553" s="45">
        <f>Table1[[#This Row],[Ballots Rejected - Late Postmark]]/Table1[[#This Row],[Ballots Rejected]]</f>
        <v>0</v>
      </c>
      <c r="S1553" s="8"/>
      <c r="T1553" s="8"/>
      <c r="U1553" s="8">
        <v>60178</v>
      </c>
      <c r="V1553" s="8">
        <v>59969</v>
      </c>
      <c r="W1553" s="8">
        <v>208</v>
      </c>
      <c r="X1553" s="8">
        <v>160012</v>
      </c>
      <c r="Y1553">
        <v>42775</v>
      </c>
      <c r="Z1553">
        <v>18270</v>
      </c>
      <c r="AA1553" s="8">
        <v>46</v>
      </c>
      <c r="AB1553" s="54">
        <f>Table1[[#This Row],[ Received by dropbox]]/Table1[[#This Row],[Ballots Returned]]</f>
        <v>0.7001849699628423</v>
      </c>
      <c r="AC1553" s="54">
        <f>Table1[[#This Row],[Received by mail]]/Table1[[#This Row],[Ballots Returned]]</f>
        <v>0.29906205496718014</v>
      </c>
      <c r="AD1553" s="54">
        <f>Table1[[#This Row],[ Received by Email or Fax]]/Table1[[#This Row],[Ballots Returned]]</f>
        <v>7.5297506997757443E-4</v>
      </c>
    </row>
    <row r="1554" spans="1:30">
      <c r="A1554" s="8" t="s">
        <v>168</v>
      </c>
      <c r="B1554" s="19">
        <v>42311</v>
      </c>
      <c r="C1554" s="8" t="s">
        <v>179</v>
      </c>
      <c r="D1554" s="10">
        <v>2015</v>
      </c>
      <c r="E1554" s="8">
        <v>2959</v>
      </c>
      <c r="F1554" s="8">
        <v>167</v>
      </c>
      <c r="G1554" s="8">
        <v>4807</v>
      </c>
      <c r="H1554" s="8">
        <v>2927</v>
      </c>
      <c r="I1554" s="8">
        <v>1433</v>
      </c>
      <c r="J1554" s="8">
        <v>1432</v>
      </c>
      <c r="K1554" s="8">
        <v>0</v>
      </c>
      <c r="L1554" s="8"/>
      <c r="M1554" s="8">
        <v>1</v>
      </c>
      <c r="N1554" s="8"/>
      <c r="O1554" s="8"/>
      <c r="P1554" s="8"/>
      <c r="Q1554" s="45">
        <f t="shared" si="51"/>
        <v>0</v>
      </c>
      <c r="R1554" s="45">
        <f>Table1[[#This Row],[Ballots Rejected - Late Postmark]]/Table1[[#This Row],[Ballots Rejected]]</f>
        <v>0</v>
      </c>
      <c r="S1554" s="8"/>
      <c r="T1554" s="8"/>
      <c r="U1554" s="8">
        <v>1433</v>
      </c>
      <c r="V1554" s="8">
        <v>1432</v>
      </c>
      <c r="W1554" s="8">
        <v>1</v>
      </c>
      <c r="X1554" s="8">
        <v>2895</v>
      </c>
      <c r="Y1554">
        <v>685</v>
      </c>
      <c r="Z1554">
        <v>748</v>
      </c>
      <c r="AA1554" s="8">
        <v>0</v>
      </c>
      <c r="AB1554" s="54">
        <f>Table1[[#This Row],[ Received by dropbox]]/Table1[[#This Row],[Ballots Returned]]</f>
        <v>0.47801814375436147</v>
      </c>
      <c r="AC1554" s="54">
        <f>Table1[[#This Row],[Received by mail]]/Table1[[#This Row],[Ballots Returned]]</f>
        <v>0.52198185624563853</v>
      </c>
      <c r="AD1554" s="54">
        <f>Table1[[#This Row],[ Received by Email or Fax]]/Table1[[#This Row],[Ballots Returned]]</f>
        <v>0</v>
      </c>
    </row>
    <row r="1555" spans="1:30">
      <c r="A1555" s="8" t="s">
        <v>170</v>
      </c>
      <c r="B1555" s="19">
        <v>42311</v>
      </c>
      <c r="C1555" s="8" t="s">
        <v>179</v>
      </c>
      <c r="D1555" s="10">
        <v>2015</v>
      </c>
      <c r="E1555" s="8">
        <v>32219</v>
      </c>
      <c r="F1555" s="8">
        <v>2772</v>
      </c>
      <c r="G1555" s="8">
        <v>31462</v>
      </c>
      <c r="H1555" s="8">
        <v>32268</v>
      </c>
      <c r="I1555" s="8">
        <v>12539</v>
      </c>
      <c r="J1555" s="8">
        <v>12392</v>
      </c>
      <c r="K1555" s="8">
        <v>5</v>
      </c>
      <c r="L1555" s="8"/>
      <c r="M1555" s="8">
        <v>142</v>
      </c>
      <c r="N1555" s="8"/>
      <c r="O1555" s="8"/>
      <c r="P1555" s="8"/>
      <c r="Q1555" s="45">
        <f t="shared" ref="Q1555:Q1561" si="52">P1555/I1555</f>
        <v>0</v>
      </c>
      <c r="R1555" s="45">
        <f>Table1[[#This Row],[Ballots Rejected - Late Postmark]]/Table1[[#This Row],[Ballots Rejected]]</f>
        <v>0</v>
      </c>
      <c r="S1555" s="8"/>
      <c r="T1555" s="8"/>
      <c r="U1555" s="8">
        <v>12502</v>
      </c>
      <c r="V1555" s="8">
        <v>12356</v>
      </c>
      <c r="W1555" s="8">
        <v>141</v>
      </c>
      <c r="X1555" s="8">
        <v>31997</v>
      </c>
      <c r="Y1555">
        <v>7517</v>
      </c>
      <c r="Z1555">
        <v>5018</v>
      </c>
      <c r="AA1555" s="8">
        <v>4</v>
      </c>
      <c r="AB1555" s="54">
        <f>Table1[[#This Row],[ Received by dropbox]]/Table1[[#This Row],[Ballots Returned]]</f>
        <v>0.59948959247148892</v>
      </c>
      <c r="AC1555" s="54">
        <f>Table1[[#This Row],[Received by mail]]/Table1[[#This Row],[Ballots Returned]]</f>
        <v>0.40019140282319166</v>
      </c>
      <c r="AD1555" s="54">
        <f>Table1[[#This Row],[ Received by Email or Fax]]/Table1[[#This Row],[Ballots Returned]]</f>
        <v>3.1900470531940348E-4</v>
      </c>
    </row>
    <row r="1556" spans="1:30">
      <c r="A1556" s="8" t="s">
        <v>172</v>
      </c>
      <c r="B1556" s="19">
        <v>42311</v>
      </c>
      <c r="C1556" s="8" t="s">
        <v>179</v>
      </c>
      <c r="D1556" s="10">
        <v>2015</v>
      </c>
      <c r="E1556" s="8">
        <v>129345</v>
      </c>
      <c r="F1556" s="8">
        <v>11944</v>
      </c>
      <c r="G1556" s="8">
        <v>119416</v>
      </c>
      <c r="H1556" s="8">
        <v>131328</v>
      </c>
      <c r="I1556" s="8">
        <v>61640</v>
      </c>
      <c r="J1556" s="8">
        <v>61136</v>
      </c>
      <c r="K1556" s="8">
        <v>8</v>
      </c>
      <c r="L1556" s="8"/>
      <c r="M1556" s="8">
        <v>496</v>
      </c>
      <c r="N1556" s="8"/>
      <c r="O1556" s="8"/>
      <c r="P1556" s="8"/>
      <c r="Q1556" s="45">
        <f t="shared" si="52"/>
        <v>0</v>
      </c>
      <c r="R1556" s="45">
        <f>Table1[[#This Row],[Ballots Rejected - Late Postmark]]/Table1[[#This Row],[Ballots Rejected]]</f>
        <v>0</v>
      </c>
      <c r="S1556" s="8"/>
      <c r="T1556" s="8"/>
      <c r="U1556" s="8">
        <v>61405</v>
      </c>
      <c r="V1556" s="8">
        <v>60909</v>
      </c>
      <c r="W1556" s="8">
        <v>496</v>
      </c>
      <c r="X1556" s="8">
        <v>130039</v>
      </c>
      <c r="Y1556">
        <v>40752</v>
      </c>
      <c r="Z1556">
        <v>20825</v>
      </c>
      <c r="AA1556" s="8">
        <v>63</v>
      </c>
      <c r="AB1556" s="54">
        <f>Table1[[#This Row],[ Received by dropbox]]/Table1[[#This Row],[Ballots Returned]]</f>
        <v>0.66112913692407527</v>
      </c>
      <c r="AC1556" s="54">
        <f>Table1[[#This Row],[Received by mail]]/Table1[[#This Row],[Ballots Returned]]</f>
        <v>0.33784879948085661</v>
      </c>
      <c r="AD1556" s="54">
        <f>Table1[[#This Row],[ Received by Email or Fax]]/Table1[[#This Row],[Ballots Returned]]</f>
        <v>1.0220635950681375E-3</v>
      </c>
    </row>
    <row r="1557" spans="1:30">
      <c r="A1557" s="8" t="s">
        <v>174</v>
      </c>
      <c r="B1557" s="19">
        <v>42311</v>
      </c>
      <c r="C1557" s="8" t="s">
        <v>179</v>
      </c>
      <c r="D1557" s="10">
        <v>2015</v>
      </c>
      <c r="E1557" s="8">
        <v>20520</v>
      </c>
      <c r="F1557" s="8">
        <v>4937</v>
      </c>
      <c r="G1557" s="8">
        <v>17598</v>
      </c>
      <c r="H1557" s="8">
        <v>20690</v>
      </c>
      <c r="I1557" s="8">
        <v>9194</v>
      </c>
      <c r="J1557" s="8">
        <v>9079</v>
      </c>
      <c r="K1557" s="8">
        <v>0</v>
      </c>
      <c r="L1557" s="8"/>
      <c r="M1557" s="8">
        <v>110</v>
      </c>
      <c r="N1557" s="8"/>
      <c r="O1557" s="8"/>
      <c r="P1557" s="8"/>
      <c r="Q1557" s="45">
        <f t="shared" si="52"/>
        <v>0</v>
      </c>
      <c r="R1557" s="45">
        <f>Table1[[#This Row],[Ballots Rejected - Late Postmark]]/Table1[[#This Row],[Ballots Rejected]]</f>
        <v>0</v>
      </c>
      <c r="S1557" s="8"/>
      <c r="T1557" s="8"/>
      <c r="U1557" s="8">
        <v>9129</v>
      </c>
      <c r="V1557" s="8">
        <v>9015</v>
      </c>
      <c r="W1557" s="8">
        <v>109</v>
      </c>
      <c r="X1557" s="8">
        <v>20422</v>
      </c>
      <c r="Y1557">
        <v>0</v>
      </c>
      <c r="Z1557">
        <v>9186</v>
      </c>
      <c r="AA1557" s="8">
        <v>8</v>
      </c>
      <c r="AB1557" s="54">
        <f>Table1[[#This Row],[ Received by dropbox]]/Table1[[#This Row],[Ballots Returned]]</f>
        <v>0</v>
      </c>
      <c r="AC1557" s="54">
        <f>Table1[[#This Row],[Received by mail]]/Table1[[#This Row],[Ballots Returned]]</f>
        <v>0.99912986730476394</v>
      </c>
      <c r="AD1557" s="54">
        <f>Table1[[#This Row],[ Received by Email or Fax]]/Table1[[#This Row],[Ballots Returned]]</f>
        <v>8.7013269523602351E-4</v>
      </c>
    </row>
    <row r="1558" spans="1:30">
      <c r="A1558" s="8" t="s">
        <v>176</v>
      </c>
      <c r="B1558" s="19">
        <v>42311</v>
      </c>
      <c r="C1558" s="8" t="s">
        <v>179</v>
      </c>
      <c r="D1558" s="10">
        <v>2015</v>
      </c>
      <c r="E1558" s="8">
        <v>108269</v>
      </c>
      <c r="F1558" s="8">
        <v>7738</v>
      </c>
      <c r="G1558" s="8">
        <v>102546</v>
      </c>
      <c r="H1558" s="8">
        <v>108494</v>
      </c>
      <c r="I1558" s="8">
        <v>35580</v>
      </c>
      <c r="J1558" s="8">
        <v>35403</v>
      </c>
      <c r="K1558" s="8">
        <v>2</v>
      </c>
      <c r="L1558" s="8"/>
      <c r="M1558" s="8">
        <v>177</v>
      </c>
      <c r="N1558" s="8"/>
      <c r="O1558" s="8"/>
      <c r="P1558" s="8"/>
      <c r="Q1558" s="45">
        <f t="shared" si="52"/>
        <v>0</v>
      </c>
      <c r="R1558" s="45">
        <f>Table1[[#This Row],[Ballots Rejected - Late Postmark]]/Table1[[#This Row],[Ballots Rejected]]</f>
        <v>0</v>
      </c>
      <c r="S1558" s="8"/>
      <c r="T1558" s="8"/>
      <c r="U1558" s="8">
        <v>35455</v>
      </c>
      <c r="V1558" s="8">
        <v>35283</v>
      </c>
      <c r="W1558" s="8">
        <v>174</v>
      </c>
      <c r="X1558" s="8">
        <v>107621</v>
      </c>
      <c r="Y1558">
        <v>6897</v>
      </c>
      <c r="Z1558">
        <v>28660</v>
      </c>
      <c r="AA1558" s="8">
        <v>21</v>
      </c>
      <c r="AB1558" s="54">
        <f>Table1[[#This Row],[ Received by dropbox]]/Table1[[#This Row],[Ballots Returned]]</f>
        <v>0.19384485666104553</v>
      </c>
      <c r="AC1558" s="54">
        <f>Table1[[#This Row],[Received by mail]]/Table1[[#This Row],[Ballots Returned]]</f>
        <v>0.80550871275997749</v>
      </c>
      <c r="AD1558" s="54">
        <f>Table1[[#This Row],[ Received by Email or Fax]]/Table1[[#This Row],[Ballots Returned]]</f>
        <v>5.9021922428330526E-4</v>
      </c>
    </row>
    <row r="1559" spans="1:30">
      <c r="A1559" s="8" t="s">
        <v>178</v>
      </c>
      <c r="B1559" s="19">
        <v>42311</v>
      </c>
      <c r="C1559" s="8" t="s">
        <v>179</v>
      </c>
      <c r="D1559" s="10">
        <v>2015</v>
      </c>
      <c r="E1559" s="8">
        <v>3974990</v>
      </c>
      <c r="F1559" s="8">
        <v>446673</v>
      </c>
      <c r="G1559" s="8">
        <v>1528413</v>
      </c>
      <c r="H1559" s="8">
        <v>3993799</v>
      </c>
      <c r="I1559" s="8">
        <v>1545145</v>
      </c>
      <c r="J1559" s="8">
        <v>1528275</v>
      </c>
      <c r="K1559" s="8">
        <v>65</v>
      </c>
      <c r="L1559" s="8"/>
      <c r="M1559" s="8">
        <v>16809</v>
      </c>
      <c r="N1559" s="8"/>
      <c r="O1559" s="8"/>
      <c r="P1559" s="8"/>
      <c r="Q1559" s="45">
        <f t="shared" si="52"/>
        <v>0</v>
      </c>
      <c r="R1559" s="45">
        <f>Table1[[#This Row],[Ballots Rejected - Late Postmark]]/Table1[[#This Row],[Ballots Rejected]]</f>
        <v>0</v>
      </c>
      <c r="S1559" s="8"/>
      <c r="T1559" s="8"/>
      <c r="U1559" s="8">
        <v>1533599</v>
      </c>
      <c r="V1559" s="8">
        <v>1516943</v>
      </c>
      <c r="W1559" s="8">
        <v>16628</v>
      </c>
      <c r="X1559" s="8">
        <v>3927143</v>
      </c>
      <c r="Y1559">
        <v>629355</v>
      </c>
      <c r="Z1559">
        <v>913635</v>
      </c>
      <c r="AA1559" s="21">
        <v>1513</v>
      </c>
      <c r="AB1559" s="54">
        <f>Table1[[#This Row],[ Received by dropbox]]/Table1[[#This Row],[Ballots Returned]]</f>
        <v>0.40731128793737803</v>
      </c>
      <c r="AC1559" s="54">
        <f>Table1[[#This Row],[Received by mail]]/Table1[[#This Row],[Ballots Returned]]</f>
        <v>0.59129402094949013</v>
      </c>
      <c r="AD1559" s="54">
        <f>Table1[[#This Row],[ Received by Email or Fax]]/Table1[[#This Row],[Ballots Returned]]</f>
        <v>9.7919612722430585E-4</v>
      </c>
    </row>
    <row r="1560" spans="1:30">
      <c r="A1560" s="8" t="s">
        <v>98</v>
      </c>
      <c r="B1560" s="19">
        <v>42220</v>
      </c>
      <c r="C1560" s="8" t="s">
        <v>220</v>
      </c>
      <c r="D1560" s="10">
        <v>2015</v>
      </c>
      <c r="E1560" s="8">
        <v>6275</v>
      </c>
      <c r="F1560" s="8">
        <v>432</v>
      </c>
      <c r="G1560" s="8">
        <v>7858</v>
      </c>
      <c r="H1560" s="8">
        <v>6287</v>
      </c>
      <c r="I1560" s="8">
        <v>1867</v>
      </c>
      <c r="J1560" s="8">
        <v>1834</v>
      </c>
      <c r="K1560" s="8">
        <v>0</v>
      </c>
      <c r="L1560" s="8"/>
      <c r="M1560" s="8">
        <v>33</v>
      </c>
      <c r="N1560" s="8"/>
      <c r="O1560" s="8"/>
      <c r="P1560" s="8"/>
      <c r="Q1560" s="45">
        <f t="shared" si="52"/>
        <v>0</v>
      </c>
      <c r="R1560" s="45">
        <f>Table1[[#This Row],[Ballots Rejected - Late Postmark]]/Table1[[#This Row],[Ballots Rejected]]</f>
        <v>0</v>
      </c>
      <c r="S1560" s="8"/>
      <c r="T1560" s="8"/>
      <c r="U1560" s="8">
        <v>1863</v>
      </c>
      <c r="V1560" s="8">
        <v>1830</v>
      </c>
      <c r="W1560" s="8">
        <v>33</v>
      </c>
      <c r="X1560" s="8">
        <v>6234</v>
      </c>
      <c r="Y1560">
        <v>973</v>
      </c>
      <c r="Z1560">
        <v>893</v>
      </c>
      <c r="AA1560" s="8">
        <v>1</v>
      </c>
      <c r="AB1560" s="54">
        <f>Table1[[#This Row],[ Received by dropbox]]/Table1[[#This Row],[Ballots Returned]]</f>
        <v>0.52115693626138193</v>
      </c>
      <c r="AC1560" s="54">
        <f>Table1[[#This Row],[Received by mail]]/Table1[[#This Row],[Ballots Returned]]</f>
        <v>0.47830744509908946</v>
      </c>
      <c r="AD1560" s="54">
        <f>Table1[[#This Row],[ Received by Email or Fax]]/Table1[[#This Row],[Ballots Returned]]</f>
        <v>5.3561863952865559E-4</v>
      </c>
    </row>
    <row r="1561" spans="1:30">
      <c r="A1561" s="8" t="s">
        <v>101</v>
      </c>
      <c r="B1561" s="19">
        <v>42220</v>
      </c>
      <c r="C1561" s="8" t="s">
        <v>220</v>
      </c>
      <c r="D1561" s="10">
        <v>2015</v>
      </c>
      <c r="E1561" s="8">
        <v>13417</v>
      </c>
      <c r="F1561" s="8">
        <v>2158</v>
      </c>
      <c r="G1561" s="8">
        <v>13274</v>
      </c>
      <c r="H1561" s="8">
        <v>13417</v>
      </c>
      <c r="I1561" s="8">
        <v>3900</v>
      </c>
      <c r="J1561" s="8">
        <v>3846</v>
      </c>
      <c r="K1561" s="8">
        <v>0</v>
      </c>
      <c r="L1561" s="8"/>
      <c r="M1561" s="8">
        <v>54</v>
      </c>
      <c r="N1561" s="8"/>
      <c r="O1561" s="8"/>
      <c r="P1561" s="8"/>
      <c r="Q1561" s="45">
        <f t="shared" si="52"/>
        <v>0</v>
      </c>
      <c r="R1561" s="45">
        <f>Table1[[#This Row],[Ballots Rejected - Late Postmark]]/Table1[[#This Row],[Ballots Rejected]]</f>
        <v>0</v>
      </c>
      <c r="S1561" s="8"/>
      <c r="T1561" s="8"/>
      <c r="U1561" s="8">
        <v>3890</v>
      </c>
      <c r="V1561" s="8">
        <v>3836</v>
      </c>
      <c r="W1561" s="8">
        <v>54</v>
      </c>
      <c r="X1561" s="8">
        <v>13344</v>
      </c>
      <c r="Y1561">
        <v>1790</v>
      </c>
      <c r="Z1561">
        <v>2110</v>
      </c>
      <c r="AA1561" s="8">
        <v>0</v>
      </c>
      <c r="AB1561" s="54">
        <f>Table1[[#This Row],[ Received by dropbox]]/Table1[[#This Row],[Ballots Returned]]</f>
        <v>0.45897435897435895</v>
      </c>
      <c r="AC1561" s="54">
        <f>Table1[[#This Row],[Received by mail]]/Table1[[#This Row],[Ballots Returned]]</f>
        <v>0.54102564102564099</v>
      </c>
      <c r="AD1561" s="54">
        <f>Table1[[#This Row],[ Received by Email or Fax]]/Table1[[#This Row],[Ballots Returned]]</f>
        <v>0</v>
      </c>
    </row>
    <row r="1562" spans="1:30">
      <c r="A1562" s="8" t="s">
        <v>103</v>
      </c>
      <c r="B1562" s="19">
        <v>42220</v>
      </c>
      <c r="C1562" s="8" t="s">
        <v>220</v>
      </c>
      <c r="D1562" s="10">
        <v>2015</v>
      </c>
      <c r="E1562" s="8">
        <v>0</v>
      </c>
      <c r="F1562" s="8">
        <v>0</v>
      </c>
      <c r="G1562" s="8">
        <v>2015</v>
      </c>
      <c r="H1562" s="8">
        <v>0</v>
      </c>
      <c r="I1562" s="8">
        <v>0</v>
      </c>
      <c r="J1562" s="8">
        <v>0</v>
      </c>
      <c r="K1562" s="8">
        <v>0</v>
      </c>
      <c r="L1562" s="8"/>
      <c r="M1562" s="8">
        <v>0</v>
      </c>
      <c r="N1562" s="8"/>
      <c r="O1562" s="8"/>
      <c r="P1562" s="8"/>
      <c r="Q1562" s="45"/>
      <c r="R1562" s="45" t="e">
        <f>Table1[[#This Row],[Ballots Rejected - Late Postmark]]/Table1[[#This Row],[Ballots Rejected]]</f>
        <v>#DIV/0!</v>
      </c>
      <c r="S1562" s="8"/>
      <c r="T1562" s="8"/>
      <c r="U1562" s="8">
        <v>0</v>
      </c>
      <c r="V1562" s="8">
        <v>0</v>
      </c>
      <c r="W1562" s="8">
        <v>0</v>
      </c>
      <c r="X1562" s="8">
        <v>0</v>
      </c>
      <c r="Y1562">
        <v>0</v>
      </c>
      <c r="Z1562">
        <v>0</v>
      </c>
      <c r="AA1562" s="8">
        <v>0</v>
      </c>
      <c r="AB1562" s="54" t="e">
        <f>Table1[[#This Row],[ Received by dropbox]]/Table1[[#This Row],[Ballots Returned]]</f>
        <v>#DIV/0!</v>
      </c>
      <c r="AC1562" s="54" t="e">
        <f>Table1[[#This Row],[Received by mail]]/Table1[[#This Row],[Ballots Returned]]</f>
        <v>#DIV/0!</v>
      </c>
      <c r="AD1562" s="54" t="e">
        <f>Table1[[#This Row],[ Received by Email or Fax]]/Table1[[#This Row],[Ballots Returned]]</f>
        <v>#DIV/0!</v>
      </c>
    </row>
    <row r="1563" spans="1:30">
      <c r="A1563" s="8" t="s">
        <v>105</v>
      </c>
      <c r="B1563" s="19">
        <v>42220</v>
      </c>
      <c r="C1563" s="8" t="s">
        <v>220</v>
      </c>
      <c r="D1563" s="10">
        <v>2015</v>
      </c>
      <c r="E1563" s="8">
        <v>0</v>
      </c>
      <c r="F1563" s="8">
        <v>0</v>
      </c>
      <c r="G1563" s="8">
        <v>2015</v>
      </c>
      <c r="H1563" s="8">
        <v>0</v>
      </c>
      <c r="I1563" s="8">
        <v>0</v>
      </c>
      <c r="J1563" s="8">
        <v>0</v>
      </c>
      <c r="K1563" s="8">
        <v>0</v>
      </c>
      <c r="L1563" s="8"/>
      <c r="M1563" s="8">
        <v>0</v>
      </c>
      <c r="N1563" s="8"/>
      <c r="O1563" s="8"/>
      <c r="P1563" s="8"/>
      <c r="Q1563" s="45"/>
      <c r="R1563" s="45" t="e">
        <f>Table1[[#This Row],[Ballots Rejected - Late Postmark]]/Table1[[#This Row],[Ballots Rejected]]</f>
        <v>#DIV/0!</v>
      </c>
      <c r="S1563" s="8"/>
      <c r="T1563" s="8"/>
      <c r="U1563" s="8">
        <v>0</v>
      </c>
      <c r="V1563" s="8">
        <v>0</v>
      </c>
      <c r="W1563" s="8">
        <v>0</v>
      </c>
      <c r="X1563" s="8">
        <v>0</v>
      </c>
      <c r="Y1563">
        <v>0</v>
      </c>
      <c r="Z1563">
        <v>0</v>
      </c>
      <c r="AA1563" s="8">
        <v>0</v>
      </c>
      <c r="AB1563" s="54" t="e">
        <f>Table1[[#This Row],[ Received by dropbox]]/Table1[[#This Row],[Ballots Returned]]</f>
        <v>#DIV/0!</v>
      </c>
      <c r="AC1563" s="54" t="e">
        <f>Table1[[#This Row],[Received by mail]]/Table1[[#This Row],[Ballots Returned]]</f>
        <v>#DIV/0!</v>
      </c>
      <c r="AD1563" s="54" t="e">
        <f>Table1[[#This Row],[ Received by Email or Fax]]/Table1[[#This Row],[Ballots Returned]]</f>
        <v>#DIV/0!</v>
      </c>
    </row>
    <row r="1564" spans="1:30">
      <c r="A1564" s="8" t="s">
        <v>107</v>
      </c>
      <c r="B1564" s="19">
        <v>42220</v>
      </c>
      <c r="C1564" s="8" t="s">
        <v>220</v>
      </c>
      <c r="D1564" s="10">
        <v>2015</v>
      </c>
      <c r="E1564" s="8">
        <v>0</v>
      </c>
      <c r="F1564" s="8">
        <v>0</v>
      </c>
      <c r="G1564" s="8">
        <v>2015</v>
      </c>
      <c r="H1564" s="8">
        <v>0</v>
      </c>
      <c r="I1564" s="8">
        <v>0</v>
      </c>
      <c r="J1564" s="8">
        <v>0</v>
      </c>
      <c r="K1564" s="8">
        <v>0</v>
      </c>
      <c r="L1564" s="8"/>
      <c r="M1564" s="8">
        <v>0</v>
      </c>
      <c r="N1564" s="8"/>
      <c r="O1564" s="8"/>
      <c r="P1564" s="8"/>
      <c r="Q1564" s="45"/>
      <c r="R1564" s="45" t="e">
        <f>Table1[[#This Row],[Ballots Rejected - Late Postmark]]/Table1[[#This Row],[Ballots Rejected]]</f>
        <v>#DIV/0!</v>
      </c>
      <c r="S1564" s="8"/>
      <c r="T1564" s="8"/>
      <c r="U1564" s="8">
        <v>0</v>
      </c>
      <c r="V1564" s="8">
        <v>0</v>
      </c>
      <c r="W1564" s="8">
        <v>0</v>
      </c>
      <c r="X1564" s="8">
        <v>0</v>
      </c>
      <c r="Y1564">
        <v>0</v>
      </c>
      <c r="Z1564">
        <v>0</v>
      </c>
      <c r="AA1564" s="8">
        <v>0</v>
      </c>
      <c r="AB1564" s="54" t="e">
        <f>Table1[[#This Row],[ Received by dropbox]]/Table1[[#This Row],[Ballots Returned]]</f>
        <v>#DIV/0!</v>
      </c>
      <c r="AC1564" s="54" t="e">
        <f>Table1[[#This Row],[Received by mail]]/Table1[[#This Row],[Ballots Returned]]</f>
        <v>#DIV/0!</v>
      </c>
      <c r="AD1564" s="54" t="e">
        <f>Table1[[#This Row],[ Received by Email or Fax]]/Table1[[#This Row],[Ballots Returned]]</f>
        <v>#DIV/0!</v>
      </c>
    </row>
    <row r="1565" spans="1:30">
      <c r="A1565" s="8" t="s">
        <v>109</v>
      </c>
      <c r="B1565" s="19">
        <v>42220</v>
      </c>
      <c r="C1565" s="8" t="s">
        <v>220</v>
      </c>
      <c r="D1565" s="10">
        <v>2015</v>
      </c>
      <c r="E1565" s="8">
        <v>250728</v>
      </c>
      <c r="F1565" s="8">
        <v>26258</v>
      </c>
      <c r="G1565" s="8">
        <v>226485</v>
      </c>
      <c r="H1565" s="8">
        <v>252563</v>
      </c>
      <c r="I1565" s="8">
        <v>65970</v>
      </c>
      <c r="J1565" s="8">
        <v>64882</v>
      </c>
      <c r="K1565" s="8">
        <v>0</v>
      </c>
      <c r="L1565" s="8"/>
      <c r="M1565" s="8">
        <v>1088</v>
      </c>
      <c r="N1565" s="8"/>
      <c r="O1565" s="8"/>
      <c r="P1565" s="8"/>
      <c r="Q1565" s="45">
        <f>P1565/I1565</f>
        <v>0</v>
      </c>
      <c r="R1565" s="45">
        <f>Table1[[#This Row],[Ballots Rejected - Late Postmark]]/Table1[[#This Row],[Ballots Rejected]]</f>
        <v>0</v>
      </c>
      <c r="S1565" s="8"/>
      <c r="T1565" s="8"/>
      <c r="U1565" s="8">
        <v>65700</v>
      </c>
      <c r="V1565" s="8">
        <v>64618</v>
      </c>
      <c r="W1565" s="8">
        <v>1082</v>
      </c>
      <c r="X1565" s="8">
        <v>250662</v>
      </c>
      <c r="Y1565">
        <v>21414</v>
      </c>
      <c r="Z1565">
        <v>44503</v>
      </c>
      <c r="AA1565" s="8">
        <v>49</v>
      </c>
      <c r="AB1565" s="54">
        <f>Table1[[#This Row],[ Received by dropbox]]/Table1[[#This Row],[Ballots Returned]]</f>
        <v>0.32460209185993633</v>
      </c>
      <c r="AC1565" s="54">
        <f>Table1[[#This Row],[Received by mail]]/Table1[[#This Row],[Ballots Returned]]</f>
        <v>0.67459451265726844</v>
      </c>
      <c r="AD1565" s="54">
        <f>Table1[[#This Row],[ Received by Email or Fax]]/Table1[[#This Row],[Ballots Returned]]</f>
        <v>7.427618614521752E-4</v>
      </c>
    </row>
    <row r="1566" spans="1:30">
      <c r="A1566" s="8" t="s">
        <v>111</v>
      </c>
      <c r="B1566" s="19">
        <v>42220</v>
      </c>
      <c r="C1566" s="8" t="s">
        <v>220</v>
      </c>
      <c r="D1566" s="10">
        <v>2015</v>
      </c>
      <c r="E1566" s="8">
        <v>0</v>
      </c>
      <c r="F1566" s="8">
        <v>0</v>
      </c>
      <c r="G1566" s="8">
        <v>2015</v>
      </c>
      <c r="H1566" s="8">
        <v>0</v>
      </c>
      <c r="I1566" s="8">
        <v>0</v>
      </c>
      <c r="J1566" s="8">
        <v>0</v>
      </c>
      <c r="K1566" s="8">
        <v>0</v>
      </c>
      <c r="L1566" s="8"/>
      <c r="M1566" s="8">
        <v>0</v>
      </c>
      <c r="N1566" s="8"/>
      <c r="O1566" s="8"/>
      <c r="P1566" s="8"/>
      <c r="Q1566" s="45"/>
      <c r="R1566" s="45" t="e">
        <f>Table1[[#This Row],[Ballots Rejected - Late Postmark]]/Table1[[#This Row],[Ballots Rejected]]</f>
        <v>#DIV/0!</v>
      </c>
      <c r="S1566" s="8"/>
      <c r="T1566" s="8"/>
      <c r="U1566" s="8">
        <v>0</v>
      </c>
      <c r="V1566" s="8">
        <v>0</v>
      </c>
      <c r="W1566" s="8">
        <v>0</v>
      </c>
      <c r="X1566" s="8">
        <v>0</v>
      </c>
      <c r="Y1566">
        <v>0</v>
      </c>
      <c r="Z1566">
        <v>0</v>
      </c>
      <c r="AA1566" s="8">
        <v>0</v>
      </c>
      <c r="AB1566" s="54" t="e">
        <f>Table1[[#This Row],[ Received by dropbox]]/Table1[[#This Row],[Ballots Returned]]</f>
        <v>#DIV/0!</v>
      </c>
      <c r="AC1566" s="54" t="e">
        <f>Table1[[#This Row],[Received by mail]]/Table1[[#This Row],[Ballots Returned]]</f>
        <v>#DIV/0!</v>
      </c>
      <c r="AD1566" s="54" t="e">
        <f>Table1[[#This Row],[ Received by Email or Fax]]/Table1[[#This Row],[Ballots Returned]]</f>
        <v>#DIV/0!</v>
      </c>
    </row>
    <row r="1567" spans="1:30">
      <c r="A1567" s="8" t="s">
        <v>113</v>
      </c>
      <c r="B1567" s="19">
        <v>42220</v>
      </c>
      <c r="C1567" s="8" t="s">
        <v>220</v>
      </c>
      <c r="D1567" s="10">
        <v>2015</v>
      </c>
      <c r="E1567" s="8">
        <v>6940</v>
      </c>
      <c r="F1567" s="8">
        <v>1039</v>
      </c>
      <c r="G1567" s="8">
        <v>7916</v>
      </c>
      <c r="H1567" s="8">
        <v>6950</v>
      </c>
      <c r="I1567" s="8">
        <v>1544</v>
      </c>
      <c r="J1567" s="8">
        <v>1530</v>
      </c>
      <c r="K1567" s="8">
        <v>0</v>
      </c>
      <c r="L1567" s="8"/>
      <c r="M1567" s="8">
        <v>14</v>
      </c>
      <c r="N1567" s="8"/>
      <c r="O1567" s="8"/>
      <c r="P1567" s="8"/>
      <c r="Q1567" s="45">
        <f>P1567/I1567</f>
        <v>0</v>
      </c>
      <c r="R1567" s="45">
        <f>Table1[[#This Row],[Ballots Rejected - Late Postmark]]/Table1[[#This Row],[Ballots Rejected]]</f>
        <v>0</v>
      </c>
      <c r="S1567" s="8"/>
      <c r="T1567" s="8"/>
      <c r="U1567" s="8">
        <v>1539</v>
      </c>
      <c r="V1567" s="8">
        <v>1525</v>
      </c>
      <c r="W1567" s="8">
        <v>14</v>
      </c>
      <c r="X1567" s="8">
        <v>6894</v>
      </c>
      <c r="Y1567">
        <v>1160</v>
      </c>
      <c r="Z1567">
        <v>381</v>
      </c>
      <c r="AA1567" s="8">
        <v>3</v>
      </c>
      <c r="AB1567" s="54">
        <f>Table1[[#This Row],[ Received by dropbox]]/Table1[[#This Row],[Ballots Returned]]</f>
        <v>0.75129533678756477</v>
      </c>
      <c r="AC1567" s="54">
        <f>Table1[[#This Row],[Received by mail]]/Table1[[#This Row],[Ballots Returned]]</f>
        <v>0.24676165803108807</v>
      </c>
      <c r="AD1567" s="54">
        <f>Table1[[#This Row],[ Received by Email or Fax]]/Table1[[#This Row],[Ballots Returned]]</f>
        <v>1.9430051813471502E-3</v>
      </c>
    </row>
    <row r="1568" spans="1:30">
      <c r="A1568" s="8" t="s">
        <v>115</v>
      </c>
      <c r="B1568" s="19">
        <v>42220</v>
      </c>
      <c r="C1568" s="8" t="s">
        <v>220</v>
      </c>
      <c r="D1568" s="10">
        <v>2015</v>
      </c>
      <c r="E1568" s="8">
        <v>0</v>
      </c>
      <c r="F1568" s="8">
        <v>0</v>
      </c>
      <c r="G1568" s="8">
        <v>2015</v>
      </c>
      <c r="H1568" s="8">
        <v>0</v>
      </c>
      <c r="I1568" s="8">
        <v>0</v>
      </c>
      <c r="J1568" s="8">
        <v>0</v>
      </c>
      <c r="K1568" s="8">
        <v>0</v>
      </c>
      <c r="L1568" s="8"/>
      <c r="M1568" s="8">
        <v>0</v>
      </c>
      <c r="N1568" s="8"/>
      <c r="O1568" s="8"/>
      <c r="P1568" s="8"/>
      <c r="Q1568" s="45"/>
      <c r="R1568" s="45" t="e">
        <f>Table1[[#This Row],[Ballots Rejected - Late Postmark]]/Table1[[#This Row],[Ballots Rejected]]</f>
        <v>#DIV/0!</v>
      </c>
      <c r="S1568" s="8"/>
      <c r="T1568" s="8"/>
      <c r="U1568" s="8">
        <v>0</v>
      </c>
      <c r="V1568" s="8">
        <v>0</v>
      </c>
      <c r="W1568" s="8">
        <v>0</v>
      </c>
      <c r="X1568" s="8">
        <v>0</v>
      </c>
      <c r="Y1568">
        <v>0</v>
      </c>
      <c r="Z1568">
        <v>0</v>
      </c>
      <c r="AA1568" s="8">
        <v>0</v>
      </c>
      <c r="AB1568" s="54" t="e">
        <f>Table1[[#This Row],[ Received by dropbox]]/Table1[[#This Row],[Ballots Returned]]</f>
        <v>#DIV/0!</v>
      </c>
      <c r="AC1568" s="54" t="e">
        <f>Table1[[#This Row],[Received by mail]]/Table1[[#This Row],[Ballots Returned]]</f>
        <v>#DIV/0!</v>
      </c>
      <c r="AD1568" s="54" t="e">
        <f>Table1[[#This Row],[ Received by Email or Fax]]/Table1[[#This Row],[Ballots Returned]]</f>
        <v>#DIV/0!</v>
      </c>
    </row>
    <row r="1569" spans="1:30">
      <c r="A1569" s="8" t="s">
        <v>117</v>
      </c>
      <c r="B1569" s="19">
        <v>42220</v>
      </c>
      <c r="C1569" s="8" t="s">
        <v>220</v>
      </c>
      <c r="D1569" s="10">
        <v>2015</v>
      </c>
      <c r="E1569" s="8">
        <v>0</v>
      </c>
      <c r="F1569" s="8">
        <v>0</v>
      </c>
      <c r="G1569" s="8">
        <v>2015</v>
      </c>
      <c r="H1569" s="8">
        <v>0</v>
      </c>
      <c r="I1569" s="8">
        <v>0</v>
      </c>
      <c r="J1569" s="8">
        <v>0</v>
      </c>
      <c r="K1569" s="8">
        <v>0</v>
      </c>
      <c r="L1569" s="8"/>
      <c r="M1569" s="8">
        <v>0</v>
      </c>
      <c r="N1569" s="8"/>
      <c r="O1569" s="8"/>
      <c r="P1569" s="8"/>
      <c r="Q1569" s="45"/>
      <c r="R1569" s="45" t="e">
        <f>Table1[[#This Row],[Ballots Rejected - Late Postmark]]/Table1[[#This Row],[Ballots Rejected]]</f>
        <v>#DIV/0!</v>
      </c>
      <c r="S1569" s="8"/>
      <c r="T1569" s="8"/>
      <c r="U1569" s="8">
        <v>0</v>
      </c>
      <c r="V1569" s="8">
        <v>0</v>
      </c>
      <c r="W1569" s="8">
        <v>0</v>
      </c>
      <c r="X1569" s="8">
        <v>0</v>
      </c>
      <c r="Y1569">
        <v>0</v>
      </c>
      <c r="Z1569">
        <v>0</v>
      </c>
      <c r="AA1569" s="8">
        <v>0</v>
      </c>
      <c r="AB1569" s="54" t="e">
        <f>Table1[[#This Row],[ Received by dropbox]]/Table1[[#This Row],[Ballots Returned]]</f>
        <v>#DIV/0!</v>
      </c>
      <c r="AC1569" s="54" t="e">
        <f>Table1[[#This Row],[Received by mail]]/Table1[[#This Row],[Ballots Returned]]</f>
        <v>#DIV/0!</v>
      </c>
      <c r="AD1569" s="54" t="e">
        <f>Table1[[#This Row],[ Received by Email or Fax]]/Table1[[#This Row],[Ballots Returned]]</f>
        <v>#DIV/0!</v>
      </c>
    </row>
    <row r="1570" spans="1:30">
      <c r="A1570" s="8" t="s">
        <v>119</v>
      </c>
      <c r="B1570" s="19">
        <v>42220</v>
      </c>
      <c r="C1570" s="8" t="s">
        <v>220</v>
      </c>
      <c r="D1570" s="10">
        <v>2015</v>
      </c>
      <c r="E1570" s="8">
        <v>30384</v>
      </c>
      <c r="F1570" s="8">
        <v>4459</v>
      </c>
      <c r="G1570" s="8">
        <v>27940</v>
      </c>
      <c r="H1570" s="8">
        <v>30191</v>
      </c>
      <c r="I1570" s="8">
        <v>6842</v>
      </c>
      <c r="J1570" s="8">
        <v>6752</v>
      </c>
      <c r="K1570" s="8">
        <v>0</v>
      </c>
      <c r="L1570" s="8"/>
      <c r="M1570" s="8">
        <v>90</v>
      </c>
      <c r="N1570" s="8"/>
      <c r="O1570" s="8"/>
      <c r="P1570" s="8"/>
      <c r="Q1570" s="45">
        <f>P1570/I1570</f>
        <v>0</v>
      </c>
      <c r="R1570" s="45">
        <f>Table1[[#This Row],[Ballots Rejected - Late Postmark]]/Table1[[#This Row],[Ballots Rejected]]</f>
        <v>0</v>
      </c>
      <c r="S1570" s="8"/>
      <c r="T1570" s="8"/>
      <c r="U1570" s="8">
        <v>6816</v>
      </c>
      <c r="V1570" s="8">
        <v>6726</v>
      </c>
      <c r="W1570" s="8">
        <v>90</v>
      </c>
      <c r="X1570" s="8">
        <v>29957</v>
      </c>
      <c r="Y1570">
        <v>0</v>
      </c>
      <c r="Z1570">
        <v>6842</v>
      </c>
      <c r="AA1570" s="8">
        <v>0</v>
      </c>
      <c r="AB1570" s="54">
        <f>Table1[[#This Row],[ Received by dropbox]]/Table1[[#This Row],[Ballots Returned]]</f>
        <v>0</v>
      </c>
      <c r="AC1570" s="54">
        <f>Table1[[#This Row],[Received by mail]]/Table1[[#This Row],[Ballots Returned]]</f>
        <v>1</v>
      </c>
      <c r="AD1570" s="54">
        <f>Table1[[#This Row],[ Received by Email or Fax]]/Table1[[#This Row],[Ballots Returned]]</f>
        <v>0</v>
      </c>
    </row>
    <row r="1571" spans="1:30">
      <c r="A1571" s="8" t="s">
        <v>121</v>
      </c>
      <c r="B1571" s="19">
        <v>42220</v>
      </c>
      <c r="C1571" s="8" t="s">
        <v>220</v>
      </c>
      <c r="D1571" s="10">
        <v>2015</v>
      </c>
      <c r="E1571" s="8">
        <v>1522</v>
      </c>
      <c r="F1571" s="8">
        <v>205</v>
      </c>
      <c r="G1571" s="8">
        <v>3332</v>
      </c>
      <c r="H1571" s="8">
        <v>1522</v>
      </c>
      <c r="I1571" s="8">
        <v>743</v>
      </c>
      <c r="J1571" s="8">
        <v>743</v>
      </c>
      <c r="K1571" s="8">
        <v>0</v>
      </c>
      <c r="L1571" s="8"/>
      <c r="M1571" s="8">
        <v>0</v>
      </c>
      <c r="N1571" s="8"/>
      <c r="O1571" s="8"/>
      <c r="P1571" s="8"/>
      <c r="Q1571" s="45">
        <f>P1571/I1571</f>
        <v>0</v>
      </c>
      <c r="R1571" s="45" t="e">
        <f>Table1[[#This Row],[Ballots Rejected - Late Postmark]]/Table1[[#This Row],[Ballots Rejected]]</f>
        <v>#DIV/0!</v>
      </c>
      <c r="S1571" s="8"/>
      <c r="T1571" s="8"/>
      <c r="U1571" s="8">
        <v>739</v>
      </c>
      <c r="V1571" s="8">
        <v>739</v>
      </c>
      <c r="W1571" s="8">
        <v>0</v>
      </c>
      <c r="X1571" s="8">
        <v>1510</v>
      </c>
      <c r="Y1571">
        <v>277</v>
      </c>
      <c r="Z1571">
        <v>466</v>
      </c>
      <c r="AA1571" s="8">
        <v>0</v>
      </c>
      <c r="AB1571" s="54">
        <f>Table1[[#This Row],[ Received by dropbox]]/Table1[[#This Row],[Ballots Returned]]</f>
        <v>0.37281292059219379</v>
      </c>
      <c r="AC1571" s="54">
        <f>Table1[[#This Row],[Received by mail]]/Table1[[#This Row],[Ballots Returned]]</f>
        <v>0.62718707940780616</v>
      </c>
      <c r="AD1571" s="54">
        <f>Table1[[#This Row],[ Received by Email or Fax]]/Table1[[#This Row],[Ballots Returned]]</f>
        <v>0</v>
      </c>
    </row>
    <row r="1572" spans="1:30">
      <c r="A1572" s="8" t="s">
        <v>123</v>
      </c>
      <c r="B1572" s="19">
        <v>42220</v>
      </c>
      <c r="C1572" s="8" t="s">
        <v>220</v>
      </c>
      <c r="D1572" s="10">
        <v>2015</v>
      </c>
      <c r="E1572" s="8">
        <v>28359</v>
      </c>
      <c r="F1572" s="8">
        <v>5158</v>
      </c>
      <c r="G1572" s="8">
        <v>25216</v>
      </c>
      <c r="H1572" s="8">
        <v>28359</v>
      </c>
      <c r="I1572" s="8">
        <v>7167</v>
      </c>
      <c r="J1572" s="8">
        <v>7080</v>
      </c>
      <c r="K1572" s="8">
        <v>0</v>
      </c>
      <c r="L1572" s="8"/>
      <c r="M1572" s="8">
        <v>87</v>
      </c>
      <c r="N1572" s="8"/>
      <c r="O1572" s="8"/>
      <c r="P1572" s="8"/>
      <c r="Q1572" s="45">
        <f>P1572/I1572</f>
        <v>0</v>
      </c>
      <c r="R1572" s="45">
        <f>Table1[[#This Row],[Ballots Rejected - Late Postmark]]/Table1[[#This Row],[Ballots Rejected]]</f>
        <v>0</v>
      </c>
      <c r="S1572" s="8"/>
      <c r="T1572" s="8"/>
      <c r="U1572" s="8">
        <v>7148</v>
      </c>
      <c r="V1572" s="8">
        <v>7061</v>
      </c>
      <c r="W1572" s="8">
        <v>87</v>
      </c>
      <c r="X1572" s="8">
        <v>28190</v>
      </c>
      <c r="Y1572">
        <v>1727</v>
      </c>
      <c r="Z1572">
        <v>5440</v>
      </c>
      <c r="AA1572" s="8">
        <v>0</v>
      </c>
      <c r="AB1572" s="54">
        <f>Table1[[#This Row],[ Received by dropbox]]/Table1[[#This Row],[Ballots Returned]]</f>
        <v>0.24096553648667504</v>
      </c>
      <c r="AC1572" s="54">
        <f>Table1[[#This Row],[Received by mail]]/Table1[[#This Row],[Ballots Returned]]</f>
        <v>0.75903446351332493</v>
      </c>
      <c r="AD1572" s="54">
        <f>Table1[[#This Row],[ Received by Email or Fax]]/Table1[[#This Row],[Ballots Returned]]</f>
        <v>0</v>
      </c>
    </row>
    <row r="1573" spans="1:30">
      <c r="A1573" s="8" t="s">
        <v>125</v>
      </c>
      <c r="B1573" s="19">
        <v>42220</v>
      </c>
      <c r="C1573" s="8" t="s">
        <v>220</v>
      </c>
      <c r="D1573" s="10">
        <v>2015</v>
      </c>
      <c r="E1573" s="8">
        <v>0</v>
      </c>
      <c r="F1573" s="8">
        <v>0</v>
      </c>
      <c r="G1573" s="8">
        <v>2015</v>
      </c>
      <c r="H1573" s="8">
        <v>0</v>
      </c>
      <c r="I1573" s="8">
        <v>0</v>
      </c>
      <c r="J1573" s="8">
        <v>0</v>
      </c>
      <c r="K1573" s="8">
        <v>0</v>
      </c>
      <c r="L1573" s="8"/>
      <c r="M1573" s="8">
        <v>0</v>
      </c>
      <c r="N1573" s="8"/>
      <c r="O1573" s="8"/>
      <c r="P1573" s="8"/>
      <c r="Q1573" s="45"/>
      <c r="R1573" s="45" t="e">
        <f>Table1[[#This Row],[Ballots Rejected - Late Postmark]]/Table1[[#This Row],[Ballots Rejected]]</f>
        <v>#DIV/0!</v>
      </c>
      <c r="S1573" s="8"/>
      <c r="T1573" s="8"/>
      <c r="U1573" s="8">
        <v>0</v>
      </c>
      <c r="V1573" s="8">
        <v>0</v>
      </c>
      <c r="W1573" s="8">
        <v>0</v>
      </c>
      <c r="X1573" s="8">
        <v>0</v>
      </c>
      <c r="Y1573">
        <v>0</v>
      </c>
      <c r="Z1573">
        <v>0</v>
      </c>
      <c r="AA1573" s="8">
        <v>0</v>
      </c>
      <c r="AB1573" s="54" t="e">
        <f>Table1[[#This Row],[ Received by dropbox]]/Table1[[#This Row],[Ballots Returned]]</f>
        <v>#DIV/0!</v>
      </c>
      <c r="AC1573" s="54" t="e">
        <f>Table1[[#This Row],[Received by mail]]/Table1[[#This Row],[Ballots Returned]]</f>
        <v>#DIV/0!</v>
      </c>
      <c r="AD1573" s="54" t="e">
        <f>Table1[[#This Row],[ Received by Email or Fax]]/Table1[[#This Row],[Ballots Returned]]</f>
        <v>#DIV/0!</v>
      </c>
    </row>
    <row r="1574" spans="1:30">
      <c r="A1574" s="8" t="s">
        <v>127</v>
      </c>
      <c r="B1574" s="19">
        <v>42220</v>
      </c>
      <c r="C1574" s="8" t="s">
        <v>220</v>
      </c>
      <c r="D1574" s="10">
        <v>2015</v>
      </c>
      <c r="E1574" s="8">
        <v>50317</v>
      </c>
      <c r="F1574" s="8">
        <v>5262</v>
      </c>
      <c r="G1574" s="8">
        <v>47070</v>
      </c>
      <c r="H1574" s="8">
        <v>51319</v>
      </c>
      <c r="I1574" s="8">
        <v>16630</v>
      </c>
      <c r="J1574" s="8">
        <v>16477</v>
      </c>
      <c r="K1574" s="8">
        <v>3</v>
      </c>
      <c r="L1574" s="8"/>
      <c r="M1574" s="8">
        <v>150</v>
      </c>
      <c r="N1574" s="8"/>
      <c r="O1574" s="8"/>
      <c r="P1574" s="8"/>
      <c r="Q1574" s="45">
        <f>P1574/I1574</f>
        <v>0</v>
      </c>
      <c r="R1574" s="45">
        <f>Table1[[#This Row],[Ballots Rejected - Late Postmark]]/Table1[[#This Row],[Ballots Rejected]]</f>
        <v>0</v>
      </c>
      <c r="S1574" s="8"/>
      <c r="T1574" s="8"/>
      <c r="U1574" s="8">
        <v>16380</v>
      </c>
      <c r="V1574" s="8">
        <v>16231</v>
      </c>
      <c r="W1574" s="8">
        <v>149</v>
      </c>
      <c r="X1574" s="8">
        <v>48432</v>
      </c>
      <c r="Y1574">
        <v>6512</v>
      </c>
      <c r="Z1574">
        <v>10104</v>
      </c>
      <c r="AA1574" s="8">
        <v>14</v>
      </c>
      <c r="AB1574" s="54">
        <f>Table1[[#This Row],[ Received by dropbox]]/Table1[[#This Row],[Ballots Returned]]</f>
        <v>0.3915814792543596</v>
      </c>
      <c r="AC1574" s="54">
        <f>Table1[[#This Row],[Received by mail]]/Table1[[#This Row],[Ballots Returned]]</f>
        <v>0.6075766686710764</v>
      </c>
      <c r="AD1574" s="54">
        <f>Table1[[#This Row],[ Received by Email or Fax]]/Table1[[#This Row],[Ballots Returned]]</f>
        <v>8.4185207456404084E-4</v>
      </c>
    </row>
    <row r="1575" spans="1:30">
      <c r="A1575" s="8" t="s">
        <v>129</v>
      </c>
      <c r="B1575" s="19">
        <v>42220</v>
      </c>
      <c r="C1575" s="8" t="s">
        <v>220</v>
      </c>
      <c r="D1575" s="10">
        <v>2015</v>
      </c>
      <c r="E1575" s="8">
        <v>7544</v>
      </c>
      <c r="F1575" s="8">
        <v>864</v>
      </c>
      <c r="G1575" s="8">
        <v>8695</v>
      </c>
      <c r="H1575" s="8">
        <v>7544</v>
      </c>
      <c r="I1575" s="8">
        <v>2821</v>
      </c>
      <c r="J1575" s="8">
        <v>2798</v>
      </c>
      <c r="K1575" s="8">
        <v>0</v>
      </c>
      <c r="L1575" s="8"/>
      <c r="M1575" s="8">
        <v>23</v>
      </c>
      <c r="N1575" s="8"/>
      <c r="O1575" s="8"/>
      <c r="P1575" s="8"/>
      <c r="Q1575" s="45">
        <f>P1575/I1575</f>
        <v>0</v>
      </c>
      <c r="R1575" s="45">
        <f>Table1[[#This Row],[Ballots Rejected - Late Postmark]]/Table1[[#This Row],[Ballots Rejected]]</f>
        <v>0</v>
      </c>
      <c r="S1575" s="8"/>
      <c r="T1575" s="8"/>
      <c r="U1575" s="8">
        <v>2817</v>
      </c>
      <c r="V1575" s="8">
        <v>2794</v>
      </c>
      <c r="W1575" s="8">
        <v>23</v>
      </c>
      <c r="X1575" s="8">
        <v>7446</v>
      </c>
      <c r="Y1575">
        <v>1360</v>
      </c>
      <c r="Z1575">
        <v>1460</v>
      </c>
      <c r="AA1575" s="8">
        <v>1</v>
      </c>
      <c r="AB1575" s="54">
        <f>Table1[[#This Row],[ Received by dropbox]]/Table1[[#This Row],[Ballots Returned]]</f>
        <v>0.48209854661467566</v>
      </c>
      <c r="AC1575" s="54">
        <f>Table1[[#This Row],[Received by mail]]/Table1[[#This Row],[Ballots Returned]]</f>
        <v>0.51754696915987242</v>
      </c>
      <c r="AD1575" s="54">
        <f>Table1[[#This Row],[ Received by Email or Fax]]/Table1[[#This Row],[Ballots Returned]]</f>
        <v>3.5448422545196739E-4</v>
      </c>
    </row>
    <row r="1576" spans="1:30">
      <c r="A1576" s="8" t="s">
        <v>131</v>
      </c>
      <c r="B1576" s="19">
        <v>42220</v>
      </c>
      <c r="C1576" s="8" t="s">
        <v>220</v>
      </c>
      <c r="D1576" s="10">
        <v>2015</v>
      </c>
      <c r="E1576" s="8">
        <v>1183771</v>
      </c>
      <c r="F1576" s="8">
        <v>103797</v>
      </c>
      <c r="G1576" s="8">
        <v>1081989</v>
      </c>
      <c r="H1576" s="8">
        <v>1206231</v>
      </c>
      <c r="I1576" s="8">
        <v>295181</v>
      </c>
      <c r="J1576" s="8">
        <v>289596</v>
      </c>
      <c r="K1576" s="8">
        <v>1</v>
      </c>
      <c r="L1576" s="8"/>
      <c r="M1576" s="8">
        <v>5584</v>
      </c>
      <c r="N1576" s="8"/>
      <c r="O1576" s="8"/>
      <c r="P1576" s="8"/>
      <c r="Q1576" s="45">
        <f>P1576/I1576</f>
        <v>0</v>
      </c>
      <c r="R1576" s="45">
        <f>Table1[[#This Row],[Ballots Rejected - Late Postmark]]/Table1[[#This Row],[Ballots Rejected]]</f>
        <v>0</v>
      </c>
      <c r="S1576" s="8"/>
      <c r="T1576" s="8"/>
      <c r="U1576" s="8">
        <v>293449</v>
      </c>
      <c r="V1576" s="8">
        <v>287895</v>
      </c>
      <c r="W1576" s="8">
        <v>5554</v>
      </c>
      <c r="X1576" s="8">
        <v>1189401</v>
      </c>
      <c r="Y1576">
        <v>56842</v>
      </c>
      <c r="Z1576">
        <v>237843</v>
      </c>
      <c r="AA1576" s="8">
        <v>398</v>
      </c>
      <c r="AB1576" s="54">
        <f>Table1[[#This Row],[ Received by dropbox]]/Table1[[#This Row],[Ballots Returned]]</f>
        <v>0.19256659473340088</v>
      </c>
      <c r="AC1576" s="54">
        <f>Table1[[#This Row],[Received by mail]]/Table1[[#This Row],[Ballots Returned]]</f>
        <v>0.80575308031343484</v>
      </c>
      <c r="AD1576" s="54">
        <f>Table1[[#This Row],[ Received by Email or Fax]]/Table1[[#This Row],[Ballots Returned]]</f>
        <v>1.3483252648375066E-3</v>
      </c>
    </row>
    <row r="1577" spans="1:30">
      <c r="A1577" s="8" t="s">
        <v>133</v>
      </c>
      <c r="B1577" s="19">
        <v>42220</v>
      </c>
      <c r="C1577" s="8" t="s">
        <v>220</v>
      </c>
      <c r="D1577" s="10">
        <v>2015</v>
      </c>
      <c r="E1577" s="8">
        <v>0</v>
      </c>
      <c r="F1577" s="8">
        <v>0</v>
      </c>
      <c r="G1577" s="8">
        <v>2015</v>
      </c>
      <c r="H1577" s="8">
        <v>0</v>
      </c>
      <c r="I1577" s="8">
        <v>0</v>
      </c>
      <c r="J1577" s="8">
        <v>0</v>
      </c>
      <c r="K1577" s="8">
        <v>0</v>
      </c>
      <c r="L1577" s="8"/>
      <c r="M1577" s="8">
        <v>0</v>
      </c>
      <c r="N1577" s="8"/>
      <c r="O1577" s="8"/>
      <c r="P1577" s="8"/>
      <c r="Q1577" s="45"/>
      <c r="R1577" s="45" t="e">
        <f>Table1[[#This Row],[Ballots Rejected - Late Postmark]]/Table1[[#This Row],[Ballots Rejected]]</f>
        <v>#DIV/0!</v>
      </c>
      <c r="S1577" s="8"/>
      <c r="T1577" s="8"/>
      <c r="U1577" s="8">
        <v>0</v>
      </c>
      <c r="V1577" s="8">
        <v>0</v>
      </c>
      <c r="W1577" s="8">
        <v>0</v>
      </c>
      <c r="X1577" s="8">
        <v>0</v>
      </c>
      <c r="Y1577">
        <v>0</v>
      </c>
      <c r="Z1577">
        <v>0</v>
      </c>
      <c r="AA1577" s="8">
        <v>0</v>
      </c>
      <c r="AB1577" s="54" t="e">
        <f>Table1[[#This Row],[ Received by dropbox]]/Table1[[#This Row],[Ballots Returned]]</f>
        <v>#DIV/0!</v>
      </c>
      <c r="AC1577" s="54" t="e">
        <f>Table1[[#This Row],[Received by mail]]/Table1[[#This Row],[Ballots Returned]]</f>
        <v>#DIV/0!</v>
      </c>
      <c r="AD1577" s="54" t="e">
        <f>Table1[[#This Row],[ Received by Email or Fax]]/Table1[[#This Row],[Ballots Returned]]</f>
        <v>#DIV/0!</v>
      </c>
    </row>
    <row r="1578" spans="1:30">
      <c r="A1578" s="8" t="s">
        <v>135</v>
      </c>
      <c r="B1578" s="19">
        <v>42220</v>
      </c>
      <c r="C1578" s="8" t="s">
        <v>220</v>
      </c>
      <c r="D1578" s="10">
        <v>2015</v>
      </c>
      <c r="E1578" s="8">
        <v>0</v>
      </c>
      <c r="F1578" s="8">
        <v>0</v>
      </c>
      <c r="G1578" s="8">
        <v>2015</v>
      </c>
      <c r="H1578" s="8">
        <v>0</v>
      </c>
      <c r="I1578" s="8">
        <v>0</v>
      </c>
      <c r="J1578" s="8">
        <v>0</v>
      </c>
      <c r="K1578" s="8">
        <v>0</v>
      </c>
      <c r="L1578" s="8"/>
      <c r="M1578" s="8">
        <v>0</v>
      </c>
      <c r="N1578" s="8"/>
      <c r="O1578" s="8"/>
      <c r="P1578" s="8"/>
      <c r="Q1578" s="45"/>
      <c r="R1578" s="45" t="e">
        <f>Table1[[#This Row],[Ballots Rejected - Late Postmark]]/Table1[[#This Row],[Ballots Rejected]]</f>
        <v>#DIV/0!</v>
      </c>
      <c r="S1578" s="8"/>
      <c r="T1578" s="8"/>
      <c r="U1578" s="8">
        <v>0</v>
      </c>
      <c r="V1578" s="8">
        <v>0</v>
      </c>
      <c r="W1578" s="8">
        <v>0</v>
      </c>
      <c r="X1578" s="8">
        <v>0</v>
      </c>
      <c r="Y1578">
        <v>0</v>
      </c>
      <c r="Z1578">
        <v>0</v>
      </c>
      <c r="AA1578" s="8">
        <v>0</v>
      </c>
      <c r="AB1578" s="54" t="e">
        <f>Table1[[#This Row],[ Received by dropbox]]/Table1[[#This Row],[Ballots Returned]]</f>
        <v>#DIV/0!</v>
      </c>
      <c r="AC1578" s="54" t="e">
        <f>Table1[[#This Row],[Received by mail]]/Table1[[#This Row],[Ballots Returned]]</f>
        <v>#DIV/0!</v>
      </c>
      <c r="AD1578" s="54" t="e">
        <f>Table1[[#This Row],[ Received by Email or Fax]]/Table1[[#This Row],[Ballots Returned]]</f>
        <v>#DIV/0!</v>
      </c>
    </row>
    <row r="1579" spans="1:30">
      <c r="A1579" s="8" t="s">
        <v>137</v>
      </c>
      <c r="B1579" s="19">
        <v>42220</v>
      </c>
      <c r="C1579" s="8" t="s">
        <v>220</v>
      </c>
      <c r="D1579" s="10">
        <v>2015</v>
      </c>
      <c r="E1579" s="8">
        <v>0</v>
      </c>
      <c r="F1579" s="8">
        <v>0</v>
      </c>
      <c r="G1579" s="8">
        <v>2015</v>
      </c>
      <c r="H1579" s="8">
        <v>0</v>
      </c>
      <c r="I1579" s="8">
        <v>0</v>
      </c>
      <c r="J1579" s="8">
        <v>0</v>
      </c>
      <c r="K1579" s="8">
        <v>0</v>
      </c>
      <c r="L1579" s="8"/>
      <c r="M1579" s="8">
        <v>0</v>
      </c>
      <c r="N1579" s="8"/>
      <c r="O1579" s="8"/>
      <c r="P1579" s="8"/>
      <c r="Q1579" s="45"/>
      <c r="R1579" s="45" t="e">
        <f>Table1[[#This Row],[Ballots Rejected - Late Postmark]]/Table1[[#This Row],[Ballots Rejected]]</f>
        <v>#DIV/0!</v>
      </c>
      <c r="S1579" s="8"/>
      <c r="T1579" s="8"/>
      <c r="U1579" s="8">
        <v>0</v>
      </c>
      <c r="V1579" s="8">
        <v>0</v>
      </c>
      <c r="W1579" s="8">
        <v>0</v>
      </c>
      <c r="X1579" s="8">
        <v>0</v>
      </c>
      <c r="Y1579">
        <v>0</v>
      </c>
      <c r="Z1579">
        <v>0</v>
      </c>
      <c r="AA1579" s="8">
        <v>0</v>
      </c>
      <c r="AB1579" s="54" t="e">
        <f>Table1[[#This Row],[ Received by dropbox]]/Table1[[#This Row],[Ballots Returned]]</f>
        <v>#DIV/0!</v>
      </c>
      <c r="AC1579" s="54" t="e">
        <f>Table1[[#This Row],[Received by mail]]/Table1[[#This Row],[Ballots Returned]]</f>
        <v>#DIV/0!</v>
      </c>
      <c r="AD1579" s="54" t="e">
        <f>Table1[[#This Row],[ Received by Email or Fax]]/Table1[[#This Row],[Ballots Returned]]</f>
        <v>#DIV/0!</v>
      </c>
    </row>
    <row r="1580" spans="1:30">
      <c r="A1580" s="8" t="s">
        <v>139</v>
      </c>
      <c r="B1580" s="19">
        <v>42220</v>
      </c>
      <c r="C1580" s="8" t="s">
        <v>220</v>
      </c>
      <c r="D1580" s="10">
        <v>2015</v>
      </c>
      <c r="E1580" s="8">
        <v>0</v>
      </c>
      <c r="F1580" s="8">
        <v>0</v>
      </c>
      <c r="G1580" s="8">
        <v>2015</v>
      </c>
      <c r="H1580" s="8">
        <v>0</v>
      </c>
      <c r="I1580" s="8">
        <v>0</v>
      </c>
      <c r="J1580" s="8">
        <v>0</v>
      </c>
      <c r="K1580" s="8">
        <v>0</v>
      </c>
      <c r="L1580" s="8"/>
      <c r="M1580" s="8">
        <v>0</v>
      </c>
      <c r="N1580" s="8"/>
      <c r="O1580" s="8"/>
      <c r="P1580" s="8"/>
      <c r="Q1580" s="45"/>
      <c r="R1580" s="45" t="e">
        <f>Table1[[#This Row],[Ballots Rejected - Late Postmark]]/Table1[[#This Row],[Ballots Rejected]]</f>
        <v>#DIV/0!</v>
      </c>
      <c r="S1580" s="8"/>
      <c r="T1580" s="8"/>
      <c r="U1580" s="8">
        <v>0</v>
      </c>
      <c r="V1580" s="8">
        <v>0</v>
      </c>
      <c r="W1580" s="8">
        <v>0</v>
      </c>
      <c r="X1580" s="8">
        <v>0</v>
      </c>
      <c r="Y1580">
        <v>0</v>
      </c>
      <c r="Z1580">
        <v>0</v>
      </c>
      <c r="AA1580" s="8">
        <v>0</v>
      </c>
      <c r="AB1580" s="54" t="e">
        <f>Table1[[#This Row],[ Received by dropbox]]/Table1[[#This Row],[Ballots Returned]]</f>
        <v>#DIV/0!</v>
      </c>
      <c r="AC1580" s="54" t="e">
        <f>Table1[[#This Row],[Received by mail]]/Table1[[#This Row],[Ballots Returned]]</f>
        <v>#DIV/0!</v>
      </c>
      <c r="AD1580" s="54" t="e">
        <f>Table1[[#This Row],[ Received by Email or Fax]]/Table1[[#This Row],[Ballots Returned]]</f>
        <v>#DIV/0!</v>
      </c>
    </row>
    <row r="1581" spans="1:30">
      <c r="A1581" s="8" t="s">
        <v>141</v>
      </c>
      <c r="B1581" s="19">
        <v>42220</v>
      </c>
      <c r="C1581" s="8" t="s">
        <v>220</v>
      </c>
      <c r="D1581" s="10">
        <v>2015</v>
      </c>
      <c r="E1581" s="8">
        <v>5476</v>
      </c>
      <c r="F1581" s="8">
        <v>545</v>
      </c>
      <c r="G1581" s="8">
        <v>6946</v>
      </c>
      <c r="H1581" s="8">
        <v>5476</v>
      </c>
      <c r="I1581" s="8">
        <v>1487</v>
      </c>
      <c r="J1581" s="8">
        <v>1459</v>
      </c>
      <c r="K1581" s="8">
        <v>0</v>
      </c>
      <c r="L1581" s="8"/>
      <c r="M1581" s="8">
        <v>28</v>
      </c>
      <c r="N1581" s="8"/>
      <c r="O1581" s="8"/>
      <c r="P1581" s="8"/>
      <c r="Q1581" s="45">
        <f>P1581/I1581</f>
        <v>0</v>
      </c>
      <c r="R1581" s="45">
        <f>Table1[[#This Row],[Ballots Rejected - Late Postmark]]/Table1[[#This Row],[Ballots Rejected]]</f>
        <v>0</v>
      </c>
      <c r="S1581" s="8"/>
      <c r="T1581" s="8"/>
      <c r="U1581" s="8">
        <v>1477</v>
      </c>
      <c r="V1581" s="8">
        <v>1450</v>
      </c>
      <c r="W1581" s="8">
        <v>27</v>
      </c>
      <c r="X1581" s="8">
        <v>5414</v>
      </c>
      <c r="Y1581">
        <v>503</v>
      </c>
      <c r="Z1581">
        <v>984</v>
      </c>
      <c r="AA1581" s="8">
        <v>0</v>
      </c>
      <c r="AB1581" s="54">
        <f>Table1[[#This Row],[ Received by dropbox]]/Table1[[#This Row],[Ballots Returned]]</f>
        <v>0.33826496301277742</v>
      </c>
      <c r="AC1581" s="54">
        <f>Table1[[#This Row],[Received by mail]]/Table1[[#This Row],[Ballots Returned]]</f>
        <v>0.66173503698722258</v>
      </c>
      <c r="AD1581" s="54">
        <f>Table1[[#This Row],[ Received by Email or Fax]]/Table1[[#This Row],[Ballots Returned]]</f>
        <v>0</v>
      </c>
    </row>
    <row r="1582" spans="1:30">
      <c r="A1582" s="8" t="s">
        <v>143</v>
      </c>
      <c r="B1582" s="19">
        <v>42220</v>
      </c>
      <c r="C1582" s="8" t="s">
        <v>220</v>
      </c>
      <c r="D1582" s="10">
        <v>2015</v>
      </c>
      <c r="E1582" s="8">
        <v>0</v>
      </c>
      <c r="F1582" s="8">
        <v>0</v>
      </c>
      <c r="G1582" s="8">
        <v>2015</v>
      </c>
      <c r="H1582" s="8">
        <v>0</v>
      </c>
      <c r="I1582" s="8">
        <v>0</v>
      </c>
      <c r="J1582" s="8">
        <v>0</v>
      </c>
      <c r="K1582" s="8">
        <v>0</v>
      </c>
      <c r="L1582" s="8"/>
      <c r="M1582" s="8">
        <v>0</v>
      </c>
      <c r="N1582" s="8"/>
      <c r="O1582" s="8"/>
      <c r="P1582" s="8"/>
      <c r="Q1582" s="45"/>
      <c r="R1582" s="45" t="e">
        <f>Table1[[#This Row],[Ballots Rejected - Late Postmark]]/Table1[[#This Row],[Ballots Rejected]]</f>
        <v>#DIV/0!</v>
      </c>
      <c r="S1582" s="8"/>
      <c r="T1582" s="8"/>
      <c r="U1582" s="8">
        <v>0</v>
      </c>
      <c r="V1582" s="8">
        <v>0</v>
      </c>
      <c r="W1582" s="8">
        <v>0</v>
      </c>
      <c r="X1582" s="8">
        <v>0</v>
      </c>
      <c r="Y1582">
        <v>0</v>
      </c>
      <c r="Z1582">
        <v>0</v>
      </c>
      <c r="AA1582" s="8">
        <v>0</v>
      </c>
      <c r="AB1582" s="54" t="e">
        <f>Table1[[#This Row],[ Received by dropbox]]/Table1[[#This Row],[Ballots Returned]]</f>
        <v>#DIV/0!</v>
      </c>
      <c r="AC1582" s="54" t="e">
        <f>Table1[[#This Row],[Received by mail]]/Table1[[#This Row],[Ballots Returned]]</f>
        <v>#DIV/0!</v>
      </c>
      <c r="AD1582" s="54" t="e">
        <f>Table1[[#This Row],[ Received by Email or Fax]]/Table1[[#This Row],[Ballots Returned]]</f>
        <v>#DIV/0!</v>
      </c>
    </row>
    <row r="1583" spans="1:30">
      <c r="A1583" s="8" t="s">
        <v>145</v>
      </c>
      <c r="B1583" s="19">
        <v>42220</v>
      </c>
      <c r="C1583" s="8" t="s">
        <v>220</v>
      </c>
      <c r="D1583" s="10">
        <v>2015</v>
      </c>
      <c r="E1583" s="8">
        <v>0</v>
      </c>
      <c r="F1583" s="8">
        <v>0</v>
      </c>
      <c r="G1583" s="8">
        <v>2015</v>
      </c>
      <c r="H1583" s="8">
        <v>0</v>
      </c>
      <c r="I1583" s="8">
        <v>0</v>
      </c>
      <c r="J1583" s="8">
        <v>0</v>
      </c>
      <c r="K1583" s="8">
        <v>0</v>
      </c>
      <c r="L1583" s="8"/>
      <c r="M1583" s="8">
        <v>0</v>
      </c>
      <c r="N1583" s="8"/>
      <c r="O1583" s="8"/>
      <c r="P1583" s="8"/>
      <c r="Q1583" s="45"/>
      <c r="R1583" s="45" t="e">
        <f>Table1[[#This Row],[Ballots Rejected - Late Postmark]]/Table1[[#This Row],[Ballots Rejected]]</f>
        <v>#DIV/0!</v>
      </c>
      <c r="S1583" s="8"/>
      <c r="T1583" s="8"/>
      <c r="U1583" s="8">
        <v>0</v>
      </c>
      <c r="V1583" s="8">
        <v>0</v>
      </c>
      <c r="W1583" s="8">
        <v>0</v>
      </c>
      <c r="X1583" s="8">
        <v>0</v>
      </c>
      <c r="Y1583">
        <v>0</v>
      </c>
      <c r="Z1583">
        <v>0</v>
      </c>
      <c r="AA1583" s="8">
        <v>0</v>
      </c>
      <c r="AB1583" s="54" t="e">
        <f>Table1[[#This Row],[ Received by dropbox]]/Table1[[#This Row],[Ballots Returned]]</f>
        <v>#DIV/0!</v>
      </c>
      <c r="AC1583" s="54" t="e">
        <f>Table1[[#This Row],[Received by mail]]/Table1[[#This Row],[Ballots Returned]]</f>
        <v>#DIV/0!</v>
      </c>
      <c r="AD1583" s="54" t="e">
        <f>Table1[[#This Row],[ Received by Email or Fax]]/Table1[[#This Row],[Ballots Returned]]</f>
        <v>#DIV/0!</v>
      </c>
    </row>
    <row r="1584" spans="1:30">
      <c r="A1584" s="8" t="s">
        <v>147</v>
      </c>
      <c r="B1584" s="19">
        <v>42220</v>
      </c>
      <c r="C1584" s="8" t="s">
        <v>220</v>
      </c>
      <c r="D1584" s="10">
        <v>2015</v>
      </c>
      <c r="E1584" s="8">
        <v>0</v>
      </c>
      <c r="F1584" s="8">
        <v>0</v>
      </c>
      <c r="G1584" s="8">
        <v>2015</v>
      </c>
      <c r="H1584" s="8">
        <v>0</v>
      </c>
      <c r="I1584" s="8">
        <v>0</v>
      </c>
      <c r="J1584" s="8">
        <v>0</v>
      </c>
      <c r="K1584" s="8">
        <v>0</v>
      </c>
      <c r="L1584" s="8"/>
      <c r="M1584" s="8">
        <v>0</v>
      </c>
      <c r="N1584" s="8"/>
      <c r="O1584" s="8"/>
      <c r="P1584" s="8"/>
      <c r="Q1584" s="45"/>
      <c r="R1584" s="45" t="e">
        <f>Table1[[#This Row],[Ballots Rejected - Late Postmark]]/Table1[[#This Row],[Ballots Rejected]]</f>
        <v>#DIV/0!</v>
      </c>
      <c r="S1584" s="8"/>
      <c r="T1584" s="8"/>
      <c r="U1584" s="8">
        <v>0</v>
      </c>
      <c r="V1584" s="8">
        <v>0</v>
      </c>
      <c r="W1584" s="8">
        <v>0</v>
      </c>
      <c r="X1584" s="8">
        <v>0</v>
      </c>
      <c r="Z1584">
        <v>0</v>
      </c>
      <c r="AA1584" s="8">
        <v>0</v>
      </c>
      <c r="AB1584" s="54" t="e">
        <f>Table1[[#This Row],[ Received by dropbox]]/Table1[[#This Row],[Ballots Returned]]</f>
        <v>#DIV/0!</v>
      </c>
      <c r="AC1584" s="54" t="e">
        <f>Table1[[#This Row],[Received by mail]]/Table1[[#This Row],[Ballots Returned]]</f>
        <v>#DIV/0!</v>
      </c>
      <c r="AD1584" s="54" t="e">
        <f>Table1[[#This Row],[ Received by Email or Fax]]/Table1[[#This Row],[Ballots Returned]]</f>
        <v>#DIV/0!</v>
      </c>
    </row>
    <row r="1585" spans="1:30">
      <c r="A1585" s="8" t="s">
        <v>149</v>
      </c>
      <c r="B1585" s="19">
        <v>42220</v>
      </c>
      <c r="C1585" s="8" t="s">
        <v>220</v>
      </c>
      <c r="D1585" s="10">
        <v>2015</v>
      </c>
      <c r="E1585" s="8">
        <v>0</v>
      </c>
      <c r="F1585" s="8">
        <v>0</v>
      </c>
      <c r="G1585" s="8">
        <v>2015</v>
      </c>
      <c r="H1585" s="8">
        <v>0</v>
      </c>
      <c r="I1585" s="8">
        <v>0</v>
      </c>
      <c r="J1585" s="8">
        <v>0</v>
      </c>
      <c r="K1585" s="8">
        <v>0</v>
      </c>
      <c r="L1585" s="8"/>
      <c r="M1585" s="8">
        <v>0</v>
      </c>
      <c r="N1585" s="8"/>
      <c r="O1585" s="8"/>
      <c r="P1585" s="8"/>
      <c r="Q1585" s="45"/>
      <c r="R1585" s="45" t="e">
        <f>Table1[[#This Row],[Ballots Rejected - Late Postmark]]/Table1[[#This Row],[Ballots Rejected]]</f>
        <v>#DIV/0!</v>
      </c>
      <c r="S1585" s="8"/>
      <c r="T1585" s="8"/>
      <c r="U1585" s="8">
        <v>0</v>
      </c>
      <c r="V1585" s="8">
        <v>0</v>
      </c>
      <c r="W1585" s="8">
        <v>0</v>
      </c>
      <c r="X1585" s="8">
        <v>0</v>
      </c>
      <c r="Y1585">
        <v>0</v>
      </c>
      <c r="Z1585">
        <v>0</v>
      </c>
      <c r="AA1585" s="8">
        <v>0</v>
      </c>
      <c r="AB1585" s="54" t="e">
        <f>Table1[[#This Row],[ Received by dropbox]]/Table1[[#This Row],[Ballots Returned]]</f>
        <v>#DIV/0!</v>
      </c>
      <c r="AC1585" s="54" t="e">
        <f>Table1[[#This Row],[Received by mail]]/Table1[[#This Row],[Ballots Returned]]</f>
        <v>#DIV/0!</v>
      </c>
      <c r="AD1585" s="54" t="e">
        <f>Table1[[#This Row],[ Received by Email or Fax]]/Table1[[#This Row],[Ballots Returned]]</f>
        <v>#DIV/0!</v>
      </c>
    </row>
    <row r="1586" spans="1:30">
      <c r="A1586" s="8" t="s">
        <v>151</v>
      </c>
      <c r="B1586" s="19">
        <v>42220</v>
      </c>
      <c r="C1586" s="8" t="s">
        <v>220</v>
      </c>
      <c r="D1586" s="10">
        <v>2015</v>
      </c>
      <c r="E1586" s="8">
        <v>454124</v>
      </c>
      <c r="F1586" s="8">
        <v>43025</v>
      </c>
      <c r="G1586" s="8">
        <v>413114</v>
      </c>
      <c r="H1586" s="8">
        <v>454124</v>
      </c>
      <c r="I1586" s="8">
        <v>93840</v>
      </c>
      <c r="J1586" s="8">
        <v>93291</v>
      </c>
      <c r="K1586" s="8">
        <v>0</v>
      </c>
      <c r="L1586" s="8"/>
      <c r="M1586" s="8">
        <v>549</v>
      </c>
      <c r="N1586" s="8"/>
      <c r="O1586" s="8"/>
      <c r="P1586" s="8"/>
      <c r="Q1586" s="45">
        <f>P1586/I1586</f>
        <v>0</v>
      </c>
      <c r="R1586" s="45">
        <f>Table1[[#This Row],[Ballots Rejected - Late Postmark]]/Table1[[#This Row],[Ballots Rejected]]</f>
        <v>0</v>
      </c>
      <c r="S1586" s="8"/>
      <c r="T1586" s="8"/>
      <c r="U1586" s="8">
        <v>92260</v>
      </c>
      <c r="V1586" s="8">
        <v>91718</v>
      </c>
      <c r="W1586" s="8">
        <v>542</v>
      </c>
      <c r="X1586" s="8">
        <v>439943</v>
      </c>
      <c r="Y1586">
        <v>44826</v>
      </c>
      <c r="Z1586">
        <v>48902</v>
      </c>
      <c r="AA1586" s="8">
        <v>45</v>
      </c>
      <c r="AB1586" s="54">
        <f>Table1[[#This Row],[ Received by dropbox]]/Table1[[#This Row],[Ballots Returned]]</f>
        <v>0.4776854219948849</v>
      </c>
      <c r="AC1586" s="54">
        <f>Table1[[#This Row],[Received by mail]]/Table1[[#This Row],[Ballots Returned]]</f>
        <v>0.52112105711849954</v>
      </c>
      <c r="AD1586" s="54">
        <f>Table1[[#This Row],[ Received by Email or Fax]]/Table1[[#This Row],[Ballots Returned]]</f>
        <v>4.7953964194373403E-4</v>
      </c>
    </row>
    <row r="1587" spans="1:30">
      <c r="A1587" s="8" t="s">
        <v>153</v>
      </c>
      <c r="B1587" s="19">
        <v>42220</v>
      </c>
      <c r="C1587" s="8" t="s">
        <v>220</v>
      </c>
      <c r="D1587" s="10">
        <v>2015</v>
      </c>
      <c r="E1587" s="8">
        <v>5833</v>
      </c>
      <c r="F1587" s="8">
        <v>349</v>
      </c>
      <c r="G1587" s="8">
        <v>7499</v>
      </c>
      <c r="H1587" s="8">
        <v>5848</v>
      </c>
      <c r="I1587" s="8">
        <v>2255</v>
      </c>
      <c r="J1587" s="8">
        <v>2241</v>
      </c>
      <c r="K1587" s="8">
        <v>0</v>
      </c>
      <c r="L1587" s="8"/>
      <c r="M1587" s="8">
        <v>14</v>
      </c>
      <c r="N1587" s="8"/>
      <c r="O1587" s="8"/>
      <c r="P1587" s="8"/>
      <c r="Q1587" s="45">
        <f>P1587/I1587</f>
        <v>0</v>
      </c>
      <c r="R1587" s="45">
        <f>Table1[[#This Row],[Ballots Rejected - Late Postmark]]/Table1[[#This Row],[Ballots Rejected]]</f>
        <v>0</v>
      </c>
      <c r="S1587" s="8"/>
      <c r="T1587" s="8"/>
      <c r="U1587" s="8">
        <v>2248</v>
      </c>
      <c r="V1587" s="8">
        <v>2234</v>
      </c>
      <c r="W1587" s="8">
        <v>14</v>
      </c>
      <c r="X1587" s="8">
        <v>5779</v>
      </c>
      <c r="Y1587">
        <v>1735</v>
      </c>
      <c r="Z1587">
        <v>519</v>
      </c>
      <c r="AA1587" s="8">
        <v>1</v>
      </c>
      <c r="AB1587" s="54">
        <f>Table1[[#This Row],[ Received by dropbox]]/Table1[[#This Row],[Ballots Returned]]</f>
        <v>0.76940133037694014</v>
      </c>
      <c r="AC1587" s="54">
        <f>Table1[[#This Row],[Received by mail]]/Table1[[#This Row],[Ballots Returned]]</f>
        <v>0.23015521064301553</v>
      </c>
      <c r="AD1587" s="54">
        <f>Table1[[#This Row],[ Received by Email or Fax]]/Table1[[#This Row],[Ballots Returned]]</f>
        <v>4.434589800443459E-4</v>
      </c>
    </row>
    <row r="1588" spans="1:30">
      <c r="A1588" s="8" t="s">
        <v>155</v>
      </c>
      <c r="B1588" s="19">
        <v>42220</v>
      </c>
      <c r="C1588" s="8" t="s">
        <v>220</v>
      </c>
      <c r="D1588" s="10">
        <v>2015</v>
      </c>
      <c r="E1588" s="8">
        <v>0</v>
      </c>
      <c r="F1588" s="8">
        <v>0</v>
      </c>
      <c r="G1588" s="8">
        <v>2015</v>
      </c>
      <c r="H1588" s="8">
        <v>0</v>
      </c>
      <c r="I1588" s="8">
        <v>0</v>
      </c>
      <c r="J1588" s="8">
        <v>0</v>
      </c>
      <c r="K1588" s="8">
        <v>0</v>
      </c>
      <c r="L1588" s="8"/>
      <c r="M1588" s="8">
        <v>0</v>
      </c>
      <c r="N1588" s="8"/>
      <c r="O1588" s="8"/>
      <c r="P1588" s="8"/>
      <c r="Q1588" s="45"/>
      <c r="R1588" s="45" t="e">
        <f>Table1[[#This Row],[Ballots Rejected - Late Postmark]]/Table1[[#This Row],[Ballots Rejected]]</f>
        <v>#DIV/0!</v>
      </c>
      <c r="S1588" s="8"/>
      <c r="T1588" s="8"/>
      <c r="U1588" s="8">
        <v>0</v>
      </c>
      <c r="V1588" s="8">
        <v>0</v>
      </c>
      <c r="W1588" s="8">
        <v>0</v>
      </c>
      <c r="X1588" s="8">
        <v>0</v>
      </c>
      <c r="Y1588">
        <v>0</v>
      </c>
      <c r="Z1588">
        <v>0</v>
      </c>
      <c r="AA1588" s="8">
        <v>0</v>
      </c>
      <c r="AB1588" s="54" t="e">
        <f>Table1[[#This Row],[ Received by dropbox]]/Table1[[#This Row],[Ballots Returned]]</f>
        <v>#DIV/0!</v>
      </c>
      <c r="AC1588" s="54" t="e">
        <f>Table1[[#This Row],[Received by mail]]/Table1[[#This Row],[Ballots Returned]]</f>
        <v>#DIV/0!</v>
      </c>
      <c r="AD1588" s="54" t="e">
        <f>Table1[[#This Row],[ Received by Email or Fax]]/Table1[[#This Row],[Ballots Returned]]</f>
        <v>#DIV/0!</v>
      </c>
    </row>
    <row r="1589" spans="1:30">
      <c r="A1589" s="8" t="s">
        <v>157</v>
      </c>
      <c r="B1589" s="19">
        <v>42220</v>
      </c>
      <c r="C1589" s="8" t="s">
        <v>220</v>
      </c>
      <c r="D1589" s="10">
        <v>2015</v>
      </c>
      <c r="E1589" s="8">
        <v>0</v>
      </c>
      <c r="F1589" s="8">
        <v>0</v>
      </c>
      <c r="G1589" s="8">
        <v>2015</v>
      </c>
      <c r="H1589" s="8">
        <v>0</v>
      </c>
      <c r="I1589" s="8">
        <v>0</v>
      </c>
      <c r="J1589" s="8">
        <v>0</v>
      </c>
      <c r="K1589" s="8">
        <v>0</v>
      </c>
      <c r="L1589" s="8"/>
      <c r="M1589" s="8">
        <v>0</v>
      </c>
      <c r="N1589" s="8"/>
      <c r="O1589" s="8"/>
      <c r="P1589" s="8"/>
      <c r="Q1589" s="45"/>
      <c r="R1589" s="45" t="e">
        <f>Table1[[#This Row],[Ballots Rejected - Late Postmark]]/Table1[[#This Row],[Ballots Rejected]]</f>
        <v>#DIV/0!</v>
      </c>
      <c r="S1589" s="8"/>
      <c r="T1589" s="8"/>
      <c r="U1589" s="8">
        <v>0</v>
      </c>
      <c r="V1589" s="8">
        <v>0</v>
      </c>
      <c r="W1589" s="8">
        <v>0</v>
      </c>
      <c r="X1589" s="8">
        <v>0</v>
      </c>
      <c r="Y1589">
        <v>0</v>
      </c>
      <c r="Z1589">
        <v>0</v>
      </c>
      <c r="AA1589" s="8">
        <v>0</v>
      </c>
      <c r="AB1589" s="54" t="e">
        <f>Table1[[#This Row],[ Received by dropbox]]/Table1[[#This Row],[Ballots Returned]]</f>
        <v>#DIV/0!</v>
      </c>
      <c r="AC1589" s="54" t="e">
        <f>Table1[[#This Row],[Received by mail]]/Table1[[#This Row],[Ballots Returned]]</f>
        <v>#DIV/0!</v>
      </c>
      <c r="AD1589" s="54" t="e">
        <f>Table1[[#This Row],[ Received by Email or Fax]]/Table1[[#This Row],[Ballots Returned]]</f>
        <v>#DIV/0!</v>
      </c>
    </row>
    <row r="1590" spans="1:30">
      <c r="A1590" s="8" t="s">
        <v>159</v>
      </c>
      <c r="B1590" s="19">
        <v>42220</v>
      </c>
      <c r="C1590" s="8" t="s">
        <v>220</v>
      </c>
      <c r="D1590" s="10">
        <v>2015</v>
      </c>
      <c r="E1590" s="8">
        <v>0</v>
      </c>
      <c r="F1590" s="8">
        <v>0</v>
      </c>
      <c r="G1590" s="8">
        <v>2015</v>
      </c>
      <c r="H1590" s="8">
        <v>0</v>
      </c>
      <c r="I1590" s="8">
        <v>0</v>
      </c>
      <c r="J1590" s="8">
        <v>0</v>
      </c>
      <c r="K1590" s="8">
        <v>0</v>
      </c>
      <c r="L1590" s="8"/>
      <c r="M1590" s="8">
        <v>0</v>
      </c>
      <c r="N1590" s="8"/>
      <c r="O1590" s="8"/>
      <c r="P1590" s="8"/>
      <c r="Q1590" s="45"/>
      <c r="R1590" s="45" t="e">
        <f>Table1[[#This Row],[Ballots Rejected - Late Postmark]]/Table1[[#This Row],[Ballots Rejected]]</f>
        <v>#DIV/0!</v>
      </c>
      <c r="S1590" s="8"/>
      <c r="T1590" s="8"/>
      <c r="U1590" s="8">
        <v>0</v>
      </c>
      <c r="V1590" s="8">
        <v>0</v>
      </c>
      <c r="W1590" s="8">
        <v>0</v>
      </c>
      <c r="X1590" s="8">
        <v>0</v>
      </c>
      <c r="Y1590">
        <v>0</v>
      </c>
      <c r="Z1590">
        <v>0</v>
      </c>
      <c r="AA1590" s="8">
        <v>0</v>
      </c>
      <c r="AB1590" s="54" t="e">
        <f>Table1[[#This Row],[ Received by dropbox]]/Table1[[#This Row],[Ballots Returned]]</f>
        <v>#DIV/0!</v>
      </c>
      <c r="AC1590" s="54" t="e">
        <f>Table1[[#This Row],[Received by mail]]/Table1[[#This Row],[Ballots Returned]]</f>
        <v>#DIV/0!</v>
      </c>
      <c r="AD1590" s="54" t="e">
        <f>Table1[[#This Row],[ Received by Email or Fax]]/Table1[[#This Row],[Ballots Returned]]</f>
        <v>#DIV/0!</v>
      </c>
    </row>
    <row r="1591" spans="1:30">
      <c r="A1591" s="8" t="s">
        <v>161</v>
      </c>
      <c r="B1591" s="19">
        <v>42220</v>
      </c>
      <c r="C1591" s="8" t="s">
        <v>220</v>
      </c>
      <c r="D1591" s="10">
        <v>2015</v>
      </c>
      <c r="E1591" s="8">
        <v>210360</v>
      </c>
      <c r="F1591" s="8">
        <v>19236</v>
      </c>
      <c r="G1591" s="8">
        <v>193139</v>
      </c>
      <c r="H1591" s="8">
        <v>210612</v>
      </c>
      <c r="I1591" s="8">
        <v>62781</v>
      </c>
      <c r="J1591" s="8">
        <v>62170</v>
      </c>
      <c r="K1591" s="8">
        <v>0</v>
      </c>
      <c r="L1591" s="8"/>
      <c r="M1591" s="8">
        <v>611</v>
      </c>
      <c r="N1591" s="8"/>
      <c r="O1591" s="8"/>
      <c r="P1591" s="8"/>
      <c r="Q1591" s="45">
        <f>P1591/I1591</f>
        <v>0</v>
      </c>
      <c r="R1591" s="45">
        <f>Table1[[#This Row],[Ballots Rejected - Late Postmark]]/Table1[[#This Row],[Ballots Rejected]]</f>
        <v>0</v>
      </c>
      <c r="S1591" s="8"/>
      <c r="T1591" s="8"/>
      <c r="U1591" s="8">
        <v>62354</v>
      </c>
      <c r="V1591" s="8">
        <v>61752</v>
      </c>
      <c r="W1591" s="8">
        <v>602</v>
      </c>
      <c r="X1591" s="8">
        <v>207888</v>
      </c>
      <c r="Y1591">
        <v>0</v>
      </c>
      <c r="Z1591">
        <v>62781</v>
      </c>
      <c r="AA1591" s="8">
        <v>0</v>
      </c>
      <c r="AB1591" s="54">
        <f>Table1[[#This Row],[ Received by dropbox]]/Table1[[#This Row],[Ballots Returned]]</f>
        <v>0</v>
      </c>
      <c r="AC1591" s="54">
        <f>Table1[[#This Row],[Received by mail]]/Table1[[#This Row],[Ballots Returned]]</f>
        <v>1</v>
      </c>
      <c r="AD1591" s="54">
        <f>Table1[[#This Row],[ Received by Email or Fax]]/Table1[[#This Row],[Ballots Returned]]</f>
        <v>0</v>
      </c>
    </row>
    <row r="1592" spans="1:30">
      <c r="A1592" s="8" t="s">
        <v>163</v>
      </c>
      <c r="B1592" s="19">
        <v>42220</v>
      </c>
      <c r="C1592" s="8" t="s">
        <v>220</v>
      </c>
      <c r="D1592" s="10">
        <v>2015</v>
      </c>
      <c r="E1592" s="8">
        <v>0</v>
      </c>
      <c r="F1592" s="8">
        <v>0</v>
      </c>
      <c r="G1592" s="8">
        <v>2015</v>
      </c>
      <c r="H1592" s="8">
        <v>0</v>
      </c>
      <c r="I1592" s="8">
        <v>0</v>
      </c>
      <c r="J1592" s="8">
        <v>0</v>
      </c>
      <c r="K1592" s="8">
        <v>0</v>
      </c>
      <c r="L1592" s="8"/>
      <c r="M1592" s="8">
        <v>0</v>
      </c>
      <c r="N1592" s="8"/>
      <c r="O1592" s="8"/>
      <c r="P1592" s="8"/>
      <c r="Q1592" s="45"/>
      <c r="R1592" s="45" t="e">
        <f>Table1[[#This Row],[Ballots Rejected - Late Postmark]]/Table1[[#This Row],[Ballots Rejected]]</f>
        <v>#DIV/0!</v>
      </c>
      <c r="S1592" s="8"/>
      <c r="T1592" s="8"/>
      <c r="U1592" s="8">
        <v>0</v>
      </c>
      <c r="V1592" s="8">
        <v>0</v>
      </c>
      <c r="W1592" s="8">
        <v>0</v>
      </c>
      <c r="X1592" s="8">
        <v>0</v>
      </c>
      <c r="Z1592">
        <v>0</v>
      </c>
      <c r="AA1592" s="8">
        <v>0</v>
      </c>
      <c r="AB1592" s="54" t="e">
        <f>Table1[[#This Row],[ Received by dropbox]]/Table1[[#This Row],[Ballots Returned]]</f>
        <v>#DIV/0!</v>
      </c>
      <c r="AC1592" s="54" t="e">
        <f>Table1[[#This Row],[Received by mail]]/Table1[[#This Row],[Ballots Returned]]</f>
        <v>#DIV/0!</v>
      </c>
      <c r="AD1592" s="54" t="e">
        <f>Table1[[#This Row],[ Received by Email or Fax]]/Table1[[#This Row],[Ballots Returned]]</f>
        <v>#DIV/0!</v>
      </c>
    </row>
    <row r="1593" spans="1:30">
      <c r="A1593" s="8" t="s">
        <v>166</v>
      </c>
      <c r="B1593" s="19">
        <v>42220</v>
      </c>
      <c r="C1593" s="8" t="s">
        <v>220</v>
      </c>
      <c r="D1593" s="10">
        <v>2015</v>
      </c>
      <c r="E1593" s="8">
        <v>0</v>
      </c>
      <c r="F1593" s="8">
        <v>0</v>
      </c>
      <c r="G1593" s="8">
        <v>2015</v>
      </c>
      <c r="H1593" s="8">
        <v>0</v>
      </c>
      <c r="I1593" s="8">
        <v>0</v>
      </c>
      <c r="J1593" s="8">
        <v>0</v>
      </c>
      <c r="K1593" s="8">
        <v>0</v>
      </c>
      <c r="L1593" s="8"/>
      <c r="M1593" s="8">
        <v>0</v>
      </c>
      <c r="N1593" s="8"/>
      <c r="O1593" s="8"/>
      <c r="P1593" s="8"/>
      <c r="Q1593" s="45"/>
      <c r="R1593" s="45" t="e">
        <f>Table1[[#This Row],[Ballots Rejected - Late Postmark]]/Table1[[#This Row],[Ballots Rejected]]</f>
        <v>#DIV/0!</v>
      </c>
      <c r="S1593" s="8"/>
      <c r="T1593" s="8"/>
      <c r="U1593" s="8">
        <v>0</v>
      </c>
      <c r="V1593" s="8">
        <v>0</v>
      </c>
      <c r="W1593" s="8">
        <v>0</v>
      </c>
      <c r="X1593" s="8">
        <v>0</v>
      </c>
      <c r="Y1593">
        <v>0</v>
      </c>
      <c r="Z1593">
        <v>0</v>
      </c>
      <c r="AA1593" s="8">
        <v>0</v>
      </c>
      <c r="AB1593" s="54" t="e">
        <f>Table1[[#This Row],[ Received by dropbox]]/Table1[[#This Row],[Ballots Returned]]</f>
        <v>#DIV/0!</v>
      </c>
      <c r="AC1593" s="54" t="e">
        <f>Table1[[#This Row],[Received by mail]]/Table1[[#This Row],[Ballots Returned]]</f>
        <v>#DIV/0!</v>
      </c>
      <c r="AD1593" s="54" t="e">
        <f>Table1[[#This Row],[ Received by Email or Fax]]/Table1[[#This Row],[Ballots Returned]]</f>
        <v>#DIV/0!</v>
      </c>
    </row>
    <row r="1594" spans="1:30">
      <c r="A1594" s="8" t="s">
        <v>168</v>
      </c>
      <c r="B1594" s="19">
        <v>42220</v>
      </c>
      <c r="C1594" s="8" t="s">
        <v>220</v>
      </c>
      <c r="D1594" s="10">
        <v>2015</v>
      </c>
      <c r="E1594" s="8">
        <v>0</v>
      </c>
      <c r="F1594" s="8">
        <v>0</v>
      </c>
      <c r="G1594" s="8">
        <v>2015</v>
      </c>
      <c r="H1594" s="8">
        <v>0</v>
      </c>
      <c r="I1594" s="8">
        <v>0</v>
      </c>
      <c r="J1594" s="8">
        <v>0</v>
      </c>
      <c r="K1594" s="8">
        <v>0</v>
      </c>
      <c r="L1594" s="8"/>
      <c r="M1594" s="8">
        <v>0</v>
      </c>
      <c r="N1594" s="8"/>
      <c r="O1594" s="8"/>
      <c r="P1594" s="8"/>
      <c r="Q1594" s="45"/>
      <c r="R1594" s="45" t="e">
        <f>Table1[[#This Row],[Ballots Rejected - Late Postmark]]/Table1[[#This Row],[Ballots Rejected]]</f>
        <v>#DIV/0!</v>
      </c>
      <c r="S1594" s="8"/>
      <c r="T1594" s="8"/>
      <c r="U1594" s="8">
        <v>0</v>
      </c>
      <c r="V1594" s="8">
        <v>0</v>
      </c>
      <c r="W1594" s="8">
        <v>0</v>
      </c>
      <c r="X1594" s="8">
        <v>0</v>
      </c>
      <c r="Y1594">
        <v>0</v>
      </c>
      <c r="Z1594">
        <v>0</v>
      </c>
      <c r="AA1594" s="8">
        <v>0</v>
      </c>
      <c r="AB1594" s="54" t="e">
        <f>Table1[[#This Row],[ Received by dropbox]]/Table1[[#This Row],[Ballots Returned]]</f>
        <v>#DIV/0!</v>
      </c>
      <c r="AC1594" s="54" t="e">
        <f>Table1[[#This Row],[Received by mail]]/Table1[[#This Row],[Ballots Returned]]</f>
        <v>#DIV/0!</v>
      </c>
      <c r="AD1594" s="54" t="e">
        <f>Table1[[#This Row],[ Received by Email or Fax]]/Table1[[#This Row],[Ballots Returned]]</f>
        <v>#DIV/0!</v>
      </c>
    </row>
    <row r="1595" spans="1:30">
      <c r="A1595" s="8" t="s">
        <v>170</v>
      </c>
      <c r="B1595" s="19">
        <v>42220</v>
      </c>
      <c r="C1595" s="8" t="s">
        <v>220</v>
      </c>
      <c r="D1595" s="10">
        <v>2015</v>
      </c>
      <c r="E1595" s="8">
        <v>8113</v>
      </c>
      <c r="F1595" s="8">
        <v>631</v>
      </c>
      <c r="G1595" s="8">
        <v>9497</v>
      </c>
      <c r="H1595" s="8">
        <v>8113</v>
      </c>
      <c r="I1595" s="8">
        <v>1497</v>
      </c>
      <c r="J1595" s="8">
        <v>1472</v>
      </c>
      <c r="K1595" s="8">
        <v>0</v>
      </c>
      <c r="L1595" s="8"/>
      <c r="M1595" s="8">
        <v>25</v>
      </c>
      <c r="N1595" s="8"/>
      <c r="O1595" s="8"/>
      <c r="P1595" s="8"/>
      <c r="Q1595" s="45">
        <f>P1595/I1595</f>
        <v>0</v>
      </c>
      <c r="R1595" s="45">
        <f>Table1[[#This Row],[Ballots Rejected - Late Postmark]]/Table1[[#This Row],[Ballots Rejected]]</f>
        <v>0</v>
      </c>
      <c r="S1595" s="8"/>
      <c r="T1595" s="8"/>
      <c r="U1595" s="8">
        <v>1494</v>
      </c>
      <c r="V1595" s="8">
        <v>1470</v>
      </c>
      <c r="W1595" s="8">
        <v>24</v>
      </c>
      <c r="X1595" s="8">
        <v>8023</v>
      </c>
      <c r="Y1595">
        <v>760</v>
      </c>
      <c r="Z1595">
        <v>737</v>
      </c>
      <c r="AA1595" s="8">
        <v>0</v>
      </c>
      <c r="AB1595" s="54">
        <f>Table1[[#This Row],[ Received by dropbox]]/Table1[[#This Row],[Ballots Returned]]</f>
        <v>0.5076820307281229</v>
      </c>
      <c r="AC1595" s="54">
        <f>Table1[[#This Row],[Received by mail]]/Table1[[#This Row],[Ballots Returned]]</f>
        <v>0.4923179692718771</v>
      </c>
      <c r="AD1595" s="54">
        <f>Table1[[#This Row],[ Received by Email or Fax]]/Table1[[#This Row],[Ballots Returned]]</f>
        <v>0</v>
      </c>
    </row>
    <row r="1596" spans="1:30">
      <c r="A1596" s="8" t="s">
        <v>172</v>
      </c>
      <c r="B1596" s="19">
        <v>42220</v>
      </c>
      <c r="C1596" s="8" t="s">
        <v>220</v>
      </c>
      <c r="D1596" s="10">
        <v>2015</v>
      </c>
      <c r="E1596" s="8">
        <v>102161</v>
      </c>
      <c r="F1596" s="8">
        <v>9196</v>
      </c>
      <c r="G1596" s="8">
        <v>94980</v>
      </c>
      <c r="H1596" s="8">
        <v>102491</v>
      </c>
      <c r="I1596" s="8">
        <v>26107</v>
      </c>
      <c r="J1596" s="8">
        <v>25861</v>
      </c>
      <c r="K1596" s="8">
        <v>0</v>
      </c>
      <c r="L1596" s="8"/>
      <c r="M1596" s="8">
        <v>246</v>
      </c>
      <c r="N1596" s="8"/>
      <c r="O1596" s="8"/>
      <c r="P1596" s="8"/>
      <c r="Q1596" s="45">
        <f>P1596/I1596</f>
        <v>0</v>
      </c>
      <c r="R1596" s="45">
        <f>Table1[[#This Row],[Ballots Rejected - Late Postmark]]/Table1[[#This Row],[Ballots Rejected]]</f>
        <v>0</v>
      </c>
      <c r="S1596" s="8"/>
      <c r="T1596" s="8"/>
      <c r="U1596" s="8">
        <v>26026</v>
      </c>
      <c r="V1596" s="8">
        <v>25783</v>
      </c>
      <c r="W1596" s="8">
        <v>243</v>
      </c>
      <c r="X1596" s="8">
        <v>101456</v>
      </c>
      <c r="Y1596">
        <v>13612</v>
      </c>
      <c r="Z1596">
        <v>12476</v>
      </c>
      <c r="AA1596" s="8">
        <v>19</v>
      </c>
      <c r="AB1596" s="54">
        <f>Table1[[#This Row],[ Received by dropbox]]/Table1[[#This Row],[Ballots Returned]]</f>
        <v>0.52139272991917873</v>
      </c>
      <c r="AC1596" s="54">
        <f>Table1[[#This Row],[Received by mail]]/Table1[[#This Row],[Ballots Returned]]</f>
        <v>0.47787949592063433</v>
      </c>
      <c r="AD1596" s="54">
        <f>Table1[[#This Row],[ Received by Email or Fax]]/Table1[[#This Row],[Ballots Returned]]</f>
        <v>7.2777416018692301E-4</v>
      </c>
    </row>
    <row r="1597" spans="1:30">
      <c r="A1597" s="8" t="s">
        <v>174</v>
      </c>
      <c r="B1597" s="19">
        <v>42220</v>
      </c>
      <c r="C1597" s="8" t="s">
        <v>220</v>
      </c>
      <c r="D1597" s="10">
        <v>2015</v>
      </c>
      <c r="E1597" s="8">
        <v>20552</v>
      </c>
      <c r="F1597" s="8">
        <v>4050</v>
      </c>
      <c r="G1597" s="8">
        <v>18517</v>
      </c>
      <c r="H1597" s="8">
        <v>20591</v>
      </c>
      <c r="I1597" s="8">
        <v>6405</v>
      </c>
      <c r="J1597" s="8">
        <v>6269</v>
      </c>
      <c r="K1597" s="8">
        <v>0</v>
      </c>
      <c r="L1597" s="8"/>
      <c r="M1597" s="8">
        <v>135</v>
      </c>
      <c r="N1597" s="8"/>
      <c r="O1597" s="8"/>
      <c r="P1597" s="8"/>
      <c r="Q1597" s="45">
        <f>P1597/I1597</f>
        <v>0</v>
      </c>
      <c r="R1597" s="45">
        <f>Table1[[#This Row],[Ballots Rejected - Late Postmark]]/Table1[[#This Row],[Ballots Rejected]]</f>
        <v>0</v>
      </c>
      <c r="S1597" s="8"/>
      <c r="T1597" s="8"/>
      <c r="U1597" s="8">
        <v>6365</v>
      </c>
      <c r="V1597" s="8">
        <v>6230</v>
      </c>
      <c r="W1597" s="8">
        <v>135</v>
      </c>
      <c r="X1597" s="8">
        <v>20337</v>
      </c>
      <c r="Z1597">
        <v>6405</v>
      </c>
      <c r="AA1597" s="8">
        <v>0</v>
      </c>
      <c r="AB1597" s="54">
        <f>Table1[[#This Row],[ Received by dropbox]]/Table1[[#This Row],[Ballots Returned]]</f>
        <v>0</v>
      </c>
      <c r="AC1597" s="54">
        <f>Table1[[#This Row],[Received by mail]]/Table1[[#This Row],[Ballots Returned]]</f>
        <v>1</v>
      </c>
      <c r="AD1597" s="54">
        <f>Table1[[#This Row],[ Received by Email or Fax]]/Table1[[#This Row],[Ballots Returned]]</f>
        <v>0</v>
      </c>
    </row>
    <row r="1598" spans="1:30">
      <c r="A1598" s="8" t="s">
        <v>176</v>
      </c>
      <c r="B1598" s="19">
        <v>42220</v>
      </c>
      <c r="C1598" s="8" t="s">
        <v>220</v>
      </c>
      <c r="D1598" s="10">
        <v>2015</v>
      </c>
      <c r="E1598" s="8">
        <v>0</v>
      </c>
      <c r="F1598" s="8">
        <v>0</v>
      </c>
      <c r="G1598" s="8">
        <v>2015</v>
      </c>
      <c r="H1598" s="8">
        <v>0</v>
      </c>
      <c r="I1598" s="8">
        <v>0</v>
      </c>
      <c r="J1598" s="8">
        <v>0</v>
      </c>
      <c r="K1598" s="8">
        <v>0</v>
      </c>
      <c r="L1598" s="8"/>
      <c r="M1598" s="8">
        <v>0</v>
      </c>
      <c r="N1598" s="8"/>
      <c r="O1598" s="8"/>
      <c r="P1598" s="8"/>
      <c r="Q1598" s="45"/>
      <c r="R1598" s="45" t="e">
        <f>Table1[[#This Row],[Ballots Rejected - Late Postmark]]/Table1[[#This Row],[Ballots Rejected]]</f>
        <v>#DIV/0!</v>
      </c>
      <c r="S1598" s="8"/>
      <c r="T1598" s="8"/>
      <c r="U1598" s="8">
        <v>0</v>
      </c>
      <c r="V1598" s="8">
        <v>0</v>
      </c>
      <c r="W1598" s="8">
        <v>0</v>
      </c>
      <c r="X1598" s="8">
        <v>0</v>
      </c>
      <c r="Y1598">
        <v>0</v>
      </c>
      <c r="Z1598">
        <v>0</v>
      </c>
      <c r="AA1598" s="8">
        <v>0</v>
      </c>
      <c r="AB1598" s="54" t="e">
        <f>Table1[[#This Row],[ Received by dropbox]]/Table1[[#This Row],[Ballots Returned]]</f>
        <v>#DIV/0!</v>
      </c>
      <c r="AC1598" s="54" t="e">
        <f>Table1[[#This Row],[Received by mail]]/Table1[[#This Row],[Ballots Returned]]</f>
        <v>#DIV/0!</v>
      </c>
      <c r="AD1598" s="54" t="e">
        <f>Table1[[#This Row],[ Received by Email or Fax]]/Table1[[#This Row],[Ballots Returned]]</f>
        <v>#DIV/0!</v>
      </c>
    </row>
    <row r="1599" spans="1:30">
      <c r="A1599" s="8" t="s">
        <v>178</v>
      </c>
      <c r="B1599" s="19">
        <v>42220</v>
      </c>
      <c r="C1599" s="8" t="s">
        <v>220</v>
      </c>
      <c r="D1599" s="10">
        <v>2015</v>
      </c>
      <c r="E1599" s="8">
        <v>2385876</v>
      </c>
      <c r="F1599" s="8">
        <v>226664</v>
      </c>
      <c r="G1599" s="8">
        <v>588351</v>
      </c>
      <c r="H1599" s="8">
        <v>2411638</v>
      </c>
      <c r="I1599" s="8">
        <v>597037</v>
      </c>
      <c r="J1599" s="8">
        <v>588301</v>
      </c>
      <c r="K1599" s="8">
        <v>4</v>
      </c>
      <c r="L1599" s="8">
        <v>0</v>
      </c>
      <c r="M1599" s="8">
        <v>8731</v>
      </c>
      <c r="N1599" s="8">
        <v>0</v>
      </c>
      <c r="O1599" s="8">
        <v>0</v>
      </c>
      <c r="P1599" s="8">
        <v>0</v>
      </c>
      <c r="Q1599" s="45">
        <f t="shared" ref="Q1599:Q1630" si="53">P1599/I1599</f>
        <v>0</v>
      </c>
      <c r="R1599" s="45">
        <f>Table1[[#This Row],[Ballots Rejected - Late Postmark]]/Table1[[#This Row],[Ballots Rejected]]</f>
        <v>0</v>
      </c>
      <c r="S1599" s="8">
        <v>0</v>
      </c>
      <c r="T1599" s="8">
        <v>0</v>
      </c>
      <c r="U1599" s="8">
        <v>592565</v>
      </c>
      <c r="V1599" s="8">
        <v>583892</v>
      </c>
      <c r="W1599" s="8">
        <v>8673</v>
      </c>
      <c r="X1599" s="8">
        <v>2370910</v>
      </c>
      <c r="Y1599">
        <v>153491</v>
      </c>
      <c r="Z1599">
        <v>442846</v>
      </c>
      <c r="AA1599" s="21">
        <v>531</v>
      </c>
      <c r="AB1599" s="54">
        <f>Table1[[#This Row],[ Received by dropbox]]/Table1[[#This Row],[Ballots Returned]]</f>
        <v>0.25708791917418855</v>
      </c>
      <c r="AC1599" s="54">
        <f>Table1[[#This Row],[Received by mail]]/Table1[[#This Row],[Ballots Returned]]</f>
        <v>0.74173962417739603</v>
      </c>
      <c r="AD1599" s="54">
        <f>Table1[[#This Row],[ Received by Email or Fax]]/Table1[[#This Row],[Ballots Returned]]</f>
        <v>8.8939211472655803E-4</v>
      </c>
    </row>
    <row r="1600" spans="1:30">
      <c r="A1600" s="8" t="s">
        <v>98</v>
      </c>
      <c r="B1600" s="19">
        <v>41947</v>
      </c>
      <c r="C1600" s="8" t="s">
        <v>179</v>
      </c>
      <c r="D1600" s="10">
        <v>2014</v>
      </c>
      <c r="E1600" s="8">
        <v>6230</v>
      </c>
      <c r="F1600" s="8">
        <v>673</v>
      </c>
      <c r="G1600" s="8">
        <v>7571</v>
      </c>
      <c r="H1600" s="8">
        <v>6231</v>
      </c>
      <c r="I1600" s="8">
        <v>3546</v>
      </c>
      <c r="J1600" s="8">
        <v>3499</v>
      </c>
      <c r="K1600" s="8">
        <v>1</v>
      </c>
      <c r="L1600" s="8"/>
      <c r="M1600" s="8">
        <v>46</v>
      </c>
      <c r="N1600" s="8"/>
      <c r="O1600" s="8"/>
      <c r="P1600" s="8"/>
      <c r="Q1600" s="45">
        <f t="shared" si="53"/>
        <v>0</v>
      </c>
      <c r="R1600" s="45">
        <f>Table1[[#This Row],[Ballots Rejected - Late Postmark]]/Table1[[#This Row],[Ballots Rejected]]</f>
        <v>0</v>
      </c>
      <c r="S1600" s="8"/>
      <c r="T1600" s="8"/>
      <c r="U1600" s="8">
        <v>3532</v>
      </c>
      <c r="V1600" s="8">
        <v>3485</v>
      </c>
      <c r="W1600" s="8">
        <v>46</v>
      </c>
      <c r="X1600" s="8">
        <v>6179</v>
      </c>
      <c r="Y1600">
        <v>1938</v>
      </c>
      <c r="Z1600">
        <v>1604</v>
      </c>
      <c r="AA1600" s="8">
        <v>4</v>
      </c>
      <c r="AB1600" s="54">
        <f>Table1[[#This Row],[ Received by dropbox]]/Table1[[#This Row],[Ballots Returned]]</f>
        <v>0.54653130287648055</v>
      </c>
      <c r="AC1600" s="54">
        <f>Table1[[#This Row],[Received by mail]]/Table1[[#This Row],[Ballots Returned]]</f>
        <v>0.45234066553863506</v>
      </c>
      <c r="AD1600" s="54">
        <f>Table1[[#This Row],[ Received by Email or Fax]]/Table1[[#This Row],[Ballots Returned]]</f>
        <v>1.1280315848843769E-3</v>
      </c>
    </row>
    <row r="1601" spans="1:30">
      <c r="A1601" s="8" t="s">
        <v>101</v>
      </c>
      <c r="B1601" s="19">
        <v>41947</v>
      </c>
      <c r="C1601" s="8" t="s">
        <v>179</v>
      </c>
      <c r="D1601" s="10">
        <v>2014</v>
      </c>
      <c r="E1601" s="8">
        <v>14244</v>
      </c>
      <c r="F1601" s="8">
        <v>1387</v>
      </c>
      <c r="G1601" s="8">
        <v>14871</v>
      </c>
      <c r="H1601" s="8">
        <v>14244</v>
      </c>
      <c r="I1601" s="8">
        <v>7900</v>
      </c>
      <c r="J1601" s="8">
        <v>7877</v>
      </c>
      <c r="K1601" s="8">
        <v>0</v>
      </c>
      <c r="L1601" s="8"/>
      <c r="M1601" s="8">
        <v>23</v>
      </c>
      <c r="N1601" s="8"/>
      <c r="O1601" s="8"/>
      <c r="P1601" s="8"/>
      <c r="Q1601" s="45">
        <f t="shared" si="53"/>
        <v>0</v>
      </c>
      <c r="R1601" s="45">
        <f>Table1[[#This Row],[Ballots Rejected - Late Postmark]]/Table1[[#This Row],[Ballots Rejected]]</f>
        <v>0</v>
      </c>
      <c r="S1601" s="8"/>
      <c r="T1601" s="8"/>
      <c r="U1601" s="8">
        <v>7873</v>
      </c>
      <c r="V1601" s="8">
        <v>7850</v>
      </c>
      <c r="W1601" s="8">
        <v>23</v>
      </c>
      <c r="X1601" s="8">
        <v>14168</v>
      </c>
      <c r="Y1601">
        <v>4286</v>
      </c>
      <c r="Z1601">
        <v>3614</v>
      </c>
      <c r="AA1601" s="8">
        <v>0</v>
      </c>
      <c r="AB1601" s="54">
        <f>Table1[[#This Row],[ Received by dropbox]]/Table1[[#This Row],[Ballots Returned]]</f>
        <v>0.5425316455696203</v>
      </c>
      <c r="AC1601" s="54">
        <f>Table1[[#This Row],[Received by mail]]/Table1[[#This Row],[Ballots Returned]]</f>
        <v>0.45746835443037975</v>
      </c>
      <c r="AD1601" s="54">
        <f>Table1[[#This Row],[ Received by Email or Fax]]/Table1[[#This Row],[Ballots Returned]]</f>
        <v>0</v>
      </c>
    </row>
    <row r="1602" spans="1:30">
      <c r="A1602" s="8" t="s">
        <v>103</v>
      </c>
      <c r="B1602" s="19">
        <v>41947</v>
      </c>
      <c r="C1602" s="8" t="s">
        <v>179</v>
      </c>
      <c r="D1602" s="10">
        <v>2014</v>
      </c>
      <c r="E1602" s="8">
        <v>98992</v>
      </c>
      <c r="F1602" s="8">
        <v>10166</v>
      </c>
      <c r="G1602" s="8">
        <v>90840</v>
      </c>
      <c r="H1602" s="8">
        <v>99810</v>
      </c>
      <c r="I1602" s="8">
        <v>55141</v>
      </c>
      <c r="J1602" s="8">
        <v>54530</v>
      </c>
      <c r="K1602" s="8">
        <v>0</v>
      </c>
      <c r="L1602" s="8"/>
      <c r="M1602" s="8">
        <v>611</v>
      </c>
      <c r="N1602" s="8"/>
      <c r="O1602" s="8"/>
      <c r="P1602" s="8"/>
      <c r="Q1602" s="45">
        <f t="shared" si="53"/>
        <v>0</v>
      </c>
      <c r="R1602" s="45">
        <f>Table1[[#This Row],[Ballots Rejected - Late Postmark]]/Table1[[#This Row],[Ballots Rejected]]</f>
        <v>0</v>
      </c>
      <c r="S1602" s="8"/>
      <c r="T1602" s="8"/>
      <c r="U1602" s="8">
        <v>54918</v>
      </c>
      <c r="V1602" s="8">
        <v>54312</v>
      </c>
      <c r="W1602" s="8">
        <v>606</v>
      </c>
      <c r="X1602" s="8">
        <v>99072</v>
      </c>
      <c r="Y1602">
        <v>25650</v>
      </c>
      <c r="Z1602">
        <v>29451</v>
      </c>
      <c r="AA1602" s="8">
        <v>40</v>
      </c>
      <c r="AB1602" s="54">
        <f>Table1[[#This Row],[ Received by dropbox]]/Table1[[#This Row],[Ballots Returned]]</f>
        <v>0.46517110679893364</v>
      </c>
      <c r="AC1602" s="54">
        <f>Table1[[#This Row],[Received by mail]]/Table1[[#This Row],[Ballots Returned]]</f>
        <v>0.53410348016902121</v>
      </c>
      <c r="AD1602" s="54">
        <f>Table1[[#This Row],[ Received by Email or Fax]]/Table1[[#This Row],[Ballots Returned]]</f>
        <v>7.2541303204512074E-4</v>
      </c>
    </row>
    <row r="1603" spans="1:30">
      <c r="A1603" s="8" t="s">
        <v>105</v>
      </c>
      <c r="B1603" s="19">
        <v>41947</v>
      </c>
      <c r="C1603" s="8" t="s">
        <v>179</v>
      </c>
      <c r="D1603" s="10">
        <v>2014</v>
      </c>
      <c r="E1603" s="8">
        <v>39836</v>
      </c>
      <c r="F1603" s="8">
        <v>3877</v>
      </c>
      <c r="G1603" s="8">
        <v>37973</v>
      </c>
      <c r="H1603" s="8">
        <v>39942</v>
      </c>
      <c r="I1603" s="8">
        <v>23516</v>
      </c>
      <c r="J1603" s="8">
        <v>23364</v>
      </c>
      <c r="K1603" s="8">
        <v>1</v>
      </c>
      <c r="L1603" s="8"/>
      <c r="M1603" s="8">
        <v>153</v>
      </c>
      <c r="N1603" s="8"/>
      <c r="O1603" s="8"/>
      <c r="P1603" s="8"/>
      <c r="Q1603" s="45">
        <f t="shared" si="53"/>
        <v>0</v>
      </c>
      <c r="R1603" s="45">
        <f>Table1[[#This Row],[Ballots Rejected - Late Postmark]]/Table1[[#This Row],[Ballots Rejected]]</f>
        <v>0</v>
      </c>
      <c r="S1603" s="8"/>
      <c r="T1603" s="8"/>
      <c r="U1603" s="8">
        <v>23388</v>
      </c>
      <c r="V1603" s="8">
        <v>23240</v>
      </c>
      <c r="W1603" s="8">
        <v>150</v>
      </c>
      <c r="X1603" s="8">
        <v>39633</v>
      </c>
      <c r="Y1603">
        <v>15967</v>
      </c>
      <c r="Z1603">
        <v>7488</v>
      </c>
      <c r="AA1603" s="8">
        <v>22</v>
      </c>
      <c r="AB1603" s="54">
        <f>Table1[[#This Row],[ Received by dropbox]]/Table1[[#This Row],[Ballots Returned]]</f>
        <v>0.67898452117707098</v>
      </c>
      <c r="AC1603" s="54">
        <f>Table1[[#This Row],[Received by mail]]/Table1[[#This Row],[Ballots Returned]]</f>
        <v>0.31842150025514543</v>
      </c>
      <c r="AD1603" s="54">
        <f>Table1[[#This Row],[ Received by Email or Fax]]/Table1[[#This Row],[Ballots Returned]]</f>
        <v>9.3553325395475426E-4</v>
      </c>
    </row>
    <row r="1604" spans="1:30">
      <c r="A1604" s="8" t="s">
        <v>107</v>
      </c>
      <c r="B1604" s="19">
        <v>41947</v>
      </c>
      <c r="C1604" s="8" t="s">
        <v>179</v>
      </c>
      <c r="D1604" s="10">
        <v>2014</v>
      </c>
      <c r="E1604" s="8">
        <v>46915</v>
      </c>
      <c r="F1604" s="8">
        <v>4912</v>
      </c>
      <c r="G1604" s="8">
        <v>44017</v>
      </c>
      <c r="H1604" s="8">
        <v>46918</v>
      </c>
      <c r="I1604" s="8">
        <v>29524</v>
      </c>
      <c r="J1604" s="8">
        <v>29172</v>
      </c>
      <c r="K1604" s="8">
        <v>23</v>
      </c>
      <c r="L1604" s="8"/>
      <c r="M1604" s="8">
        <v>330</v>
      </c>
      <c r="N1604" s="8"/>
      <c r="O1604" s="8"/>
      <c r="P1604" s="8"/>
      <c r="Q1604" s="45">
        <f t="shared" si="53"/>
        <v>0</v>
      </c>
      <c r="R1604" s="45">
        <f>Table1[[#This Row],[Ballots Rejected - Late Postmark]]/Table1[[#This Row],[Ballots Rejected]]</f>
        <v>0</v>
      </c>
      <c r="S1604" s="8"/>
      <c r="T1604" s="8"/>
      <c r="U1604" s="8">
        <v>29347</v>
      </c>
      <c r="V1604" s="8">
        <v>29020</v>
      </c>
      <c r="W1604" s="8">
        <v>328</v>
      </c>
      <c r="X1604" s="8">
        <v>46358</v>
      </c>
      <c r="Y1604">
        <v>19288</v>
      </c>
      <c r="Z1604">
        <v>10217</v>
      </c>
      <c r="AA1604" s="8">
        <v>19</v>
      </c>
      <c r="AB1604" s="54">
        <f>Table1[[#This Row],[ Received by dropbox]]/Table1[[#This Row],[Ballots Returned]]</f>
        <v>0.6532990109741228</v>
      </c>
      <c r="AC1604" s="54">
        <f>Table1[[#This Row],[Received by mail]]/Table1[[#This Row],[Ballots Returned]]</f>
        <v>0.34605744479067879</v>
      </c>
      <c r="AD1604" s="54">
        <f>Table1[[#This Row],[ Received by Email or Fax]]/Table1[[#This Row],[Ballots Returned]]</f>
        <v>6.4354423519848256E-4</v>
      </c>
    </row>
    <row r="1605" spans="1:30">
      <c r="A1605" s="8" t="s">
        <v>109</v>
      </c>
      <c r="B1605" s="19">
        <v>41947</v>
      </c>
      <c r="C1605" s="8" t="s">
        <v>179</v>
      </c>
      <c r="D1605" s="10">
        <v>2014</v>
      </c>
      <c r="E1605" s="8">
        <v>249407</v>
      </c>
      <c r="F1605" s="8">
        <v>31699</v>
      </c>
      <c r="G1605" s="8">
        <v>219722</v>
      </c>
      <c r="H1605" s="8">
        <v>252418</v>
      </c>
      <c r="I1605" s="8">
        <v>127682</v>
      </c>
      <c r="J1605" s="8">
        <v>126243</v>
      </c>
      <c r="K1605" s="8">
        <v>11</v>
      </c>
      <c r="L1605" s="8"/>
      <c r="M1605" s="8">
        <v>1428</v>
      </c>
      <c r="N1605" s="8"/>
      <c r="O1605" s="8"/>
      <c r="P1605" s="8"/>
      <c r="Q1605" s="45">
        <f t="shared" si="53"/>
        <v>0</v>
      </c>
      <c r="R1605" s="45">
        <f>Table1[[#This Row],[Ballots Rejected - Late Postmark]]/Table1[[#This Row],[Ballots Rejected]]</f>
        <v>0</v>
      </c>
      <c r="S1605" s="8"/>
      <c r="T1605" s="8"/>
      <c r="U1605" s="8">
        <v>126978</v>
      </c>
      <c r="V1605" s="8">
        <v>125575</v>
      </c>
      <c r="W1605" s="8">
        <v>1403</v>
      </c>
      <c r="X1605" s="8">
        <v>250191</v>
      </c>
      <c r="Y1605">
        <v>43556</v>
      </c>
      <c r="Z1605">
        <v>83991</v>
      </c>
      <c r="AA1605" s="8">
        <v>135</v>
      </c>
      <c r="AB1605" s="54">
        <f>Table1[[#This Row],[ Received by dropbox]]/Table1[[#This Row],[Ballots Returned]]</f>
        <v>0.34112874171770491</v>
      </c>
      <c r="AC1605" s="54">
        <f>Table1[[#This Row],[Received by mail]]/Table1[[#This Row],[Ballots Returned]]</f>
        <v>0.65781394401716764</v>
      </c>
      <c r="AD1605" s="54">
        <f>Table1[[#This Row],[ Received by Email or Fax]]/Table1[[#This Row],[Ballots Returned]]</f>
        <v>1.057314265127426E-3</v>
      </c>
    </row>
    <row r="1606" spans="1:30">
      <c r="A1606" s="8" t="s">
        <v>111</v>
      </c>
      <c r="B1606" s="19">
        <v>41947</v>
      </c>
      <c r="C1606" s="8" t="s">
        <v>179</v>
      </c>
      <c r="D1606" s="10">
        <v>2014</v>
      </c>
      <c r="E1606" s="8">
        <v>2641</v>
      </c>
      <c r="F1606" s="8">
        <v>252</v>
      </c>
      <c r="G1606" s="8">
        <v>4403</v>
      </c>
      <c r="H1606" s="8">
        <v>2659</v>
      </c>
      <c r="I1606" s="8">
        <v>1951</v>
      </c>
      <c r="J1606" s="8">
        <v>1942</v>
      </c>
      <c r="K1606" s="8">
        <v>0</v>
      </c>
      <c r="L1606" s="8"/>
      <c r="M1606" s="8">
        <v>9</v>
      </c>
      <c r="N1606" s="8"/>
      <c r="O1606" s="8"/>
      <c r="P1606" s="8"/>
      <c r="Q1606" s="45">
        <f t="shared" si="53"/>
        <v>0</v>
      </c>
      <c r="R1606" s="45">
        <f>Table1[[#This Row],[Ballots Rejected - Late Postmark]]/Table1[[#This Row],[Ballots Rejected]]</f>
        <v>0</v>
      </c>
      <c r="S1606" s="8"/>
      <c r="T1606" s="8"/>
      <c r="U1606" s="8">
        <v>1949</v>
      </c>
      <c r="V1606" s="8">
        <v>1940</v>
      </c>
      <c r="W1606" s="8">
        <v>9</v>
      </c>
      <c r="X1606" s="8">
        <v>2634</v>
      </c>
      <c r="Y1606">
        <v>1181</v>
      </c>
      <c r="Z1606">
        <v>770</v>
      </c>
      <c r="AA1606" s="8">
        <v>0</v>
      </c>
      <c r="AB1606" s="54">
        <f>Table1[[#This Row],[ Received by dropbox]]/Table1[[#This Row],[Ballots Returned]]</f>
        <v>0.60533059969246539</v>
      </c>
      <c r="AC1606" s="54">
        <f>Table1[[#This Row],[Received by mail]]/Table1[[#This Row],[Ballots Returned]]</f>
        <v>0.39466940030753461</v>
      </c>
      <c r="AD1606" s="54">
        <f>Table1[[#This Row],[ Received by Email or Fax]]/Table1[[#This Row],[Ballots Returned]]</f>
        <v>0</v>
      </c>
    </row>
    <row r="1607" spans="1:30">
      <c r="A1607" s="8" t="s">
        <v>113</v>
      </c>
      <c r="B1607" s="19">
        <v>41947</v>
      </c>
      <c r="C1607" s="8" t="s">
        <v>179</v>
      </c>
      <c r="D1607" s="10">
        <v>2014</v>
      </c>
      <c r="E1607" s="8">
        <v>58156</v>
      </c>
      <c r="F1607" s="8">
        <v>6567</v>
      </c>
      <c r="G1607" s="8">
        <v>53603</v>
      </c>
      <c r="H1607" s="8">
        <v>58219</v>
      </c>
      <c r="I1607" s="8">
        <v>32261</v>
      </c>
      <c r="J1607" s="8">
        <v>32081</v>
      </c>
      <c r="K1607" s="8">
        <v>0</v>
      </c>
      <c r="L1607" s="8"/>
      <c r="M1607" s="8">
        <v>180</v>
      </c>
      <c r="N1607" s="8"/>
      <c r="O1607" s="8"/>
      <c r="P1607" s="8"/>
      <c r="Q1607" s="45">
        <f t="shared" si="53"/>
        <v>0</v>
      </c>
      <c r="R1607" s="45">
        <f>Table1[[#This Row],[Ballots Rejected - Late Postmark]]/Table1[[#This Row],[Ballots Rejected]]</f>
        <v>0</v>
      </c>
      <c r="S1607" s="8"/>
      <c r="T1607" s="8"/>
      <c r="U1607" s="8">
        <v>32152</v>
      </c>
      <c r="V1607" s="8">
        <v>31973</v>
      </c>
      <c r="W1607" s="8">
        <v>179</v>
      </c>
      <c r="X1607" s="8">
        <v>57680</v>
      </c>
      <c r="Y1607">
        <v>24224</v>
      </c>
      <c r="Z1607">
        <v>7815</v>
      </c>
      <c r="AA1607" s="8">
        <v>222</v>
      </c>
      <c r="AB1607" s="54">
        <f>Table1[[#This Row],[ Received by dropbox]]/Table1[[#This Row],[Ballots Returned]]</f>
        <v>0.75087567031400138</v>
      </c>
      <c r="AC1607" s="54">
        <f>Table1[[#This Row],[Received by mail]]/Table1[[#This Row],[Ballots Returned]]</f>
        <v>0.24224295589101391</v>
      </c>
      <c r="AD1607" s="54">
        <f>Table1[[#This Row],[ Received by Email or Fax]]/Table1[[#This Row],[Ballots Returned]]</f>
        <v>6.8813737949846568E-3</v>
      </c>
    </row>
    <row r="1608" spans="1:30">
      <c r="A1608" s="8" t="s">
        <v>115</v>
      </c>
      <c r="B1608" s="19">
        <v>41947</v>
      </c>
      <c r="C1608" s="8" t="s">
        <v>179</v>
      </c>
      <c r="D1608" s="10">
        <v>2014</v>
      </c>
      <c r="E1608" s="8">
        <v>18952</v>
      </c>
      <c r="F1608" s="8">
        <v>2282</v>
      </c>
      <c r="G1608" s="8">
        <v>18684</v>
      </c>
      <c r="H1608" s="8">
        <v>18952</v>
      </c>
      <c r="I1608" s="8">
        <v>10845</v>
      </c>
      <c r="J1608" s="8">
        <v>10824</v>
      </c>
      <c r="K1608" s="8">
        <v>0</v>
      </c>
      <c r="L1608" s="8"/>
      <c r="M1608" s="8">
        <v>21</v>
      </c>
      <c r="N1608" s="8"/>
      <c r="O1608" s="8"/>
      <c r="P1608" s="8"/>
      <c r="Q1608" s="45">
        <f t="shared" si="53"/>
        <v>0</v>
      </c>
      <c r="R1608" s="45">
        <f>Table1[[#This Row],[Ballots Rejected - Late Postmark]]/Table1[[#This Row],[Ballots Rejected]]</f>
        <v>0</v>
      </c>
      <c r="S1608" s="8"/>
      <c r="T1608" s="8"/>
      <c r="U1608" s="8">
        <v>10819</v>
      </c>
      <c r="V1608" s="8">
        <v>10798</v>
      </c>
      <c r="W1608" s="8">
        <v>21</v>
      </c>
      <c r="X1608" s="8">
        <v>18806</v>
      </c>
      <c r="Y1608">
        <v>5219</v>
      </c>
      <c r="Z1608">
        <v>5619</v>
      </c>
      <c r="AA1608" s="8">
        <v>7</v>
      </c>
      <c r="AB1608" s="54">
        <f>Table1[[#This Row],[ Received by dropbox]]/Table1[[#This Row],[Ballots Returned]]</f>
        <v>0.48123559243891195</v>
      </c>
      <c r="AC1608" s="54">
        <f>Table1[[#This Row],[Received by mail]]/Table1[[#This Row],[Ballots Returned]]</f>
        <v>0.51811894882434306</v>
      </c>
      <c r="AD1608" s="54">
        <f>Table1[[#This Row],[ Received by Email or Fax]]/Table1[[#This Row],[Ballots Returned]]</f>
        <v>6.4545873674504378E-4</v>
      </c>
    </row>
    <row r="1609" spans="1:30">
      <c r="A1609" s="8" t="s">
        <v>117</v>
      </c>
      <c r="B1609" s="19">
        <v>41947</v>
      </c>
      <c r="C1609" s="8" t="s">
        <v>179</v>
      </c>
      <c r="D1609" s="10">
        <v>2014</v>
      </c>
      <c r="E1609" s="8">
        <v>4496</v>
      </c>
      <c r="F1609" s="8">
        <v>651</v>
      </c>
      <c r="G1609" s="8">
        <v>5859</v>
      </c>
      <c r="H1609" s="8">
        <v>4496</v>
      </c>
      <c r="I1609" s="8">
        <v>3078</v>
      </c>
      <c r="J1609" s="8">
        <v>3060</v>
      </c>
      <c r="K1609" s="8">
        <v>0</v>
      </c>
      <c r="L1609" s="8"/>
      <c r="M1609" s="8">
        <v>18</v>
      </c>
      <c r="N1609" s="8"/>
      <c r="O1609" s="8"/>
      <c r="P1609" s="8"/>
      <c r="Q1609" s="45">
        <f t="shared" si="53"/>
        <v>0</v>
      </c>
      <c r="R1609" s="45">
        <f>Table1[[#This Row],[Ballots Rejected - Late Postmark]]/Table1[[#This Row],[Ballots Rejected]]</f>
        <v>0</v>
      </c>
      <c r="S1609" s="8"/>
      <c r="T1609" s="8"/>
      <c r="U1609" s="8">
        <v>3065</v>
      </c>
      <c r="V1609" s="8">
        <v>3047</v>
      </c>
      <c r="W1609" s="8">
        <v>18</v>
      </c>
      <c r="X1609" s="8">
        <v>4447</v>
      </c>
      <c r="Y1609">
        <v>912</v>
      </c>
      <c r="Z1609">
        <v>2840</v>
      </c>
      <c r="AA1609" s="8">
        <v>0</v>
      </c>
      <c r="AB1609" s="54">
        <f>Table1[[#This Row],[ Received by dropbox]]/Table1[[#This Row],[Ballots Returned]]</f>
        <v>0.29629629629629628</v>
      </c>
      <c r="AC1609" s="54">
        <f>Table1[[#This Row],[Received by mail]]/Table1[[#This Row],[Ballots Returned]]</f>
        <v>0.92267706302794017</v>
      </c>
      <c r="AD1609" s="54">
        <f>Table1[[#This Row],[ Received by Email or Fax]]/Table1[[#This Row],[Ballots Returned]]</f>
        <v>0</v>
      </c>
    </row>
    <row r="1610" spans="1:30">
      <c r="A1610" s="8" t="s">
        <v>119</v>
      </c>
      <c r="B1610" s="19">
        <v>41947</v>
      </c>
      <c r="C1610" s="8" t="s">
        <v>179</v>
      </c>
      <c r="D1610" s="10">
        <v>2014</v>
      </c>
      <c r="E1610" s="8">
        <v>30317</v>
      </c>
      <c r="F1610" s="8">
        <v>4316</v>
      </c>
      <c r="G1610" s="8">
        <v>28015</v>
      </c>
      <c r="H1610" s="8">
        <v>30345</v>
      </c>
      <c r="I1610" s="8">
        <v>15544</v>
      </c>
      <c r="J1610" s="8">
        <v>15381</v>
      </c>
      <c r="K1610" s="8">
        <v>0</v>
      </c>
      <c r="L1610" s="8"/>
      <c r="M1610" s="8">
        <v>163</v>
      </c>
      <c r="N1610" s="8"/>
      <c r="O1610" s="8"/>
      <c r="P1610" s="8"/>
      <c r="Q1610" s="45">
        <f t="shared" si="53"/>
        <v>0</v>
      </c>
      <c r="R1610" s="45">
        <f>Table1[[#This Row],[Ballots Rejected - Late Postmark]]/Table1[[#This Row],[Ballots Rejected]]</f>
        <v>0</v>
      </c>
      <c r="S1610" s="8"/>
      <c r="T1610" s="8"/>
      <c r="U1610" s="8">
        <v>15486</v>
      </c>
      <c r="V1610" s="8">
        <v>15323</v>
      </c>
      <c r="W1610" s="8">
        <v>163</v>
      </c>
      <c r="X1610" s="8">
        <v>30108</v>
      </c>
      <c r="Y1610">
        <v>9273</v>
      </c>
      <c r="Z1610">
        <v>6262</v>
      </c>
      <c r="AA1610" s="8">
        <v>9</v>
      </c>
      <c r="AB1610" s="54">
        <f>Table1[[#This Row],[ Received by dropbox]]/Table1[[#This Row],[Ballots Returned]]</f>
        <v>0.59656459083890889</v>
      </c>
      <c r="AC1610" s="54">
        <f>Table1[[#This Row],[Received by mail]]/Table1[[#This Row],[Ballots Returned]]</f>
        <v>0.40285640761708696</v>
      </c>
      <c r="AD1610" s="54">
        <f>Table1[[#This Row],[ Received by Email or Fax]]/Table1[[#This Row],[Ballots Returned]]</f>
        <v>5.7900154400411736E-4</v>
      </c>
    </row>
    <row r="1611" spans="1:30">
      <c r="A1611" s="8" t="s">
        <v>121</v>
      </c>
      <c r="B1611" s="19">
        <v>41947</v>
      </c>
      <c r="C1611" s="8" t="s">
        <v>179</v>
      </c>
      <c r="D1611" s="10">
        <v>2014</v>
      </c>
      <c r="E1611" s="8">
        <v>1541</v>
      </c>
      <c r="F1611" s="8">
        <v>182</v>
      </c>
      <c r="G1611" s="8">
        <v>3373</v>
      </c>
      <c r="H1611" s="8">
        <v>1541</v>
      </c>
      <c r="I1611" s="8">
        <v>1237</v>
      </c>
      <c r="J1611" s="8">
        <v>1236</v>
      </c>
      <c r="K1611" s="8">
        <v>1</v>
      </c>
      <c r="L1611" s="8"/>
      <c r="M1611" s="8">
        <v>0</v>
      </c>
      <c r="N1611" s="8"/>
      <c r="O1611" s="8"/>
      <c r="P1611" s="8"/>
      <c r="Q1611" s="45">
        <f t="shared" si="53"/>
        <v>0</v>
      </c>
      <c r="R1611" s="45" t="e">
        <f>Table1[[#This Row],[Ballots Rejected - Late Postmark]]/Table1[[#This Row],[Ballots Rejected]]</f>
        <v>#DIV/0!</v>
      </c>
      <c r="S1611" s="8"/>
      <c r="T1611" s="8"/>
      <c r="U1611" s="8">
        <v>1234</v>
      </c>
      <c r="V1611" s="8">
        <v>1233</v>
      </c>
      <c r="W1611" s="8">
        <v>0</v>
      </c>
      <c r="X1611" s="8">
        <v>1529</v>
      </c>
      <c r="Y1611">
        <v>370</v>
      </c>
      <c r="Z1611">
        <v>867</v>
      </c>
      <c r="AA1611" s="8">
        <v>0</v>
      </c>
      <c r="AB1611" s="54">
        <f>Table1[[#This Row],[ Received by dropbox]]/Table1[[#This Row],[Ballots Returned]]</f>
        <v>0.29911075181891672</v>
      </c>
      <c r="AC1611" s="54">
        <f>Table1[[#This Row],[Received by mail]]/Table1[[#This Row],[Ballots Returned]]</f>
        <v>0.70088924818108322</v>
      </c>
      <c r="AD1611" s="54">
        <f>Table1[[#This Row],[ Received by Email or Fax]]/Table1[[#This Row],[Ballots Returned]]</f>
        <v>0</v>
      </c>
    </row>
    <row r="1612" spans="1:30">
      <c r="A1612" s="8" t="s">
        <v>123</v>
      </c>
      <c r="B1612" s="19">
        <v>41947</v>
      </c>
      <c r="C1612" s="8" t="s">
        <v>179</v>
      </c>
      <c r="D1612" s="10">
        <v>2014</v>
      </c>
      <c r="E1612" s="8">
        <v>36480</v>
      </c>
      <c r="F1612" s="8">
        <v>5862</v>
      </c>
      <c r="G1612" s="8">
        <v>32632</v>
      </c>
      <c r="H1612" s="8">
        <v>36526</v>
      </c>
      <c r="I1612" s="8">
        <v>21153</v>
      </c>
      <c r="J1612" s="8">
        <v>21023</v>
      </c>
      <c r="K1612" s="8">
        <v>0</v>
      </c>
      <c r="L1612" s="8"/>
      <c r="M1612" s="8">
        <v>130</v>
      </c>
      <c r="N1612" s="8"/>
      <c r="O1612" s="8"/>
      <c r="P1612" s="8"/>
      <c r="Q1612" s="45">
        <f t="shared" si="53"/>
        <v>0</v>
      </c>
      <c r="R1612" s="45">
        <f>Table1[[#This Row],[Ballots Rejected - Late Postmark]]/Table1[[#This Row],[Ballots Rejected]]</f>
        <v>0</v>
      </c>
      <c r="S1612" s="8"/>
      <c r="T1612" s="8"/>
      <c r="U1612" s="8">
        <v>21087</v>
      </c>
      <c r="V1612" s="8">
        <v>20957</v>
      </c>
      <c r="W1612" s="8">
        <v>130</v>
      </c>
      <c r="X1612" s="8">
        <v>36299</v>
      </c>
      <c r="Y1612">
        <v>5948</v>
      </c>
      <c r="Z1612">
        <v>15203</v>
      </c>
      <c r="AA1612" s="8">
        <v>2</v>
      </c>
      <c r="AB1612" s="54">
        <f>Table1[[#This Row],[ Received by dropbox]]/Table1[[#This Row],[Ballots Returned]]</f>
        <v>0.28118942939535763</v>
      </c>
      <c r="AC1612" s="54">
        <f>Table1[[#This Row],[Received by mail]]/Table1[[#This Row],[Ballots Returned]]</f>
        <v>0.7187160213681274</v>
      </c>
      <c r="AD1612" s="54">
        <f>Table1[[#This Row],[ Received by Email or Fax]]/Table1[[#This Row],[Ballots Returned]]</f>
        <v>9.4549236514915148E-5</v>
      </c>
    </row>
    <row r="1613" spans="1:30">
      <c r="A1613" s="8" t="s">
        <v>125</v>
      </c>
      <c r="B1613" s="19">
        <v>41947</v>
      </c>
      <c r="C1613" s="8" t="s">
        <v>179</v>
      </c>
      <c r="D1613" s="10">
        <v>2014</v>
      </c>
      <c r="E1613" s="8">
        <v>37407</v>
      </c>
      <c r="F1613" s="8">
        <v>6179</v>
      </c>
      <c r="G1613" s="8">
        <v>33242</v>
      </c>
      <c r="H1613" s="8">
        <v>37407</v>
      </c>
      <c r="I1613" s="8">
        <v>21108</v>
      </c>
      <c r="J1613" s="8">
        <v>20880</v>
      </c>
      <c r="K1613" s="8">
        <v>0</v>
      </c>
      <c r="L1613" s="8"/>
      <c r="M1613" s="8">
        <v>233</v>
      </c>
      <c r="N1613" s="8"/>
      <c r="O1613" s="8"/>
      <c r="P1613" s="8"/>
      <c r="Q1613" s="45">
        <f t="shared" si="53"/>
        <v>0</v>
      </c>
      <c r="R1613" s="45">
        <f>Table1[[#This Row],[Ballots Rejected - Late Postmark]]/Table1[[#This Row],[Ballots Rejected]]</f>
        <v>0</v>
      </c>
      <c r="S1613" s="8"/>
      <c r="T1613" s="8"/>
      <c r="U1613" s="8">
        <v>21060</v>
      </c>
      <c r="V1613" s="8">
        <v>20833</v>
      </c>
      <c r="W1613" s="8">
        <v>232</v>
      </c>
      <c r="X1613" s="8">
        <v>37229</v>
      </c>
      <c r="Y1613">
        <v>2240</v>
      </c>
      <c r="Z1613">
        <v>18864</v>
      </c>
      <c r="AA1613" s="8">
        <v>3</v>
      </c>
      <c r="AB1613" s="54">
        <f>Table1[[#This Row],[ Received by dropbox]]/Table1[[#This Row],[Ballots Returned]]</f>
        <v>0.10612090202766723</v>
      </c>
      <c r="AC1613" s="54">
        <f>Table1[[#This Row],[Received by mail]]/Table1[[#This Row],[Ballots Returned]]</f>
        <v>0.89368959636156908</v>
      </c>
      <c r="AD1613" s="54">
        <f>Table1[[#This Row],[ Received by Email or Fax]]/Table1[[#This Row],[Ballots Returned]]</f>
        <v>1.4212620807276861E-4</v>
      </c>
    </row>
    <row r="1614" spans="1:30">
      <c r="A1614" s="8" t="s">
        <v>1192</v>
      </c>
      <c r="B1614" s="19">
        <v>41947</v>
      </c>
      <c r="C1614" s="8" t="s">
        <v>179</v>
      </c>
      <c r="D1614" s="10">
        <v>2014</v>
      </c>
      <c r="E1614" s="8">
        <v>50272</v>
      </c>
      <c r="F1614" s="8">
        <v>6569</v>
      </c>
      <c r="G1614" s="8">
        <v>45717</v>
      </c>
      <c r="H1614" s="8">
        <v>50738</v>
      </c>
      <c r="I1614" s="8">
        <v>31999</v>
      </c>
      <c r="J1614" s="8">
        <v>31754</v>
      </c>
      <c r="K1614" s="8">
        <v>14</v>
      </c>
      <c r="L1614" s="8"/>
      <c r="M1614" s="8">
        <v>231</v>
      </c>
      <c r="N1614" s="8"/>
      <c r="O1614" s="8"/>
      <c r="P1614" s="8"/>
      <c r="Q1614" s="45">
        <f t="shared" si="53"/>
        <v>0</v>
      </c>
      <c r="R1614" s="45">
        <f>Table1[[#This Row],[Ballots Rejected - Late Postmark]]/Table1[[#This Row],[Ballots Rejected]]</f>
        <v>0</v>
      </c>
      <c r="S1614" s="8"/>
      <c r="T1614" s="8"/>
      <c r="U1614" s="8">
        <v>31252</v>
      </c>
      <c r="V1614" s="8">
        <v>31009</v>
      </c>
      <c r="W1614" s="8">
        <v>229</v>
      </c>
      <c r="X1614" s="8">
        <v>47982</v>
      </c>
      <c r="Y1614">
        <v>13362</v>
      </c>
      <c r="Z1614">
        <v>18543</v>
      </c>
      <c r="AA1614" s="8">
        <v>94</v>
      </c>
      <c r="AB1614" s="54">
        <f>Table1[[#This Row],[ Received by dropbox]]/Table1[[#This Row],[Ballots Returned]]</f>
        <v>0.41757554923591361</v>
      </c>
      <c r="AC1614" s="54">
        <f>Table1[[#This Row],[Received by mail]]/Table1[[#This Row],[Ballots Returned]]</f>
        <v>0.5794868589643426</v>
      </c>
      <c r="AD1614" s="54">
        <f>Table1[[#This Row],[ Received by Email or Fax]]/Table1[[#This Row],[Ballots Returned]]</f>
        <v>2.937591799743742E-3</v>
      </c>
    </row>
    <row r="1615" spans="1:30">
      <c r="A1615" s="8" t="s">
        <v>129</v>
      </c>
      <c r="B1615" s="19">
        <v>41947</v>
      </c>
      <c r="C1615" s="8" t="s">
        <v>179</v>
      </c>
      <c r="D1615" s="10">
        <v>2014</v>
      </c>
      <c r="E1615" s="8">
        <v>22867</v>
      </c>
      <c r="F1615" s="8">
        <v>2607</v>
      </c>
      <c r="G1615" s="8">
        <v>22274</v>
      </c>
      <c r="H1615" s="8">
        <v>22867</v>
      </c>
      <c r="I1615" s="8">
        <v>16218</v>
      </c>
      <c r="J1615" s="8">
        <v>16135</v>
      </c>
      <c r="K1615" s="8">
        <v>0</v>
      </c>
      <c r="L1615" s="8"/>
      <c r="M1615" s="8">
        <v>82</v>
      </c>
      <c r="N1615" s="8"/>
      <c r="O1615" s="8"/>
      <c r="P1615" s="8"/>
      <c r="Q1615" s="45">
        <f t="shared" si="53"/>
        <v>0</v>
      </c>
      <c r="R1615" s="45">
        <f>Table1[[#This Row],[Ballots Rejected - Late Postmark]]/Table1[[#This Row],[Ballots Rejected]]</f>
        <v>0</v>
      </c>
      <c r="S1615" s="8"/>
      <c r="T1615" s="8"/>
      <c r="U1615" s="8">
        <v>16131</v>
      </c>
      <c r="V1615" s="8">
        <v>16049</v>
      </c>
      <c r="W1615" s="8">
        <v>81</v>
      </c>
      <c r="X1615" s="8">
        <v>22580</v>
      </c>
      <c r="Y1615">
        <v>6493</v>
      </c>
      <c r="Z1615">
        <v>9697</v>
      </c>
      <c r="AA1615" s="8">
        <v>28</v>
      </c>
      <c r="AB1615" s="54">
        <f>Table1[[#This Row],[ Received by dropbox]]/Table1[[#This Row],[Ballots Returned]]</f>
        <v>0.40035762732766061</v>
      </c>
      <c r="AC1615" s="54">
        <f>Table1[[#This Row],[Received by mail]]/Table1[[#This Row],[Ballots Returned]]</f>
        <v>0.59791589591811567</v>
      </c>
      <c r="AD1615" s="54">
        <f>Table1[[#This Row],[ Received by Email or Fax]]/Table1[[#This Row],[Ballots Returned]]</f>
        <v>1.7264767542237022E-3</v>
      </c>
    </row>
    <row r="1616" spans="1:30">
      <c r="A1616" s="8" t="s">
        <v>131</v>
      </c>
      <c r="B1616" s="19">
        <v>41947</v>
      </c>
      <c r="C1616" s="8" t="s">
        <v>179</v>
      </c>
      <c r="D1616" s="10">
        <v>2014</v>
      </c>
      <c r="E1616" s="8">
        <v>1181076</v>
      </c>
      <c r="F1616" s="8">
        <v>131357</v>
      </c>
      <c r="G1616" s="8">
        <v>1051733</v>
      </c>
      <c r="H1616" s="8">
        <v>1196055</v>
      </c>
      <c r="I1616" s="8">
        <v>644192</v>
      </c>
      <c r="J1616" s="8">
        <v>631020</v>
      </c>
      <c r="K1616" s="8">
        <v>23</v>
      </c>
      <c r="L1616" s="8"/>
      <c r="M1616" s="8">
        <v>13149</v>
      </c>
      <c r="N1616" s="8"/>
      <c r="O1616" s="8"/>
      <c r="P1616" s="8"/>
      <c r="Q1616" s="45">
        <f t="shared" si="53"/>
        <v>0</v>
      </c>
      <c r="R1616" s="45">
        <f>Table1[[#This Row],[Ballots Rejected - Late Postmark]]/Table1[[#This Row],[Ballots Rejected]]</f>
        <v>0</v>
      </c>
      <c r="S1616" s="8"/>
      <c r="T1616" s="8"/>
      <c r="U1616" s="8">
        <v>638465</v>
      </c>
      <c r="V1616" s="8">
        <v>625424</v>
      </c>
      <c r="W1616" s="8">
        <v>13041</v>
      </c>
      <c r="X1616" s="8">
        <v>1178403</v>
      </c>
      <c r="Y1616">
        <v>139453</v>
      </c>
      <c r="Z1616">
        <v>502082</v>
      </c>
      <c r="AA1616" s="8">
        <v>1897</v>
      </c>
      <c r="AB1616" s="54">
        <f>Table1[[#This Row],[ Received by dropbox]]/Table1[[#This Row],[Ballots Returned]]</f>
        <v>0.21647738562416174</v>
      </c>
      <c r="AC1616" s="54">
        <f>Table1[[#This Row],[Received by mail]]/Table1[[#This Row],[Ballots Returned]]</f>
        <v>0.7793980676568476</v>
      </c>
      <c r="AD1616" s="54">
        <f>Table1[[#This Row],[ Received by Email or Fax]]/Table1[[#This Row],[Ballots Returned]]</f>
        <v>2.944774228801351E-3</v>
      </c>
    </row>
    <row r="1617" spans="1:30">
      <c r="A1617" s="8" t="s">
        <v>133</v>
      </c>
      <c r="B1617" s="19">
        <v>41947</v>
      </c>
      <c r="C1617" s="8" t="s">
        <v>179</v>
      </c>
      <c r="D1617" s="10">
        <v>2014</v>
      </c>
      <c r="E1617" s="8">
        <v>154462</v>
      </c>
      <c r="F1617" s="8">
        <v>51100</v>
      </c>
      <c r="G1617" s="8">
        <v>105376</v>
      </c>
      <c r="H1617" s="8">
        <v>155724</v>
      </c>
      <c r="I1617" s="8">
        <v>87460</v>
      </c>
      <c r="J1617" s="8">
        <v>86551</v>
      </c>
      <c r="K1617" s="8">
        <v>13</v>
      </c>
      <c r="L1617" s="8"/>
      <c r="M1617" s="8">
        <v>894</v>
      </c>
      <c r="N1617" s="8"/>
      <c r="O1617" s="8"/>
      <c r="P1617" s="8"/>
      <c r="Q1617" s="45">
        <f t="shared" si="53"/>
        <v>0</v>
      </c>
      <c r="R1617" s="45">
        <f>Table1[[#This Row],[Ballots Rejected - Late Postmark]]/Table1[[#This Row],[Ballots Rejected]]</f>
        <v>0</v>
      </c>
      <c r="S1617" s="8"/>
      <c r="T1617" s="8"/>
      <c r="U1617" s="8">
        <v>85286</v>
      </c>
      <c r="V1617" s="8">
        <v>84431</v>
      </c>
      <c r="W1617" s="8">
        <v>847</v>
      </c>
      <c r="X1617" s="8">
        <v>148147</v>
      </c>
      <c r="Y1617">
        <v>40595</v>
      </c>
      <c r="Z1617">
        <v>46615</v>
      </c>
      <c r="AA1617" s="8">
        <v>248</v>
      </c>
      <c r="AB1617" s="54">
        <f>Table1[[#This Row],[ Received by dropbox]]/Table1[[#This Row],[Ballots Returned]]</f>
        <v>0.46415504230505372</v>
      </c>
      <c r="AC1617" s="54">
        <f>Table1[[#This Row],[Received by mail]]/Table1[[#This Row],[Ballots Returned]]</f>
        <v>0.53298650811799675</v>
      </c>
      <c r="AD1617" s="54">
        <f>Table1[[#This Row],[ Received by Email or Fax]]/Table1[[#This Row],[Ballots Returned]]</f>
        <v>2.8355819803338668E-3</v>
      </c>
    </row>
    <row r="1618" spans="1:30">
      <c r="A1618" s="8" t="s">
        <v>135</v>
      </c>
      <c r="B1618" s="19">
        <v>41947</v>
      </c>
      <c r="C1618" s="8" t="s">
        <v>179</v>
      </c>
      <c r="D1618" s="10">
        <v>2014</v>
      </c>
      <c r="E1618" s="8">
        <v>21882</v>
      </c>
      <c r="F1618" s="8">
        <v>3276</v>
      </c>
      <c r="G1618" s="8">
        <v>20620</v>
      </c>
      <c r="H1618" s="8">
        <v>22146</v>
      </c>
      <c r="I1618" s="8">
        <v>13379</v>
      </c>
      <c r="J1618" s="8">
        <v>13227</v>
      </c>
      <c r="K1618" s="8">
        <v>0</v>
      </c>
      <c r="L1618" s="8"/>
      <c r="M1618" s="8">
        <v>152</v>
      </c>
      <c r="N1618" s="8"/>
      <c r="O1618" s="8"/>
      <c r="P1618" s="8"/>
      <c r="Q1618" s="45">
        <f t="shared" si="53"/>
        <v>0</v>
      </c>
      <c r="R1618" s="45">
        <f>Table1[[#This Row],[Ballots Rejected - Late Postmark]]/Table1[[#This Row],[Ballots Rejected]]</f>
        <v>0</v>
      </c>
      <c r="S1618" s="8"/>
      <c r="T1618" s="8"/>
      <c r="U1618" s="8">
        <v>13319</v>
      </c>
      <c r="V1618" s="8">
        <v>13167</v>
      </c>
      <c r="W1618" s="8">
        <v>152</v>
      </c>
      <c r="X1618" s="8">
        <v>21972</v>
      </c>
      <c r="Y1618">
        <v>8851</v>
      </c>
      <c r="Z1618">
        <v>4509</v>
      </c>
      <c r="AA1618" s="8">
        <v>19</v>
      </c>
      <c r="AB1618" s="54">
        <f>Table1[[#This Row],[ Received by dropbox]]/Table1[[#This Row],[Ballots Returned]]</f>
        <v>0.66155915987741987</v>
      </c>
      <c r="AC1618" s="54">
        <f>Table1[[#This Row],[Received by mail]]/Table1[[#This Row],[Ballots Returned]]</f>
        <v>0.33702070408849688</v>
      </c>
      <c r="AD1618" s="54">
        <f>Table1[[#This Row],[ Received by Email or Fax]]/Table1[[#This Row],[Ballots Returned]]</f>
        <v>1.4201360340832649E-3</v>
      </c>
    </row>
    <row r="1619" spans="1:30">
      <c r="A1619" s="8" t="s">
        <v>137</v>
      </c>
      <c r="B1619" s="19">
        <v>41947</v>
      </c>
      <c r="C1619" s="8" t="s">
        <v>179</v>
      </c>
      <c r="D1619" s="10">
        <v>2014</v>
      </c>
      <c r="E1619" s="8">
        <v>13003</v>
      </c>
      <c r="F1619" s="8">
        <v>1633</v>
      </c>
      <c r="G1619" s="8">
        <v>13384</v>
      </c>
      <c r="H1619" s="8">
        <v>13093</v>
      </c>
      <c r="I1619" s="8">
        <v>8498</v>
      </c>
      <c r="J1619" s="8">
        <v>8469</v>
      </c>
      <c r="K1619" s="8">
        <v>0</v>
      </c>
      <c r="L1619" s="8"/>
      <c r="M1619" s="8">
        <v>29</v>
      </c>
      <c r="N1619" s="8"/>
      <c r="O1619" s="8"/>
      <c r="P1619" s="8"/>
      <c r="Q1619" s="45">
        <f t="shared" si="53"/>
        <v>0</v>
      </c>
      <c r="R1619" s="45">
        <f>Table1[[#This Row],[Ballots Rejected - Late Postmark]]/Table1[[#This Row],[Ballots Rejected]]</f>
        <v>0</v>
      </c>
      <c r="S1619" s="8"/>
      <c r="T1619" s="8"/>
      <c r="U1619" s="8">
        <v>8473</v>
      </c>
      <c r="V1619" s="8">
        <v>8444</v>
      </c>
      <c r="W1619" s="8">
        <v>29</v>
      </c>
      <c r="X1619" s="8">
        <v>12958</v>
      </c>
      <c r="Y1619">
        <v>6278</v>
      </c>
      <c r="Z1619">
        <v>2217</v>
      </c>
      <c r="AA1619" s="8">
        <v>3</v>
      </c>
      <c r="AB1619" s="54">
        <f>Table1[[#This Row],[ Received by dropbox]]/Table1[[#This Row],[Ballots Returned]]</f>
        <v>0.73876206166156744</v>
      </c>
      <c r="AC1619" s="54">
        <f>Table1[[#This Row],[Received by mail]]/Table1[[#This Row],[Ballots Returned]]</f>
        <v>0.26088491409743469</v>
      </c>
      <c r="AD1619" s="54">
        <f>Table1[[#This Row],[ Received by Email or Fax]]/Table1[[#This Row],[Ballots Returned]]</f>
        <v>3.5302424099788187E-4</v>
      </c>
    </row>
    <row r="1620" spans="1:30">
      <c r="A1620" s="8" t="s">
        <v>139</v>
      </c>
      <c r="B1620" s="19">
        <v>41947</v>
      </c>
      <c r="C1620" s="8" t="s">
        <v>179</v>
      </c>
      <c r="D1620" s="10">
        <v>2014</v>
      </c>
      <c r="E1620" s="8">
        <v>43772</v>
      </c>
      <c r="F1620" s="8">
        <v>3935</v>
      </c>
      <c r="G1620" s="8">
        <v>41851</v>
      </c>
      <c r="H1620" s="8">
        <v>43772</v>
      </c>
      <c r="I1620" s="8">
        <v>25152</v>
      </c>
      <c r="J1620" s="8">
        <v>24979</v>
      </c>
      <c r="K1620" s="8">
        <v>2</v>
      </c>
      <c r="L1620" s="8"/>
      <c r="M1620" s="8">
        <v>171</v>
      </c>
      <c r="N1620" s="8"/>
      <c r="O1620" s="8"/>
      <c r="P1620" s="8"/>
      <c r="Q1620" s="45">
        <f t="shared" si="53"/>
        <v>0</v>
      </c>
      <c r="R1620" s="45">
        <f>Table1[[#This Row],[Ballots Rejected - Late Postmark]]/Table1[[#This Row],[Ballots Rejected]]</f>
        <v>0</v>
      </c>
      <c r="S1620" s="8"/>
      <c r="T1620" s="8"/>
      <c r="U1620" s="8">
        <v>25080</v>
      </c>
      <c r="V1620" s="8">
        <v>24909</v>
      </c>
      <c r="W1620" s="8">
        <v>171</v>
      </c>
      <c r="X1620" s="8">
        <v>43478</v>
      </c>
      <c r="Y1620">
        <v>6191</v>
      </c>
      <c r="Z1620">
        <v>18956</v>
      </c>
      <c r="AA1620" s="8">
        <v>5</v>
      </c>
      <c r="AB1620" s="54">
        <f>Table1[[#This Row],[ Received by dropbox]]/Table1[[#This Row],[Ballots Returned]]</f>
        <v>0.24614344783715011</v>
      </c>
      <c r="AC1620" s="54">
        <f>Table1[[#This Row],[Received by mail]]/Table1[[#This Row],[Ballots Returned]]</f>
        <v>0.7536577608142494</v>
      </c>
      <c r="AD1620" s="54">
        <f>Table1[[#This Row],[ Received by Email or Fax]]/Table1[[#This Row],[Ballots Returned]]</f>
        <v>1.9879134860050889E-4</v>
      </c>
    </row>
    <row r="1621" spans="1:30">
      <c r="A1621" s="8" t="s">
        <v>141</v>
      </c>
      <c r="B1621" s="19">
        <v>41947</v>
      </c>
      <c r="C1621" s="8" t="s">
        <v>179</v>
      </c>
      <c r="D1621" s="10">
        <v>2014</v>
      </c>
      <c r="E1621" s="8">
        <v>6966</v>
      </c>
      <c r="F1621" s="8">
        <v>501</v>
      </c>
      <c r="G1621" s="8">
        <v>8479</v>
      </c>
      <c r="H1621" s="8">
        <v>6974</v>
      </c>
      <c r="I1621" s="8">
        <v>4631</v>
      </c>
      <c r="J1621" s="8">
        <v>4599</v>
      </c>
      <c r="K1621" s="8">
        <v>0</v>
      </c>
      <c r="L1621" s="8"/>
      <c r="M1621" s="8">
        <v>32</v>
      </c>
      <c r="N1621" s="8"/>
      <c r="O1621" s="8"/>
      <c r="P1621" s="8"/>
      <c r="Q1621" s="45">
        <f t="shared" si="53"/>
        <v>0</v>
      </c>
      <c r="R1621" s="45">
        <f>Table1[[#This Row],[Ballots Rejected - Late Postmark]]/Table1[[#This Row],[Ballots Rejected]]</f>
        <v>0</v>
      </c>
      <c r="S1621" s="8"/>
      <c r="T1621" s="8"/>
      <c r="U1621" s="8">
        <v>4629</v>
      </c>
      <c r="V1621" s="8">
        <v>4598</v>
      </c>
      <c r="W1621" s="8">
        <v>31</v>
      </c>
      <c r="X1621" s="8">
        <v>6895</v>
      </c>
      <c r="Y1621">
        <v>1259</v>
      </c>
      <c r="Z1621">
        <v>3367</v>
      </c>
      <c r="AA1621" s="8">
        <v>5</v>
      </c>
      <c r="AB1621" s="54">
        <f>Table1[[#This Row],[ Received by dropbox]]/Table1[[#This Row],[Ballots Returned]]</f>
        <v>0.27186352839559491</v>
      </c>
      <c r="AC1621" s="54">
        <f>Table1[[#This Row],[Received by mail]]/Table1[[#This Row],[Ballots Returned]]</f>
        <v>0.72705679118980782</v>
      </c>
      <c r="AD1621" s="54">
        <f>Table1[[#This Row],[ Received by Email or Fax]]/Table1[[#This Row],[Ballots Returned]]</f>
        <v>1.0796804145972792E-3</v>
      </c>
    </row>
    <row r="1622" spans="1:30">
      <c r="A1622" s="8" t="s">
        <v>143</v>
      </c>
      <c r="B1622" s="19">
        <v>41947</v>
      </c>
      <c r="C1622" s="8" t="s">
        <v>179</v>
      </c>
      <c r="D1622" s="10">
        <v>2014</v>
      </c>
      <c r="E1622" s="8">
        <v>35130</v>
      </c>
      <c r="F1622" s="8">
        <v>3522</v>
      </c>
      <c r="G1622" s="8">
        <v>33622</v>
      </c>
      <c r="H1622" s="8">
        <v>35194</v>
      </c>
      <c r="I1622" s="8">
        <v>21046</v>
      </c>
      <c r="J1622" s="8">
        <v>20903</v>
      </c>
      <c r="K1622" s="8">
        <v>0</v>
      </c>
      <c r="L1622" s="8"/>
      <c r="M1622" s="8">
        <v>143</v>
      </c>
      <c r="N1622" s="8"/>
      <c r="O1622" s="8"/>
      <c r="P1622" s="8"/>
      <c r="Q1622" s="45">
        <f t="shared" si="53"/>
        <v>0</v>
      </c>
      <c r="R1622" s="45">
        <f>Table1[[#This Row],[Ballots Rejected - Late Postmark]]/Table1[[#This Row],[Ballots Rejected]]</f>
        <v>0</v>
      </c>
      <c r="S1622" s="8"/>
      <c r="T1622" s="8"/>
      <c r="U1622" s="8">
        <v>20885</v>
      </c>
      <c r="V1622" s="8">
        <v>20742</v>
      </c>
      <c r="W1622" s="8">
        <v>143</v>
      </c>
      <c r="X1622" s="8">
        <v>34721</v>
      </c>
      <c r="Y1622">
        <v>13236</v>
      </c>
      <c r="Z1622">
        <v>7775</v>
      </c>
      <c r="AA1622" s="8">
        <v>35</v>
      </c>
      <c r="AB1622" s="54">
        <f>Table1[[#This Row],[ Received by dropbox]]/Table1[[#This Row],[Ballots Returned]]</f>
        <v>0.62890810605340686</v>
      </c>
      <c r="AC1622" s="54">
        <f>Table1[[#This Row],[Received by mail]]/Table1[[#This Row],[Ballots Returned]]</f>
        <v>0.36942887009407965</v>
      </c>
      <c r="AD1622" s="54">
        <f>Table1[[#This Row],[ Received by Email or Fax]]/Table1[[#This Row],[Ballots Returned]]</f>
        <v>1.6630238525135418E-3</v>
      </c>
    </row>
    <row r="1623" spans="1:30">
      <c r="A1623" s="8" t="s">
        <v>145</v>
      </c>
      <c r="B1623" s="19">
        <v>41947</v>
      </c>
      <c r="C1623" s="8" t="s">
        <v>179</v>
      </c>
      <c r="D1623" s="10">
        <v>2014</v>
      </c>
      <c r="E1623" s="8">
        <v>21174</v>
      </c>
      <c r="F1623" s="8">
        <v>2005</v>
      </c>
      <c r="G1623" s="8">
        <v>21183</v>
      </c>
      <c r="H1623" s="8">
        <v>21507</v>
      </c>
      <c r="I1623" s="8">
        <v>12746</v>
      </c>
      <c r="J1623" s="8">
        <v>12640</v>
      </c>
      <c r="K1623" s="8">
        <v>0</v>
      </c>
      <c r="L1623" s="8"/>
      <c r="M1623" s="8">
        <v>106</v>
      </c>
      <c r="N1623" s="8"/>
      <c r="O1623" s="8"/>
      <c r="P1623" s="8"/>
      <c r="Q1623" s="45">
        <f t="shared" si="53"/>
        <v>0</v>
      </c>
      <c r="R1623" s="45">
        <f>Table1[[#This Row],[Ballots Rejected - Late Postmark]]/Table1[[#This Row],[Ballots Rejected]]</f>
        <v>0</v>
      </c>
      <c r="S1623" s="8"/>
      <c r="T1623" s="8"/>
      <c r="U1623" s="8">
        <v>12695</v>
      </c>
      <c r="V1623" s="8">
        <v>12590</v>
      </c>
      <c r="W1623" s="8">
        <v>106</v>
      </c>
      <c r="X1623" s="8">
        <v>21327</v>
      </c>
      <c r="Y1623">
        <v>2213</v>
      </c>
      <c r="Z1623">
        <v>10513</v>
      </c>
      <c r="AA1623" s="8">
        <v>20</v>
      </c>
      <c r="AB1623" s="54">
        <f>Table1[[#This Row],[ Received by dropbox]]/Table1[[#This Row],[Ballots Returned]]</f>
        <v>0.17362309744233484</v>
      </c>
      <c r="AC1623" s="54">
        <f>Table1[[#This Row],[Received by mail]]/Table1[[#This Row],[Ballots Returned]]</f>
        <v>0.82480778283383027</v>
      </c>
      <c r="AD1623" s="54">
        <f>Table1[[#This Row],[ Received by Email or Fax]]/Table1[[#This Row],[Ballots Returned]]</f>
        <v>1.5691197238349285E-3</v>
      </c>
    </row>
    <row r="1624" spans="1:30">
      <c r="A1624" s="8" t="s">
        <v>147</v>
      </c>
      <c r="B1624" s="19">
        <v>41947</v>
      </c>
      <c r="C1624" s="8" t="s">
        <v>179</v>
      </c>
      <c r="D1624" s="10">
        <v>2014</v>
      </c>
      <c r="E1624" s="8">
        <v>13234</v>
      </c>
      <c r="F1624" s="8">
        <v>1092</v>
      </c>
      <c r="G1624" s="8">
        <v>14156</v>
      </c>
      <c r="H1624" s="8">
        <v>13235</v>
      </c>
      <c r="I1624" s="8">
        <v>8407</v>
      </c>
      <c r="J1624" s="8">
        <v>7374</v>
      </c>
      <c r="K1624" s="8">
        <v>1</v>
      </c>
      <c r="L1624" s="8"/>
      <c r="M1624" s="8">
        <v>32</v>
      </c>
      <c r="N1624" s="8"/>
      <c r="O1624" s="8"/>
      <c r="P1624" s="8"/>
      <c r="Q1624" s="45">
        <f t="shared" si="53"/>
        <v>0</v>
      </c>
      <c r="R1624" s="45">
        <f>Table1[[#This Row],[Ballots Rejected - Late Postmark]]/Table1[[#This Row],[Ballots Rejected]]</f>
        <v>0</v>
      </c>
      <c r="S1624" s="8"/>
      <c r="T1624" s="8"/>
      <c r="U1624" s="8">
        <v>8381</v>
      </c>
      <c r="V1624" s="8">
        <v>7349</v>
      </c>
      <c r="W1624" s="8">
        <v>31</v>
      </c>
      <c r="X1624" s="8">
        <v>13123</v>
      </c>
      <c r="Y1624">
        <v>2119</v>
      </c>
      <c r="Z1624">
        <v>8396</v>
      </c>
      <c r="AA1624" s="8">
        <v>3</v>
      </c>
      <c r="AB1624" s="54">
        <f>Table1[[#This Row],[ Received by dropbox]]/Table1[[#This Row],[Ballots Returned]]</f>
        <v>0.25205186154395148</v>
      </c>
      <c r="AC1624" s="54">
        <f>Table1[[#This Row],[Received by mail]]/Table1[[#This Row],[Ballots Returned]]</f>
        <v>0.99869156655168312</v>
      </c>
      <c r="AD1624" s="54">
        <f>Table1[[#This Row],[ Received by Email or Fax]]/Table1[[#This Row],[Ballots Returned]]</f>
        <v>3.5684548590460329E-4</v>
      </c>
    </row>
    <row r="1625" spans="1:30">
      <c r="A1625" s="8" t="s">
        <v>149</v>
      </c>
      <c r="B1625" s="19">
        <v>41947</v>
      </c>
      <c r="C1625" s="8" t="s">
        <v>179</v>
      </c>
      <c r="D1625" s="10">
        <v>2014</v>
      </c>
      <c r="E1625" s="8">
        <v>8137</v>
      </c>
      <c r="F1625" s="8">
        <v>1749</v>
      </c>
      <c r="G1625" s="8">
        <v>8402</v>
      </c>
      <c r="H1625" s="8">
        <v>8188</v>
      </c>
      <c r="I1625" s="8">
        <v>5357</v>
      </c>
      <c r="J1625" s="8">
        <v>5257</v>
      </c>
      <c r="K1625" s="8">
        <v>6</v>
      </c>
      <c r="L1625" s="8"/>
      <c r="M1625" s="8">
        <v>94</v>
      </c>
      <c r="N1625" s="8"/>
      <c r="O1625" s="8"/>
      <c r="P1625" s="8"/>
      <c r="Q1625" s="45">
        <f t="shared" si="53"/>
        <v>0</v>
      </c>
      <c r="R1625" s="45">
        <f>Table1[[#This Row],[Ballots Rejected - Late Postmark]]/Table1[[#This Row],[Ballots Rejected]]</f>
        <v>0</v>
      </c>
      <c r="S1625" s="8"/>
      <c r="T1625" s="8"/>
      <c r="U1625" s="8">
        <v>5326</v>
      </c>
      <c r="V1625" s="8">
        <v>5233</v>
      </c>
      <c r="W1625" s="8">
        <v>93</v>
      </c>
      <c r="X1625" s="8">
        <v>8101</v>
      </c>
      <c r="Y1625">
        <v>2451</v>
      </c>
      <c r="Z1625">
        <v>2906</v>
      </c>
      <c r="AA1625" s="8">
        <v>0</v>
      </c>
      <c r="AB1625" s="54">
        <f>Table1[[#This Row],[ Received by dropbox]]/Table1[[#This Row],[Ballots Returned]]</f>
        <v>0.45753220085868956</v>
      </c>
      <c r="AC1625" s="54">
        <f>Table1[[#This Row],[Received by mail]]/Table1[[#This Row],[Ballots Returned]]</f>
        <v>0.54246779914131038</v>
      </c>
      <c r="AD1625" s="54">
        <f>Table1[[#This Row],[ Received by Email or Fax]]/Table1[[#This Row],[Ballots Returned]]</f>
        <v>0</v>
      </c>
    </row>
    <row r="1626" spans="1:30">
      <c r="A1626" s="8" t="s">
        <v>151</v>
      </c>
      <c r="B1626" s="19">
        <v>41947</v>
      </c>
      <c r="C1626" s="8" t="s">
        <v>179</v>
      </c>
      <c r="D1626" s="10">
        <v>2014</v>
      </c>
      <c r="E1626" s="8">
        <v>441987</v>
      </c>
      <c r="F1626" s="8">
        <v>61864</v>
      </c>
      <c r="G1626" s="8">
        <v>382137</v>
      </c>
      <c r="H1626" s="8">
        <v>442024</v>
      </c>
      <c r="I1626" s="8">
        <v>222099</v>
      </c>
      <c r="J1626" s="8">
        <v>220827</v>
      </c>
      <c r="K1626" s="8">
        <v>80</v>
      </c>
      <c r="L1626" s="8"/>
      <c r="M1626" s="8">
        <v>1189</v>
      </c>
      <c r="N1626" s="8"/>
      <c r="O1626" s="8"/>
      <c r="P1626" s="8"/>
      <c r="Q1626" s="45">
        <f t="shared" si="53"/>
        <v>0</v>
      </c>
      <c r="R1626" s="45">
        <f>Table1[[#This Row],[Ballots Rejected - Late Postmark]]/Table1[[#This Row],[Ballots Rejected]]</f>
        <v>0</v>
      </c>
      <c r="S1626" s="8"/>
      <c r="T1626" s="8"/>
      <c r="U1626" s="8">
        <v>217678</v>
      </c>
      <c r="V1626" s="8">
        <v>216561</v>
      </c>
      <c r="W1626" s="8">
        <v>1114</v>
      </c>
      <c r="X1626" s="8">
        <v>428173</v>
      </c>
      <c r="Y1626">
        <v>121192</v>
      </c>
      <c r="Z1626">
        <v>100127</v>
      </c>
      <c r="AA1626" s="8">
        <v>165</v>
      </c>
      <c r="AB1626" s="54">
        <f>Table1[[#This Row],[ Received by dropbox]]/Table1[[#This Row],[Ballots Returned]]</f>
        <v>0.5456665721142373</v>
      </c>
      <c r="AC1626" s="54">
        <f>Table1[[#This Row],[Received by mail]]/Table1[[#This Row],[Ballots Returned]]</f>
        <v>0.45082148051094334</v>
      </c>
      <c r="AD1626" s="54">
        <f>Table1[[#This Row],[ Received by Email or Fax]]/Table1[[#This Row],[Ballots Returned]]</f>
        <v>7.4291194467332141E-4</v>
      </c>
    </row>
    <row r="1627" spans="1:30">
      <c r="A1627" s="8" t="s">
        <v>153</v>
      </c>
      <c r="B1627" s="19">
        <v>41947</v>
      </c>
      <c r="C1627" s="8" t="s">
        <v>179</v>
      </c>
      <c r="D1627" s="10">
        <v>2014</v>
      </c>
      <c r="E1627" s="8">
        <v>11985</v>
      </c>
      <c r="F1627" s="8">
        <v>860</v>
      </c>
      <c r="G1627" s="8">
        <v>13139</v>
      </c>
      <c r="H1627" s="8">
        <v>11986</v>
      </c>
      <c r="I1627" s="8">
        <v>8645</v>
      </c>
      <c r="J1627" s="8">
        <v>8583</v>
      </c>
      <c r="K1627" s="8">
        <v>3</v>
      </c>
      <c r="L1627" s="8"/>
      <c r="M1627" s="8">
        <v>59</v>
      </c>
      <c r="N1627" s="8"/>
      <c r="O1627" s="8"/>
      <c r="P1627" s="8"/>
      <c r="Q1627" s="45">
        <f t="shared" si="53"/>
        <v>0</v>
      </c>
      <c r="R1627" s="45">
        <f>Table1[[#This Row],[Ballots Rejected - Late Postmark]]/Table1[[#This Row],[Ballots Rejected]]</f>
        <v>0</v>
      </c>
      <c r="S1627" s="8"/>
      <c r="T1627" s="8"/>
      <c r="U1627" s="8">
        <v>8581</v>
      </c>
      <c r="V1627" s="8">
        <v>8519</v>
      </c>
      <c r="W1627" s="8">
        <v>59</v>
      </c>
      <c r="X1627" s="8">
        <v>11793</v>
      </c>
      <c r="Y1627">
        <v>5382</v>
      </c>
      <c r="Z1627">
        <v>3253</v>
      </c>
      <c r="AA1627" s="8">
        <v>10</v>
      </c>
      <c r="AB1627" s="54">
        <f>Table1[[#This Row],[ Received by dropbox]]/Table1[[#This Row],[Ballots Returned]]</f>
        <v>0.62255639097744364</v>
      </c>
      <c r="AC1627" s="54">
        <f>Table1[[#This Row],[Received by mail]]/Table1[[#This Row],[Ballots Returned]]</f>
        <v>0.37628687102371311</v>
      </c>
      <c r="AD1627" s="54">
        <f>Table1[[#This Row],[ Received by Email or Fax]]/Table1[[#This Row],[Ballots Returned]]</f>
        <v>1.1567379988432619E-3</v>
      </c>
    </row>
    <row r="1628" spans="1:30">
      <c r="A1628" s="8" t="s">
        <v>155</v>
      </c>
      <c r="B1628" s="19">
        <v>41947</v>
      </c>
      <c r="C1628" s="8" t="s">
        <v>179</v>
      </c>
      <c r="D1628" s="10">
        <v>2014</v>
      </c>
      <c r="E1628" s="8">
        <v>67205</v>
      </c>
      <c r="F1628" s="8">
        <v>8569</v>
      </c>
      <c r="G1628" s="8">
        <v>60650</v>
      </c>
      <c r="H1628" s="8">
        <v>67207</v>
      </c>
      <c r="I1628" s="8">
        <v>41066</v>
      </c>
      <c r="J1628" s="8">
        <v>40825</v>
      </c>
      <c r="K1628" s="8" t="s">
        <v>1211</v>
      </c>
      <c r="L1628" s="8"/>
      <c r="M1628" s="8">
        <v>241</v>
      </c>
      <c r="N1628" s="8"/>
      <c r="O1628" s="8"/>
      <c r="P1628" s="8"/>
      <c r="Q1628" s="45">
        <f t="shared" si="53"/>
        <v>0</v>
      </c>
      <c r="R1628" s="45">
        <f>Table1[[#This Row],[Ballots Rejected - Late Postmark]]/Table1[[#This Row],[Ballots Rejected]]</f>
        <v>0</v>
      </c>
      <c r="S1628" s="8"/>
      <c r="T1628" s="8"/>
      <c r="U1628" s="8">
        <v>40940</v>
      </c>
      <c r="V1628" s="8">
        <v>40700</v>
      </c>
      <c r="W1628" s="8">
        <v>240</v>
      </c>
      <c r="X1628" s="8">
        <v>66685</v>
      </c>
      <c r="Y1628">
        <v>29461</v>
      </c>
      <c r="Z1628">
        <v>11574</v>
      </c>
      <c r="AA1628" s="8">
        <v>31</v>
      </c>
      <c r="AB1628" s="54">
        <f>Table1[[#This Row],[ Received by dropbox]]/Table1[[#This Row],[Ballots Returned]]</f>
        <v>0.71740612672283643</v>
      </c>
      <c r="AC1628" s="54">
        <f>Table1[[#This Row],[Received by mail]]/Table1[[#This Row],[Ballots Returned]]</f>
        <v>0.28183899089270931</v>
      </c>
      <c r="AD1628" s="54">
        <f>Table1[[#This Row],[ Received by Email or Fax]]/Table1[[#This Row],[Ballots Returned]]</f>
        <v>7.5488238445429307E-4</v>
      </c>
    </row>
    <row r="1629" spans="1:30">
      <c r="A1629" s="8" t="s">
        <v>157</v>
      </c>
      <c r="B1629" s="19">
        <v>41947</v>
      </c>
      <c r="C1629" s="8" t="s">
        <v>179</v>
      </c>
      <c r="D1629" s="10">
        <v>2014</v>
      </c>
      <c r="E1629" s="8">
        <v>6862</v>
      </c>
      <c r="F1629" s="8">
        <v>786</v>
      </c>
      <c r="G1629" s="8">
        <v>8090</v>
      </c>
      <c r="H1629" s="8">
        <v>6863</v>
      </c>
      <c r="I1629" s="8">
        <v>4190</v>
      </c>
      <c r="J1629" s="8">
        <v>4147</v>
      </c>
      <c r="K1629" s="8">
        <v>20</v>
      </c>
      <c r="L1629" s="8"/>
      <c r="M1629" s="8">
        <v>23</v>
      </c>
      <c r="N1629" s="8"/>
      <c r="O1629" s="8"/>
      <c r="P1629" s="8"/>
      <c r="Q1629" s="45">
        <f t="shared" si="53"/>
        <v>0</v>
      </c>
      <c r="R1629" s="45">
        <f>Table1[[#This Row],[Ballots Rejected - Late Postmark]]/Table1[[#This Row],[Ballots Rejected]]</f>
        <v>0</v>
      </c>
      <c r="S1629" s="8"/>
      <c r="T1629" s="8"/>
      <c r="U1629" s="8">
        <v>4166</v>
      </c>
      <c r="V1629" s="8">
        <v>4124</v>
      </c>
      <c r="W1629" s="8">
        <v>22</v>
      </c>
      <c r="X1629" s="8">
        <v>6785</v>
      </c>
      <c r="Y1629">
        <v>2775</v>
      </c>
      <c r="Z1629">
        <v>1407</v>
      </c>
      <c r="AA1629" s="8">
        <v>8</v>
      </c>
      <c r="AB1629" s="54">
        <f>Table1[[#This Row],[ Received by dropbox]]/Table1[[#This Row],[Ballots Returned]]</f>
        <v>0.66229116945107402</v>
      </c>
      <c r="AC1629" s="54">
        <f>Table1[[#This Row],[Received by mail]]/Table1[[#This Row],[Ballots Returned]]</f>
        <v>0.33579952267303104</v>
      </c>
      <c r="AD1629" s="54">
        <f>Table1[[#This Row],[ Received by Email or Fax]]/Table1[[#This Row],[Ballots Returned]]</f>
        <v>1.9093078758949881E-3</v>
      </c>
    </row>
    <row r="1630" spans="1:30">
      <c r="A1630" s="8" t="s">
        <v>159</v>
      </c>
      <c r="B1630" s="19">
        <v>41947</v>
      </c>
      <c r="C1630" s="8" t="s">
        <v>179</v>
      </c>
      <c r="D1630" s="10">
        <v>2014</v>
      </c>
      <c r="E1630" s="8">
        <v>416389</v>
      </c>
      <c r="F1630" s="8">
        <v>47993</v>
      </c>
      <c r="G1630" s="8">
        <v>370410</v>
      </c>
      <c r="H1630" s="8">
        <v>419166</v>
      </c>
      <c r="I1630" s="8">
        <v>216116</v>
      </c>
      <c r="J1630" s="8">
        <v>213648</v>
      </c>
      <c r="K1630" s="8">
        <v>27</v>
      </c>
      <c r="L1630" s="8"/>
      <c r="M1630" s="8">
        <v>2441</v>
      </c>
      <c r="N1630" s="8"/>
      <c r="O1630" s="8"/>
      <c r="P1630" s="8"/>
      <c r="Q1630" s="45">
        <f t="shared" si="53"/>
        <v>0</v>
      </c>
      <c r="R1630" s="45">
        <f>Table1[[#This Row],[Ballots Rejected - Late Postmark]]/Table1[[#This Row],[Ballots Rejected]]</f>
        <v>0</v>
      </c>
      <c r="S1630" s="8"/>
      <c r="T1630" s="8"/>
      <c r="U1630" s="8">
        <v>214364</v>
      </c>
      <c r="V1630" s="8">
        <v>211946</v>
      </c>
      <c r="W1630" s="8">
        <v>2418</v>
      </c>
      <c r="X1630" s="8">
        <v>414501</v>
      </c>
      <c r="Y1630">
        <v>102011</v>
      </c>
      <c r="Z1630">
        <v>113492</v>
      </c>
      <c r="AA1630" s="8">
        <v>97</v>
      </c>
      <c r="AB1630" s="54">
        <f>Table1[[#This Row],[ Received by dropbox]]/Table1[[#This Row],[Ballots Returned]]</f>
        <v>0.47201965611060726</v>
      </c>
      <c r="AC1630" s="54">
        <f>Table1[[#This Row],[Received by mail]]/Table1[[#This Row],[Ballots Returned]]</f>
        <v>0.52514390419959656</v>
      </c>
      <c r="AD1630" s="54">
        <f>Table1[[#This Row],[ Received by Email or Fax]]/Table1[[#This Row],[Ballots Returned]]</f>
        <v>4.4883303411131061E-4</v>
      </c>
    </row>
    <row r="1631" spans="1:30">
      <c r="A1631" s="8" t="s">
        <v>161</v>
      </c>
      <c r="B1631" s="19">
        <v>41947</v>
      </c>
      <c r="C1631" s="8" t="s">
        <v>179</v>
      </c>
      <c r="D1631" s="10">
        <v>2014</v>
      </c>
      <c r="E1631" s="8">
        <v>281536</v>
      </c>
      <c r="F1631" s="8">
        <v>31045</v>
      </c>
      <c r="G1631" s="8">
        <v>252505</v>
      </c>
      <c r="H1631" s="8">
        <v>282118</v>
      </c>
      <c r="I1631" s="8">
        <v>160778</v>
      </c>
      <c r="J1631" s="8">
        <v>158897</v>
      </c>
      <c r="K1631" s="8">
        <v>0</v>
      </c>
      <c r="L1631" s="8"/>
      <c r="M1631" s="8">
        <v>1881</v>
      </c>
      <c r="N1631" s="8"/>
      <c r="O1631" s="8"/>
      <c r="P1631" s="8"/>
      <c r="Q1631" s="45">
        <f t="shared" ref="Q1631:Q1662" si="54">P1631/I1631</f>
        <v>0</v>
      </c>
      <c r="R1631" s="45">
        <f>Table1[[#This Row],[Ballots Rejected - Late Postmark]]/Table1[[#This Row],[Ballots Rejected]]</f>
        <v>0</v>
      </c>
      <c r="S1631" s="8"/>
      <c r="T1631" s="8"/>
      <c r="U1631" s="8">
        <v>158472</v>
      </c>
      <c r="V1631" s="8">
        <v>156692</v>
      </c>
      <c r="W1631" s="8">
        <v>1814</v>
      </c>
      <c r="X1631" s="8">
        <v>276903</v>
      </c>
      <c r="Y1631">
        <v>84514</v>
      </c>
      <c r="Z1631">
        <v>76171</v>
      </c>
      <c r="AA1631" s="8">
        <v>93</v>
      </c>
      <c r="AB1631" s="54">
        <f>Table1[[#This Row],[ Received by dropbox]]/Table1[[#This Row],[Ballots Returned]]</f>
        <v>0.52565649529164438</v>
      </c>
      <c r="AC1631" s="54">
        <f>Table1[[#This Row],[Received by mail]]/Table1[[#This Row],[Ballots Returned]]</f>
        <v>0.47376506735996221</v>
      </c>
      <c r="AD1631" s="54">
        <f>Table1[[#This Row],[ Received by Email or Fax]]/Table1[[#This Row],[Ballots Returned]]</f>
        <v>5.7843734839343693E-4</v>
      </c>
    </row>
    <row r="1632" spans="1:30">
      <c r="A1632" s="8" t="s">
        <v>163</v>
      </c>
      <c r="B1632" s="19">
        <v>41947</v>
      </c>
      <c r="C1632" s="8" t="s">
        <v>179</v>
      </c>
      <c r="D1632" s="10">
        <v>2014</v>
      </c>
      <c r="E1632" s="8">
        <v>28573</v>
      </c>
      <c r="F1632" s="8">
        <v>3893</v>
      </c>
      <c r="G1632" s="8">
        <v>26694</v>
      </c>
      <c r="H1632" s="8">
        <v>28659</v>
      </c>
      <c r="I1632" s="8">
        <v>17959</v>
      </c>
      <c r="J1632" s="8">
        <v>17800</v>
      </c>
      <c r="K1632" s="8">
        <v>0</v>
      </c>
      <c r="L1632" s="8"/>
      <c r="M1632" s="8">
        <v>137</v>
      </c>
      <c r="N1632" s="8"/>
      <c r="O1632" s="8"/>
      <c r="P1632" s="8"/>
      <c r="Q1632" s="45">
        <f t="shared" si="54"/>
        <v>0</v>
      </c>
      <c r="R1632" s="45">
        <f>Table1[[#This Row],[Ballots Rejected - Late Postmark]]/Table1[[#This Row],[Ballots Rejected]]</f>
        <v>0</v>
      </c>
      <c r="S1632" s="8"/>
      <c r="T1632" s="8"/>
      <c r="U1632" s="8">
        <v>17875</v>
      </c>
      <c r="V1632" s="8">
        <v>17720</v>
      </c>
      <c r="W1632" s="8">
        <v>135</v>
      </c>
      <c r="X1632" s="8">
        <v>28449</v>
      </c>
      <c r="Y1632">
        <v>0</v>
      </c>
      <c r="Z1632">
        <v>17955</v>
      </c>
      <c r="AA1632" s="8">
        <v>4</v>
      </c>
      <c r="AB1632" s="54">
        <f>Table1[[#This Row],[ Received by dropbox]]/Table1[[#This Row],[Ballots Returned]]</f>
        <v>0</v>
      </c>
      <c r="AC1632" s="54">
        <f>Table1[[#This Row],[Received by mail]]/Table1[[#This Row],[Ballots Returned]]</f>
        <v>0.99977727044935683</v>
      </c>
      <c r="AD1632" s="54">
        <f>Table1[[#This Row],[ Received by Email or Fax]]/Table1[[#This Row],[Ballots Returned]]</f>
        <v>2.2272955064313158E-4</v>
      </c>
    </row>
    <row r="1633" spans="1:30">
      <c r="A1633" s="8" t="s">
        <v>166</v>
      </c>
      <c r="B1633" s="19">
        <v>41947</v>
      </c>
      <c r="C1633" s="8" t="s">
        <v>179</v>
      </c>
      <c r="D1633" s="10">
        <v>2014</v>
      </c>
      <c r="E1633" s="8">
        <v>162655</v>
      </c>
      <c r="F1633" s="8">
        <v>19104</v>
      </c>
      <c r="G1633" s="8">
        <v>145565</v>
      </c>
      <c r="H1633" s="8">
        <v>163115</v>
      </c>
      <c r="I1633" s="8">
        <v>85882</v>
      </c>
      <c r="J1633" s="8">
        <v>85446</v>
      </c>
      <c r="K1633" s="8">
        <v>1</v>
      </c>
      <c r="L1633" s="8"/>
      <c r="M1633" s="8">
        <v>435</v>
      </c>
      <c r="N1633" s="8"/>
      <c r="O1633" s="8"/>
      <c r="P1633" s="8"/>
      <c r="Q1633" s="45">
        <f t="shared" si="54"/>
        <v>0</v>
      </c>
      <c r="R1633" s="45">
        <f>Table1[[#This Row],[Ballots Rejected - Late Postmark]]/Table1[[#This Row],[Ballots Rejected]]</f>
        <v>0</v>
      </c>
      <c r="S1633" s="8"/>
      <c r="T1633" s="8"/>
      <c r="U1633" s="8">
        <v>84390</v>
      </c>
      <c r="V1633" s="8">
        <v>83982</v>
      </c>
      <c r="W1633" s="8">
        <v>408</v>
      </c>
      <c r="X1633" s="8">
        <v>157700</v>
      </c>
      <c r="Y1633">
        <v>59600</v>
      </c>
      <c r="Z1633">
        <v>26181</v>
      </c>
      <c r="AA1633" s="8">
        <v>101</v>
      </c>
      <c r="AB1633" s="54">
        <f>Table1[[#This Row],[ Received by dropbox]]/Table1[[#This Row],[Ballots Returned]]</f>
        <v>0.69397545469364941</v>
      </c>
      <c r="AC1633" s="54">
        <f>Table1[[#This Row],[Received by mail]]/Table1[[#This Row],[Ballots Returned]]</f>
        <v>0.30484851307608113</v>
      </c>
      <c r="AD1633" s="54">
        <f>Table1[[#This Row],[ Received by Email or Fax]]/Table1[[#This Row],[Ballots Returned]]</f>
        <v>1.1760322302694394E-3</v>
      </c>
    </row>
    <row r="1634" spans="1:30">
      <c r="A1634" s="8" t="s">
        <v>168</v>
      </c>
      <c r="B1634" s="19">
        <v>41947</v>
      </c>
      <c r="C1634" s="8" t="s">
        <v>179</v>
      </c>
      <c r="D1634" s="10">
        <v>2014</v>
      </c>
      <c r="E1634" s="8">
        <v>2874</v>
      </c>
      <c r="F1634" s="8">
        <v>181</v>
      </c>
      <c r="G1634" s="8">
        <v>4707</v>
      </c>
      <c r="H1634" s="8">
        <v>2874</v>
      </c>
      <c r="I1634" s="8">
        <v>1877</v>
      </c>
      <c r="J1634" s="8">
        <v>1853</v>
      </c>
      <c r="K1634" s="8">
        <v>0</v>
      </c>
      <c r="L1634" s="8"/>
      <c r="M1634" s="8">
        <v>24</v>
      </c>
      <c r="N1634" s="8"/>
      <c r="O1634" s="8"/>
      <c r="P1634" s="8"/>
      <c r="Q1634" s="45">
        <f t="shared" si="54"/>
        <v>0</v>
      </c>
      <c r="R1634" s="45">
        <f>Table1[[#This Row],[Ballots Rejected - Late Postmark]]/Table1[[#This Row],[Ballots Rejected]]</f>
        <v>0</v>
      </c>
      <c r="S1634" s="8"/>
      <c r="T1634" s="8"/>
      <c r="U1634" s="8">
        <v>1872</v>
      </c>
      <c r="V1634" s="8">
        <v>1848</v>
      </c>
      <c r="W1634" s="8">
        <v>24</v>
      </c>
      <c r="X1634" s="8">
        <v>2842</v>
      </c>
      <c r="Y1634">
        <v>877</v>
      </c>
      <c r="Z1634">
        <v>1000</v>
      </c>
      <c r="AA1634" s="8">
        <v>0</v>
      </c>
      <c r="AB1634" s="54">
        <f>Table1[[#This Row],[ Received by dropbox]]/Table1[[#This Row],[Ballots Returned]]</f>
        <v>0.46723494938732019</v>
      </c>
      <c r="AC1634" s="54">
        <f>Table1[[#This Row],[Received by mail]]/Table1[[#This Row],[Ballots Returned]]</f>
        <v>0.53276505061267976</v>
      </c>
      <c r="AD1634" s="54">
        <f>Table1[[#This Row],[ Received by Email or Fax]]/Table1[[#This Row],[Ballots Returned]]</f>
        <v>0</v>
      </c>
    </row>
    <row r="1635" spans="1:30">
      <c r="A1635" s="8" t="s">
        <v>170</v>
      </c>
      <c r="B1635" s="19">
        <v>41947</v>
      </c>
      <c r="C1635" s="8" t="s">
        <v>179</v>
      </c>
      <c r="D1635" s="10">
        <v>2014</v>
      </c>
      <c r="E1635" s="8">
        <v>31645</v>
      </c>
      <c r="F1635" s="8">
        <v>3941</v>
      </c>
      <c r="G1635" s="8">
        <v>29718</v>
      </c>
      <c r="H1635" s="8">
        <v>31781</v>
      </c>
      <c r="I1635" s="8">
        <v>19044</v>
      </c>
      <c r="J1635" s="8">
        <v>18887</v>
      </c>
      <c r="K1635" s="8">
        <v>11</v>
      </c>
      <c r="L1635" s="8"/>
      <c r="M1635" s="8">
        <v>146</v>
      </c>
      <c r="N1635" s="8"/>
      <c r="O1635" s="8"/>
      <c r="P1635" s="8"/>
      <c r="Q1635" s="45">
        <f t="shared" si="54"/>
        <v>0</v>
      </c>
      <c r="R1635" s="45">
        <f>Table1[[#This Row],[Ballots Rejected - Late Postmark]]/Table1[[#This Row],[Ballots Rejected]]</f>
        <v>0</v>
      </c>
      <c r="S1635" s="8"/>
      <c r="T1635" s="8"/>
      <c r="U1635" s="8">
        <v>18965</v>
      </c>
      <c r="V1635" s="8">
        <v>18808</v>
      </c>
      <c r="W1635" s="8">
        <v>146</v>
      </c>
      <c r="X1635" s="8">
        <v>31496</v>
      </c>
      <c r="Y1635">
        <v>11886</v>
      </c>
      <c r="Z1635">
        <v>7146</v>
      </c>
      <c r="AA1635" s="8">
        <v>12</v>
      </c>
      <c r="AB1635" s="54">
        <f>Table1[[#This Row],[ Received by dropbox]]/Table1[[#This Row],[Ballots Returned]]</f>
        <v>0.62413358538122243</v>
      </c>
      <c r="AC1635" s="54">
        <f>Table1[[#This Row],[Received by mail]]/Table1[[#This Row],[Ballots Returned]]</f>
        <v>0.37523629489603022</v>
      </c>
      <c r="AD1635" s="54">
        <f>Table1[[#This Row],[ Received by Email or Fax]]/Table1[[#This Row],[Ballots Returned]]</f>
        <v>6.3011972274732201E-4</v>
      </c>
    </row>
    <row r="1636" spans="1:30">
      <c r="A1636" s="8" t="s">
        <v>172</v>
      </c>
      <c r="B1636" s="19">
        <v>41947</v>
      </c>
      <c r="C1636" s="8" t="s">
        <v>179</v>
      </c>
      <c r="D1636" s="10">
        <v>2014</v>
      </c>
      <c r="E1636" s="8">
        <v>127280</v>
      </c>
      <c r="F1636" s="8">
        <v>13337</v>
      </c>
      <c r="G1636" s="8">
        <v>115957</v>
      </c>
      <c r="H1636" s="8">
        <v>129002</v>
      </c>
      <c r="I1636" s="8">
        <v>76842</v>
      </c>
      <c r="J1636" s="8">
        <v>76123</v>
      </c>
      <c r="K1636" s="8">
        <v>6</v>
      </c>
      <c r="L1636" s="8"/>
      <c r="M1636" s="8">
        <v>713</v>
      </c>
      <c r="N1636" s="8"/>
      <c r="O1636" s="8"/>
      <c r="P1636" s="8"/>
      <c r="Q1636" s="45">
        <f t="shared" si="54"/>
        <v>0</v>
      </c>
      <c r="R1636" s="45">
        <f>Table1[[#This Row],[Ballots Rejected - Late Postmark]]/Table1[[#This Row],[Ballots Rejected]]</f>
        <v>0</v>
      </c>
      <c r="S1636" s="8"/>
      <c r="T1636" s="8"/>
      <c r="U1636" s="8">
        <v>76418</v>
      </c>
      <c r="V1636" s="8">
        <v>75724</v>
      </c>
      <c r="W1636" s="8">
        <v>694</v>
      </c>
      <c r="X1636" s="8">
        <v>127706</v>
      </c>
      <c r="Y1636">
        <v>41868</v>
      </c>
      <c r="Z1636">
        <v>34833</v>
      </c>
      <c r="AA1636" s="8">
        <v>140</v>
      </c>
      <c r="AB1636" s="54">
        <f>Table1[[#This Row],[ Received by dropbox]]/Table1[[#This Row],[Ballots Returned]]</f>
        <v>0.54485828062778163</v>
      </c>
      <c r="AC1636" s="54">
        <f>Table1[[#This Row],[Received by mail]]/Table1[[#This Row],[Ballots Returned]]</f>
        <v>0.45330678535176078</v>
      </c>
      <c r="AD1636" s="54">
        <f>Table1[[#This Row],[ Received by Email or Fax]]/Table1[[#This Row],[Ballots Returned]]</f>
        <v>1.8219203040004165E-3</v>
      </c>
    </row>
    <row r="1637" spans="1:30">
      <c r="A1637" s="8" t="s">
        <v>174</v>
      </c>
      <c r="B1637" s="19">
        <v>41947</v>
      </c>
      <c r="C1637" s="8" t="s">
        <v>179</v>
      </c>
      <c r="D1637" s="10">
        <v>2014</v>
      </c>
      <c r="E1637" s="8">
        <v>19383</v>
      </c>
      <c r="F1637" s="8">
        <v>4182</v>
      </c>
      <c r="G1637" s="8">
        <v>17215</v>
      </c>
      <c r="H1637" s="8">
        <v>20086</v>
      </c>
      <c r="I1637" s="8">
        <v>11885</v>
      </c>
      <c r="J1637" s="8">
        <v>11732</v>
      </c>
      <c r="K1637" s="8">
        <v>5</v>
      </c>
      <c r="L1637" s="8"/>
      <c r="M1637" s="8">
        <v>152</v>
      </c>
      <c r="N1637" s="8"/>
      <c r="O1637" s="8"/>
      <c r="P1637" s="8"/>
      <c r="Q1637" s="45">
        <f t="shared" si="54"/>
        <v>0</v>
      </c>
      <c r="R1637" s="45">
        <f>Table1[[#This Row],[Ballots Rejected - Late Postmark]]/Table1[[#This Row],[Ballots Rejected]]</f>
        <v>0</v>
      </c>
      <c r="S1637" s="8"/>
      <c r="T1637" s="8"/>
      <c r="U1637" s="8">
        <v>11712</v>
      </c>
      <c r="V1637" s="8">
        <v>11574</v>
      </c>
      <c r="W1637" s="8">
        <v>142</v>
      </c>
      <c r="X1637" s="8">
        <v>19746</v>
      </c>
      <c r="Y1637">
        <v>0</v>
      </c>
      <c r="Z1637">
        <v>11874</v>
      </c>
      <c r="AA1637" s="8">
        <v>11</v>
      </c>
      <c r="AB1637" s="54">
        <f>Table1[[#This Row],[ Received by dropbox]]/Table1[[#This Row],[Ballots Returned]]</f>
        <v>0</v>
      </c>
      <c r="AC1637" s="54">
        <f>Table1[[#This Row],[Received by mail]]/Table1[[#This Row],[Ballots Returned]]</f>
        <v>0.99907446360959196</v>
      </c>
      <c r="AD1637" s="54">
        <f>Table1[[#This Row],[ Received by Email or Fax]]/Table1[[#This Row],[Ballots Returned]]</f>
        <v>9.2553639040807742E-4</v>
      </c>
    </row>
    <row r="1638" spans="1:30">
      <c r="A1638" s="8" t="s">
        <v>176</v>
      </c>
      <c r="B1638" s="19">
        <v>41947</v>
      </c>
      <c r="C1638" s="8" t="s">
        <v>179</v>
      </c>
      <c r="D1638" s="10">
        <v>2014</v>
      </c>
      <c r="E1638" s="8">
        <v>106415</v>
      </c>
      <c r="F1638" s="8">
        <v>9543</v>
      </c>
      <c r="G1638" s="8">
        <v>98886</v>
      </c>
      <c r="H1638" s="8">
        <v>106710</v>
      </c>
      <c r="I1638" s="8">
        <v>50822</v>
      </c>
      <c r="J1638" s="8">
        <v>50562</v>
      </c>
      <c r="K1638" s="8">
        <v>7</v>
      </c>
      <c r="L1638" s="8"/>
      <c r="M1638" s="8">
        <v>260</v>
      </c>
      <c r="N1638" s="8"/>
      <c r="O1638" s="8"/>
      <c r="P1638" s="8"/>
      <c r="Q1638" s="45">
        <f t="shared" si="54"/>
        <v>0</v>
      </c>
      <c r="R1638" s="45">
        <f>Table1[[#This Row],[Ballots Rejected - Late Postmark]]/Table1[[#This Row],[Ballots Rejected]]</f>
        <v>0</v>
      </c>
      <c r="S1638" s="8"/>
      <c r="T1638" s="8"/>
      <c r="U1638" s="8">
        <v>50613</v>
      </c>
      <c r="V1638" s="8">
        <v>50363</v>
      </c>
      <c r="W1638" s="8">
        <v>257</v>
      </c>
      <c r="X1638" s="8">
        <v>105868</v>
      </c>
      <c r="Y1638">
        <v>9924</v>
      </c>
      <c r="Z1638">
        <v>40855</v>
      </c>
      <c r="AA1638" s="8">
        <v>41</v>
      </c>
      <c r="AB1638" s="54">
        <f>Table1[[#This Row],[ Received by dropbox]]/Table1[[#This Row],[Ballots Returned]]</f>
        <v>0.19526976506237456</v>
      </c>
      <c r="AC1638" s="54">
        <f>Table1[[#This Row],[Received by mail]]/Table1[[#This Row],[Ballots Returned]]</f>
        <v>0.80388414466176061</v>
      </c>
      <c r="AD1638" s="54">
        <f>Table1[[#This Row],[ Received by Email or Fax]]/Table1[[#This Row],[Ballots Returned]]</f>
        <v>8.0673723977804884E-4</v>
      </c>
    </row>
    <row r="1639" spans="1:30">
      <c r="A1639" s="8" t="s">
        <v>178</v>
      </c>
      <c r="B1639" s="19">
        <v>41947</v>
      </c>
      <c r="C1639" s="8" t="s">
        <v>179</v>
      </c>
      <c r="D1639" s="10">
        <v>2014</v>
      </c>
      <c r="E1639" s="8">
        <v>3922378</v>
      </c>
      <c r="F1639" s="8">
        <v>493649</v>
      </c>
      <c r="G1639" s="8">
        <v>2124339</v>
      </c>
      <c r="H1639" s="8">
        <v>3950792</v>
      </c>
      <c r="I1639" s="8">
        <v>2150776</v>
      </c>
      <c r="J1639" s="8">
        <v>2123350</v>
      </c>
      <c r="K1639" s="8">
        <v>256</v>
      </c>
      <c r="L1639" s="8"/>
      <c r="M1639" s="8">
        <v>26161</v>
      </c>
      <c r="N1639" s="8"/>
      <c r="O1639" s="8"/>
      <c r="P1639" s="8"/>
      <c r="Q1639" s="45">
        <f t="shared" si="54"/>
        <v>0</v>
      </c>
      <c r="R1639" s="45">
        <f>Table1[[#This Row],[Ballots Rejected - Late Postmark]]/Table1[[#This Row],[Ballots Rejected]]</f>
        <v>0</v>
      </c>
      <c r="S1639" s="8"/>
      <c r="T1639" s="8"/>
      <c r="U1639" s="8">
        <v>2128856</v>
      </c>
      <c r="V1639" s="8">
        <v>2102092</v>
      </c>
      <c r="W1639" s="8">
        <v>25735</v>
      </c>
      <c r="X1639" s="8">
        <v>3882667</v>
      </c>
      <c r="Y1639">
        <v>872043</v>
      </c>
      <c r="Z1639">
        <v>1276049</v>
      </c>
      <c r="AA1639" s="21">
        <v>3533</v>
      </c>
      <c r="AB1639" s="54">
        <f>Table1[[#This Row],[ Received by dropbox]]/Table1[[#This Row],[Ballots Returned]]</f>
        <v>0.40545505436177454</v>
      </c>
      <c r="AC1639" s="54">
        <f>Table1[[#This Row],[Received by mail]]/Table1[[#This Row],[Ballots Returned]]</f>
        <v>0.59329702395786454</v>
      </c>
      <c r="AD1639" s="54">
        <f>Table1[[#This Row],[ Received by Email or Fax]]/Table1[[#This Row],[Ballots Returned]]</f>
        <v>1.6426629272411446E-3</v>
      </c>
    </row>
    <row r="1640" spans="1:30">
      <c r="A1640" s="8" t="s">
        <v>98</v>
      </c>
      <c r="B1640" s="19">
        <v>41856</v>
      </c>
      <c r="C1640" s="8" t="s">
        <v>220</v>
      </c>
      <c r="D1640" s="10">
        <v>2014</v>
      </c>
      <c r="E1640" s="8">
        <v>6299</v>
      </c>
      <c r="F1640" s="8">
        <v>687</v>
      </c>
      <c r="G1640" s="8">
        <v>7626</v>
      </c>
      <c r="H1640" s="8">
        <v>6299</v>
      </c>
      <c r="I1640" s="8">
        <v>2387</v>
      </c>
      <c r="J1640" s="8">
        <v>2343</v>
      </c>
      <c r="K1640" s="8">
        <v>1</v>
      </c>
      <c r="L1640" s="8"/>
      <c r="M1640" s="8">
        <v>43</v>
      </c>
      <c r="N1640" s="8"/>
      <c r="O1640" s="8"/>
      <c r="P1640" s="8"/>
      <c r="Q1640" s="45">
        <f t="shared" si="54"/>
        <v>0</v>
      </c>
      <c r="R1640" s="45">
        <f>Table1[[#This Row],[Ballots Rejected - Late Postmark]]/Table1[[#This Row],[Ballots Rejected]]</f>
        <v>0</v>
      </c>
      <c r="S1640" s="8"/>
      <c r="T1640" s="8"/>
      <c r="U1640" s="8">
        <v>2386</v>
      </c>
      <c r="V1640" s="8">
        <v>2342</v>
      </c>
      <c r="W1640" s="8">
        <v>44</v>
      </c>
      <c r="X1640" s="8"/>
      <c r="Y1640">
        <v>1153</v>
      </c>
      <c r="Z1640">
        <v>1234</v>
      </c>
      <c r="AA1640" s="8">
        <v>0</v>
      </c>
      <c r="AB1640" s="54">
        <f>Table1[[#This Row],[ Received by dropbox]]/Table1[[#This Row],[Ballots Returned]]</f>
        <v>0.48303309593632177</v>
      </c>
      <c r="AC1640" s="54">
        <f>Table1[[#This Row],[Received by mail]]/Table1[[#This Row],[Ballots Returned]]</f>
        <v>0.51696690406367829</v>
      </c>
      <c r="AD1640" s="54">
        <f>Table1[[#This Row],[ Received by Email or Fax]]/Table1[[#This Row],[Ballots Returned]]</f>
        <v>0</v>
      </c>
    </row>
    <row r="1641" spans="1:30">
      <c r="A1641" s="8" t="s">
        <v>101</v>
      </c>
      <c r="B1641" s="19">
        <v>41856</v>
      </c>
      <c r="C1641" s="8" t="s">
        <v>220</v>
      </c>
      <c r="D1641" s="10">
        <v>2014</v>
      </c>
      <c r="E1641" s="8">
        <v>14172</v>
      </c>
      <c r="F1641" s="8">
        <v>1405</v>
      </c>
      <c r="G1641" s="8">
        <v>14781</v>
      </c>
      <c r="H1641" s="8">
        <v>14172</v>
      </c>
      <c r="I1641" s="8">
        <v>5492</v>
      </c>
      <c r="J1641" s="8">
        <v>5456</v>
      </c>
      <c r="K1641" s="8">
        <v>0</v>
      </c>
      <c r="L1641" s="8"/>
      <c r="M1641" s="8">
        <v>36</v>
      </c>
      <c r="N1641" s="8"/>
      <c r="O1641" s="8"/>
      <c r="P1641" s="8"/>
      <c r="Q1641" s="45">
        <f t="shared" si="54"/>
        <v>0</v>
      </c>
      <c r="R1641" s="45">
        <f>Table1[[#This Row],[Ballots Rejected - Late Postmark]]/Table1[[#This Row],[Ballots Rejected]]</f>
        <v>0</v>
      </c>
      <c r="S1641" s="8"/>
      <c r="T1641" s="8"/>
      <c r="U1641" s="8">
        <v>5492</v>
      </c>
      <c r="V1641" s="8">
        <v>5456</v>
      </c>
      <c r="W1641" s="8">
        <v>36</v>
      </c>
      <c r="X1641" s="8"/>
      <c r="Y1641">
        <v>0</v>
      </c>
      <c r="Z1641">
        <v>5491</v>
      </c>
      <c r="AA1641" s="8">
        <v>1</v>
      </c>
      <c r="AB1641" s="54">
        <f>Table1[[#This Row],[ Received by dropbox]]/Table1[[#This Row],[Ballots Returned]]</f>
        <v>0</v>
      </c>
      <c r="AC1641" s="54">
        <f>Table1[[#This Row],[Received by mail]]/Table1[[#This Row],[Ballots Returned]]</f>
        <v>0.99981791697013833</v>
      </c>
      <c r="AD1641" s="54">
        <f>Table1[[#This Row],[ Received by Email or Fax]]/Table1[[#This Row],[Ballots Returned]]</f>
        <v>1.8208302986161691E-4</v>
      </c>
    </row>
    <row r="1642" spans="1:30">
      <c r="A1642" s="8" t="s">
        <v>103</v>
      </c>
      <c r="B1642" s="19">
        <v>41856</v>
      </c>
      <c r="C1642" s="8" t="s">
        <v>220</v>
      </c>
      <c r="D1642" s="10">
        <v>2014</v>
      </c>
      <c r="E1642" s="8">
        <v>98842</v>
      </c>
      <c r="F1642" s="8">
        <v>9853</v>
      </c>
      <c r="G1642" s="8">
        <v>91003</v>
      </c>
      <c r="H1642" s="8">
        <v>99044</v>
      </c>
      <c r="I1642" s="8">
        <v>38096</v>
      </c>
      <c r="J1642" s="8">
        <v>37694</v>
      </c>
      <c r="K1642" s="8">
        <v>0</v>
      </c>
      <c r="L1642" s="8"/>
      <c r="M1642" s="8">
        <v>402</v>
      </c>
      <c r="N1642" s="8"/>
      <c r="O1642" s="8"/>
      <c r="P1642" s="8"/>
      <c r="Q1642" s="45">
        <f t="shared" si="54"/>
        <v>0</v>
      </c>
      <c r="R1642" s="45">
        <f>Table1[[#This Row],[Ballots Rejected - Late Postmark]]/Table1[[#This Row],[Ballots Rejected]]</f>
        <v>0</v>
      </c>
      <c r="S1642" s="8"/>
      <c r="T1642" s="8"/>
      <c r="U1642" s="8">
        <v>37965</v>
      </c>
      <c r="V1642" s="8">
        <v>37563</v>
      </c>
      <c r="W1642" s="8">
        <v>402</v>
      </c>
      <c r="X1642" s="8"/>
      <c r="Y1642">
        <v>16324</v>
      </c>
      <c r="Z1642">
        <v>21763</v>
      </c>
      <c r="AA1642" s="8">
        <v>9</v>
      </c>
      <c r="AB1642" s="54">
        <f>Table1[[#This Row],[ Received by dropbox]]/Table1[[#This Row],[Ballots Returned]]</f>
        <v>0.42849643007139859</v>
      </c>
      <c r="AC1642" s="54">
        <f>Table1[[#This Row],[Received by mail]]/Table1[[#This Row],[Ballots Returned]]</f>
        <v>0.57126732465350694</v>
      </c>
      <c r="AD1642" s="54">
        <f>Table1[[#This Row],[ Received by Email or Fax]]/Table1[[#This Row],[Ballots Returned]]</f>
        <v>2.362452750944981E-4</v>
      </c>
    </row>
    <row r="1643" spans="1:30">
      <c r="A1643" s="8" t="s">
        <v>105</v>
      </c>
      <c r="B1643" s="19">
        <v>41856</v>
      </c>
      <c r="C1643" s="8" t="s">
        <v>220</v>
      </c>
      <c r="D1643" s="10">
        <v>2014</v>
      </c>
      <c r="E1643" s="8">
        <v>39775</v>
      </c>
      <c r="F1643" s="8">
        <v>3476</v>
      </c>
      <c r="G1643" s="8">
        <v>38313</v>
      </c>
      <c r="H1643" s="8">
        <v>39840</v>
      </c>
      <c r="I1643" s="8">
        <v>13315</v>
      </c>
      <c r="J1643" s="8">
        <v>13236</v>
      </c>
      <c r="K1643" s="8">
        <v>0</v>
      </c>
      <c r="L1643" s="8"/>
      <c r="M1643" s="8">
        <v>79</v>
      </c>
      <c r="N1643" s="8"/>
      <c r="O1643" s="8"/>
      <c r="P1643" s="8"/>
      <c r="Q1643" s="45">
        <f t="shared" si="54"/>
        <v>0</v>
      </c>
      <c r="R1643" s="45">
        <f>Table1[[#This Row],[Ballots Rejected - Late Postmark]]/Table1[[#This Row],[Ballots Rejected]]</f>
        <v>0</v>
      </c>
      <c r="S1643" s="8"/>
      <c r="T1643" s="8"/>
      <c r="U1643" s="8">
        <v>13264</v>
      </c>
      <c r="V1643" s="8">
        <v>13186</v>
      </c>
      <c r="W1643" s="8">
        <v>78</v>
      </c>
      <c r="X1643" s="8"/>
      <c r="Y1643">
        <v>8044</v>
      </c>
      <c r="Z1643">
        <v>5257</v>
      </c>
      <c r="AA1643" s="8">
        <v>12</v>
      </c>
      <c r="AB1643" s="54">
        <f>Table1[[#This Row],[ Received by dropbox]]/Table1[[#This Row],[Ballots Returned]]</f>
        <v>0.60413067968456624</v>
      </c>
      <c r="AC1643" s="54">
        <f>Table1[[#This Row],[Received by mail]]/Table1[[#This Row],[Ballots Returned]]</f>
        <v>0.39481787457754414</v>
      </c>
      <c r="AD1643" s="54">
        <f>Table1[[#This Row],[ Received by Email or Fax]]/Table1[[#This Row],[Ballots Returned]]</f>
        <v>9.0123920390536988E-4</v>
      </c>
    </row>
    <row r="1644" spans="1:30">
      <c r="A1644" s="8" t="s">
        <v>107</v>
      </c>
      <c r="B1644" s="19">
        <v>41856</v>
      </c>
      <c r="C1644" s="8" t="s">
        <v>220</v>
      </c>
      <c r="D1644" s="10">
        <v>2014</v>
      </c>
      <c r="E1644" s="8">
        <v>47133</v>
      </c>
      <c r="F1644" s="8">
        <v>4224</v>
      </c>
      <c r="G1644" s="8">
        <v>44923</v>
      </c>
      <c r="H1644" s="8">
        <v>47136</v>
      </c>
      <c r="I1644" s="8">
        <v>17763</v>
      </c>
      <c r="J1644" s="8">
        <v>17507</v>
      </c>
      <c r="K1644" s="8">
        <v>2</v>
      </c>
      <c r="L1644" s="8"/>
      <c r="M1644" s="8">
        <v>251</v>
      </c>
      <c r="N1644" s="8"/>
      <c r="O1644" s="8"/>
      <c r="P1644" s="8"/>
      <c r="Q1644" s="45">
        <f t="shared" si="54"/>
        <v>0</v>
      </c>
      <c r="R1644" s="45">
        <f>Table1[[#This Row],[Ballots Rejected - Late Postmark]]/Table1[[#This Row],[Ballots Rejected]]</f>
        <v>0</v>
      </c>
      <c r="S1644" s="8"/>
      <c r="T1644" s="8"/>
      <c r="U1644" s="8">
        <v>17682</v>
      </c>
      <c r="V1644" s="8">
        <v>17426</v>
      </c>
      <c r="W1644" s="8">
        <v>256</v>
      </c>
      <c r="X1644" s="8"/>
      <c r="Y1644">
        <v>10524</v>
      </c>
      <c r="Z1644">
        <v>7231</v>
      </c>
      <c r="AA1644" s="8">
        <v>8</v>
      </c>
      <c r="AB1644" s="54">
        <f>Table1[[#This Row],[ Received by dropbox]]/Table1[[#This Row],[Ballots Returned]]</f>
        <v>0.59246748859989862</v>
      </c>
      <c r="AC1644" s="54">
        <f>Table1[[#This Row],[Received by mail]]/Table1[[#This Row],[Ballots Returned]]</f>
        <v>0.40708213702640322</v>
      </c>
      <c r="AD1644" s="54">
        <f>Table1[[#This Row],[ Received by Email or Fax]]/Table1[[#This Row],[Ballots Returned]]</f>
        <v>4.5037437369813658E-4</v>
      </c>
    </row>
    <row r="1645" spans="1:30">
      <c r="A1645" s="8" t="s">
        <v>109</v>
      </c>
      <c r="B1645" s="19">
        <v>41856</v>
      </c>
      <c r="C1645" s="8" t="s">
        <v>220</v>
      </c>
      <c r="D1645" s="10">
        <v>2014</v>
      </c>
      <c r="E1645" s="8">
        <v>251835</v>
      </c>
      <c r="F1645" s="8">
        <v>25494</v>
      </c>
      <c r="G1645" s="8">
        <v>228355</v>
      </c>
      <c r="H1645" s="8">
        <v>252055</v>
      </c>
      <c r="I1645" s="8">
        <v>73119</v>
      </c>
      <c r="J1645" s="8">
        <v>72051</v>
      </c>
      <c r="K1645" s="8">
        <v>0</v>
      </c>
      <c r="L1645" s="8"/>
      <c r="M1645" s="8">
        <v>1068</v>
      </c>
      <c r="N1645" s="8"/>
      <c r="O1645" s="8"/>
      <c r="P1645" s="8"/>
      <c r="Q1645" s="45">
        <f t="shared" si="54"/>
        <v>0</v>
      </c>
      <c r="R1645" s="45">
        <f>Table1[[#This Row],[Ballots Rejected - Late Postmark]]/Table1[[#This Row],[Ballots Rejected]]</f>
        <v>0</v>
      </c>
      <c r="S1645" s="8"/>
      <c r="T1645" s="8"/>
      <c r="U1645" s="8">
        <v>72739</v>
      </c>
      <c r="V1645" s="8">
        <v>71681</v>
      </c>
      <c r="W1645" s="8">
        <v>1058</v>
      </c>
      <c r="X1645" s="8"/>
      <c r="Y1645">
        <v>16403</v>
      </c>
      <c r="Z1645">
        <v>56684</v>
      </c>
      <c r="AA1645" s="8">
        <v>30</v>
      </c>
      <c r="AB1645" s="54">
        <f>Table1[[#This Row],[ Received by dropbox]]/Table1[[#This Row],[Ballots Returned]]</f>
        <v>0.22433293671959409</v>
      </c>
      <c r="AC1645" s="54">
        <f>Table1[[#This Row],[Received by mail]]/Table1[[#This Row],[Ballots Returned]]</f>
        <v>0.77522942053365063</v>
      </c>
      <c r="AD1645" s="54">
        <f>Table1[[#This Row],[ Received by Email or Fax]]/Table1[[#This Row],[Ballots Returned]]</f>
        <v>4.1029007508308374E-4</v>
      </c>
    </row>
    <row r="1646" spans="1:30">
      <c r="A1646" s="8" t="s">
        <v>111</v>
      </c>
      <c r="B1646" s="19">
        <v>41856</v>
      </c>
      <c r="C1646" s="8" t="s">
        <v>220</v>
      </c>
      <c r="D1646" s="10">
        <v>2014</v>
      </c>
      <c r="E1646" s="8">
        <v>2623</v>
      </c>
      <c r="F1646" s="8">
        <v>227</v>
      </c>
      <c r="G1646" s="8">
        <v>4410</v>
      </c>
      <c r="H1646" s="8">
        <v>2623</v>
      </c>
      <c r="I1646" s="8">
        <v>1311</v>
      </c>
      <c r="J1646" s="8">
        <v>1307</v>
      </c>
      <c r="K1646" s="8">
        <v>0</v>
      </c>
      <c r="L1646" s="8"/>
      <c r="M1646" s="8">
        <v>4</v>
      </c>
      <c r="N1646" s="8"/>
      <c r="O1646" s="8"/>
      <c r="P1646" s="8"/>
      <c r="Q1646" s="45">
        <f t="shared" si="54"/>
        <v>0</v>
      </c>
      <c r="R1646" s="45">
        <f>Table1[[#This Row],[Ballots Rejected - Late Postmark]]/Table1[[#This Row],[Ballots Rejected]]</f>
        <v>0</v>
      </c>
      <c r="S1646" s="8"/>
      <c r="T1646" s="8"/>
      <c r="U1646" s="8">
        <v>1310</v>
      </c>
      <c r="V1646" s="8">
        <v>1306</v>
      </c>
      <c r="W1646" s="8">
        <v>4</v>
      </c>
      <c r="X1646" s="8"/>
      <c r="Y1646">
        <v>719</v>
      </c>
      <c r="Z1646">
        <v>592</v>
      </c>
      <c r="AA1646" s="8">
        <v>0</v>
      </c>
      <c r="AB1646" s="54">
        <f>Table1[[#This Row],[ Received by dropbox]]/Table1[[#This Row],[Ballots Returned]]</f>
        <v>0.54843630816170863</v>
      </c>
      <c r="AC1646" s="54">
        <f>Table1[[#This Row],[Received by mail]]/Table1[[#This Row],[Ballots Returned]]</f>
        <v>0.45156369183829137</v>
      </c>
      <c r="AD1646" s="54">
        <f>Table1[[#This Row],[ Received by Email or Fax]]/Table1[[#This Row],[Ballots Returned]]</f>
        <v>0</v>
      </c>
    </row>
    <row r="1647" spans="1:30">
      <c r="A1647" s="8" t="s">
        <v>113</v>
      </c>
      <c r="B1647" s="19">
        <v>41856</v>
      </c>
      <c r="C1647" s="8" t="s">
        <v>220</v>
      </c>
      <c r="D1647" s="10">
        <v>2014</v>
      </c>
      <c r="E1647" s="8">
        <v>58354</v>
      </c>
      <c r="F1647" s="8">
        <v>5838</v>
      </c>
      <c r="G1647" s="8">
        <v>54530</v>
      </c>
      <c r="H1647" s="8">
        <v>58364</v>
      </c>
      <c r="I1647" s="8">
        <v>19318</v>
      </c>
      <c r="J1647" s="8">
        <v>19148</v>
      </c>
      <c r="K1647" s="8">
        <v>0</v>
      </c>
      <c r="L1647" s="8"/>
      <c r="M1647" s="8">
        <v>170</v>
      </c>
      <c r="N1647" s="8"/>
      <c r="O1647" s="8"/>
      <c r="P1647" s="8"/>
      <c r="Q1647" s="45">
        <f t="shared" si="54"/>
        <v>0</v>
      </c>
      <c r="R1647" s="45">
        <f>Table1[[#This Row],[Ballots Rejected - Late Postmark]]/Table1[[#This Row],[Ballots Rejected]]</f>
        <v>0</v>
      </c>
      <c r="S1647" s="8"/>
      <c r="T1647" s="8"/>
      <c r="U1647" s="8">
        <v>19264</v>
      </c>
      <c r="V1647" s="8">
        <v>19095</v>
      </c>
      <c r="W1647" s="8">
        <v>169</v>
      </c>
      <c r="X1647" s="8"/>
      <c r="Y1647">
        <v>12735</v>
      </c>
      <c r="Z1647">
        <v>6548</v>
      </c>
      <c r="AA1647" s="8">
        <v>35</v>
      </c>
      <c r="AB1647" s="54">
        <f>Table1[[#This Row],[ Received by dropbox]]/Table1[[#This Row],[Ballots Returned]]</f>
        <v>0.65922973392690754</v>
      </c>
      <c r="AC1647" s="54">
        <f>Table1[[#This Row],[Received by mail]]/Table1[[#This Row],[Ballots Returned]]</f>
        <v>0.33895848431514647</v>
      </c>
      <c r="AD1647" s="54">
        <f>Table1[[#This Row],[ Received by Email or Fax]]/Table1[[#This Row],[Ballots Returned]]</f>
        <v>1.8117817579459572E-3</v>
      </c>
    </row>
    <row r="1648" spans="1:30">
      <c r="A1648" s="8" t="s">
        <v>115</v>
      </c>
      <c r="B1648" s="19">
        <v>41856</v>
      </c>
      <c r="C1648" s="8" t="s">
        <v>220</v>
      </c>
      <c r="D1648" s="10">
        <v>2014</v>
      </c>
      <c r="E1648" s="8">
        <v>19222</v>
      </c>
      <c r="F1648" s="8">
        <v>1822</v>
      </c>
      <c r="G1648" s="8">
        <v>19414</v>
      </c>
      <c r="H1648" s="8">
        <v>19222</v>
      </c>
      <c r="I1648" s="8">
        <v>6751</v>
      </c>
      <c r="J1648" s="8">
        <v>6662</v>
      </c>
      <c r="K1648" s="8">
        <v>0</v>
      </c>
      <c r="L1648" s="8"/>
      <c r="M1648" s="8">
        <v>89</v>
      </c>
      <c r="N1648" s="8"/>
      <c r="O1648" s="8"/>
      <c r="P1648" s="8"/>
      <c r="Q1648" s="45">
        <f t="shared" si="54"/>
        <v>0</v>
      </c>
      <c r="R1648" s="45">
        <f>Table1[[#This Row],[Ballots Rejected - Late Postmark]]/Table1[[#This Row],[Ballots Rejected]]</f>
        <v>0</v>
      </c>
      <c r="S1648" s="8"/>
      <c r="T1648" s="8"/>
      <c r="U1648" s="8">
        <v>6731</v>
      </c>
      <c r="V1648" s="8">
        <v>6642</v>
      </c>
      <c r="W1648" s="8">
        <v>89</v>
      </c>
      <c r="X1648" s="8"/>
      <c r="Y1648">
        <v>927</v>
      </c>
      <c r="Z1648">
        <v>5817</v>
      </c>
      <c r="AA1648" s="8">
        <v>7</v>
      </c>
      <c r="AB1648" s="54">
        <f>Table1[[#This Row],[ Received by dropbox]]/Table1[[#This Row],[Ballots Returned]]</f>
        <v>0.13731299066804917</v>
      </c>
      <c r="AC1648" s="54">
        <f>Table1[[#This Row],[Received by mail]]/Table1[[#This Row],[Ballots Returned]]</f>
        <v>0.86165012590727297</v>
      </c>
      <c r="AD1648" s="54">
        <f>Table1[[#This Row],[ Received by Email or Fax]]/Table1[[#This Row],[Ballots Returned]]</f>
        <v>1.0368834246778254E-3</v>
      </c>
    </row>
    <row r="1649" spans="1:30">
      <c r="A1649" s="8" t="s">
        <v>117</v>
      </c>
      <c r="B1649" s="19">
        <v>41856</v>
      </c>
      <c r="C1649" s="8" t="s">
        <v>220</v>
      </c>
      <c r="D1649" s="10">
        <v>2014</v>
      </c>
      <c r="E1649" s="8">
        <v>4493</v>
      </c>
      <c r="F1649" s="8">
        <v>601</v>
      </c>
      <c r="G1649" s="8">
        <v>5906</v>
      </c>
      <c r="H1649" s="8">
        <v>4493</v>
      </c>
      <c r="I1649" s="8">
        <v>2470</v>
      </c>
      <c r="J1649" s="8">
        <v>2436</v>
      </c>
      <c r="K1649" s="8">
        <v>0</v>
      </c>
      <c r="L1649" s="8"/>
      <c r="M1649" s="8">
        <v>34</v>
      </c>
      <c r="N1649" s="8"/>
      <c r="O1649" s="8"/>
      <c r="P1649" s="8"/>
      <c r="Q1649" s="45">
        <f t="shared" si="54"/>
        <v>0</v>
      </c>
      <c r="R1649" s="45">
        <f>Table1[[#This Row],[Ballots Rejected - Late Postmark]]/Table1[[#This Row],[Ballots Rejected]]</f>
        <v>0</v>
      </c>
      <c r="S1649" s="8"/>
      <c r="T1649" s="8"/>
      <c r="U1649" s="8">
        <v>2458</v>
      </c>
      <c r="V1649" s="8">
        <v>2424</v>
      </c>
      <c r="W1649" s="8">
        <v>34</v>
      </c>
      <c r="X1649" s="8"/>
      <c r="Y1649">
        <v>0</v>
      </c>
      <c r="Z1649">
        <v>2470</v>
      </c>
      <c r="AA1649" s="8">
        <v>0</v>
      </c>
      <c r="AB1649" s="54">
        <f>Table1[[#This Row],[ Received by dropbox]]/Table1[[#This Row],[Ballots Returned]]</f>
        <v>0</v>
      </c>
      <c r="AC1649" s="54">
        <f>Table1[[#This Row],[Received by mail]]/Table1[[#This Row],[Ballots Returned]]</f>
        <v>1</v>
      </c>
      <c r="AD1649" s="54">
        <f>Table1[[#This Row],[ Received by Email or Fax]]/Table1[[#This Row],[Ballots Returned]]</f>
        <v>0</v>
      </c>
    </row>
    <row r="1650" spans="1:30">
      <c r="A1650" s="8" t="s">
        <v>119</v>
      </c>
      <c r="B1650" s="19">
        <v>41856</v>
      </c>
      <c r="C1650" s="8" t="s">
        <v>220</v>
      </c>
      <c r="D1650" s="10">
        <v>2014</v>
      </c>
      <c r="E1650" s="8">
        <v>30334</v>
      </c>
      <c r="F1650" s="8">
        <v>3977</v>
      </c>
      <c r="G1650" s="8">
        <v>28371</v>
      </c>
      <c r="H1650" s="8">
        <v>30357</v>
      </c>
      <c r="I1650" s="8">
        <v>10400</v>
      </c>
      <c r="J1650" s="8">
        <v>10212</v>
      </c>
      <c r="K1650" s="8">
        <v>0</v>
      </c>
      <c r="L1650" s="8"/>
      <c r="M1650" s="8">
        <v>188</v>
      </c>
      <c r="N1650" s="8"/>
      <c r="O1650" s="8"/>
      <c r="P1650" s="8"/>
      <c r="Q1650" s="45">
        <f t="shared" si="54"/>
        <v>0</v>
      </c>
      <c r="R1650" s="45">
        <f>Table1[[#This Row],[Ballots Rejected - Late Postmark]]/Table1[[#This Row],[Ballots Rejected]]</f>
        <v>0</v>
      </c>
      <c r="S1650" s="8"/>
      <c r="T1650" s="8"/>
      <c r="U1650" s="8">
        <v>10367</v>
      </c>
      <c r="V1650" s="8">
        <v>10179</v>
      </c>
      <c r="W1650" s="8">
        <v>188</v>
      </c>
      <c r="X1650" s="8"/>
      <c r="Y1650">
        <v>4489</v>
      </c>
      <c r="Z1650">
        <v>5907</v>
      </c>
      <c r="AA1650" s="8">
        <v>4</v>
      </c>
      <c r="AB1650" s="54">
        <f>Table1[[#This Row],[ Received by dropbox]]/Table1[[#This Row],[Ballots Returned]]</f>
        <v>0.43163461538461539</v>
      </c>
      <c r="AC1650" s="54">
        <f>Table1[[#This Row],[Received by mail]]/Table1[[#This Row],[Ballots Returned]]</f>
        <v>0.56798076923076923</v>
      </c>
      <c r="AD1650" s="54">
        <f>Table1[[#This Row],[ Received by Email or Fax]]/Table1[[#This Row],[Ballots Returned]]</f>
        <v>3.8461538461538462E-4</v>
      </c>
    </row>
    <row r="1651" spans="1:30">
      <c r="A1651" s="8" t="s">
        <v>121</v>
      </c>
      <c r="B1651" s="19">
        <v>41856</v>
      </c>
      <c r="C1651" s="8" t="s">
        <v>220</v>
      </c>
      <c r="D1651" s="10">
        <v>2014</v>
      </c>
      <c r="E1651" s="8">
        <v>1603</v>
      </c>
      <c r="F1651" s="8">
        <v>96</v>
      </c>
      <c r="G1651" s="8">
        <v>3521</v>
      </c>
      <c r="H1651" s="8">
        <v>1603</v>
      </c>
      <c r="I1651" s="8">
        <v>866</v>
      </c>
      <c r="J1651" s="8">
        <v>866</v>
      </c>
      <c r="K1651" s="8">
        <v>0</v>
      </c>
      <c r="L1651" s="8"/>
      <c r="M1651" s="8">
        <v>0</v>
      </c>
      <c r="N1651" s="8"/>
      <c r="O1651" s="8"/>
      <c r="P1651" s="8"/>
      <c r="Q1651" s="45">
        <f t="shared" si="54"/>
        <v>0</v>
      </c>
      <c r="R1651" s="45" t="e">
        <f>Table1[[#This Row],[Ballots Rejected - Late Postmark]]/Table1[[#This Row],[Ballots Rejected]]</f>
        <v>#DIV/0!</v>
      </c>
      <c r="S1651" s="8"/>
      <c r="T1651" s="8"/>
      <c r="U1651" s="8">
        <v>863</v>
      </c>
      <c r="V1651" s="8">
        <v>863</v>
      </c>
      <c r="W1651" s="8">
        <v>0</v>
      </c>
      <c r="X1651" s="8"/>
      <c r="Y1651">
        <v>412</v>
      </c>
      <c r="Z1651">
        <v>454</v>
      </c>
      <c r="AA1651" s="8">
        <v>0</v>
      </c>
      <c r="AB1651" s="54">
        <f>Table1[[#This Row],[ Received by dropbox]]/Table1[[#This Row],[Ballots Returned]]</f>
        <v>0.47575057736720555</v>
      </c>
      <c r="AC1651" s="54">
        <f>Table1[[#This Row],[Received by mail]]/Table1[[#This Row],[Ballots Returned]]</f>
        <v>0.5242494226327945</v>
      </c>
      <c r="AD1651" s="54">
        <f>Table1[[#This Row],[ Received by Email or Fax]]/Table1[[#This Row],[Ballots Returned]]</f>
        <v>0</v>
      </c>
    </row>
    <row r="1652" spans="1:30">
      <c r="A1652" s="8" t="s">
        <v>123</v>
      </c>
      <c r="B1652" s="19">
        <v>41856</v>
      </c>
      <c r="C1652" s="8" t="s">
        <v>220</v>
      </c>
      <c r="D1652" s="10">
        <v>2014</v>
      </c>
      <c r="E1652" s="8">
        <v>36742</v>
      </c>
      <c r="F1652" s="8">
        <v>5322</v>
      </c>
      <c r="G1652" s="8">
        <v>33434</v>
      </c>
      <c r="H1652" s="8">
        <v>36742</v>
      </c>
      <c r="I1652" s="8">
        <v>14342</v>
      </c>
      <c r="J1652" s="8">
        <v>14254</v>
      </c>
      <c r="K1652" s="8">
        <v>0</v>
      </c>
      <c r="L1652" s="8"/>
      <c r="M1652" s="8">
        <v>88</v>
      </c>
      <c r="N1652" s="8"/>
      <c r="O1652" s="8"/>
      <c r="P1652" s="8"/>
      <c r="Q1652" s="45">
        <f t="shared" si="54"/>
        <v>0</v>
      </c>
      <c r="R1652" s="45">
        <f>Table1[[#This Row],[Ballots Rejected - Late Postmark]]/Table1[[#This Row],[Ballots Rejected]]</f>
        <v>0</v>
      </c>
      <c r="S1652" s="8"/>
      <c r="T1652" s="8"/>
      <c r="U1652" s="8">
        <v>14312</v>
      </c>
      <c r="V1652" s="8">
        <v>14224</v>
      </c>
      <c r="W1652" s="8">
        <v>88</v>
      </c>
      <c r="X1652" s="8"/>
      <c r="Y1652">
        <v>2639</v>
      </c>
      <c r="Z1652">
        <v>11703</v>
      </c>
      <c r="AA1652" s="8">
        <v>0</v>
      </c>
      <c r="AB1652" s="54">
        <f>Table1[[#This Row],[ Received by dropbox]]/Table1[[#This Row],[Ballots Returned]]</f>
        <v>0.18400502022033188</v>
      </c>
      <c r="AC1652" s="54">
        <f>Table1[[#This Row],[Received by mail]]/Table1[[#This Row],[Ballots Returned]]</f>
        <v>0.81599497977966806</v>
      </c>
      <c r="AD1652" s="54">
        <f>Table1[[#This Row],[ Received by Email or Fax]]/Table1[[#This Row],[Ballots Returned]]</f>
        <v>0</v>
      </c>
    </row>
    <row r="1653" spans="1:30">
      <c r="A1653" s="8" t="s">
        <v>125</v>
      </c>
      <c r="B1653" s="19">
        <v>41856</v>
      </c>
      <c r="C1653" s="8" t="s">
        <v>220</v>
      </c>
      <c r="D1653" s="10">
        <v>2014</v>
      </c>
      <c r="E1653" s="8">
        <v>38321</v>
      </c>
      <c r="F1653" s="8">
        <v>6567</v>
      </c>
      <c r="G1653" s="8">
        <v>33768</v>
      </c>
      <c r="H1653" s="8">
        <v>37142</v>
      </c>
      <c r="I1653" s="8">
        <v>15102</v>
      </c>
      <c r="J1653" s="8">
        <v>14872</v>
      </c>
      <c r="K1653" s="8">
        <v>0</v>
      </c>
      <c r="L1653" s="8"/>
      <c r="M1653" s="8">
        <v>230</v>
      </c>
      <c r="N1653" s="8"/>
      <c r="O1653" s="8"/>
      <c r="P1653" s="8"/>
      <c r="Q1653" s="45">
        <f t="shared" si="54"/>
        <v>0</v>
      </c>
      <c r="R1653" s="45">
        <f>Table1[[#This Row],[Ballots Rejected - Late Postmark]]/Table1[[#This Row],[Ballots Rejected]]</f>
        <v>0</v>
      </c>
      <c r="S1653" s="8"/>
      <c r="T1653" s="8"/>
      <c r="U1653" s="8">
        <v>15071</v>
      </c>
      <c r="V1653" s="8">
        <v>14844</v>
      </c>
      <c r="W1653" s="8">
        <v>227</v>
      </c>
      <c r="X1653" s="8"/>
      <c r="Y1653">
        <v>2051</v>
      </c>
      <c r="Z1653">
        <v>13050</v>
      </c>
      <c r="AA1653" s="8">
        <v>1</v>
      </c>
      <c r="AB1653" s="54">
        <f>Table1[[#This Row],[ Received by dropbox]]/Table1[[#This Row],[Ballots Returned]]</f>
        <v>0.13580982651304463</v>
      </c>
      <c r="AC1653" s="54">
        <f>Table1[[#This Row],[Received by mail]]/Table1[[#This Row],[Ballots Returned]]</f>
        <v>0.86412395709177592</v>
      </c>
      <c r="AD1653" s="54">
        <f>Table1[[#This Row],[ Received by Email or Fax]]/Table1[[#This Row],[Ballots Returned]]</f>
        <v>6.6216395179446435E-5</v>
      </c>
    </row>
    <row r="1654" spans="1:30">
      <c r="A1654" s="8" t="s">
        <v>127</v>
      </c>
      <c r="B1654" s="19">
        <v>41856</v>
      </c>
      <c r="C1654" s="8" t="s">
        <v>220</v>
      </c>
      <c r="D1654" s="10">
        <v>2014</v>
      </c>
      <c r="E1654" s="8">
        <v>50735</v>
      </c>
      <c r="F1654" s="8">
        <v>5575</v>
      </c>
      <c r="G1654" s="8">
        <v>47174</v>
      </c>
      <c r="H1654" s="8">
        <v>50942</v>
      </c>
      <c r="I1654" s="8">
        <v>19120</v>
      </c>
      <c r="J1654" s="8">
        <v>18789</v>
      </c>
      <c r="K1654" s="8">
        <v>0</v>
      </c>
      <c r="L1654" s="8"/>
      <c r="M1654" s="8">
        <v>329</v>
      </c>
      <c r="N1654" s="8"/>
      <c r="O1654" s="8"/>
      <c r="P1654" s="8"/>
      <c r="Q1654" s="45">
        <f t="shared" si="54"/>
        <v>0</v>
      </c>
      <c r="R1654" s="45">
        <f>Table1[[#This Row],[Ballots Rejected - Late Postmark]]/Table1[[#This Row],[Ballots Rejected]]</f>
        <v>0</v>
      </c>
      <c r="S1654" s="8"/>
      <c r="T1654" s="8"/>
      <c r="U1654" s="8">
        <v>18747</v>
      </c>
      <c r="V1654" s="8">
        <v>18417</v>
      </c>
      <c r="W1654" s="8">
        <v>330</v>
      </c>
      <c r="X1654" s="8"/>
      <c r="Y1654">
        <v>6569</v>
      </c>
      <c r="Z1654">
        <v>12525</v>
      </c>
      <c r="AA1654" s="8">
        <v>26</v>
      </c>
      <c r="AB1654" s="54">
        <f>Table1[[#This Row],[ Received by dropbox]]/Table1[[#This Row],[Ballots Returned]]</f>
        <v>0.34356694560669454</v>
      </c>
      <c r="AC1654" s="54">
        <f>Table1[[#This Row],[Received by mail]]/Table1[[#This Row],[Ballots Returned]]</f>
        <v>0.65507322175732219</v>
      </c>
      <c r="AD1654" s="54">
        <f>Table1[[#This Row],[ Received by Email or Fax]]/Table1[[#This Row],[Ballots Returned]]</f>
        <v>1.3598326359832635E-3</v>
      </c>
    </row>
    <row r="1655" spans="1:30">
      <c r="A1655" s="8" t="s">
        <v>129</v>
      </c>
      <c r="B1655" s="19">
        <v>41856</v>
      </c>
      <c r="C1655" s="8" t="s">
        <v>220</v>
      </c>
      <c r="D1655" s="10">
        <v>2014</v>
      </c>
      <c r="E1655" s="8">
        <v>22878</v>
      </c>
      <c r="F1655" s="8">
        <v>2446</v>
      </c>
      <c r="G1655" s="8">
        <v>22446</v>
      </c>
      <c r="H1655" s="8">
        <v>22878</v>
      </c>
      <c r="I1655" s="8">
        <v>11665</v>
      </c>
      <c r="J1655" s="8">
        <v>11565</v>
      </c>
      <c r="K1655" s="8">
        <v>0</v>
      </c>
      <c r="L1655" s="8"/>
      <c r="M1655" s="8">
        <v>100</v>
      </c>
      <c r="N1655" s="8"/>
      <c r="O1655" s="8"/>
      <c r="P1655" s="8"/>
      <c r="Q1655" s="45">
        <f t="shared" si="54"/>
        <v>0</v>
      </c>
      <c r="R1655" s="45">
        <f>Table1[[#This Row],[Ballots Rejected - Late Postmark]]/Table1[[#This Row],[Ballots Rejected]]</f>
        <v>0</v>
      </c>
      <c r="S1655" s="8"/>
      <c r="T1655" s="8"/>
      <c r="U1655" s="8">
        <v>11623</v>
      </c>
      <c r="V1655" s="8">
        <v>11525</v>
      </c>
      <c r="W1655" s="8">
        <v>98</v>
      </c>
      <c r="X1655" s="8"/>
      <c r="Y1655">
        <v>4308</v>
      </c>
      <c r="Z1655">
        <v>7347</v>
      </c>
      <c r="AA1655" s="8">
        <v>10</v>
      </c>
      <c r="AB1655" s="54">
        <f>Table1[[#This Row],[ Received by dropbox]]/Table1[[#This Row],[Ballots Returned]]</f>
        <v>0.36930990141448777</v>
      </c>
      <c r="AC1655" s="54">
        <f>Table1[[#This Row],[Received by mail]]/Table1[[#This Row],[Ballots Returned]]</f>
        <v>0.62983283326189454</v>
      </c>
      <c r="AD1655" s="54">
        <f>Table1[[#This Row],[ Received by Email or Fax]]/Table1[[#This Row],[Ballots Returned]]</f>
        <v>8.5726532361765965E-4</v>
      </c>
    </row>
    <row r="1656" spans="1:30">
      <c r="A1656" s="8" t="s">
        <v>131</v>
      </c>
      <c r="B1656" s="19">
        <v>41856</v>
      </c>
      <c r="C1656" s="8" t="s">
        <v>220</v>
      </c>
      <c r="D1656" s="10">
        <v>2014</v>
      </c>
      <c r="E1656" s="8">
        <v>1175330</v>
      </c>
      <c r="F1656" s="8">
        <v>123667</v>
      </c>
      <c r="G1656" s="8">
        <v>1053677</v>
      </c>
      <c r="H1656" s="8">
        <v>1184513</v>
      </c>
      <c r="I1656" s="8">
        <v>351927</v>
      </c>
      <c r="J1656" s="8">
        <v>344583</v>
      </c>
      <c r="K1656" s="8">
        <v>0</v>
      </c>
      <c r="L1656" s="8"/>
      <c r="M1656" s="8">
        <v>7344</v>
      </c>
      <c r="N1656" s="8"/>
      <c r="O1656" s="8"/>
      <c r="P1656" s="8"/>
      <c r="Q1656" s="45">
        <f t="shared" si="54"/>
        <v>0</v>
      </c>
      <c r="R1656" s="45">
        <f>Table1[[#This Row],[Ballots Rejected - Late Postmark]]/Table1[[#This Row],[Ballots Rejected]]</f>
        <v>0</v>
      </c>
      <c r="S1656" s="8"/>
      <c r="T1656" s="8"/>
      <c r="U1656" s="8">
        <v>349509</v>
      </c>
      <c r="V1656" s="8">
        <v>342209</v>
      </c>
      <c r="W1656" s="8">
        <v>7300</v>
      </c>
      <c r="X1656" s="8"/>
      <c r="Y1656">
        <v>55824</v>
      </c>
      <c r="Z1656">
        <v>295478</v>
      </c>
      <c r="AA1656" s="8">
        <v>539</v>
      </c>
      <c r="AB1656" s="54">
        <f>Table1[[#This Row],[ Received by dropbox]]/Table1[[#This Row],[Ballots Returned]]</f>
        <v>0.15862380550511895</v>
      </c>
      <c r="AC1656" s="54">
        <f>Table1[[#This Row],[Received by mail]]/Table1[[#This Row],[Ballots Returned]]</f>
        <v>0.83960025800805282</v>
      </c>
      <c r="AD1656" s="54">
        <f>Table1[[#This Row],[ Received by Email or Fax]]/Table1[[#This Row],[Ballots Returned]]</f>
        <v>1.5315676262406693E-3</v>
      </c>
    </row>
    <row r="1657" spans="1:30">
      <c r="A1657" s="8" t="s">
        <v>133</v>
      </c>
      <c r="B1657" s="19">
        <v>41856</v>
      </c>
      <c r="C1657" s="8" t="s">
        <v>220</v>
      </c>
      <c r="D1657" s="10">
        <v>2014</v>
      </c>
      <c r="E1657" s="8">
        <v>154069</v>
      </c>
      <c r="F1657" s="8">
        <v>14847</v>
      </c>
      <c r="G1657" s="8">
        <v>141236</v>
      </c>
      <c r="H1657" s="8">
        <v>154768</v>
      </c>
      <c r="I1657" s="8">
        <v>51527</v>
      </c>
      <c r="J1657" s="8">
        <v>50980</v>
      </c>
      <c r="K1657" s="8">
        <v>0</v>
      </c>
      <c r="L1657" s="8"/>
      <c r="M1657" s="8">
        <v>547</v>
      </c>
      <c r="N1657" s="8"/>
      <c r="O1657" s="8"/>
      <c r="P1657" s="8"/>
      <c r="Q1657" s="45">
        <f t="shared" si="54"/>
        <v>0</v>
      </c>
      <c r="R1657" s="45">
        <f>Table1[[#This Row],[Ballots Rejected - Late Postmark]]/Table1[[#This Row],[Ballots Rejected]]</f>
        <v>0</v>
      </c>
      <c r="S1657" s="8"/>
      <c r="T1657" s="8"/>
      <c r="U1657" s="8">
        <v>50490</v>
      </c>
      <c r="V1657" s="8">
        <v>49965</v>
      </c>
      <c r="W1657" s="8">
        <v>525</v>
      </c>
      <c r="X1657" s="8"/>
      <c r="Y1657">
        <v>19667</v>
      </c>
      <c r="Z1657">
        <v>31789</v>
      </c>
      <c r="AA1657" s="8">
        <v>68</v>
      </c>
      <c r="AB1657" s="54">
        <f>Table1[[#This Row],[ Received by dropbox]]/Table1[[#This Row],[Ballots Returned]]</f>
        <v>0.38168338929105128</v>
      </c>
      <c r="AC1657" s="54">
        <f>Table1[[#This Row],[Received by mail]]/Table1[[#This Row],[Ballots Returned]]</f>
        <v>0.6169386923360568</v>
      </c>
      <c r="AD1657" s="54">
        <f>Table1[[#This Row],[ Received by Email or Fax]]/Table1[[#This Row],[Ballots Returned]]</f>
        <v>1.3196964698119432E-3</v>
      </c>
    </row>
    <row r="1658" spans="1:30">
      <c r="A1658" s="8" t="s">
        <v>135</v>
      </c>
      <c r="B1658" s="19">
        <v>41856</v>
      </c>
      <c r="C1658" s="8" t="s">
        <v>220</v>
      </c>
      <c r="D1658" s="10">
        <v>2014</v>
      </c>
      <c r="E1658" s="8">
        <v>21942</v>
      </c>
      <c r="F1658" s="8">
        <v>2909</v>
      </c>
      <c r="G1658" s="8">
        <v>21047</v>
      </c>
      <c r="H1658" s="8">
        <v>22023</v>
      </c>
      <c r="I1658" s="8">
        <v>8590</v>
      </c>
      <c r="J1658" s="8">
        <v>8506</v>
      </c>
      <c r="K1658" s="8">
        <v>0</v>
      </c>
      <c r="L1658" s="8"/>
      <c r="M1658" s="8">
        <v>84</v>
      </c>
      <c r="N1658" s="8"/>
      <c r="O1658" s="8"/>
      <c r="P1658" s="8"/>
      <c r="Q1658" s="45">
        <f t="shared" si="54"/>
        <v>0</v>
      </c>
      <c r="R1658" s="45">
        <f>Table1[[#This Row],[Ballots Rejected - Late Postmark]]/Table1[[#This Row],[Ballots Rejected]]</f>
        <v>0</v>
      </c>
      <c r="S1658" s="8"/>
      <c r="T1658" s="8"/>
      <c r="U1658" s="8">
        <v>8565</v>
      </c>
      <c r="V1658" s="8">
        <v>8481</v>
      </c>
      <c r="W1658" s="8">
        <v>84</v>
      </c>
      <c r="X1658" s="8"/>
      <c r="Y1658">
        <v>5298</v>
      </c>
      <c r="Z1658">
        <v>3288</v>
      </c>
      <c r="AA1658" s="8">
        <v>4</v>
      </c>
      <c r="AB1658" s="54">
        <f>Table1[[#This Row],[ Received by dropbox]]/Table1[[#This Row],[Ballots Returned]]</f>
        <v>0.61676367869615834</v>
      </c>
      <c r="AC1658" s="54">
        <f>Table1[[#This Row],[Received by mail]]/Table1[[#This Row],[Ballots Returned]]</f>
        <v>0.38277066356228173</v>
      </c>
      <c r="AD1658" s="54">
        <f>Table1[[#This Row],[ Received by Email or Fax]]/Table1[[#This Row],[Ballots Returned]]</f>
        <v>4.6565774155995343E-4</v>
      </c>
    </row>
    <row r="1659" spans="1:30">
      <c r="A1659" s="8" t="s">
        <v>137</v>
      </c>
      <c r="B1659" s="19">
        <v>41856</v>
      </c>
      <c r="C1659" s="8" t="s">
        <v>220</v>
      </c>
      <c r="D1659" s="10">
        <v>2014</v>
      </c>
      <c r="E1659" s="8">
        <v>13050</v>
      </c>
      <c r="F1659" s="8">
        <v>1457</v>
      </c>
      <c r="G1659" s="8">
        <v>13607</v>
      </c>
      <c r="H1659" s="8">
        <v>13112</v>
      </c>
      <c r="I1659" s="8">
        <v>5793</v>
      </c>
      <c r="J1659" s="8">
        <v>5730</v>
      </c>
      <c r="K1659" s="8">
        <v>0</v>
      </c>
      <c r="L1659" s="8"/>
      <c r="M1659" s="8">
        <v>63</v>
      </c>
      <c r="N1659" s="8"/>
      <c r="O1659" s="8"/>
      <c r="P1659" s="8"/>
      <c r="Q1659" s="45">
        <f t="shared" si="54"/>
        <v>0</v>
      </c>
      <c r="R1659" s="45">
        <f>Table1[[#This Row],[Ballots Rejected - Late Postmark]]/Table1[[#This Row],[Ballots Rejected]]</f>
        <v>0</v>
      </c>
      <c r="S1659" s="8"/>
      <c r="T1659" s="8"/>
      <c r="U1659" s="8">
        <v>5783</v>
      </c>
      <c r="V1659" s="8">
        <v>5720</v>
      </c>
      <c r="W1659" s="8">
        <v>63</v>
      </c>
      <c r="X1659" s="8"/>
      <c r="Y1659">
        <v>4015</v>
      </c>
      <c r="Z1659">
        <v>1775</v>
      </c>
      <c r="AA1659" s="8">
        <v>3</v>
      </c>
      <c r="AB1659" s="54">
        <f>Table1[[#This Row],[ Received by dropbox]]/Table1[[#This Row],[Ballots Returned]]</f>
        <v>0.69307785258070087</v>
      </c>
      <c r="AC1659" s="54">
        <f>Table1[[#This Row],[Received by mail]]/Table1[[#This Row],[Ballots Returned]]</f>
        <v>0.30640428102882789</v>
      </c>
      <c r="AD1659" s="54">
        <f>Table1[[#This Row],[ Received by Email or Fax]]/Table1[[#This Row],[Ballots Returned]]</f>
        <v>5.1786639047125837E-4</v>
      </c>
    </row>
    <row r="1660" spans="1:30">
      <c r="A1660" s="8" t="s">
        <v>139</v>
      </c>
      <c r="B1660" s="19">
        <v>41856</v>
      </c>
      <c r="C1660" s="8" t="s">
        <v>220</v>
      </c>
      <c r="D1660" s="10">
        <v>2014</v>
      </c>
      <c r="E1660" s="8">
        <v>44194</v>
      </c>
      <c r="F1660" s="8">
        <v>3204</v>
      </c>
      <c r="G1660" s="8">
        <v>43004</v>
      </c>
      <c r="H1660" s="8">
        <v>44194</v>
      </c>
      <c r="I1660" s="8">
        <v>15084</v>
      </c>
      <c r="J1660" s="8">
        <v>15021</v>
      </c>
      <c r="K1660" s="8">
        <v>0</v>
      </c>
      <c r="L1660" s="8"/>
      <c r="M1660" s="8">
        <v>63</v>
      </c>
      <c r="N1660" s="8"/>
      <c r="O1660" s="8"/>
      <c r="P1660" s="8"/>
      <c r="Q1660" s="45">
        <f t="shared" si="54"/>
        <v>0</v>
      </c>
      <c r="R1660" s="45">
        <f>Table1[[#This Row],[Ballots Rejected - Late Postmark]]/Table1[[#This Row],[Ballots Rejected]]</f>
        <v>0</v>
      </c>
      <c r="S1660" s="8"/>
      <c r="T1660" s="8"/>
      <c r="U1660" s="8">
        <v>15035</v>
      </c>
      <c r="V1660" s="8">
        <v>14972</v>
      </c>
      <c r="W1660" s="8">
        <v>63</v>
      </c>
      <c r="X1660" s="8"/>
      <c r="Y1660">
        <v>3107</v>
      </c>
      <c r="Z1660">
        <v>11973</v>
      </c>
      <c r="AA1660" s="8">
        <v>4</v>
      </c>
      <c r="AB1660" s="54">
        <f>Table1[[#This Row],[ Received by dropbox]]/Table1[[#This Row],[Ballots Returned]]</f>
        <v>0.20597984619464332</v>
      </c>
      <c r="AC1660" s="54">
        <f>Table1[[#This Row],[Received by mail]]/Table1[[#This Row],[Ballots Returned]]</f>
        <v>0.79375497215592683</v>
      </c>
      <c r="AD1660" s="54">
        <f>Table1[[#This Row],[ Received by Email or Fax]]/Table1[[#This Row],[Ballots Returned]]</f>
        <v>2.6518164942985947E-4</v>
      </c>
    </row>
    <row r="1661" spans="1:30">
      <c r="A1661" s="8" t="s">
        <v>141</v>
      </c>
      <c r="B1661" s="19">
        <v>41856</v>
      </c>
      <c r="C1661" s="8" t="s">
        <v>220</v>
      </c>
      <c r="D1661" s="10">
        <v>2014</v>
      </c>
      <c r="E1661" s="8">
        <v>6952</v>
      </c>
      <c r="F1661" s="8">
        <v>489</v>
      </c>
      <c r="G1661" s="8">
        <v>8477</v>
      </c>
      <c r="H1661" s="8">
        <v>6952</v>
      </c>
      <c r="I1661" s="8">
        <v>3044</v>
      </c>
      <c r="J1661" s="8">
        <v>3043</v>
      </c>
      <c r="K1661" s="8">
        <v>1</v>
      </c>
      <c r="L1661" s="8"/>
      <c r="M1661" s="8">
        <v>0</v>
      </c>
      <c r="N1661" s="8"/>
      <c r="O1661" s="8"/>
      <c r="P1661" s="8"/>
      <c r="Q1661" s="45">
        <f t="shared" si="54"/>
        <v>0</v>
      </c>
      <c r="R1661" s="45" t="e">
        <f>Table1[[#This Row],[Ballots Rejected - Late Postmark]]/Table1[[#This Row],[Ballots Rejected]]</f>
        <v>#DIV/0!</v>
      </c>
      <c r="S1661" s="8"/>
      <c r="T1661" s="8"/>
      <c r="U1661" s="8">
        <v>3024</v>
      </c>
      <c r="V1661" s="8">
        <v>3023</v>
      </c>
      <c r="W1661" s="8">
        <v>1</v>
      </c>
      <c r="X1661" s="8"/>
      <c r="Y1661">
        <v>740</v>
      </c>
      <c r="Z1661">
        <v>2304</v>
      </c>
      <c r="AA1661" s="8">
        <v>0</v>
      </c>
      <c r="AB1661" s="54">
        <f>Table1[[#This Row],[ Received by dropbox]]/Table1[[#This Row],[Ballots Returned]]</f>
        <v>0.24310118265440211</v>
      </c>
      <c r="AC1661" s="54">
        <f>Table1[[#This Row],[Received by mail]]/Table1[[#This Row],[Ballots Returned]]</f>
        <v>0.75689881734559794</v>
      </c>
      <c r="AD1661" s="54">
        <f>Table1[[#This Row],[ Received by Email or Fax]]/Table1[[#This Row],[Ballots Returned]]</f>
        <v>0</v>
      </c>
    </row>
    <row r="1662" spans="1:30">
      <c r="A1662" s="8" t="s">
        <v>143</v>
      </c>
      <c r="B1662" s="19">
        <v>41856</v>
      </c>
      <c r="C1662" s="8" t="s">
        <v>220</v>
      </c>
      <c r="D1662" s="10">
        <v>2014</v>
      </c>
      <c r="E1662" s="8">
        <v>35355</v>
      </c>
      <c r="F1662" s="8">
        <v>2950</v>
      </c>
      <c r="G1662" s="8">
        <v>34419</v>
      </c>
      <c r="H1662" s="8">
        <v>35407</v>
      </c>
      <c r="I1662" s="8">
        <v>14022</v>
      </c>
      <c r="J1662" s="8">
        <v>13886</v>
      </c>
      <c r="K1662" s="8">
        <v>0</v>
      </c>
      <c r="L1662" s="8"/>
      <c r="M1662" s="8">
        <v>136</v>
      </c>
      <c r="N1662" s="8"/>
      <c r="O1662" s="8"/>
      <c r="P1662" s="8"/>
      <c r="Q1662" s="45">
        <f t="shared" si="54"/>
        <v>0</v>
      </c>
      <c r="R1662" s="45">
        <f>Table1[[#This Row],[Ballots Rejected - Late Postmark]]/Table1[[#This Row],[Ballots Rejected]]</f>
        <v>0</v>
      </c>
      <c r="S1662" s="8"/>
      <c r="T1662" s="8"/>
      <c r="U1662" s="8">
        <v>13938</v>
      </c>
      <c r="V1662" s="8">
        <v>13802</v>
      </c>
      <c r="W1662" s="8">
        <v>136</v>
      </c>
      <c r="X1662" s="8"/>
      <c r="Y1662">
        <v>8342</v>
      </c>
      <c r="Z1662">
        <v>5672</v>
      </c>
      <c r="AA1662" s="8">
        <v>7</v>
      </c>
      <c r="AB1662" s="54">
        <f>Table1[[#This Row],[ Received by dropbox]]/Table1[[#This Row],[Ballots Returned]]</f>
        <v>0.59492226501212375</v>
      </c>
      <c r="AC1662" s="54">
        <f>Table1[[#This Row],[Received by mail]]/Table1[[#This Row],[Ballots Returned]]</f>
        <v>0.40450720296676651</v>
      </c>
      <c r="AD1662" s="54">
        <f>Table1[[#This Row],[ Received by Email or Fax]]/Table1[[#This Row],[Ballots Returned]]</f>
        <v>4.9921551847097417E-4</v>
      </c>
    </row>
    <row r="1663" spans="1:30">
      <c r="A1663" s="8" t="s">
        <v>145</v>
      </c>
      <c r="B1663" s="19">
        <v>41856</v>
      </c>
      <c r="C1663" s="8" t="s">
        <v>220</v>
      </c>
      <c r="D1663" s="10">
        <v>2014</v>
      </c>
      <c r="E1663" s="8">
        <v>21201</v>
      </c>
      <c r="F1663" s="8">
        <v>1863</v>
      </c>
      <c r="G1663" s="8">
        <v>21352</v>
      </c>
      <c r="H1663" s="8">
        <v>21271</v>
      </c>
      <c r="I1663" s="8">
        <v>7295</v>
      </c>
      <c r="J1663" s="8">
        <v>7125</v>
      </c>
      <c r="K1663" s="8">
        <v>0</v>
      </c>
      <c r="L1663" s="8"/>
      <c r="M1663" s="8">
        <v>170</v>
      </c>
      <c r="N1663" s="8"/>
      <c r="O1663" s="8"/>
      <c r="P1663" s="8"/>
      <c r="Q1663" s="45">
        <f t="shared" ref="Q1663:Q1694" si="55">P1663/I1663</f>
        <v>0</v>
      </c>
      <c r="R1663" s="45">
        <f>Table1[[#This Row],[Ballots Rejected - Late Postmark]]/Table1[[#This Row],[Ballots Rejected]]</f>
        <v>0</v>
      </c>
      <c r="S1663" s="8"/>
      <c r="T1663" s="8"/>
      <c r="U1663" s="8">
        <v>7281</v>
      </c>
      <c r="V1663" s="8">
        <v>7111</v>
      </c>
      <c r="W1663" s="8">
        <v>170</v>
      </c>
      <c r="X1663" s="8"/>
      <c r="Y1663">
        <v>1123</v>
      </c>
      <c r="Z1663">
        <v>6165</v>
      </c>
      <c r="AA1663" s="8">
        <v>7</v>
      </c>
      <c r="AB1663" s="54">
        <f>Table1[[#This Row],[ Received by dropbox]]/Table1[[#This Row],[Ballots Returned]]</f>
        <v>0.15394105551747772</v>
      </c>
      <c r="AC1663" s="54">
        <f>Table1[[#This Row],[Received by mail]]/Table1[[#This Row],[Ballots Returned]]</f>
        <v>0.84509938313913635</v>
      </c>
      <c r="AD1663" s="54">
        <f>Table1[[#This Row],[ Received by Email or Fax]]/Table1[[#This Row],[Ballots Returned]]</f>
        <v>9.5956134338588076E-4</v>
      </c>
    </row>
    <row r="1664" spans="1:30">
      <c r="A1664" s="8" t="s">
        <v>147</v>
      </c>
      <c r="B1664" s="19">
        <v>41856</v>
      </c>
      <c r="C1664" s="8" t="s">
        <v>220</v>
      </c>
      <c r="D1664" s="10">
        <v>2014</v>
      </c>
      <c r="E1664" s="8">
        <v>13385</v>
      </c>
      <c r="F1664" s="8">
        <v>796</v>
      </c>
      <c r="G1664" s="8">
        <v>14603</v>
      </c>
      <c r="H1664" s="8">
        <v>13385</v>
      </c>
      <c r="I1664" s="8">
        <v>5924</v>
      </c>
      <c r="J1664" s="8">
        <v>5788</v>
      </c>
      <c r="K1664" s="8">
        <v>0</v>
      </c>
      <c r="L1664" s="8"/>
      <c r="M1664" s="8">
        <v>136</v>
      </c>
      <c r="N1664" s="8"/>
      <c r="O1664" s="8"/>
      <c r="P1664" s="8"/>
      <c r="Q1664" s="45">
        <f t="shared" si="55"/>
        <v>0</v>
      </c>
      <c r="R1664" s="45">
        <f>Table1[[#This Row],[Ballots Rejected - Late Postmark]]/Table1[[#This Row],[Ballots Rejected]]</f>
        <v>0</v>
      </c>
      <c r="S1664" s="8"/>
      <c r="T1664" s="8"/>
      <c r="U1664" s="8">
        <v>5909</v>
      </c>
      <c r="V1664" s="8">
        <v>5773</v>
      </c>
      <c r="W1664" s="8">
        <v>136</v>
      </c>
      <c r="X1664" s="8"/>
      <c r="Z1664">
        <v>5922</v>
      </c>
      <c r="AA1664" s="8">
        <v>2</v>
      </c>
      <c r="AB1664" s="54">
        <f>Table1[[#This Row],[ Received by dropbox]]/Table1[[#This Row],[Ballots Returned]]</f>
        <v>0</v>
      </c>
      <c r="AC1664" s="54">
        <f>Table1[[#This Row],[Received by mail]]/Table1[[#This Row],[Ballots Returned]]</f>
        <v>0.99966239027684001</v>
      </c>
      <c r="AD1664" s="54">
        <f>Table1[[#This Row],[ Received by Email or Fax]]/Table1[[#This Row],[Ballots Returned]]</f>
        <v>3.3760972316002703E-4</v>
      </c>
    </row>
    <row r="1665" spans="1:30">
      <c r="A1665" s="8" t="s">
        <v>149</v>
      </c>
      <c r="B1665" s="19">
        <v>41856</v>
      </c>
      <c r="C1665" s="8" t="s">
        <v>220</v>
      </c>
      <c r="D1665" s="10">
        <v>2014</v>
      </c>
      <c r="E1665" s="8">
        <v>8227</v>
      </c>
      <c r="F1665" s="8">
        <v>1629</v>
      </c>
      <c r="G1665" s="8">
        <v>8612</v>
      </c>
      <c r="H1665" s="8">
        <v>8240</v>
      </c>
      <c r="I1665" s="8">
        <v>3453</v>
      </c>
      <c r="J1665" s="8">
        <v>3426</v>
      </c>
      <c r="K1665" s="8">
        <v>0</v>
      </c>
      <c r="L1665" s="8"/>
      <c r="M1665" s="8">
        <v>27</v>
      </c>
      <c r="N1665" s="8"/>
      <c r="O1665" s="8"/>
      <c r="P1665" s="8"/>
      <c r="Q1665" s="45">
        <f t="shared" si="55"/>
        <v>0</v>
      </c>
      <c r="R1665" s="45">
        <f>Table1[[#This Row],[Ballots Rejected - Late Postmark]]/Table1[[#This Row],[Ballots Rejected]]</f>
        <v>0</v>
      </c>
      <c r="S1665" s="8"/>
      <c r="T1665" s="8"/>
      <c r="U1665" s="8">
        <v>3440</v>
      </c>
      <c r="V1665" s="8">
        <v>3414</v>
      </c>
      <c r="W1665" s="8">
        <v>26</v>
      </c>
      <c r="X1665" s="8"/>
      <c r="Y1665">
        <v>1583</v>
      </c>
      <c r="Z1665">
        <v>1869</v>
      </c>
      <c r="AA1665" s="8">
        <v>1</v>
      </c>
      <c r="AB1665" s="54">
        <f>Table1[[#This Row],[ Received by dropbox]]/Table1[[#This Row],[Ballots Returned]]</f>
        <v>0.45844193454966697</v>
      </c>
      <c r="AC1665" s="54">
        <f>Table1[[#This Row],[Received by mail]]/Table1[[#This Row],[Ballots Returned]]</f>
        <v>0.54126846220677671</v>
      </c>
      <c r="AD1665" s="54">
        <f>Table1[[#This Row],[ Received by Email or Fax]]/Table1[[#This Row],[Ballots Returned]]</f>
        <v>2.8960324355632781E-4</v>
      </c>
    </row>
    <row r="1666" spans="1:30">
      <c r="A1666" s="8" t="s">
        <v>151</v>
      </c>
      <c r="B1666" s="19">
        <v>41856</v>
      </c>
      <c r="C1666" s="8" t="s">
        <v>220</v>
      </c>
      <c r="D1666" s="10">
        <v>2014</v>
      </c>
      <c r="E1666" s="8">
        <v>442910</v>
      </c>
      <c r="F1666" s="8">
        <v>55590</v>
      </c>
      <c r="G1666" s="8">
        <v>389334</v>
      </c>
      <c r="H1666" s="8">
        <v>442931</v>
      </c>
      <c r="I1666" s="8">
        <v>122092</v>
      </c>
      <c r="J1666" s="8">
        <v>121295</v>
      </c>
      <c r="K1666" s="8">
        <v>0</v>
      </c>
      <c r="L1666" s="8"/>
      <c r="M1666" s="8">
        <v>797</v>
      </c>
      <c r="N1666" s="8"/>
      <c r="O1666" s="8"/>
      <c r="P1666" s="8"/>
      <c r="Q1666" s="45">
        <f t="shared" si="55"/>
        <v>0</v>
      </c>
      <c r="R1666" s="45">
        <f>Table1[[#This Row],[Ballots Rejected - Late Postmark]]/Table1[[#This Row],[Ballots Rejected]]</f>
        <v>0</v>
      </c>
      <c r="S1666" s="8"/>
      <c r="T1666" s="8"/>
      <c r="U1666" s="8">
        <v>120039</v>
      </c>
      <c r="V1666" s="8">
        <v>119270</v>
      </c>
      <c r="W1666" s="8">
        <v>769</v>
      </c>
      <c r="X1666" s="8"/>
      <c r="Y1666">
        <v>58952</v>
      </c>
      <c r="Z1666">
        <v>63022</v>
      </c>
      <c r="AA1666" s="8">
        <v>44</v>
      </c>
      <c r="AB1666" s="54">
        <f>Table1[[#This Row],[ Received by dropbox]]/Table1[[#This Row],[Ballots Returned]]</f>
        <v>0.48284899911542117</v>
      </c>
      <c r="AC1666" s="54">
        <f>Table1[[#This Row],[Received by mail]]/Table1[[#This Row],[Ballots Returned]]</f>
        <v>0.51618451659404385</v>
      </c>
      <c r="AD1666" s="54">
        <f>Table1[[#This Row],[ Received by Email or Fax]]/Table1[[#This Row],[Ballots Returned]]</f>
        <v>3.603839727418668E-4</v>
      </c>
    </row>
    <row r="1667" spans="1:30">
      <c r="A1667" s="8" t="s">
        <v>153</v>
      </c>
      <c r="B1667" s="19">
        <v>41856</v>
      </c>
      <c r="C1667" s="8" t="s">
        <v>220</v>
      </c>
      <c r="D1667" s="10">
        <v>2014</v>
      </c>
      <c r="E1667" s="8">
        <v>11966</v>
      </c>
      <c r="F1667" s="8">
        <v>772</v>
      </c>
      <c r="G1667" s="8">
        <v>13208</v>
      </c>
      <c r="H1667" s="8">
        <v>11966</v>
      </c>
      <c r="I1667" s="8">
        <v>5005</v>
      </c>
      <c r="J1667" s="8">
        <v>4960</v>
      </c>
      <c r="K1667" s="8">
        <v>2</v>
      </c>
      <c r="L1667" s="8"/>
      <c r="M1667" s="8">
        <v>43</v>
      </c>
      <c r="N1667" s="8"/>
      <c r="O1667" s="8"/>
      <c r="P1667" s="8"/>
      <c r="Q1667" s="45">
        <f t="shared" si="55"/>
        <v>0</v>
      </c>
      <c r="R1667" s="45">
        <f>Table1[[#This Row],[Ballots Rejected - Late Postmark]]/Table1[[#This Row],[Ballots Rejected]]</f>
        <v>0</v>
      </c>
      <c r="S1667" s="8"/>
      <c r="T1667" s="8"/>
      <c r="U1667" s="8">
        <v>4979</v>
      </c>
      <c r="V1667" s="8">
        <v>4935</v>
      </c>
      <c r="W1667" s="8">
        <v>44</v>
      </c>
      <c r="X1667" s="8"/>
      <c r="Y1667">
        <v>2853</v>
      </c>
      <c r="Z1667">
        <v>2147</v>
      </c>
      <c r="AA1667" s="8">
        <v>5</v>
      </c>
      <c r="AB1667" s="54">
        <f>Table1[[#This Row],[ Received by dropbox]]/Table1[[#This Row],[Ballots Returned]]</f>
        <v>0.57002997002997002</v>
      </c>
      <c r="AC1667" s="54">
        <f>Table1[[#This Row],[Received by mail]]/Table1[[#This Row],[Ballots Returned]]</f>
        <v>0.42897102897102896</v>
      </c>
      <c r="AD1667" s="54">
        <f>Table1[[#This Row],[ Received by Email or Fax]]/Table1[[#This Row],[Ballots Returned]]</f>
        <v>9.99000999000999E-4</v>
      </c>
    </row>
    <row r="1668" spans="1:30">
      <c r="A1668" s="8" t="s">
        <v>155</v>
      </c>
      <c r="B1668" s="19">
        <v>41856</v>
      </c>
      <c r="C1668" s="8" t="s">
        <v>220</v>
      </c>
      <c r="D1668" s="10">
        <v>2014</v>
      </c>
      <c r="E1668" s="8">
        <v>68067</v>
      </c>
      <c r="F1668" s="8">
        <v>7282</v>
      </c>
      <c r="G1668" s="8">
        <v>62799</v>
      </c>
      <c r="H1668" s="8">
        <v>68067</v>
      </c>
      <c r="I1668" s="8">
        <v>24093</v>
      </c>
      <c r="J1668" s="8">
        <v>23802</v>
      </c>
      <c r="K1668" s="8">
        <v>0</v>
      </c>
      <c r="L1668" s="8"/>
      <c r="M1668" s="8">
        <v>291</v>
      </c>
      <c r="N1668" s="8"/>
      <c r="O1668" s="8"/>
      <c r="P1668" s="8"/>
      <c r="Q1668" s="45">
        <f t="shared" si="55"/>
        <v>0</v>
      </c>
      <c r="R1668" s="45">
        <f>Table1[[#This Row],[Ballots Rejected - Late Postmark]]/Table1[[#This Row],[Ballots Rejected]]</f>
        <v>0</v>
      </c>
      <c r="S1668" s="8"/>
      <c r="T1668" s="8"/>
      <c r="U1668" s="8">
        <v>24022</v>
      </c>
      <c r="V1668" s="8">
        <v>23734</v>
      </c>
      <c r="W1668" s="8">
        <v>288</v>
      </c>
      <c r="X1668" s="8"/>
      <c r="Y1668">
        <v>15976</v>
      </c>
      <c r="Z1668">
        <v>8106</v>
      </c>
      <c r="AA1668" s="8">
        <v>11</v>
      </c>
      <c r="AB1668" s="54">
        <f>Table1[[#This Row],[ Received by dropbox]]/Table1[[#This Row],[Ballots Returned]]</f>
        <v>0.6630971651517038</v>
      </c>
      <c r="AC1668" s="54">
        <f>Table1[[#This Row],[Received by mail]]/Table1[[#This Row],[Ballots Returned]]</f>
        <v>0.3364462707010335</v>
      </c>
      <c r="AD1668" s="54">
        <f>Table1[[#This Row],[ Received by Email or Fax]]/Table1[[#This Row],[Ballots Returned]]</f>
        <v>4.5656414726269039E-4</v>
      </c>
    </row>
    <row r="1669" spans="1:30">
      <c r="A1669" s="8" t="s">
        <v>157</v>
      </c>
      <c r="B1669" s="19">
        <v>41856</v>
      </c>
      <c r="C1669" s="8" t="s">
        <v>220</v>
      </c>
      <c r="D1669" s="10">
        <v>2014</v>
      </c>
      <c r="E1669" s="8">
        <v>6910</v>
      </c>
      <c r="F1669" s="8">
        <v>661</v>
      </c>
      <c r="G1669" s="8">
        <v>8263</v>
      </c>
      <c r="H1669" s="8">
        <v>6911</v>
      </c>
      <c r="I1669" s="8">
        <v>2597</v>
      </c>
      <c r="J1669" s="8">
        <v>2571</v>
      </c>
      <c r="K1669" s="8">
        <v>0</v>
      </c>
      <c r="L1669" s="8"/>
      <c r="M1669" s="8">
        <v>26</v>
      </c>
      <c r="N1669" s="8"/>
      <c r="O1669" s="8"/>
      <c r="P1669" s="8"/>
      <c r="Q1669" s="45">
        <f t="shared" si="55"/>
        <v>0</v>
      </c>
      <c r="R1669" s="45">
        <f>Table1[[#This Row],[Ballots Rejected - Late Postmark]]/Table1[[#This Row],[Ballots Rejected]]</f>
        <v>0</v>
      </c>
      <c r="S1669" s="8"/>
      <c r="T1669" s="8"/>
      <c r="U1669" s="8">
        <v>2586</v>
      </c>
      <c r="V1669" s="8">
        <v>2560</v>
      </c>
      <c r="W1669" s="8">
        <v>26</v>
      </c>
      <c r="X1669" s="8"/>
      <c r="Y1669">
        <v>1484</v>
      </c>
      <c r="Z1669">
        <v>1108</v>
      </c>
      <c r="AA1669" s="8">
        <v>5</v>
      </c>
      <c r="AB1669" s="54">
        <f>Table1[[#This Row],[ Received by dropbox]]/Table1[[#This Row],[Ballots Returned]]</f>
        <v>0.5714285714285714</v>
      </c>
      <c r="AC1669" s="54">
        <f>Table1[[#This Row],[Received by mail]]/Table1[[#This Row],[Ballots Returned]]</f>
        <v>0.42664613015017328</v>
      </c>
      <c r="AD1669" s="54">
        <f>Table1[[#This Row],[ Received by Email or Fax]]/Table1[[#This Row],[Ballots Returned]]</f>
        <v>1.9252984212552945E-3</v>
      </c>
    </row>
    <row r="1670" spans="1:30">
      <c r="A1670" s="8" t="s">
        <v>159</v>
      </c>
      <c r="B1670" s="19">
        <v>41856</v>
      </c>
      <c r="C1670" s="8" t="s">
        <v>220</v>
      </c>
      <c r="D1670" s="10">
        <v>2014</v>
      </c>
      <c r="E1670" s="8">
        <v>417448</v>
      </c>
      <c r="F1670" s="8">
        <v>40559</v>
      </c>
      <c r="G1670" s="8">
        <v>378903</v>
      </c>
      <c r="H1670" s="8">
        <v>418358</v>
      </c>
      <c r="I1670" s="8">
        <v>108095</v>
      </c>
      <c r="J1670" s="8">
        <v>106819</v>
      </c>
      <c r="K1670" s="8">
        <v>3</v>
      </c>
      <c r="L1670" s="8"/>
      <c r="M1670" s="8">
        <v>1273</v>
      </c>
      <c r="N1670" s="8"/>
      <c r="O1670" s="8"/>
      <c r="P1670" s="8"/>
      <c r="Q1670" s="45">
        <f t="shared" si="55"/>
        <v>0</v>
      </c>
      <c r="R1670" s="45">
        <f>Table1[[#This Row],[Ballots Rejected - Late Postmark]]/Table1[[#This Row],[Ballots Rejected]]</f>
        <v>0</v>
      </c>
      <c r="S1670" s="8"/>
      <c r="T1670" s="8"/>
      <c r="U1670" s="8">
        <v>107480</v>
      </c>
      <c r="V1670" s="8">
        <v>106207</v>
      </c>
      <c r="W1670" s="8">
        <v>1273</v>
      </c>
      <c r="X1670" s="8"/>
      <c r="Y1670">
        <v>45893</v>
      </c>
      <c r="Z1670">
        <v>62093</v>
      </c>
      <c r="AA1670" s="8">
        <v>43</v>
      </c>
      <c r="AB1670" s="54">
        <f>Table1[[#This Row],[ Received by dropbox]]/Table1[[#This Row],[Ballots Returned]]</f>
        <v>0.4245617281095333</v>
      </c>
      <c r="AC1670" s="54">
        <f>Table1[[#This Row],[Received by mail]]/Table1[[#This Row],[Ballots Returned]]</f>
        <v>0.57442989962532953</v>
      </c>
      <c r="AD1670" s="54">
        <f>Table1[[#This Row],[ Received by Email or Fax]]/Table1[[#This Row],[Ballots Returned]]</f>
        <v>3.9779823303575561E-4</v>
      </c>
    </row>
    <row r="1671" spans="1:30">
      <c r="A1671" s="8" t="s">
        <v>161</v>
      </c>
      <c r="B1671" s="19">
        <v>41856</v>
      </c>
      <c r="C1671" s="8" t="s">
        <v>220</v>
      </c>
      <c r="D1671" s="10">
        <v>2014</v>
      </c>
      <c r="E1671" s="8">
        <v>281056</v>
      </c>
      <c r="F1671" s="8">
        <v>27999</v>
      </c>
      <c r="G1671" s="8">
        <v>255071</v>
      </c>
      <c r="H1671" s="8">
        <v>281599</v>
      </c>
      <c r="I1671" s="8">
        <v>100540</v>
      </c>
      <c r="J1671" s="8">
        <v>99177</v>
      </c>
      <c r="K1671" s="8">
        <v>0</v>
      </c>
      <c r="L1671" s="8"/>
      <c r="M1671" s="8">
        <v>1363</v>
      </c>
      <c r="N1671" s="8"/>
      <c r="O1671" s="8"/>
      <c r="P1671" s="8"/>
      <c r="Q1671" s="45">
        <f t="shared" si="55"/>
        <v>0</v>
      </c>
      <c r="R1671" s="45">
        <f>Table1[[#This Row],[Ballots Rejected - Late Postmark]]/Table1[[#This Row],[Ballots Rejected]]</f>
        <v>0</v>
      </c>
      <c r="S1671" s="8"/>
      <c r="T1671" s="8"/>
      <c r="U1671" s="8">
        <v>99685</v>
      </c>
      <c r="V1671" s="8">
        <v>98333</v>
      </c>
      <c r="W1671" s="8">
        <v>1352</v>
      </c>
      <c r="X1671" s="8"/>
      <c r="Y1671">
        <v>46296</v>
      </c>
      <c r="Z1671">
        <v>54228</v>
      </c>
      <c r="AA1671" s="8">
        <v>16</v>
      </c>
      <c r="AB1671" s="54">
        <f>Table1[[#This Row],[ Received by dropbox]]/Table1[[#This Row],[Ballots Returned]]</f>
        <v>0.46047344340560969</v>
      </c>
      <c r="AC1671" s="54">
        <f>Table1[[#This Row],[Received by mail]]/Table1[[#This Row],[Ballots Returned]]</f>
        <v>0.53936741595384918</v>
      </c>
      <c r="AD1671" s="54">
        <f>Table1[[#This Row],[ Received by Email or Fax]]/Table1[[#This Row],[Ballots Returned]]</f>
        <v>1.5914064054107818E-4</v>
      </c>
    </row>
    <row r="1672" spans="1:30">
      <c r="A1672" s="8" t="s">
        <v>163</v>
      </c>
      <c r="B1672" s="19">
        <v>41856</v>
      </c>
      <c r="C1672" s="8" t="s">
        <v>220</v>
      </c>
      <c r="D1672" s="10">
        <v>2014</v>
      </c>
      <c r="E1672" s="8">
        <v>28757</v>
      </c>
      <c r="F1672" s="8">
        <v>3430</v>
      </c>
      <c r="G1672" s="8">
        <v>27341</v>
      </c>
      <c r="H1672" s="8">
        <v>28848</v>
      </c>
      <c r="I1672" s="8">
        <v>11804</v>
      </c>
      <c r="J1672" s="8">
        <v>11626</v>
      </c>
      <c r="K1672" s="8">
        <v>0</v>
      </c>
      <c r="L1672" s="8"/>
      <c r="M1672" s="8">
        <v>176</v>
      </c>
      <c r="N1672" s="8"/>
      <c r="O1672" s="8"/>
      <c r="P1672" s="8"/>
      <c r="Q1672" s="45">
        <f t="shared" si="55"/>
        <v>0</v>
      </c>
      <c r="R1672" s="45">
        <f>Table1[[#This Row],[Ballots Rejected - Late Postmark]]/Table1[[#This Row],[Ballots Rejected]]</f>
        <v>0</v>
      </c>
      <c r="S1672" s="8"/>
      <c r="T1672" s="8"/>
      <c r="U1672" s="8">
        <v>11756</v>
      </c>
      <c r="V1672" s="8">
        <v>11579</v>
      </c>
      <c r="W1672" s="8">
        <v>177</v>
      </c>
      <c r="X1672" s="8"/>
      <c r="Z1672">
        <v>11804</v>
      </c>
      <c r="AA1672" s="8">
        <v>0</v>
      </c>
      <c r="AB1672" s="54">
        <f>Table1[[#This Row],[ Received by dropbox]]/Table1[[#This Row],[Ballots Returned]]</f>
        <v>0</v>
      </c>
      <c r="AC1672" s="54">
        <f>Table1[[#This Row],[Received by mail]]/Table1[[#This Row],[Ballots Returned]]</f>
        <v>1</v>
      </c>
      <c r="AD1672" s="54">
        <f>Table1[[#This Row],[ Received by Email or Fax]]/Table1[[#This Row],[Ballots Returned]]</f>
        <v>0</v>
      </c>
    </row>
    <row r="1673" spans="1:30">
      <c r="A1673" s="8" t="s">
        <v>166</v>
      </c>
      <c r="B1673" s="19">
        <v>41856</v>
      </c>
      <c r="C1673" s="8" t="s">
        <v>220</v>
      </c>
      <c r="D1673" s="10">
        <v>2014</v>
      </c>
      <c r="E1673" s="8">
        <v>163027</v>
      </c>
      <c r="F1673" s="8">
        <v>16518</v>
      </c>
      <c r="G1673" s="8">
        <v>148523</v>
      </c>
      <c r="H1673" s="8">
        <v>163254</v>
      </c>
      <c r="I1673" s="8">
        <v>47435</v>
      </c>
      <c r="J1673" s="8">
        <v>47268</v>
      </c>
      <c r="K1673" s="8">
        <v>1</v>
      </c>
      <c r="L1673" s="8"/>
      <c r="M1673" s="8">
        <v>166</v>
      </c>
      <c r="N1673" s="8"/>
      <c r="O1673" s="8"/>
      <c r="P1673" s="8"/>
      <c r="Q1673" s="45">
        <f t="shared" si="55"/>
        <v>0</v>
      </c>
      <c r="R1673" s="45">
        <f>Table1[[#This Row],[Ballots Rejected - Late Postmark]]/Table1[[#This Row],[Ballots Rejected]]</f>
        <v>0</v>
      </c>
      <c r="S1673" s="8"/>
      <c r="T1673" s="8"/>
      <c r="U1673" s="8">
        <v>46688</v>
      </c>
      <c r="V1673" s="8">
        <v>46530</v>
      </c>
      <c r="W1673" s="8">
        <v>158</v>
      </c>
      <c r="X1673" s="8"/>
      <c r="Y1673">
        <v>31435</v>
      </c>
      <c r="Z1673">
        <v>15980</v>
      </c>
      <c r="AA1673" s="8">
        <v>20</v>
      </c>
      <c r="AB1673" s="54">
        <f>Table1[[#This Row],[ Received by dropbox]]/Table1[[#This Row],[Ballots Returned]]</f>
        <v>0.66269632128175393</v>
      </c>
      <c r="AC1673" s="54">
        <f>Table1[[#This Row],[Received by mail]]/Table1[[#This Row],[Ballots Returned]]</f>
        <v>0.3368820491198482</v>
      </c>
      <c r="AD1673" s="54">
        <f>Table1[[#This Row],[ Received by Email or Fax]]/Table1[[#This Row],[Ballots Returned]]</f>
        <v>4.2162959839780751E-4</v>
      </c>
    </row>
    <row r="1674" spans="1:30">
      <c r="A1674" s="8" t="s">
        <v>168</v>
      </c>
      <c r="B1674" s="19">
        <v>41856</v>
      </c>
      <c r="C1674" s="8" t="s">
        <v>220</v>
      </c>
      <c r="D1674" s="10">
        <v>2014</v>
      </c>
      <c r="E1674" s="8">
        <v>2871</v>
      </c>
      <c r="F1674" s="8">
        <v>173</v>
      </c>
      <c r="G1674" s="8">
        <v>4712</v>
      </c>
      <c r="H1674" s="8">
        <v>2871</v>
      </c>
      <c r="I1674" s="8">
        <v>1254</v>
      </c>
      <c r="J1674" s="8">
        <v>1244</v>
      </c>
      <c r="K1674" s="8">
        <v>0</v>
      </c>
      <c r="L1674" s="8"/>
      <c r="M1674" s="8">
        <v>10</v>
      </c>
      <c r="N1674" s="8"/>
      <c r="O1674" s="8"/>
      <c r="P1674" s="8"/>
      <c r="Q1674" s="45">
        <f t="shared" si="55"/>
        <v>0</v>
      </c>
      <c r="R1674" s="45">
        <f>Table1[[#This Row],[Ballots Rejected - Late Postmark]]/Table1[[#This Row],[Ballots Rejected]]</f>
        <v>0</v>
      </c>
      <c r="S1674" s="8"/>
      <c r="T1674" s="8"/>
      <c r="U1674" s="8">
        <v>1252</v>
      </c>
      <c r="V1674" s="8">
        <v>1242</v>
      </c>
      <c r="W1674" s="8">
        <v>10</v>
      </c>
      <c r="X1674" s="8"/>
      <c r="Y1674">
        <v>552</v>
      </c>
      <c r="Z1674">
        <v>702</v>
      </c>
      <c r="AA1674" s="8">
        <v>0</v>
      </c>
      <c r="AB1674" s="54">
        <f>Table1[[#This Row],[ Received by dropbox]]/Table1[[#This Row],[Ballots Returned]]</f>
        <v>0.44019138755980863</v>
      </c>
      <c r="AC1674" s="54">
        <f>Table1[[#This Row],[Received by mail]]/Table1[[#This Row],[Ballots Returned]]</f>
        <v>0.55980861244019142</v>
      </c>
      <c r="AD1674" s="54">
        <f>Table1[[#This Row],[ Received by Email or Fax]]/Table1[[#This Row],[Ballots Returned]]</f>
        <v>0</v>
      </c>
    </row>
    <row r="1675" spans="1:30">
      <c r="A1675" s="8" t="s">
        <v>170</v>
      </c>
      <c r="B1675" s="19">
        <v>41856</v>
      </c>
      <c r="C1675" s="8" t="s">
        <v>220</v>
      </c>
      <c r="D1675" s="10">
        <v>2014</v>
      </c>
      <c r="E1675" s="8">
        <v>31772</v>
      </c>
      <c r="F1675" s="8">
        <v>3529</v>
      </c>
      <c r="G1675" s="8">
        <v>30257</v>
      </c>
      <c r="H1675" s="8">
        <v>31803</v>
      </c>
      <c r="I1675" s="8">
        <v>13882</v>
      </c>
      <c r="J1675" s="8">
        <v>13747</v>
      </c>
      <c r="K1675" s="8">
        <v>3</v>
      </c>
      <c r="L1675" s="8"/>
      <c r="M1675" s="8">
        <v>132</v>
      </c>
      <c r="N1675" s="8"/>
      <c r="O1675" s="8"/>
      <c r="P1675" s="8"/>
      <c r="Q1675" s="45">
        <f t="shared" si="55"/>
        <v>0</v>
      </c>
      <c r="R1675" s="45">
        <f>Table1[[#This Row],[Ballots Rejected - Late Postmark]]/Table1[[#This Row],[Ballots Rejected]]</f>
        <v>0</v>
      </c>
      <c r="S1675" s="8"/>
      <c r="T1675" s="8"/>
      <c r="U1675" s="8">
        <v>13837</v>
      </c>
      <c r="V1675" s="8">
        <v>13703</v>
      </c>
      <c r="W1675" s="8">
        <v>134</v>
      </c>
      <c r="X1675" s="8"/>
      <c r="Y1675">
        <v>7678</v>
      </c>
      <c r="Z1675">
        <v>6200</v>
      </c>
      <c r="AA1675" s="8">
        <v>4</v>
      </c>
      <c r="AB1675" s="54">
        <f>Table1[[#This Row],[ Received by dropbox]]/Table1[[#This Row],[Ballots Returned]]</f>
        <v>0.55309033280507136</v>
      </c>
      <c r="AC1675" s="54">
        <f>Table1[[#This Row],[Received by mail]]/Table1[[#This Row],[Ballots Returned]]</f>
        <v>0.4466215242760409</v>
      </c>
      <c r="AD1675" s="54">
        <f>Table1[[#This Row],[ Received by Email or Fax]]/Table1[[#This Row],[Ballots Returned]]</f>
        <v>2.8814291888776836E-4</v>
      </c>
    </row>
    <row r="1676" spans="1:30">
      <c r="A1676" s="8" t="s">
        <v>172</v>
      </c>
      <c r="B1676" s="19">
        <v>41856</v>
      </c>
      <c r="C1676" s="8" t="s">
        <v>220</v>
      </c>
      <c r="D1676" s="10">
        <v>2014</v>
      </c>
      <c r="E1676" s="8">
        <v>126961</v>
      </c>
      <c r="F1676" s="8">
        <v>10958</v>
      </c>
      <c r="G1676" s="8">
        <v>118017</v>
      </c>
      <c r="H1676" s="8">
        <v>127522</v>
      </c>
      <c r="I1676" s="8">
        <v>43385</v>
      </c>
      <c r="J1676" s="8">
        <v>42736</v>
      </c>
      <c r="K1676" s="8">
        <v>0</v>
      </c>
      <c r="L1676" s="8"/>
      <c r="M1676" s="8">
        <v>649</v>
      </c>
      <c r="N1676" s="8"/>
      <c r="O1676" s="8"/>
      <c r="P1676" s="8"/>
      <c r="Q1676" s="45">
        <f t="shared" si="55"/>
        <v>0</v>
      </c>
      <c r="R1676" s="45">
        <f>Table1[[#This Row],[Ballots Rejected - Late Postmark]]/Table1[[#This Row],[Ballots Rejected]]</f>
        <v>0</v>
      </c>
      <c r="S1676" s="8"/>
      <c r="T1676" s="8"/>
      <c r="U1676" s="8">
        <v>43198</v>
      </c>
      <c r="V1676" s="8">
        <v>42549</v>
      </c>
      <c r="W1676" s="8">
        <v>649</v>
      </c>
      <c r="X1676" s="8"/>
      <c r="Y1676">
        <v>20208</v>
      </c>
      <c r="Z1676">
        <v>23140</v>
      </c>
      <c r="AA1676" s="8">
        <v>37</v>
      </c>
      <c r="AB1676" s="54">
        <f>Table1[[#This Row],[ Received by dropbox]]/Table1[[#This Row],[Ballots Returned]]</f>
        <v>0.46578310475970958</v>
      </c>
      <c r="AC1676" s="54">
        <f>Table1[[#This Row],[Received by mail]]/Table1[[#This Row],[Ballots Returned]]</f>
        <v>0.5333640659214014</v>
      </c>
      <c r="AD1676" s="54">
        <f>Table1[[#This Row],[ Received by Email or Fax]]/Table1[[#This Row],[Ballots Returned]]</f>
        <v>8.5282931888901691E-4</v>
      </c>
    </row>
    <row r="1677" spans="1:30">
      <c r="A1677" s="8" t="s">
        <v>174</v>
      </c>
      <c r="B1677" s="19">
        <v>41856</v>
      </c>
      <c r="C1677" s="8" t="s">
        <v>220</v>
      </c>
      <c r="D1677" s="10">
        <v>2014</v>
      </c>
      <c r="E1677" s="8">
        <v>20167</v>
      </c>
      <c r="F1677" s="8">
        <v>3393</v>
      </c>
      <c r="G1677" s="8">
        <v>18788</v>
      </c>
      <c r="H1677" s="8">
        <v>20168</v>
      </c>
      <c r="I1677" s="8">
        <v>6991</v>
      </c>
      <c r="J1677" s="8">
        <v>6865</v>
      </c>
      <c r="K1677" s="8">
        <v>0</v>
      </c>
      <c r="L1677" s="8"/>
      <c r="M1677" s="8">
        <v>128</v>
      </c>
      <c r="N1677" s="8"/>
      <c r="O1677" s="8"/>
      <c r="P1677" s="8"/>
      <c r="Q1677" s="45">
        <f t="shared" si="55"/>
        <v>0</v>
      </c>
      <c r="R1677" s="45">
        <f>Table1[[#This Row],[Ballots Rejected - Late Postmark]]/Table1[[#This Row],[Ballots Rejected]]</f>
        <v>0</v>
      </c>
      <c r="S1677" s="8"/>
      <c r="T1677" s="8"/>
      <c r="U1677" s="8">
        <v>6948</v>
      </c>
      <c r="V1677" s="8">
        <v>6823</v>
      </c>
      <c r="W1677" s="8">
        <v>125</v>
      </c>
      <c r="X1677" s="8"/>
      <c r="Z1677">
        <v>6985</v>
      </c>
      <c r="AA1677" s="8">
        <v>6</v>
      </c>
      <c r="AB1677" s="54">
        <f>Table1[[#This Row],[ Received by dropbox]]/Table1[[#This Row],[Ballots Returned]]</f>
        <v>0</v>
      </c>
      <c r="AC1677" s="54">
        <f>Table1[[#This Row],[Received by mail]]/Table1[[#This Row],[Ballots Returned]]</f>
        <v>0.99914175368330715</v>
      </c>
      <c r="AD1677" s="54">
        <f>Table1[[#This Row],[ Received by Email or Fax]]/Table1[[#This Row],[Ballots Returned]]</f>
        <v>8.5824631669289089E-4</v>
      </c>
    </row>
    <row r="1678" spans="1:30">
      <c r="A1678" s="8" t="s">
        <v>176</v>
      </c>
      <c r="B1678" s="19">
        <v>41856</v>
      </c>
      <c r="C1678" s="8" t="s">
        <v>220</v>
      </c>
      <c r="D1678" s="10">
        <v>2014</v>
      </c>
      <c r="E1678" s="8">
        <v>106925</v>
      </c>
      <c r="F1678" s="8">
        <v>8182</v>
      </c>
      <c r="G1678" s="8">
        <v>100757</v>
      </c>
      <c r="H1678" s="8">
        <v>107092</v>
      </c>
      <c r="I1678" s="8">
        <v>34244</v>
      </c>
      <c r="J1678" s="8">
        <v>34115</v>
      </c>
      <c r="K1678" s="8">
        <v>0</v>
      </c>
      <c r="L1678" s="8"/>
      <c r="M1678" s="8">
        <v>129</v>
      </c>
      <c r="N1678" s="8"/>
      <c r="O1678" s="8"/>
      <c r="P1678" s="8"/>
      <c r="Q1678" s="45">
        <f t="shared" si="55"/>
        <v>0</v>
      </c>
      <c r="R1678" s="45">
        <f>Table1[[#This Row],[Ballots Rejected - Late Postmark]]/Table1[[#This Row],[Ballots Rejected]]</f>
        <v>0</v>
      </c>
      <c r="S1678" s="8"/>
      <c r="T1678" s="8"/>
      <c r="U1678" s="8">
        <v>34148</v>
      </c>
      <c r="V1678" s="8">
        <v>34021</v>
      </c>
      <c r="W1678" s="8">
        <v>127</v>
      </c>
      <c r="X1678" s="8"/>
      <c r="Y1678">
        <v>5224</v>
      </c>
      <c r="Z1678">
        <v>29004</v>
      </c>
      <c r="AA1678" s="8">
        <v>13</v>
      </c>
      <c r="AB1678" s="54">
        <f>Table1[[#This Row],[ Received by dropbox]]/Table1[[#This Row],[Ballots Returned]]</f>
        <v>0.15255227193084919</v>
      </c>
      <c r="AC1678" s="54">
        <f>Table1[[#This Row],[Received by mail]]/Table1[[#This Row],[Ballots Returned]]</f>
        <v>0.84698049293306854</v>
      </c>
      <c r="AD1678" s="54">
        <f>Table1[[#This Row],[ Received by Email or Fax]]/Table1[[#This Row],[Ballots Returned]]</f>
        <v>3.7962854806681461E-4</v>
      </c>
    </row>
    <row r="1679" spans="1:30">
      <c r="A1679" s="8" t="s">
        <v>178</v>
      </c>
      <c r="B1679" s="19">
        <v>41856</v>
      </c>
      <c r="C1679" s="8" t="s">
        <v>220</v>
      </c>
      <c r="D1679" s="10">
        <v>2014</v>
      </c>
      <c r="E1679" s="8">
        <v>3925903</v>
      </c>
      <c r="F1679" s="8">
        <v>410467</v>
      </c>
      <c r="G1679" s="8">
        <v>1222884</v>
      </c>
      <c r="H1679" s="8">
        <v>3938167</v>
      </c>
      <c r="I1679" s="8">
        <v>1239593</v>
      </c>
      <c r="J1679" s="8">
        <v>1222711</v>
      </c>
      <c r="K1679" s="8">
        <v>13</v>
      </c>
      <c r="L1679" s="8">
        <v>0</v>
      </c>
      <c r="M1679" s="8">
        <v>16864</v>
      </c>
      <c r="N1679" s="8">
        <v>0</v>
      </c>
      <c r="O1679" s="8">
        <v>0</v>
      </c>
      <c r="P1679" s="8">
        <v>0</v>
      </c>
      <c r="Q1679" s="45">
        <f t="shared" si="55"/>
        <v>0</v>
      </c>
      <c r="R1679" s="45">
        <f>Table1[[#This Row],[Ballots Rejected - Late Postmark]]/Table1[[#This Row],[Ballots Rejected]]</f>
        <v>0</v>
      </c>
      <c r="S1679" s="8">
        <v>0</v>
      </c>
      <c r="T1679" s="8">
        <v>0</v>
      </c>
      <c r="U1679" s="8">
        <v>1229866</v>
      </c>
      <c r="V1679" s="8">
        <v>1213129</v>
      </c>
      <c r="W1679" s="8">
        <v>16737</v>
      </c>
      <c r="X1679" s="8">
        <v>0</v>
      </c>
      <c r="Y1679">
        <v>423547</v>
      </c>
      <c r="Z1679">
        <v>814827</v>
      </c>
      <c r="AA1679" s="21">
        <v>982</v>
      </c>
      <c r="AB1679" s="54">
        <f>Table1[[#This Row],[ Received by dropbox]]/Table1[[#This Row],[Ballots Returned]]</f>
        <v>0.34168231024215207</v>
      </c>
      <c r="AC1679" s="54">
        <f>Table1[[#This Row],[Received by mail]]/Table1[[#This Row],[Ballots Returned]]</f>
        <v>0.65733430246863289</v>
      </c>
      <c r="AD1679" s="54">
        <f>Table1[[#This Row],[ Received by Email or Fax]]/Table1[[#This Row],[Ballots Returned]]</f>
        <v>7.9219550287876748E-4</v>
      </c>
    </row>
    <row r="1680" spans="1:30">
      <c r="A1680" s="8" t="s">
        <v>98</v>
      </c>
      <c r="B1680" s="19">
        <v>41583</v>
      </c>
      <c r="C1680" s="8" t="s">
        <v>179</v>
      </c>
      <c r="D1680" s="10">
        <v>2013</v>
      </c>
      <c r="E1680" s="8">
        <v>6329</v>
      </c>
      <c r="F1680" s="8">
        <v>529</v>
      </c>
      <c r="G1680" s="8">
        <v>7813</v>
      </c>
      <c r="H1680" s="8">
        <v>0</v>
      </c>
      <c r="I1680" s="8">
        <v>2977</v>
      </c>
      <c r="J1680" s="8">
        <v>2959</v>
      </c>
      <c r="K1680" s="8">
        <v>0</v>
      </c>
      <c r="L1680" s="8"/>
      <c r="M1680" s="8">
        <v>18</v>
      </c>
      <c r="N1680" s="8"/>
      <c r="O1680" s="8"/>
      <c r="P1680" s="8"/>
      <c r="Q1680" s="45">
        <f t="shared" si="55"/>
        <v>0</v>
      </c>
      <c r="R1680" s="45">
        <f>Table1[[#This Row],[Ballots Rejected - Late Postmark]]/Table1[[#This Row],[Ballots Rejected]]</f>
        <v>0</v>
      </c>
      <c r="S1680" s="8"/>
      <c r="T1680" s="8"/>
      <c r="U1680" s="8">
        <v>2975</v>
      </c>
      <c r="V1680" s="8">
        <v>2957</v>
      </c>
      <c r="W1680" s="8">
        <v>18</v>
      </c>
      <c r="X1680" s="8">
        <v>-49</v>
      </c>
      <c r="Y1680">
        <v>1514</v>
      </c>
      <c r="Z1680">
        <v>1463</v>
      </c>
      <c r="AA1680" s="8">
        <v>0</v>
      </c>
      <c r="AB1680" s="54">
        <f>Table1[[#This Row],[ Received by dropbox]]/Table1[[#This Row],[Ballots Returned]]</f>
        <v>0.50856567013772258</v>
      </c>
      <c r="AC1680" s="54">
        <f>Table1[[#This Row],[Received by mail]]/Table1[[#This Row],[Ballots Returned]]</f>
        <v>0.49143432986227747</v>
      </c>
      <c r="AD1680" s="54">
        <f>Table1[[#This Row],[ Received by Email or Fax]]/Table1[[#This Row],[Ballots Returned]]</f>
        <v>0</v>
      </c>
    </row>
    <row r="1681" spans="1:30">
      <c r="A1681" s="8" t="s">
        <v>101</v>
      </c>
      <c r="B1681" s="19">
        <v>41583</v>
      </c>
      <c r="C1681" s="8" t="s">
        <v>179</v>
      </c>
      <c r="D1681" s="10">
        <v>2013</v>
      </c>
      <c r="E1681" s="8">
        <v>13735</v>
      </c>
      <c r="F1681" s="8">
        <v>1471</v>
      </c>
      <c r="G1681" s="8">
        <v>14277</v>
      </c>
      <c r="H1681" s="8">
        <v>0</v>
      </c>
      <c r="I1681" s="8">
        <v>6436</v>
      </c>
      <c r="J1681" s="8">
        <v>6414</v>
      </c>
      <c r="K1681" s="8">
        <v>0</v>
      </c>
      <c r="L1681" s="8"/>
      <c r="M1681" s="8">
        <v>22</v>
      </c>
      <c r="N1681" s="8"/>
      <c r="O1681" s="8"/>
      <c r="P1681" s="8"/>
      <c r="Q1681" s="45">
        <f t="shared" si="55"/>
        <v>0</v>
      </c>
      <c r="R1681" s="45">
        <f>Table1[[#This Row],[Ballots Rejected - Late Postmark]]/Table1[[#This Row],[Ballots Rejected]]</f>
        <v>0</v>
      </c>
      <c r="S1681" s="8"/>
      <c r="T1681" s="8"/>
      <c r="U1681" s="8">
        <v>6425</v>
      </c>
      <c r="V1681" s="8">
        <v>6403</v>
      </c>
      <c r="W1681" s="8">
        <v>22</v>
      </c>
      <c r="X1681" s="8">
        <v>-69</v>
      </c>
      <c r="Y1681">
        <v>3268</v>
      </c>
      <c r="Z1681">
        <v>3168</v>
      </c>
      <c r="AA1681" s="8">
        <v>0</v>
      </c>
      <c r="AB1681" s="54">
        <f>Table1[[#This Row],[ Received by dropbox]]/Table1[[#This Row],[Ballots Returned]]</f>
        <v>0.50776880049720319</v>
      </c>
      <c r="AC1681" s="54">
        <f>Table1[[#This Row],[Received by mail]]/Table1[[#This Row],[Ballots Returned]]</f>
        <v>0.49223119950279676</v>
      </c>
      <c r="AD1681" s="54">
        <f>Table1[[#This Row],[ Received by Email or Fax]]/Table1[[#This Row],[Ballots Returned]]</f>
        <v>0</v>
      </c>
    </row>
    <row r="1682" spans="1:30">
      <c r="A1682" s="8" t="s">
        <v>103</v>
      </c>
      <c r="B1682" s="19">
        <v>41583</v>
      </c>
      <c r="C1682" s="8" t="s">
        <v>179</v>
      </c>
      <c r="D1682" s="10">
        <v>2013</v>
      </c>
      <c r="E1682" s="8">
        <v>97652</v>
      </c>
      <c r="F1682" s="8">
        <v>8726</v>
      </c>
      <c r="G1682" s="8">
        <v>90939</v>
      </c>
      <c r="H1682" s="8">
        <v>0</v>
      </c>
      <c r="I1682" s="8">
        <v>43354</v>
      </c>
      <c r="J1682" s="8">
        <v>42902</v>
      </c>
      <c r="K1682" s="8">
        <v>0</v>
      </c>
      <c r="L1682" s="8"/>
      <c r="M1682" s="8">
        <v>452</v>
      </c>
      <c r="N1682" s="8"/>
      <c r="O1682" s="8"/>
      <c r="P1682" s="8"/>
      <c r="Q1682" s="45">
        <f t="shared" si="55"/>
        <v>0</v>
      </c>
      <c r="R1682" s="45">
        <f>Table1[[#This Row],[Ballots Rejected - Late Postmark]]/Table1[[#This Row],[Ballots Rejected]]</f>
        <v>0</v>
      </c>
      <c r="S1682" s="8"/>
      <c r="T1682" s="8"/>
      <c r="U1682" s="8">
        <v>43199</v>
      </c>
      <c r="V1682" s="8">
        <v>42747</v>
      </c>
      <c r="W1682" s="8">
        <v>452</v>
      </c>
      <c r="X1682" s="8">
        <v>-820</v>
      </c>
      <c r="Y1682">
        <v>23442</v>
      </c>
      <c r="Z1682">
        <v>19899</v>
      </c>
      <c r="AA1682" s="8">
        <v>13</v>
      </c>
      <c r="AB1682" s="54">
        <f>Table1[[#This Row],[ Received by dropbox]]/Table1[[#This Row],[Ballots Returned]]</f>
        <v>0.54071135304700835</v>
      </c>
      <c r="AC1682" s="54">
        <f>Table1[[#This Row],[Received by mail]]/Table1[[#This Row],[Ballots Returned]]</f>
        <v>0.45898878996171055</v>
      </c>
      <c r="AD1682" s="54">
        <f>Table1[[#This Row],[ Received by Email or Fax]]/Table1[[#This Row],[Ballots Returned]]</f>
        <v>2.9985699128108135E-4</v>
      </c>
    </row>
    <row r="1683" spans="1:30">
      <c r="A1683" s="8" t="s">
        <v>105</v>
      </c>
      <c r="B1683" s="19">
        <v>41583</v>
      </c>
      <c r="C1683" s="8" t="s">
        <v>179</v>
      </c>
      <c r="D1683" s="10">
        <v>2013</v>
      </c>
      <c r="E1683" s="8">
        <v>39551</v>
      </c>
      <c r="F1683" s="8">
        <v>3481</v>
      </c>
      <c r="G1683" s="8">
        <v>38083</v>
      </c>
      <c r="H1683" s="8">
        <v>0</v>
      </c>
      <c r="I1683" s="8">
        <v>19841</v>
      </c>
      <c r="J1683" s="8">
        <v>19718</v>
      </c>
      <c r="K1683" s="8">
        <v>0</v>
      </c>
      <c r="L1683" s="8"/>
      <c r="M1683" s="8">
        <v>123</v>
      </c>
      <c r="N1683" s="8"/>
      <c r="O1683" s="8"/>
      <c r="P1683" s="8"/>
      <c r="Q1683" s="45">
        <f t="shared" si="55"/>
        <v>0</v>
      </c>
      <c r="R1683" s="45">
        <f>Table1[[#This Row],[Ballots Rejected - Late Postmark]]/Table1[[#This Row],[Ballots Rejected]]</f>
        <v>0</v>
      </c>
      <c r="S1683" s="8"/>
      <c r="T1683" s="8"/>
      <c r="U1683" s="8">
        <v>19773</v>
      </c>
      <c r="V1683" s="8">
        <v>19650</v>
      </c>
      <c r="W1683" s="8">
        <v>123</v>
      </c>
      <c r="X1683" s="8">
        <v>-315</v>
      </c>
      <c r="Y1683">
        <v>12642</v>
      </c>
      <c r="Z1683">
        <v>7179</v>
      </c>
      <c r="AA1683" s="8">
        <v>7</v>
      </c>
      <c r="AB1683" s="54">
        <f>Table1[[#This Row],[ Received by dropbox]]/Table1[[#This Row],[Ballots Returned]]</f>
        <v>0.63716546545033015</v>
      </c>
      <c r="AC1683" s="54">
        <f>Table1[[#This Row],[Received by mail]]/Table1[[#This Row],[Ballots Returned]]</f>
        <v>0.36182652084068345</v>
      </c>
      <c r="AD1683" s="54">
        <f>Table1[[#This Row],[ Received by Email or Fax]]/Table1[[#This Row],[Ballots Returned]]</f>
        <v>3.5280479814525477E-4</v>
      </c>
    </row>
    <row r="1684" spans="1:30">
      <c r="A1684" s="8" t="s">
        <v>107</v>
      </c>
      <c r="B1684" s="19">
        <v>41583</v>
      </c>
      <c r="C1684" s="8" t="s">
        <v>179</v>
      </c>
      <c r="D1684" s="10">
        <v>2013</v>
      </c>
      <c r="E1684" s="8">
        <v>46668</v>
      </c>
      <c r="F1684" s="8">
        <v>3700</v>
      </c>
      <c r="G1684" s="8">
        <v>44981</v>
      </c>
      <c r="H1684" s="8">
        <v>0</v>
      </c>
      <c r="I1684" s="8">
        <v>25157</v>
      </c>
      <c r="J1684" s="8">
        <v>24918</v>
      </c>
      <c r="K1684" s="8">
        <v>0</v>
      </c>
      <c r="L1684" s="8"/>
      <c r="M1684" s="8">
        <v>239</v>
      </c>
      <c r="N1684" s="8"/>
      <c r="O1684" s="8"/>
      <c r="P1684" s="8"/>
      <c r="Q1684" s="45">
        <f t="shared" si="55"/>
        <v>0</v>
      </c>
      <c r="R1684" s="45">
        <f>Table1[[#This Row],[Ballots Rejected - Late Postmark]]/Table1[[#This Row],[Ballots Rejected]]</f>
        <v>0</v>
      </c>
      <c r="S1684" s="8"/>
      <c r="T1684" s="8"/>
      <c r="U1684" s="8">
        <v>25071</v>
      </c>
      <c r="V1684" s="8">
        <v>24834</v>
      </c>
      <c r="W1684" s="8">
        <v>237</v>
      </c>
      <c r="X1684" s="8">
        <v>-564</v>
      </c>
      <c r="Y1684">
        <v>15096</v>
      </c>
      <c r="Z1684">
        <v>10054</v>
      </c>
      <c r="AA1684" s="8">
        <v>7</v>
      </c>
      <c r="AB1684" s="54">
        <f>Table1[[#This Row],[ Received by dropbox]]/Table1[[#This Row],[Ballots Returned]]</f>
        <v>0.60007155066184359</v>
      </c>
      <c r="AC1684" s="54">
        <f>Table1[[#This Row],[Received by mail]]/Table1[[#This Row],[Ballots Returned]]</f>
        <v>0.39965019676432006</v>
      </c>
      <c r="AD1684" s="54">
        <f>Table1[[#This Row],[ Received by Email or Fax]]/Table1[[#This Row],[Ballots Returned]]</f>
        <v>2.78252573836308E-4</v>
      </c>
    </row>
    <row r="1685" spans="1:30">
      <c r="A1685" s="8" t="s">
        <v>109</v>
      </c>
      <c r="B1685" s="19">
        <v>41583</v>
      </c>
      <c r="C1685" s="8" t="s">
        <v>179</v>
      </c>
      <c r="D1685" s="10">
        <v>2013</v>
      </c>
      <c r="E1685" s="8">
        <v>246865</v>
      </c>
      <c r="F1685" s="8">
        <v>158914</v>
      </c>
      <c r="G1685" s="8">
        <v>89964</v>
      </c>
      <c r="H1685" s="8">
        <v>0</v>
      </c>
      <c r="I1685" s="8">
        <v>93807</v>
      </c>
      <c r="J1685" s="8">
        <v>92863</v>
      </c>
      <c r="K1685" s="8">
        <v>0</v>
      </c>
      <c r="L1685" s="8"/>
      <c r="M1685" s="8">
        <v>941</v>
      </c>
      <c r="N1685" s="8"/>
      <c r="O1685" s="8"/>
      <c r="P1685" s="8"/>
      <c r="Q1685" s="45">
        <f t="shared" si="55"/>
        <v>0</v>
      </c>
      <c r="R1685" s="45">
        <f>Table1[[#This Row],[Ballots Rejected - Late Postmark]]/Table1[[#This Row],[Ballots Rejected]]</f>
        <v>0</v>
      </c>
      <c r="S1685" s="8"/>
      <c r="T1685" s="8"/>
      <c r="U1685" s="8">
        <v>93425</v>
      </c>
      <c r="V1685" s="8">
        <v>92492</v>
      </c>
      <c r="W1685" s="8">
        <v>933</v>
      </c>
      <c r="X1685" s="8">
        <v>-1565</v>
      </c>
      <c r="Y1685">
        <v>27973</v>
      </c>
      <c r="Z1685">
        <v>65687</v>
      </c>
      <c r="AA1685" s="8">
        <v>138</v>
      </c>
      <c r="AB1685" s="54">
        <f>Table1[[#This Row],[ Received by dropbox]]/Table1[[#This Row],[Ballots Returned]]</f>
        <v>0.29819736267016322</v>
      </c>
      <c r="AC1685" s="54">
        <f>Table1[[#This Row],[Received by mail]]/Table1[[#This Row],[Ballots Returned]]</f>
        <v>0.70023559009455583</v>
      </c>
      <c r="AD1685" s="54">
        <f>Table1[[#This Row],[ Received by Email or Fax]]/Table1[[#This Row],[Ballots Returned]]</f>
        <v>1.4711055678147686E-3</v>
      </c>
    </row>
    <row r="1686" spans="1:30">
      <c r="A1686" s="8" t="s">
        <v>111</v>
      </c>
      <c r="B1686" s="19">
        <v>41583</v>
      </c>
      <c r="C1686" s="8" t="s">
        <v>179</v>
      </c>
      <c r="D1686" s="10">
        <v>2013</v>
      </c>
      <c r="E1686" s="8">
        <v>2690</v>
      </c>
      <c r="F1686" s="8">
        <v>225</v>
      </c>
      <c r="G1686" s="8">
        <v>4478</v>
      </c>
      <c r="H1686" s="8">
        <v>0</v>
      </c>
      <c r="I1686" s="8">
        <v>1462</v>
      </c>
      <c r="J1686" s="8">
        <v>1461</v>
      </c>
      <c r="K1686" s="8">
        <v>0</v>
      </c>
      <c r="L1686" s="8"/>
      <c r="M1686" s="8">
        <v>1</v>
      </c>
      <c r="N1686" s="8"/>
      <c r="O1686" s="8"/>
      <c r="P1686" s="8"/>
      <c r="Q1686" s="45">
        <f t="shared" si="55"/>
        <v>0</v>
      </c>
      <c r="R1686" s="45">
        <f>Table1[[#This Row],[Ballots Rejected - Late Postmark]]/Table1[[#This Row],[Ballots Rejected]]</f>
        <v>0</v>
      </c>
      <c r="S1686" s="8"/>
      <c r="T1686" s="8"/>
      <c r="U1686" s="8">
        <v>1459</v>
      </c>
      <c r="V1686" s="8">
        <v>1458</v>
      </c>
      <c r="W1686" s="8">
        <v>1</v>
      </c>
      <c r="X1686" s="8">
        <v>-30</v>
      </c>
      <c r="Y1686">
        <v>522</v>
      </c>
      <c r="Z1686">
        <v>940</v>
      </c>
      <c r="AA1686" s="8">
        <v>0</v>
      </c>
      <c r="AB1686" s="54">
        <f>Table1[[#This Row],[ Received by dropbox]]/Table1[[#This Row],[Ballots Returned]]</f>
        <v>0.35704514363885087</v>
      </c>
      <c r="AC1686" s="54">
        <f>Table1[[#This Row],[Received by mail]]/Table1[[#This Row],[Ballots Returned]]</f>
        <v>0.64295485636114913</v>
      </c>
      <c r="AD1686" s="54">
        <f>Table1[[#This Row],[ Received by Email or Fax]]/Table1[[#This Row],[Ballots Returned]]</f>
        <v>0</v>
      </c>
    </row>
    <row r="1687" spans="1:30">
      <c r="A1687" s="8" t="s">
        <v>113</v>
      </c>
      <c r="B1687" s="19">
        <v>41583</v>
      </c>
      <c r="C1687" s="8" t="s">
        <v>179</v>
      </c>
      <c r="D1687" s="10">
        <v>2013</v>
      </c>
      <c r="E1687" s="8">
        <v>58641</v>
      </c>
      <c r="F1687" s="8">
        <v>4642</v>
      </c>
      <c r="G1687" s="8">
        <v>56012</v>
      </c>
      <c r="H1687" s="8">
        <v>0</v>
      </c>
      <c r="I1687" s="8">
        <v>22822</v>
      </c>
      <c r="J1687" s="8">
        <v>22654</v>
      </c>
      <c r="K1687" s="8">
        <v>0</v>
      </c>
      <c r="L1687" s="8"/>
      <c r="M1687" s="8">
        <v>168</v>
      </c>
      <c r="N1687" s="8"/>
      <c r="O1687" s="8"/>
      <c r="P1687" s="8"/>
      <c r="Q1687" s="45">
        <f t="shared" si="55"/>
        <v>0</v>
      </c>
      <c r="R1687" s="45">
        <f>Table1[[#This Row],[Ballots Rejected - Late Postmark]]/Table1[[#This Row],[Ballots Rejected]]</f>
        <v>0</v>
      </c>
      <c r="S1687" s="8"/>
      <c r="T1687" s="8"/>
      <c r="U1687" s="8">
        <v>22764</v>
      </c>
      <c r="V1687" s="8">
        <v>22597</v>
      </c>
      <c r="W1687" s="8">
        <v>167</v>
      </c>
      <c r="X1687" s="8">
        <v>-520</v>
      </c>
      <c r="Y1687">
        <v>15889</v>
      </c>
      <c r="Z1687">
        <v>6923</v>
      </c>
      <c r="AA1687" s="8">
        <v>7</v>
      </c>
      <c r="AB1687" s="54">
        <f>Table1[[#This Row],[ Received by dropbox]]/Table1[[#This Row],[Ballots Returned]]</f>
        <v>0.69621417930067475</v>
      </c>
      <c r="AC1687" s="54">
        <f>Table1[[#This Row],[Received by mail]]/Table1[[#This Row],[Ballots Returned]]</f>
        <v>0.30334764700727368</v>
      </c>
      <c r="AD1687" s="54">
        <f>Table1[[#This Row],[ Received by Email or Fax]]/Table1[[#This Row],[Ballots Returned]]</f>
        <v>3.0672158443607048E-4</v>
      </c>
    </row>
    <row r="1688" spans="1:30">
      <c r="A1688" s="8" t="s">
        <v>115</v>
      </c>
      <c r="B1688" s="19">
        <v>41583</v>
      </c>
      <c r="C1688" s="8" t="s">
        <v>179</v>
      </c>
      <c r="D1688" s="10">
        <v>2013</v>
      </c>
      <c r="E1688" s="8">
        <v>19532</v>
      </c>
      <c r="F1688" s="8">
        <v>1217</v>
      </c>
      <c r="G1688" s="8">
        <v>20328</v>
      </c>
      <c r="H1688" s="8">
        <v>0</v>
      </c>
      <c r="I1688" s="8">
        <v>9202</v>
      </c>
      <c r="J1688" s="8">
        <v>9127</v>
      </c>
      <c r="K1688" s="8">
        <v>0</v>
      </c>
      <c r="L1688" s="8"/>
      <c r="M1688" s="8">
        <v>75</v>
      </c>
      <c r="N1688" s="8"/>
      <c r="O1688" s="8"/>
      <c r="P1688" s="8"/>
      <c r="Q1688" s="45">
        <f t="shared" si="55"/>
        <v>0</v>
      </c>
      <c r="R1688" s="45">
        <f>Table1[[#This Row],[Ballots Rejected - Late Postmark]]/Table1[[#This Row],[Ballots Rejected]]</f>
        <v>0</v>
      </c>
      <c r="S1688" s="8"/>
      <c r="T1688" s="8"/>
      <c r="U1688" s="8">
        <v>9183</v>
      </c>
      <c r="V1688" s="8">
        <v>9108</v>
      </c>
      <c r="W1688" s="8">
        <v>75</v>
      </c>
      <c r="X1688" s="8">
        <v>-136</v>
      </c>
      <c r="Y1688">
        <v>5395</v>
      </c>
      <c r="Z1688">
        <v>3807</v>
      </c>
      <c r="AA1688" s="8">
        <v>0</v>
      </c>
      <c r="AB1688" s="54">
        <f>Table1[[#This Row],[ Received by dropbox]]/Table1[[#This Row],[Ballots Returned]]</f>
        <v>0.58628559008911107</v>
      </c>
      <c r="AC1688" s="54">
        <f>Table1[[#This Row],[Received by mail]]/Table1[[#This Row],[Ballots Returned]]</f>
        <v>0.41371440991088893</v>
      </c>
      <c r="AD1688" s="54">
        <f>Table1[[#This Row],[ Received by Email or Fax]]/Table1[[#This Row],[Ballots Returned]]</f>
        <v>0</v>
      </c>
    </row>
    <row r="1689" spans="1:30">
      <c r="A1689" s="8" t="s">
        <v>117</v>
      </c>
      <c r="B1689" s="19">
        <v>41583</v>
      </c>
      <c r="C1689" s="8" t="s">
        <v>179</v>
      </c>
      <c r="D1689" s="10">
        <v>2013</v>
      </c>
      <c r="E1689" s="8">
        <v>4460</v>
      </c>
      <c r="F1689" s="8">
        <v>557</v>
      </c>
      <c r="G1689" s="8">
        <v>5916</v>
      </c>
      <c r="H1689" s="8">
        <v>0</v>
      </c>
      <c r="I1689" s="8">
        <v>2431</v>
      </c>
      <c r="J1689" s="8">
        <v>2401</v>
      </c>
      <c r="K1689" s="8">
        <v>0</v>
      </c>
      <c r="L1689" s="8"/>
      <c r="M1689" s="8">
        <v>30</v>
      </c>
      <c r="N1689" s="8"/>
      <c r="O1689" s="8"/>
      <c r="P1689" s="8"/>
      <c r="Q1689" s="45">
        <f t="shared" si="55"/>
        <v>0</v>
      </c>
      <c r="R1689" s="45">
        <f>Table1[[#This Row],[Ballots Rejected - Late Postmark]]/Table1[[#This Row],[Ballots Rejected]]</f>
        <v>0</v>
      </c>
      <c r="S1689" s="8"/>
      <c r="T1689" s="8"/>
      <c r="U1689" s="8">
        <v>2422</v>
      </c>
      <c r="V1689" s="8">
        <v>2392</v>
      </c>
      <c r="W1689" s="8">
        <v>30</v>
      </c>
      <c r="X1689" s="8">
        <v>-49</v>
      </c>
      <c r="Y1689">
        <v>790</v>
      </c>
      <c r="Z1689">
        <v>2430</v>
      </c>
      <c r="AA1689" s="8">
        <v>1</v>
      </c>
      <c r="AB1689" s="54">
        <f>Table1[[#This Row],[ Received by dropbox]]/Table1[[#This Row],[Ballots Returned]]</f>
        <v>0.32496914849856029</v>
      </c>
      <c r="AC1689" s="54">
        <f>Table1[[#This Row],[Received by mail]]/Table1[[#This Row],[Ballots Returned]]</f>
        <v>0.99958864664747016</v>
      </c>
      <c r="AD1689" s="54">
        <f>Table1[[#This Row],[ Received by Email or Fax]]/Table1[[#This Row],[Ballots Returned]]</f>
        <v>4.1135335252982314E-4</v>
      </c>
    </row>
    <row r="1690" spans="1:30">
      <c r="A1690" s="8" t="s">
        <v>119</v>
      </c>
      <c r="B1690" s="19">
        <v>41583</v>
      </c>
      <c r="C1690" s="8" t="s">
        <v>179</v>
      </c>
      <c r="D1690" s="10">
        <v>2013</v>
      </c>
      <c r="E1690" s="8">
        <v>30193</v>
      </c>
      <c r="F1690" s="8">
        <v>3392</v>
      </c>
      <c r="G1690" s="8">
        <v>28814</v>
      </c>
      <c r="H1690" s="8">
        <v>0</v>
      </c>
      <c r="I1690" s="8">
        <v>12650</v>
      </c>
      <c r="J1690" s="8">
        <v>12516</v>
      </c>
      <c r="K1690" s="8">
        <v>0</v>
      </c>
      <c r="L1690" s="8"/>
      <c r="M1690" s="8">
        <v>134</v>
      </c>
      <c r="N1690" s="8"/>
      <c r="O1690" s="8"/>
      <c r="P1690" s="8"/>
      <c r="Q1690" s="45">
        <f t="shared" si="55"/>
        <v>0</v>
      </c>
      <c r="R1690" s="45">
        <f>Table1[[#This Row],[Ballots Rejected - Late Postmark]]/Table1[[#This Row],[Ballots Rejected]]</f>
        <v>0</v>
      </c>
      <c r="S1690" s="8"/>
      <c r="T1690" s="8"/>
      <c r="U1690" s="8">
        <v>12624</v>
      </c>
      <c r="V1690" s="8">
        <v>12490</v>
      </c>
      <c r="W1690" s="8">
        <v>134</v>
      </c>
      <c r="X1690" s="8">
        <v>-157</v>
      </c>
      <c r="Y1690">
        <v>5532</v>
      </c>
      <c r="Z1690">
        <v>7107</v>
      </c>
      <c r="AA1690" s="8">
        <v>11</v>
      </c>
      <c r="AB1690" s="54">
        <f>Table1[[#This Row],[ Received by dropbox]]/Table1[[#This Row],[Ballots Returned]]</f>
        <v>0.43731225296442688</v>
      </c>
      <c r="AC1690" s="54">
        <f>Table1[[#This Row],[Received by mail]]/Table1[[#This Row],[Ballots Returned]]</f>
        <v>0.56181818181818177</v>
      </c>
      <c r="AD1690" s="54">
        <f>Table1[[#This Row],[ Received by Email or Fax]]/Table1[[#This Row],[Ballots Returned]]</f>
        <v>8.6956521739130438E-4</v>
      </c>
    </row>
    <row r="1691" spans="1:30">
      <c r="A1691" s="8" t="s">
        <v>121</v>
      </c>
      <c r="B1691" s="19">
        <v>41583</v>
      </c>
      <c r="C1691" s="8" t="s">
        <v>179</v>
      </c>
      <c r="D1691" s="10">
        <v>2013</v>
      </c>
      <c r="E1691" s="8">
        <v>1567</v>
      </c>
      <c r="F1691" s="8">
        <v>102</v>
      </c>
      <c r="G1691" s="8">
        <v>3478</v>
      </c>
      <c r="H1691" s="8">
        <v>0</v>
      </c>
      <c r="I1691" s="8">
        <v>1004</v>
      </c>
      <c r="J1691" s="8">
        <v>992</v>
      </c>
      <c r="K1691" s="8">
        <v>0</v>
      </c>
      <c r="L1691" s="8"/>
      <c r="M1691" s="8">
        <v>12</v>
      </c>
      <c r="N1691" s="8"/>
      <c r="O1691" s="8"/>
      <c r="P1691" s="8"/>
      <c r="Q1691" s="45">
        <f t="shared" si="55"/>
        <v>0</v>
      </c>
      <c r="R1691" s="45">
        <f>Table1[[#This Row],[Ballots Rejected - Late Postmark]]/Table1[[#This Row],[Ballots Rejected]]</f>
        <v>0</v>
      </c>
      <c r="S1691" s="8"/>
      <c r="T1691" s="8"/>
      <c r="U1691" s="8">
        <v>1000</v>
      </c>
      <c r="V1691" s="8">
        <v>988</v>
      </c>
      <c r="W1691" s="8">
        <v>12</v>
      </c>
      <c r="X1691" s="8">
        <v>-15</v>
      </c>
      <c r="Y1691">
        <v>537</v>
      </c>
      <c r="Z1691">
        <v>467</v>
      </c>
      <c r="AA1691" s="8">
        <v>0</v>
      </c>
      <c r="AB1691" s="54">
        <f>Table1[[#This Row],[ Received by dropbox]]/Table1[[#This Row],[Ballots Returned]]</f>
        <v>0.53486055776892427</v>
      </c>
      <c r="AC1691" s="54">
        <f>Table1[[#This Row],[Received by mail]]/Table1[[#This Row],[Ballots Returned]]</f>
        <v>0.46513944223107567</v>
      </c>
      <c r="AD1691" s="54">
        <f>Table1[[#This Row],[ Received by Email or Fax]]/Table1[[#This Row],[Ballots Returned]]</f>
        <v>0</v>
      </c>
    </row>
    <row r="1692" spans="1:30">
      <c r="A1692" s="8" t="s">
        <v>123</v>
      </c>
      <c r="B1692" s="19">
        <v>41583</v>
      </c>
      <c r="C1692" s="8" t="s">
        <v>179</v>
      </c>
      <c r="D1692" s="10">
        <v>2013</v>
      </c>
      <c r="E1692" s="8">
        <v>37034</v>
      </c>
      <c r="F1692" s="8">
        <v>5733</v>
      </c>
      <c r="G1692" s="8">
        <v>33314</v>
      </c>
      <c r="H1692" s="8">
        <v>0</v>
      </c>
      <c r="I1692" s="8">
        <v>16238</v>
      </c>
      <c r="J1692" s="8">
        <v>16135</v>
      </c>
      <c r="K1692" s="8">
        <v>0</v>
      </c>
      <c r="L1692" s="8"/>
      <c r="M1692" s="8">
        <v>103</v>
      </c>
      <c r="N1692" s="8"/>
      <c r="O1692" s="8"/>
      <c r="P1692" s="8"/>
      <c r="Q1692" s="45">
        <f t="shared" si="55"/>
        <v>0</v>
      </c>
      <c r="R1692" s="45">
        <f>Table1[[#This Row],[Ballots Rejected - Late Postmark]]/Table1[[#This Row],[Ballots Rejected]]</f>
        <v>0</v>
      </c>
      <c r="S1692" s="8"/>
      <c r="T1692" s="8"/>
      <c r="U1692" s="8">
        <v>16188</v>
      </c>
      <c r="V1692" s="8">
        <v>16086</v>
      </c>
      <c r="W1692" s="8">
        <v>102</v>
      </c>
      <c r="X1692" s="8">
        <v>-247</v>
      </c>
      <c r="Y1692">
        <v>1617</v>
      </c>
      <c r="Z1692">
        <v>14621</v>
      </c>
      <c r="AA1692" s="8">
        <v>0</v>
      </c>
      <c r="AB1692" s="54">
        <f>Table1[[#This Row],[ Received by dropbox]]/Table1[[#This Row],[Ballots Returned]]</f>
        <v>9.9581229215420619E-2</v>
      </c>
      <c r="AC1692" s="54">
        <f>Table1[[#This Row],[Received by mail]]/Table1[[#This Row],[Ballots Returned]]</f>
        <v>0.90041877078457944</v>
      </c>
      <c r="AD1692" s="54">
        <f>Table1[[#This Row],[ Received by Email or Fax]]/Table1[[#This Row],[Ballots Returned]]</f>
        <v>0</v>
      </c>
    </row>
    <row r="1693" spans="1:30">
      <c r="A1693" s="8" t="s">
        <v>125</v>
      </c>
      <c r="B1693" s="19">
        <v>41583</v>
      </c>
      <c r="C1693" s="8" t="s">
        <v>179</v>
      </c>
      <c r="D1693" s="10">
        <v>2013</v>
      </c>
      <c r="E1693" s="8">
        <v>37859</v>
      </c>
      <c r="F1693" s="8">
        <v>4483</v>
      </c>
      <c r="G1693" s="8">
        <v>35389</v>
      </c>
      <c r="H1693" s="8">
        <v>0</v>
      </c>
      <c r="I1693" s="8">
        <v>19324</v>
      </c>
      <c r="J1693" s="8">
        <v>18304</v>
      </c>
      <c r="K1693" s="8">
        <v>0</v>
      </c>
      <c r="L1693" s="8"/>
      <c r="M1693" s="8">
        <v>1020</v>
      </c>
      <c r="N1693" s="8"/>
      <c r="O1693" s="8"/>
      <c r="P1693" s="8"/>
      <c r="Q1693" s="45">
        <f t="shared" si="55"/>
        <v>0</v>
      </c>
      <c r="R1693" s="45">
        <f>Table1[[#This Row],[Ballots Rejected - Late Postmark]]/Table1[[#This Row],[Ballots Rejected]]</f>
        <v>0</v>
      </c>
      <c r="S1693" s="8"/>
      <c r="T1693" s="8"/>
      <c r="U1693" s="8">
        <v>19279</v>
      </c>
      <c r="V1693" s="8">
        <v>18260</v>
      </c>
      <c r="W1693" s="8">
        <v>1019</v>
      </c>
      <c r="X1693" s="8">
        <v>-173</v>
      </c>
      <c r="Y1693">
        <v>1203</v>
      </c>
      <c r="Z1693">
        <v>18121</v>
      </c>
      <c r="AA1693" s="8">
        <v>0</v>
      </c>
      <c r="AB1693" s="54">
        <f>Table1[[#This Row],[ Received by dropbox]]/Table1[[#This Row],[Ballots Returned]]</f>
        <v>6.2254191678741459E-2</v>
      </c>
      <c r="AC1693" s="54">
        <f>Table1[[#This Row],[Received by mail]]/Table1[[#This Row],[Ballots Returned]]</f>
        <v>0.93774580832125853</v>
      </c>
      <c r="AD1693" s="54">
        <f>Table1[[#This Row],[ Received by Email or Fax]]/Table1[[#This Row],[Ballots Returned]]</f>
        <v>0</v>
      </c>
    </row>
    <row r="1694" spans="1:30">
      <c r="A1694" s="8" t="s">
        <v>1192</v>
      </c>
      <c r="B1694" s="19">
        <v>41583</v>
      </c>
      <c r="C1694" s="8" t="s">
        <v>179</v>
      </c>
      <c r="D1694" s="10">
        <v>2013</v>
      </c>
      <c r="E1694" s="8">
        <v>51028</v>
      </c>
      <c r="F1694" s="8">
        <v>4171</v>
      </c>
      <c r="G1694" s="8">
        <v>48870</v>
      </c>
      <c r="H1694" s="8">
        <v>0</v>
      </c>
      <c r="I1694" s="8">
        <v>29164</v>
      </c>
      <c r="J1694" s="8">
        <v>28873</v>
      </c>
      <c r="K1694" s="8">
        <v>0</v>
      </c>
      <c r="L1694" s="8"/>
      <c r="M1694" s="8">
        <v>291</v>
      </c>
      <c r="N1694" s="8"/>
      <c r="O1694" s="8"/>
      <c r="P1694" s="8"/>
      <c r="Q1694" s="45">
        <f t="shared" si="55"/>
        <v>0</v>
      </c>
      <c r="R1694" s="45">
        <f>Table1[[#This Row],[Ballots Rejected - Late Postmark]]/Table1[[#This Row],[Ballots Rejected]]</f>
        <v>0</v>
      </c>
      <c r="S1694" s="8"/>
      <c r="T1694" s="8"/>
      <c r="U1694" s="8">
        <v>28615</v>
      </c>
      <c r="V1694" s="8">
        <v>28327</v>
      </c>
      <c r="W1694" s="8">
        <v>288</v>
      </c>
      <c r="X1694" s="8">
        <v>-2830</v>
      </c>
      <c r="Y1694">
        <v>11255</v>
      </c>
      <c r="Z1694">
        <v>17878</v>
      </c>
      <c r="AA1694" s="8">
        <v>29</v>
      </c>
      <c r="AB1694" s="54">
        <f>Table1[[#This Row],[ Received by dropbox]]/Table1[[#This Row],[Ballots Returned]]</f>
        <v>0.38592099849129063</v>
      </c>
      <c r="AC1694" s="54">
        <f>Table1[[#This Row],[Received by mail]]/Table1[[#This Row],[Ballots Returned]]</f>
        <v>0.61301604718145664</v>
      </c>
      <c r="AD1694" s="54">
        <f>Table1[[#This Row],[ Received by Email or Fax]]/Table1[[#This Row],[Ballots Returned]]</f>
        <v>9.9437662872034005E-4</v>
      </c>
    </row>
    <row r="1695" spans="1:30">
      <c r="A1695" s="8" t="s">
        <v>129</v>
      </c>
      <c r="B1695" s="19">
        <v>41583</v>
      </c>
      <c r="C1695" s="8" t="s">
        <v>179</v>
      </c>
      <c r="D1695" s="10">
        <v>2013</v>
      </c>
      <c r="E1695" s="8">
        <v>22772</v>
      </c>
      <c r="F1695" s="8">
        <v>2169</v>
      </c>
      <c r="G1695" s="8">
        <v>22616</v>
      </c>
      <c r="H1695" s="8">
        <v>0</v>
      </c>
      <c r="I1695" s="8">
        <v>14840</v>
      </c>
      <c r="J1695" s="8">
        <v>14746</v>
      </c>
      <c r="K1695" s="8">
        <v>0</v>
      </c>
      <c r="L1695" s="8"/>
      <c r="M1695" s="8">
        <v>94</v>
      </c>
      <c r="N1695" s="8"/>
      <c r="O1695" s="8"/>
      <c r="P1695" s="8"/>
      <c r="Q1695" s="45">
        <f t="shared" ref="Q1695:Q1720" si="56">P1695/I1695</f>
        <v>0</v>
      </c>
      <c r="R1695" s="45">
        <f>Table1[[#This Row],[Ballots Rejected - Late Postmark]]/Table1[[#This Row],[Ballots Rejected]]</f>
        <v>0</v>
      </c>
      <c r="S1695" s="8"/>
      <c r="T1695" s="8"/>
      <c r="U1695" s="8">
        <v>14779</v>
      </c>
      <c r="V1695" s="8">
        <v>14687</v>
      </c>
      <c r="W1695" s="8">
        <v>92</v>
      </c>
      <c r="X1695" s="8">
        <v>-303</v>
      </c>
      <c r="Y1695">
        <v>0</v>
      </c>
      <c r="Z1695">
        <v>14821</v>
      </c>
      <c r="AA1695" s="8">
        <v>17</v>
      </c>
      <c r="AB1695" s="54">
        <f>Table1[[#This Row],[ Received by dropbox]]/Table1[[#This Row],[Ballots Returned]]</f>
        <v>0</v>
      </c>
      <c r="AC1695" s="54">
        <f>Table1[[#This Row],[Received by mail]]/Table1[[#This Row],[Ballots Returned]]</f>
        <v>0.99871967654986527</v>
      </c>
      <c r="AD1695" s="54">
        <f>Table1[[#This Row],[ Received by Email or Fax]]/Table1[[#This Row],[Ballots Returned]]</f>
        <v>1.1455525606469002E-3</v>
      </c>
    </row>
    <row r="1696" spans="1:30">
      <c r="A1696" s="8" t="s">
        <v>131</v>
      </c>
      <c r="B1696" s="19">
        <v>41583</v>
      </c>
      <c r="C1696" s="8" t="s">
        <v>179</v>
      </c>
      <c r="D1696" s="10">
        <v>2013</v>
      </c>
      <c r="E1696" s="8">
        <v>1176158</v>
      </c>
      <c r="F1696" s="8">
        <v>99610</v>
      </c>
      <c r="G1696" s="8">
        <v>1078561</v>
      </c>
      <c r="H1696" s="8">
        <v>0</v>
      </c>
      <c r="I1696" s="8">
        <v>562549</v>
      </c>
      <c r="J1696" s="8">
        <v>551665</v>
      </c>
      <c r="K1696" s="8">
        <v>0</v>
      </c>
      <c r="L1696" s="8"/>
      <c r="M1696" s="8">
        <v>10884</v>
      </c>
      <c r="N1696" s="8"/>
      <c r="O1696" s="8"/>
      <c r="P1696" s="8"/>
      <c r="Q1696" s="45">
        <f t="shared" si="56"/>
        <v>0</v>
      </c>
      <c r="R1696" s="45">
        <f>Table1[[#This Row],[Ballots Rejected - Late Postmark]]/Table1[[#This Row],[Ballots Rejected]]</f>
        <v>0</v>
      </c>
      <c r="S1696" s="8"/>
      <c r="T1696" s="8"/>
      <c r="U1696" s="8">
        <v>558856</v>
      </c>
      <c r="V1696" s="8">
        <v>548031</v>
      </c>
      <c r="W1696" s="8">
        <v>10825</v>
      </c>
      <c r="X1696" s="8">
        <v>-17808</v>
      </c>
      <c r="Y1696">
        <v>113835</v>
      </c>
      <c r="Z1696">
        <v>447331</v>
      </c>
      <c r="AA1696" s="8">
        <v>1025</v>
      </c>
      <c r="AB1696" s="54">
        <f>Table1[[#This Row],[ Received by dropbox]]/Table1[[#This Row],[Ballots Returned]]</f>
        <v>0.20235570590295246</v>
      </c>
      <c r="AC1696" s="54">
        <f>Table1[[#This Row],[Received by mail]]/Table1[[#This Row],[Ballots Returned]]</f>
        <v>0.79518584158891048</v>
      </c>
      <c r="AD1696" s="54">
        <f>Table1[[#This Row],[ Received by Email or Fax]]/Table1[[#This Row],[Ballots Returned]]</f>
        <v>1.8220635002462009E-3</v>
      </c>
    </row>
    <row r="1697" spans="1:30">
      <c r="A1697" s="8" t="s">
        <v>133</v>
      </c>
      <c r="B1697" s="19">
        <v>41583</v>
      </c>
      <c r="C1697" s="8" t="s">
        <v>179</v>
      </c>
      <c r="D1697" s="10">
        <v>2013</v>
      </c>
      <c r="E1697" s="8">
        <v>153736</v>
      </c>
      <c r="F1697" s="8">
        <v>12416</v>
      </c>
      <c r="G1697" s="8">
        <v>143333</v>
      </c>
      <c r="H1697" s="8">
        <v>0</v>
      </c>
      <c r="I1697" s="8">
        <v>76808</v>
      </c>
      <c r="J1697" s="8">
        <v>76154</v>
      </c>
      <c r="K1697" s="8">
        <v>0</v>
      </c>
      <c r="L1697" s="8"/>
      <c r="M1697" s="8">
        <v>654</v>
      </c>
      <c r="N1697" s="8"/>
      <c r="O1697" s="8"/>
      <c r="P1697" s="8"/>
      <c r="Q1697" s="45">
        <f t="shared" si="56"/>
        <v>0</v>
      </c>
      <c r="R1697" s="45">
        <f>Table1[[#This Row],[Ballots Rejected - Late Postmark]]/Table1[[#This Row],[Ballots Rejected]]</f>
        <v>0</v>
      </c>
      <c r="S1697" s="8"/>
      <c r="T1697" s="8"/>
      <c r="U1697" s="8">
        <v>75318</v>
      </c>
      <c r="V1697" s="8">
        <v>74696</v>
      </c>
      <c r="W1697" s="8">
        <v>622</v>
      </c>
      <c r="X1697" s="8">
        <v>-7261</v>
      </c>
      <c r="Y1697">
        <v>32461</v>
      </c>
      <c r="Z1697">
        <v>44267</v>
      </c>
      <c r="AA1697" s="8">
        <v>75</v>
      </c>
      <c r="AB1697" s="54">
        <f>Table1[[#This Row],[ Received by dropbox]]/Table1[[#This Row],[Ballots Returned]]</f>
        <v>0.42262524737006563</v>
      </c>
      <c r="AC1697" s="54">
        <f>Table1[[#This Row],[Received by mail]]/Table1[[#This Row],[Ballots Returned]]</f>
        <v>0.57633319445891051</v>
      </c>
      <c r="AD1697" s="54">
        <f>Table1[[#This Row],[ Received by Email or Fax]]/Table1[[#This Row],[Ballots Returned]]</f>
        <v>9.764607853348609E-4</v>
      </c>
    </row>
    <row r="1698" spans="1:30">
      <c r="A1698" s="8" t="s">
        <v>135</v>
      </c>
      <c r="B1698" s="19">
        <v>41583</v>
      </c>
      <c r="C1698" s="8" t="s">
        <v>179</v>
      </c>
      <c r="D1698" s="10">
        <v>2013</v>
      </c>
      <c r="E1698" s="8">
        <v>21906</v>
      </c>
      <c r="F1698" s="8">
        <v>2350</v>
      </c>
      <c r="G1698" s="8">
        <v>21569</v>
      </c>
      <c r="H1698" s="8">
        <v>0</v>
      </c>
      <c r="I1698" s="8">
        <v>10903</v>
      </c>
      <c r="J1698" s="8">
        <v>10783</v>
      </c>
      <c r="K1698" s="8">
        <v>0</v>
      </c>
      <c r="L1698" s="8"/>
      <c r="M1698" s="8">
        <v>120</v>
      </c>
      <c r="N1698" s="8"/>
      <c r="O1698" s="8"/>
      <c r="P1698" s="8"/>
      <c r="Q1698" s="45">
        <f t="shared" si="56"/>
        <v>0</v>
      </c>
      <c r="R1698" s="45">
        <f>Table1[[#This Row],[Ballots Rejected - Late Postmark]]/Table1[[#This Row],[Ballots Rejected]]</f>
        <v>0</v>
      </c>
      <c r="S1698" s="8"/>
      <c r="T1698" s="8"/>
      <c r="U1698" s="8">
        <v>10864</v>
      </c>
      <c r="V1698" s="8">
        <v>10745</v>
      </c>
      <c r="W1698" s="8">
        <v>119</v>
      </c>
      <c r="X1698" s="8">
        <v>-179</v>
      </c>
      <c r="Y1698">
        <v>6862</v>
      </c>
      <c r="Z1698">
        <v>4023</v>
      </c>
      <c r="AA1698" s="8">
        <v>11</v>
      </c>
      <c r="AB1698" s="54">
        <f>Table1[[#This Row],[ Received by dropbox]]/Table1[[#This Row],[Ballots Returned]]</f>
        <v>0.62936806383564159</v>
      </c>
      <c r="AC1698" s="54">
        <f>Table1[[#This Row],[Received by mail]]/Table1[[#This Row],[Ballots Returned]]</f>
        <v>0.36898101439970649</v>
      </c>
      <c r="AD1698" s="54">
        <f>Table1[[#This Row],[ Received by Email or Fax]]/Table1[[#This Row],[Ballots Returned]]</f>
        <v>1.0088966339539577E-3</v>
      </c>
    </row>
    <row r="1699" spans="1:30">
      <c r="A1699" s="8" t="s">
        <v>137</v>
      </c>
      <c r="B1699" s="19">
        <v>41583</v>
      </c>
      <c r="C1699" s="8" t="s">
        <v>179</v>
      </c>
      <c r="D1699" s="10">
        <v>2013</v>
      </c>
      <c r="E1699" s="8">
        <v>12913</v>
      </c>
      <c r="F1699" s="8">
        <v>1320</v>
      </c>
      <c r="G1699" s="8">
        <v>13606</v>
      </c>
      <c r="H1699" s="8">
        <v>0</v>
      </c>
      <c r="I1699" s="8">
        <v>6331</v>
      </c>
      <c r="J1699" s="8">
        <v>6306</v>
      </c>
      <c r="K1699" s="8">
        <v>0</v>
      </c>
      <c r="L1699" s="8"/>
      <c r="M1699" s="8">
        <v>25</v>
      </c>
      <c r="N1699" s="8"/>
      <c r="O1699" s="8"/>
      <c r="P1699" s="8"/>
      <c r="Q1699" s="45">
        <f t="shared" si="56"/>
        <v>0</v>
      </c>
      <c r="R1699" s="45">
        <f>Table1[[#This Row],[Ballots Rejected - Late Postmark]]/Table1[[#This Row],[Ballots Rejected]]</f>
        <v>0</v>
      </c>
      <c r="S1699" s="8"/>
      <c r="T1699" s="8"/>
      <c r="U1699" s="8">
        <v>6311</v>
      </c>
      <c r="V1699" s="8">
        <v>6286</v>
      </c>
      <c r="W1699" s="8">
        <v>25</v>
      </c>
      <c r="X1699" s="8">
        <v>-130</v>
      </c>
      <c r="Y1699">
        <v>4401</v>
      </c>
      <c r="Z1699">
        <v>1928</v>
      </c>
      <c r="AA1699" s="8">
        <v>2</v>
      </c>
      <c r="AB1699" s="54">
        <f>Table1[[#This Row],[ Received by dropbox]]/Table1[[#This Row],[Ballots Returned]]</f>
        <v>0.69515084504817559</v>
      </c>
      <c r="AC1699" s="54">
        <f>Table1[[#This Row],[Received by mail]]/Table1[[#This Row],[Ballots Returned]]</f>
        <v>0.30453324909177065</v>
      </c>
      <c r="AD1699" s="54">
        <f>Table1[[#This Row],[ Received by Email or Fax]]/Table1[[#This Row],[Ballots Returned]]</f>
        <v>3.1590586005370399E-4</v>
      </c>
    </row>
    <row r="1700" spans="1:30">
      <c r="A1700" s="8" t="s">
        <v>139</v>
      </c>
      <c r="B1700" s="19">
        <v>41583</v>
      </c>
      <c r="C1700" s="8" t="s">
        <v>179</v>
      </c>
      <c r="D1700" s="10">
        <v>2013</v>
      </c>
      <c r="E1700" s="8">
        <v>44294</v>
      </c>
      <c r="F1700" s="8">
        <v>3238</v>
      </c>
      <c r="G1700" s="8">
        <v>43069</v>
      </c>
      <c r="H1700" s="8">
        <v>0</v>
      </c>
      <c r="I1700" s="8">
        <v>21371</v>
      </c>
      <c r="J1700" s="8">
        <v>21172</v>
      </c>
      <c r="K1700" s="8">
        <v>0</v>
      </c>
      <c r="L1700" s="8"/>
      <c r="M1700" s="8">
        <v>199</v>
      </c>
      <c r="N1700" s="8"/>
      <c r="O1700" s="8"/>
      <c r="P1700" s="8"/>
      <c r="Q1700" s="45">
        <f t="shared" si="56"/>
        <v>0</v>
      </c>
      <c r="R1700" s="45">
        <f>Table1[[#This Row],[Ballots Rejected - Late Postmark]]/Table1[[#This Row],[Ballots Rejected]]</f>
        <v>0</v>
      </c>
      <c r="S1700" s="8"/>
      <c r="T1700" s="8"/>
      <c r="U1700" s="8">
        <v>21307</v>
      </c>
      <c r="V1700" s="8">
        <v>21109</v>
      </c>
      <c r="W1700" s="8">
        <v>198</v>
      </c>
      <c r="X1700" s="8">
        <v>-331</v>
      </c>
      <c r="Y1700">
        <v>4465</v>
      </c>
      <c r="Z1700">
        <v>16903</v>
      </c>
      <c r="AA1700" s="8">
        <v>3</v>
      </c>
      <c r="AB1700" s="54">
        <f>Table1[[#This Row],[ Received by dropbox]]/Table1[[#This Row],[Ballots Returned]]</f>
        <v>0.20892798652379393</v>
      </c>
      <c r="AC1700" s="54">
        <f>Table1[[#This Row],[Received by mail]]/Table1[[#This Row],[Ballots Returned]]</f>
        <v>0.7909316363296055</v>
      </c>
      <c r="AD1700" s="54">
        <f>Table1[[#This Row],[ Received by Email or Fax]]/Table1[[#This Row],[Ballots Returned]]</f>
        <v>1.4037714660053343E-4</v>
      </c>
    </row>
    <row r="1701" spans="1:30">
      <c r="A1701" s="8" t="s">
        <v>141</v>
      </c>
      <c r="B1701" s="19">
        <v>41583</v>
      </c>
      <c r="C1701" s="8" t="s">
        <v>179</v>
      </c>
      <c r="D1701" s="10">
        <v>2013</v>
      </c>
      <c r="E1701" s="8">
        <v>7132</v>
      </c>
      <c r="F1701" s="8">
        <v>364</v>
      </c>
      <c r="G1701" s="8">
        <v>8781</v>
      </c>
      <c r="H1701" s="8">
        <v>0</v>
      </c>
      <c r="I1701" s="8">
        <v>3999</v>
      </c>
      <c r="J1701" s="8">
        <v>3999</v>
      </c>
      <c r="K1701" s="8">
        <v>0</v>
      </c>
      <c r="L1701" s="8"/>
      <c r="M1701" s="8">
        <v>0</v>
      </c>
      <c r="N1701" s="8"/>
      <c r="O1701" s="8"/>
      <c r="P1701" s="8"/>
      <c r="Q1701" s="45">
        <f t="shared" si="56"/>
        <v>0</v>
      </c>
      <c r="R1701" s="45" t="e">
        <f>Table1[[#This Row],[Ballots Rejected - Late Postmark]]/Table1[[#This Row],[Ballots Rejected]]</f>
        <v>#DIV/0!</v>
      </c>
      <c r="S1701" s="8"/>
      <c r="T1701" s="8"/>
      <c r="U1701" s="8">
        <v>3976</v>
      </c>
      <c r="V1701" s="8">
        <v>3976</v>
      </c>
      <c r="W1701" s="8">
        <v>0</v>
      </c>
      <c r="X1701" s="8">
        <v>-85</v>
      </c>
      <c r="Y1701">
        <v>972</v>
      </c>
      <c r="Z1701">
        <v>3027</v>
      </c>
      <c r="AA1701" s="8">
        <v>0</v>
      </c>
      <c r="AB1701" s="54">
        <f>Table1[[#This Row],[ Received by dropbox]]/Table1[[#This Row],[Ballots Returned]]</f>
        <v>0.24306076519129782</v>
      </c>
      <c r="AC1701" s="54">
        <f>Table1[[#This Row],[Received by mail]]/Table1[[#This Row],[Ballots Returned]]</f>
        <v>0.75693923480870218</v>
      </c>
      <c r="AD1701" s="54">
        <f>Table1[[#This Row],[ Received by Email or Fax]]/Table1[[#This Row],[Ballots Returned]]</f>
        <v>0</v>
      </c>
    </row>
    <row r="1702" spans="1:30">
      <c r="A1702" s="8" t="s">
        <v>143</v>
      </c>
      <c r="B1702" s="19">
        <v>41583</v>
      </c>
      <c r="C1702" s="8" t="s">
        <v>179</v>
      </c>
      <c r="D1702" s="10">
        <v>2013</v>
      </c>
      <c r="E1702" s="8">
        <v>35146</v>
      </c>
      <c r="F1702" s="8">
        <v>2579</v>
      </c>
      <c r="G1702" s="8">
        <v>34580</v>
      </c>
      <c r="H1702" s="8">
        <v>0</v>
      </c>
      <c r="I1702" s="8">
        <v>18141</v>
      </c>
      <c r="J1702" s="8">
        <v>18013</v>
      </c>
      <c r="K1702" s="8">
        <v>0</v>
      </c>
      <c r="L1702" s="8"/>
      <c r="M1702" s="8">
        <v>128</v>
      </c>
      <c r="N1702" s="8"/>
      <c r="O1702" s="8"/>
      <c r="P1702" s="8"/>
      <c r="Q1702" s="45">
        <f t="shared" si="56"/>
        <v>0</v>
      </c>
      <c r="R1702" s="45">
        <f>Table1[[#This Row],[Ballots Rejected - Late Postmark]]/Table1[[#This Row],[Ballots Rejected]]</f>
        <v>0</v>
      </c>
      <c r="S1702" s="8"/>
      <c r="T1702" s="8"/>
      <c r="U1702" s="8">
        <v>18052</v>
      </c>
      <c r="V1702" s="8">
        <v>17926</v>
      </c>
      <c r="W1702" s="8">
        <v>126</v>
      </c>
      <c r="X1702" s="8">
        <v>-476</v>
      </c>
      <c r="Y1702">
        <v>10728</v>
      </c>
      <c r="Z1702">
        <v>7405</v>
      </c>
      <c r="AA1702" s="8">
        <v>8</v>
      </c>
      <c r="AB1702" s="54">
        <f>Table1[[#This Row],[ Received by dropbox]]/Table1[[#This Row],[Ballots Returned]]</f>
        <v>0.59136762030759049</v>
      </c>
      <c r="AC1702" s="54">
        <f>Table1[[#This Row],[Received by mail]]/Table1[[#This Row],[Ballots Returned]]</f>
        <v>0.40819138966980872</v>
      </c>
      <c r="AD1702" s="54">
        <f>Table1[[#This Row],[ Received by Email or Fax]]/Table1[[#This Row],[Ballots Returned]]</f>
        <v>4.4099002260073865E-4</v>
      </c>
    </row>
    <row r="1703" spans="1:30">
      <c r="A1703" s="8" t="s">
        <v>145</v>
      </c>
      <c r="B1703" s="19">
        <v>41583</v>
      </c>
      <c r="C1703" s="8" t="s">
        <v>179</v>
      </c>
      <c r="D1703" s="10">
        <v>2013</v>
      </c>
      <c r="E1703" s="8">
        <v>21318</v>
      </c>
      <c r="F1703" s="8">
        <v>1550</v>
      </c>
      <c r="G1703" s="8">
        <v>21781</v>
      </c>
      <c r="H1703" s="8">
        <v>0</v>
      </c>
      <c r="I1703" s="8">
        <v>10939</v>
      </c>
      <c r="J1703" s="8">
        <v>10771</v>
      </c>
      <c r="K1703" s="8">
        <v>0</v>
      </c>
      <c r="L1703" s="8"/>
      <c r="M1703" s="8">
        <v>168</v>
      </c>
      <c r="N1703" s="8"/>
      <c r="O1703" s="8"/>
      <c r="P1703" s="8"/>
      <c r="Q1703" s="45">
        <f t="shared" si="56"/>
        <v>0</v>
      </c>
      <c r="R1703" s="45">
        <f>Table1[[#This Row],[Ballots Rejected - Late Postmark]]/Table1[[#This Row],[Ballots Rejected]]</f>
        <v>0</v>
      </c>
      <c r="S1703" s="8"/>
      <c r="T1703" s="8"/>
      <c r="U1703" s="8">
        <v>10912</v>
      </c>
      <c r="V1703" s="8">
        <v>10744</v>
      </c>
      <c r="W1703" s="8">
        <v>168</v>
      </c>
      <c r="X1703" s="8">
        <v>-186</v>
      </c>
      <c r="Y1703">
        <v>790</v>
      </c>
      <c r="Z1703">
        <v>10144</v>
      </c>
      <c r="AA1703" s="8">
        <v>5</v>
      </c>
      <c r="AB1703" s="54">
        <f>Table1[[#This Row],[ Received by dropbox]]/Table1[[#This Row],[Ballots Returned]]</f>
        <v>7.2218667154218846E-2</v>
      </c>
      <c r="AC1703" s="54">
        <f>Table1[[#This Row],[Received by mail]]/Table1[[#This Row],[Ballots Returned]]</f>
        <v>0.92732425267391905</v>
      </c>
      <c r="AD1703" s="54">
        <f>Table1[[#This Row],[ Received by Email or Fax]]/Table1[[#This Row],[Ballots Returned]]</f>
        <v>4.5708017186214464E-4</v>
      </c>
    </row>
    <row r="1704" spans="1:30">
      <c r="A1704" s="8" t="s">
        <v>147</v>
      </c>
      <c r="B1704" s="19">
        <v>41583</v>
      </c>
      <c r="C1704" s="8" t="s">
        <v>179</v>
      </c>
      <c r="D1704" s="10">
        <v>2013</v>
      </c>
      <c r="E1704" s="8">
        <v>13588</v>
      </c>
      <c r="F1704" s="8">
        <v>372</v>
      </c>
      <c r="G1704" s="8">
        <v>15229</v>
      </c>
      <c r="H1704" s="8">
        <v>0</v>
      </c>
      <c r="I1704" s="8">
        <v>7228</v>
      </c>
      <c r="J1704" s="8">
        <v>7178</v>
      </c>
      <c r="K1704" s="8">
        <v>0</v>
      </c>
      <c r="L1704" s="8"/>
      <c r="M1704" s="8">
        <v>50</v>
      </c>
      <c r="N1704" s="8"/>
      <c r="O1704" s="8"/>
      <c r="P1704" s="8"/>
      <c r="Q1704" s="45">
        <f t="shared" si="56"/>
        <v>0</v>
      </c>
      <c r="R1704" s="45">
        <f>Table1[[#This Row],[Ballots Rejected - Late Postmark]]/Table1[[#This Row],[Ballots Rejected]]</f>
        <v>0</v>
      </c>
      <c r="S1704" s="8"/>
      <c r="T1704" s="8"/>
      <c r="U1704" s="8">
        <v>7208</v>
      </c>
      <c r="V1704" s="8">
        <v>7158</v>
      </c>
      <c r="W1704" s="8">
        <v>50</v>
      </c>
      <c r="X1704" s="8">
        <v>-122</v>
      </c>
      <c r="Y1704">
        <v>1211</v>
      </c>
      <c r="Z1704">
        <v>7225</v>
      </c>
      <c r="AA1704" s="8">
        <v>3</v>
      </c>
      <c r="AB1704" s="54">
        <f>Table1[[#This Row],[ Received by dropbox]]/Table1[[#This Row],[Ballots Returned]]</f>
        <v>0.16754288876591034</v>
      </c>
      <c r="AC1704" s="54">
        <f>Table1[[#This Row],[Received by mail]]/Table1[[#This Row],[Ballots Returned]]</f>
        <v>0.99958494742667403</v>
      </c>
      <c r="AD1704" s="54">
        <f>Table1[[#This Row],[ Received by Email or Fax]]/Table1[[#This Row],[Ballots Returned]]</f>
        <v>4.1505257332595465E-4</v>
      </c>
    </row>
    <row r="1705" spans="1:30">
      <c r="A1705" s="8" t="s">
        <v>149</v>
      </c>
      <c r="B1705" s="19">
        <v>41583</v>
      </c>
      <c r="C1705" s="8" t="s">
        <v>179</v>
      </c>
      <c r="D1705" s="10">
        <v>2013</v>
      </c>
      <c r="E1705" s="8">
        <v>8189</v>
      </c>
      <c r="F1705" s="8">
        <v>1522</v>
      </c>
      <c r="G1705" s="8">
        <v>8680</v>
      </c>
      <c r="H1705" s="8">
        <v>0</v>
      </c>
      <c r="I1705" s="8">
        <v>4396</v>
      </c>
      <c r="J1705" s="8">
        <v>4368</v>
      </c>
      <c r="K1705" s="8">
        <v>0</v>
      </c>
      <c r="L1705" s="8"/>
      <c r="M1705" s="8">
        <v>28</v>
      </c>
      <c r="N1705" s="8"/>
      <c r="O1705" s="8"/>
      <c r="P1705" s="8"/>
      <c r="Q1705" s="45">
        <f t="shared" si="56"/>
        <v>0</v>
      </c>
      <c r="R1705" s="45">
        <f>Table1[[#This Row],[Ballots Rejected - Late Postmark]]/Table1[[#This Row],[Ballots Rejected]]</f>
        <v>0</v>
      </c>
      <c r="S1705" s="8"/>
      <c r="T1705" s="8"/>
      <c r="U1705" s="8">
        <v>4374</v>
      </c>
      <c r="V1705" s="8">
        <v>4349</v>
      </c>
      <c r="W1705" s="8">
        <v>25</v>
      </c>
      <c r="X1705" s="8">
        <v>-76</v>
      </c>
      <c r="Y1705">
        <v>1956</v>
      </c>
      <c r="Z1705">
        <v>2440</v>
      </c>
      <c r="AA1705" s="8">
        <v>0</v>
      </c>
      <c r="AB1705" s="54">
        <f>Table1[[#This Row],[ Received by dropbox]]/Table1[[#This Row],[Ballots Returned]]</f>
        <v>0.44494995450409464</v>
      </c>
      <c r="AC1705" s="54">
        <f>Table1[[#This Row],[Received by mail]]/Table1[[#This Row],[Ballots Returned]]</f>
        <v>0.55505004549590542</v>
      </c>
      <c r="AD1705" s="54">
        <f>Table1[[#This Row],[ Received by Email or Fax]]/Table1[[#This Row],[Ballots Returned]]</f>
        <v>0</v>
      </c>
    </row>
    <row r="1706" spans="1:30">
      <c r="A1706" s="8" t="s">
        <v>151</v>
      </c>
      <c r="B1706" s="19">
        <v>41583</v>
      </c>
      <c r="C1706" s="8" t="s">
        <v>179</v>
      </c>
      <c r="D1706" s="10">
        <v>2013</v>
      </c>
      <c r="E1706" s="8">
        <v>439532</v>
      </c>
      <c r="F1706" s="8">
        <v>48858</v>
      </c>
      <c r="G1706" s="8">
        <v>392687</v>
      </c>
      <c r="H1706" s="8">
        <v>0</v>
      </c>
      <c r="I1706" s="8">
        <v>183023</v>
      </c>
      <c r="J1706" s="8">
        <v>182051</v>
      </c>
      <c r="K1706" s="8">
        <v>0</v>
      </c>
      <c r="L1706" s="8"/>
      <c r="M1706" s="8">
        <v>971</v>
      </c>
      <c r="N1706" s="8"/>
      <c r="O1706" s="8"/>
      <c r="P1706" s="8"/>
      <c r="Q1706" s="45">
        <f t="shared" si="56"/>
        <v>0</v>
      </c>
      <c r="R1706" s="45">
        <f>Table1[[#This Row],[Ballots Rejected - Late Postmark]]/Table1[[#This Row],[Ballots Rejected]]</f>
        <v>0</v>
      </c>
      <c r="S1706" s="8"/>
      <c r="T1706" s="8"/>
      <c r="U1706" s="8">
        <v>180362</v>
      </c>
      <c r="V1706" s="8">
        <v>179433</v>
      </c>
      <c r="W1706" s="8">
        <v>929</v>
      </c>
      <c r="X1706" s="8">
        <v>-13361</v>
      </c>
      <c r="Y1706">
        <v>93440</v>
      </c>
      <c r="Z1706">
        <v>89276</v>
      </c>
      <c r="AA1706" s="8">
        <v>29</v>
      </c>
      <c r="AB1706" s="54">
        <f>Table1[[#This Row],[ Received by dropbox]]/Table1[[#This Row],[Ballots Returned]]</f>
        <v>0.51053692705288412</v>
      </c>
      <c r="AC1706" s="54">
        <f>Table1[[#This Row],[Received by mail]]/Table1[[#This Row],[Ballots Returned]]</f>
        <v>0.48778568813755646</v>
      </c>
      <c r="AD1706" s="54">
        <f>Table1[[#This Row],[ Received by Email or Fax]]/Table1[[#This Row],[Ballots Returned]]</f>
        <v>1.5845003087043704E-4</v>
      </c>
    </row>
    <row r="1707" spans="1:30">
      <c r="A1707" s="8" t="s">
        <v>153</v>
      </c>
      <c r="B1707" s="19">
        <v>41583</v>
      </c>
      <c r="C1707" s="8" t="s">
        <v>179</v>
      </c>
      <c r="D1707" s="10">
        <v>2013</v>
      </c>
      <c r="E1707" s="8">
        <v>12011</v>
      </c>
      <c r="F1707" s="8">
        <v>612</v>
      </c>
      <c r="G1707" s="8">
        <v>13412</v>
      </c>
      <c r="H1707" s="8">
        <v>0</v>
      </c>
      <c r="I1707" s="8">
        <v>7606</v>
      </c>
      <c r="J1707" s="8">
        <v>7564</v>
      </c>
      <c r="K1707" s="8">
        <v>0</v>
      </c>
      <c r="L1707" s="8"/>
      <c r="M1707" s="8">
        <v>42</v>
      </c>
      <c r="N1707" s="8"/>
      <c r="O1707" s="8"/>
      <c r="P1707" s="8"/>
      <c r="Q1707" s="45">
        <f t="shared" si="56"/>
        <v>0</v>
      </c>
      <c r="R1707" s="45">
        <f>Table1[[#This Row],[Ballots Rejected - Late Postmark]]/Table1[[#This Row],[Ballots Rejected]]</f>
        <v>0</v>
      </c>
      <c r="S1707" s="8"/>
      <c r="T1707" s="8"/>
      <c r="U1707" s="8">
        <v>7560</v>
      </c>
      <c r="V1707" s="8">
        <v>7518</v>
      </c>
      <c r="W1707" s="8">
        <v>42</v>
      </c>
      <c r="X1707" s="8">
        <v>-213</v>
      </c>
      <c r="Y1707">
        <v>4490</v>
      </c>
      <c r="Z1707">
        <v>3112</v>
      </c>
      <c r="AA1707" s="8">
        <v>4</v>
      </c>
      <c r="AB1707" s="54">
        <f>Table1[[#This Row],[ Received by dropbox]]/Table1[[#This Row],[Ballots Returned]]</f>
        <v>0.59032342887194322</v>
      </c>
      <c r="AC1707" s="54">
        <f>Table1[[#This Row],[Received by mail]]/Table1[[#This Row],[Ballots Returned]]</f>
        <v>0.40915067052327109</v>
      </c>
      <c r="AD1707" s="54">
        <f>Table1[[#This Row],[ Received by Email or Fax]]/Table1[[#This Row],[Ballots Returned]]</f>
        <v>5.2590060478569553E-4</v>
      </c>
    </row>
    <row r="1708" spans="1:30">
      <c r="A1708" s="8" t="s">
        <v>155</v>
      </c>
      <c r="B1708" s="19">
        <v>41583</v>
      </c>
      <c r="C1708" s="8" t="s">
        <v>179</v>
      </c>
      <c r="D1708" s="10">
        <v>2013</v>
      </c>
      <c r="E1708" s="8">
        <v>67429</v>
      </c>
      <c r="F1708" s="8">
        <v>6646</v>
      </c>
      <c r="G1708" s="8">
        <v>62796</v>
      </c>
      <c r="H1708" s="8">
        <v>0</v>
      </c>
      <c r="I1708" s="8">
        <v>36053</v>
      </c>
      <c r="J1708" s="8">
        <v>35847</v>
      </c>
      <c r="K1708" s="8">
        <v>0</v>
      </c>
      <c r="L1708" s="8"/>
      <c r="M1708" s="8">
        <v>206</v>
      </c>
      <c r="N1708" s="8"/>
      <c r="O1708" s="8"/>
      <c r="P1708" s="8"/>
      <c r="Q1708" s="45">
        <f t="shared" si="56"/>
        <v>0</v>
      </c>
      <c r="R1708" s="45">
        <f>Table1[[#This Row],[Ballots Rejected - Late Postmark]]/Table1[[#This Row],[Ballots Rejected]]</f>
        <v>0</v>
      </c>
      <c r="S1708" s="8"/>
      <c r="T1708" s="8"/>
      <c r="U1708" s="8">
        <v>35965</v>
      </c>
      <c r="V1708" s="8">
        <v>35759</v>
      </c>
      <c r="W1708" s="8">
        <v>206</v>
      </c>
      <c r="X1708" s="8">
        <v>-579</v>
      </c>
      <c r="Y1708">
        <v>25308</v>
      </c>
      <c r="Z1708">
        <v>10728</v>
      </c>
      <c r="AA1708" s="8">
        <v>17</v>
      </c>
      <c r="AB1708" s="54">
        <f>Table1[[#This Row],[ Received by dropbox]]/Table1[[#This Row],[Ballots Returned]]</f>
        <v>0.70196654924694202</v>
      </c>
      <c r="AC1708" s="54">
        <f>Table1[[#This Row],[Received by mail]]/Table1[[#This Row],[Ballots Returned]]</f>
        <v>0.29756192272487725</v>
      </c>
      <c r="AD1708" s="54">
        <f>Table1[[#This Row],[ Received by Email or Fax]]/Table1[[#This Row],[Ballots Returned]]</f>
        <v>4.7152802818073393E-4</v>
      </c>
    </row>
    <row r="1709" spans="1:30">
      <c r="A1709" s="8" t="s">
        <v>157</v>
      </c>
      <c r="B1709" s="19">
        <v>41583</v>
      </c>
      <c r="C1709" s="8" t="s">
        <v>179</v>
      </c>
      <c r="D1709" s="10">
        <v>2013</v>
      </c>
      <c r="E1709" s="8">
        <v>6951</v>
      </c>
      <c r="F1709" s="8">
        <v>514</v>
      </c>
      <c r="G1709" s="8">
        <v>8450</v>
      </c>
      <c r="H1709" s="8">
        <v>0</v>
      </c>
      <c r="I1709" s="8">
        <v>2933</v>
      </c>
      <c r="J1709" s="8">
        <v>2906</v>
      </c>
      <c r="K1709" s="8">
        <v>0</v>
      </c>
      <c r="L1709" s="8"/>
      <c r="M1709" s="8">
        <v>27</v>
      </c>
      <c r="N1709" s="8"/>
      <c r="O1709" s="8"/>
      <c r="P1709" s="8"/>
      <c r="Q1709" s="45">
        <f t="shared" si="56"/>
        <v>0</v>
      </c>
      <c r="R1709" s="45">
        <f>Table1[[#This Row],[Ballots Rejected - Late Postmark]]/Table1[[#This Row],[Ballots Rejected]]</f>
        <v>0</v>
      </c>
      <c r="S1709" s="8"/>
      <c r="T1709" s="8"/>
      <c r="U1709" s="8">
        <v>2917</v>
      </c>
      <c r="V1709" s="8">
        <v>2890</v>
      </c>
      <c r="W1709" s="8">
        <v>27</v>
      </c>
      <c r="X1709" s="8">
        <v>-80</v>
      </c>
      <c r="Y1709">
        <v>1574</v>
      </c>
      <c r="Z1709">
        <v>1349</v>
      </c>
      <c r="AA1709" s="8">
        <v>7</v>
      </c>
      <c r="AB1709" s="54">
        <f>Table1[[#This Row],[ Received by dropbox]]/Table1[[#This Row],[Ballots Returned]]</f>
        <v>0.53665189226048415</v>
      </c>
      <c r="AC1709" s="54">
        <f>Table1[[#This Row],[Received by mail]]/Table1[[#This Row],[Ballots Returned]]</f>
        <v>0.45993862938970337</v>
      </c>
      <c r="AD1709" s="54">
        <f>Table1[[#This Row],[ Received by Email or Fax]]/Table1[[#This Row],[Ballots Returned]]</f>
        <v>2.3866348448687352E-3</v>
      </c>
    </row>
    <row r="1710" spans="1:30">
      <c r="A1710" s="8" t="s">
        <v>159</v>
      </c>
      <c r="B1710" s="19">
        <v>41583</v>
      </c>
      <c r="C1710" s="8" t="s">
        <v>179</v>
      </c>
      <c r="D1710" s="10">
        <v>2013</v>
      </c>
      <c r="E1710" s="8">
        <v>417775</v>
      </c>
      <c r="F1710" s="8">
        <v>31491</v>
      </c>
      <c r="G1710" s="8">
        <v>388297</v>
      </c>
      <c r="H1710" s="8">
        <v>0</v>
      </c>
      <c r="I1710" s="8">
        <v>175585</v>
      </c>
      <c r="J1710" s="8">
        <v>173494</v>
      </c>
      <c r="K1710" s="8">
        <v>0</v>
      </c>
      <c r="L1710" s="8"/>
      <c r="M1710" s="8">
        <v>2089</v>
      </c>
      <c r="N1710" s="8"/>
      <c r="O1710" s="8"/>
      <c r="P1710" s="8"/>
      <c r="Q1710" s="45">
        <f t="shared" si="56"/>
        <v>0</v>
      </c>
      <c r="R1710" s="45">
        <f>Table1[[#This Row],[Ballots Rejected - Late Postmark]]/Table1[[#This Row],[Ballots Rejected]]</f>
        <v>0</v>
      </c>
      <c r="S1710" s="8"/>
      <c r="T1710" s="8"/>
      <c r="U1710" s="8">
        <v>174717</v>
      </c>
      <c r="V1710" s="8">
        <v>172640</v>
      </c>
      <c r="W1710" s="8">
        <v>2077</v>
      </c>
      <c r="X1710" s="8">
        <v>-4616</v>
      </c>
      <c r="Y1710">
        <v>78347</v>
      </c>
      <c r="Z1710">
        <v>97027</v>
      </c>
      <c r="AA1710" s="8">
        <v>34</v>
      </c>
      <c r="AB1710" s="54">
        <f>Table1[[#This Row],[ Received by dropbox]]/Table1[[#This Row],[Ballots Returned]]</f>
        <v>0.44620554147563857</v>
      </c>
      <c r="AC1710" s="54">
        <f>Table1[[#This Row],[Received by mail]]/Table1[[#This Row],[Ballots Returned]]</f>
        <v>0.55259276134066126</v>
      </c>
      <c r="AD1710" s="54">
        <f>Table1[[#This Row],[ Received by Email or Fax]]/Table1[[#This Row],[Ballots Returned]]</f>
        <v>1.9363840874789988E-4</v>
      </c>
    </row>
    <row r="1711" spans="1:30">
      <c r="A1711" s="8" t="s">
        <v>161</v>
      </c>
      <c r="B1711" s="19">
        <v>41583</v>
      </c>
      <c r="C1711" s="8" t="s">
        <v>179</v>
      </c>
      <c r="D1711" s="10">
        <v>2013</v>
      </c>
      <c r="E1711" s="8">
        <v>281292</v>
      </c>
      <c r="F1711" s="8">
        <v>23693</v>
      </c>
      <c r="G1711" s="8">
        <v>259612</v>
      </c>
      <c r="H1711" s="8">
        <v>0</v>
      </c>
      <c r="I1711" s="8">
        <v>122872</v>
      </c>
      <c r="J1711" s="8">
        <v>121343</v>
      </c>
      <c r="K1711" s="8">
        <v>0</v>
      </c>
      <c r="L1711" s="8"/>
      <c r="M1711" s="8">
        <v>1529</v>
      </c>
      <c r="N1711" s="8"/>
      <c r="O1711" s="8"/>
      <c r="P1711" s="8"/>
      <c r="Q1711" s="45">
        <f t="shared" si="56"/>
        <v>0</v>
      </c>
      <c r="R1711" s="45">
        <f>Table1[[#This Row],[Ballots Rejected - Late Postmark]]/Table1[[#This Row],[Ballots Rejected]]</f>
        <v>0</v>
      </c>
      <c r="S1711" s="8"/>
      <c r="T1711" s="8"/>
      <c r="U1711" s="8">
        <v>121774</v>
      </c>
      <c r="V1711" s="8">
        <v>120260</v>
      </c>
      <c r="W1711" s="8">
        <v>1514</v>
      </c>
      <c r="X1711" s="8">
        <v>-4777</v>
      </c>
      <c r="Y1711">
        <v>85553</v>
      </c>
      <c r="Z1711">
        <v>37269</v>
      </c>
      <c r="AA1711" s="8">
        <v>35</v>
      </c>
      <c r="AB1711" s="54">
        <f>Table1[[#This Row],[ Received by dropbox]]/Table1[[#This Row],[Ballots Returned]]</f>
        <v>0.69627742691581485</v>
      </c>
      <c r="AC1711" s="54">
        <f>Table1[[#This Row],[Received by mail]]/Table1[[#This Row],[Ballots Returned]]</f>
        <v>0.30331564554984047</v>
      </c>
      <c r="AD1711" s="54">
        <f>Table1[[#This Row],[ Received by Email or Fax]]/Table1[[#This Row],[Ballots Returned]]</f>
        <v>2.8484927404127871E-4</v>
      </c>
    </row>
    <row r="1712" spans="1:30">
      <c r="A1712" s="8" t="s">
        <v>163</v>
      </c>
      <c r="B1712" s="19">
        <v>41583</v>
      </c>
      <c r="C1712" s="8" t="s">
        <v>179</v>
      </c>
      <c r="D1712" s="10">
        <v>2013</v>
      </c>
      <c r="E1712" s="8">
        <v>28509</v>
      </c>
      <c r="F1712" s="8">
        <v>3390</v>
      </c>
      <c r="G1712" s="8">
        <v>27132</v>
      </c>
      <c r="H1712" s="8">
        <v>0</v>
      </c>
      <c r="I1712" s="8">
        <v>14414</v>
      </c>
      <c r="J1712" s="8">
        <v>14294</v>
      </c>
      <c r="K1712" s="8">
        <v>0</v>
      </c>
      <c r="L1712" s="8"/>
      <c r="M1712" s="8">
        <v>120</v>
      </c>
      <c r="N1712" s="8"/>
      <c r="O1712" s="8"/>
      <c r="P1712" s="8"/>
      <c r="Q1712" s="45">
        <f t="shared" si="56"/>
        <v>0</v>
      </c>
      <c r="R1712" s="45">
        <f>Table1[[#This Row],[Ballots Rejected - Late Postmark]]/Table1[[#This Row],[Ballots Rejected]]</f>
        <v>0</v>
      </c>
      <c r="S1712" s="8"/>
      <c r="T1712" s="8"/>
      <c r="U1712" s="8">
        <v>14355</v>
      </c>
      <c r="V1712" s="8">
        <v>14235</v>
      </c>
      <c r="W1712" s="8">
        <v>120</v>
      </c>
      <c r="X1712" s="8">
        <v>-209</v>
      </c>
      <c r="Y1712">
        <v>2857</v>
      </c>
      <c r="Z1712">
        <v>11557</v>
      </c>
      <c r="AA1712" s="8">
        <v>0</v>
      </c>
      <c r="AB1712" s="54">
        <f>Table1[[#This Row],[ Received by dropbox]]/Table1[[#This Row],[Ballots Returned]]</f>
        <v>0.19821007353961426</v>
      </c>
      <c r="AC1712" s="54">
        <f>Table1[[#This Row],[Received by mail]]/Table1[[#This Row],[Ballots Returned]]</f>
        <v>0.80178992646038572</v>
      </c>
      <c r="AD1712" s="54">
        <f>Table1[[#This Row],[ Received by Email or Fax]]/Table1[[#This Row],[Ballots Returned]]</f>
        <v>0</v>
      </c>
    </row>
    <row r="1713" spans="1:30">
      <c r="A1713" s="8" t="s">
        <v>166</v>
      </c>
      <c r="B1713" s="19">
        <v>41583</v>
      </c>
      <c r="C1713" s="8" t="s">
        <v>179</v>
      </c>
      <c r="D1713" s="10">
        <v>2013</v>
      </c>
      <c r="E1713" s="8">
        <v>161326</v>
      </c>
      <c r="F1713" s="8">
        <v>14451</v>
      </c>
      <c r="G1713" s="8">
        <v>148888</v>
      </c>
      <c r="H1713" s="8">
        <v>0</v>
      </c>
      <c r="I1713" s="8">
        <v>72479</v>
      </c>
      <c r="J1713" s="8">
        <v>72064</v>
      </c>
      <c r="K1713" s="8">
        <v>0</v>
      </c>
      <c r="L1713" s="8"/>
      <c r="M1713" s="8">
        <v>415</v>
      </c>
      <c r="N1713" s="8"/>
      <c r="O1713" s="8"/>
      <c r="P1713" s="8"/>
      <c r="Q1713" s="45">
        <f t="shared" si="56"/>
        <v>0</v>
      </c>
      <c r="R1713" s="45">
        <f>Table1[[#This Row],[Ballots Rejected - Late Postmark]]/Table1[[#This Row],[Ballots Rejected]]</f>
        <v>0</v>
      </c>
      <c r="S1713" s="8"/>
      <c r="T1713" s="8"/>
      <c r="U1713" s="8">
        <v>71438</v>
      </c>
      <c r="V1713" s="8">
        <v>71046</v>
      </c>
      <c r="W1713" s="8">
        <v>392</v>
      </c>
      <c r="X1713" s="8">
        <v>-5473</v>
      </c>
      <c r="Y1713">
        <v>50798</v>
      </c>
      <c r="Z1713">
        <v>21600</v>
      </c>
      <c r="AA1713" s="8">
        <v>42</v>
      </c>
      <c r="AB1713" s="54">
        <f>Table1[[#This Row],[ Received by dropbox]]/Table1[[#This Row],[Ballots Returned]]</f>
        <v>0.70086507816057064</v>
      </c>
      <c r="AC1713" s="54">
        <f>Table1[[#This Row],[Received by mail]]/Table1[[#This Row],[Ballots Returned]]</f>
        <v>0.29801735675161078</v>
      </c>
      <c r="AD1713" s="54">
        <f>Table1[[#This Row],[ Received by Email or Fax]]/Table1[[#This Row],[Ballots Returned]]</f>
        <v>5.7947819368368771E-4</v>
      </c>
    </row>
    <row r="1714" spans="1:30">
      <c r="A1714" s="8" t="s">
        <v>168</v>
      </c>
      <c r="B1714" s="19">
        <v>41583</v>
      </c>
      <c r="C1714" s="8" t="s">
        <v>179</v>
      </c>
      <c r="D1714" s="10">
        <v>2013</v>
      </c>
      <c r="E1714" s="8">
        <v>2919</v>
      </c>
      <c r="F1714" s="8">
        <v>118</v>
      </c>
      <c r="G1714" s="8">
        <v>4814</v>
      </c>
      <c r="H1714" s="8">
        <v>0</v>
      </c>
      <c r="I1714" s="8">
        <v>1886</v>
      </c>
      <c r="J1714" s="8">
        <v>1882</v>
      </c>
      <c r="K1714" s="8">
        <v>0</v>
      </c>
      <c r="L1714" s="8"/>
      <c r="M1714" s="8">
        <v>4</v>
      </c>
      <c r="N1714" s="8"/>
      <c r="O1714" s="8"/>
      <c r="P1714" s="8"/>
      <c r="Q1714" s="45">
        <f t="shared" si="56"/>
        <v>0</v>
      </c>
      <c r="R1714" s="45">
        <f>Table1[[#This Row],[Ballots Rejected - Late Postmark]]/Table1[[#This Row],[Ballots Rejected]]</f>
        <v>0</v>
      </c>
      <c r="S1714" s="8"/>
      <c r="T1714" s="8"/>
      <c r="U1714" s="8">
        <v>1879</v>
      </c>
      <c r="V1714" s="8">
        <v>1875</v>
      </c>
      <c r="W1714" s="8">
        <v>4</v>
      </c>
      <c r="X1714" s="8">
        <v>-32</v>
      </c>
      <c r="Y1714">
        <v>0</v>
      </c>
      <c r="Z1714">
        <v>1884</v>
      </c>
      <c r="AA1714" s="8">
        <v>0</v>
      </c>
      <c r="AB1714" s="54">
        <f>Table1[[#This Row],[ Received by dropbox]]/Table1[[#This Row],[Ballots Returned]]</f>
        <v>0</v>
      </c>
      <c r="AC1714" s="54">
        <f>Table1[[#This Row],[Received by mail]]/Table1[[#This Row],[Ballots Returned]]</f>
        <v>0.99893955461293749</v>
      </c>
      <c r="AD1714" s="54">
        <f>Table1[[#This Row],[ Received by Email or Fax]]/Table1[[#This Row],[Ballots Returned]]</f>
        <v>0</v>
      </c>
    </row>
    <row r="1715" spans="1:30">
      <c r="A1715" s="8" t="s">
        <v>170</v>
      </c>
      <c r="B1715" s="19">
        <v>41583</v>
      </c>
      <c r="C1715" s="8" t="s">
        <v>179</v>
      </c>
      <c r="D1715" s="10">
        <v>2013</v>
      </c>
      <c r="E1715" s="8">
        <v>31794</v>
      </c>
      <c r="F1715" s="8">
        <v>3557</v>
      </c>
      <c r="G1715" s="8">
        <v>30250</v>
      </c>
      <c r="H1715" s="8">
        <v>0</v>
      </c>
      <c r="I1715" s="8">
        <v>14527</v>
      </c>
      <c r="J1715" s="8">
        <v>14349</v>
      </c>
      <c r="K1715" s="8">
        <v>0</v>
      </c>
      <c r="L1715" s="8"/>
      <c r="M1715" s="8">
        <v>178</v>
      </c>
      <c r="N1715" s="8"/>
      <c r="O1715" s="8"/>
      <c r="P1715" s="8"/>
      <c r="Q1715" s="45">
        <f t="shared" si="56"/>
        <v>0</v>
      </c>
      <c r="R1715" s="45">
        <f>Table1[[#This Row],[Ballots Rejected - Late Postmark]]/Table1[[#This Row],[Ballots Rejected]]</f>
        <v>0</v>
      </c>
      <c r="S1715" s="8"/>
      <c r="T1715" s="8"/>
      <c r="U1715" s="8">
        <v>14472</v>
      </c>
      <c r="V1715" s="8">
        <v>14295</v>
      </c>
      <c r="W1715" s="8">
        <v>177</v>
      </c>
      <c r="X1715" s="8">
        <v>-313</v>
      </c>
      <c r="Y1715">
        <v>7663</v>
      </c>
      <c r="Z1715">
        <v>6859</v>
      </c>
      <c r="AA1715" s="8">
        <v>2</v>
      </c>
      <c r="AB1715" s="54">
        <f>Table1[[#This Row],[ Received by dropbox]]/Table1[[#This Row],[Ballots Returned]]</f>
        <v>0.52750051628003025</v>
      </c>
      <c r="AC1715" s="54">
        <f>Table1[[#This Row],[Received by mail]]/Table1[[#This Row],[Ballots Returned]]</f>
        <v>0.47215529703311077</v>
      </c>
      <c r="AD1715" s="54">
        <f>Table1[[#This Row],[ Received by Email or Fax]]/Table1[[#This Row],[Ballots Returned]]</f>
        <v>1.3767467474358092E-4</v>
      </c>
    </row>
    <row r="1716" spans="1:30">
      <c r="A1716" s="8" t="s">
        <v>172</v>
      </c>
      <c r="B1716" s="19">
        <v>41583</v>
      </c>
      <c r="C1716" s="8" t="s">
        <v>179</v>
      </c>
      <c r="D1716" s="10">
        <v>2013</v>
      </c>
      <c r="E1716" s="8">
        <v>127002</v>
      </c>
      <c r="F1716" s="8">
        <v>9788</v>
      </c>
      <c r="G1716" s="8">
        <v>119227</v>
      </c>
      <c r="H1716" s="8">
        <v>0</v>
      </c>
      <c r="I1716" s="8">
        <v>70444</v>
      </c>
      <c r="J1716" s="8">
        <v>69709</v>
      </c>
      <c r="K1716" s="8">
        <v>0</v>
      </c>
      <c r="L1716" s="8"/>
      <c r="M1716" s="8">
        <v>735</v>
      </c>
      <c r="N1716" s="8"/>
      <c r="O1716" s="8"/>
      <c r="P1716" s="8"/>
      <c r="Q1716" s="45">
        <f t="shared" si="56"/>
        <v>0</v>
      </c>
      <c r="R1716" s="45">
        <f>Table1[[#This Row],[Ballots Rejected - Late Postmark]]/Table1[[#This Row],[Ballots Rejected]]</f>
        <v>0</v>
      </c>
      <c r="S1716" s="8"/>
      <c r="T1716" s="8"/>
      <c r="U1716" s="8">
        <v>70163</v>
      </c>
      <c r="V1716" s="8">
        <v>69443</v>
      </c>
      <c r="W1716" s="8">
        <v>720</v>
      </c>
      <c r="X1716" s="8">
        <v>-1228</v>
      </c>
      <c r="Y1716">
        <v>35311</v>
      </c>
      <c r="Z1716">
        <v>35058</v>
      </c>
      <c r="AA1716" s="8">
        <v>74</v>
      </c>
      <c r="AB1716" s="54">
        <f>Table1[[#This Row],[ Received by dropbox]]/Table1[[#This Row],[Ballots Returned]]</f>
        <v>0.50126341491113513</v>
      </c>
      <c r="AC1716" s="54">
        <f>Table1[[#This Row],[Received by mail]]/Table1[[#This Row],[Ballots Returned]]</f>
        <v>0.49767190960195334</v>
      </c>
      <c r="AD1716" s="54">
        <f>Table1[[#This Row],[ Received by Email or Fax]]/Table1[[#This Row],[Ballots Returned]]</f>
        <v>1.0504798137527681E-3</v>
      </c>
    </row>
    <row r="1717" spans="1:30">
      <c r="A1717" s="8" t="s">
        <v>174</v>
      </c>
      <c r="B1717" s="19">
        <v>41583</v>
      </c>
      <c r="C1717" s="8" t="s">
        <v>179</v>
      </c>
      <c r="D1717" s="10">
        <v>2013</v>
      </c>
      <c r="E1717" s="8">
        <v>20811</v>
      </c>
      <c r="F1717" s="8">
        <v>4480</v>
      </c>
      <c r="G1717" s="8">
        <v>18344</v>
      </c>
      <c r="H1717" s="8">
        <v>0</v>
      </c>
      <c r="I1717" s="8">
        <v>9638</v>
      </c>
      <c r="J1717" s="8">
        <v>9482</v>
      </c>
      <c r="K1717" s="8">
        <v>0</v>
      </c>
      <c r="L1717" s="8"/>
      <c r="M1717" s="8">
        <v>156</v>
      </c>
      <c r="N1717" s="8"/>
      <c r="O1717" s="8"/>
      <c r="P1717" s="8"/>
      <c r="Q1717" s="45">
        <f t="shared" si="56"/>
        <v>0</v>
      </c>
      <c r="R1717" s="45">
        <f>Table1[[#This Row],[Ballots Rejected - Late Postmark]]/Table1[[#This Row],[Ballots Rejected]]</f>
        <v>0</v>
      </c>
      <c r="S1717" s="8"/>
      <c r="T1717" s="8"/>
      <c r="U1717" s="8">
        <v>9564</v>
      </c>
      <c r="V1717" s="8">
        <v>9408</v>
      </c>
      <c r="W1717" s="8">
        <v>156</v>
      </c>
      <c r="X1717" s="8">
        <v>-250</v>
      </c>
      <c r="Y1717">
        <v>0</v>
      </c>
      <c r="Z1717">
        <v>9629</v>
      </c>
      <c r="AA1717" s="8">
        <v>9</v>
      </c>
      <c r="AB1717" s="54">
        <f>Table1[[#This Row],[ Received by dropbox]]/Table1[[#This Row],[Ballots Returned]]</f>
        <v>0</v>
      </c>
      <c r="AC1717" s="54">
        <f>Table1[[#This Row],[Received by mail]]/Table1[[#This Row],[Ballots Returned]]</f>
        <v>0.99906619630628757</v>
      </c>
      <c r="AD1717" s="54">
        <f>Table1[[#This Row],[ Received by Email or Fax]]/Table1[[#This Row],[Ballots Returned]]</f>
        <v>9.3380369371238851E-4</v>
      </c>
    </row>
    <row r="1718" spans="1:30">
      <c r="A1718" s="8" t="s">
        <v>176</v>
      </c>
      <c r="B1718" s="19">
        <v>41583</v>
      </c>
      <c r="C1718" s="8" t="s">
        <v>179</v>
      </c>
      <c r="D1718" s="10">
        <v>2013</v>
      </c>
      <c r="E1718" s="8">
        <v>106479</v>
      </c>
      <c r="F1718" s="8">
        <v>6943</v>
      </c>
      <c r="G1718" s="8">
        <v>101549</v>
      </c>
      <c r="H1718" s="8">
        <v>0</v>
      </c>
      <c r="I1718" s="8">
        <v>40080</v>
      </c>
      <c r="J1718" s="8">
        <v>39913</v>
      </c>
      <c r="K1718" s="8">
        <v>0</v>
      </c>
      <c r="L1718" s="8"/>
      <c r="M1718" s="8">
        <v>167</v>
      </c>
      <c r="N1718" s="8"/>
      <c r="O1718" s="8"/>
      <c r="P1718" s="8"/>
      <c r="Q1718" s="45">
        <f t="shared" si="56"/>
        <v>0</v>
      </c>
      <c r="R1718" s="45">
        <f>Table1[[#This Row],[Ballots Rejected - Late Postmark]]/Table1[[#This Row],[Ballots Rejected]]</f>
        <v>0</v>
      </c>
      <c r="S1718" s="8"/>
      <c r="T1718" s="8"/>
      <c r="U1718" s="8">
        <v>39982</v>
      </c>
      <c r="V1718" s="8">
        <v>39821</v>
      </c>
      <c r="W1718" s="8">
        <v>161</v>
      </c>
      <c r="X1718" s="8">
        <v>-740</v>
      </c>
      <c r="Y1718">
        <v>6406</v>
      </c>
      <c r="Z1718">
        <v>33658</v>
      </c>
      <c r="AA1718" s="8">
        <v>12</v>
      </c>
      <c r="AB1718" s="54">
        <f>Table1[[#This Row],[ Received by dropbox]]/Table1[[#This Row],[Ballots Returned]]</f>
        <v>0.15983033932135729</v>
      </c>
      <c r="AC1718" s="54">
        <f>Table1[[#This Row],[Received by mail]]/Table1[[#This Row],[Ballots Returned]]</f>
        <v>0.83977045908183634</v>
      </c>
      <c r="AD1718" s="54">
        <f>Table1[[#This Row],[ Received by Email or Fax]]/Table1[[#This Row],[Ballots Returned]]</f>
        <v>2.9940119760479042E-4</v>
      </c>
    </row>
    <row r="1719" spans="1:30">
      <c r="A1719" s="8" t="s">
        <v>178</v>
      </c>
      <c r="B1719" s="19">
        <v>41583</v>
      </c>
      <c r="C1719" s="8" t="s">
        <v>179</v>
      </c>
      <c r="D1719" s="10">
        <v>2013</v>
      </c>
      <c r="E1719" s="8">
        <v>3914786</v>
      </c>
      <c r="F1719" s="8">
        <v>483374</v>
      </c>
      <c r="G1719" s="8">
        <v>0</v>
      </c>
      <c r="H1719" s="8">
        <v>0</v>
      </c>
      <c r="I1719" s="8">
        <v>1794914</v>
      </c>
      <c r="J1719" s="8">
        <v>1772290</v>
      </c>
      <c r="K1719" s="8">
        <v>0</v>
      </c>
      <c r="L1719" s="8"/>
      <c r="M1719" s="8">
        <v>22618</v>
      </c>
      <c r="N1719" s="8"/>
      <c r="O1719" s="8"/>
      <c r="P1719" s="8"/>
      <c r="Q1719" s="45">
        <f t="shared" si="56"/>
        <v>0</v>
      </c>
      <c r="R1719" s="45">
        <f>Table1[[#This Row],[Ballots Rejected - Late Postmark]]/Table1[[#This Row],[Ballots Rejected]]</f>
        <v>0</v>
      </c>
      <c r="S1719" s="8"/>
      <c r="T1719" s="8"/>
      <c r="U1719" s="8">
        <v>1781507</v>
      </c>
      <c r="V1719" s="8">
        <v>1759119</v>
      </c>
      <c r="W1719" s="8">
        <v>22388</v>
      </c>
      <c r="X1719" s="8">
        <v>-66367</v>
      </c>
      <c r="Y1719">
        <v>696103</v>
      </c>
      <c r="Z1719">
        <v>1102748</v>
      </c>
      <c r="AA1719" s="21">
        <v>1627</v>
      </c>
      <c r="AB1719" s="54">
        <f>Table1[[#This Row],[ Received by dropbox]]/Table1[[#This Row],[Ballots Returned]]</f>
        <v>0.38781969498260083</v>
      </c>
      <c r="AC1719" s="54">
        <f>Table1[[#This Row],[Received by mail]]/Table1[[#This Row],[Ballots Returned]]</f>
        <v>0.61437372486926956</v>
      </c>
      <c r="AD1719" s="54">
        <f>Table1[[#This Row],[ Received by Email or Fax]]/Table1[[#This Row],[Ballots Returned]]</f>
        <v>9.0645011404446121E-4</v>
      </c>
    </row>
    <row r="1720" spans="1:30">
      <c r="A1720" s="8" t="s">
        <v>98</v>
      </c>
      <c r="B1720" s="19">
        <v>41492</v>
      </c>
      <c r="C1720" s="8" t="s">
        <v>220</v>
      </c>
      <c r="D1720" s="10">
        <v>2013</v>
      </c>
      <c r="E1720" s="8">
        <v>4452</v>
      </c>
      <c r="F1720" s="8">
        <v>253</v>
      </c>
      <c r="G1720" s="8">
        <v>6212</v>
      </c>
      <c r="H1720" s="8"/>
      <c r="I1720" s="8">
        <v>2067</v>
      </c>
      <c r="J1720" s="8">
        <v>2018</v>
      </c>
      <c r="K1720" s="8"/>
      <c r="L1720" s="8"/>
      <c r="M1720" s="8">
        <v>49</v>
      </c>
      <c r="N1720" s="8"/>
      <c r="O1720" s="8"/>
      <c r="P1720" s="8"/>
      <c r="Q1720" s="45">
        <f t="shared" si="56"/>
        <v>0</v>
      </c>
      <c r="R1720" s="45">
        <f>Table1[[#This Row],[Ballots Rejected - Late Postmark]]/Table1[[#This Row],[Ballots Rejected]]</f>
        <v>0</v>
      </c>
      <c r="S1720" s="8"/>
      <c r="T1720" s="8"/>
      <c r="U1720" s="8">
        <v>2062</v>
      </c>
      <c r="V1720" s="8">
        <v>2013</v>
      </c>
      <c r="W1720" s="8"/>
      <c r="X1720" s="8"/>
      <c r="Y1720">
        <v>946</v>
      </c>
      <c r="Z1720">
        <v>1121</v>
      </c>
      <c r="AA1720" s="8">
        <v>0</v>
      </c>
      <c r="AB1720" s="54">
        <f>Table1[[#This Row],[ Received by dropbox]]/Table1[[#This Row],[Ballots Returned]]</f>
        <v>0.45766811804547652</v>
      </c>
      <c r="AC1720" s="54">
        <f>Table1[[#This Row],[Received by mail]]/Table1[[#This Row],[Ballots Returned]]</f>
        <v>0.54233188195452342</v>
      </c>
      <c r="AD1720" s="54">
        <f>Table1[[#This Row],[ Received by Email or Fax]]/Table1[[#This Row],[Ballots Returned]]</f>
        <v>0</v>
      </c>
    </row>
    <row r="1721" spans="1:30">
      <c r="A1721" s="8" t="s">
        <v>101</v>
      </c>
      <c r="B1721" s="19">
        <v>41492</v>
      </c>
      <c r="C1721" s="8" t="s">
        <v>220</v>
      </c>
      <c r="D1721" s="10">
        <v>2013</v>
      </c>
      <c r="E1721" s="8">
        <v>0</v>
      </c>
      <c r="F1721" s="8">
        <v>0</v>
      </c>
      <c r="G1721" s="8">
        <v>2013</v>
      </c>
      <c r="H1721" s="8"/>
      <c r="I1721" s="8">
        <v>0</v>
      </c>
      <c r="J1721" s="8">
        <v>0</v>
      </c>
      <c r="K1721" s="8"/>
      <c r="L1721" s="8"/>
      <c r="M1721" s="8">
        <v>0</v>
      </c>
      <c r="N1721" s="8"/>
      <c r="O1721" s="8"/>
      <c r="P1721" s="8"/>
      <c r="Q1721" s="45"/>
      <c r="R1721" s="45" t="e">
        <f>Table1[[#This Row],[Ballots Rejected - Late Postmark]]/Table1[[#This Row],[Ballots Rejected]]</f>
        <v>#DIV/0!</v>
      </c>
      <c r="S1721" s="8"/>
      <c r="T1721" s="8"/>
      <c r="U1721" s="8">
        <v>0</v>
      </c>
      <c r="V1721" s="8">
        <v>0</v>
      </c>
      <c r="W1721" s="8"/>
      <c r="X1721" s="8"/>
      <c r="Y1721">
        <v>0</v>
      </c>
      <c r="Z1721">
        <v>0</v>
      </c>
      <c r="AA1721" s="8">
        <v>0</v>
      </c>
      <c r="AB1721" s="54" t="e">
        <f>Table1[[#This Row],[ Received by dropbox]]/Table1[[#This Row],[Ballots Returned]]</f>
        <v>#DIV/0!</v>
      </c>
      <c r="AC1721" s="54" t="e">
        <f>Table1[[#This Row],[Received by mail]]/Table1[[#This Row],[Ballots Returned]]</f>
        <v>#DIV/0!</v>
      </c>
      <c r="AD1721" s="54" t="e">
        <f>Table1[[#This Row],[ Received by Email or Fax]]/Table1[[#This Row],[Ballots Returned]]</f>
        <v>#DIV/0!</v>
      </c>
    </row>
    <row r="1722" spans="1:30">
      <c r="A1722" s="8" t="s">
        <v>103</v>
      </c>
      <c r="B1722" s="19">
        <v>41492</v>
      </c>
      <c r="C1722" s="8" t="s">
        <v>220</v>
      </c>
      <c r="D1722" s="10">
        <v>2013</v>
      </c>
      <c r="E1722" s="8">
        <v>86915</v>
      </c>
      <c r="F1722" s="8">
        <v>6010</v>
      </c>
      <c r="G1722" s="8">
        <v>82918</v>
      </c>
      <c r="H1722" s="8"/>
      <c r="I1722" s="8">
        <v>28882</v>
      </c>
      <c r="J1722" s="8">
        <v>28578</v>
      </c>
      <c r="K1722" s="8"/>
      <c r="L1722" s="8"/>
      <c r="M1722" s="8">
        <v>304</v>
      </c>
      <c r="N1722" s="8"/>
      <c r="O1722" s="8"/>
      <c r="P1722" s="8"/>
      <c r="Q1722" s="45">
        <f>P1722/I1722</f>
        <v>0</v>
      </c>
      <c r="R1722" s="45">
        <f>Table1[[#This Row],[Ballots Rejected - Late Postmark]]/Table1[[#This Row],[Ballots Rejected]]</f>
        <v>0</v>
      </c>
      <c r="S1722" s="8"/>
      <c r="T1722" s="8"/>
      <c r="U1722" s="8">
        <v>28770</v>
      </c>
      <c r="V1722" s="8">
        <v>28467</v>
      </c>
      <c r="W1722" s="8"/>
      <c r="X1722" s="8"/>
      <c r="Y1722">
        <v>9817</v>
      </c>
      <c r="Z1722">
        <v>19057</v>
      </c>
      <c r="AA1722" s="8">
        <v>7</v>
      </c>
      <c r="AB1722" s="54">
        <f>Table1[[#This Row],[ Received by dropbox]]/Table1[[#This Row],[Ballots Returned]]</f>
        <v>0.3399002839138564</v>
      </c>
      <c r="AC1722" s="54">
        <f>Table1[[#This Row],[Received by mail]]/Table1[[#This Row],[Ballots Returned]]</f>
        <v>0.65982272695796695</v>
      </c>
      <c r="AD1722" s="54">
        <f>Table1[[#This Row],[ Received by Email or Fax]]/Table1[[#This Row],[Ballots Returned]]</f>
        <v>2.4236548715462919E-4</v>
      </c>
    </row>
    <row r="1723" spans="1:30">
      <c r="A1723" s="8" t="s">
        <v>105</v>
      </c>
      <c r="B1723" s="19">
        <v>41492</v>
      </c>
      <c r="C1723" s="8" t="s">
        <v>220</v>
      </c>
      <c r="D1723" s="10">
        <v>2013</v>
      </c>
      <c r="E1723" s="8">
        <v>40151</v>
      </c>
      <c r="F1723" s="8">
        <v>2852</v>
      </c>
      <c r="G1723" s="8">
        <v>39312</v>
      </c>
      <c r="H1723" s="8"/>
      <c r="I1723" s="8">
        <v>7138</v>
      </c>
      <c r="J1723" s="8">
        <v>7077</v>
      </c>
      <c r="K1723" s="8"/>
      <c r="L1723" s="8"/>
      <c r="M1723" s="8">
        <v>61</v>
      </c>
      <c r="N1723" s="8"/>
      <c r="O1723" s="8"/>
      <c r="P1723" s="8"/>
      <c r="Q1723" s="45">
        <f>P1723/I1723</f>
        <v>0</v>
      </c>
      <c r="R1723" s="45">
        <f>Table1[[#This Row],[Ballots Rejected - Late Postmark]]/Table1[[#This Row],[Ballots Rejected]]</f>
        <v>0</v>
      </c>
      <c r="S1723" s="8"/>
      <c r="T1723" s="8"/>
      <c r="U1723" s="8">
        <v>7116</v>
      </c>
      <c r="V1723" s="8">
        <v>7055</v>
      </c>
      <c r="W1723" s="8"/>
      <c r="X1723" s="8"/>
      <c r="Y1723">
        <v>4061</v>
      </c>
      <c r="Z1723">
        <v>3076</v>
      </c>
      <c r="AA1723" s="8">
        <v>1</v>
      </c>
      <c r="AB1723" s="54">
        <f>Table1[[#This Row],[ Received by dropbox]]/Table1[[#This Row],[Ballots Returned]]</f>
        <v>0.56892687027178479</v>
      </c>
      <c r="AC1723" s="54">
        <f>Table1[[#This Row],[Received by mail]]/Table1[[#This Row],[Ballots Returned]]</f>
        <v>0.43093303446343512</v>
      </c>
      <c r="AD1723" s="54">
        <f>Table1[[#This Row],[ Received by Email or Fax]]/Table1[[#This Row],[Ballots Returned]]</f>
        <v>1.4009526478005044E-4</v>
      </c>
    </row>
    <row r="1724" spans="1:30">
      <c r="A1724" s="8" t="s">
        <v>107</v>
      </c>
      <c r="B1724" s="19">
        <v>41492</v>
      </c>
      <c r="C1724" s="8" t="s">
        <v>220</v>
      </c>
      <c r="D1724" s="10">
        <v>2013</v>
      </c>
      <c r="E1724" s="8">
        <v>41106</v>
      </c>
      <c r="F1724" s="8">
        <v>2436</v>
      </c>
      <c r="G1724" s="8">
        <v>40683</v>
      </c>
      <c r="H1724" s="8"/>
      <c r="I1724" s="8">
        <v>12002</v>
      </c>
      <c r="J1724" s="8">
        <v>11895</v>
      </c>
      <c r="K1724" s="8"/>
      <c r="L1724" s="8"/>
      <c r="M1724" s="8">
        <v>107</v>
      </c>
      <c r="N1724" s="8"/>
      <c r="O1724" s="8"/>
      <c r="P1724" s="8"/>
      <c r="Q1724" s="45">
        <f>P1724/I1724</f>
        <v>0</v>
      </c>
      <c r="R1724" s="45">
        <f>Table1[[#This Row],[Ballots Rejected - Late Postmark]]/Table1[[#This Row],[Ballots Rejected]]</f>
        <v>0</v>
      </c>
      <c r="S1724" s="8"/>
      <c r="T1724" s="8"/>
      <c r="U1724" s="8">
        <v>11949</v>
      </c>
      <c r="V1724" s="8">
        <v>11842</v>
      </c>
      <c r="W1724" s="8"/>
      <c r="X1724" s="8"/>
      <c r="Y1724">
        <v>6557</v>
      </c>
      <c r="Z1724">
        <v>5439</v>
      </c>
      <c r="AA1724" s="8">
        <v>6</v>
      </c>
      <c r="AB1724" s="54">
        <f>Table1[[#This Row],[ Received by dropbox]]/Table1[[#This Row],[Ballots Returned]]</f>
        <v>0.54632561239793365</v>
      </c>
      <c r="AC1724" s="54">
        <f>Table1[[#This Row],[Received by mail]]/Table1[[#This Row],[Ballots Returned]]</f>
        <v>0.45317447092151308</v>
      </c>
      <c r="AD1724" s="54">
        <f>Table1[[#This Row],[ Received by Email or Fax]]/Table1[[#This Row],[Ballots Returned]]</f>
        <v>4.9991668055324114E-4</v>
      </c>
    </row>
    <row r="1725" spans="1:30">
      <c r="A1725" s="8" t="s">
        <v>109</v>
      </c>
      <c r="B1725" s="19">
        <v>41492</v>
      </c>
      <c r="C1725" s="8" t="s">
        <v>220</v>
      </c>
      <c r="D1725" s="10">
        <v>2013</v>
      </c>
      <c r="E1725" s="8">
        <v>125921</v>
      </c>
      <c r="F1725" s="8">
        <v>14531</v>
      </c>
      <c r="G1725" s="8">
        <v>113403</v>
      </c>
      <c r="H1725" s="8"/>
      <c r="I1725" s="8">
        <v>24987</v>
      </c>
      <c r="J1725" s="8">
        <v>24628</v>
      </c>
      <c r="K1725" s="8"/>
      <c r="L1725" s="8"/>
      <c r="M1725" s="8">
        <v>359</v>
      </c>
      <c r="N1725" s="8"/>
      <c r="O1725" s="8"/>
      <c r="P1725" s="8"/>
      <c r="Q1725" s="45">
        <f>P1725/I1725</f>
        <v>0</v>
      </c>
      <c r="R1725" s="45">
        <f>Table1[[#This Row],[Ballots Rejected - Late Postmark]]/Table1[[#This Row],[Ballots Rejected]]</f>
        <v>0</v>
      </c>
      <c r="S1725" s="8"/>
      <c r="T1725" s="8"/>
      <c r="U1725" s="8">
        <v>24865</v>
      </c>
      <c r="V1725" s="8">
        <v>24508</v>
      </c>
      <c r="W1725" s="8"/>
      <c r="X1725" s="8"/>
      <c r="Y1725">
        <v>5012</v>
      </c>
      <c r="Z1725">
        <v>19939</v>
      </c>
      <c r="AA1725" s="8">
        <v>35</v>
      </c>
      <c r="AB1725" s="54">
        <f>Table1[[#This Row],[ Received by dropbox]]/Table1[[#This Row],[Ballots Returned]]</f>
        <v>0.20058430383799575</v>
      </c>
      <c r="AC1725" s="54">
        <f>Table1[[#This Row],[Received by mail]]/Table1[[#This Row],[Ballots Returned]]</f>
        <v>0.79797494697242566</v>
      </c>
      <c r="AD1725" s="54">
        <f>Table1[[#This Row],[ Received by Email or Fax]]/Table1[[#This Row],[Ballots Returned]]</f>
        <v>1.4007283787569537E-3</v>
      </c>
    </row>
    <row r="1726" spans="1:30">
      <c r="A1726" s="8" t="s">
        <v>111</v>
      </c>
      <c r="B1726" s="19">
        <v>41492</v>
      </c>
      <c r="C1726" s="8" t="s">
        <v>220</v>
      </c>
      <c r="D1726" s="10">
        <v>2013</v>
      </c>
      <c r="E1726" s="8">
        <v>0</v>
      </c>
      <c r="F1726" s="8">
        <v>0</v>
      </c>
      <c r="G1726" s="8">
        <v>2013</v>
      </c>
      <c r="H1726" s="8"/>
      <c r="I1726" s="8">
        <v>0</v>
      </c>
      <c r="J1726" s="8">
        <v>0</v>
      </c>
      <c r="K1726" s="8"/>
      <c r="L1726" s="8"/>
      <c r="M1726" s="8">
        <v>0</v>
      </c>
      <c r="N1726" s="8"/>
      <c r="O1726" s="8"/>
      <c r="P1726" s="8"/>
      <c r="Q1726" s="45"/>
      <c r="R1726" s="45" t="e">
        <f>Table1[[#This Row],[Ballots Rejected - Late Postmark]]/Table1[[#This Row],[Ballots Rejected]]</f>
        <v>#DIV/0!</v>
      </c>
      <c r="S1726" s="8"/>
      <c r="T1726" s="8"/>
      <c r="U1726" s="8">
        <v>0</v>
      </c>
      <c r="V1726" s="8">
        <v>0</v>
      </c>
      <c r="W1726" s="8"/>
      <c r="X1726" s="8"/>
      <c r="Y1726">
        <v>0</v>
      </c>
      <c r="Z1726">
        <v>0</v>
      </c>
      <c r="AA1726" s="8">
        <v>0</v>
      </c>
      <c r="AB1726" s="54" t="e">
        <f>Table1[[#This Row],[ Received by dropbox]]/Table1[[#This Row],[Ballots Returned]]</f>
        <v>#DIV/0!</v>
      </c>
      <c r="AC1726" s="54" t="e">
        <f>Table1[[#This Row],[Received by mail]]/Table1[[#This Row],[Ballots Returned]]</f>
        <v>#DIV/0!</v>
      </c>
      <c r="AD1726" s="54" t="e">
        <f>Table1[[#This Row],[ Received by Email or Fax]]/Table1[[#This Row],[Ballots Returned]]</f>
        <v>#DIV/0!</v>
      </c>
    </row>
    <row r="1727" spans="1:30">
      <c r="A1727" s="8" t="s">
        <v>113</v>
      </c>
      <c r="B1727" s="19">
        <v>41492</v>
      </c>
      <c r="C1727" s="8" t="s">
        <v>220</v>
      </c>
      <c r="D1727" s="10">
        <v>2013</v>
      </c>
      <c r="E1727" s="8">
        <v>27640</v>
      </c>
      <c r="F1727" s="8">
        <v>2037</v>
      </c>
      <c r="G1727" s="8">
        <v>27616</v>
      </c>
      <c r="H1727" s="8"/>
      <c r="I1727" s="8">
        <v>6985</v>
      </c>
      <c r="J1727" s="8">
        <v>6928</v>
      </c>
      <c r="K1727" s="8"/>
      <c r="L1727" s="8"/>
      <c r="M1727" s="8">
        <v>57</v>
      </c>
      <c r="N1727" s="8"/>
      <c r="O1727" s="8"/>
      <c r="P1727" s="8"/>
      <c r="Q1727" s="45">
        <f>P1727/I1727</f>
        <v>0</v>
      </c>
      <c r="R1727" s="45">
        <f>Table1[[#This Row],[Ballots Rejected - Late Postmark]]/Table1[[#This Row],[Ballots Rejected]]</f>
        <v>0</v>
      </c>
      <c r="S1727" s="8"/>
      <c r="T1727" s="8"/>
      <c r="U1727" s="8">
        <v>6981</v>
      </c>
      <c r="V1727" s="8">
        <v>6924</v>
      </c>
      <c r="W1727" s="8"/>
      <c r="X1727" s="8"/>
      <c r="Y1727">
        <v>4210</v>
      </c>
      <c r="Z1727">
        <v>2774</v>
      </c>
      <c r="AA1727" s="8">
        <v>1</v>
      </c>
      <c r="AB1727" s="54">
        <f>Table1[[#This Row],[ Received by dropbox]]/Table1[[#This Row],[Ballots Returned]]</f>
        <v>0.60272011453113816</v>
      </c>
      <c r="AC1727" s="54">
        <f>Table1[[#This Row],[Received by mail]]/Table1[[#This Row],[Ballots Returned]]</f>
        <v>0.39713672154617036</v>
      </c>
      <c r="AD1727" s="54">
        <f>Table1[[#This Row],[ Received by Email or Fax]]/Table1[[#This Row],[Ballots Returned]]</f>
        <v>1.4316392269148176E-4</v>
      </c>
    </row>
    <row r="1728" spans="1:30">
      <c r="A1728" s="8" t="s">
        <v>115</v>
      </c>
      <c r="B1728" s="19">
        <v>41492</v>
      </c>
      <c r="C1728" s="8" t="s">
        <v>220</v>
      </c>
      <c r="D1728" s="10">
        <v>2013</v>
      </c>
      <c r="E1728" s="8">
        <v>123</v>
      </c>
      <c r="F1728" s="8">
        <v>3</v>
      </c>
      <c r="G1728" s="8">
        <v>2133</v>
      </c>
      <c r="H1728" s="8"/>
      <c r="I1728" s="8">
        <v>73</v>
      </c>
      <c r="J1728" s="8">
        <v>72</v>
      </c>
      <c r="K1728" s="8"/>
      <c r="L1728" s="8"/>
      <c r="M1728" s="8">
        <v>1</v>
      </c>
      <c r="N1728" s="8"/>
      <c r="O1728" s="8"/>
      <c r="P1728" s="8"/>
      <c r="Q1728" s="45">
        <f>P1728/I1728</f>
        <v>0</v>
      </c>
      <c r="R1728" s="45">
        <f>Table1[[#This Row],[Ballots Rejected - Late Postmark]]/Table1[[#This Row],[Ballots Rejected]]</f>
        <v>0</v>
      </c>
      <c r="S1728" s="8"/>
      <c r="T1728" s="8"/>
      <c r="U1728" s="8">
        <v>73</v>
      </c>
      <c r="V1728" s="8">
        <v>72</v>
      </c>
      <c r="W1728" s="8"/>
      <c r="X1728" s="8"/>
      <c r="Y1728">
        <v>0</v>
      </c>
      <c r="Z1728">
        <v>73</v>
      </c>
      <c r="AA1728" s="8">
        <v>0</v>
      </c>
      <c r="AB1728" s="54">
        <f>Table1[[#This Row],[ Received by dropbox]]/Table1[[#This Row],[Ballots Returned]]</f>
        <v>0</v>
      </c>
      <c r="AC1728" s="54">
        <f>Table1[[#This Row],[Received by mail]]/Table1[[#This Row],[Ballots Returned]]</f>
        <v>1</v>
      </c>
      <c r="AD1728" s="54">
        <f>Table1[[#This Row],[ Received by Email or Fax]]/Table1[[#This Row],[Ballots Returned]]</f>
        <v>0</v>
      </c>
    </row>
    <row r="1729" spans="1:30">
      <c r="A1729" s="8" t="s">
        <v>117</v>
      </c>
      <c r="B1729" s="19">
        <v>41492</v>
      </c>
      <c r="C1729" s="8" t="s">
        <v>220</v>
      </c>
      <c r="D1729" s="10">
        <v>2013</v>
      </c>
      <c r="E1729" s="8">
        <v>4519</v>
      </c>
      <c r="F1729" s="8">
        <v>467</v>
      </c>
      <c r="G1729" s="8">
        <v>6065</v>
      </c>
      <c r="H1729" s="8"/>
      <c r="I1729" s="8">
        <v>1680</v>
      </c>
      <c r="J1729" s="8">
        <v>1664</v>
      </c>
      <c r="K1729" s="8"/>
      <c r="L1729" s="8"/>
      <c r="M1729" s="8">
        <v>16</v>
      </c>
      <c r="N1729" s="8"/>
      <c r="O1729" s="8"/>
      <c r="P1729" s="8"/>
      <c r="Q1729" s="45">
        <f>P1729/I1729</f>
        <v>0</v>
      </c>
      <c r="R1729" s="45">
        <f>Table1[[#This Row],[Ballots Rejected - Late Postmark]]/Table1[[#This Row],[Ballots Rejected]]</f>
        <v>0</v>
      </c>
      <c r="S1729" s="8"/>
      <c r="T1729" s="8"/>
      <c r="U1729" s="8">
        <v>1678</v>
      </c>
      <c r="V1729" s="8">
        <v>1662</v>
      </c>
      <c r="W1729" s="8"/>
      <c r="X1729" s="8"/>
      <c r="Y1729">
        <v>0</v>
      </c>
      <c r="Z1729">
        <v>1680</v>
      </c>
      <c r="AA1729" s="8">
        <v>0</v>
      </c>
      <c r="AB1729" s="54">
        <f>Table1[[#This Row],[ Received by dropbox]]/Table1[[#This Row],[Ballots Returned]]</f>
        <v>0</v>
      </c>
      <c r="AC1729" s="54">
        <f>Table1[[#This Row],[Received by mail]]/Table1[[#This Row],[Ballots Returned]]</f>
        <v>1</v>
      </c>
      <c r="AD1729" s="54">
        <f>Table1[[#This Row],[ Received by Email or Fax]]/Table1[[#This Row],[Ballots Returned]]</f>
        <v>0</v>
      </c>
    </row>
    <row r="1730" spans="1:30">
      <c r="A1730" s="8" t="s">
        <v>119</v>
      </c>
      <c r="B1730" s="19">
        <v>41492</v>
      </c>
      <c r="C1730" s="8" t="s">
        <v>220</v>
      </c>
      <c r="D1730" s="10">
        <v>2013</v>
      </c>
      <c r="E1730" s="8">
        <v>26971</v>
      </c>
      <c r="F1730" s="8">
        <v>2935</v>
      </c>
      <c r="G1730" s="8">
        <v>26049</v>
      </c>
      <c r="H1730" s="8"/>
      <c r="I1730" s="8">
        <v>8938</v>
      </c>
      <c r="J1730" s="8">
        <v>8858</v>
      </c>
      <c r="K1730" s="8"/>
      <c r="L1730" s="8"/>
      <c r="M1730" s="8">
        <v>80</v>
      </c>
      <c r="N1730" s="8"/>
      <c r="O1730" s="8"/>
      <c r="P1730" s="8"/>
      <c r="Q1730" s="45">
        <f>P1730/I1730</f>
        <v>0</v>
      </c>
      <c r="R1730" s="45">
        <f>Table1[[#This Row],[Ballots Rejected - Late Postmark]]/Table1[[#This Row],[Ballots Rejected]]</f>
        <v>0</v>
      </c>
      <c r="S1730" s="8"/>
      <c r="T1730" s="8"/>
      <c r="U1730" s="8">
        <v>8922</v>
      </c>
      <c r="V1730" s="8">
        <v>8842</v>
      </c>
      <c r="W1730" s="8"/>
      <c r="X1730" s="8"/>
      <c r="Y1730">
        <v>2988</v>
      </c>
      <c r="Z1730">
        <v>5945</v>
      </c>
      <c r="AA1730" s="8">
        <v>5</v>
      </c>
      <c r="AB1730" s="54">
        <f>Table1[[#This Row],[ Received by dropbox]]/Table1[[#This Row],[Ballots Returned]]</f>
        <v>0.33430297605728349</v>
      </c>
      <c r="AC1730" s="54">
        <f>Table1[[#This Row],[Received by mail]]/Table1[[#This Row],[Ballots Returned]]</f>
        <v>0.66513761467889909</v>
      </c>
      <c r="AD1730" s="54">
        <f>Table1[[#This Row],[ Received by Email or Fax]]/Table1[[#This Row],[Ballots Returned]]</f>
        <v>5.5940926381740886E-4</v>
      </c>
    </row>
    <row r="1731" spans="1:30">
      <c r="A1731" s="8" t="s">
        <v>121</v>
      </c>
      <c r="B1731" s="19">
        <v>41492</v>
      </c>
      <c r="C1731" s="8" t="s">
        <v>220</v>
      </c>
      <c r="D1731" s="10">
        <v>2013</v>
      </c>
      <c r="E1731" s="8">
        <v>0</v>
      </c>
      <c r="F1731" s="8">
        <v>0</v>
      </c>
      <c r="G1731" s="8">
        <v>2013</v>
      </c>
      <c r="H1731" s="8"/>
      <c r="I1731" s="8">
        <v>0</v>
      </c>
      <c r="J1731" s="8">
        <v>0</v>
      </c>
      <c r="K1731" s="8"/>
      <c r="L1731" s="8"/>
      <c r="M1731" s="8">
        <v>0</v>
      </c>
      <c r="N1731" s="8"/>
      <c r="O1731" s="8"/>
      <c r="P1731" s="8"/>
      <c r="Q1731" s="45"/>
      <c r="R1731" s="45" t="e">
        <f>Table1[[#This Row],[Ballots Rejected - Late Postmark]]/Table1[[#This Row],[Ballots Rejected]]</f>
        <v>#DIV/0!</v>
      </c>
      <c r="S1731" s="8"/>
      <c r="T1731" s="8"/>
      <c r="U1731" s="8">
        <v>0</v>
      </c>
      <c r="V1731" s="8">
        <v>0</v>
      </c>
      <c r="W1731" s="8"/>
      <c r="X1731" s="8"/>
      <c r="Y1731">
        <v>0</v>
      </c>
      <c r="Z1731">
        <v>0</v>
      </c>
      <c r="AA1731" s="8">
        <v>0</v>
      </c>
      <c r="AB1731" s="54" t="e">
        <f>Table1[[#This Row],[ Received by dropbox]]/Table1[[#This Row],[Ballots Returned]]</f>
        <v>#DIV/0!</v>
      </c>
      <c r="AC1731" s="54" t="e">
        <f>Table1[[#This Row],[Received by mail]]/Table1[[#This Row],[Ballots Returned]]</f>
        <v>#DIV/0!</v>
      </c>
      <c r="AD1731" s="54" t="e">
        <f>Table1[[#This Row],[ Received by Email or Fax]]/Table1[[#This Row],[Ballots Returned]]</f>
        <v>#DIV/0!</v>
      </c>
    </row>
    <row r="1732" spans="1:30">
      <c r="A1732" s="8" t="s">
        <v>123</v>
      </c>
      <c r="B1732" s="19">
        <v>41492</v>
      </c>
      <c r="C1732" s="8" t="s">
        <v>220</v>
      </c>
      <c r="D1732" s="10">
        <v>2013</v>
      </c>
      <c r="E1732" s="8">
        <v>2216</v>
      </c>
      <c r="F1732" s="8">
        <v>221</v>
      </c>
      <c r="G1732" s="8">
        <v>4008</v>
      </c>
      <c r="H1732" s="8"/>
      <c r="I1732" s="8">
        <v>689</v>
      </c>
      <c r="J1732" s="8">
        <v>674</v>
      </c>
      <c r="K1732" s="8"/>
      <c r="L1732" s="8"/>
      <c r="M1732" s="8">
        <v>15</v>
      </c>
      <c r="N1732" s="8"/>
      <c r="O1732" s="8"/>
      <c r="P1732" s="8"/>
      <c r="Q1732" s="45">
        <f t="shared" ref="Q1732:Q1763" si="57">P1732/I1732</f>
        <v>0</v>
      </c>
      <c r="R1732" s="45">
        <f>Table1[[#This Row],[Ballots Rejected - Late Postmark]]/Table1[[#This Row],[Ballots Rejected]]</f>
        <v>0</v>
      </c>
      <c r="S1732" s="8"/>
      <c r="T1732" s="8"/>
      <c r="U1732" s="8">
        <v>687</v>
      </c>
      <c r="V1732" s="8">
        <v>672</v>
      </c>
      <c r="W1732" s="8"/>
      <c r="X1732" s="8"/>
      <c r="Y1732">
        <v>132</v>
      </c>
      <c r="Z1732">
        <v>557</v>
      </c>
      <c r="AA1732" s="8">
        <v>0</v>
      </c>
      <c r="AB1732" s="54">
        <f>Table1[[#This Row],[ Received by dropbox]]/Table1[[#This Row],[Ballots Returned]]</f>
        <v>0.19158200290275762</v>
      </c>
      <c r="AC1732" s="54">
        <f>Table1[[#This Row],[Received by mail]]/Table1[[#This Row],[Ballots Returned]]</f>
        <v>0.80841799709724238</v>
      </c>
      <c r="AD1732" s="54">
        <f>Table1[[#This Row],[ Received by Email or Fax]]/Table1[[#This Row],[Ballots Returned]]</f>
        <v>0</v>
      </c>
    </row>
    <row r="1733" spans="1:30">
      <c r="A1733" s="8" t="s">
        <v>125</v>
      </c>
      <c r="B1733" s="19">
        <v>41492</v>
      </c>
      <c r="C1733" s="8" t="s">
        <v>220</v>
      </c>
      <c r="D1733" s="10">
        <v>2013</v>
      </c>
      <c r="E1733" s="8">
        <v>38686</v>
      </c>
      <c r="F1733" s="8">
        <v>3238</v>
      </c>
      <c r="G1733" s="8">
        <v>37461</v>
      </c>
      <c r="H1733" s="8"/>
      <c r="I1733" s="8">
        <v>7618</v>
      </c>
      <c r="J1733" s="8">
        <v>7541</v>
      </c>
      <c r="K1733" s="8"/>
      <c r="L1733" s="8"/>
      <c r="M1733" s="8">
        <v>77</v>
      </c>
      <c r="N1733" s="8"/>
      <c r="O1733" s="8"/>
      <c r="P1733" s="8"/>
      <c r="Q1733" s="45">
        <f t="shared" si="57"/>
        <v>0</v>
      </c>
      <c r="R1733" s="45">
        <f>Table1[[#This Row],[Ballots Rejected - Late Postmark]]/Table1[[#This Row],[Ballots Rejected]]</f>
        <v>0</v>
      </c>
      <c r="S1733" s="8"/>
      <c r="T1733" s="8"/>
      <c r="U1733" s="8">
        <v>7604</v>
      </c>
      <c r="V1733" s="8">
        <v>7528</v>
      </c>
      <c r="W1733" s="8"/>
      <c r="X1733" s="8"/>
      <c r="Y1733">
        <v>201</v>
      </c>
      <c r="Z1733">
        <v>7417</v>
      </c>
      <c r="AA1733" s="8">
        <v>0</v>
      </c>
      <c r="AB1733" s="54">
        <f>Table1[[#This Row],[ Received by dropbox]]/Table1[[#This Row],[Ballots Returned]]</f>
        <v>2.63848779207141E-2</v>
      </c>
      <c r="AC1733" s="54">
        <f>Table1[[#This Row],[Received by mail]]/Table1[[#This Row],[Ballots Returned]]</f>
        <v>0.97361512207928591</v>
      </c>
      <c r="AD1733" s="54">
        <f>Table1[[#This Row],[ Received by Email or Fax]]/Table1[[#This Row],[Ballots Returned]]</f>
        <v>0</v>
      </c>
    </row>
    <row r="1734" spans="1:30">
      <c r="A1734" s="8" t="s">
        <v>127</v>
      </c>
      <c r="B1734" s="19">
        <v>41492</v>
      </c>
      <c r="C1734" s="8" t="s">
        <v>220</v>
      </c>
      <c r="D1734" s="10">
        <v>2013</v>
      </c>
      <c r="E1734" s="8">
        <v>23741</v>
      </c>
      <c r="F1734" s="8">
        <v>1201</v>
      </c>
      <c r="G1734" s="8">
        <v>24553</v>
      </c>
      <c r="H1734" s="8"/>
      <c r="I1734" s="8">
        <v>9553</v>
      </c>
      <c r="J1734" s="8">
        <v>9442</v>
      </c>
      <c r="K1734" s="8"/>
      <c r="L1734" s="8"/>
      <c r="M1734" s="8">
        <v>111</v>
      </c>
      <c r="N1734" s="8"/>
      <c r="O1734" s="8"/>
      <c r="P1734" s="8"/>
      <c r="Q1734" s="45">
        <f t="shared" si="57"/>
        <v>0</v>
      </c>
      <c r="R1734" s="45">
        <f>Table1[[#This Row],[Ballots Rejected - Late Postmark]]/Table1[[#This Row],[Ballots Rejected]]</f>
        <v>0</v>
      </c>
      <c r="S1734" s="8"/>
      <c r="T1734" s="8"/>
      <c r="U1734" s="8">
        <v>9504</v>
      </c>
      <c r="V1734" s="8">
        <v>9393</v>
      </c>
      <c r="W1734" s="8"/>
      <c r="X1734" s="8"/>
      <c r="Y1734">
        <v>2540</v>
      </c>
      <c r="Z1734">
        <v>7011</v>
      </c>
      <c r="AA1734" s="8">
        <v>2</v>
      </c>
      <c r="AB1734" s="54">
        <f>Table1[[#This Row],[ Received by dropbox]]/Table1[[#This Row],[Ballots Returned]]</f>
        <v>0.26588506228409925</v>
      </c>
      <c r="AC1734" s="54">
        <f>Table1[[#This Row],[Received by mail]]/Table1[[#This Row],[Ballots Returned]]</f>
        <v>0.73390557939914158</v>
      </c>
      <c r="AD1734" s="54">
        <f>Table1[[#This Row],[ Received by Email or Fax]]/Table1[[#This Row],[Ballots Returned]]</f>
        <v>2.0935831675913326E-4</v>
      </c>
    </row>
    <row r="1735" spans="1:30">
      <c r="A1735" s="8" t="s">
        <v>129</v>
      </c>
      <c r="B1735" s="19">
        <v>41492</v>
      </c>
      <c r="C1735" s="8" t="s">
        <v>220</v>
      </c>
      <c r="D1735" s="10">
        <v>2013</v>
      </c>
      <c r="E1735" s="8">
        <v>15077</v>
      </c>
      <c r="F1735" s="8">
        <v>1506</v>
      </c>
      <c r="G1735" s="8">
        <v>15584</v>
      </c>
      <c r="H1735" s="8"/>
      <c r="I1735" s="8">
        <v>6377</v>
      </c>
      <c r="J1735" s="8">
        <v>6319</v>
      </c>
      <c r="K1735" s="8"/>
      <c r="L1735" s="8"/>
      <c r="M1735" s="8">
        <v>58</v>
      </c>
      <c r="N1735" s="8"/>
      <c r="O1735" s="8"/>
      <c r="P1735" s="8"/>
      <c r="Q1735" s="45">
        <f t="shared" si="57"/>
        <v>0</v>
      </c>
      <c r="R1735" s="45">
        <f>Table1[[#This Row],[Ballots Rejected - Late Postmark]]/Table1[[#This Row],[Ballots Rejected]]</f>
        <v>0</v>
      </c>
      <c r="S1735" s="8"/>
      <c r="T1735" s="8"/>
      <c r="U1735" s="8">
        <v>6348</v>
      </c>
      <c r="V1735" s="8">
        <v>6291</v>
      </c>
      <c r="W1735" s="8"/>
      <c r="X1735" s="8"/>
      <c r="Y1735">
        <v>2876</v>
      </c>
      <c r="Z1735">
        <v>3492</v>
      </c>
      <c r="AA1735" s="8">
        <v>9</v>
      </c>
      <c r="AB1735" s="54">
        <f>Table1[[#This Row],[ Received by dropbox]]/Table1[[#This Row],[Ballots Returned]]</f>
        <v>0.45099576603418534</v>
      </c>
      <c r="AC1735" s="54">
        <f>Table1[[#This Row],[Received by mail]]/Table1[[#This Row],[Ballots Returned]]</f>
        <v>0.54759291202759919</v>
      </c>
      <c r="AD1735" s="54">
        <f>Table1[[#This Row],[ Received by Email or Fax]]/Table1[[#This Row],[Ballots Returned]]</f>
        <v>1.4113219382154618E-3</v>
      </c>
    </row>
    <row r="1736" spans="1:30">
      <c r="A1736" s="8" t="s">
        <v>131</v>
      </c>
      <c r="B1736" s="19">
        <v>41492</v>
      </c>
      <c r="C1736" s="8" t="s">
        <v>220</v>
      </c>
      <c r="D1736" s="10">
        <v>2013</v>
      </c>
      <c r="E1736" s="8">
        <v>1187888</v>
      </c>
      <c r="F1736" s="8">
        <v>75067</v>
      </c>
      <c r="G1736" s="8">
        <v>1114834</v>
      </c>
      <c r="H1736" s="8"/>
      <c r="I1736" s="8">
        <v>347020</v>
      </c>
      <c r="J1736" s="8">
        <v>340236</v>
      </c>
      <c r="K1736" s="8"/>
      <c r="L1736" s="8"/>
      <c r="M1736" s="8">
        <v>6784</v>
      </c>
      <c r="N1736" s="8"/>
      <c r="O1736" s="8"/>
      <c r="P1736" s="8"/>
      <c r="Q1736" s="45">
        <f t="shared" si="57"/>
        <v>0</v>
      </c>
      <c r="R1736" s="45">
        <f>Table1[[#This Row],[Ballots Rejected - Late Postmark]]/Table1[[#This Row],[Ballots Rejected]]</f>
        <v>0</v>
      </c>
      <c r="S1736" s="8"/>
      <c r="T1736" s="8"/>
      <c r="U1736" s="8">
        <v>344718</v>
      </c>
      <c r="V1736" s="8">
        <v>337973</v>
      </c>
      <c r="W1736" s="8"/>
      <c r="X1736" s="8"/>
      <c r="Y1736">
        <v>51746</v>
      </c>
      <c r="Z1736">
        <v>293902</v>
      </c>
      <c r="AA1736" s="8">
        <v>1266</v>
      </c>
      <c r="AB1736" s="54">
        <f>Table1[[#This Row],[ Received by dropbox]]/Table1[[#This Row],[Ballots Returned]]</f>
        <v>0.14911532476514322</v>
      </c>
      <c r="AC1736" s="54">
        <f>Table1[[#This Row],[Received by mail]]/Table1[[#This Row],[Ballots Returned]]</f>
        <v>0.84693101262175086</v>
      </c>
      <c r="AD1736" s="54">
        <f>Table1[[#This Row],[ Received by Email or Fax]]/Table1[[#This Row],[Ballots Returned]]</f>
        <v>3.6482047144256813E-3</v>
      </c>
    </row>
    <row r="1737" spans="1:30">
      <c r="A1737" s="8" t="s">
        <v>133</v>
      </c>
      <c r="B1737" s="19">
        <v>41492</v>
      </c>
      <c r="C1737" s="8" t="s">
        <v>220</v>
      </c>
      <c r="D1737" s="10">
        <v>2013</v>
      </c>
      <c r="E1737" s="8">
        <v>93964</v>
      </c>
      <c r="F1737" s="8">
        <v>5844</v>
      </c>
      <c r="G1737" s="8">
        <v>90133</v>
      </c>
      <c r="H1737" s="8"/>
      <c r="I1737" s="8">
        <v>26287</v>
      </c>
      <c r="J1737" s="8">
        <v>26051</v>
      </c>
      <c r="K1737" s="8"/>
      <c r="L1737" s="8"/>
      <c r="M1737" s="8">
        <v>236</v>
      </c>
      <c r="N1737" s="8"/>
      <c r="O1737" s="8"/>
      <c r="P1737" s="8"/>
      <c r="Q1737" s="45">
        <f t="shared" si="57"/>
        <v>0</v>
      </c>
      <c r="R1737" s="45">
        <f>Table1[[#This Row],[Ballots Rejected - Late Postmark]]/Table1[[#This Row],[Ballots Rejected]]</f>
        <v>0</v>
      </c>
      <c r="S1737" s="8"/>
      <c r="T1737" s="8"/>
      <c r="U1737" s="8">
        <v>25827</v>
      </c>
      <c r="V1737" s="8">
        <v>25601</v>
      </c>
      <c r="W1737" s="8"/>
      <c r="X1737" s="8"/>
      <c r="Y1737">
        <v>8591</v>
      </c>
      <c r="Z1737">
        <v>17663</v>
      </c>
      <c r="AA1737" s="8">
        <v>33</v>
      </c>
      <c r="AB1737" s="54">
        <f>Table1[[#This Row],[ Received by dropbox]]/Table1[[#This Row],[Ballots Returned]]</f>
        <v>0.32681553619659909</v>
      </c>
      <c r="AC1737" s="54">
        <f>Table1[[#This Row],[Received by mail]]/Table1[[#This Row],[Ballots Returned]]</f>
        <v>0.67192909042492488</v>
      </c>
      <c r="AD1737" s="54">
        <f>Table1[[#This Row],[ Received by Email or Fax]]/Table1[[#This Row],[Ballots Returned]]</f>
        <v>1.2553733784760527E-3</v>
      </c>
    </row>
    <row r="1738" spans="1:30">
      <c r="A1738" s="8" t="s">
        <v>135</v>
      </c>
      <c r="B1738" s="19">
        <v>41492</v>
      </c>
      <c r="C1738" s="8" t="s">
        <v>220</v>
      </c>
      <c r="D1738" s="10">
        <v>2013</v>
      </c>
      <c r="E1738" s="8">
        <v>22002</v>
      </c>
      <c r="F1738" s="8">
        <v>1800</v>
      </c>
      <c r="G1738" s="8">
        <v>22215</v>
      </c>
      <c r="H1738" s="8"/>
      <c r="I1738" s="8">
        <v>8815</v>
      </c>
      <c r="J1738" s="8">
        <v>8736</v>
      </c>
      <c r="K1738" s="8"/>
      <c r="L1738" s="8"/>
      <c r="M1738" s="8">
        <v>76</v>
      </c>
      <c r="N1738" s="8"/>
      <c r="O1738" s="8"/>
      <c r="P1738" s="8"/>
      <c r="Q1738" s="45">
        <f t="shared" si="57"/>
        <v>0</v>
      </c>
      <c r="R1738" s="45">
        <f>Table1[[#This Row],[Ballots Rejected - Late Postmark]]/Table1[[#This Row],[Ballots Rejected]]</f>
        <v>0</v>
      </c>
      <c r="S1738" s="8"/>
      <c r="T1738" s="8"/>
      <c r="U1738" s="8">
        <v>8791</v>
      </c>
      <c r="V1738" s="8">
        <v>8712</v>
      </c>
      <c r="W1738" s="8"/>
      <c r="X1738" s="8"/>
      <c r="Y1738">
        <v>201</v>
      </c>
      <c r="Z1738">
        <v>8609</v>
      </c>
      <c r="AA1738" s="8">
        <v>5</v>
      </c>
      <c r="AB1738" s="54">
        <f>Table1[[#This Row],[ Received by dropbox]]/Table1[[#This Row],[Ballots Returned]]</f>
        <v>2.2802041973908112E-2</v>
      </c>
      <c r="AC1738" s="54">
        <f>Table1[[#This Row],[Received by mail]]/Table1[[#This Row],[Ballots Returned]]</f>
        <v>0.97663074305161657</v>
      </c>
      <c r="AD1738" s="54">
        <f>Table1[[#This Row],[ Received by Email or Fax]]/Table1[[#This Row],[Ballots Returned]]</f>
        <v>5.6721497447532619E-4</v>
      </c>
    </row>
    <row r="1739" spans="1:30">
      <c r="A1739" s="8" t="s">
        <v>137</v>
      </c>
      <c r="B1739" s="19">
        <v>41492</v>
      </c>
      <c r="C1739" s="8" t="s">
        <v>220</v>
      </c>
      <c r="D1739" s="10">
        <v>2013</v>
      </c>
      <c r="E1739" s="8">
        <v>13181</v>
      </c>
      <c r="F1739" s="8">
        <v>930</v>
      </c>
      <c r="G1739" s="8">
        <v>14264</v>
      </c>
      <c r="H1739" s="8"/>
      <c r="I1739" s="8">
        <v>5609</v>
      </c>
      <c r="J1739" s="8">
        <v>5570</v>
      </c>
      <c r="K1739" s="8"/>
      <c r="L1739" s="8"/>
      <c r="M1739" s="8">
        <v>39</v>
      </c>
      <c r="N1739" s="8"/>
      <c r="O1739" s="8"/>
      <c r="P1739" s="8"/>
      <c r="Q1739" s="45">
        <f t="shared" si="57"/>
        <v>0</v>
      </c>
      <c r="R1739" s="45">
        <f>Table1[[#This Row],[Ballots Rejected - Late Postmark]]/Table1[[#This Row],[Ballots Rejected]]</f>
        <v>0</v>
      </c>
      <c r="S1739" s="8"/>
      <c r="T1739" s="8"/>
      <c r="U1739" s="8">
        <v>5597</v>
      </c>
      <c r="V1739" s="8">
        <v>5558</v>
      </c>
      <c r="W1739" s="8"/>
      <c r="X1739" s="8"/>
      <c r="Y1739">
        <v>5608</v>
      </c>
      <c r="Z1739">
        <v>0</v>
      </c>
      <c r="AA1739" s="8">
        <v>1</v>
      </c>
      <c r="AB1739" s="54">
        <f>Table1[[#This Row],[ Received by dropbox]]/Table1[[#This Row],[Ballots Returned]]</f>
        <v>0.99982171510073092</v>
      </c>
      <c r="AC1739" s="54">
        <f>Table1[[#This Row],[Received by mail]]/Table1[[#This Row],[Ballots Returned]]</f>
        <v>0</v>
      </c>
      <c r="AD1739" s="54">
        <f>Table1[[#This Row],[ Received by Email or Fax]]/Table1[[#This Row],[Ballots Returned]]</f>
        <v>1.7828489926903192E-4</v>
      </c>
    </row>
    <row r="1740" spans="1:30">
      <c r="A1740" s="8" t="s">
        <v>139</v>
      </c>
      <c r="B1740" s="19">
        <v>41492</v>
      </c>
      <c r="C1740" s="8" t="s">
        <v>220</v>
      </c>
      <c r="D1740" s="10">
        <v>2013</v>
      </c>
      <c r="E1740" s="8">
        <v>17628</v>
      </c>
      <c r="F1740" s="8">
        <v>1200</v>
      </c>
      <c r="G1740" s="8">
        <v>18441</v>
      </c>
      <c r="H1740" s="8"/>
      <c r="I1740" s="8">
        <v>5209</v>
      </c>
      <c r="J1740" s="8">
        <v>5129</v>
      </c>
      <c r="K1740" s="8"/>
      <c r="L1740" s="8"/>
      <c r="M1740" s="8">
        <v>80</v>
      </c>
      <c r="N1740" s="8"/>
      <c r="O1740" s="8"/>
      <c r="P1740" s="8"/>
      <c r="Q1740" s="45">
        <f t="shared" si="57"/>
        <v>0</v>
      </c>
      <c r="R1740" s="45">
        <f>Table1[[#This Row],[Ballots Rejected - Late Postmark]]/Table1[[#This Row],[Ballots Rejected]]</f>
        <v>0</v>
      </c>
      <c r="S1740" s="8"/>
      <c r="T1740" s="8"/>
      <c r="U1740" s="8">
        <v>5200</v>
      </c>
      <c r="V1740" s="8">
        <v>5121</v>
      </c>
      <c r="W1740" s="8"/>
      <c r="X1740" s="8"/>
      <c r="Y1740">
        <v>667</v>
      </c>
      <c r="Z1740">
        <v>4540</v>
      </c>
      <c r="AA1740" s="8">
        <v>2</v>
      </c>
      <c r="AB1740" s="54">
        <f>Table1[[#This Row],[ Received by dropbox]]/Table1[[#This Row],[Ballots Returned]]</f>
        <v>0.12804760990593203</v>
      </c>
      <c r="AC1740" s="54">
        <f>Table1[[#This Row],[Received by mail]]/Table1[[#This Row],[Ballots Returned]]</f>
        <v>0.87156843923977734</v>
      </c>
      <c r="AD1740" s="54">
        <f>Table1[[#This Row],[ Received by Email or Fax]]/Table1[[#This Row],[Ballots Returned]]</f>
        <v>3.8395085429065079E-4</v>
      </c>
    </row>
    <row r="1741" spans="1:30">
      <c r="A1741" s="8" t="s">
        <v>141</v>
      </c>
      <c r="B1741" s="19">
        <v>41492</v>
      </c>
      <c r="C1741" s="8" t="s">
        <v>220</v>
      </c>
      <c r="D1741" s="10">
        <v>2013</v>
      </c>
      <c r="E1741" s="8">
        <v>978</v>
      </c>
      <c r="F1741" s="8">
        <v>64</v>
      </c>
      <c r="G1741" s="8">
        <v>2927</v>
      </c>
      <c r="H1741" s="8"/>
      <c r="I1741" s="8">
        <v>487</v>
      </c>
      <c r="J1741" s="8">
        <v>487</v>
      </c>
      <c r="K1741" s="8"/>
      <c r="L1741" s="8"/>
      <c r="M1741" s="8">
        <v>0</v>
      </c>
      <c r="N1741" s="8"/>
      <c r="O1741" s="8"/>
      <c r="P1741" s="8"/>
      <c r="Q1741" s="45">
        <f t="shared" si="57"/>
        <v>0</v>
      </c>
      <c r="R1741" s="45" t="e">
        <f>Table1[[#This Row],[Ballots Rejected - Late Postmark]]/Table1[[#This Row],[Ballots Rejected]]</f>
        <v>#DIV/0!</v>
      </c>
      <c r="S1741" s="8"/>
      <c r="T1741" s="8"/>
      <c r="U1741" s="8">
        <v>481</v>
      </c>
      <c r="V1741" s="8">
        <v>481</v>
      </c>
      <c r="W1741" s="8"/>
      <c r="X1741" s="8"/>
      <c r="Y1741">
        <v>26</v>
      </c>
      <c r="Z1741">
        <v>461</v>
      </c>
      <c r="AA1741" s="8">
        <v>0</v>
      </c>
      <c r="AB1741" s="54">
        <f>Table1[[#This Row],[ Received by dropbox]]/Table1[[#This Row],[Ballots Returned]]</f>
        <v>5.3388090349075976E-2</v>
      </c>
      <c r="AC1741" s="54">
        <f>Table1[[#This Row],[Received by mail]]/Table1[[#This Row],[Ballots Returned]]</f>
        <v>0.94661190965092401</v>
      </c>
      <c r="AD1741" s="54">
        <f>Table1[[#This Row],[ Received by Email or Fax]]/Table1[[#This Row],[Ballots Returned]]</f>
        <v>0</v>
      </c>
    </row>
    <row r="1742" spans="1:30">
      <c r="A1742" s="8" t="s">
        <v>143</v>
      </c>
      <c r="B1742" s="19">
        <v>41492</v>
      </c>
      <c r="C1742" s="8" t="s">
        <v>220</v>
      </c>
      <c r="D1742" s="10">
        <v>2013</v>
      </c>
      <c r="E1742" s="8">
        <v>35232</v>
      </c>
      <c r="F1742" s="8">
        <v>2196</v>
      </c>
      <c r="G1742" s="8">
        <v>35049</v>
      </c>
      <c r="H1742" s="8"/>
      <c r="I1742" s="8">
        <v>9182</v>
      </c>
      <c r="J1742" s="8">
        <v>9096</v>
      </c>
      <c r="K1742" s="8"/>
      <c r="L1742" s="8"/>
      <c r="M1742" s="8">
        <v>86</v>
      </c>
      <c r="N1742" s="8"/>
      <c r="O1742" s="8"/>
      <c r="P1742" s="8"/>
      <c r="Q1742" s="45">
        <f t="shared" si="57"/>
        <v>0</v>
      </c>
      <c r="R1742" s="45">
        <f>Table1[[#This Row],[Ballots Rejected - Late Postmark]]/Table1[[#This Row],[Ballots Rejected]]</f>
        <v>0</v>
      </c>
      <c r="S1742" s="8"/>
      <c r="T1742" s="8"/>
      <c r="U1742" s="8">
        <v>9142</v>
      </c>
      <c r="V1742" s="8">
        <v>9057</v>
      </c>
      <c r="W1742" s="8"/>
      <c r="X1742" s="8"/>
      <c r="Y1742">
        <v>5319</v>
      </c>
      <c r="Z1742">
        <v>3858</v>
      </c>
      <c r="AA1742" s="8">
        <v>5</v>
      </c>
      <c r="AB1742" s="54">
        <f>Table1[[#This Row],[ Received by dropbox]]/Table1[[#This Row],[Ballots Returned]]</f>
        <v>0.57928555870180787</v>
      </c>
      <c r="AC1742" s="54">
        <f>Table1[[#This Row],[Received by mail]]/Table1[[#This Row],[Ballots Returned]]</f>
        <v>0.4201698976257896</v>
      </c>
      <c r="AD1742" s="54">
        <f>Table1[[#This Row],[ Received by Email or Fax]]/Table1[[#This Row],[Ballots Returned]]</f>
        <v>5.4454367240252665E-4</v>
      </c>
    </row>
    <row r="1743" spans="1:30">
      <c r="A1743" s="8" t="s">
        <v>145</v>
      </c>
      <c r="B1743" s="19">
        <v>41492</v>
      </c>
      <c r="C1743" s="8" t="s">
        <v>220</v>
      </c>
      <c r="D1743" s="10">
        <v>2013</v>
      </c>
      <c r="E1743" s="8">
        <v>13807</v>
      </c>
      <c r="F1743" s="8">
        <v>950</v>
      </c>
      <c r="G1743" s="8">
        <v>14870</v>
      </c>
      <c r="H1743" s="8"/>
      <c r="I1743" s="8">
        <v>3718</v>
      </c>
      <c r="J1743" s="8">
        <v>3644</v>
      </c>
      <c r="K1743" s="8"/>
      <c r="L1743" s="8"/>
      <c r="M1743" s="8">
        <v>74</v>
      </c>
      <c r="N1743" s="8"/>
      <c r="O1743" s="8"/>
      <c r="P1743" s="8"/>
      <c r="Q1743" s="45">
        <f t="shared" si="57"/>
        <v>0</v>
      </c>
      <c r="R1743" s="45">
        <f>Table1[[#This Row],[Ballots Rejected - Late Postmark]]/Table1[[#This Row],[Ballots Rejected]]</f>
        <v>0</v>
      </c>
      <c r="S1743" s="8"/>
      <c r="T1743" s="8"/>
      <c r="U1743" s="8">
        <v>3706</v>
      </c>
      <c r="V1743" s="8">
        <v>3632</v>
      </c>
      <c r="W1743" s="8"/>
      <c r="X1743" s="8"/>
      <c r="Y1743">
        <v>467</v>
      </c>
      <c r="Z1743">
        <v>3249</v>
      </c>
      <c r="AA1743" s="8">
        <v>2</v>
      </c>
      <c r="AB1743" s="54">
        <f>Table1[[#This Row],[ Received by dropbox]]/Table1[[#This Row],[Ballots Returned]]</f>
        <v>0.12560516406670252</v>
      </c>
      <c r="AC1743" s="54">
        <f>Table1[[#This Row],[Received by mail]]/Table1[[#This Row],[Ballots Returned]]</f>
        <v>0.87385691231845075</v>
      </c>
      <c r="AD1743" s="54">
        <f>Table1[[#This Row],[ Received by Email or Fax]]/Table1[[#This Row],[Ballots Returned]]</f>
        <v>5.3792361484669173E-4</v>
      </c>
    </row>
    <row r="1744" spans="1:30">
      <c r="A1744" s="8" t="s">
        <v>147</v>
      </c>
      <c r="B1744" s="19">
        <v>41492</v>
      </c>
      <c r="C1744" s="8" t="s">
        <v>220</v>
      </c>
      <c r="D1744" s="10">
        <v>2013</v>
      </c>
      <c r="E1744" s="8">
        <v>550</v>
      </c>
      <c r="F1744" s="8">
        <v>20</v>
      </c>
      <c r="G1744" s="8">
        <v>2543</v>
      </c>
      <c r="H1744" s="8"/>
      <c r="I1744" s="8">
        <v>240</v>
      </c>
      <c r="J1744" s="8">
        <v>235</v>
      </c>
      <c r="K1744" s="8"/>
      <c r="L1744" s="8"/>
      <c r="M1744" s="8">
        <v>5</v>
      </c>
      <c r="N1744" s="8"/>
      <c r="O1744" s="8"/>
      <c r="P1744" s="8"/>
      <c r="Q1744" s="45">
        <f t="shared" si="57"/>
        <v>0</v>
      </c>
      <c r="R1744" s="45">
        <f>Table1[[#This Row],[Ballots Rejected - Late Postmark]]/Table1[[#This Row],[Ballots Rejected]]</f>
        <v>0</v>
      </c>
      <c r="S1744" s="8"/>
      <c r="T1744" s="8"/>
      <c r="U1744" s="8">
        <v>237</v>
      </c>
      <c r="V1744" s="8">
        <v>232</v>
      </c>
      <c r="W1744" s="8"/>
      <c r="X1744" s="8"/>
      <c r="Y1744">
        <v>5</v>
      </c>
      <c r="Z1744">
        <v>235</v>
      </c>
      <c r="AA1744" s="8">
        <v>0</v>
      </c>
      <c r="AB1744" s="54">
        <f>Table1[[#This Row],[ Received by dropbox]]/Table1[[#This Row],[Ballots Returned]]</f>
        <v>2.0833333333333332E-2</v>
      </c>
      <c r="AC1744" s="54">
        <f>Table1[[#This Row],[Received by mail]]/Table1[[#This Row],[Ballots Returned]]</f>
        <v>0.97916666666666663</v>
      </c>
      <c r="AD1744" s="54">
        <f>Table1[[#This Row],[ Received by Email or Fax]]/Table1[[#This Row],[Ballots Returned]]</f>
        <v>0</v>
      </c>
    </row>
    <row r="1745" spans="1:30">
      <c r="A1745" s="8" t="s">
        <v>149</v>
      </c>
      <c r="B1745" s="19">
        <v>41492</v>
      </c>
      <c r="C1745" s="8" t="s">
        <v>220</v>
      </c>
      <c r="D1745" s="10">
        <v>2013</v>
      </c>
      <c r="E1745" s="8">
        <v>8379</v>
      </c>
      <c r="F1745" s="8">
        <v>1245</v>
      </c>
      <c r="G1745" s="8">
        <v>9147</v>
      </c>
      <c r="H1745" s="8"/>
      <c r="I1745" s="8">
        <v>2380</v>
      </c>
      <c r="J1745" s="8">
        <v>2220</v>
      </c>
      <c r="K1745" s="8"/>
      <c r="L1745" s="8"/>
      <c r="M1745" s="8">
        <v>160</v>
      </c>
      <c r="N1745" s="8"/>
      <c r="O1745" s="8"/>
      <c r="P1745" s="8"/>
      <c r="Q1745" s="45">
        <f t="shared" si="57"/>
        <v>0</v>
      </c>
      <c r="R1745" s="45">
        <f>Table1[[#This Row],[Ballots Rejected - Late Postmark]]/Table1[[#This Row],[Ballots Rejected]]</f>
        <v>0</v>
      </c>
      <c r="S1745" s="8"/>
      <c r="T1745" s="8"/>
      <c r="U1745" s="8">
        <v>2368</v>
      </c>
      <c r="V1745" s="8">
        <v>2216</v>
      </c>
      <c r="W1745" s="8"/>
      <c r="X1745" s="8"/>
      <c r="Y1745">
        <v>965</v>
      </c>
      <c r="Z1745">
        <v>1415</v>
      </c>
      <c r="AA1745" s="8">
        <v>0</v>
      </c>
      <c r="AB1745" s="54">
        <f>Table1[[#This Row],[ Received by dropbox]]/Table1[[#This Row],[Ballots Returned]]</f>
        <v>0.40546218487394958</v>
      </c>
      <c r="AC1745" s="54">
        <f>Table1[[#This Row],[Received by mail]]/Table1[[#This Row],[Ballots Returned]]</f>
        <v>0.59453781512605042</v>
      </c>
      <c r="AD1745" s="54">
        <f>Table1[[#This Row],[ Received by Email or Fax]]/Table1[[#This Row],[Ballots Returned]]</f>
        <v>0</v>
      </c>
    </row>
    <row r="1746" spans="1:30">
      <c r="A1746" s="8" t="s">
        <v>151</v>
      </c>
      <c r="B1746" s="19">
        <v>41492</v>
      </c>
      <c r="C1746" s="8" t="s">
        <v>220</v>
      </c>
      <c r="D1746" s="10">
        <v>2013</v>
      </c>
      <c r="E1746" s="8">
        <v>445539</v>
      </c>
      <c r="F1746" s="8">
        <v>36475</v>
      </c>
      <c r="G1746" s="8">
        <v>411077</v>
      </c>
      <c r="H1746" s="8"/>
      <c r="I1746" s="8">
        <v>89056</v>
      </c>
      <c r="J1746" s="8">
        <v>88638</v>
      </c>
      <c r="K1746" s="8"/>
      <c r="L1746" s="8"/>
      <c r="M1746" s="8">
        <v>423</v>
      </c>
      <c r="N1746" s="8"/>
      <c r="O1746" s="8"/>
      <c r="P1746" s="8"/>
      <c r="Q1746" s="45">
        <f t="shared" si="57"/>
        <v>0</v>
      </c>
      <c r="R1746" s="45">
        <f>Table1[[#This Row],[Ballots Rejected - Late Postmark]]/Table1[[#This Row],[Ballots Rejected]]</f>
        <v>0</v>
      </c>
      <c r="S1746" s="8"/>
      <c r="T1746" s="8"/>
      <c r="U1746" s="8">
        <v>87507</v>
      </c>
      <c r="V1746" s="8">
        <v>87108</v>
      </c>
      <c r="W1746" s="8"/>
      <c r="X1746" s="8"/>
      <c r="Y1746">
        <v>39072</v>
      </c>
      <c r="Z1746">
        <v>49900</v>
      </c>
      <c r="AA1746" s="8">
        <v>29</v>
      </c>
      <c r="AB1746" s="54">
        <f>Table1[[#This Row],[ Received by dropbox]]/Table1[[#This Row],[Ballots Returned]]</f>
        <v>0.43873517786561267</v>
      </c>
      <c r="AC1746" s="54">
        <f>Table1[[#This Row],[Received by mail]]/Table1[[#This Row],[Ballots Returned]]</f>
        <v>0.56032159540064674</v>
      </c>
      <c r="AD1746" s="54">
        <f>Table1[[#This Row],[ Received by Email or Fax]]/Table1[[#This Row],[Ballots Returned]]</f>
        <v>3.2563780093424361E-4</v>
      </c>
    </row>
    <row r="1747" spans="1:30">
      <c r="A1747" s="8" t="s">
        <v>153</v>
      </c>
      <c r="B1747" s="19">
        <v>41492</v>
      </c>
      <c r="C1747" s="8" t="s">
        <v>220</v>
      </c>
      <c r="D1747" s="10">
        <v>2013</v>
      </c>
      <c r="E1747" s="8">
        <v>1361</v>
      </c>
      <c r="F1747" s="8">
        <v>105</v>
      </c>
      <c r="G1747" s="8">
        <v>3269</v>
      </c>
      <c r="H1747" s="8"/>
      <c r="I1747" s="8">
        <v>463</v>
      </c>
      <c r="J1747" s="8">
        <v>452</v>
      </c>
      <c r="K1747" s="8"/>
      <c r="L1747" s="8"/>
      <c r="M1747" s="8">
        <v>11</v>
      </c>
      <c r="N1747" s="8"/>
      <c r="O1747" s="8"/>
      <c r="P1747" s="8"/>
      <c r="Q1747" s="45">
        <f t="shared" si="57"/>
        <v>0</v>
      </c>
      <c r="R1747" s="45">
        <f>Table1[[#This Row],[Ballots Rejected - Late Postmark]]/Table1[[#This Row],[Ballots Rejected]]</f>
        <v>0</v>
      </c>
      <c r="S1747" s="8"/>
      <c r="T1747" s="8"/>
      <c r="U1747" s="8">
        <v>463</v>
      </c>
      <c r="V1747" s="8">
        <v>452</v>
      </c>
      <c r="W1747" s="8"/>
      <c r="X1747" s="8"/>
      <c r="Y1747">
        <v>358</v>
      </c>
      <c r="Z1747">
        <v>105</v>
      </c>
      <c r="AA1747" s="8">
        <v>0</v>
      </c>
      <c r="AB1747" s="54">
        <f>Table1[[#This Row],[ Received by dropbox]]/Table1[[#This Row],[Ballots Returned]]</f>
        <v>0.77321814254859611</v>
      </c>
      <c r="AC1747" s="54">
        <f>Table1[[#This Row],[Received by mail]]/Table1[[#This Row],[Ballots Returned]]</f>
        <v>0.22678185745140389</v>
      </c>
      <c r="AD1747" s="54">
        <f>Table1[[#This Row],[ Received by Email or Fax]]/Table1[[#This Row],[Ballots Returned]]</f>
        <v>0</v>
      </c>
    </row>
    <row r="1748" spans="1:30">
      <c r="A1748" s="8" t="s">
        <v>155</v>
      </c>
      <c r="B1748" s="19">
        <v>41492</v>
      </c>
      <c r="C1748" s="8" t="s">
        <v>220</v>
      </c>
      <c r="D1748" s="10">
        <v>2013</v>
      </c>
      <c r="E1748" s="8">
        <v>67611</v>
      </c>
      <c r="F1748" s="8">
        <v>5797</v>
      </c>
      <c r="G1748" s="8">
        <v>63827</v>
      </c>
      <c r="H1748" s="8"/>
      <c r="I1748" s="8">
        <v>29623</v>
      </c>
      <c r="J1748" s="8">
        <v>29389</v>
      </c>
      <c r="K1748" s="8"/>
      <c r="L1748" s="8"/>
      <c r="M1748" s="8">
        <v>234</v>
      </c>
      <c r="N1748" s="8"/>
      <c r="O1748" s="8"/>
      <c r="P1748" s="8"/>
      <c r="Q1748" s="45">
        <f t="shared" si="57"/>
        <v>0</v>
      </c>
      <c r="R1748" s="45">
        <f>Table1[[#This Row],[Ballots Rejected - Late Postmark]]/Table1[[#This Row],[Ballots Rejected]]</f>
        <v>0</v>
      </c>
      <c r="S1748" s="8"/>
      <c r="T1748" s="8"/>
      <c r="U1748" s="8">
        <v>29536</v>
      </c>
      <c r="V1748" s="8">
        <v>29302</v>
      </c>
      <c r="W1748" s="8"/>
      <c r="X1748" s="8"/>
      <c r="Y1748">
        <v>0</v>
      </c>
      <c r="Z1748">
        <v>29613</v>
      </c>
      <c r="AA1748" s="8">
        <v>10</v>
      </c>
      <c r="AB1748" s="54">
        <f>Table1[[#This Row],[ Received by dropbox]]/Table1[[#This Row],[Ballots Returned]]</f>
        <v>0</v>
      </c>
      <c r="AC1748" s="54">
        <f>Table1[[#This Row],[Received by mail]]/Table1[[#This Row],[Ballots Returned]]</f>
        <v>0.99966242446747455</v>
      </c>
      <c r="AD1748" s="54">
        <f>Table1[[#This Row],[ Received by Email or Fax]]/Table1[[#This Row],[Ballots Returned]]</f>
        <v>3.3757553252540258E-4</v>
      </c>
    </row>
    <row r="1749" spans="1:30">
      <c r="A1749" s="8" t="s">
        <v>157</v>
      </c>
      <c r="B1749" s="19">
        <v>41492</v>
      </c>
      <c r="C1749" s="8" t="s">
        <v>220</v>
      </c>
      <c r="D1749" s="10">
        <v>2013</v>
      </c>
      <c r="E1749" s="8">
        <v>3033</v>
      </c>
      <c r="F1749" s="8">
        <v>195</v>
      </c>
      <c r="G1749" s="8">
        <v>4851</v>
      </c>
      <c r="H1749" s="8"/>
      <c r="I1749" s="8">
        <v>754</v>
      </c>
      <c r="J1749" s="8">
        <v>735</v>
      </c>
      <c r="K1749" s="8"/>
      <c r="L1749" s="8"/>
      <c r="M1749" s="8">
        <v>19</v>
      </c>
      <c r="N1749" s="8"/>
      <c r="O1749" s="8"/>
      <c r="P1749" s="8"/>
      <c r="Q1749" s="45">
        <f t="shared" si="57"/>
        <v>0</v>
      </c>
      <c r="R1749" s="45">
        <f>Table1[[#This Row],[Ballots Rejected - Late Postmark]]/Table1[[#This Row],[Ballots Rejected]]</f>
        <v>0</v>
      </c>
      <c r="S1749" s="8"/>
      <c r="T1749" s="8"/>
      <c r="U1749" s="8">
        <v>752</v>
      </c>
      <c r="V1749" s="8">
        <v>733</v>
      </c>
      <c r="W1749" s="8"/>
      <c r="X1749" s="8"/>
      <c r="Y1749">
        <v>418</v>
      </c>
      <c r="Z1749">
        <v>336</v>
      </c>
      <c r="AA1749" s="8">
        <v>0</v>
      </c>
      <c r="AB1749" s="54">
        <f>Table1[[#This Row],[ Received by dropbox]]/Table1[[#This Row],[Ballots Returned]]</f>
        <v>0.55437665782493373</v>
      </c>
      <c r="AC1749" s="54">
        <f>Table1[[#This Row],[Received by mail]]/Table1[[#This Row],[Ballots Returned]]</f>
        <v>0.44562334217506633</v>
      </c>
      <c r="AD1749" s="54">
        <f>Table1[[#This Row],[ Received by Email or Fax]]/Table1[[#This Row],[Ballots Returned]]</f>
        <v>0</v>
      </c>
    </row>
    <row r="1750" spans="1:30">
      <c r="A1750" s="8" t="s">
        <v>159</v>
      </c>
      <c r="B1750" s="19">
        <v>41492</v>
      </c>
      <c r="C1750" s="8" t="s">
        <v>220</v>
      </c>
      <c r="D1750" s="10">
        <v>2013</v>
      </c>
      <c r="E1750" s="8">
        <v>333359</v>
      </c>
      <c r="F1750" s="8">
        <v>18728</v>
      </c>
      <c r="G1750" s="8">
        <v>316644</v>
      </c>
      <c r="H1750" s="8"/>
      <c r="I1750" s="8">
        <v>73854</v>
      </c>
      <c r="J1750" s="8">
        <v>73006</v>
      </c>
      <c r="K1750" s="8"/>
      <c r="L1750" s="8"/>
      <c r="M1750" s="8">
        <v>848</v>
      </c>
      <c r="N1750" s="8"/>
      <c r="O1750" s="8"/>
      <c r="P1750" s="8"/>
      <c r="Q1750" s="45">
        <f t="shared" si="57"/>
        <v>0</v>
      </c>
      <c r="R1750" s="45">
        <f>Table1[[#This Row],[Ballots Rejected - Late Postmark]]/Table1[[#This Row],[Ballots Rejected]]</f>
        <v>0</v>
      </c>
      <c r="S1750" s="8"/>
      <c r="T1750" s="8"/>
      <c r="U1750" s="8">
        <v>73435</v>
      </c>
      <c r="V1750" s="8">
        <v>72593</v>
      </c>
      <c r="W1750" s="8"/>
      <c r="X1750" s="8"/>
      <c r="Y1750">
        <v>29988</v>
      </c>
      <c r="Z1750">
        <v>43786</v>
      </c>
      <c r="AA1750" s="8">
        <v>56</v>
      </c>
      <c r="AB1750" s="54">
        <f>Table1[[#This Row],[ Received by dropbox]]/Table1[[#This Row],[Ballots Returned]]</f>
        <v>0.40604435778698511</v>
      </c>
      <c r="AC1750" s="54">
        <f>Table1[[#This Row],[Received by mail]]/Table1[[#This Row],[Ballots Returned]]</f>
        <v>0.59287242397161966</v>
      </c>
      <c r="AD1750" s="54">
        <f>Table1[[#This Row],[ Received by Email or Fax]]/Table1[[#This Row],[Ballots Returned]]</f>
        <v>7.5825276897662961E-4</v>
      </c>
    </row>
    <row r="1751" spans="1:30">
      <c r="A1751" s="8" t="s">
        <v>161</v>
      </c>
      <c r="B1751" s="19">
        <v>41492</v>
      </c>
      <c r="C1751" s="8" t="s">
        <v>220</v>
      </c>
      <c r="D1751" s="10">
        <v>2013</v>
      </c>
      <c r="E1751" s="8">
        <v>193980</v>
      </c>
      <c r="F1751" s="8">
        <v>13466</v>
      </c>
      <c r="G1751" s="8">
        <v>182527</v>
      </c>
      <c r="H1751" s="8"/>
      <c r="I1751" s="8">
        <v>43612</v>
      </c>
      <c r="J1751" s="8">
        <v>43108</v>
      </c>
      <c r="K1751" s="8"/>
      <c r="L1751" s="8"/>
      <c r="M1751" s="8">
        <v>504</v>
      </c>
      <c r="N1751" s="8"/>
      <c r="O1751" s="8"/>
      <c r="P1751" s="8"/>
      <c r="Q1751" s="45">
        <f t="shared" si="57"/>
        <v>0</v>
      </c>
      <c r="R1751" s="45">
        <f>Table1[[#This Row],[Ballots Rejected - Late Postmark]]/Table1[[#This Row],[Ballots Rejected]]</f>
        <v>0</v>
      </c>
      <c r="S1751" s="8"/>
      <c r="T1751" s="8"/>
      <c r="U1751" s="8">
        <v>43269</v>
      </c>
      <c r="V1751" s="8">
        <v>42771</v>
      </c>
      <c r="W1751" s="8"/>
      <c r="X1751" s="8"/>
      <c r="Y1751">
        <v>19724</v>
      </c>
      <c r="Z1751">
        <v>23870</v>
      </c>
      <c r="AA1751" s="8">
        <v>15</v>
      </c>
      <c r="AB1751" s="54">
        <f>Table1[[#This Row],[ Received by dropbox]]/Table1[[#This Row],[Ballots Returned]]</f>
        <v>0.45226084563881502</v>
      </c>
      <c r="AC1751" s="54">
        <f>Table1[[#This Row],[Received by mail]]/Table1[[#This Row],[Ballots Returned]]</f>
        <v>0.54732642392002206</v>
      </c>
      <c r="AD1751" s="54">
        <f>Table1[[#This Row],[ Received by Email or Fax]]/Table1[[#This Row],[Ballots Returned]]</f>
        <v>3.4394203430248557E-4</v>
      </c>
    </row>
    <row r="1752" spans="1:30">
      <c r="A1752" s="8" t="s">
        <v>163</v>
      </c>
      <c r="B1752" s="19">
        <v>41492</v>
      </c>
      <c r="C1752" s="8" t="s">
        <v>220</v>
      </c>
      <c r="D1752" s="10">
        <v>2013</v>
      </c>
      <c r="E1752" s="8">
        <v>28698</v>
      </c>
      <c r="F1752" s="8">
        <v>2756</v>
      </c>
      <c r="G1752" s="8">
        <v>27955</v>
      </c>
      <c r="H1752" s="8"/>
      <c r="I1752" s="8">
        <v>8124</v>
      </c>
      <c r="J1752" s="8">
        <v>8004</v>
      </c>
      <c r="K1752" s="8"/>
      <c r="L1752" s="8"/>
      <c r="M1752" s="8">
        <v>120</v>
      </c>
      <c r="N1752" s="8"/>
      <c r="O1752" s="8"/>
      <c r="P1752" s="8"/>
      <c r="Q1752" s="45">
        <f t="shared" si="57"/>
        <v>0</v>
      </c>
      <c r="R1752" s="45">
        <f>Table1[[#This Row],[Ballots Rejected - Late Postmark]]/Table1[[#This Row],[Ballots Rejected]]</f>
        <v>0</v>
      </c>
      <c r="S1752" s="8"/>
      <c r="T1752" s="8"/>
      <c r="U1752" s="8">
        <v>8093</v>
      </c>
      <c r="V1752" s="8">
        <v>7976</v>
      </c>
      <c r="W1752" s="8"/>
      <c r="X1752" s="8"/>
      <c r="Y1752">
        <v>1621</v>
      </c>
      <c r="Z1752">
        <v>6503</v>
      </c>
      <c r="AA1752" s="8">
        <v>0</v>
      </c>
      <c r="AB1752" s="54">
        <f>Table1[[#This Row],[ Received by dropbox]]/Table1[[#This Row],[Ballots Returned]]</f>
        <v>0.19953225012309209</v>
      </c>
      <c r="AC1752" s="54">
        <f>Table1[[#This Row],[Received by mail]]/Table1[[#This Row],[Ballots Returned]]</f>
        <v>0.80046774987690794</v>
      </c>
      <c r="AD1752" s="54">
        <f>Table1[[#This Row],[ Received by Email or Fax]]/Table1[[#This Row],[Ballots Returned]]</f>
        <v>0</v>
      </c>
    </row>
    <row r="1753" spans="1:30">
      <c r="A1753" s="8" t="s">
        <v>166</v>
      </c>
      <c r="B1753" s="19">
        <v>41492</v>
      </c>
      <c r="C1753" s="8" t="s">
        <v>220</v>
      </c>
      <c r="D1753" s="10">
        <v>2013</v>
      </c>
      <c r="E1753" s="8">
        <v>162422</v>
      </c>
      <c r="F1753" s="8">
        <v>11435</v>
      </c>
      <c r="G1753" s="8">
        <v>153000</v>
      </c>
      <c r="H1753" s="8"/>
      <c r="I1753" s="8">
        <v>40925</v>
      </c>
      <c r="J1753" s="8">
        <v>40663</v>
      </c>
      <c r="K1753" s="8"/>
      <c r="L1753" s="8"/>
      <c r="M1753" s="8">
        <v>262</v>
      </c>
      <c r="N1753" s="8"/>
      <c r="O1753" s="8"/>
      <c r="P1753" s="8"/>
      <c r="Q1753" s="45">
        <f t="shared" si="57"/>
        <v>0</v>
      </c>
      <c r="R1753" s="45">
        <f>Table1[[#This Row],[Ballots Rejected - Late Postmark]]/Table1[[#This Row],[Ballots Rejected]]</f>
        <v>0</v>
      </c>
      <c r="S1753" s="8"/>
      <c r="T1753" s="8"/>
      <c r="U1753" s="8">
        <v>40275</v>
      </c>
      <c r="V1753" s="8">
        <v>40026</v>
      </c>
      <c r="W1753" s="8"/>
      <c r="X1753" s="8"/>
      <c r="Y1753">
        <v>25341</v>
      </c>
      <c r="Z1753">
        <v>15543</v>
      </c>
      <c r="AA1753" s="8">
        <v>12</v>
      </c>
      <c r="AB1753" s="54">
        <f>Table1[[#This Row],[ Received by dropbox]]/Table1[[#This Row],[Ballots Returned]]</f>
        <v>0.61920586438607206</v>
      </c>
      <c r="AC1753" s="54">
        <f>Table1[[#This Row],[Received by mail]]/Table1[[#This Row],[Ballots Returned]]</f>
        <v>0.37979230299328037</v>
      </c>
      <c r="AD1753" s="54">
        <f>Table1[[#This Row],[ Received by Email or Fax]]/Table1[[#This Row],[Ballots Returned]]</f>
        <v>2.9321930360415391E-4</v>
      </c>
    </row>
    <row r="1754" spans="1:30">
      <c r="A1754" s="8" t="s">
        <v>168</v>
      </c>
      <c r="B1754" s="19">
        <v>41492</v>
      </c>
      <c r="C1754" s="8" t="s">
        <v>220</v>
      </c>
      <c r="D1754" s="10">
        <v>2013</v>
      </c>
      <c r="E1754" s="8">
        <v>2890</v>
      </c>
      <c r="F1754" s="8">
        <v>119</v>
      </c>
      <c r="G1754" s="8">
        <v>4784</v>
      </c>
      <c r="H1754" s="8"/>
      <c r="I1754" s="8">
        <v>894</v>
      </c>
      <c r="J1754" s="8">
        <v>875</v>
      </c>
      <c r="K1754" s="8"/>
      <c r="L1754" s="8"/>
      <c r="M1754" s="8">
        <v>19</v>
      </c>
      <c r="N1754" s="8"/>
      <c r="O1754" s="8"/>
      <c r="P1754" s="8"/>
      <c r="Q1754" s="45">
        <f t="shared" si="57"/>
        <v>0</v>
      </c>
      <c r="R1754" s="45">
        <f>Table1[[#This Row],[Ballots Rejected - Late Postmark]]/Table1[[#This Row],[Ballots Rejected]]</f>
        <v>0</v>
      </c>
      <c r="S1754" s="8"/>
      <c r="T1754" s="8"/>
      <c r="U1754" s="8">
        <v>887</v>
      </c>
      <c r="V1754" s="8">
        <v>868</v>
      </c>
      <c r="W1754" s="8"/>
      <c r="X1754" s="8"/>
      <c r="Y1754">
        <v>0</v>
      </c>
      <c r="Z1754">
        <v>894</v>
      </c>
      <c r="AA1754" s="8">
        <v>0</v>
      </c>
      <c r="AB1754" s="54">
        <f>Table1[[#This Row],[ Received by dropbox]]/Table1[[#This Row],[Ballots Returned]]</f>
        <v>0</v>
      </c>
      <c r="AC1754" s="54">
        <f>Table1[[#This Row],[Received by mail]]/Table1[[#This Row],[Ballots Returned]]</f>
        <v>1</v>
      </c>
      <c r="AD1754" s="54">
        <f>Table1[[#This Row],[ Received by Email or Fax]]/Table1[[#This Row],[Ballots Returned]]</f>
        <v>0</v>
      </c>
    </row>
    <row r="1755" spans="1:30">
      <c r="A1755" s="8" t="s">
        <v>170</v>
      </c>
      <c r="B1755" s="19">
        <v>41492</v>
      </c>
      <c r="C1755" s="8" t="s">
        <v>220</v>
      </c>
      <c r="D1755" s="10">
        <v>2013</v>
      </c>
      <c r="E1755" s="8">
        <v>19837</v>
      </c>
      <c r="F1755" s="8">
        <v>1793</v>
      </c>
      <c r="G1755" s="8">
        <v>20057</v>
      </c>
      <c r="H1755" s="8"/>
      <c r="I1755" s="8">
        <v>4352</v>
      </c>
      <c r="J1755" s="8">
        <v>4260</v>
      </c>
      <c r="K1755" s="8"/>
      <c r="L1755" s="8"/>
      <c r="M1755" s="8">
        <v>92</v>
      </c>
      <c r="N1755" s="8"/>
      <c r="O1755" s="8"/>
      <c r="P1755" s="8"/>
      <c r="Q1755" s="45">
        <f t="shared" si="57"/>
        <v>0</v>
      </c>
      <c r="R1755" s="45">
        <f>Table1[[#This Row],[Ballots Rejected - Late Postmark]]/Table1[[#This Row],[Ballots Rejected]]</f>
        <v>0</v>
      </c>
      <c r="S1755" s="8"/>
      <c r="T1755" s="8"/>
      <c r="U1755" s="8">
        <v>4340</v>
      </c>
      <c r="V1755" s="8">
        <v>4248</v>
      </c>
      <c r="W1755" s="8"/>
      <c r="X1755" s="8"/>
      <c r="Y1755">
        <v>2008</v>
      </c>
      <c r="Z1755">
        <v>2343</v>
      </c>
      <c r="AA1755" s="8">
        <v>1</v>
      </c>
      <c r="AB1755" s="54">
        <f>Table1[[#This Row],[ Received by dropbox]]/Table1[[#This Row],[Ballots Returned]]</f>
        <v>0.46139705882352944</v>
      </c>
      <c r="AC1755" s="54">
        <f>Table1[[#This Row],[Received by mail]]/Table1[[#This Row],[Ballots Returned]]</f>
        <v>0.53837316176470584</v>
      </c>
      <c r="AD1755" s="54">
        <f>Table1[[#This Row],[ Received by Email or Fax]]/Table1[[#This Row],[Ballots Returned]]</f>
        <v>2.2977941176470588E-4</v>
      </c>
    </row>
    <row r="1756" spans="1:30">
      <c r="A1756" s="8" t="s">
        <v>172</v>
      </c>
      <c r="B1756" s="19">
        <v>41492</v>
      </c>
      <c r="C1756" s="8" t="s">
        <v>220</v>
      </c>
      <c r="D1756" s="10">
        <v>2013</v>
      </c>
      <c r="E1756" s="8">
        <v>65994</v>
      </c>
      <c r="F1756" s="8">
        <v>4990</v>
      </c>
      <c r="G1756" s="8">
        <v>63017</v>
      </c>
      <c r="H1756" s="8"/>
      <c r="I1756" s="8">
        <v>14475</v>
      </c>
      <c r="J1756" s="8">
        <v>14325</v>
      </c>
      <c r="K1756" s="8"/>
      <c r="L1756" s="8"/>
      <c r="M1756" s="8">
        <v>150</v>
      </c>
      <c r="N1756" s="8"/>
      <c r="O1756" s="8"/>
      <c r="P1756" s="8"/>
      <c r="Q1756" s="45">
        <f t="shared" si="57"/>
        <v>0</v>
      </c>
      <c r="R1756" s="45">
        <f>Table1[[#This Row],[Ballots Rejected - Late Postmark]]/Table1[[#This Row],[Ballots Rejected]]</f>
        <v>0</v>
      </c>
      <c r="S1756" s="8"/>
      <c r="T1756" s="8"/>
      <c r="U1756" s="8">
        <v>14409</v>
      </c>
      <c r="V1756" s="8">
        <v>14263</v>
      </c>
      <c r="W1756" s="8"/>
      <c r="X1756" s="8"/>
      <c r="Y1756">
        <v>5602</v>
      </c>
      <c r="Z1756">
        <v>8863</v>
      </c>
      <c r="AA1756" s="8">
        <v>10</v>
      </c>
      <c r="AB1756" s="54">
        <f>Table1[[#This Row],[ Received by dropbox]]/Table1[[#This Row],[Ballots Returned]]</f>
        <v>0.38701208981001728</v>
      </c>
      <c r="AC1756" s="54">
        <f>Table1[[#This Row],[Received by mail]]/Table1[[#This Row],[Ballots Returned]]</f>
        <v>0.61229706390328154</v>
      </c>
      <c r="AD1756" s="54">
        <f>Table1[[#This Row],[ Received by Email or Fax]]/Table1[[#This Row],[Ballots Returned]]</f>
        <v>6.9084628670120895E-4</v>
      </c>
    </row>
    <row r="1757" spans="1:30">
      <c r="A1757" s="8" t="s">
        <v>174</v>
      </c>
      <c r="B1757" s="19">
        <v>41492</v>
      </c>
      <c r="C1757" s="8" t="s">
        <v>220</v>
      </c>
      <c r="D1757" s="10">
        <v>2013</v>
      </c>
      <c r="E1757" s="8">
        <v>11665</v>
      </c>
      <c r="F1757" s="8">
        <v>2968</v>
      </c>
      <c r="G1757" s="8">
        <v>10710</v>
      </c>
      <c r="H1757" s="8"/>
      <c r="I1757" s="8">
        <v>2890</v>
      </c>
      <c r="J1757" s="8">
        <v>2837</v>
      </c>
      <c r="K1757" s="8"/>
      <c r="L1757" s="8"/>
      <c r="M1757" s="8">
        <v>55</v>
      </c>
      <c r="N1757" s="8"/>
      <c r="O1757" s="8"/>
      <c r="P1757" s="8"/>
      <c r="Q1757" s="45">
        <f t="shared" si="57"/>
        <v>0</v>
      </c>
      <c r="R1757" s="45">
        <f>Table1[[#This Row],[Ballots Rejected - Late Postmark]]/Table1[[#This Row],[Ballots Rejected]]</f>
        <v>0</v>
      </c>
      <c r="S1757" s="8"/>
      <c r="T1757" s="8"/>
      <c r="U1757" s="8">
        <v>2861</v>
      </c>
      <c r="V1757" s="8">
        <v>2808</v>
      </c>
      <c r="W1757" s="8"/>
      <c r="X1757" s="8"/>
      <c r="Y1757">
        <v>434</v>
      </c>
      <c r="Z1757">
        <v>2454</v>
      </c>
      <c r="AA1757" s="8">
        <v>0</v>
      </c>
      <c r="AB1757" s="54">
        <f>Table1[[#This Row],[ Received by dropbox]]/Table1[[#This Row],[Ballots Returned]]</f>
        <v>0.15017301038062283</v>
      </c>
      <c r="AC1757" s="54">
        <f>Table1[[#This Row],[Received by mail]]/Table1[[#This Row],[Ballots Returned]]</f>
        <v>0.84913494809688583</v>
      </c>
      <c r="AD1757" s="54">
        <f>Table1[[#This Row],[ Received by Email or Fax]]/Table1[[#This Row],[Ballots Returned]]</f>
        <v>0</v>
      </c>
    </row>
    <row r="1758" spans="1:30">
      <c r="A1758" s="8" t="s">
        <v>176</v>
      </c>
      <c r="B1758" s="19">
        <v>41492</v>
      </c>
      <c r="C1758" s="8" t="s">
        <v>220</v>
      </c>
      <c r="D1758" s="10">
        <v>2013</v>
      </c>
      <c r="E1758" s="8">
        <v>53907</v>
      </c>
      <c r="F1758" s="8">
        <v>3196</v>
      </c>
      <c r="G1758" s="8">
        <v>52724</v>
      </c>
      <c r="H1758" s="8"/>
      <c r="I1758" s="8">
        <v>13779</v>
      </c>
      <c r="J1758" s="8">
        <v>13706</v>
      </c>
      <c r="K1758" s="8"/>
      <c r="L1758" s="8"/>
      <c r="M1758" s="8">
        <v>73</v>
      </c>
      <c r="N1758" s="8"/>
      <c r="O1758" s="8"/>
      <c r="P1758" s="8"/>
      <c r="Q1758" s="45">
        <f t="shared" si="57"/>
        <v>0</v>
      </c>
      <c r="R1758" s="45">
        <f>Table1[[#This Row],[Ballots Rejected - Late Postmark]]/Table1[[#This Row],[Ballots Rejected]]</f>
        <v>0</v>
      </c>
      <c r="S1758" s="8"/>
      <c r="T1758" s="8"/>
      <c r="U1758" s="8">
        <v>13748</v>
      </c>
      <c r="V1758" s="8">
        <v>13676</v>
      </c>
      <c r="W1758" s="8"/>
      <c r="X1758" s="8"/>
      <c r="Y1758">
        <v>1777</v>
      </c>
      <c r="Z1758">
        <v>11999</v>
      </c>
      <c r="AA1758" s="8">
        <v>3</v>
      </c>
      <c r="AB1758" s="54">
        <f>Table1[[#This Row],[ Received by dropbox]]/Table1[[#This Row],[Ballots Returned]]</f>
        <v>0.12896436606430076</v>
      </c>
      <c r="AC1758" s="54">
        <f>Table1[[#This Row],[Received by mail]]/Table1[[#This Row],[Ballots Returned]]</f>
        <v>0.87081791131431885</v>
      </c>
      <c r="AD1758" s="54">
        <f>Table1[[#This Row],[ Received by Email or Fax]]/Table1[[#This Row],[Ballots Returned]]</f>
        <v>2.1772262138036142E-4</v>
      </c>
    </row>
    <row r="1759" spans="1:30">
      <c r="A1759" s="8" t="s">
        <v>178</v>
      </c>
      <c r="B1759" s="19">
        <v>41492</v>
      </c>
      <c r="C1759" s="8" t="s">
        <v>220</v>
      </c>
      <c r="D1759" s="10">
        <v>2013</v>
      </c>
      <c r="E1759" s="8">
        <v>3221423</v>
      </c>
      <c r="F1759" s="8">
        <v>229029</v>
      </c>
      <c r="G1759" s="8">
        <v>0</v>
      </c>
      <c r="H1759" s="8"/>
      <c r="I1759" s="8">
        <v>848737</v>
      </c>
      <c r="J1759" s="8">
        <v>837096</v>
      </c>
      <c r="K1759" s="8"/>
      <c r="L1759" s="8"/>
      <c r="M1759" s="8">
        <v>11645</v>
      </c>
      <c r="N1759" s="8"/>
      <c r="O1759" s="8"/>
      <c r="P1759" s="8"/>
      <c r="Q1759" s="45">
        <f t="shared" si="57"/>
        <v>0</v>
      </c>
      <c r="R1759" s="45">
        <f>Table1[[#This Row],[Ballots Rejected - Late Postmark]]/Table1[[#This Row],[Ballots Rejected]]</f>
        <v>0</v>
      </c>
      <c r="S1759" s="8"/>
      <c r="T1759" s="8"/>
      <c r="U1759" s="8">
        <v>842135</v>
      </c>
      <c r="V1759" s="8">
        <v>830676</v>
      </c>
      <c r="W1759" s="8"/>
      <c r="X1759" s="8"/>
      <c r="Y1759">
        <v>239278</v>
      </c>
      <c r="Z1759">
        <v>609238</v>
      </c>
      <c r="AA1759" s="21">
        <v>1516</v>
      </c>
      <c r="AB1759" s="54">
        <f>Table1[[#This Row],[ Received by dropbox]]/Table1[[#This Row],[Ballots Returned]]</f>
        <v>0.28192243297982766</v>
      </c>
      <c r="AC1759" s="54">
        <f>Table1[[#This Row],[Received by mail]]/Table1[[#This Row],[Ballots Returned]]</f>
        <v>0.71781718011586626</v>
      </c>
      <c r="AD1759" s="54">
        <f>Table1[[#This Row],[ Received by Email or Fax]]/Table1[[#This Row],[Ballots Returned]]</f>
        <v>1.7861834702622838E-3</v>
      </c>
    </row>
    <row r="1760" spans="1:30">
      <c r="A1760" s="8" t="s">
        <v>98</v>
      </c>
      <c r="B1760" s="19">
        <v>41219</v>
      </c>
      <c r="C1760" s="8" t="s">
        <v>179</v>
      </c>
      <c r="D1760" s="10">
        <v>2012</v>
      </c>
      <c r="E1760" s="8">
        <v>6457</v>
      </c>
      <c r="F1760" s="8">
        <v>416</v>
      </c>
      <c r="G1760" s="8">
        <v>8053</v>
      </c>
      <c r="H1760" s="8">
        <v>0</v>
      </c>
      <c r="I1760" s="8">
        <v>4939</v>
      </c>
      <c r="J1760" s="8">
        <v>4892</v>
      </c>
      <c r="K1760" s="8">
        <v>0</v>
      </c>
      <c r="L1760" s="8"/>
      <c r="M1760" s="8">
        <v>47</v>
      </c>
      <c r="N1760" s="8"/>
      <c r="O1760" s="8"/>
      <c r="P1760" s="8"/>
      <c r="Q1760" s="45">
        <f t="shared" si="57"/>
        <v>0</v>
      </c>
      <c r="R1760" s="45">
        <f>Table1[[#This Row],[Ballots Rejected - Late Postmark]]/Table1[[#This Row],[Ballots Rejected]]</f>
        <v>0</v>
      </c>
      <c r="S1760" s="8"/>
      <c r="T1760" s="8"/>
      <c r="U1760" s="8">
        <v>4890</v>
      </c>
      <c r="V1760" s="8">
        <v>4848</v>
      </c>
      <c r="W1760" s="8">
        <v>42</v>
      </c>
      <c r="X1760" s="8">
        <v>6399</v>
      </c>
      <c r="Y1760">
        <v>0</v>
      </c>
      <c r="Z1760">
        <v>0</v>
      </c>
      <c r="AA1760" s="8">
        <v>13</v>
      </c>
      <c r="AB1760" s="54">
        <f>Table1[[#This Row],[ Received by dropbox]]/Table1[[#This Row],[Ballots Returned]]</f>
        <v>0</v>
      </c>
      <c r="AC1760" s="54">
        <f>Table1[[#This Row],[Received by mail]]/Table1[[#This Row],[Ballots Returned]]</f>
        <v>0</v>
      </c>
      <c r="AD1760" s="54">
        <f>Table1[[#This Row],[ Received by Email or Fax]]/Table1[[#This Row],[Ballots Returned]]</f>
        <v>2.6321117635148814E-3</v>
      </c>
    </row>
    <row r="1761" spans="1:30">
      <c r="A1761" s="8" t="s">
        <v>101</v>
      </c>
      <c r="B1761" s="19">
        <v>41219</v>
      </c>
      <c r="C1761" s="8" t="s">
        <v>179</v>
      </c>
      <c r="D1761" s="10">
        <v>2012</v>
      </c>
      <c r="E1761" s="8">
        <v>13632</v>
      </c>
      <c r="F1761" s="8">
        <v>1167</v>
      </c>
      <c r="G1761" s="8">
        <v>14477</v>
      </c>
      <c r="H1761" s="8">
        <v>0</v>
      </c>
      <c r="I1761" s="8">
        <v>10131</v>
      </c>
      <c r="J1761" s="8">
        <v>10074</v>
      </c>
      <c r="K1761" s="8">
        <v>0</v>
      </c>
      <c r="L1761" s="8"/>
      <c r="M1761" s="8">
        <v>57</v>
      </c>
      <c r="N1761" s="8"/>
      <c r="O1761" s="8"/>
      <c r="P1761" s="8"/>
      <c r="Q1761" s="45">
        <f t="shared" si="57"/>
        <v>0</v>
      </c>
      <c r="R1761" s="45">
        <f>Table1[[#This Row],[Ballots Rejected - Late Postmark]]/Table1[[#This Row],[Ballots Rejected]]</f>
        <v>0</v>
      </c>
      <c r="S1761" s="8"/>
      <c r="T1761" s="8"/>
      <c r="U1761" s="8">
        <v>10085</v>
      </c>
      <c r="V1761" s="8">
        <v>10034</v>
      </c>
      <c r="W1761" s="8">
        <v>51</v>
      </c>
      <c r="X1761" s="8">
        <v>13580</v>
      </c>
      <c r="Y1761">
        <v>0</v>
      </c>
      <c r="Z1761">
        <v>0</v>
      </c>
      <c r="AA1761" s="8">
        <v>6</v>
      </c>
      <c r="AB1761" s="54">
        <f>Table1[[#This Row],[ Received by dropbox]]/Table1[[#This Row],[Ballots Returned]]</f>
        <v>0</v>
      </c>
      <c r="AC1761" s="54">
        <f>Table1[[#This Row],[Received by mail]]/Table1[[#This Row],[Ballots Returned]]</f>
        <v>0</v>
      </c>
      <c r="AD1761" s="54">
        <f>Table1[[#This Row],[ Received by Email or Fax]]/Table1[[#This Row],[Ballots Returned]]</f>
        <v>5.9224163458691142E-4</v>
      </c>
    </row>
    <row r="1762" spans="1:30">
      <c r="A1762" s="8" t="s">
        <v>103</v>
      </c>
      <c r="B1762" s="19">
        <v>41219</v>
      </c>
      <c r="C1762" s="8" t="s">
        <v>179</v>
      </c>
      <c r="D1762" s="10">
        <v>2012</v>
      </c>
      <c r="E1762" s="8">
        <v>97849</v>
      </c>
      <c r="F1762" s="8">
        <v>11395</v>
      </c>
      <c r="G1762" s="8">
        <v>88466</v>
      </c>
      <c r="H1762" s="8">
        <v>0</v>
      </c>
      <c r="I1762" s="8">
        <v>81153</v>
      </c>
      <c r="J1762" s="8">
        <v>80880</v>
      </c>
      <c r="K1762" s="8">
        <v>0</v>
      </c>
      <c r="L1762" s="8"/>
      <c r="M1762" s="8">
        <v>273</v>
      </c>
      <c r="N1762" s="8"/>
      <c r="O1762" s="8"/>
      <c r="P1762" s="8"/>
      <c r="Q1762" s="45">
        <f t="shared" si="57"/>
        <v>0</v>
      </c>
      <c r="R1762" s="45">
        <f>Table1[[#This Row],[Ballots Rejected - Late Postmark]]/Table1[[#This Row],[Ballots Rejected]]</f>
        <v>0</v>
      </c>
      <c r="S1762" s="8"/>
      <c r="T1762" s="8"/>
      <c r="U1762" s="8">
        <v>80297</v>
      </c>
      <c r="V1762" s="8">
        <v>80114</v>
      </c>
      <c r="W1762" s="8">
        <v>183</v>
      </c>
      <c r="X1762" s="8">
        <v>96825</v>
      </c>
      <c r="Y1762">
        <v>46398</v>
      </c>
      <c r="Z1762">
        <v>34626</v>
      </c>
      <c r="AA1762" s="8">
        <v>129</v>
      </c>
      <c r="AB1762" s="54">
        <f>Table1[[#This Row],[ Received by dropbox]]/Table1[[#This Row],[Ballots Returned]]</f>
        <v>0.57173487116927291</v>
      </c>
      <c r="AC1762" s="54">
        <f>Table1[[#This Row],[Received by mail]]/Table1[[#This Row],[Ballots Returned]]</f>
        <v>0.42667553879708697</v>
      </c>
      <c r="AD1762" s="54">
        <f>Table1[[#This Row],[ Received by Email or Fax]]/Table1[[#This Row],[Ballots Returned]]</f>
        <v>1.5895900336401611E-3</v>
      </c>
    </row>
    <row r="1763" spans="1:30">
      <c r="A1763" s="8" t="s">
        <v>105</v>
      </c>
      <c r="B1763" s="19">
        <v>41219</v>
      </c>
      <c r="C1763" s="8" t="s">
        <v>179</v>
      </c>
      <c r="D1763" s="10">
        <v>2012</v>
      </c>
      <c r="E1763" s="8">
        <v>40293</v>
      </c>
      <c r="F1763" s="8">
        <v>2725</v>
      </c>
      <c r="G1763" s="8">
        <v>39580</v>
      </c>
      <c r="H1763" s="8">
        <v>0</v>
      </c>
      <c r="I1763" s="8">
        <v>33060</v>
      </c>
      <c r="J1763" s="8">
        <v>32809</v>
      </c>
      <c r="K1763" s="8">
        <v>0</v>
      </c>
      <c r="L1763" s="8"/>
      <c r="M1763" s="8">
        <v>251</v>
      </c>
      <c r="N1763" s="8"/>
      <c r="O1763" s="8"/>
      <c r="P1763" s="8"/>
      <c r="Q1763" s="45">
        <f t="shared" si="57"/>
        <v>0</v>
      </c>
      <c r="R1763" s="45">
        <f>Table1[[#This Row],[Ballots Rejected - Late Postmark]]/Table1[[#This Row],[Ballots Rejected]]</f>
        <v>0</v>
      </c>
      <c r="S1763" s="8"/>
      <c r="T1763" s="8"/>
      <c r="U1763" s="8">
        <v>32609</v>
      </c>
      <c r="V1763" s="8">
        <v>32375</v>
      </c>
      <c r="W1763" s="8">
        <v>234</v>
      </c>
      <c r="X1763" s="8">
        <v>39947</v>
      </c>
      <c r="Y1763">
        <v>20024</v>
      </c>
      <c r="Z1763">
        <v>12938</v>
      </c>
      <c r="AA1763" s="8">
        <v>98</v>
      </c>
      <c r="AB1763" s="54">
        <f>Table1[[#This Row],[ Received by dropbox]]/Table1[[#This Row],[Ballots Returned]]</f>
        <v>0.60568663036902604</v>
      </c>
      <c r="AC1763" s="54">
        <f>Table1[[#This Row],[Received by mail]]/Table1[[#This Row],[Ballots Returned]]</f>
        <v>0.39134906231094979</v>
      </c>
      <c r="AD1763" s="54">
        <f>Table1[[#This Row],[ Received by Email or Fax]]/Table1[[#This Row],[Ballots Returned]]</f>
        <v>2.9643073200241983E-3</v>
      </c>
    </row>
    <row r="1764" spans="1:30">
      <c r="A1764" s="8" t="s">
        <v>107</v>
      </c>
      <c r="B1764" s="19">
        <v>41219</v>
      </c>
      <c r="C1764" s="8" t="s">
        <v>179</v>
      </c>
      <c r="D1764" s="10">
        <v>2012</v>
      </c>
      <c r="E1764" s="8">
        <v>47157</v>
      </c>
      <c r="F1764" s="8">
        <v>4170</v>
      </c>
      <c r="G1764" s="8">
        <v>44999</v>
      </c>
      <c r="H1764" s="8">
        <v>0</v>
      </c>
      <c r="I1764" s="8">
        <v>39129</v>
      </c>
      <c r="J1764" s="8">
        <v>38737</v>
      </c>
      <c r="K1764" s="8">
        <v>0</v>
      </c>
      <c r="L1764" s="8"/>
      <c r="M1764" s="8">
        <v>392</v>
      </c>
      <c r="N1764" s="8"/>
      <c r="O1764" s="8"/>
      <c r="P1764" s="8"/>
      <c r="Q1764" s="45">
        <f t="shared" ref="Q1764:Q1795" si="58">P1764/I1764</f>
        <v>0</v>
      </c>
      <c r="R1764" s="45">
        <f>Table1[[#This Row],[Ballots Rejected - Late Postmark]]/Table1[[#This Row],[Ballots Rejected]]</f>
        <v>0</v>
      </c>
      <c r="S1764" s="8"/>
      <c r="T1764" s="8"/>
      <c r="U1764" s="8">
        <v>38648</v>
      </c>
      <c r="V1764" s="8">
        <v>38293</v>
      </c>
      <c r="W1764" s="8">
        <v>355</v>
      </c>
      <c r="X1764" s="8">
        <v>46520</v>
      </c>
      <c r="Y1764">
        <v>22556</v>
      </c>
      <c r="Z1764">
        <v>16451</v>
      </c>
      <c r="AA1764" s="8">
        <v>122</v>
      </c>
      <c r="AB1764" s="54">
        <f>Table1[[#This Row],[ Received by dropbox]]/Table1[[#This Row],[Ballots Returned]]</f>
        <v>0.57645224769352654</v>
      </c>
      <c r="AC1764" s="54">
        <f>Table1[[#This Row],[Received by mail]]/Table1[[#This Row],[Ballots Returned]]</f>
        <v>0.42042986020598533</v>
      </c>
      <c r="AD1764" s="54">
        <f>Table1[[#This Row],[ Received by Email or Fax]]/Table1[[#This Row],[Ballots Returned]]</f>
        <v>3.1178921004881288E-3</v>
      </c>
    </row>
    <row r="1765" spans="1:30">
      <c r="A1765" s="8" t="s">
        <v>109</v>
      </c>
      <c r="B1765" s="19">
        <v>41219</v>
      </c>
      <c r="C1765" s="8" t="s">
        <v>179</v>
      </c>
      <c r="D1765" s="10">
        <v>2012</v>
      </c>
      <c r="E1765" s="8">
        <v>243155</v>
      </c>
      <c r="F1765" s="8">
        <v>26354</v>
      </c>
      <c r="G1765" s="8">
        <v>218813</v>
      </c>
      <c r="H1765" s="8">
        <v>0</v>
      </c>
      <c r="I1765" s="8">
        <v>195243</v>
      </c>
      <c r="J1765" s="8">
        <v>193502</v>
      </c>
      <c r="K1765" s="8">
        <v>0</v>
      </c>
      <c r="L1765" s="8"/>
      <c r="M1765" s="8">
        <v>1741</v>
      </c>
      <c r="N1765" s="8"/>
      <c r="O1765" s="8"/>
      <c r="P1765" s="8"/>
      <c r="Q1765" s="45">
        <f t="shared" si="58"/>
        <v>0</v>
      </c>
      <c r="R1765" s="45">
        <f>Table1[[#This Row],[Ballots Rejected - Late Postmark]]/Table1[[#This Row],[Ballots Rejected]]</f>
        <v>0</v>
      </c>
      <c r="S1765" s="8"/>
      <c r="T1765" s="8"/>
      <c r="U1765" s="8">
        <v>193269</v>
      </c>
      <c r="V1765" s="8">
        <v>191605</v>
      </c>
      <c r="W1765" s="8">
        <v>1664</v>
      </c>
      <c r="X1765" s="8">
        <v>240572</v>
      </c>
      <c r="Y1765">
        <v>63240</v>
      </c>
      <c r="Z1765">
        <v>131304</v>
      </c>
      <c r="AA1765" s="8">
        <v>699</v>
      </c>
      <c r="AB1765" s="54">
        <f>Table1[[#This Row],[ Received by dropbox]]/Table1[[#This Row],[Ballots Returned]]</f>
        <v>0.32390405802000583</v>
      </c>
      <c r="AC1765" s="54">
        <f>Table1[[#This Row],[Received by mail]]/Table1[[#This Row],[Ballots Returned]]</f>
        <v>0.67251578801800838</v>
      </c>
      <c r="AD1765" s="54">
        <f>Table1[[#This Row],[ Received by Email or Fax]]/Table1[[#This Row],[Ballots Returned]]</f>
        <v>3.580153961985833E-3</v>
      </c>
    </row>
    <row r="1766" spans="1:30">
      <c r="A1766" s="8" t="s">
        <v>111</v>
      </c>
      <c r="B1766" s="19">
        <v>41219</v>
      </c>
      <c r="C1766" s="8" t="s">
        <v>179</v>
      </c>
      <c r="D1766" s="10">
        <v>2012</v>
      </c>
      <c r="E1766" s="8">
        <v>2661</v>
      </c>
      <c r="F1766" s="8">
        <v>228</v>
      </c>
      <c r="G1766" s="8">
        <v>4445</v>
      </c>
      <c r="H1766" s="8">
        <v>0</v>
      </c>
      <c r="I1766" s="8">
        <v>2319</v>
      </c>
      <c r="J1766" s="8">
        <v>2312</v>
      </c>
      <c r="K1766" s="8">
        <v>0</v>
      </c>
      <c r="L1766" s="8"/>
      <c r="M1766" s="8">
        <v>7</v>
      </c>
      <c r="N1766" s="8"/>
      <c r="O1766" s="8"/>
      <c r="P1766" s="8"/>
      <c r="Q1766" s="45">
        <f t="shared" si="58"/>
        <v>0</v>
      </c>
      <c r="R1766" s="45">
        <f>Table1[[#This Row],[Ballots Rejected - Late Postmark]]/Table1[[#This Row],[Ballots Rejected]]</f>
        <v>0</v>
      </c>
      <c r="S1766" s="8"/>
      <c r="T1766" s="8"/>
      <c r="U1766" s="8">
        <v>2297</v>
      </c>
      <c r="V1766" s="8">
        <v>2291</v>
      </c>
      <c r="W1766" s="8">
        <v>6</v>
      </c>
      <c r="X1766" s="8">
        <v>2631</v>
      </c>
      <c r="Y1766">
        <v>1384</v>
      </c>
      <c r="Z1766">
        <v>922</v>
      </c>
      <c r="AA1766" s="8">
        <v>13</v>
      </c>
      <c r="AB1766" s="54">
        <f>Table1[[#This Row],[ Received by dropbox]]/Table1[[#This Row],[Ballots Returned]]</f>
        <v>0.59680896938335493</v>
      </c>
      <c r="AC1766" s="54">
        <f>Table1[[#This Row],[Received by mail]]/Table1[[#This Row],[Ballots Returned]]</f>
        <v>0.39758516601983612</v>
      </c>
      <c r="AD1766" s="54">
        <f>Table1[[#This Row],[ Received by Email or Fax]]/Table1[[#This Row],[Ballots Returned]]</f>
        <v>5.6058645968089698E-3</v>
      </c>
    </row>
    <row r="1767" spans="1:30">
      <c r="A1767" s="8" t="s">
        <v>113</v>
      </c>
      <c r="B1767" s="19">
        <v>41219</v>
      </c>
      <c r="C1767" s="8" t="s">
        <v>179</v>
      </c>
      <c r="D1767" s="10">
        <v>2012</v>
      </c>
      <c r="E1767" s="8">
        <v>58555</v>
      </c>
      <c r="F1767" s="8">
        <v>7853</v>
      </c>
      <c r="G1767" s="8">
        <v>52714</v>
      </c>
      <c r="H1767" s="8">
        <v>0</v>
      </c>
      <c r="I1767" s="8">
        <v>45843</v>
      </c>
      <c r="J1767" s="8">
        <v>45506</v>
      </c>
      <c r="K1767" s="8">
        <v>0</v>
      </c>
      <c r="L1767" s="8"/>
      <c r="M1767" s="8">
        <v>337</v>
      </c>
      <c r="N1767" s="8"/>
      <c r="O1767" s="8"/>
      <c r="P1767" s="8"/>
      <c r="Q1767" s="45">
        <f t="shared" si="58"/>
        <v>0</v>
      </c>
      <c r="R1767" s="45">
        <f>Table1[[#This Row],[Ballots Rejected - Late Postmark]]/Table1[[#This Row],[Ballots Rejected]]</f>
        <v>0</v>
      </c>
      <c r="S1767" s="8"/>
      <c r="T1767" s="8"/>
      <c r="U1767" s="8">
        <v>45643</v>
      </c>
      <c r="V1767" s="8">
        <v>45319</v>
      </c>
      <c r="W1767" s="8">
        <v>324</v>
      </c>
      <c r="X1767" s="8">
        <v>58244</v>
      </c>
      <c r="Y1767">
        <v>32535</v>
      </c>
      <c r="Z1767">
        <v>13213</v>
      </c>
      <c r="AA1767" s="8">
        <v>95</v>
      </c>
      <c r="AB1767" s="54">
        <f>Table1[[#This Row],[ Received by dropbox]]/Table1[[#This Row],[Ballots Returned]]</f>
        <v>0.70970486224723517</v>
      </c>
      <c r="AC1767" s="54">
        <f>Table1[[#This Row],[Received by mail]]/Table1[[#This Row],[Ballots Returned]]</f>
        <v>0.28822284754488142</v>
      </c>
      <c r="AD1767" s="54">
        <f>Table1[[#This Row],[ Received by Email or Fax]]/Table1[[#This Row],[Ballots Returned]]</f>
        <v>2.0722902078834284E-3</v>
      </c>
    </row>
    <row r="1768" spans="1:30">
      <c r="A1768" s="8" t="s">
        <v>115</v>
      </c>
      <c r="B1768" s="19">
        <v>41219</v>
      </c>
      <c r="C1768" s="8" t="s">
        <v>179</v>
      </c>
      <c r="D1768" s="10">
        <v>2012</v>
      </c>
      <c r="E1768" s="8">
        <v>19140</v>
      </c>
      <c r="F1768" s="8">
        <v>1437</v>
      </c>
      <c r="G1768" s="8">
        <v>19715</v>
      </c>
      <c r="H1768" s="8">
        <v>0</v>
      </c>
      <c r="I1768" s="8">
        <v>15370</v>
      </c>
      <c r="J1768" s="8">
        <v>15268</v>
      </c>
      <c r="K1768" s="8">
        <v>0</v>
      </c>
      <c r="L1768" s="8"/>
      <c r="M1768" s="8">
        <v>100</v>
      </c>
      <c r="N1768" s="8"/>
      <c r="O1768" s="8"/>
      <c r="P1768" s="8"/>
      <c r="Q1768" s="45">
        <f t="shared" si="58"/>
        <v>0</v>
      </c>
      <c r="R1768" s="45">
        <f>Table1[[#This Row],[Ballots Rejected - Late Postmark]]/Table1[[#This Row],[Ballots Rejected]]</f>
        <v>0</v>
      </c>
      <c r="S1768" s="8"/>
      <c r="T1768" s="8"/>
      <c r="U1768" s="8">
        <v>15268</v>
      </c>
      <c r="V1768" s="8">
        <v>15172</v>
      </c>
      <c r="W1768" s="8">
        <v>96</v>
      </c>
      <c r="X1768" s="8">
        <v>19003</v>
      </c>
      <c r="Y1768">
        <v>7069</v>
      </c>
      <c r="Z1768">
        <v>8293</v>
      </c>
      <c r="AA1768" s="8">
        <v>8</v>
      </c>
      <c r="AB1768" s="54">
        <f>Table1[[#This Row],[ Received by dropbox]]/Table1[[#This Row],[Ballots Returned]]</f>
        <v>0.45992192582953806</v>
      </c>
      <c r="AC1768" s="54">
        <f>Table1[[#This Row],[Received by mail]]/Table1[[#This Row],[Ballots Returned]]</f>
        <v>0.53955757970071572</v>
      </c>
      <c r="AD1768" s="54">
        <f>Table1[[#This Row],[ Received by Email or Fax]]/Table1[[#This Row],[Ballots Returned]]</f>
        <v>5.2049446974625896E-4</v>
      </c>
    </row>
    <row r="1769" spans="1:30">
      <c r="A1769" s="8" t="s">
        <v>117</v>
      </c>
      <c r="B1769" s="19">
        <v>41219</v>
      </c>
      <c r="C1769" s="8" t="s">
        <v>179</v>
      </c>
      <c r="D1769" s="10">
        <v>2012</v>
      </c>
      <c r="E1769" s="8">
        <v>4476</v>
      </c>
      <c r="F1769" s="8">
        <v>447</v>
      </c>
      <c r="G1769" s="8">
        <v>6041</v>
      </c>
      <c r="H1769" s="8">
        <v>0</v>
      </c>
      <c r="I1769" s="8">
        <v>3572</v>
      </c>
      <c r="J1769" s="8">
        <v>3546</v>
      </c>
      <c r="K1769" s="8">
        <v>0</v>
      </c>
      <c r="L1769" s="8"/>
      <c r="M1769" s="8">
        <v>26</v>
      </c>
      <c r="N1769" s="8"/>
      <c r="O1769" s="8"/>
      <c r="P1769" s="8"/>
      <c r="Q1769" s="45">
        <f t="shared" si="58"/>
        <v>0</v>
      </c>
      <c r="R1769" s="45">
        <f>Table1[[#This Row],[Ballots Rejected - Late Postmark]]/Table1[[#This Row],[Ballots Rejected]]</f>
        <v>0</v>
      </c>
      <c r="S1769" s="8"/>
      <c r="T1769" s="8"/>
      <c r="U1769" s="8">
        <v>3545</v>
      </c>
      <c r="V1769" s="8">
        <v>3519</v>
      </c>
      <c r="W1769" s="8">
        <v>26</v>
      </c>
      <c r="X1769" s="8">
        <v>4428</v>
      </c>
      <c r="Y1769">
        <v>0</v>
      </c>
      <c r="Z1769">
        <v>0</v>
      </c>
      <c r="AA1769" s="8">
        <v>0</v>
      </c>
      <c r="AB1769" s="54">
        <f>Table1[[#This Row],[ Received by dropbox]]/Table1[[#This Row],[Ballots Returned]]</f>
        <v>0</v>
      </c>
      <c r="AC1769" s="54">
        <f>Table1[[#This Row],[Received by mail]]/Table1[[#This Row],[Ballots Returned]]</f>
        <v>0</v>
      </c>
      <c r="AD1769" s="54">
        <f>Table1[[#This Row],[ Received by Email or Fax]]/Table1[[#This Row],[Ballots Returned]]</f>
        <v>0</v>
      </c>
    </row>
    <row r="1770" spans="1:30">
      <c r="A1770" s="8" t="s">
        <v>119</v>
      </c>
      <c r="B1770" s="19">
        <v>41219</v>
      </c>
      <c r="C1770" s="8" t="s">
        <v>179</v>
      </c>
      <c r="D1770" s="10">
        <v>2012</v>
      </c>
      <c r="E1770" s="8">
        <v>29760</v>
      </c>
      <c r="F1770" s="8">
        <v>2722</v>
      </c>
      <c r="G1770" s="8">
        <v>29050</v>
      </c>
      <c r="H1770" s="8">
        <v>0</v>
      </c>
      <c r="I1770" s="8">
        <v>23291</v>
      </c>
      <c r="J1770" s="8">
        <v>23095</v>
      </c>
      <c r="K1770" s="8">
        <v>0</v>
      </c>
      <c r="L1770" s="8"/>
      <c r="M1770" s="8">
        <v>196</v>
      </c>
      <c r="N1770" s="8"/>
      <c r="O1770" s="8"/>
      <c r="P1770" s="8"/>
      <c r="Q1770" s="45">
        <f t="shared" si="58"/>
        <v>0</v>
      </c>
      <c r="R1770" s="45">
        <f>Table1[[#This Row],[Ballots Rejected - Late Postmark]]/Table1[[#This Row],[Ballots Rejected]]</f>
        <v>0</v>
      </c>
      <c r="S1770" s="8"/>
      <c r="T1770" s="8"/>
      <c r="U1770" s="8">
        <v>23136</v>
      </c>
      <c r="V1770" s="8">
        <v>22963</v>
      </c>
      <c r="W1770" s="8">
        <v>173</v>
      </c>
      <c r="X1770" s="8">
        <v>29584</v>
      </c>
      <c r="Y1770">
        <v>9964</v>
      </c>
      <c r="Z1770">
        <v>13287</v>
      </c>
      <c r="AA1770" s="8">
        <v>40</v>
      </c>
      <c r="AB1770" s="54">
        <f>Table1[[#This Row],[ Received by dropbox]]/Table1[[#This Row],[Ballots Returned]]</f>
        <v>0.42780473144132924</v>
      </c>
      <c r="AC1770" s="54">
        <f>Table1[[#This Row],[Received by mail]]/Table1[[#This Row],[Ballots Returned]]</f>
        <v>0.57047786698724834</v>
      </c>
      <c r="AD1770" s="54">
        <f>Table1[[#This Row],[ Received by Email or Fax]]/Table1[[#This Row],[Ballots Returned]]</f>
        <v>1.7174015714224379E-3</v>
      </c>
    </row>
    <row r="1771" spans="1:30">
      <c r="A1771" s="8" t="s">
        <v>121</v>
      </c>
      <c r="B1771" s="19">
        <v>41219</v>
      </c>
      <c r="C1771" s="8" t="s">
        <v>179</v>
      </c>
      <c r="D1771" s="10">
        <v>2012</v>
      </c>
      <c r="E1771" s="8">
        <v>1531</v>
      </c>
      <c r="F1771" s="8">
        <v>112</v>
      </c>
      <c r="G1771" s="8">
        <v>3431</v>
      </c>
      <c r="H1771" s="8">
        <v>0</v>
      </c>
      <c r="I1771" s="8">
        <v>1296</v>
      </c>
      <c r="J1771" s="8">
        <v>1295</v>
      </c>
      <c r="K1771" s="8">
        <v>0</v>
      </c>
      <c r="L1771" s="8"/>
      <c r="M1771" s="8">
        <v>1</v>
      </c>
      <c r="N1771" s="8"/>
      <c r="O1771" s="8"/>
      <c r="P1771" s="8"/>
      <c r="Q1771" s="45">
        <f t="shared" si="58"/>
        <v>0</v>
      </c>
      <c r="R1771" s="45">
        <f>Table1[[#This Row],[Ballots Rejected - Late Postmark]]/Table1[[#This Row],[Ballots Rejected]]</f>
        <v>0</v>
      </c>
      <c r="S1771" s="8"/>
      <c r="T1771" s="8"/>
      <c r="U1771" s="8">
        <v>1283</v>
      </c>
      <c r="V1771" s="8">
        <v>1282</v>
      </c>
      <c r="W1771" s="8">
        <v>1</v>
      </c>
      <c r="X1771" s="8">
        <v>1517</v>
      </c>
      <c r="Y1771">
        <v>0</v>
      </c>
      <c r="Z1771">
        <v>0</v>
      </c>
      <c r="AA1771" s="8">
        <v>0</v>
      </c>
      <c r="AB1771" s="54">
        <f>Table1[[#This Row],[ Received by dropbox]]/Table1[[#This Row],[Ballots Returned]]</f>
        <v>0</v>
      </c>
      <c r="AC1771" s="54">
        <f>Table1[[#This Row],[Received by mail]]/Table1[[#This Row],[Ballots Returned]]</f>
        <v>0</v>
      </c>
      <c r="AD1771" s="54">
        <f>Table1[[#This Row],[ Received by Email or Fax]]/Table1[[#This Row],[Ballots Returned]]</f>
        <v>0</v>
      </c>
    </row>
    <row r="1772" spans="1:30">
      <c r="A1772" s="8" t="s">
        <v>123</v>
      </c>
      <c r="B1772" s="19">
        <v>41219</v>
      </c>
      <c r="C1772" s="8" t="s">
        <v>179</v>
      </c>
      <c r="D1772" s="10">
        <v>2012</v>
      </c>
      <c r="E1772" s="8">
        <v>36499</v>
      </c>
      <c r="F1772" s="8">
        <v>4432</v>
      </c>
      <c r="G1772" s="8">
        <v>34079</v>
      </c>
      <c r="H1772" s="8">
        <v>0</v>
      </c>
      <c r="I1772" s="8">
        <v>28334</v>
      </c>
      <c r="J1772" s="8">
        <v>28098</v>
      </c>
      <c r="K1772" s="8">
        <v>0</v>
      </c>
      <c r="L1772" s="8"/>
      <c r="M1772" s="8">
        <v>236</v>
      </c>
      <c r="N1772" s="8"/>
      <c r="O1772" s="8"/>
      <c r="P1772" s="8"/>
      <c r="Q1772" s="45">
        <f t="shared" si="58"/>
        <v>0</v>
      </c>
      <c r="R1772" s="45">
        <f>Table1[[#This Row],[Ballots Rejected - Late Postmark]]/Table1[[#This Row],[Ballots Rejected]]</f>
        <v>0</v>
      </c>
      <c r="S1772" s="8"/>
      <c r="T1772" s="8"/>
      <c r="U1772" s="8">
        <v>28153</v>
      </c>
      <c r="V1772" s="8">
        <v>27920</v>
      </c>
      <c r="W1772" s="8">
        <v>233</v>
      </c>
      <c r="X1772" s="8">
        <v>36239</v>
      </c>
      <c r="Y1772">
        <v>4740</v>
      </c>
      <c r="Z1772">
        <v>23592</v>
      </c>
      <c r="AA1772" s="8">
        <v>2</v>
      </c>
      <c r="AB1772" s="54">
        <f>Table1[[#This Row],[ Received by dropbox]]/Table1[[#This Row],[Ballots Returned]]</f>
        <v>0.1672901814074963</v>
      </c>
      <c r="AC1772" s="54">
        <f>Table1[[#This Row],[Received by mail]]/Table1[[#This Row],[Ballots Returned]]</f>
        <v>0.83263923201807011</v>
      </c>
      <c r="AD1772" s="54">
        <f>Table1[[#This Row],[ Received by Email or Fax]]/Table1[[#This Row],[Ballots Returned]]</f>
        <v>7.0586574433542743E-5</v>
      </c>
    </row>
    <row r="1773" spans="1:30">
      <c r="A1773" s="8" t="s">
        <v>125</v>
      </c>
      <c r="B1773" s="19">
        <v>41219</v>
      </c>
      <c r="C1773" s="8" t="s">
        <v>179</v>
      </c>
      <c r="D1773" s="10">
        <v>2012</v>
      </c>
      <c r="E1773" s="8">
        <v>38307</v>
      </c>
      <c r="F1773" s="8">
        <v>5820</v>
      </c>
      <c r="G1773" s="8">
        <v>34499</v>
      </c>
      <c r="H1773" s="8">
        <v>0</v>
      </c>
      <c r="I1773" s="8">
        <v>29689</v>
      </c>
      <c r="J1773" s="8">
        <v>29263</v>
      </c>
      <c r="K1773" s="8">
        <v>0</v>
      </c>
      <c r="L1773" s="8"/>
      <c r="M1773" s="8">
        <v>423</v>
      </c>
      <c r="N1773" s="8"/>
      <c r="O1773" s="8"/>
      <c r="P1773" s="8"/>
      <c r="Q1773" s="45">
        <f t="shared" si="58"/>
        <v>0</v>
      </c>
      <c r="R1773" s="45">
        <f>Table1[[#This Row],[Ballots Rejected - Late Postmark]]/Table1[[#This Row],[Ballots Rejected]]</f>
        <v>0</v>
      </c>
      <c r="S1773" s="8"/>
      <c r="T1773" s="8"/>
      <c r="U1773" s="8">
        <v>29570</v>
      </c>
      <c r="V1773" s="8">
        <v>29163</v>
      </c>
      <c r="W1773" s="8">
        <v>407</v>
      </c>
      <c r="X1773" s="8">
        <v>38126</v>
      </c>
      <c r="Y1773">
        <v>0</v>
      </c>
      <c r="Z1773">
        <v>0</v>
      </c>
      <c r="AA1773" s="8">
        <v>13</v>
      </c>
      <c r="AB1773" s="54">
        <f>Table1[[#This Row],[ Received by dropbox]]/Table1[[#This Row],[Ballots Returned]]</f>
        <v>0</v>
      </c>
      <c r="AC1773" s="54">
        <f>Table1[[#This Row],[Received by mail]]/Table1[[#This Row],[Ballots Returned]]</f>
        <v>0</v>
      </c>
      <c r="AD1773" s="54">
        <f>Table1[[#This Row],[ Received by Email or Fax]]/Table1[[#This Row],[Ballots Returned]]</f>
        <v>4.3787261275219779E-4</v>
      </c>
    </row>
    <row r="1774" spans="1:30">
      <c r="A1774" s="8" t="s">
        <v>1192</v>
      </c>
      <c r="B1774" s="19">
        <v>41219</v>
      </c>
      <c r="C1774" s="8" t="s">
        <v>179</v>
      </c>
      <c r="D1774" s="10">
        <v>2012</v>
      </c>
      <c r="E1774" s="8">
        <v>50389</v>
      </c>
      <c r="F1774" s="8">
        <v>5078</v>
      </c>
      <c r="G1774" s="8">
        <v>47323</v>
      </c>
      <c r="H1774" s="8">
        <v>0</v>
      </c>
      <c r="I1774" s="8">
        <v>42948</v>
      </c>
      <c r="J1774" s="8">
        <v>42662</v>
      </c>
      <c r="K1774" s="8">
        <v>0</v>
      </c>
      <c r="L1774" s="8"/>
      <c r="M1774" s="8">
        <v>284</v>
      </c>
      <c r="N1774" s="8"/>
      <c r="O1774" s="8"/>
      <c r="P1774" s="8"/>
      <c r="Q1774" s="45">
        <f t="shared" si="58"/>
        <v>0</v>
      </c>
      <c r="R1774" s="45">
        <f>Table1[[#This Row],[Ballots Rejected - Late Postmark]]/Table1[[#This Row],[Ballots Rejected]]</f>
        <v>0</v>
      </c>
      <c r="S1774" s="8"/>
      <c r="T1774" s="8"/>
      <c r="U1774" s="8">
        <v>41015</v>
      </c>
      <c r="V1774" s="8">
        <v>40760</v>
      </c>
      <c r="W1774" s="8">
        <v>255</v>
      </c>
      <c r="X1774" s="8">
        <v>47579</v>
      </c>
      <c r="Y1774">
        <v>13817</v>
      </c>
      <c r="Z1774">
        <v>28818</v>
      </c>
      <c r="AA1774" s="8">
        <v>313</v>
      </c>
      <c r="AB1774" s="54">
        <f>Table1[[#This Row],[ Received by dropbox]]/Table1[[#This Row],[Ballots Returned]]</f>
        <v>0.3217146316475738</v>
      </c>
      <c r="AC1774" s="54">
        <f>Table1[[#This Row],[Received by mail]]/Table1[[#This Row],[Ballots Returned]]</f>
        <v>0.67099748533109804</v>
      </c>
      <c r="AD1774" s="54">
        <f>Table1[[#This Row],[ Received by Email or Fax]]/Table1[[#This Row],[Ballots Returned]]</f>
        <v>7.2878830213281174E-3</v>
      </c>
    </row>
    <row r="1775" spans="1:30">
      <c r="A1775" s="8" t="s">
        <v>129</v>
      </c>
      <c r="B1775" s="19">
        <v>41219</v>
      </c>
      <c r="C1775" s="8" t="s">
        <v>179</v>
      </c>
      <c r="D1775" s="10">
        <v>2012</v>
      </c>
      <c r="E1775" s="8">
        <v>22756</v>
      </c>
      <c r="F1775" s="8">
        <v>2567</v>
      </c>
      <c r="G1775" s="8">
        <v>22201</v>
      </c>
      <c r="H1775" s="8">
        <v>0</v>
      </c>
      <c r="I1775" s="8">
        <v>20179</v>
      </c>
      <c r="J1775" s="8">
        <v>20104</v>
      </c>
      <c r="K1775" s="8">
        <v>0</v>
      </c>
      <c r="L1775" s="8"/>
      <c r="M1775" s="8">
        <v>75</v>
      </c>
      <c r="N1775" s="8"/>
      <c r="O1775" s="8"/>
      <c r="P1775" s="8"/>
      <c r="Q1775" s="45">
        <f t="shared" si="58"/>
        <v>0</v>
      </c>
      <c r="R1775" s="45">
        <f>Table1[[#This Row],[Ballots Rejected - Late Postmark]]/Table1[[#This Row],[Ballots Rejected]]</f>
        <v>0</v>
      </c>
      <c r="S1775" s="8"/>
      <c r="T1775" s="8"/>
      <c r="U1775" s="8">
        <v>19936</v>
      </c>
      <c r="V1775" s="8">
        <v>19865</v>
      </c>
      <c r="W1775" s="8">
        <v>71</v>
      </c>
      <c r="X1775" s="8">
        <v>22422</v>
      </c>
      <c r="Y1775">
        <v>1326</v>
      </c>
      <c r="Z1775">
        <v>18791</v>
      </c>
      <c r="AA1775" s="8">
        <v>62</v>
      </c>
      <c r="AB1775" s="54">
        <f>Table1[[#This Row],[ Received by dropbox]]/Table1[[#This Row],[Ballots Returned]]</f>
        <v>6.571187868576242E-2</v>
      </c>
      <c r="AC1775" s="54">
        <f>Table1[[#This Row],[Received by mail]]/Table1[[#This Row],[Ballots Returned]]</f>
        <v>0.931215620199217</v>
      </c>
      <c r="AD1775" s="54">
        <f>Table1[[#This Row],[ Received by Email or Fax]]/Table1[[#This Row],[Ballots Returned]]</f>
        <v>3.072501115020566E-3</v>
      </c>
    </row>
    <row r="1776" spans="1:30">
      <c r="A1776" s="8" t="s">
        <v>131</v>
      </c>
      <c r="B1776" s="19">
        <v>41219</v>
      </c>
      <c r="C1776" s="8" t="s">
        <v>179</v>
      </c>
      <c r="D1776" s="10">
        <v>2012</v>
      </c>
      <c r="E1776" s="8">
        <v>1170638</v>
      </c>
      <c r="F1776" s="8">
        <v>133323</v>
      </c>
      <c r="G1776" s="8">
        <v>1039327</v>
      </c>
      <c r="H1776" s="8">
        <v>0</v>
      </c>
      <c r="I1776" s="8">
        <v>993908</v>
      </c>
      <c r="J1776" s="8">
        <v>978377</v>
      </c>
      <c r="K1776" s="8">
        <v>0</v>
      </c>
      <c r="L1776" s="8"/>
      <c r="M1776" s="8">
        <v>15529</v>
      </c>
      <c r="N1776" s="8"/>
      <c r="O1776" s="8"/>
      <c r="P1776" s="8"/>
      <c r="Q1776" s="45">
        <f t="shared" si="58"/>
        <v>0</v>
      </c>
      <c r="R1776" s="45">
        <f>Table1[[#This Row],[Ballots Rejected - Late Postmark]]/Table1[[#This Row],[Ballots Rejected]]</f>
        <v>0</v>
      </c>
      <c r="S1776" s="8"/>
      <c r="T1776" s="8"/>
      <c r="U1776" s="8">
        <v>975570</v>
      </c>
      <c r="V1776" s="8">
        <v>960761</v>
      </c>
      <c r="W1776" s="8">
        <v>14809</v>
      </c>
      <c r="X1776" s="8">
        <v>1149979</v>
      </c>
      <c r="Y1776">
        <v>208105</v>
      </c>
      <c r="Z1776">
        <v>780359</v>
      </c>
      <c r="AA1776" s="8">
        <v>5444</v>
      </c>
      <c r="AB1776" s="54">
        <f>Table1[[#This Row],[ Received by dropbox]]/Table1[[#This Row],[Ballots Returned]]</f>
        <v>0.20938054628798641</v>
      </c>
      <c r="AC1776" s="54">
        <f>Table1[[#This Row],[Received by mail]]/Table1[[#This Row],[Ballots Returned]]</f>
        <v>0.78514208558538612</v>
      </c>
      <c r="AD1776" s="54">
        <f>Table1[[#This Row],[ Received by Email or Fax]]/Table1[[#This Row],[Ballots Returned]]</f>
        <v>5.4773681266274141E-3</v>
      </c>
    </row>
    <row r="1777" spans="1:30">
      <c r="A1777" s="8" t="s">
        <v>133</v>
      </c>
      <c r="B1777" s="19">
        <v>41219</v>
      </c>
      <c r="C1777" s="8" t="s">
        <v>179</v>
      </c>
      <c r="D1777" s="10">
        <v>2012</v>
      </c>
      <c r="E1777" s="8">
        <v>152681</v>
      </c>
      <c r="F1777" s="8">
        <v>15326</v>
      </c>
      <c r="G1777" s="8">
        <v>139367</v>
      </c>
      <c r="H1777" s="8">
        <v>0</v>
      </c>
      <c r="I1777" s="8">
        <v>126225</v>
      </c>
      <c r="J1777" s="8">
        <v>125351</v>
      </c>
      <c r="K1777" s="8">
        <v>0</v>
      </c>
      <c r="L1777" s="8"/>
      <c r="M1777" s="8">
        <v>874</v>
      </c>
      <c r="N1777" s="8"/>
      <c r="O1777" s="8"/>
      <c r="P1777" s="8"/>
      <c r="Q1777" s="45">
        <f t="shared" si="58"/>
        <v>0</v>
      </c>
      <c r="R1777" s="45">
        <f>Table1[[#This Row],[Ballots Rejected - Late Postmark]]/Table1[[#This Row],[Ballots Rejected]]</f>
        <v>0</v>
      </c>
      <c r="S1777" s="8"/>
      <c r="T1777" s="8"/>
      <c r="U1777" s="8">
        <v>119944</v>
      </c>
      <c r="V1777" s="8">
        <v>119239</v>
      </c>
      <c r="W1777" s="8">
        <v>705</v>
      </c>
      <c r="X1777" s="8">
        <v>145198</v>
      </c>
      <c r="Y1777">
        <v>55313</v>
      </c>
      <c r="Z1777">
        <v>69877</v>
      </c>
      <c r="AA1777" s="8">
        <v>1035</v>
      </c>
      <c r="AB1777" s="54">
        <f>Table1[[#This Row],[ Received by dropbox]]/Table1[[#This Row],[Ballots Returned]]</f>
        <v>0.43820954644484056</v>
      </c>
      <c r="AC1777" s="54">
        <f>Table1[[#This Row],[Received by mail]]/Table1[[#This Row],[Ballots Returned]]</f>
        <v>0.55359081006139832</v>
      </c>
      <c r="AD1777" s="54">
        <f>Table1[[#This Row],[ Received by Email or Fax]]/Table1[[#This Row],[Ballots Returned]]</f>
        <v>8.1996434937611409E-3</v>
      </c>
    </row>
    <row r="1778" spans="1:30">
      <c r="A1778" s="8" t="s">
        <v>135</v>
      </c>
      <c r="B1778" s="19">
        <v>41219</v>
      </c>
      <c r="C1778" s="8" t="s">
        <v>179</v>
      </c>
      <c r="D1778" s="10">
        <v>2012</v>
      </c>
      <c r="E1778" s="8">
        <v>22068</v>
      </c>
      <c r="F1778" s="8">
        <v>2462</v>
      </c>
      <c r="G1778" s="8">
        <v>21618</v>
      </c>
      <c r="H1778" s="8">
        <v>0</v>
      </c>
      <c r="I1778" s="8">
        <v>18767</v>
      </c>
      <c r="J1778" s="8">
        <v>18479</v>
      </c>
      <c r="K1778" s="8">
        <v>0</v>
      </c>
      <c r="L1778" s="8"/>
      <c r="M1778" s="8">
        <v>288</v>
      </c>
      <c r="N1778" s="8"/>
      <c r="O1778" s="8"/>
      <c r="P1778" s="8"/>
      <c r="Q1778" s="45">
        <f t="shared" si="58"/>
        <v>0</v>
      </c>
      <c r="R1778" s="45">
        <f>Table1[[#This Row],[Ballots Rejected - Late Postmark]]/Table1[[#This Row],[Ballots Rejected]]</f>
        <v>0</v>
      </c>
      <c r="S1778" s="8"/>
      <c r="T1778" s="8"/>
      <c r="U1778" s="8">
        <v>18515</v>
      </c>
      <c r="V1778" s="8">
        <v>18280</v>
      </c>
      <c r="W1778" s="8">
        <v>235</v>
      </c>
      <c r="X1778" s="8">
        <v>21870</v>
      </c>
      <c r="Y1778">
        <v>11542</v>
      </c>
      <c r="Z1778">
        <v>7175</v>
      </c>
      <c r="AA1778" s="8">
        <v>50</v>
      </c>
      <c r="AB1778" s="54">
        <f>Table1[[#This Row],[ Received by dropbox]]/Table1[[#This Row],[Ballots Returned]]</f>
        <v>0.61501571908136621</v>
      </c>
      <c r="AC1778" s="54">
        <f>Table1[[#This Row],[Received by mail]]/Table1[[#This Row],[Ballots Returned]]</f>
        <v>0.38232002983961211</v>
      </c>
      <c r="AD1778" s="54">
        <f>Table1[[#This Row],[ Received by Email or Fax]]/Table1[[#This Row],[Ballots Returned]]</f>
        <v>2.6642510790216871E-3</v>
      </c>
    </row>
    <row r="1779" spans="1:30">
      <c r="A1779" s="8" t="s">
        <v>137</v>
      </c>
      <c r="B1779" s="19">
        <v>41219</v>
      </c>
      <c r="C1779" s="8" t="s">
        <v>179</v>
      </c>
      <c r="D1779" s="10">
        <v>2012</v>
      </c>
      <c r="E1779" s="8">
        <v>13093</v>
      </c>
      <c r="F1779" s="8">
        <v>1737</v>
      </c>
      <c r="G1779" s="8">
        <v>13368</v>
      </c>
      <c r="H1779" s="8">
        <v>0</v>
      </c>
      <c r="I1779" s="8">
        <v>10549</v>
      </c>
      <c r="J1779" s="8">
        <v>10505</v>
      </c>
      <c r="K1779" s="8">
        <v>0</v>
      </c>
      <c r="L1779" s="8"/>
      <c r="M1779" s="8">
        <v>43</v>
      </c>
      <c r="N1779" s="8"/>
      <c r="O1779" s="8"/>
      <c r="P1779" s="8"/>
      <c r="Q1779" s="45">
        <f t="shared" si="58"/>
        <v>0</v>
      </c>
      <c r="R1779" s="45">
        <f>Table1[[#This Row],[Ballots Rejected - Late Postmark]]/Table1[[#This Row],[Ballots Rejected]]</f>
        <v>0</v>
      </c>
      <c r="S1779" s="8"/>
      <c r="T1779" s="8"/>
      <c r="U1779" s="8">
        <v>10471</v>
      </c>
      <c r="V1779" s="8">
        <v>10427</v>
      </c>
      <c r="W1779" s="8">
        <v>44</v>
      </c>
      <c r="X1779" s="8">
        <v>12964</v>
      </c>
      <c r="Y1779">
        <v>7173</v>
      </c>
      <c r="Z1779">
        <v>3364</v>
      </c>
      <c r="AA1779" s="8">
        <v>12</v>
      </c>
      <c r="AB1779" s="54">
        <f>Table1[[#This Row],[ Received by dropbox]]/Table1[[#This Row],[Ballots Returned]]</f>
        <v>0.67996966537112524</v>
      </c>
      <c r="AC1779" s="54">
        <f>Table1[[#This Row],[Received by mail]]/Table1[[#This Row],[Ballots Returned]]</f>
        <v>0.31889278604607074</v>
      </c>
      <c r="AD1779" s="54">
        <f>Table1[[#This Row],[ Received by Email or Fax]]/Table1[[#This Row],[Ballots Returned]]</f>
        <v>1.1375485828040573E-3</v>
      </c>
    </row>
    <row r="1780" spans="1:30">
      <c r="A1780" s="8" t="s">
        <v>139</v>
      </c>
      <c r="B1780" s="19">
        <v>41219</v>
      </c>
      <c r="C1780" s="8" t="s">
        <v>179</v>
      </c>
      <c r="D1780" s="10">
        <v>2012</v>
      </c>
      <c r="E1780" s="8">
        <v>44287</v>
      </c>
      <c r="F1780" s="8">
        <v>3206</v>
      </c>
      <c r="G1780" s="8">
        <v>43093</v>
      </c>
      <c r="H1780" s="8">
        <v>0</v>
      </c>
      <c r="I1780" s="8">
        <v>34921</v>
      </c>
      <c r="J1780" s="8">
        <v>34743</v>
      </c>
      <c r="K1780" s="8">
        <v>0</v>
      </c>
      <c r="L1780" s="8"/>
      <c r="M1780" s="8">
        <v>178</v>
      </c>
      <c r="N1780" s="8"/>
      <c r="O1780" s="8"/>
      <c r="P1780" s="8"/>
      <c r="Q1780" s="45">
        <f t="shared" si="58"/>
        <v>0</v>
      </c>
      <c r="R1780" s="45">
        <f>Table1[[#This Row],[Ballots Rejected - Late Postmark]]/Table1[[#This Row],[Ballots Rejected]]</f>
        <v>0</v>
      </c>
      <c r="S1780" s="8"/>
      <c r="T1780" s="8"/>
      <c r="U1780" s="8">
        <v>34683</v>
      </c>
      <c r="V1780" s="8">
        <v>34507</v>
      </c>
      <c r="W1780" s="8">
        <v>176</v>
      </c>
      <c r="X1780" s="8">
        <v>43925</v>
      </c>
      <c r="Y1780">
        <v>7951</v>
      </c>
      <c r="Z1780">
        <v>26939</v>
      </c>
      <c r="AA1780" s="8">
        <v>31</v>
      </c>
      <c r="AB1780" s="54">
        <f>Table1[[#This Row],[ Received by dropbox]]/Table1[[#This Row],[Ballots Returned]]</f>
        <v>0.22768534692591849</v>
      </c>
      <c r="AC1780" s="54">
        <f>Table1[[#This Row],[Received by mail]]/Table1[[#This Row],[Ballots Returned]]</f>
        <v>0.7714269350820423</v>
      </c>
      <c r="AD1780" s="54">
        <f>Table1[[#This Row],[ Received by Email or Fax]]/Table1[[#This Row],[Ballots Returned]]</f>
        <v>8.8771799203917411E-4</v>
      </c>
    </row>
    <row r="1781" spans="1:30">
      <c r="A1781" s="8" t="s">
        <v>141</v>
      </c>
      <c r="B1781" s="19">
        <v>41219</v>
      </c>
      <c r="C1781" s="8" t="s">
        <v>179</v>
      </c>
      <c r="D1781" s="10">
        <v>2012</v>
      </c>
      <c r="E1781" s="8">
        <v>7059</v>
      </c>
      <c r="F1781" s="8">
        <v>365</v>
      </c>
      <c r="G1781" s="8">
        <v>8706</v>
      </c>
      <c r="H1781" s="8">
        <v>0</v>
      </c>
      <c r="I1781" s="8">
        <v>5979</v>
      </c>
      <c r="J1781" s="8">
        <v>5973</v>
      </c>
      <c r="K1781" s="8">
        <v>0</v>
      </c>
      <c r="L1781" s="8"/>
      <c r="M1781" s="8">
        <v>6</v>
      </c>
      <c r="N1781" s="8"/>
      <c r="O1781" s="8"/>
      <c r="P1781" s="8"/>
      <c r="Q1781" s="45">
        <f t="shared" si="58"/>
        <v>0</v>
      </c>
      <c r="R1781" s="45">
        <f>Table1[[#This Row],[Ballots Rejected - Late Postmark]]/Table1[[#This Row],[Ballots Rejected]]</f>
        <v>0</v>
      </c>
      <c r="S1781" s="8"/>
      <c r="T1781" s="8"/>
      <c r="U1781" s="8">
        <v>5896</v>
      </c>
      <c r="V1781" s="8">
        <v>5896</v>
      </c>
      <c r="W1781" s="8">
        <v>0</v>
      </c>
      <c r="X1781" s="8">
        <v>6963</v>
      </c>
      <c r="Y1781">
        <v>1431</v>
      </c>
      <c r="Z1781">
        <v>4545</v>
      </c>
      <c r="AA1781" s="8">
        <v>3</v>
      </c>
      <c r="AB1781" s="54">
        <f>Table1[[#This Row],[ Received by dropbox]]/Table1[[#This Row],[Ballots Returned]]</f>
        <v>0.23933768188660312</v>
      </c>
      <c r="AC1781" s="54">
        <f>Table1[[#This Row],[Received by mail]]/Table1[[#This Row],[Ballots Returned]]</f>
        <v>0.76016056196688409</v>
      </c>
      <c r="AD1781" s="54">
        <f>Table1[[#This Row],[ Received by Email or Fax]]/Table1[[#This Row],[Ballots Returned]]</f>
        <v>5.0175614651279475E-4</v>
      </c>
    </row>
    <row r="1782" spans="1:30">
      <c r="A1782" s="8" t="s">
        <v>143</v>
      </c>
      <c r="B1782" s="19">
        <v>41219</v>
      </c>
      <c r="C1782" s="8" t="s">
        <v>179</v>
      </c>
      <c r="D1782" s="10">
        <v>2012</v>
      </c>
      <c r="E1782" s="8">
        <v>35268</v>
      </c>
      <c r="F1782" s="8">
        <v>2278</v>
      </c>
      <c r="G1782" s="8">
        <v>35002</v>
      </c>
      <c r="H1782" s="8">
        <v>0</v>
      </c>
      <c r="I1782" s="8">
        <v>28888</v>
      </c>
      <c r="J1782" s="8">
        <v>28713</v>
      </c>
      <c r="K1782" s="8">
        <v>0</v>
      </c>
      <c r="L1782" s="8"/>
      <c r="M1782" s="8">
        <v>175</v>
      </c>
      <c r="N1782" s="8"/>
      <c r="O1782" s="8"/>
      <c r="P1782" s="8"/>
      <c r="Q1782" s="45">
        <f t="shared" si="58"/>
        <v>0</v>
      </c>
      <c r="R1782" s="45">
        <f>Table1[[#This Row],[Ballots Rejected - Late Postmark]]/Table1[[#This Row],[Ballots Rejected]]</f>
        <v>0</v>
      </c>
      <c r="S1782" s="8"/>
      <c r="T1782" s="8"/>
      <c r="U1782" s="8">
        <v>28506</v>
      </c>
      <c r="V1782" s="8">
        <v>28354</v>
      </c>
      <c r="W1782" s="8">
        <v>152</v>
      </c>
      <c r="X1782" s="8">
        <v>34760</v>
      </c>
      <c r="Y1782">
        <v>17021</v>
      </c>
      <c r="Z1782">
        <v>11783</v>
      </c>
      <c r="AA1782" s="8">
        <v>84</v>
      </c>
      <c r="AB1782" s="54">
        <f>Table1[[#This Row],[ Received by dropbox]]/Table1[[#This Row],[Ballots Returned]]</f>
        <v>0.58920659097202988</v>
      </c>
      <c r="AC1782" s="54">
        <f>Table1[[#This Row],[Received by mail]]/Table1[[#This Row],[Ballots Returned]]</f>
        <v>0.40788562725006922</v>
      </c>
      <c r="AD1782" s="54">
        <f>Table1[[#This Row],[ Received by Email or Fax]]/Table1[[#This Row],[Ballots Returned]]</f>
        <v>2.9077817779008587E-3</v>
      </c>
    </row>
    <row r="1783" spans="1:30">
      <c r="A1783" s="8" t="s">
        <v>145</v>
      </c>
      <c r="B1783" s="19">
        <v>41219</v>
      </c>
      <c r="C1783" s="8" t="s">
        <v>179</v>
      </c>
      <c r="D1783" s="10">
        <v>2012</v>
      </c>
      <c r="E1783" s="8">
        <v>21344</v>
      </c>
      <c r="F1783" s="8">
        <v>1572</v>
      </c>
      <c r="G1783" s="8">
        <v>21784</v>
      </c>
      <c r="H1783" s="8">
        <v>0</v>
      </c>
      <c r="I1783" s="8">
        <v>17305</v>
      </c>
      <c r="J1783" s="8">
        <v>17177</v>
      </c>
      <c r="K1783" s="8">
        <v>0</v>
      </c>
      <c r="L1783" s="8"/>
      <c r="M1783" s="8">
        <v>128</v>
      </c>
      <c r="N1783" s="8"/>
      <c r="O1783" s="8"/>
      <c r="P1783" s="8"/>
      <c r="Q1783" s="45">
        <f t="shared" si="58"/>
        <v>0</v>
      </c>
      <c r="R1783" s="45">
        <f>Table1[[#This Row],[Ballots Rejected - Late Postmark]]/Table1[[#This Row],[Ballots Rejected]]</f>
        <v>0</v>
      </c>
      <c r="S1783" s="8"/>
      <c r="T1783" s="8"/>
      <c r="U1783" s="8">
        <v>17149</v>
      </c>
      <c r="V1783" s="8">
        <v>17038</v>
      </c>
      <c r="W1783" s="8">
        <v>111</v>
      </c>
      <c r="X1783" s="8">
        <v>21162</v>
      </c>
      <c r="Y1783">
        <v>0</v>
      </c>
      <c r="Z1783">
        <v>0</v>
      </c>
      <c r="AA1783" s="8">
        <v>50</v>
      </c>
      <c r="AB1783" s="54">
        <f>Table1[[#This Row],[ Received by dropbox]]/Table1[[#This Row],[Ballots Returned]]</f>
        <v>0</v>
      </c>
      <c r="AC1783" s="54">
        <f>Table1[[#This Row],[Received by mail]]/Table1[[#This Row],[Ballots Returned]]</f>
        <v>0</v>
      </c>
      <c r="AD1783" s="54">
        <f>Table1[[#This Row],[ Received by Email or Fax]]/Table1[[#This Row],[Ballots Returned]]</f>
        <v>2.889338341519792E-3</v>
      </c>
    </row>
    <row r="1784" spans="1:30">
      <c r="A1784" s="8" t="s">
        <v>147</v>
      </c>
      <c r="B1784" s="19">
        <v>41219</v>
      </c>
      <c r="C1784" s="8" t="s">
        <v>179</v>
      </c>
      <c r="D1784" s="10">
        <v>2012</v>
      </c>
      <c r="E1784" s="8">
        <v>13431</v>
      </c>
      <c r="F1784" s="8">
        <v>639</v>
      </c>
      <c r="G1784" s="8">
        <v>14804</v>
      </c>
      <c r="H1784" s="8">
        <v>0</v>
      </c>
      <c r="I1784" s="8">
        <v>11021</v>
      </c>
      <c r="J1784" s="8">
        <v>10774</v>
      </c>
      <c r="K1784" s="8">
        <v>0</v>
      </c>
      <c r="L1784" s="8"/>
      <c r="M1784" s="8">
        <v>247</v>
      </c>
      <c r="N1784" s="8"/>
      <c r="O1784" s="8"/>
      <c r="P1784" s="8"/>
      <c r="Q1784" s="45">
        <f t="shared" si="58"/>
        <v>0</v>
      </c>
      <c r="R1784" s="45">
        <f>Table1[[#This Row],[Ballots Rejected - Late Postmark]]/Table1[[#This Row],[Ballots Rejected]]</f>
        <v>0</v>
      </c>
      <c r="S1784" s="8"/>
      <c r="T1784" s="8"/>
      <c r="U1784" s="8">
        <v>10731</v>
      </c>
      <c r="V1784" s="8">
        <v>10655</v>
      </c>
      <c r="W1784" s="8">
        <v>76</v>
      </c>
      <c r="X1784" s="8">
        <v>13307</v>
      </c>
      <c r="Y1784">
        <v>2303</v>
      </c>
      <c r="Z1784">
        <v>8712</v>
      </c>
      <c r="AA1784" s="8">
        <v>6</v>
      </c>
      <c r="AB1784" s="54">
        <f>Table1[[#This Row],[ Received by dropbox]]/Table1[[#This Row],[Ballots Returned]]</f>
        <v>0.20896470374739134</v>
      </c>
      <c r="AC1784" s="54">
        <f>Table1[[#This Row],[Received by mail]]/Table1[[#This Row],[Ballots Returned]]</f>
        <v>0.7904908810452772</v>
      </c>
      <c r="AD1784" s="54">
        <f>Table1[[#This Row],[ Received by Email or Fax]]/Table1[[#This Row],[Ballots Returned]]</f>
        <v>5.4441520733145812E-4</v>
      </c>
    </row>
    <row r="1785" spans="1:30">
      <c r="A1785" s="8" t="s">
        <v>149</v>
      </c>
      <c r="B1785" s="19">
        <v>41219</v>
      </c>
      <c r="C1785" s="8" t="s">
        <v>179</v>
      </c>
      <c r="D1785" s="10">
        <v>2012</v>
      </c>
      <c r="E1785" s="8">
        <v>8264</v>
      </c>
      <c r="F1785" s="8">
        <v>1263</v>
      </c>
      <c r="G1785" s="8">
        <v>9013</v>
      </c>
      <c r="H1785" s="8">
        <v>0</v>
      </c>
      <c r="I1785" s="8">
        <v>6928</v>
      </c>
      <c r="J1785" s="8">
        <v>6832</v>
      </c>
      <c r="K1785" s="8">
        <v>0</v>
      </c>
      <c r="L1785" s="8"/>
      <c r="M1785" s="8">
        <v>96</v>
      </c>
      <c r="N1785" s="8"/>
      <c r="O1785" s="8"/>
      <c r="P1785" s="8"/>
      <c r="Q1785" s="45">
        <f t="shared" si="58"/>
        <v>0</v>
      </c>
      <c r="R1785" s="45">
        <f>Table1[[#This Row],[Ballots Rejected - Late Postmark]]/Table1[[#This Row],[Ballots Rejected]]</f>
        <v>0</v>
      </c>
      <c r="S1785" s="8"/>
      <c r="T1785" s="8"/>
      <c r="U1785" s="8">
        <v>6870</v>
      </c>
      <c r="V1785" s="8">
        <v>6777</v>
      </c>
      <c r="W1785" s="8">
        <v>93</v>
      </c>
      <c r="X1785" s="8">
        <v>8187</v>
      </c>
      <c r="Y1785">
        <v>3025</v>
      </c>
      <c r="Z1785">
        <v>3898</v>
      </c>
      <c r="AA1785" s="8">
        <v>5</v>
      </c>
      <c r="AB1785" s="54">
        <f>Table1[[#This Row],[ Received by dropbox]]/Table1[[#This Row],[Ballots Returned]]</f>
        <v>0.43663394919168591</v>
      </c>
      <c r="AC1785" s="54">
        <f>Table1[[#This Row],[Received by mail]]/Table1[[#This Row],[Ballots Returned]]</f>
        <v>0.56264434180138567</v>
      </c>
      <c r="AD1785" s="54">
        <f>Table1[[#This Row],[ Received by Email or Fax]]/Table1[[#This Row],[Ballots Returned]]</f>
        <v>7.2170900692840648E-4</v>
      </c>
    </row>
    <row r="1786" spans="1:30">
      <c r="A1786" s="8" t="s">
        <v>151</v>
      </c>
      <c r="B1786" s="19">
        <v>41219</v>
      </c>
      <c r="C1786" s="8" t="s">
        <v>179</v>
      </c>
      <c r="D1786" s="10">
        <v>2012</v>
      </c>
      <c r="E1786" s="8">
        <v>442985</v>
      </c>
      <c r="F1786" s="8">
        <v>50724</v>
      </c>
      <c r="G1786" s="8">
        <v>394273</v>
      </c>
      <c r="H1786" s="8">
        <v>0</v>
      </c>
      <c r="I1786" s="8">
        <v>352602</v>
      </c>
      <c r="J1786" s="8">
        <v>349476</v>
      </c>
      <c r="K1786" s="8">
        <v>0</v>
      </c>
      <c r="L1786" s="8"/>
      <c r="M1786" s="8">
        <v>3139</v>
      </c>
      <c r="N1786" s="8"/>
      <c r="O1786" s="8"/>
      <c r="P1786" s="8"/>
      <c r="Q1786" s="45">
        <f t="shared" si="58"/>
        <v>0</v>
      </c>
      <c r="R1786" s="45">
        <f>Table1[[#This Row],[Ballots Rejected - Late Postmark]]/Table1[[#This Row],[Ballots Rejected]]</f>
        <v>0</v>
      </c>
      <c r="S1786" s="8"/>
      <c r="T1786" s="8"/>
      <c r="U1786" s="8">
        <v>337613</v>
      </c>
      <c r="V1786" s="8">
        <v>335489</v>
      </c>
      <c r="W1786" s="8">
        <v>2124</v>
      </c>
      <c r="X1786" s="8">
        <v>429061</v>
      </c>
      <c r="Y1786">
        <v>168926</v>
      </c>
      <c r="Z1786">
        <v>182788</v>
      </c>
      <c r="AA1786" s="8">
        <v>888</v>
      </c>
      <c r="AB1786" s="54">
        <f>Table1[[#This Row],[ Received by dropbox]]/Table1[[#This Row],[Ballots Returned]]</f>
        <v>0.47908406645452944</v>
      </c>
      <c r="AC1786" s="54">
        <f>Table1[[#This Row],[Received by mail]]/Table1[[#This Row],[Ballots Returned]]</f>
        <v>0.51839751334365658</v>
      </c>
      <c r="AD1786" s="54">
        <f>Table1[[#This Row],[ Received by Email or Fax]]/Table1[[#This Row],[Ballots Returned]]</f>
        <v>2.5184202018139431E-3</v>
      </c>
    </row>
    <row r="1787" spans="1:30">
      <c r="A1787" s="8" t="s">
        <v>153</v>
      </c>
      <c r="B1787" s="19">
        <v>41219</v>
      </c>
      <c r="C1787" s="8" t="s">
        <v>179</v>
      </c>
      <c r="D1787" s="10">
        <v>2012</v>
      </c>
      <c r="E1787" s="8">
        <v>12019</v>
      </c>
      <c r="F1787" s="8">
        <v>725</v>
      </c>
      <c r="G1787" s="8">
        <v>13306</v>
      </c>
      <c r="H1787" s="8">
        <v>0</v>
      </c>
      <c r="I1787" s="8">
        <v>10792</v>
      </c>
      <c r="J1787" s="8">
        <v>10744</v>
      </c>
      <c r="K1787" s="8">
        <v>0</v>
      </c>
      <c r="L1787" s="8"/>
      <c r="M1787" s="8">
        <v>48</v>
      </c>
      <c r="N1787" s="8"/>
      <c r="O1787" s="8"/>
      <c r="P1787" s="8"/>
      <c r="Q1787" s="45">
        <f t="shared" si="58"/>
        <v>0</v>
      </c>
      <c r="R1787" s="45">
        <f>Table1[[#This Row],[Ballots Rejected - Late Postmark]]/Table1[[#This Row],[Ballots Rejected]]</f>
        <v>0</v>
      </c>
      <c r="S1787" s="8"/>
      <c r="T1787" s="8"/>
      <c r="U1787" s="8">
        <v>10605</v>
      </c>
      <c r="V1787" s="8">
        <v>10557</v>
      </c>
      <c r="W1787" s="8">
        <v>48</v>
      </c>
      <c r="X1787" s="8">
        <v>11769</v>
      </c>
      <c r="Y1787">
        <v>6211</v>
      </c>
      <c r="Z1787">
        <v>4524</v>
      </c>
      <c r="AA1787" s="8">
        <v>57</v>
      </c>
      <c r="AB1787" s="54">
        <f>Table1[[#This Row],[ Received by dropbox]]/Table1[[#This Row],[Ballots Returned]]</f>
        <v>0.57551890289103036</v>
      </c>
      <c r="AC1787" s="54">
        <f>Table1[[#This Row],[Received by mail]]/Table1[[#This Row],[Ballots Returned]]</f>
        <v>0.41919940696812452</v>
      </c>
      <c r="AD1787" s="54">
        <f>Table1[[#This Row],[ Received by Email or Fax]]/Table1[[#This Row],[Ballots Returned]]</f>
        <v>5.2816901408450703E-3</v>
      </c>
    </row>
    <row r="1788" spans="1:30">
      <c r="A1788" s="8" t="s">
        <v>155</v>
      </c>
      <c r="B1788" s="19">
        <v>41219</v>
      </c>
      <c r="C1788" s="8" t="s">
        <v>179</v>
      </c>
      <c r="D1788" s="10">
        <v>2012</v>
      </c>
      <c r="E1788" s="8">
        <v>67769</v>
      </c>
      <c r="F1788" s="8">
        <v>5197</v>
      </c>
      <c r="G1788" s="8">
        <v>64584</v>
      </c>
      <c r="H1788" s="8">
        <v>0</v>
      </c>
      <c r="I1788" s="8">
        <v>56575</v>
      </c>
      <c r="J1788" s="8">
        <v>56262</v>
      </c>
      <c r="K1788" s="8">
        <v>0</v>
      </c>
      <c r="L1788" s="8"/>
      <c r="M1788" s="8">
        <v>313</v>
      </c>
      <c r="N1788" s="8"/>
      <c r="O1788" s="8"/>
      <c r="P1788" s="8"/>
      <c r="Q1788" s="45">
        <f t="shared" si="58"/>
        <v>0</v>
      </c>
      <c r="R1788" s="45">
        <f>Table1[[#This Row],[Ballots Rejected - Late Postmark]]/Table1[[#This Row],[Ballots Rejected]]</f>
        <v>0</v>
      </c>
      <c r="S1788" s="8"/>
      <c r="T1788" s="8"/>
      <c r="U1788" s="8">
        <v>56039</v>
      </c>
      <c r="V1788" s="8">
        <v>55736</v>
      </c>
      <c r="W1788" s="8">
        <v>303</v>
      </c>
      <c r="X1788" s="8">
        <v>67259</v>
      </c>
      <c r="Y1788">
        <v>39002</v>
      </c>
      <c r="Z1788">
        <v>17462</v>
      </c>
      <c r="AA1788" s="8">
        <v>111</v>
      </c>
      <c r="AB1788" s="54">
        <f>Table1[[#This Row],[ Received by dropbox]]/Table1[[#This Row],[Ballots Returned]]</f>
        <v>0.6893857711003093</v>
      </c>
      <c r="AC1788" s="54">
        <f>Table1[[#This Row],[Received by mail]]/Table1[[#This Row],[Ballots Returned]]</f>
        <v>0.30865223155103844</v>
      </c>
      <c r="AD1788" s="54">
        <f>Table1[[#This Row],[ Received by Email or Fax]]/Table1[[#This Row],[Ballots Returned]]</f>
        <v>1.9619973486522317E-3</v>
      </c>
    </row>
    <row r="1789" spans="1:30">
      <c r="A1789" s="8" t="s">
        <v>157</v>
      </c>
      <c r="B1789" s="19">
        <v>41219</v>
      </c>
      <c r="C1789" s="8" t="s">
        <v>179</v>
      </c>
      <c r="D1789" s="10">
        <v>2012</v>
      </c>
      <c r="E1789" s="8">
        <v>6944</v>
      </c>
      <c r="F1789" s="8">
        <v>697</v>
      </c>
      <c r="G1789" s="8">
        <v>8259</v>
      </c>
      <c r="H1789" s="8">
        <v>0</v>
      </c>
      <c r="I1789" s="8">
        <v>5623</v>
      </c>
      <c r="J1789" s="8">
        <v>5582</v>
      </c>
      <c r="K1789" s="8">
        <v>0</v>
      </c>
      <c r="L1789" s="8"/>
      <c r="M1789" s="8">
        <v>41</v>
      </c>
      <c r="N1789" s="8"/>
      <c r="O1789" s="8"/>
      <c r="P1789" s="8"/>
      <c r="Q1789" s="45">
        <f t="shared" si="58"/>
        <v>0</v>
      </c>
      <c r="R1789" s="45">
        <f>Table1[[#This Row],[Ballots Rejected - Late Postmark]]/Table1[[#This Row],[Ballots Rejected]]</f>
        <v>0</v>
      </c>
      <c r="S1789" s="8"/>
      <c r="T1789" s="8"/>
      <c r="U1789" s="8">
        <v>5556</v>
      </c>
      <c r="V1789" s="8">
        <v>5519</v>
      </c>
      <c r="W1789" s="8">
        <v>37</v>
      </c>
      <c r="X1789" s="8">
        <v>6860</v>
      </c>
      <c r="Y1789">
        <v>3137</v>
      </c>
      <c r="Z1789">
        <v>2458</v>
      </c>
      <c r="AA1789" s="8">
        <v>28</v>
      </c>
      <c r="AB1789" s="54">
        <f>Table1[[#This Row],[ Received by dropbox]]/Table1[[#This Row],[Ballots Returned]]</f>
        <v>0.55788724879957319</v>
      </c>
      <c r="AC1789" s="54">
        <f>Table1[[#This Row],[Received by mail]]/Table1[[#This Row],[Ballots Returned]]</f>
        <v>0.43713320291659258</v>
      </c>
      <c r="AD1789" s="54">
        <f>Table1[[#This Row],[ Received by Email or Fax]]/Table1[[#This Row],[Ballots Returned]]</f>
        <v>4.9795482838342524E-3</v>
      </c>
    </row>
    <row r="1790" spans="1:30">
      <c r="A1790" s="8" t="s">
        <v>159</v>
      </c>
      <c r="B1790" s="19">
        <v>41219</v>
      </c>
      <c r="C1790" s="8" t="s">
        <v>179</v>
      </c>
      <c r="D1790" s="10">
        <v>2012</v>
      </c>
      <c r="E1790" s="8">
        <v>415504</v>
      </c>
      <c r="F1790" s="8">
        <v>36317</v>
      </c>
      <c r="G1790" s="8">
        <v>381199</v>
      </c>
      <c r="H1790" s="8">
        <v>0</v>
      </c>
      <c r="I1790" s="8">
        <v>337241</v>
      </c>
      <c r="J1790" s="8">
        <v>334664</v>
      </c>
      <c r="K1790" s="8">
        <v>0</v>
      </c>
      <c r="L1790" s="8"/>
      <c r="M1790" s="8">
        <v>2563</v>
      </c>
      <c r="N1790" s="8"/>
      <c r="O1790" s="8"/>
      <c r="P1790" s="8"/>
      <c r="Q1790" s="45">
        <f t="shared" si="58"/>
        <v>0</v>
      </c>
      <c r="R1790" s="45">
        <f>Table1[[#This Row],[Ballots Rejected - Late Postmark]]/Table1[[#This Row],[Ballots Rejected]]</f>
        <v>0</v>
      </c>
      <c r="S1790" s="8"/>
      <c r="T1790" s="8"/>
      <c r="U1790" s="8">
        <v>331865</v>
      </c>
      <c r="V1790" s="8">
        <v>329635</v>
      </c>
      <c r="W1790" s="8">
        <v>2230</v>
      </c>
      <c r="X1790" s="8">
        <v>410202</v>
      </c>
      <c r="Y1790">
        <v>145975</v>
      </c>
      <c r="Z1790">
        <v>190760</v>
      </c>
      <c r="AA1790" s="8">
        <v>506</v>
      </c>
      <c r="AB1790" s="54">
        <f>Table1[[#This Row],[ Received by dropbox]]/Table1[[#This Row],[Ballots Returned]]</f>
        <v>0.43285069134535836</v>
      </c>
      <c r="AC1790" s="54">
        <f>Table1[[#This Row],[Received by mail]]/Table1[[#This Row],[Ballots Returned]]</f>
        <v>0.56564889796910811</v>
      </c>
      <c r="AD1790" s="54">
        <f>Table1[[#This Row],[ Received by Email or Fax]]/Table1[[#This Row],[Ballots Returned]]</f>
        <v>1.5004106855334908E-3</v>
      </c>
    </row>
    <row r="1791" spans="1:30">
      <c r="A1791" s="8" t="s">
        <v>161</v>
      </c>
      <c r="B1791" s="19">
        <v>41219</v>
      </c>
      <c r="C1791" s="8" t="s">
        <v>179</v>
      </c>
      <c r="D1791" s="10">
        <v>2012</v>
      </c>
      <c r="E1791" s="8">
        <v>282442</v>
      </c>
      <c r="F1791" s="8">
        <v>33966</v>
      </c>
      <c r="G1791" s="8">
        <v>250488</v>
      </c>
      <c r="H1791" s="8">
        <v>0</v>
      </c>
      <c r="I1791" s="8">
        <v>230280</v>
      </c>
      <c r="J1791" s="8">
        <v>227292</v>
      </c>
      <c r="K1791" s="8">
        <v>0</v>
      </c>
      <c r="L1791" s="8"/>
      <c r="M1791" s="8">
        <v>2984</v>
      </c>
      <c r="N1791" s="8"/>
      <c r="O1791" s="8"/>
      <c r="P1791" s="8"/>
      <c r="Q1791" s="45">
        <f t="shared" si="58"/>
        <v>0</v>
      </c>
      <c r="R1791" s="45">
        <f>Table1[[#This Row],[Ballots Rejected - Late Postmark]]/Table1[[#This Row],[Ballots Rejected]]</f>
        <v>0</v>
      </c>
      <c r="S1791" s="8"/>
      <c r="T1791" s="8"/>
      <c r="U1791" s="8">
        <v>225483</v>
      </c>
      <c r="V1791" s="8">
        <v>222826</v>
      </c>
      <c r="W1791" s="8">
        <v>2657</v>
      </c>
      <c r="X1791" s="8">
        <v>277904</v>
      </c>
      <c r="Y1791">
        <v>116563</v>
      </c>
      <c r="Z1791">
        <v>113392</v>
      </c>
      <c r="AA1791" s="8">
        <v>325</v>
      </c>
      <c r="AB1791" s="54">
        <f>Table1[[#This Row],[ Received by dropbox]]/Table1[[#This Row],[Ballots Returned]]</f>
        <v>0.50617943373284702</v>
      </c>
      <c r="AC1791" s="54">
        <f>Table1[[#This Row],[Received by mail]]/Table1[[#This Row],[Ballots Returned]]</f>
        <v>0.49240924092409238</v>
      </c>
      <c r="AD1791" s="54">
        <f>Table1[[#This Row],[ Received by Email or Fax]]/Table1[[#This Row],[Ballots Returned]]</f>
        <v>1.4113253430606217E-3</v>
      </c>
    </row>
    <row r="1792" spans="1:30">
      <c r="A1792" s="8" t="s">
        <v>163</v>
      </c>
      <c r="B1792" s="19">
        <v>41219</v>
      </c>
      <c r="C1792" s="8" t="s">
        <v>179</v>
      </c>
      <c r="D1792" s="10">
        <v>2012</v>
      </c>
      <c r="E1792" s="8">
        <v>28362</v>
      </c>
      <c r="F1792" s="8">
        <v>2621</v>
      </c>
      <c r="G1792" s="8">
        <v>27753</v>
      </c>
      <c r="H1792" s="8">
        <v>0</v>
      </c>
      <c r="I1792" s="8">
        <v>22983</v>
      </c>
      <c r="J1792" s="8">
        <v>22766</v>
      </c>
      <c r="K1792" s="8">
        <v>0</v>
      </c>
      <c r="L1792" s="8"/>
      <c r="M1792" s="8">
        <v>217</v>
      </c>
      <c r="N1792" s="8"/>
      <c r="O1792" s="8"/>
      <c r="P1792" s="8"/>
      <c r="Q1792" s="45">
        <f t="shared" si="58"/>
        <v>0</v>
      </c>
      <c r="R1792" s="45">
        <f>Table1[[#This Row],[Ballots Rejected - Late Postmark]]/Table1[[#This Row],[Ballots Rejected]]</f>
        <v>0</v>
      </c>
      <c r="S1792" s="8"/>
      <c r="T1792" s="8"/>
      <c r="U1792" s="8">
        <v>22810</v>
      </c>
      <c r="V1792" s="8">
        <v>22597</v>
      </c>
      <c r="W1792" s="8">
        <v>213</v>
      </c>
      <c r="X1792" s="8">
        <v>28134</v>
      </c>
      <c r="Y1792">
        <v>664</v>
      </c>
      <c r="Z1792">
        <v>22316</v>
      </c>
      <c r="AA1792" s="8">
        <v>3</v>
      </c>
      <c r="AB1792" s="54">
        <f>Table1[[#This Row],[ Received by dropbox]]/Table1[[#This Row],[Ballots Returned]]</f>
        <v>2.8890919375190359E-2</v>
      </c>
      <c r="AC1792" s="54">
        <f>Table1[[#This Row],[Received by mail]]/Table1[[#This Row],[Ballots Returned]]</f>
        <v>0.97097854936257233</v>
      </c>
      <c r="AD1792" s="54">
        <f>Table1[[#This Row],[ Received by Email or Fax]]/Table1[[#This Row],[Ballots Returned]]</f>
        <v>1.3053126223730585E-4</v>
      </c>
    </row>
    <row r="1793" spans="1:30">
      <c r="A1793" s="8" t="s">
        <v>166</v>
      </c>
      <c r="B1793" s="19">
        <v>41219</v>
      </c>
      <c r="C1793" s="8" t="s">
        <v>179</v>
      </c>
      <c r="D1793" s="10">
        <v>2012</v>
      </c>
      <c r="E1793" s="8">
        <v>160302</v>
      </c>
      <c r="F1793" s="8">
        <v>17548</v>
      </c>
      <c r="G1793" s="8">
        <v>144766</v>
      </c>
      <c r="H1793" s="8">
        <v>0</v>
      </c>
      <c r="I1793" s="8">
        <v>129211</v>
      </c>
      <c r="J1793" s="8">
        <v>128652</v>
      </c>
      <c r="K1793" s="8">
        <v>0</v>
      </c>
      <c r="L1793" s="8"/>
      <c r="M1793" s="8">
        <v>559</v>
      </c>
      <c r="N1793" s="8"/>
      <c r="O1793" s="8"/>
      <c r="P1793" s="8"/>
      <c r="Q1793" s="45">
        <f t="shared" si="58"/>
        <v>0</v>
      </c>
      <c r="R1793" s="45">
        <f>Table1[[#This Row],[Ballots Rejected - Late Postmark]]/Table1[[#This Row],[Ballots Rejected]]</f>
        <v>0</v>
      </c>
      <c r="S1793" s="8"/>
      <c r="T1793" s="8"/>
      <c r="U1793" s="8">
        <v>124958</v>
      </c>
      <c r="V1793" s="8">
        <v>124546</v>
      </c>
      <c r="W1793" s="8">
        <v>412</v>
      </c>
      <c r="X1793" s="8">
        <v>154145</v>
      </c>
      <c r="Y1793">
        <v>86749</v>
      </c>
      <c r="Z1793">
        <v>42038</v>
      </c>
      <c r="AA1793" s="8">
        <v>424</v>
      </c>
      <c r="AB1793" s="54">
        <f>Table1[[#This Row],[ Received by dropbox]]/Table1[[#This Row],[Ballots Returned]]</f>
        <v>0.6713747281578194</v>
      </c>
      <c r="AC1793" s="54">
        <f>Table1[[#This Row],[Received by mail]]/Table1[[#This Row],[Ballots Returned]]</f>
        <v>0.32534381747684021</v>
      </c>
      <c r="AD1793" s="54">
        <f>Table1[[#This Row],[ Received by Email or Fax]]/Table1[[#This Row],[Ballots Returned]]</f>
        <v>3.2814543653404121E-3</v>
      </c>
    </row>
    <row r="1794" spans="1:30">
      <c r="A1794" s="8" t="s">
        <v>168</v>
      </c>
      <c r="B1794" s="19">
        <v>41219</v>
      </c>
      <c r="C1794" s="8" t="s">
        <v>179</v>
      </c>
      <c r="D1794" s="10">
        <v>2012</v>
      </c>
      <c r="E1794" s="8">
        <v>2829</v>
      </c>
      <c r="F1794" s="8">
        <v>126</v>
      </c>
      <c r="G1794" s="8">
        <v>4715</v>
      </c>
      <c r="H1794" s="8">
        <v>0</v>
      </c>
      <c r="I1794" s="8">
        <v>2348</v>
      </c>
      <c r="J1794" s="8">
        <v>2346</v>
      </c>
      <c r="K1794" s="8">
        <v>0</v>
      </c>
      <c r="L1794" s="8"/>
      <c r="M1794" s="8">
        <v>2</v>
      </c>
      <c r="N1794" s="8"/>
      <c r="O1794" s="8"/>
      <c r="P1794" s="8"/>
      <c r="Q1794" s="45">
        <f t="shared" si="58"/>
        <v>0</v>
      </c>
      <c r="R1794" s="45">
        <f>Table1[[#This Row],[Ballots Rejected - Late Postmark]]/Table1[[#This Row],[Ballots Rejected]]</f>
        <v>0</v>
      </c>
      <c r="S1794" s="8"/>
      <c r="T1794" s="8"/>
      <c r="U1794" s="8">
        <v>2337</v>
      </c>
      <c r="V1794" s="8">
        <v>2335</v>
      </c>
      <c r="W1794" s="8">
        <v>2</v>
      </c>
      <c r="X1794" s="8">
        <v>2791</v>
      </c>
      <c r="Y1794">
        <v>1174</v>
      </c>
      <c r="Z1794">
        <v>1174</v>
      </c>
      <c r="AA1794" s="8">
        <v>0</v>
      </c>
      <c r="AB1794" s="54">
        <f>Table1[[#This Row],[ Received by dropbox]]/Table1[[#This Row],[Ballots Returned]]</f>
        <v>0.5</v>
      </c>
      <c r="AC1794" s="54">
        <f>Table1[[#This Row],[Received by mail]]/Table1[[#This Row],[Ballots Returned]]</f>
        <v>0.5</v>
      </c>
      <c r="AD1794" s="54">
        <f>Table1[[#This Row],[ Received by Email or Fax]]/Table1[[#This Row],[Ballots Returned]]</f>
        <v>0</v>
      </c>
    </row>
    <row r="1795" spans="1:30">
      <c r="A1795" s="8" t="s">
        <v>170</v>
      </c>
      <c r="B1795" s="19">
        <v>41219</v>
      </c>
      <c r="C1795" s="8" t="s">
        <v>179</v>
      </c>
      <c r="D1795" s="10">
        <v>2012</v>
      </c>
      <c r="E1795" s="8">
        <v>31844</v>
      </c>
      <c r="F1795" s="8">
        <v>4249</v>
      </c>
      <c r="G1795" s="8">
        <v>29607</v>
      </c>
      <c r="H1795" s="8">
        <v>0</v>
      </c>
      <c r="I1795" s="8">
        <v>25828</v>
      </c>
      <c r="J1795" s="8">
        <v>25612</v>
      </c>
      <c r="K1795" s="8">
        <v>0</v>
      </c>
      <c r="L1795" s="8"/>
      <c r="M1795" s="8">
        <v>216</v>
      </c>
      <c r="N1795" s="8"/>
      <c r="O1795" s="8"/>
      <c r="P1795" s="8"/>
      <c r="Q1795" s="45">
        <f t="shared" si="58"/>
        <v>0</v>
      </c>
      <c r="R1795" s="45">
        <f>Table1[[#This Row],[Ballots Rejected - Late Postmark]]/Table1[[#This Row],[Ballots Rejected]]</f>
        <v>0</v>
      </c>
      <c r="S1795" s="8"/>
      <c r="T1795" s="8"/>
      <c r="U1795" s="8">
        <v>25499</v>
      </c>
      <c r="V1795" s="8">
        <v>25332</v>
      </c>
      <c r="W1795" s="8">
        <v>167</v>
      </c>
      <c r="X1795" s="8">
        <v>31521</v>
      </c>
      <c r="Y1795">
        <v>13767</v>
      </c>
      <c r="Z1795">
        <v>12018</v>
      </c>
      <c r="AA1795" s="8">
        <v>43</v>
      </c>
      <c r="AB1795" s="54">
        <f>Table1[[#This Row],[ Received by dropbox]]/Table1[[#This Row],[Ballots Returned]]</f>
        <v>0.53302617314542355</v>
      </c>
      <c r="AC1795" s="54">
        <f>Table1[[#This Row],[Received by mail]]/Table1[[#This Row],[Ballots Returned]]</f>
        <v>0.46530896701254454</v>
      </c>
      <c r="AD1795" s="54">
        <f>Table1[[#This Row],[ Received by Email or Fax]]/Table1[[#This Row],[Ballots Returned]]</f>
        <v>1.6648598420319033E-3</v>
      </c>
    </row>
    <row r="1796" spans="1:30">
      <c r="A1796" s="8" t="s">
        <v>172</v>
      </c>
      <c r="B1796" s="19">
        <v>41219</v>
      </c>
      <c r="C1796" s="8" t="s">
        <v>179</v>
      </c>
      <c r="D1796" s="10">
        <v>2012</v>
      </c>
      <c r="E1796" s="8">
        <v>125485</v>
      </c>
      <c r="F1796" s="8">
        <v>11860</v>
      </c>
      <c r="G1796" s="8">
        <v>115637</v>
      </c>
      <c r="H1796" s="8">
        <v>0</v>
      </c>
      <c r="I1796" s="8">
        <v>106501</v>
      </c>
      <c r="J1796" s="8">
        <v>104727</v>
      </c>
      <c r="K1796" s="8">
        <v>0</v>
      </c>
      <c r="L1796" s="8"/>
      <c r="M1796" s="8">
        <v>1773</v>
      </c>
      <c r="N1796" s="8"/>
      <c r="O1796" s="8"/>
      <c r="P1796" s="8"/>
      <c r="Q1796" s="45">
        <f t="shared" ref="Q1796:Q1799" si="59">P1796/I1796</f>
        <v>0</v>
      </c>
      <c r="R1796" s="45">
        <f>Table1[[#This Row],[Ballots Rejected - Late Postmark]]/Table1[[#This Row],[Ballots Rejected]]</f>
        <v>0</v>
      </c>
      <c r="S1796" s="8"/>
      <c r="T1796" s="8"/>
      <c r="U1796" s="8">
        <v>104320</v>
      </c>
      <c r="V1796" s="8">
        <v>103609</v>
      </c>
      <c r="W1796" s="8">
        <v>711</v>
      </c>
      <c r="X1796" s="8">
        <v>124234</v>
      </c>
      <c r="Y1796">
        <v>44334</v>
      </c>
      <c r="Z1796">
        <v>61858</v>
      </c>
      <c r="AA1796" s="8">
        <v>309</v>
      </c>
      <c r="AB1796" s="54">
        <f>Table1[[#This Row],[ Received by dropbox]]/Table1[[#This Row],[Ballots Returned]]</f>
        <v>0.41627778142928235</v>
      </c>
      <c r="AC1796" s="54">
        <f>Table1[[#This Row],[Received by mail]]/Table1[[#This Row],[Ballots Returned]]</f>
        <v>0.58082083736302947</v>
      </c>
      <c r="AD1796" s="54">
        <f>Table1[[#This Row],[ Received by Email or Fax]]/Table1[[#This Row],[Ballots Returned]]</f>
        <v>2.9013812076881906E-3</v>
      </c>
    </row>
    <row r="1797" spans="1:30">
      <c r="A1797" s="8" t="s">
        <v>174</v>
      </c>
      <c r="B1797" s="19">
        <v>41219</v>
      </c>
      <c r="C1797" s="8" t="s">
        <v>179</v>
      </c>
      <c r="D1797" s="10">
        <v>2012</v>
      </c>
      <c r="E1797" s="8">
        <v>21272</v>
      </c>
      <c r="F1797" s="8">
        <v>3728</v>
      </c>
      <c r="G1797" s="8">
        <v>19556</v>
      </c>
      <c r="H1797" s="8">
        <v>0</v>
      </c>
      <c r="I1797" s="8">
        <v>17791</v>
      </c>
      <c r="J1797" s="8">
        <v>17429</v>
      </c>
      <c r="K1797" s="8">
        <v>0</v>
      </c>
      <c r="L1797" s="8"/>
      <c r="M1797" s="8">
        <v>362</v>
      </c>
      <c r="N1797" s="8"/>
      <c r="O1797" s="8"/>
      <c r="P1797" s="8"/>
      <c r="Q1797" s="45">
        <f t="shared" si="59"/>
        <v>0</v>
      </c>
      <c r="R1797" s="45">
        <f>Table1[[#This Row],[Ballots Rejected - Late Postmark]]/Table1[[#This Row],[Ballots Rejected]]</f>
        <v>0</v>
      </c>
      <c r="S1797" s="8"/>
      <c r="T1797" s="8"/>
      <c r="U1797" s="8">
        <v>17318</v>
      </c>
      <c r="V1797" s="8">
        <v>17090</v>
      </c>
      <c r="W1797" s="8">
        <v>228</v>
      </c>
      <c r="X1797" s="8">
        <v>21018</v>
      </c>
      <c r="Y1797">
        <v>0</v>
      </c>
      <c r="Z1797">
        <v>0</v>
      </c>
      <c r="AA1797" s="8">
        <v>26</v>
      </c>
      <c r="AB1797" s="54">
        <f>Table1[[#This Row],[ Received by dropbox]]/Table1[[#This Row],[Ballots Returned]]</f>
        <v>0</v>
      </c>
      <c r="AC1797" s="54">
        <f>Table1[[#This Row],[Received by mail]]/Table1[[#This Row],[Ballots Returned]]</f>
        <v>0</v>
      </c>
      <c r="AD1797" s="54">
        <f>Table1[[#This Row],[ Received by Email or Fax]]/Table1[[#This Row],[Ballots Returned]]</f>
        <v>1.4614130740261931E-3</v>
      </c>
    </row>
    <row r="1798" spans="1:30">
      <c r="A1798" s="8" t="s">
        <v>176</v>
      </c>
      <c r="B1798" s="19">
        <v>41219</v>
      </c>
      <c r="C1798" s="8" t="s">
        <v>179</v>
      </c>
      <c r="D1798" s="10">
        <v>2012</v>
      </c>
      <c r="E1798" s="8">
        <v>106452</v>
      </c>
      <c r="F1798" s="8">
        <v>8016</v>
      </c>
      <c r="G1798" s="8">
        <v>100448</v>
      </c>
      <c r="H1798" s="8">
        <v>0</v>
      </c>
      <c r="I1798" s="8">
        <v>78840</v>
      </c>
      <c r="J1798" s="8">
        <v>78420</v>
      </c>
      <c r="K1798" s="8">
        <v>0</v>
      </c>
      <c r="L1798" s="8"/>
      <c r="M1798" s="8">
        <v>420</v>
      </c>
      <c r="N1798" s="8"/>
      <c r="O1798" s="8"/>
      <c r="P1798" s="8"/>
      <c r="Q1798" s="45">
        <f>P1798/I1798</f>
        <v>0</v>
      </c>
      <c r="R1798" s="45">
        <f>Table1[[#This Row],[Ballots Rejected - Late Postmark]]/Table1[[#This Row],[Ballots Rejected]]</f>
        <v>0</v>
      </c>
      <c r="S1798" s="8"/>
      <c r="T1798" s="8"/>
      <c r="U1798" s="8">
        <v>77927</v>
      </c>
      <c r="V1798" s="8">
        <v>77603</v>
      </c>
      <c r="W1798" s="8">
        <v>324</v>
      </c>
      <c r="X1798" s="8">
        <v>105731</v>
      </c>
      <c r="Y1798">
        <v>14760</v>
      </c>
      <c r="Z1798">
        <v>63883</v>
      </c>
      <c r="AA1798" s="8">
        <v>197</v>
      </c>
      <c r="AB1798" s="54">
        <f>Table1[[#This Row],[ Received by dropbox]]/Table1[[#This Row],[Ballots Returned]]</f>
        <v>0.18721461187214611</v>
      </c>
      <c r="AC1798" s="54">
        <f>Table1[[#This Row],[Received by mail]]/Table1[[#This Row],[Ballots Returned]]</f>
        <v>0.81028665651953324</v>
      </c>
      <c r="AD1798" s="54">
        <f>Table1[[#This Row],[ Received by Email or Fax]]/Table1[[#This Row],[Ballots Returned]]</f>
        <v>2.4987316083206496E-3</v>
      </c>
    </row>
    <row r="1799" spans="1:30">
      <c r="A1799" s="8" t="s">
        <v>178</v>
      </c>
      <c r="B1799" s="19">
        <v>41219</v>
      </c>
      <c r="C1799" s="8" t="s">
        <v>179</v>
      </c>
      <c r="D1799" s="10">
        <v>2012</v>
      </c>
      <c r="E1799" s="8">
        <v>3904959</v>
      </c>
      <c r="F1799" s="8">
        <v>414868</v>
      </c>
      <c r="G1799" s="8">
        <v>0</v>
      </c>
      <c r="H1799" s="8">
        <v>0</v>
      </c>
      <c r="I1799" s="8">
        <v>3207602</v>
      </c>
      <c r="J1799" s="8">
        <v>3172939</v>
      </c>
      <c r="K1799" s="8">
        <v>0</v>
      </c>
      <c r="L1799" s="8"/>
      <c r="M1799" s="8">
        <v>34647</v>
      </c>
      <c r="N1799" s="8"/>
      <c r="O1799" s="8"/>
      <c r="P1799" s="8"/>
      <c r="Q1799" s="45">
        <f t="shared" si="59"/>
        <v>0</v>
      </c>
      <c r="R1799" s="45">
        <f>Table1[[#This Row],[Ballots Rejected - Late Postmark]]/Table1[[#This Row],[Ballots Rejected]]</f>
        <v>0</v>
      </c>
      <c r="S1799" s="8"/>
      <c r="T1799" s="8"/>
      <c r="U1799" s="8">
        <v>3140309</v>
      </c>
      <c r="V1799" s="8">
        <v>3110331</v>
      </c>
      <c r="W1799" s="8">
        <v>29978</v>
      </c>
      <c r="X1799" s="8" t="s">
        <v>1214</v>
      </c>
      <c r="Y1799">
        <v>0</v>
      </c>
      <c r="Z1799">
        <v>0</v>
      </c>
      <c r="AA1799" s="21">
        <v>1260</v>
      </c>
      <c r="AB1799" s="54">
        <f>Table1[[#This Row],[ Received by dropbox]]/Table1[[#This Row],[Ballots Returned]]</f>
        <v>0</v>
      </c>
      <c r="AC1799" s="54">
        <f>Table1[[#This Row],[Received by mail]]/Table1[[#This Row],[Ballots Returned]]</f>
        <v>0</v>
      </c>
      <c r="AD1799" s="54">
        <f>Table1[[#This Row],[ Received by Email or Fax]]/Table1[[#This Row],[Ballots Returned]]</f>
        <v>3.9281681455492296E-4</v>
      </c>
    </row>
    <row r="1800" spans="1:30">
      <c r="A1800" s="8"/>
      <c r="B1800" s="19"/>
      <c r="C1800" s="8"/>
      <c r="D1800" s="10"/>
      <c r="E1800" s="8">
        <v>6239</v>
      </c>
      <c r="F1800" s="8">
        <v>376</v>
      </c>
      <c r="G1800" s="8">
        <v>7875</v>
      </c>
      <c r="H1800" s="8"/>
      <c r="I1800" s="8">
        <v>2886</v>
      </c>
      <c r="J1800" s="8">
        <v>2864</v>
      </c>
      <c r="K1800" s="8"/>
      <c r="L1800" s="8"/>
      <c r="M1800" s="8"/>
      <c r="N1800" s="8"/>
      <c r="O1800" s="8"/>
      <c r="P1800" s="8"/>
      <c r="Q1800" s="45"/>
      <c r="R1800" s="45"/>
      <c r="S1800" s="8"/>
      <c r="T1800" s="8"/>
      <c r="U1800" s="8"/>
      <c r="V1800" s="8"/>
      <c r="W1800" s="8"/>
      <c r="X1800" s="8"/>
      <c r="AA1800" s="8"/>
      <c r="AB1800" s="54"/>
      <c r="AC1800" s="54"/>
      <c r="AD1800" s="54"/>
    </row>
    <row r="1801" spans="1:30">
      <c r="A1801" s="8"/>
      <c r="B1801" s="19"/>
      <c r="C1801" s="8"/>
      <c r="D1801" s="10"/>
      <c r="E1801" s="8">
        <v>13163</v>
      </c>
      <c r="F1801" s="8">
        <v>1252</v>
      </c>
      <c r="G1801" s="8">
        <v>13923</v>
      </c>
      <c r="H1801" s="8"/>
      <c r="I1801" s="8">
        <v>5229</v>
      </c>
      <c r="J1801" s="8">
        <v>5192</v>
      </c>
      <c r="K1801" s="8"/>
      <c r="L1801" s="8"/>
      <c r="M1801" s="8"/>
      <c r="N1801" s="8"/>
      <c r="O1801" s="8"/>
      <c r="P1801" s="8"/>
      <c r="Q1801" s="45"/>
      <c r="R1801" s="45"/>
      <c r="S1801" s="8"/>
      <c r="T1801" s="8"/>
      <c r="U1801" s="8"/>
      <c r="V1801" s="8"/>
      <c r="W1801" s="8"/>
      <c r="X1801" s="8"/>
      <c r="AA1801" s="8"/>
      <c r="AB1801" s="54"/>
      <c r="AC1801" s="54"/>
      <c r="AD1801" s="54"/>
    </row>
    <row r="1802" spans="1:30">
      <c r="A1802" s="8"/>
      <c r="B1802" s="19"/>
      <c r="C1802" s="8"/>
      <c r="D1802" s="10"/>
      <c r="E1802" s="8">
        <v>93389</v>
      </c>
      <c r="F1802" s="8">
        <v>12264</v>
      </c>
      <c r="G1802" s="8">
        <v>83137</v>
      </c>
      <c r="H1802" s="8"/>
      <c r="I1802" s="8">
        <v>33274</v>
      </c>
      <c r="J1802" s="8">
        <v>33119</v>
      </c>
      <c r="K1802" s="8"/>
      <c r="L1802" s="8"/>
      <c r="M1802" s="8"/>
      <c r="N1802" s="8"/>
      <c r="O1802" s="8"/>
      <c r="P1802" s="8"/>
      <c r="Q1802" s="45"/>
      <c r="R1802" s="45"/>
      <c r="S1802" s="8"/>
      <c r="T1802" s="8"/>
      <c r="U1802" s="8"/>
      <c r="V1802" s="8"/>
      <c r="W1802" s="8"/>
      <c r="X1802" s="8"/>
      <c r="AA1802" s="8"/>
      <c r="AB1802" s="54"/>
      <c r="AC1802" s="54"/>
      <c r="AD1802" s="54"/>
    </row>
    <row r="1803" spans="1:30">
      <c r="A1803" s="8"/>
      <c r="B1803" s="19"/>
      <c r="C1803" s="8"/>
      <c r="D1803" s="10"/>
      <c r="E1803" s="8">
        <v>38922</v>
      </c>
      <c r="F1803" s="8">
        <v>2855</v>
      </c>
      <c r="G1803" s="8">
        <v>38079</v>
      </c>
      <c r="H1803" s="8"/>
      <c r="I1803" s="8">
        <v>18956</v>
      </c>
      <c r="J1803" s="8">
        <v>18814</v>
      </c>
      <c r="K1803" s="8"/>
      <c r="L1803" s="8"/>
      <c r="M1803" s="8"/>
      <c r="N1803" s="8"/>
      <c r="O1803" s="8"/>
      <c r="P1803" s="8"/>
      <c r="Q1803" s="45"/>
      <c r="R1803" s="45"/>
      <c r="S1803" s="8"/>
      <c r="T1803" s="8"/>
      <c r="U1803" s="8"/>
      <c r="V1803" s="8"/>
      <c r="W1803" s="8"/>
      <c r="X1803" s="8"/>
      <c r="AA1803" s="8"/>
      <c r="AB1803" s="54"/>
      <c r="AC1803" s="54"/>
      <c r="AD1803" s="54"/>
    </row>
    <row r="1804" spans="1:30">
      <c r="A1804" s="8"/>
      <c r="B1804" s="19"/>
      <c r="C1804" s="8"/>
      <c r="D1804" s="10"/>
      <c r="E1804" s="8">
        <v>45879</v>
      </c>
      <c r="F1804" s="8">
        <v>4141</v>
      </c>
      <c r="G1804" s="8">
        <v>43750</v>
      </c>
      <c r="H1804" s="8"/>
      <c r="I1804" s="8">
        <v>21716</v>
      </c>
      <c r="J1804" s="8">
        <v>21519</v>
      </c>
      <c r="K1804" s="8"/>
      <c r="L1804" s="8"/>
      <c r="M1804" s="8"/>
      <c r="N1804" s="8"/>
      <c r="O1804" s="8"/>
      <c r="P1804" s="8"/>
      <c r="Q1804" s="45"/>
      <c r="R1804" s="45"/>
      <c r="S1804" s="8"/>
      <c r="T1804" s="8"/>
      <c r="U1804" s="8"/>
      <c r="V1804" s="8"/>
      <c r="W1804" s="8"/>
      <c r="X1804" s="8"/>
      <c r="AA1804" s="8"/>
      <c r="AB1804" s="54"/>
      <c r="AC1804" s="54"/>
      <c r="AD1804" s="54"/>
    </row>
    <row r="1805" spans="1:30">
      <c r="A1805" s="8"/>
      <c r="B1805" s="19"/>
      <c r="C1805" s="8"/>
      <c r="D1805" s="10"/>
      <c r="E1805" s="8">
        <v>234411</v>
      </c>
      <c r="F1805" s="8">
        <v>25032</v>
      </c>
      <c r="G1805" s="8">
        <v>211391</v>
      </c>
      <c r="H1805" s="8"/>
      <c r="I1805" s="8">
        <v>73213</v>
      </c>
      <c r="J1805" s="8">
        <v>72096</v>
      </c>
      <c r="K1805" s="8"/>
      <c r="L1805" s="8"/>
      <c r="M1805" s="8"/>
      <c r="N1805" s="8"/>
      <c r="O1805" s="8"/>
      <c r="P1805" s="8"/>
      <c r="Q1805" s="45"/>
      <c r="R1805" s="45"/>
      <c r="S1805" s="8"/>
      <c r="T1805" s="8"/>
      <c r="U1805" s="8"/>
      <c r="V1805" s="8"/>
      <c r="W1805" s="8"/>
      <c r="X1805" s="8"/>
      <c r="AA1805" s="8"/>
      <c r="AB1805" s="54"/>
      <c r="AC1805" s="54"/>
      <c r="AD1805" s="54"/>
    </row>
    <row r="1806" spans="1:30">
      <c r="A1806" s="8"/>
      <c r="B1806" s="19"/>
      <c r="C1806" s="8"/>
      <c r="D1806" s="10"/>
      <c r="E1806" s="8">
        <v>2588</v>
      </c>
      <c r="F1806" s="8">
        <v>228</v>
      </c>
      <c r="G1806" s="8">
        <v>4372</v>
      </c>
      <c r="H1806" s="8"/>
      <c r="I1806" s="8">
        <v>1288</v>
      </c>
      <c r="J1806" s="8">
        <v>1279</v>
      </c>
      <c r="K1806" s="8"/>
      <c r="L1806" s="8"/>
      <c r="M1806" s="8"/>
      <c r="N1806" s="8"/>
      <c r="O1806" s="8"/>
      <c r="P1806" s="8"/>
      <c r="Q1806" s="45"/>
      <c r="R1806" s="45"/>
      <c r="S1806" s="8"/>
      <c r="T1806" s="8"/>
      <c r="U1806" s="8"/>
      <c r="V1806" s="8"/>
      <c r="W1806" s="8"/>
      <c r="X1806" s="8"/>
      <c r="AA1806" s="8"/>
      <c r="AB1806" s="54"/>
      <c r="AC1806" s="54"/>
      <c r="AD1806" s="54"/>
    </row>
    <row r="1807" spans="1:30">
      <c r="A1807" s="8"/>
      <c r="B1807" s="19"/>
      <c r="C1807" s="8"/>
      <c r="D1807" s="10"/>
      <c r="E1807" s="8">
        <v>56486</v>
      </c>
      <c r="F1807" s="8">
        <v>8383</v>
      </c>
      <c r="G1807" s="8">
        <v>50115</v>
      </c>
      <c r="H1807" s="8"/>
      <c r="I1807" s="8">
        <v>19874</v>
      </c>
      <c r="J1807" s="8">
        <v>19710</v>
      </c>
      <c r="K1807" s="8"/>
      <c r="L1807" s="8"/>
      <c r="M1807" s="8"/>
      <c r="N1807" s="8"/>
      <c r="O1807" s="8"/>
      <c r="P1807" s="8"/>
      <c r="Q1807" s="45"/>
      <c r="R1807" s="45"/>
      <c r="S1807" s="8"/>
      <c r="T1807" s="8"/>
      <c r="U1807" s="8"/>
      <c r="V1807" s="8"/>
      <c r="W1807" s="8"/>
      <c r="X1807" s="8"/>
      <c r="AA1807" s="8"/>
      <c r="AB1807" s="54"/>
      <c r="AC1807" s="54"/>
      <c r="AD1807" s="54"/>
    </row>
    <row r="1808" spans="1:30">
      <c r="A1808" s="8"/>
      <c r="B1808" s="19"/>
      <c r="C1808" s="8"/>
      <c r="D1808" s="10"/>
      <c r="E1808" s="8">
        <v>18357</v>
      </c>
      <c r="F1808" s="8">
        <v>1641</v>
      </c>
      <c r="G1808" s="8">
        <v>18728</v>
      </c>
      <c r="H1808" s="8"/>
      <c r="I1808" s="8">
        <v>8144</v>
      </c>
      <c r="J1808" s="8">
        <v>8066</v>
      </c>
      <c r="K1808" s="8"/>
      <c r="L1808" s="8"/>
      <c r="M1808" s="8"/>
      <c r="N1808" s="8"/>
      <c r="O1808" s="8"/>
      <c r="P1808" s="8"/>
      <c r="Q1808" s="45"/>
      <c r="R1808" s="45"/>
      <c r="S1808" s="8"/>
      <c r="T1808" s="8"/>
      <c r="U1808" s="8"/>
      <c r="V1808" s="8"/>
      <c r="W1808" s="8"/>
      <c r="X1808" s="8"/>
      <c r="AA1808" s="8"/>
      <c r="AB1808" s="54"/>
      <c r="AC1808" s="54"/>
      <c r="AD1808" s="54"/>
    </row>
    <row r="1809" spans="1:30">
      <c r="A1809" s="8"/>
      <c r="B1809" s="19"/>
      <c r="C1809" s="8"/>
      <c r="D1809" s="10"/>
      <c r="E1809" s="8">
        <v>4384</v>
      </c>
      <c r="F1809" s="8">
        <v>486</v>
      </c>
      <c r="G1809" s="8">
        <v>5910</v>
      </c>
      <c r="H1809" s="8"/>
      <c r="I1809" s="8">
        <v>1950</v>
      </c>
      <c r="J1809" s="8">
        <v>1920</v>
      </c>
      <c r="K1809" s="8"/>
      <c r="L1809" s="8"/>
      <c r="M1809" s="8"/>
      <c r="N1809" s="8"/>
      <c r="O1809" s="8"/>
      <c r="P1809" s="8"/>
      <c r="Q1809" s="45"/>
      <c r="R1809" s="45"/>
      <c r="S1809" s="8"/>
      <c r="T1809" s="8"/>
      <c r="U1809" s="8"/>
      <c r="V1809" s="8"/>
      <c r="W1809" s="8"/>
      <c r="X1809" s="8"/>
      <c r="AA1809" s="8"/>
      <c r="AB1809" s="54"/>
      <c r="AC1809" s="54"/>
      <c r="AD1809" s="54"/>
    </row>
    <row r="1810" spans="1:30">
      <c r="A1810" s="8"/>
      <c r="B1810" s="19"/>
      <c r="C1810" s="8"/>
      <c r="D1810" s="10"/>
      <c r="E1810" s="8">
        <v>28379</v>
      </c>
      <c r="F1810" s="8">
        <v>2717</v>
      </c>
      <c r="G1810" s="8">
        <v>27674</v>
      </c>
      <c r="H1810" s="8"/>
      <c r="I1810" s="8">
        <v>9617</v>
      </c>
      <c r="J1810" s="8">
        <v>9535</v>
      </c>
      <c r="K1810" s="8"/>
      <c r="L1810" s="8"/>
      <c r="M1810" s="8"/>
      <c r="N1810" s="8"/>
      <c r="O1810" s="8"/>
      <c r="P1810" s="8"/>
      <c r="Q1810" s="45"/>
      <c r="R1810" s="45"/>
      <c r="S1810" s="8"/>
      <c r="T1810" s="8"/>
      <c r="U1810" s="8"/>
      <c r="V1810" s="8"/>
      <c r="W1810" s="8"/>
      <c r="X1810" s="8"/>
      <c r="AA1810" s="8"/>
      <c r="AB1810" s="54"/>
      <c r="AC1810" s="54"/>
      <c r="AD1810" s="54"/>
    </row>
    <row r="1811" spans="1:30">
      <c r="A1811" s="8"/>
      <c r="B1811" s="19"/>
      <c r="C1811" s="8"/>
      <c r="D1811" s="10"/>
      <c r="E1811" s="8">
        <v>1500</v>
      </c>
      <c r="F1811" s="8">
        <v>112</v>
      </c>
      <c r="G1811" s="8">
        <v>3400</v>
      </c>
      <c r="H1811" s="8"/>
      <c r="I1811" s="8">
        <v>694</v>
      </c>
      <c r="J1811" s="8">
        <v>691</v>
      </c>
      <c r="K1811" s="8"/>
      <c r="L1811" s="8"/>
      <c r="M1811" s="8"/>
      <c r="N1811" s="8"/>
      <c r="O1811" s="8"/>
      <c r="P1811" s="8"/>
      <c r="Q1811" s="45"/>
      <c r="R1811" s="45"/>
      <c r="S1811" s="8"/>
      <c r="T1811" s="8"/>
      <c r="U1811" s="8"/>
      <c r="V1811" s="8"/>
      <c r="W1811" s="8"/>
      <c r="X1811" s="8"/>
      <c r="AA1811" s="8"/>
      <c r="AB1811" s="54"/>
      <c r="AC1811" s="54"/>
      <c r="AD1811" s="54"/>
    </row>
    <row r="1812" spans="1:30">
      <c r="A1812" s="8"/>
      <c r="B1812" s="19"/>
      <c r="C1812" s="8"/>
      <c r="D1812" s="10"/>
      <c r="E1812" s="8">
        <v>34985</v>
      </c>
      <c r="F1812" s="8">
        <v>4506</v>
      </c>
      <c r="G1812" s="8">
        <v>32491</v>
      </c>
      <c r="H1812" s="8"/>
      <c r="I1812" s="8">
        <v>12930</v>
      </c>
      <c r="J1812" s="8">
        <v>12885</v>
      </c>
      <c r="K1812" s="8"/>
      <c r="L1812" s="8"/>
      <c r="M1812" s="8"/>
      <c r="N1812" s="8"/>
      <c r="O1812" s="8"/>
      <c r="P1812" s="8"/>
      <c r="Q1812" s="45"/>
      <c r="R1812" s="45"/>
      <c r="S1812" s="8"/>
      <c r="T1812" s="8"/>
      <c r="U1812" s="8"/>
      <c r="V1812" s="8"/>
      <c r="W1812" s="8"/>
      <c r="X1812" s="8"/>
      <c r="AA1812" s="8"/>
      <c r="AB1812" s="54"/>
      <c r="AC1812" s="54"/>
      <c r="AD1812" s="54"/>
    </row>
    <row r="1813" spans="1:30">
      <c r="A1813" s="8"/>
      <c r="B1813" s="19"/>
      <c r="C1813" s="8"/>
      <c r="D1813" s="10"/>
      <c r="E1813" s="8">
        <v>37208</v>
      </c>
      <c r="F1813" s="8">
        <v>5808</v>
      </c>
      <c r="G1813" s="8">
        <v>33412</v>
      </c>
      <c r="H1813" s="8"/>
      <c r="I1813" s="8">
        <v>15658</v>
      </c>
      <c r="J1813" s="8">
        <v>15396</v>
      </c>
      <c r="K1813" s="8"/>
      <c r="L1813" s="8"/>
      <c r="M1813" s="8"/>
      <c r="N1813" s="8"/>
      <c r="O1813" s="8"/>
      <c r="P1813" s="8"/>
      <c r="Q1813" s="45"/>
      <c r="R1813" s="45"/>
      <c r="S1813" s="8"/>
      <c r="T1813" s="8"/>
      <c r="U1813" s="8"/>
      <c r="V1813" s="8"/>
      <c r="W1813" s="8"/>
      <c r="X1813" s="8"/>
      <c r="AA1813" s="8"/>
      <c r="AB1813" s="54"/>
      <c r="AC1813" s="54"/>
      <c r="AD1813" s="54"/>
    </row>
    <row r="1814" spans="1:30">
      <c r="A1814" s="8"/>
      <c r="B1814" s="19"/>
      <c r="C1814" s="8"/>
      <c r="D1814" s="10"/>
      <c r="E1814" s="8">
        <v>47412</v>
      </c>
      <c r="F1814" s="8">
        <v>6229</v>
      </c>
      <c r="G1814" s="8">
        <v>43195</v>
      </c>
      <c r="H1814" s="8"/>
      <c r="I1814" s="8">
        <v>25372</v>
      </c>
      <c r="J1814" s="8">
        <v>25077</v>
      </c>
      <c r="K1814" s="8"/>
      <c r="L1814" s="8"/>
      <c r="M1814" s="8"/>
      <c r="N1814" s="8"/>
      <c r="O1814" s="8"/>
      <c r="P1814" s="8"/>
      <c r="Q1814" s="45"/>
      <c r="R1814" s="45"/>
      <c r="S1814" s="8"/>
      <c r="T1814" s="8"/>
      <c r="U1814" s="8"/>
      <c r="V1814" s="8"/>
      <c r="W1814" s="8"/>
      <c r="X1814" s="8"/>
      <c r="AA1814" s="8"/>
      <c r="AB1814" s="54"/>
      <c r="AC1814" s="54"/>
      <c r="AD1814" s="54"/>
    </row>
    <row r="1815" spans="1:30">
      <c r="A1815" s="8"/>
      <c r="B1815" s="19"/>
      <c r="C1815" s="8"/>
      <c r="D1815" s="10"/>
      <c r="E1815" s="8">
        <v>21886</v>
      </c>
      <c r="F1815" s="8">
        <v>2794</v>
      </c>
      <c r="G1815" s="8">
        <v>21104</v>
      </c>
      <c r="H1815" s="8"/>
      <c r="I1815" s="8">
        <v>12687</v>
      </c>
      <c r="J1815" s="8">
        <v>12544</v>
      </c>
      <c r="K1815" s="8"/>
      <c r="L1815" s="8"/>
      <c r="M1815" s="8"/>
      <c r="N1815" s="8"/>
      <c r="O1815" s="8"/>
      <c r="P1815" s="8"/>
      <c r="Q1815" s="45"/>
      <c r="R1815" s="45"/>
      <c r="S1815" s="8"/>
      <c r="T1815" s="8"/>
      <c r="U1815" s="8"/>
      <c r="V1815" s="8"/>
      <c r="W1815" s="8"/>
      <c r="X1815" s="8"/>
      <c r="AA1815" s="8"/>
      <c r="AB1815" s="54"/>
      <c r="AC1815" s="54"/>
      <c r="AD1815" s="54"/>
    </row>
    <row r="1816" spans="1:30">
      <c r="A1816" s="8"/>
      <c r="B1816" s="19"/>
      <c r="C1816" s="8"/>
      <c r="D1816" s="10"/>
      <c r="E1816" s="8">
        <v>1110063</v>
      </c>
      <c r="F1816" s="8">
        <v>153718</v>
      </c>
      <c r="G1816" s="8">
        <v>958357</v>
      </c>
      <c r="H1816" s="8"/>
      <c r="I1816" s="8">
        <v>443523</v>
      </c>
      <c r="J1816" s="8">
        <v>432049</v>
      </c>
      <c r="K1816" s="8"/>
      <c r="L1816" s="8"/>
      <c r="M1816" s="8"/>
      <c r="N1816" s="8"/>
      <c r="O1816" s="8"/>
      <c r="P1816" s="8"/>
      <c r="Q1816" s="45"/>
      <c r="R1816" s="45"/>
      <c r="S1816" s="8"/>
      <c r="T1816" s="8"/>
      <c r="U1816" s="8"/>
      <c r="V1816" s="8"/>
      <c r="W1816" s="8"/>
      <c r="X1816" s="8"/>
      <c r="AA1816" s="8"/>
      <c r="AB1816" s="54"/>
      <c r="AC1816" s="54"/>
      <c r="AD1816" s="54"/>
    </row>
    <row r="1817" spans="1:30">
      <c r="A1817" s="8"/>
      <c r="B1817" s="19"/>
      <c r="C1817" s="8"/>
      <c r="D1817" s="10"/>
      <c r="E1817" s="8">
        <v>146384</v>
      </c>
      <c r="F1817" s="8">
        <v>16055</v>
      </c>
      <c r="G1817" s="8">
        <v>132341</v>
      </c>
      <c r="H1817" s="8"/>
      <c r="I1817" s="8">
        <v>61615</v>
      </c>
      <c r="J1817" s="8">
        <v>60930</v>
      </c>
      <c r="K1817" s="8"/>
      <c r="L1817" s="8"/>
      <c r="M1817" s="8"/>
      <c r="N1817" s="8"/>
      <c r="O1817" s="8"/>
      <c r="P1817" s="8"/>
      <c r="Q1817" s="45"/>
      <c r="R1817" s="45"/>
      <c r="S1817" s="8"/>
      <c r="T1817" s="8"/>
      <c r="U1817" s="8"/>
      <c r="V1817" s="8"/>
      <c r="W1817" s="8"/>
      <c r="X1817" s="8"/>
      <c r="AA1817" s="8"/>
      <c r="AB1817" s="54"/>
      <c r="AC1817" s="54"/>
      <c r="AD1817" s="54"/>
    </row>
    <row r="1818" spans="1:30">
      <c r="A1818" s="8"/>
      <c r="B1818" s="19"/>
      <c r="C1818" s="8"/>
      <c r="D1818" s="10"/>
      <c r="E1818" s="8">
        <v>20861</v>
      </c>
      <c r="F1818" s="8">
        <v>2571</v>
      </c>
      <c r="G1818" s="8">
        <v>20302</v>
      </c>
      <c r="H1818" s="8"/>
      <c r="I1818" s="8">
        <v>9560</v>
      </c>
      <c r="J1818" s="8">
        <v>9447</v>
      </c>
      <c r="K1818" s="8"/>
      <c r="L1818" s="8"/>
      <c r="M1818" s="8"/>
      <c r="N1818" s="8"/>
      <c r="O1818" s="8"/>
      <c r="P1818" s="8"/>
      <c r="Q1818" s="45"/>
      <c r="R1818" s="45"/>
      <c r="S1818" s="8"/>
      <c r="T1818" s="8"/>
      <c r="U1818" s="8"/>
      <c r="V1818" s="8"/>
      <c r="W1818" s="8"/>
      <c r="X1818" s="8"/>
      <c r="AA1818" s="8"/>
      <c r="AB1818" s="54"/>
      <c r="AC1818" s="54"/>
      <c r="AD1818" s="54"/>
    </row>
    <row r="1819" spans="1:30">
      <c r="A1819" s="8"/>
      <c r="B1819" s="19"/>
      <c r="C1819" s="8"/>
      <c r="D1819" s="10"/>
      <c r="E1819" s="8">
        <v>12862</v>
      </c>
      <c r="F1819" s="8">
        <v>1717</v>
      </c>
      <c r="G1819" s="8">
        <v>13157</v>
      </c>
      <c r="H1819" s="8"/>
      <c r="I1819" s="8">
        <v>4407</v>
      </c>
      <c r="J1819" s="8">
        <v>4369</v>
      </c>
      <c r="K1819" s="8"/>
      <c r="L1819" s="8"/>
      <c r="M1819" s="8"/>
      <c r="N1819" s="8"/>
      <c r="O1819" s="8"/>
      <c r="P1819" s="8"/>
      <c r="Q1819" s="45"/>
      <c r="R1819" s="45"/>
      <c r="S1819" s="8"/>
      <c r="T1819" s="8"/>
      <c r="U1819" s="8"/>
      <c r="V1819" s="8"/>
      <c r="W1819" s="8"/>
      <c r="X1819" s="8"/>
      <c r="AA1819" s="8"/>
      <c r="AB1819" s="54"/>
      <c r="AC1819" s="54"/>
      <c r="AD1819" s="54"/>
    </row>
    <row r="1820" spans="1:30">
      <c r="A1820" s="8"/>
      <c r="B1820" s="19"/>
      <c r="C1820" s="8"/>
      <c r="D1820" s="10"/>
      <c r="E1820" s="8">
        <v>43459</v>
      </c>
      <c r="F1820" s="8">
        <v>16750</v>
      </c>
      <c r="G1820" s="8">
        <v>28721</v>
      </c>
      <c r="H1820" s="8"/>
      <c r="I1820" s="8">
        <v>16990</v>
      </c>
      <c r="J1820" s="8">
        <v>16768</v>
      </c>
      <c r="K1820" s="8"/>
      <c r="L1820" s="8"/>
      <c r="M1820" s="8"/>
      <c r="N1820" s="8"/>
      <c r="O1820" s="8"/>
      <c r="P1820" s="8"/>
      <c r="Q1820" s="45"/>
      <c r="R1820" s="45"/>
      <c r="S1820" s="8"/>
      <c r="T1820" s="8"/>
      <c r="U1820" s="8"/>
      <c r="V1820" s="8"/>
      <c r="W1820" s="8"/>
      <c r="X1820" s="8"/>
      <c r="AA1820" s="8"/>
      <c r="AB1820" s="54"/>
      <c r="AC1820" s="54"/>
      <c r="AD1820" s="54"/>
    </row>
    <row r="1821" spans="1:30">
      <c r="A1821" s="8"/>
      <c r="B1821" s="19"/>
      <c r="C1821" s="8"/>
      <c r="D1821" s="10"/>
      <c r="E1821" s="8">
        <v>6811</v>
      </c>
      <c r="F1821" s="8">
        <v>413</v>
      </c>
      <c r="G1821" s="8">
        <v>8410</v>
      </c>
      <c r="H1821" s="8"/>
      <c r="I1821" s="8">
        <v>3351</v>
      </c>
      <c r="J1821" s="8">
        <v>3350</v>
      </c>
      <c r="K1821" s="8"/>
      <c r="L1821" s="8"/>
      <c r="M1821" s="8"/>
      <c r="N1821" s="8"/>
      <c r="O1821" s="8"/>
      <c r="P1821" s="8"/>
      <c r="Q1821" s="45"/>
      <c r="R1821" s="45"/>
      <c r="S1821" s="8"/>
      <c r="T1821" s="8"/>
      <c r="U1821" s="8"/>
      <c r="V1821" s="8"/>
      <c r="W1821" s="8"/>
      <c r="X1821" s="8"/>
      <c r="AA1821" s="8"/>
      <c r="AB1821" s="54"/>
      <c r="AC1821" s="54"/>
      <c r="AD1821" s="54"/>
    </row>
    <row r="1822" spans="1:30">
      <c r="A1822" s="8"/>
      <c r="B1822" s="19"/>
      <c r="C1822" s="8"/>
      <c r="D1822" s="10"/>
      <c r="E1822" s="8">
        <v>33925</v>
      </c>
      <c r="F1822" s="8">
        <v>2490</v>
      </c>
      <c r="G1822" s="8">
        <v>33447</v>
      </c>
      <c r="H1822" s="8"/>
      <c r="I1822" s="8">
        <v>16181</v>
      </c>
      <c r="J1822" s="8">
        <v>16043</v>
      </c>
      <c r="K1822" s="8"/>
      <c r="L1822" s="8"/>
      <c r="M1822" s="8"/>
      <c r="N1822" s="8"/>
      <c r="O1822" s="8"/>
      <c r="P1822" s="8"/>
      <c r="Q1822" s="45"/>
      <c r="R1822" s="45"/>
      <c r="S1822" s="8"/>
      <c r="T1822" s="8"/>
      <c r="U1822" s="8"/>
      <c r="V1822" s="8"/>
      <c r="W1822" s="8"/>
      <c r="X1822" s="8"/>
      <c r="AA1822" s="8"/>
      <c r="AB1822" s="54"/>
      <c r="AC1822" s="54"/>
      <c r="AD1822" s="54"/>
    </row>
    <row r="1823" spans="1:30">
      <c r="A1823" s="8"/>
      <c r="B1823" s="19"/>
      <c r="C1823" s="8"/>
      <c r="D1823" s="10"/>
      <c r="E1823" s="8">
        <v>20727</v>
      </c>
      <c r="F1823" s="8">
        <v>1649</v>
      </c>
      <c r="G1823" s="8">
        <v>21090</v>
      </c>
      <c r="H1823" s="8"/>
      <c r="I1823" s="8">
        <v>9321</v>
      </c>
      <c r="J1823" s="8">
        <v>9153</v>
      </c>
      <c r="K1823" s="8"/>
      <c r="L1823" s="8"/>
      <c r="M1823" s="8"/>
      <c r="N1823" s="8"/>
      <c r="O1823" s="8"/>
      <c r="P1823" s="8"/>
      <c r="Q1823" s="45"/>
      <c r="R1823" s="45"/>
      <c r="S1823" s="8"/>
      <c r="T1823" s="8"/>
      <c r="U1823" s="8"/>
      <c r="V1823" s="8"/>
      <c r="W1823" s="8"/>
      <c r="X1823" s="8"/>
      <c r="AA1823" s="8"/>
      <c r="AB1823" s="54"/>
      <c r="AC1823" s="54"/>
      <c r="AD1823" s="54"/>
    </row>
    <row r="1824" spans="1:30">
      <c r="A1824" s="8"/>
      <c r="B1824" s="19"/>
      <c r="C1824" s="8"/>
      <c r="D1824" s="10"/>
      <c r="E1824" s="8">
        <v>13259</v>
      </c>
      <c r="F1824" s="8">
        <v>539</v>
      </c>
      <c r="G1824" s="8">
        <v>14732</v>
      </c>
      <c r="H1824" s="8"/>
      <c r="I1824" s="8">
        <v>7035</v>
      </c>
      <c r="J1824" s="8">
        <v>6644</v>
      </c>
      <c r="K1824" s="8"/>
      <c r="L1824" s="8"/>
      <c r="M1824" s="8"/>
      <c r="N1824" s="8"/>
      <c r="O1824" s="8"/>
      <c r="P1824" s="8"/>
      <c r="Q1824" s="45"/>
      <c r="R1824" s="45"/>
      <c r="S1824" s="8"/>
      <c r="T1824" s="8"/>
      <c r="U1824" s="8"/>
      <c r="V1824" s="8"/>
      <c r="W1824" s="8"/>
      <c r="X1824" s="8"/>
      <c r="AA1824" s="8"/>
      <c r="AB1824" s="54"/>
      <c r="AC1824" s="54"/>
      <c r="AD1824" s="54"/>
    </row>
    <row r="1825" spans="1:30">
      <c r="A1825" s="8"/>
      <c r="B1825" s="19"/>
      <c r="C1825" s="8"/>
      <c r="D1825" s="10"/>
      <c r="E1825" s="8">
        <v>8118</v>
      </c>
      <c r="F1825" s="8">
        <v>1210</v>
      </c>
      <c r="G1825" s="8">
        <v>8920</v>
      </c>
      <c r="H1825" s="8"/>
      <c r="I1825" s="8">
        <v>3748</v>
      </c>
      <c r="J1825" s="8">
        <v>3716</v>
      </c>
      <c r="K1825" s="8"/>
      <c r="L1825" s="8"/>
      <c r="M1825" s="8"/>
      <c r="N1825" s="8"/>
      <c r="O1825" s="8"/>
      <c r="P1825" s="8"/>
      <c r="Q1825" s="45"/>
      <c r="R1825" s="45"/>
      <c r="S1825" s="8"/>
      <c r="T1825" s="8"/>
      <c r="U1825" s="8"/>
      <c r="V1825" s="8"/>
      <c r="W1825" s="8"/>
      <c r="X1825" s="8"/>
      <c r="AA1825" s="8"/>
      <c r="AB1825" s="54"/>
      <c r="AC1825" s="54"/>
      <c r="AD1825" s="54"/>
    </row>
    <row r="1826" spans="1:30">
      <c r="A1826" s="8"/>
      <c r="B1826" s="19"/>
      <c r="C1826" s="8"/>
      <c r="D1826" s="10"/>
      <c r="E1826" s="8">
        <v>419234</v>
      </c>
      <c r="F1826" s="8">
        <v>55311</v>
      </c>
      <c r="G1826" s="8">
        <v>365935</v>
      </c>
      <c r="H1826" s="8"/>
      <c r="I1826" s="8">
        <v>152136</v>
      </c>
      <c r="J1826" s="8">
        <v>151542</v>
      </c>
      <c r="K1826" s="8"/>
      <c r="L1826" s="8"/>
      <c r="M1826" s="8"/>
      <c r="N1826" s="8"/>
      <c r="O1826" s="8"/>
      <c r="P1826" s="8"/>
      <c r="Q1826" s="45"/>
      <c r="R1826" s="45"/>
      <c r="S1826" s="8"/>
      <c r="T1826" s="8"/>
      <c r="U1826" s="8"/>
      <c r="V1826" s="8"/>
      <c r="W1826" s="8"/>
      <c r="X1826" s="8"/>
      <c r="AA1826" s="8"/>
      <c r="AB1826" s="54"/>
      <c r="AC1826" s="54"/>
      <c r="AD1826" s="54"/>
    </row>
    <row r="1827" spans="1:30">
      <c r="A1827" s="8"/>
      <c r="B1827" s="19"/>
      <c r="C1827" s="8"/>
      <c r="D1827" s="10"/>
      <c r="E1827" s="8">
        <v>11624</v>
      </c>
      <c r="F1827" s="8">
        <v>792</v>
      </c>
      <c r="G1827" s="8">
        <v>12844</v>
      </c>
      <c r="H1827" s="8"/>
      <c r="I1827" s="8">
        <v>6068</v>
      </c>
      <c r="J1827" s="8">
        <v>6067</v>
      </c>
      <c r="K1827" s="8"/>
      <c r="L1827" s="8"/>
      <c r="M1827" s="8"/>
      <c r="N1827" s="8"/>
      <c r="O1827" s="8"/>
      <c r="P1827" s="8"/>
      <c r="Q1827" s="45"/>
      <c r="R1827" s="45"/>
      <c r="S1827" s="8"/>
      <c r="T1827" s="8"/>
      <c r="U1827" s="8"/>
      <c r="V1827" s="8"/>
      <c r="W1827" s="8"/>
      <c r="X1827" s="8"/>
      <c r="AA1827" s="8"/>
      <c r="AB1827" s="54"/>
      <c r="AC1827" s="54"/>
      <c r="AD1827" s="54"/>
    </row>
    <row r="1828" spans="1:30">
      <c r="A1828" s="8"/>
      <c r="B1828" s="19"/>
      <c r="C1828" s="8"/>
      <c r="D1828" s="10"/>
      <c r="E1828" s="8">
        <v>65084</v>
      </c>
      <c r="F1828" s="8">
        <v>5665</v>
      </c>
      <c r="G1828" s="8">
        <v>61431</v>
      </c>
      <c r="H1828" s="8"/>
      <c r="I1828" s="8">
        <v>29589</v>
      </c>
      <c r="J1828" s="8">
        <v>29349</v>
      </c>
      <c r="K1828" s="8"/>
      <c r="L1828" s="8"/>
      <c r="M1828" s="8"/>
      <c r="N1828" s="8"/>
      <c r="O1828" s="8"/>
      <c r="P1828" s="8"/>
      <c r="Q1828" s="45"/>
      <c r="R1828" s="45"/>
      <c r="S1828" s="8"/>
      <c r="T1828" s="8"/>
      <c r="U1828" s="8"/>
      <c r="V1828" s="8"/>
      <c r="W1828" s="8"/>
      <c r="X1828" s="8"/>
      <c r="AA1828" s="8"/>
      <c r="AB1828" s="54"/>
      <c r="AC1828" s="54"/>
      <c r="AD1828" s="54"/>
    </row>
    <row r="1829" spans="1:30">
      <c r="A1829" s="8"/>
      <c r="B1829" s="19"/>
      <c r="C1829" s="8"/>
      <c r="D1829" s="10"/>
      <c r="E1829" s="8">
        <v>6742</v>
      </c>
      <c r="F1829" s="8">
        <v>709</v>
      </c>
      <c r="G1829" s="8">
        <v>8045</v>
      </c>
      <c r="H1829" s="8"/>
      <c r="I1829" s="8">
        <v>2472</v>
      </c>
      <c r="J1829" s="8">
        <v>2443</v>
      </c>
      <c r="K1829" s="8"/>
      <c r="L1829" s="8"/>
      <c r="M1829" s="8"/>
      <c r="N1829" s="8"/>
      <c r="O1829" s="8"/>
      <c r="P1829" s="8"/>
      <c r="Q1829" s="45"/>
      <c r="R1829" s="45"/>
      <c r="S1829" s="8"/>
      <c r="T1829" s="8"/>
      <c r="U1829" s="8"/>
      <c r="V1829" s="8"/>
      <c r="W1829" s="8"/>
      <c r="X1829" s="8"/>
      <c r="AA1829" s="8"/>
      <c r="AB1829" s="54"/>
      <c r="AC1829" s="54"/>
      <c r="AD1829" s="54"/>
    </row>
    <row r="1830" spans="1:30">
      <c r="A1830" s="8"/>
      <c r="B1830" s="19"/>
      <c r="C1830" s="8"/>
      <c r="D1830" s="10"/>
      <c r="E1830" s="8">
        <v>400448</v>
      </c>
      <c r="F1830" s="8">
        <v>133832</v>
      </c>
      <c r="G1830" s="8">
        <v>268628</v>
      </c>
      <c r="H1830" s="8"/>
      <c r="I1830" s="8">
        <v>144082</v>
      </c>
      <c r="J1830" s="8">
        <v>142084</v>
      </c>
      <c r="K1830" s="8"/>
      <c r="L1830" s="8"/>
      <c r="M1830" s="8"/>
      <c r="N1830" s="8"/>
      <c r="O1830" s="8"/>
      <c r="P1830" s="8"/>
      <c r="Q1830" s="45"/>
      <c r="R1830" s="45"/>
      <c r="S1830" s="8"/>
      <c r="T1830" s="8"/>
      <c r="U1830" s="8"/>
      <c r="V1830" s="8"/>
      <c r="W1830" s="8"/>
      <c r="X1830" s="8"/>
      <c r="AA1830" s="8"/>
      <c r="AB1830" s="54"/>
      <c r="AC1830" s="54"/>
      <c r="AD1830" s="54"/>
    </row>
    <row r="1831" spans="1:30">
      <c r="A1831" s="8"/>
      <c r="B1831" s="19"/>
      <c r="C1831" s="8"/>
      <c r="D1831" s="10"/>
      <c r="E1831" s="8">
        <v>270018</v>
      </c>
      <c r="F1831" s="8">
        <v>36882</v>
      </c>
      <c r="G1831" s="8">
        <v>235148</v>
      </c>
      <c r="H1831" s="8"/>
      <c r="I1831" s="8">
        <v>106372</v>
      </c>
      <c r="J1831" s="8">
        <v>104905</v>
      </c>
      <c r="K1831" s="8"/>
      <c r="L1831" s="8"/>
      <c r="M1831" s="8"/>
      <c r="N1831" s="8"/>
      <c r="O1831" s="8"/>
      <c r="P1831" s="8"/>
      <c r="Q1831" s="45"/>
      <c r="R1831" s="45"/>
      <c r="S1831" s="8"/>
      <c r="T1831" s="8"/>
      <c r="U1831" s="8"/>
      <c r="V1831" s="8"/>
      <c r="W1831" s="8"/>
      <c r="X1831" s="8"/>
      <c r="AA1831" s="8"/>
      <c r="AB1831" s="54"/>
      <c r="AC1831" s="54"/>
      <c r="AD1831" s="54"/>
    </row>
    <row r="1832" spans="1:30">
      <c r="A1832" s="8"/>
      <c r="B1832" s="19"/>
      <c r="C1832" s="8"/>
      <c r="D1832" s="10"/>
      <c r="E1832" s="8">
        <v>27979</v>
      </c>
      <c r="F1832" s="8">
        <v>2498</v>
      </c>
      <c r="G1832" s="8">
        <v>27493</v>
      </c>
      <c r="H1832" s="8"/>
      <c r="I1832" s="8">
        <v>11908</v>
      </c>
      <c r="J1832" s="8">
        <v>11723</v>
      </c>
      <c r="K1832" s="8"/>
      <c r="L1832" s="8"/>
      <c r="M1832" s="8"/>
      <c r="N1832" s="8"/>
      <c r="O1832" s="8"/>
      <c r="P1832" s="8"/>
      <c r="Q1832" s="45"/>
      <c r="R1832" s="45"/>
      <c r="S1832" s="8"/>
      <c r="T1832" s="8"/>
      <c r="U1832" s="8"/>
      <c r="V1832" s="8"/>
      <c r="W1832" s="8"/>
      <c r="X1832" s="8"/>
      <c r="AA1832" s="8"/>
      <c r="AB1832" s="54"/>
      <c r="AC1832" s="54"/>
      <c r="AD1832" s="54"/>
    </row>
    <row r="1833" spans="1:30">
      <c r="A1833" s="8"/>
      <c r="B1833" s="19"/>
      <c r="C1833" s="8"/>
      <c r="D1833" s="10"/>
      <c r="E1833" s="8">
        <v>154003</v>
      </c>
      <c r="F1833" s="8">
        <v>18502</v>
      </c>
      <c r="G1833" s="8">
        <v>137513</v>
      </c>
      <c r="H1833" s="8"/>
      <c r="I1833" s="8">
        <v>60515</v>
      </c>
      <c r="J1833" s="8">
        <v>60323</v>
      </c>
      <c r="K1833" s="8"/>
      <c r="L1833" s="8"/>
      <c r="M1833" s="8"/>
      <c r="N1833" s="8"/>
      <c r="O1833" s="8"/>
      <c r="P1833" s="8"/>
      <c r="Q1833" s="45"/>
      <c r="R1833" s="45"/>
      <c r="S1833" s="8"/>
      <c r="T1833" s="8"/>
      <c r="U1833" s="8"/>
      <c r="V1833" s="8"/>
      <c r="W1833" s="8"/>
      <c r="X1833" s="8"/>
      <c r="AA1833" s="8"/>
      <c r="AB1833" s="54"/>
      <c r="AC1833" s="54"/>
      <c r="AD1833" s="54"/>
    </row>
    <row r="1834" spans="1:30">
      <c r="A1834" s="8"/>
      <c r="B1834" s="19"/>
      <c r="C1834" s="8"/>
      <c r="D1834" s="10"/>
      <c r="E1834" s="8">
        <v>2755</v>
      </c>
      <c r="F1834" s="8">
        <v>147</v>
      </c>
      <c r="G1834" s="8">
        <v>4620</v>
      </c>
      <c r="H1834" s="8"/>
      <c r="I1834" s="8">
        <v>1454</v>
      </c>
      <c r="J1834" s="8">
        <v>1439</v>
      </c>
      <c r="K1834" s="8"/>
      <c r="L1834" s="8"/>
      <c r="M1834" s="8"/>
      <c r="N1834" s="8"/>
      <c r="O1834" s="8"/>
      <c r="P1834" s="8"/>
      <c r="Q1834" s="45"/>
      <c r="R1834" s="45"/>
      <c r="S1834" s="8"/>
      <c r="T1834" s="8"/>
      <c r="U1834" s="8"/>
      <c r="V1834" s="8"/>
      <c r="W1834" s="8"/>
      <c r="X1834" s="8"/>
      <c r="AA1834" s="8"/>
      <c r="AB1834" s="54"/>
      <c r="AC1834" s="54"/>
      <c r="AD1834" s="54"/>
    </row>
    <row r="1835" spans="1:30">
      <c r="A1835" s="8"/>
      <c r="B1835" s="19"/>
      <c r="C1835" s="8"/>
      <c r="D1835" s="10"/>
      <c r="E1835" s="8">
        <v>30874</v>
      </c>
      <c r="F1835" s="8">
        <v>4431</v>
      </c>
      <c r="G1835" s="8">
        <v>28455</v>
      </c>
      <c r="H1835" s="8"/>
      <c r="I1835" s="8">
        <v>14296</v>
      </c>
      <c r="J1835" s="8">
        <v>14150</v>
      </c>
      <c r="K1835" s="8"/>
      <c r="L1835" s="8"/>
      <c r="M1835" s="8"/>
      <c r="N1835" s="8"/>
      <c r="O1835" s="8"/>
      <c r="P1835" s="8"/>
      <c r="Q1835" s="45"/>
      <c r="R1835" s="45"/>
      <c r="S1835" s="8"/>
      <c r="T1835" s="8"/>
      <c r="U1835" s="8"/>
      <c r="V1835" s="8"/>
      <c r="W1835" s="8"/>
      <c r="X1835" s="8"/>
      <c r="AA1835" s="8"/>
      <c r="AB1835" s="54"/>
      <c r="AC1835" s="54"/>
      <c r="AD1835" s="54"/>
    </row>
    <row r="1836" spans="1:30">
      <c r="A1836" s="8"/>
      <c r="B1836" s="19"/>
      <c r="C1836" s="8"/>
      <c r="D1836" s="10"/>
      <c r="E1836" s="8">
        <v>118654</v>
      </c>
      <c r="F1836" s="8">
        <v>13795</v>
      </c>
      <c r="G1836" s="8">
        <v>106871</v>
      </c>
      <c r="H1836" s="8"/>
      <c r="I1836" s="8">
        <v>48756</v>
      </c>
      <c r="J1836" s="8">
        <v>47234</v>
      </c>
      <c r="K1836" s="8"/>
      <c r="L1836" s="8"/>
      <c r="M1836" s="8"/>
      <c r="N1836" s="8"/>
      <c r="O1836" s="8"/>
      <c r="P1836" s="8"/>
      <c r="Q1836" s="45"/>
      <c r="R1836" s="45"/>
      <c r="S1836" s="8"/>
      <c r="T1836" s="8"/>
      <c r="U1836" s="8"/>
      <c r="V1836" s="8"/>
      <c r="W1836" s="8"/>
      <c r="X1836" s="8"/>
      <c r="AA1836" s="8"/>
      <c r="AB1836" s="54"/>
      <c r="AC1836" s="54"/>
      <c r="AD1836" s="54"/>
    </row>
    <row r="1837" spans="1:30">
      <c r="A1837" s="8"/>
      <c r="B1837" s="19"/>
      <c r="C1837" s="8"/>
      <c r="D1837" s="10"/>
      <c r="E1837" s="8">
        <v>19740</v>
      </c>
      <c r="F1837" s="8">
        <v>3658</v>
      </c>
      <c r="G1837" s="8">
        <v>18094</v>
      </c>
      <c r="H1837" s="8"/>
      <c r="I1837" s="8">
        <v>7965</v>
      </c>
      <c r="J1837" s="8">
        <v>7843</v>
      </c>
      <c r="K1837" s="8"/>
      <c r="L1837" s="8"/>
      <c r="M1837" s="8"/>
      <c r="N1837" s="8"/>
      <c r="O1837" s="8"/>
      <c r="P1837" s="8"/>
      <c r="Q1837" s="45"/>
      <c r="R1837" s="45"/>
      <c r="S1837" s="8"/>
      <c r="T1837" s="8"/>
      <c r="U1837" s="8"/>
      <c r="V1837" s="8"/>
      <c r="W1837" s="8"/>
      <c r="X1837" s="8"/>
      <c r="AA1837" s="8"/>
      <c r="AB1837" s="54"/>
      <c r="AC1837" s="54"/>
      <c r="AD1837" s="54"/>
    </row>
    <row r="1838" spans="1:30">
      <c r="A1838" s="8"/>
      <c r="B1838" s="19"/>
      <c r="C1838" s="8"/>
      <c r="D1838" s="10"/>
      <c r="E1838" s="8">
        <v>102835</v>
      </c>
      <c r="F1838" s="8">
        <v>8039</v>
      </c>
      <c r="G1838" s="8">
        <v>96808</v>
      </c>
      <c r="H1838" s="8"/>
      <c r="I1838" s="8">
        <v>33525</v>
      </c>
      <c r="J1838" s="8">
        <v>33391</v>
      </c>
      <c r="K1838" s="8"/>
      <c r="L1838" s="8"/>
      <c r="M1838" s="8"/>
      <c r="N1838" s="8"/>
      <c r="O1838" s="8"/>
      <c r="P1838" s="8"/>
      <c r="Q1838" s="45"/>
      <c r="R1838" s="45"/>
      <c r="S1838" s="8"/>
      <c r="T1838" s="8"/>
      <c r="U1838" s="8"/>
      <c r="V1838" s="8"/>
      <c r="W1838" s="8"/>
      <c r="X1838" s="8"/>
      <c r="AA1838" s="8"/>
      <c r="AB1838" s="54"/>
      <c r="AC1838" s="54"/>
      <c r="AD1838" s="54"/>
    </row>
    <row r="1839" spans="1:30">
      <c r="A1839" s="8"/>
      <c r="B1839" s="19"/>
      <c r="C1839" s="8"/>
      <c r="D1839" s="10"/>
      <c r="E1839" s="8">
        <v>3731647</v>
      </c>
      <c r="F1839" s="8">
        <v>560197</v>
      </c>
      <c r="G1839" s="8">
        <v>0</v>
      </c>
      <c r="H1839" s="8"/>
      <c r="I1839" s="8">
        <v>1458357</v>
      </c>
      <c r="J1839" s="8">
        <v>1435669</v>
      </c>
      <c r="K1839" s="8"/>
      <c r="L1839" s="8"/>
      <c r="M1839" s="8"/>
      <c r="N1839" s="8"/>
      <c r="O1839" s="8"/>
      <c r="P1839" s="8"/>
      <c r="Q1839" s="45"/>
      <c r="R1839" s="45"/>
      <c r="S1839" s="8"/>
      <c r="T1839" s="8"/>
      <c r="U1839" s="8"/>
      <c r="V1839" s="8"/>
      <c r="W1839" s="8"/>
      <c r="X1839" s="8"/>
      <c r="AA1839" s="21"/>
      <c r="AB1839" s="54"/>
      <c r="AC1839" s="54"/>
      <c r="AD1839" s="54"/>
    </row>
    <row r="1840" spans="1:30">
      <c r="A1840" s="8"/>
      <c r="B1840" s="19"/>
      <c r="C1840" s="8"/>
      <c r="D1840" s="10"/>
      <c r="E1840" s="8">
        <v>6099</v>
      </c>
      <c r="F1840" s="8">
        <v>293</v>
      </c>
      <c r="G1840" s="8">
        <v>7817</v>
      </c>
      <c r="H1840" s="8">
        <v>0</v>
      </c>
      <c r="I1840" s="8">
        <v>3449</v>
      </c>
      <c r="J1840" s="8">
        <v>3424</v>
      </c>
      <c r="K1840" s="8">
        <v>0</v>
      </c>
      <c r="L1840" s="8"/>
      <c r="M1840" s="8"/>
      <c r="N1840" s="8"/>
      <c r="O1840" s="8"/>
      <c r="P1840" s="8"/>
      <c r="Q1840" s="45"/>
      <c r="R1840" s="45"/>
      <c r="S1840" s="8"/>
      <c r="T1840" s="8"/>
      <c r="U1840" s="8"/>
      <c r="V1840" s="8"/>
      <c r="W1840" s="8"/>
      <c r="X1840" s="8"/>
      <c r="AA1840" s="8"/>
      <c r="AB1840" s="54"/>
      <c r="AC1840" s="54"/>
      <c r="AD1840" s="54"/>
    </row>
    <row r="1841" spans="1:30">
      <c r="A1841" s="8"/>
      <c r="B1841" s="19"/>
      <c r="C1841" s="8"/>
      <c r="D1841" s="10"/>
      <c r="E1841" s="8">
        <v>12732</v>
      </c>
      <c r="F1841" s="8">
        <v>1333</v>
      </c>
      <c r="G1841" s="8">
        <v>13410</v>
      </c>
      <c r="H1841" s="8">
        <v>0</v>
      </c>
      <c r="I1841" s="8">
        <v>6894</v>
      </c>
      <c r="J1841" s="8">
        <v>6893</v>
      </c>
      <c r="K1841" s="8">
        <v>0</v>
      </c>
      <c r="L1841" s="8"/>
      <c r="M1841" s="8"/>
      <c r="N1841" s="8"/>
      <c r="O1841" s="8"/>
      <c r="P1841" s="8"/>
      <c r="Q1841" s="45"/>
      <c r="R1841" s="45"/>
      <c r="S1841" s="8"/>
      <c r="T1841" s="8"/>
      <c r="U1841" s="8"/>
      <c r="V1841" s="8"/>
      <c r="W1841" s="8"/>
      <c r="X1841" s="8"/>
      <c r="AA1841" s="8"/>
      <c r="AB1841" s="54"/>
      <c r="AC1841" s="54"/>
      <c r="AD1841" s="54"/>
    </row>
    <row r="1842" spans="1:30">
      <c r="A1842" s="8"/>
      <c r="B1842" s="19"/>
      <c r="C1842" s="8"/>
      <c r="D1842" s="10"/>
      <c r="E1842" s="8">
        <v>90760</v>
      </c>
      <c r="F1842" s="8">
        <v>10675</v>
      </c>
      <c r="G1842" s="8">
        <v>82096</v>
      </c>
      <c r="H1842" s="8">
        <v>0</v>
      </c>
      <c r="I1842" s="8">
        <v>46046</v>
      </c>
      <c r="J1842" s="8">
        <v>45696</v>
      </c>
      <c r="K1842" s="8">
        <v>0</v>
      </c>
      <c r="L1842" s="8"/>
      <c r="M1842" s="8"/>
      <c r="N1842" s="8"/>
      <c r="O1842" s="8"/>
      <c r="P1842" s="8"/>
      <c r="Q1842" s="45"/>
      <c r="R1842" s="45"/>
      <c r="S1842" s="8"/>
      <c r="T1842" s="8"/>
      <c r="U1842" s="8"/>
      <c r="V1842" s="8"/>
      <c r="W1842" s="8"/>
      <c r="X1842" s="8"/>
      <c r="AA1842" s="8"/>
      <c r="AB1842" s="54"/>
      <c r="AC1842" s="54"/>
      <c r="AD1842" s="54"/>
    </row>
    <row r="1843" spans="1:30">
      <c r="A1843" s="8"/>
      <c r="B1843" s="19"/>
      <c r="C1843" s="8"/>
      <c r="D1843" s="10"/>
      <c r="E1843" s="8">
        <v>38562</v>
      </c>
      <c r="F1843" s="8">
        <v>2014</v>
      </c>
      <c r="G1843" s="8">
        <v>38559</v>
      </c>
      <c r="H1843" s="8">
        <v>0</v>
      </c>
      <c r="I1843" s="8">
        <v>22610</v>
      </c>
      <c r="J1843" s="8">
        <v>22397</v>
      </c>
      <c r="K1843" s="8">
        <v>0</v>
      </c>
      <c r="L1843" s="8"/>
      <c r="M1843" s="8"/>
      <c r="N1843" s="8"/>
      <c r="O1843" s="8"/>
      <c r="P1843" s="8"/>
      <c r="Q1843" s="45"/>
      <c r="R1843" s="45"/>
      <c r="S1843" s="8"/>
      <c r="T1843" s="8"/>
      <c r="U1843" s="8"/>
      <c r="V1843" s="8"/>
      <c r="W1843" s="8"/>
      <c r="X1843" s="8"/>
      <c r="AA1843" s="8"/>
      <c r="AB1843" s="54"/>
      <c r="AC1843" s="54"/>
      <c r="AD1843" s="54"/>
    </row>
    <row r="1844" spans="1:30">
      <c r="A1844" s="8"/>
      <c r="B1844" s="19"/>
      <c r="C1844" s="8"/>
      <c r="D1844" s="10"/>
      <c r="E1844" s="8">
        <v>45734</v>
      </c>
      <c r="F1844" s="8">
        <v>3261</v>
      </c>
      <c r="G1844" s="8">
        <v>44484</v>
      </c>
      <c r="H1844" s="8">
        <v>0</v>
      </c>
      <c r="I1844" s="8">
        <v>27063</v>
      </c>
      <c r="J1844" s="8">
        <v>26862</v>
      </c>
      <c r="K1844" s="8">
        <v>0</v>
      </c>
      <c r="L1844" s="8"/>
      <c r="M1844" s="8"/>
      <c r="N1844" s="8"/>
      <c r="O1844" s="8"/>
      <c r="P1844" s="8"/>
      <c r="Q1844" s="45"/>
      <c r="R1844" s="45"/>
      <c r="S1844" s="8"/>
      <c r="T1844" s="8"/>
      <c r="U1844" s="8"/>
      <c r="V1844" s="8"/>
      <c r="W1844" s="8"/>
      <c r="X1844" s="8"/>
      <c r="AA1844" s="8"/>
      <c r="AB1844" s="54"/>
      <c r="AC1844" s="54"/>
      <c r="AD1844" s="54"/>
    </row>
    <row r="1845" spans="1:30">
      <c r="A1845" s="8"/>
      <c r="B1845" s="19"/>
      <c r="C1845" s="8"/>
      <c r="D1845" s="10"/>
      <c r="E1845" s="8">
        <v>226530</v>
      </c>
      <c r="F1845" s="8">
        <v>20476</v>
      </c>
      <c r="G1845" s="8">
        <v>208065</v>
      </c>
      <c r="H1845" s="8">
        <v>0</v>
      </c>
      <c r="I1845" s="8">
        <v>110127</v>
      </c>
      <c r="J1845" s="8">
        <v>108877</v>
      </c>
      <c r="K1845" s="8">
        <v>0</v>
      </c>
      <c r="L1845" s="8"/>
      <c r="M1845" s="8"/>
      <c r="N1845" s="8"/>
      <c r="O1845" s="8"/>
      <c r="P1845" s="8"/>
      <c r="Q1845" s="45"/>
      <c r="R1845" s="45"/>
      <c r="S1845" s="8"/>
      <c r="T1845" s="8"/>
      <c r="U1845" s="8"/>
      <c r="V1845" s="8"/>
      <c r="W1845" s="8"/>
      <c r="X1845" s="8"/>
      <c r="AA1845" s="8"/>
      <c r="AB1845" s="54"/>
      <c r="AC1845" s="54"/>
      <c r="AD1845" s="54"/>
    </row>
    <row r="1846" spans="1:30">
      <c r="A1846" s="8"/>
      <c r="B1846" s="19"/>
      <c r="C1846" s="8"/>
      <c r="D1846" s="10"/>
      <c r="E1846" s="8">
        <v>2562</v>
      </c>
      <c r="F1846" s="8">
        <v>219</v>
      </c>
      <c r="G1846" s="8">
        <v>4354</v>
      </c>
      <c r="H1846" s="8">
        <v>0</v>
      </c>
      <c r="I1846" s="8">
        <v>1636</v>
      </c>
      <c r="J1846" s="8">
        <v>1628</v>
      </c>
      <c r="K1846" s="8">
        <v>0</v>
      </c>
      <c r="L1846" s="8"/>
      <c r="M1846" s="8"/>
      <c r="N1846" s="8"/>
      <c r="O1846" s="8"/>
      <c r="P1846" s="8"/>
      <c r="Q1846" s="45"/>
      <c r="R1846" s="45"/>
      <c r="S1846" s="8"/>
      <c r="T1846" s="8"/>
      <c r="U1846" s="8"/>
      <c r="V1846" s="8"/>
      <c r="W1846" s="8"/>
      <c r="X1846" s="8"/>
      <c r="AA1846" s="8"/>
      <c r="AB1846" s="54"/>
      <c r="AC1846" s="54"/>
      <c r="AD1846" s="54"/>
    </row>
    <row r="1847" spans="1:30">
      <c r="A1847" s="8"/>
      <c r="B1847" s="19"/>
      <c r="C1847" s="8"/>
      <c r="D1847" s="10"/>
      <c r="E1847" s="8">
        <v>56801</v>
      </c>
      <c r="F1847" s="8">
        <v>6513</v>
      </c>
      <c r="G1847" s="8">
        <v>52299</v>
      </c>
      <c r="H1847" s="8">
        <v>0</v>
      </c>
      <c r="I1847" s="8">
        <v>29851</v>
      </c>
      <c r="J1847" s="8">
        <v>29650</v>
      </c>
      <c r="K1847" s="8">
        <v>0</v>
      </c>
      <c r="L1847" s="8"/>
      <c r="M1847" s="8"/>
      <c r="N1847" s="8"/>
      <c r="O1847" s="8"/>
      <c r="P1847" s="8"/>
      <c r="Q1847" s="45"/>
      <c r="R1847" s="45"/>
      <c r="S1847" s="8"/>
      <c r="T1847" s="8"/>
      <c r="U1847" s="8"/>
      <c r="V1847" s="8"/>
      <c r="W1847" s="8"/>
      <c r="X1847" s="8"/>
      <c r="AA1847" s="8"/>
      <c r="AB1847" s="54"/>
      <c r="AC1847" s="54"/>
      <c r="AD1847" s="54"/>
    </row>
    <row r="1848" spans="1:30">
      <c r="A1848" s="8"/>
      <c r="B1848" s="19"/>
      <c r="C1848" s="8"/>
      <c r="D1848" s="10"/>
      <c r="E1848" s="8">
        <v>18687</v>
      </c>
      <c r="F1848" s="8">
        <v>228</v>
      </c>
      <c r="G1848" s="8">
        <v>20470</v>
      </c>
      <c r="H1848" s="8">
        <v>0</v>
      </c>
      <c r="I1848" s="8">
        <v>10643</v>
      </c>
      <c r="J1848" s="8">
        <v>10642</v>
      </c>
      <c r="K1848" s="8">
        <v>0</v>
      </c>
      <c r="L1848" s="8"/>
      <c r="M1848" s="8"/>
      <c r="N1848" s="8"/>
      <c r="O1848" s="8"/>
      <c r="P1848" s="8"/>
      <c r="Q1848" s="45"/>
      <c r="R1848" s="45"/>
      <c r="S1848" s="8"/>
      <c r="T1848" s="8"/>
      <c r="U1848" s="8"/>
      <c r="V1848" s="8"/>
      <c r="W1848" s="8"/>
      <c r="X1848" s="8"/>
      <c r="AA1848" s="8"/>
      <c r="AB1848" s="54"/>
      <c r="AC1848" s="54"/>
      <c r="AD1848" s="54"/>
    </row>
    <row r="1849" spans="1:30">
      <c r="A1849" s="8"/>
      <c r="B1849" s="19"/>
      <c r="C1849" s="8"/>
      <c r="D1849" s="10"/>
      <c r="E1849" s="8">
        <v>4326</v>
      </c>
      <c r="F1849" s="8">
        <v>410</v>
      </c>
      <c r="G1849" s="8">
        <v>5927</v>
      </c>
      <c r="H1849" s="8">
        <v>0</v>
      </c>
      <c r="I1849" s="8">
        <v>2463</v>
      </c>
      <c r="J1849" s="8">
        <v>2449</v>
      </c>
      <c r="K1849" s="8">
        <v>0</v>
      </c>
      <c r="L1849" s="8"/>
      <c r="M1849" s="8"/>
      <c r="N1849" s="8"/>
      <c r="O1849" s="8"/>
      <c r="P1849" s="8"/>
      <c r="Q1849" s="45"/>
      <c r="R1849" s="45"/>
      <c r="S1849" s="8"/>
      <c r="T1849" s="8"/>
      <c r="U1849" s="8"/>
      <c r="V1849" s="8"/>
      <c r="W1849" s="8"/>
      <c r="X1849" s="8"/>
      <c r="AA1849" s="8"/>
      <c r="AB1849" s="54"/>
      <c r="AC1849" s="54"/>
      <c r="AD1849" s="54"/>
    </row>
    <row r="1850" spans="1:30">
      <c r="A1850" s="8"/>
      <c r="B1850" s="19"/>
      <c r="C1850" s="8"/>
      <c r="D1850" s="10"/>
      <c r="E1850" s="8">
        <v>27305</v>
      </c>
      <c r="F1850" s="8">
        <v>3427</v>
      </c>
      <c r="G1850" s="8">
        <v>25889</v>
      </c>
      <c r="H1850" s="8">
        <v>0</v>
      </c>
      <c r="I1850" s="8">
        <v>13491</v>
      </c>
      <c r="J1850" s="8">
        <v>13381</v>
      </c>
      <c r="K1850" s="8">
        <v>0</v>
      </c>
      <c r="L1850" s="8"/>
      <c r="M1850" s="8"/>
      <c r="N1850" s="8"/>
      <c r="O1850" s="8"/>
      <c r="P1850" s="8"/>
      <c r="Q1850" s="45"/>
      <c r="R1850" s="45"/>
      <c r="S1850" s="8"/>
      <c r="T1850" s="8"/>
      <c r="U1850" s="8"/>
      <c r="V1850" s="8"/>
      <c r="W1850" s="8"/>
      <c r="X1850" s="8"/>
      <c r="AA1850" s="8"/>
      <c r="AB1850" s="54"/>
      <c r="AC1850" s="54"/>
      <c r="AD1850" s="54"/>
    </row>
    <row r="1851" spans="1:30">
      <c r="A1851" s="8"/>
      <c r="B1851" s="19"/>
      <c r="C1851" s="8"/>
      <c r="D1851" s="10"/>
      <c r="E1851" s="8">
        <v>1492</v>
      </c>
      <c r="F1851" s="8">
        <v>125</v>
      </c>
      <c r="G1851" s="8">
        <v>3378</v>
      </c>
      <c r="H1851" s="8">
        <v>0</v>
      </c>
      <c r="I1851" s="8">
        <v>958</v>
      </c>
      <c r="J1851" s="8">
        <v>953</v>
      </c>
      <c r="K1851" s="8">
        <v>0</v>
      </c>
      <c r="L1851" s="8"/>
      <c r="M1851" s="8"/>
      <c r="N1851" s="8"/>
      <c r="O1851" s="8"/>
      <c r="P1851" s="8"/>
      <c r="Q1851" s="45"/>
      <c r="R1851" s="45"/>
      <c r="S1851" s="8"/>
      <c r="T1851" s="8"/>
      <c r="U1851" s="8"/>
      <c r="V1851" s="8"/>
      <c r="W1851" s="8"/>
      <c r="X1851" s="8"/>
      <c r="AA1851" s="8"/>
      <c r="AB1851" s="54"/>
      <c r="AC1851" s="54"/>
      <c r="AD1851" s="54"/>
    </row>
    <row r="1852" spans="1:30">
      <c r="A1852" s="8"/>
      <c r="B1852" s="19"/>
      <c r="C1852" s="8"/>
      <c r="D1852" s="10"/>
      <c r="E1852" s="8">
        <v>34787</v>
      </c>
      <c r="F1852" s="8">
        <v>3404</v>
      </c>
      <c r="G1852" s="8">
        <v>33394</v>
      </c>
      <c r="H1852" s="8">
        <v>0</v>
      </c>
      <c r="I1852" s="8">
        <v>18134</v>
      </c>
      <c r="J1852" s="8">
        <v>17976</v>
      </c>
      <c r="K1852" s="8">
        <v>0</v>
      </c>
      <c r="L1852" s="8"/>
      <c r="M1852" s="8"/>
      <c r="N1852" s="8"/>
      <c r="O1852" s="8"/>
      <c r="P1852" s="8"/>
      <c r="Q1852" s="45"/>
      <c r="R1852" s="45"/>
      <c r="S1852" s="8"/>
      <c r="T1852" s="8"/>
      <c r="U1852" s="8"/>
      <c r="V1852" s="8"/>
      <c r="W1852" s="8"/>
      <c r="X1852" s="8"/>
      <c r="AA1852" s="8"/>
      <c r="AB1852" s="54"/>
      <c r="AC1852" s="54"/>
      <c r="AD1852" s="54"/>
    </row>
    <row r="1853" spans="1:30">
      <c r="A1853" s="8"/>
      <c r="B1853" s="19"/>
      <c r="C1853" s="8"/>
      <c r="D1853" s="10"/>
      <c r="E1853" s="8">
        <v>36936</v>
      </c>
      <c r="F1853" s="8">
        <v>4506</v>
      </c>
      <c r="G1853" s="8">
        <v>34441</v>
      </c>
      <c r="H1853" s="8">
        <v>0</v>
      </c>
      <c r="I1853" s="8">
        <v>20681</v>
      </c>
      <c r="J1853" s="8">
        <v>20473</v>
      </c>
      <c r="K1853" s="8">
        <v>0</v>
      </c>
      <c r="L1853" s="8"/>
      <c r="M1853" s="8"/>
      <c r="N1853" s="8"/>
      <c r="O1853" s="8"/>
      <c r="P1853" s="8"/>
      <c r="Q1853" s="45"/>
      <c r="R1853" s="45"/>
      <c r="S1853" s="8"/>
      <c r="T1853" s="8"/>
      <c r="U1853" s="8"/>
      <c r="V1853" s="8"/>
      <c r="W1853" s="8"/>
      <c r="X1853" s="8"/>
      <c r="AA1853" s="8"/>
      <c r="AB1853" s="54"/>
      <c r="AC1853" s="54"/>
      <c r="AD1853" s="54"/>
    </row>
    <row r="1854" spans="1:30">
      <c r="A1854" s="8"/>
      <c r="B1854" s="19"/>
      <c r="C1854" s="8"/>
      <c r="D1854" s="10"/>
      <c r="E1854" s="8">
        <v>47229</v>
      </c>
      <c r="F1854" s="8">
        <v>4718</v>
      </c>
      <c r="G1854" s="8">
        <v>44522</v>
      </c>
      <c r="H1854" s="8">
        <v>0</v>
      </c>
      <c r="I1854" s="8">
        <v>29442</v>
      </c>
      <c r="J1854" s="8">
        <v>29170</v>
      </c>
      <c r="K1854" s="8">
        <v>0</v>
      </c>
      <c r="L1854" s="8"/>
      <c r="M1854" s="8"/>
      <c r="N1854" s="8"/>
      <c r="O1854" s="8"/>
      <c r="P1854" s="8"/>
      <c r="Q1854" s="45"/>
      <c r="R1854" s="45"/>
      <c r="S1854" s="8"/>
      <c r="T1854" s="8"/>
      <c r="U1854" s="8"/>
      <c r="V1854" s="8"/>
      <c r="W1854" s="8"/>
      <c r="X1854" s="8"/>
      <c r="AA1854" s="8"/>
      <c r="AB1854" s="54"/>
      <c r="AC1854" s="54"/>
      <c r="AD1854" s="54"/>
    </row>
    <row r="1855" spans="1:30">
      <c r="A1855" s="8"/>
      <c r="B1855" s="19"/>
      <c r="C1855" s="8"/>
      <c r="D1855" s="10"/>
      <c r="E1855" s="8">
        <v>21683</v>
      </c>
      <c r="F1855" s="8">
        <v>2600</v>
      </c>
      <c r="G1855" s="8">
        <v>21094</v>
      </c>
      <c r="H1855" s="8">
        <v>0</v>
      </c>
      <c r="I1855" s="8">
        <v>14568</v>
      </c>
      <c r="J1855" s="8">
        <v>14475</v>
      </c>
      <c r="K1855" s="8">
        <v>0</v>
      </c>
      <c r="L1855" s="8"/>
      <c r="M1855" s="8"/>
      <c r="N1855" s="8"/>
      <c r="O1855" s="8"/>
      <c r="P1855" s="8"/>
      <c r="Q1855" s="45"/>
      <c r="R1855" s="45"/>
      <c r="S1855" s="8"/>
      <c r="T1855" s="8"/>
      <c r="U1855" s="8"/>
      <c r="V1855" s="8"/>
      <c r="W1855" s="8"/>
      <c r="X1855" s="8"/>
      <c r="AA1855" s="8"/>
      <c r="AB1855" s="54"/>
      <c r="AC1855" s="54"/>
      <c r="AD1855" s="54"/>
    </row>
    <row r="1856" spans="1:30">
      <c r="A1856" s="8"/>
      <c r="B1856" s="19"/>
      <c r="C1856" s="8"/>
      <c r="D1856" s="10"/>
      <c r="E1856" s="8">
        <v>1082929</v>
      </c>
      <c r="F1856" s="8">
        <v>136882</v>
      </c>
      <c r="G1856" s="8">
        <v>948058</v>
      </c>
      <c r="H1856" s="8">
        <v>0</v>
      </c>
      <c r="I1856" s="8">
        <v>580846</v>
      </c>
      <c r="J1856" s="8">
        <v>564331</v>
      </c>
      <c r="K1856" s="8">
        <v>0</v>
      </c>
      <c r="L1856" s="8"/>
      <c r="M1856" s="8"/>
      <c r="N1856" s="8"/>
      <c r="O1856" s="8"/>
      <c r="P1856" s="8"/>
      <c r="Q1856" s="45"/>
      <c r="R1856" s="45"/>
      <c r="S1856" s="8"/>
      <c r="T1856" s="8"/>
      <c r="U1856" s="8"/>
      <c r="V1856" s="8"/>
      <c r="W1856" s="8"/>
      <c r="X1856" s="8"/>
      <c r="AA1856" s="8"/>
      <c r="AB1856" s="54"/>
      <c r="AC1856" s="54"/>
      <c r="AD1856" s="54"/>
    </row>
    <row r="1857" spans="1:30">
      <c r="A1857" s="8"/>
      <c r="B1857" s="19"/>
      <c r="C1857" s="8"/>
      <c r="D1857" s="10"/>
      <c r="E1857" s="8">
        <v>146593</v>
      </c>
      <c r="F1857" s="8">
        <v>11037</v>
      </c>
      <c r="G1857" s="8">
        <v>137567</v>
      </c>
      <c r="H1857" s="8">
        <v>0</v>
      </c>
      <c r="I1857" s="8">
        <v>80649</v>
      </c>
      <c r="J1857" s="8">
        <v>79997</v>
      </c>
      <c r="K1857" s="8">
        <v>0</v>
      </c>
      <c r="L1857" s="8"/>
      <c r="M1857" s="8"/>
      <c r="N1857" s="8"/>
      <c r="O1857" s="8"/>
      <c r="P1857" s="8"/>
      <c r="Q1857" s="45"/>
      <c r="R1857" s="45"/>
      <c r="S1857" s="8"/>
      <c r="T1857" s="8"/>
      <c r="U1857" s="8"/>
      <c r="V1857" s="8"/>
      <c r="W1857" s="8"/>
      <c r="X1857" s="8"/>
      <c r="AA1857" s="8"/>
      <c r="AB1857" s="54"/>
      <c r="AC1857" s="54"/>
      <c r="AD1857" s="54"/>
    </row>
    <row r="1858" spans="1:30">
      <c r="A1858" s="8"/>
      <c r="B1858" s="19"/>
      <c r="C1858" s="8"/>
      <c r="D1858" s="10"/>
      <c r="E1858" s="8">
        <v>20566</v>
      </c>
      <c r="F1858" s="8">
        <v>2246</v>
      </c>
      <c r="G1858" s="8">
        <v>20331</v>
      </c>
      <c r="H1858" s="8">
        <v>0</v>
      </c>
      <c r="I1858" s="8">
        <v>11874</v>
      </c>
      <c r="J1858" s="8">
        <v>11809</v>
      </c>
      <c r="K1858" s="8">
        <v>0</v>
      </c>
      <c r="L1858" s="8"/>
      <c r="M1858" s="8"/>
      <c r="N1858" s="8"/>
      <c r="O1858" s="8"/>
      <c r="P1858" s="8"/>
      <c r="Q1858" s="45"/>
      <c r="R1858" s="45"/>
      <c r="S1858" s="8"/>
      <c r="T1858" s="8"/>
      <c r="U1858" s="8"/>
      <c r="V1858" s="8"/>
      <c r="W1858" s="8"/>
      <c r="X1858" s="8"/>
      <c r="AA1858" s="8"/>
      <c r="AB1858" s="54"/>
      <c r="AC1858" s="54"/>
      <c r="AD1858" s="54"/>
    </row>
    <row r="1859" spans="1:30">
      <c r="A1859" s="8"/>
      <c r="B1859" s="19"/>
      <c r="C1859" s="8"/>
      <c r="D1859" s="10"/>
      <c r="E1859" s="8">
        <v>12736</v>
      </c>
      <c r="F1859" s="8">
        <v>1498</v>
      </c>
      <c r="G1859" s="8">
        <v>13249</v>
      </c>
      <c r="H1859" s="8">
        <v>0</v>
      </c>
      <c r="I1859" s="8">
        <v>6980</v>
      </c>
      <c r="J1859" s="8">
        <v>6936</v>
      </c>
      <c r="K1859" s="8">
        <v>0</v>
      </c>
      <c r="L1859" s="8"/>
      <c r="M1859" s="8"/>
      <c r="N1859" s="8"/>
      <c r="O1859" s="8"/>
      <c r="P1859" s="8"/>
      <c r="Q1859" s="45"/>
      <c r="R1859" s="45"/>
      <c r="S1859" s="8"/>
      <c r="T1859" s="8"/>
      <c r="U1859" s="8"/>
      <c r="V1859" s="8"/>
      <c r="W1859" s="8"/>
      <c r="X1859" s="8"/>
      <c r="AA1859" s="8"/>
      <c r="AB1859" s="54"/>
      <c r="AC1859" s="54"/>
      <c r="AD1859" s="54"/>
    </row>
    <row r="1860" spans="1:30">
      <c r="A1860" s="8"/>
      <c r="B1860" s="19"/>
      <c r="C1860" s="8"/>
      <c r="D1860" s="10"/>
      <c r="E1860" s="8">
        <v>42787</v>
      </c>
      <c r="F1860" s="8">
        <v>3192</v>
      </c>
      <c r="G1860" s="8">
        <v>41606</v>
      </c>
      <c r="H1860" s="8">
        <v>0</v>
      </c>
      <c r="I1860" s="8">
        <v>25013</v>
      </c>
      <c r="J1860" s="8">
        <v>24452</v>
      </c>
      <c r="K1860" s="8">
        <v>0</v>
      </c>
      <c r="L1860" s="8"/>
      <c r="M1860" s="8"/>
      <c r="N1860" s="8"/>
      <c r="O1860" s="8"/>
      <c r="P1860" s="8"/>
      <c r="Q1860" s="45"/>
      <c r="R1860" s="45"/>
      <c r="S1860" s="8"/>
      <c r="T1860" s="8"/>
      <c r="U1860" s="8"/>
      <c r="V1860" s="8"/>
      <c r="W1860" s="8"/>
      <c r="X1860" s="8"/>
      <c r="AA1860" s="8"/>
      <c r="AB1860" s="54"/>
      <c r="AC1860" s="54"/>
      <c r="AD1860" s="54"/>
    </row>
    <row r="1861" spans="1:30">
      <c r="A1861" s="8"/>
      <c r="B1861" s="19"/>
      <c r="C1861" s="8"/>
      <c r="D1861" s="10"/>
      <c r="E1861" s="8">
        <v>6923</v>
      </c>
      <c r="F1861" s="8">
        <v>262</v>
      </c>
      <c r="G1861" s="8">
        <v>8672</v>
      </c>
      <c r="H1861" s="8">
        <v>0</v>
      </c>
      <c r="I1861" s="8">
        <v>4470</v>
      </c>
      <c r="J1861" s="8">
        <v>4470</v>
      </c>
      <c r="K1861" s="8">
        <v>0</v>
      </c>
      <c r="L1861" s="8"/>
      <c r="M1861" s="8"/>
      <c r="N1861" s="8"/>
      <c r="O1861" s="8"/>
      <c r="P1861" s="8"/>
      <c r="Q1861" s="45"/>
      <c r="R1861" s="45"/>
      <c r="S1861" s="8"/>
      <c r="T1861" s="8"/>
      <c r="U1861" s="8"/>
      <c r="V1861" s="8"/>
      <c r="W1861" s="8"/>
      <c r="X1861" s="8"/>
      <c r="AA1861" s="8"/>
      <c r="AB1861" s="54"/>
      <c r="AC1861" s="54"/>
      <c r="AD1861" s="54"/>
    </row>
    <row r="1862" spans="1:30">
      <c r="A1862" s="8"/>
      <c r="B1862" s="19"/>
      <c r="C1862" s="8"/>
      <c r="D1862" s="10"/>
      <c r="E1862" s="8">
        <v>33663</v>
      </c>
      <c r="F1862" s="8">
        <v>1630</v>
      </c>
      <c r="G1862" s="8">
        <v>34044</v>
      </c>
      <c r="H1862" s="8">
        <v>0</v>
      </c>
      <c r="I1862" s="8">
        <v>20106</v>
      </c>
      <c r="J1862" s="8">
        <v>19979</v>
      </c>
      <c r="K1862" s="8">
        <v>0</v>
      </c>
      <c r="L1862" s="8"/>
      <c r="M1862" s="8"/>
      <c r="N1862" s="8"/>
      <c r="O1862" s="8"/>
      <c r="P1862" s="8"/>
      <c r="Q1862" s="45"/>
      <c r="R1862" s="45"/>
      <c r="S1862" s="8"/>
      <c r="T1862" s="8"/>
      <c r="U1862" s="8"/>
      <c r="V1862" s="8"/>
      <c r="W1862" s="8"/>
      <c r="X1862" s="8"/>
      <c r="AA1862" s="8"/>
      <c r="AB1862" s="54"/>
      <c r="AC1862" s="54"/>
      <c r="AD1862" s="54"/>
    </row>
    <row r="1863" spans="1:30">
      <c r="A1863" s="8"/>
      <c r="B1863" s="19"/>
      <c r="C1863" s="8"/>
      <c r="D1863" s="10"/>
      <c r="E1863" s="8">
        <v>20464</v>
      </c>
      <c r="F1863" s="8">
        <v>1269</v>
      </c>
      <c r="G1863" s="8">
        <v>21206</v>
      </c>
      <c r="H1863" s="8">
        <v>0</v>
      </c>
      <c r="I1863" s="8">
        <v>11220</v>
      </c>
      <c r="J1863" s="8">
        <v>11065</v>
      </c>
      <c r="K1863" s="8">
        <v>0</v>
      </c>
      <c r="L1863" s="8"/>
      <c r="M1863" s="8"/>
      <c r="N1863" s="8"/>
      <c r="O1863" s="8"/>
      <c r="P1863" s="8"/>
      <c r="Q1863" s="45"/>
      <c r="R1863" s="45"/>
      <c r="S1863" s="8"/>
      <c r="T1863" s="8"/>
      <c r="U1863" s="8"/>
      <c r="V1863" s="8"/>
      <c r="W1863" s="8"/>
      <c r="X1863" s="8"/>
      <c r="AA1863" s="8"/>
      <c r="AB1863" s="54"/>
      <c r="AC1863" s="54"/>
      <c r="AD1863" s="54"/>
    </row>
    <row r="1864" spans="1:30">
      <c r="A1864" s="8"/>
      <c r="B1864" s="19"/>
      <c r="C1864" s="8"/>
      <c r="D1864" s="10"/>
      <c r="E1864" s="8">
        <v>13270</v>
      </c>
      <c r="F1864" s="8">
        <v>237</v>
      </c>
      <c r="G1864" s="8">
        <v>15044</v>
      </c>
      <c r="H1864" s="8">
        <v>0</v>
      </c>
      <c r="I1864" s="8">
        <v>8563</v>
      </c>
      <c r="J1864" s="8">
        <v>8155</v>
      </c>
      <c r="K1864" s="8">
        <v>0</v>
      </c>
      <c r="L1864" s="8"/>
      <c r="M1864" s="8"/>
      <c r="N1864" s="8"/>
      <c r="O1864" s="8"/>
      <c r="P1864" s="8"/>
      <c r="Q1864" s="45"/>
      <c r="R1864" s="45"/>
      <c r="S1864" s="8"/>
      <c r="T1864" s="8"/>
      <c r="U1864" s="8"/>
      <c r="V1864" s="8"/>
      <c r="W1864" s="8"/>
      <c r="X1864" s="8"/>
      <c r="AA1864" s="8"/>
      <c r="AB1864" s="54"/>
      <c r="AC1864" s="54"/>
      <c r="AD1864" s="54"/>
    </row>
    <row r="1865" spans="1:30">
      <c r="A1865" s="8"/>
      <c r="B1865" s="19"/>
      <c r="C1865" s="8"/>
      <c r="D1865" s="10"/>
      <c r="E1865" s="8">
        <v>7981</v>
      </c>
      <c r="F1865" s="8">
        <v>1145</v>
      </c>
      <c r="G1865" s="8">
        <v>8847</v>
      </c>
      <c r="H1865" s="8">
        <v>0</v>
      </c>
      <c r="I1865" s="8">
        <v>5058</v>
      </c>
      <c r="J1865" s="8">
        <v>4982</v>
      </c>
      <c r="K1865" s="8">
        <v>0</v>
      </c>
      <c r="L1865" s="8"/>
      <c r="M1865" s="8"/>
      <c r="N1865" s="8"/>
      <c r="O1865" s="8"/>
      <c r="P1865" s="8"/>
      <c r="Q1865" s="45"/>
      <c r="R1865" s="45"/>
      <c r="S1865" s="8"/>
      <c r="T1865" s="8"/>
      <c r="U1865" s="8"/>
      <c r="V1865" s="8"/>
      <c r="W1865" s="8"/>
      <c r="X1865" s="8"/>
      <c r="AA1865" s="8"/>
      <c r="AB1865" s="54"/>
      <c r="AC1865" s="54"/>
      <c r="AD1865" s="54"/>
    </row>
    <row r="1866" spans="1:30">
      <c r="A1866" s="8"/>
      <c r="B1866" s="19"/>
      <c r="C1866" s="8"/>
      <c r="D1866" s="10"/>
      <c r="E1866" s="8">
        <v>414360</v>
      </c>
      <c r="F1866" s="8">
        <v>45461</v>
      </c>
      <c r="G1866" s="8">
        <v>370910</v>
      </c>
      <c r="H1866" s="8">
        <v>0</v>
      </c>
      <c r="I1866" s="8">
        <v>206426</v>
      </c>
      <c r="J1866" s="8">
        <v>204895</v>
      </c>
      <c r="K1866" s="8">
        <v>0</v>
      </c>
      <c r="L1866" s="8"/>
      <c r="M1866" s="8"/>
      <c r="N1866" s="8"/>
      <c r="O1866" s="8"/>
      <c r="P1866" s="8"/>
      <c r="Q1866" s="45"/>
      <c r="R1866" s="45"/>
      <c r="S1866" s="8"/>
      <c r="T1866" s="8"/>
      <c r="U1866" s="8"/>
      <c r="V1866" s="8"/>
      <c r="W1866" s="8"/>
      <c r="X1866" s="8"/>
      <c r="AA1866" s="8"/>
      <c r="AB1866" s="54"/>
      <c r="AC1866" s="54"/>
      <c r="AD1866" s="54"/>
    </row>
    <row r="1867" spans="1:30">
      <c r="A1867" s="8"/>
      <c r="B1867" s="19"/>
      <c r="C1867" s="8"/>
      <c r="D1867" s="10"/>
      <c r="E1867" s="8">
        <v>11573</v>
      </c>
      <c r="F1867" s="8">
        <v>630</v>
      </c>
      <c r="G1867" s="8">
        <v>12954</v>
      </c>
      <c r="H1867" s="8">
        <v>0</v>
      </c>
      <c r="I1867" s="8">
        <v>8090</v>
      </c>
      <c r="J1867" s="8">
        <v>8049</v>
      </c>
      <c r="K1867" s="8">
        <v>0</v>
      </c>
      <c r="L1867" s="8"/>
      <c r="M1867" s="8"/>
      <c r="N1867" s="8"/>
      <c r="O1867" s="8"/>
      <c r="P1867" s="8"/>
      <c r="Q1867" s="45"/>
      <c r="R1867" s="45"/>
      <c r="S1867" s="8"/>
      <c r="T1867" s="8"/>
      <c r="U1867" s="8"/>
      <c r="V1867" s="8"/>
      <c r="W1867" s="8"/>
      <c r="X1867" s="8"/>
      <c r="AA1867" s="8"/>
      <c r="AB1867" s="54"/>
      <c r="AC1867" s="54"/>
      <c r="AD1867" s="54"/>
    </row>
    <row r="1868" spans="1:30">
      <c r="A1868" s="8"/>
      <c r="B1868" s="19"/>
      <c r="C1868" s="8"/>
      <c r="D1868" s="10"/>
      <c r="E1868" s="8">
        <v>65287</v>
      </c>
      <c r="F1868" s="8">
        <v>3709</v>
      </c>
      <c r="G1868" s="8">
        <v>63589</v>
      </c>
      <c r="H1868" s="8">
        <v>0</v>
      </c>
      <c r="I1868" s="8">
        <v>38419</v>
      </c>
      <c r="J1868" s="8">
        <v>38256</v>
      </c>
      <c r="K1868" s="8">
        <v>0</v>
      </c>
      <c r="L1868" s="8"/>
      <c r="M1868" s="8"/>
      <c r="N1868" s="8"/>
      <c r="O1868" s="8"/>
      <c r="P1868" s="8"/>
      <c r="Q1868" s="45"/>
      <c r="R1868" s="45"/>
      <c r="S1868" s="8"/>
      <c r="T1868" s="8"/>
      <c r="U1868" s="8"/>
      <c r="V1868" s="8"/>
      <c r="W1868" s="8"/>
      <c r="X1868" s="8"/>
      <c r="AA1868" s="8"/>
      <c r="AB1868" s="54"/>
      <c r="AC1868" s="54"/>
      <c r="AD1868" s="54"/>
    </row>
    <row r="1869" spans="1:30">
      <c r="A1869" s="8"/>
      <c r="B1869" s="19"/>
      <c r="C1869" s="8"/>
      <c r="D1869" s="10"/>
      <c r="E1869" s="8">
        <v>6617</v>
      </c>
      <c r="F1869" s="8">
        <v>639</v>
      </c>
      <c r="G1869" s="8">
        <v>7989</v>
      </c>
      <c r="H1869" s="8">
        <v>0</v>
      </c>
      <c r="I1869" s="8">
        <v>3404</v>
      </c>
      <c r="J1869" s="8">
        <v>3388</v>
      </c>
      <c r="K1869" s="8">
        <v>0</v>
      </c>
      <c r="L1869" s="8"/>
      <c r="M1869" s="8"/>
      <c r="N1869" s="8"/>
      <c r="O1869" s="8"/>
      <c r="P1869" s="8"/>
      <c r="Q1869" s="45"/>
      <c r="R1869" s="45"/>
      <c r="S1869" s="8"/>
      <c r="T1869" s="8"/>
      <c r="U1869" s="8"/>
      <c r="V1869" s="8"/>
      <c r="W1869" s="8"/>
      <c r="X1869" s="8"/>
      <c r="AA1869" s="8"/>
      <c r="AB1869" s="54"/>
      <c r="AC1869" s="54"/>
      <c r="AD1869" s="54"/>
    </row>
    <row r="1870" spans="1:30">
      <c r="A1870" s="8"/>
      <c r="B1870" s="19"/>
      <c r="C1870" s="8"/>
      <c r="D1870" s="10"/>
      <c r="E1870" s="8">
        <v>384165</v>
      </c>
      <c r="F1870" s="8">
        <v>122529</v>
      </c>
      <c r="G1870" s="8">
        <v>263647</v>
      </c>
      <c r="H1870" s="8">
        <v>0</v>
      </c>
      <c r="I1870" s="8">
        <v>202288</v>
      </c>
      <c r="J1870" s="8">
        <v>200128</v>
      </c>
      <c r="K1870" s="8">
        <v>0</v>
      </c>
      <c r="L1870" s="8"/>
      <c r="M1870" s="8"/>
      <c r="N1870" s="8"/>
      <c r="O1870" s="8"/>
      <c r="P1870" s="8"/>
      <c r="Q1870" s="45"/>
      <c r="R1870" s="45"/>
      <c r="S1870" s="8"/>
      <c r="T1870" s="8"/>
      <c r="U1870" s="8"/>
      <c r="V1870" s="8"/>
      <c r="W1870" s="8"/>
      <c r="X1870" s="8"/>
      <c r="AA1870" s="8"/>
      <c r="AB1870" s="54"/>
      <c r="AC1870" s="54"/>
      <c r="AD1870" s="54"/>
    </row>
    <row r="1871" spans="1:30">
      <c r="A1871" s="8"/>
      <c r="B1871" s="19"/>
      <c r="C1871" s="8"/>
      <c r="D1871" s="10"/>
      <c r="E1871" s="8">
        <v>265970</v>
      </c>
      <c r="F1871" s="8">
        <v>31258</v>
      </c>
      <c r="G1871" s="8">
        <v>236723</v>
      </c>
      <c r="H1871" s="8">
        <v>0</v>
      </c>
      <c r="I1871" s="8">
        <v>151866</v>
      </c>
      <c r="J1871" s="8">
        <v>150265</v>
      </c>
      <c r="K1871" s="8">
        <v>0</v>
      </c>
      <c r="L1871" s="8"/>
      <c r="M1871" s="8"/>
      <c r="N1871" s="8"/>
      <c r="O1871" s="8"/>
      <c r="P1871" s="8"/>
      <c r="Q1871" s="45"/>
      <c r="R1871" s="45"/>
      <c r="S1871" s="8"/>
      <c r="T1871" s="8"/>
      <c r="U1871" s="8"/>
      <c r="V1871" s="8"/>
      <c r="W1871" s="8"/>
      <c r="X1871" s="8"/>
      <c r="AA1871" s="8"/>
      <c r="AB1871" s="54"/>
      <c r="AC1871" s="54"/>
      <c r="AD1871" s="54"/>
    </row>
    <row r="1872" spans="1:30">
      <c r="A1872" s="8"/>
      <c r="B1872" s="19"/>
      <c r="C1872" s="8"/>
      <c r="D1872" s="10"/>
      <c r="E1872" s="8">
        <v>27202</v>
      </c>
      <c r="F1872" s="8">
        <v>2345</v>
      </c>
      <c r="G1872" s="8">
        <v>26868</v>
      </c>
      <c r="H1872" s="8">
        <v>0</v>
      </c>
      <c r="I1872" s="8">
        <v>16081</v>
      </c>
      <c r="J1872" s="8">
        <v>15966</v>
      </c>
      <c r="K1872" s="8">
        <v>0</v>
      </c>
      <c r="L1872" s="8"/>
      <c r="M1872" s="8"/>
      <c r="N1872" s="8"/>
      <c r="O1872" s="8"/>
      <c r="P1872" s="8"/>
      <c r="Q1872" s="45"/>
      <c r="R1872" s="45"/>
      <c r="S1872" s="8"/>
      <c r="T1872" s="8"/>
      <c r="U1872" s="8"/>
      <c r="V1872" s="8"/>
      <c r="W1872" s="8"/>
      <c r="X1872" s="8"/>
      <c r="AA1872" s="8"/>
      <c r="AB1872" s="54"/>
      <c r="AC1872" s="54"/>
      <c r="AD1872" s="54"/>
    </row>
    <row r="1873" spans="1:30">
      <c r="A1873" s="8"/>
      <c r="B1873" s="19"/>
      <c r="C1873" s="8"/>
      <c r="D1873" s="10"/>
      <c r="E1873" s="8">
        <v>152475</v>
      </c>
      <c r="F1873" s="8">
        <v>13972</v>
      </c>
      <c r="G1873" s="8">
        <v>140514</v>
      </c>
      <c r="H1873" s="8">
        <v>0</v>
      </c>
      <c r="I1873" s="8">
        <v>81218</v>
      </c>
      <c r="J1873" s="8">
        <v>80871</v>
      </c>
      <c r="K1873" s="8">
        <v>0</v>
      </c>
      <c r="L1873" s="8"/>
      <c r="M1873" s="8"/>
      <c r="N1873" s="8"/>
      <c r="O1873" s="8"/>
      <c r="P1873" s="8"/>
      <c r="Q1873" s="45"/>
      <c r="R1873" s="45"/>
      <c r="S1873" s="8"/>
      <c r="T1873" s="8"/>
      <c r="U1873" s="8"/>
      <c r="V1873" s="8"/>
      <c r="W1873" s="8"/>
      <c r="X1873" s="8"/>
      <c r="AA1873" s="8"/>
      <c r="AB1873" s="54"/>
      <c r="AC1873" s="54"/>
      <c r="AD1873" s="54"/>
    </row>
    <row r="1874" spans="1:30">
      <c r="A1874" s="8"/>
      <c r="B1874" s="19"/>
      <c r="C1874" s="8"/>
      <c r="D1874" s="10"/>
      <c r="E1874" s="8">
        <v>2803</v>
      </c>
      <c r="F1874" s="8">
        <v>59</v>
      </c>
      <c r="G1874" s="8">
        <v>4755</v>
      </c>
      <c r="H1874" s="8">
        <v>0</v>
      </c>
      <c r="I1874" s="8">
        <v>1621</v>
      </c>
      <c r="J1874" s="8">
        <v>1618</v>
      </c>
      <c r="K1874" s="8">
        <v>0</v>
      </c>
      <c r="L1874" s="8"/>
      <c r="M1874" s="8"/>
      <c r="N1874" s="8"/>
      <c r="O1874" s="8"/>
      <c r="P1874" s="8"/>
      <c r="Q1874" s="45"/>
      <c r="R1874" s="45"/>
      <c r="S1874" s="8"/>
      <c r="T1874" s="8"/>
      <c r="U1874" s="8"/>
      <c r="V1874" s="8"/>
      <c r="W1874" s="8"/>
      <c r="X1874" s="8"/>
      <c r="AA1874" s="8"/>
      <c r="AB1874" s="54"/>
      <c r="AC1874" s="54"/>
      <c r="AD1874" s="54"/>
    </row>
    <row r="1875" spans="1:30">
      <c r="A1875" s="8"/>
      <c r="B1875" s="19"/>
      <c r="C1875" s="8"/>
      <c r="D1875" s="10"/>
      <c r="E1875" s="8">
        <v>30677</v>
      </c>
      <c r="F1875" s="8">
        <v>3942</v>
      </c>
      <c r="G1875" s="8">
        <v>28746</v>
      </c>
      <c r="H1875" s="8">
        <v>0</v>
      </c>
      <c r="I1875" s="8">
        <v>16303</v>
      </c>
      <c r="J1875" s="8">
        <v>16175</v>
      </c>
      <c r="K1875" s="8">
        <v>0</v>
      </c>
      <c r="L1875" s="8"/>
      <c r="M1875" s="8"/>
      <c r="N1875" s="8"/>
      <c r="O1875" s="8"/>
      <c r="P1875" s="8"/>
      <c r="Q1875" s="45"/>
      <c r="R1875" s="45"/>
      <c r="S1875" s="8"/>
      <c r="T1875" s="8"/>
      <c r="U1875" s="8"/>
      <c r="V1875" s="8"/>
      <c r="W1875" s="8"/>
      <c r="X1875" s="8"/>
      <c r="AA1875" s="8"/>
      <c r="AB1875" s="54"/>
      <c r="AC1875" s="54"/>
      <c r="AD1875" s="54"/>
    </row>
    <row r="1876" spans="1:30">
      <c r="A1876" s="8"/>
      <c r="B1876" s="19"/>
      <c r="C1876" s="8"/>
      <c r="D1876" s="10"/>
      <c r="E1876" s="8">
        <v>117162</v>
      </c>
      <c r="F1876" s="8">
        <v>15317</v>
      </c>
      <c r="G1876" s="8">
        <v>103856</v>
      </c>
      <c r="H1876" s="8">
        <v>0</v>
      </c>
      <c r="I1876" s="8">
        <v>70924</v>
      </c>
      <c r="J1876" s="8">
        <v>69147</v>
      </c>
      <c r="K1876" s="8">
        <v>0</v>
      </c>
      <c r="L1876" s="8"/>
      <c r="M1876" s="8"/>
      <c r="N1876" s="8"/>
      <c r="O1876" s="8"/>
      <c r="P1876" s="8"/>
      <c r="Q1876" s="45"/>
      <c r="R1876" s="45"/>
      <c r="S1876" s="8"/>
      <c r="T1876" s="8"/>
      <c r="U1876" s="8"/>
      <c r="V1876" s="8"/>
      <c r="W1876" s="8"/>
      <c r="X1876" s="8"/>
      <c r="AA1876" s="8"/>
      <c r="AB1876" s="54"/>
      <c r="AC1876" s="54"/>
      <c r="AD1876" s="54"/>
    </row>
    <row r="1877" spans="1:30">
      <c r="A1877" s="8"/>
      <c r="B1877" s="19"/>
      <c r="C1877" s="8"/>
      <c r="D1877" s="10"/>
      <c r="E1877" s="8">
        <v>18696</v>
      </c>
      <c r="F1877" s="8">
        <v>3534</v>
      </c>
      <c r="G1877" s="8">
        <v>17173</v>
      </c>
      <c r="H1877" s="8">
        <v>0</v>
      </c>
      <c r="I1877" s="8">
        <v>11006</v>
      </c>
      <c r="J1877" s="8">
        <v>10359</v>
      </c>
      <c r="K1877" s="8">
        <v>0</v>
      </c>
      <c r="L1877" s="8"/>
      <c r="M1877" s="8"/>
      <c r="N1877" s="8"/>
      <c r="O1877" s="8"/>
      <c r="P1877" s="8"/>
      <c r="Q1877" s="45"/>
      <c r="R1877" s="45"/>
      <c r="S1877" s="8"/>
      <c r="T1877" s="8"/>
      <c r="U1877" s="8"/>
      <c r="V1877" s="8"/>
      <c r="W1877" s="8"/>
      <c r="X1877" s="8"/>
      <c r="AA1877" s="8"/>
      <c r="AB1877" s="54"/>
      <c r="AC1877" s="54"/>
      <c r="AD1877" s="54"/>
    </row>
    <row r="1878" spans="1:30">
      <c r="A1878" s="8"/>
      <c r="B1878" s="19"/>
      <c r="C1878" s="8"/>
      <c r="D1878" s="10"/>
      <c r="E1878" s="8">
        <v>101289</v>
      </c>
      <c r="F1878" s="8">
        <v>9453</v>
      </c>
      <c r="G1878" s="8">
        <v>93847</v>
      </c>
      <c r="H1878" s="8">
        <v>0</v>
      </c>
      <c r="I1878" s="8">
        <v>46836</v>
      </c>
      <c r="J1878" s="8">
        <v>46711</v>
      </c>
      <c r="K1878" s="8">
        <v>0</v>
      </c>
      <c r="L1878" s="8"/>
      <c r="M1878" s="8"/>
      <c r="N1878" s="8"/>
      <c r="O1878" s="8"/>
      <c r="P1878" s="8"/>
      <c r="Q1878" s="45"/>
      <c r="R1878" s="45"/>
      <c r="S1878" s="8"/>
      <c r="T1878" s="8"/>
      <c r="U1878" s="8"/>
      <c r="V1878" s="8"/>
      <c r="W1878" s="8"/>
      <c r="X1878" s="8"/>
      <c r="AA1878" s="8"/>
      <c r="AB1878" s="54"/>
      <c r="AC1878" s="54"/>
      <c r="AD1878" s="54"/>
    </row>
    <row r="1879" spans="1:30">
      <c r="A1879" s="8"/>
      <c r="B1879" s="19"/>
      <c r="C1879" s="8"/>
      <c r="D1879" s="10"/>
      <c r="E1879" s="8">
        <v>3658413</v>
      </c>
      <c r="F1879" s="8">
        <v>476448</v>
      </c>
      <c r="G1879" s="8">
        <v>3183976</v>
      </c>
      <c r="H1879" s="8">
        <v>0</v>
      </c>
      <c r="I1879" s="8">
        <v>1967317</v>
      </c>
      <c r="J1879" s="8">
        <v>1936950</v>
      </c>
      <c r="K1879" s="8">
        <v>0</v>
      </c>
      <c r="L1879" s="8"/>
      <c r="M1879" s="8"/>
      <c r="N1879" s="8"/>
      <c r="O1879" s="8"/>
      <c r="P1879" s="8"/>
      <c r="Q1879" s="45"/>
      <c r="R1879" s="45"/>
      <c r="S1879" s="8"/>
      <c r="T1879" s="8"/>
      <c r="U1879" s="8"/>
      <c r="V1879" s="8"/>
      <c r="W1879" s="8"/>
      <c r="X1879" s="8"/>
      <c r="AA1879" s="21"/>
      <c r="AB1879" s="54"/>
      <c r="AC1879" s="54"/>
      <c r="AD1879" s="54"/>
    </row>
    <row r="1880" spans="1:30">
      <c r="A1880" s="8"/>
      <c r="B1880" s="19"/>
      <c r="C1880" s="8"/>
      <c r="D1880" s="10"/>
      <c r="E1880" s="8"/>
      <c r="F1880" s="8"/>
      <c r="G1880" s="8">
        <v>0</v>
      </c>
      <c r="H1880" s="8"/>
      <c r="I1880" s="8"/>
      <c r="J1880" s="8"/>
      <c r="K1880" s="8"/>
      <c r="L1880" s="8"/>
      <c r="M1880" s="8"/>
      <c r="N1880" s="8"/>
      <c r="O1880" s="8"/>
      <c r="P1880" s="8"/>
      <c r="Q1880" s="45"/>
      <c r="R1880" s="45"/>
      <c r="S1880" s="8"/>
      <c r="T1880" s="8"/>
      <c r="U1880" s="8"/>
      <c r="V1880" s="8"/>
      <c r="W1880" s="8"/>
      <c r="X1880" s="8"/>
      <c r="AA1880" s="8"/>
      <c r="AB1880" s="54"/>
      <c r="AC1880" s="54"/>
      <c r="AD1880" s="54"/>
    </row>
    <row r="1881" spans="1:30">
      <c r="A1881" s="8"/>
      <c r="B1881" s="19"/>
      <c r="C1881" s="8"/>
      <c r="D1881" s="10"/>
      <c r="E1881" s="8"/>
      <c r="F1881" s="8"/>
      <c r="G1881" s="8">
        <v>0</v>
      </c>
      <c r="H1881" s="8"/>
      <c r="I1881" s="8"/>
      <c r="J1881" s="8"/>
      <c r="K1881" s="8"/>
      <c r="L1881" s="8"/>
      <c r="M1881" s="8"/>
      <c r="N1881" s="8"/>
      <c r="O1881" s="8"/>
      <c r="P1881" s="8"/>
      <c r="Q1881" s="45"/>
      <c r="R1881" s="45"/>
      <c r="S1881" s="8"/>
      <c r="T1881" s="8"/>
      <c r="U1881" s="8"/>
      <c r="V1881" s="8"/>
      <c r="W1881" s="8"/>
      <c r="X1881" s="8"/>
      <c r="AA1881" s="8"/>
      <c r="AB1881" s="54"/>
      <c r="AC1881" s="54"/>
      <c r="AD1881" s="54"/>
    </row>
    <row r="1882" spans="1:30">
      <c r="A1882" s="8"/>
      <c r="B1882" s="19"/>
      <c r="C1882" s="8"/>
      <c r="D1882" s="10"/>
      <c r="E1882" s="8"/>
      <c r="F1882" s="8"/>
      <c r="G1882" s="8">
        <v>0</v>
      </c>
      <c r="H1882" s="8"/>
      <c r="I1882" s="8"/>
      <c r="J1882" s="8"/>
      <c r="K1882" s="8"/>
      <c r="L1882" s="8"/>
      <c r="M1882" s="8"/>
      <c r="N1882" s="8"/>
      <c r="O1882" s="8"/>
      <c r="P1882" s="8"/>
      <c r="Q1882" s="45"/>
      <c r="R1882" s="45"/>
      <c r="S1882" s="8"/>
      <c r="T1882" s="8"/>
      <c r="U1882" s="8"/>
      <c r="V1882" s="8"/>
      <c r="W1882" s="8"/>
      <c r="X1882" s="8"/>
      <c r="AA1882" s="8"/>
      <c r="AB1882" s="54"/>
      <c r="AC1882" s="54"/>
      <c r="AD1882" s="54"/>
    </row>
    <row r="1883" spans="1:30">
      <c r="A1883" s="8"/>
      <c r="B1883" s="19"/>
      <c r="C1883" s="8"/>
      <c r="D1883" s="10"/>
      <c r="E1883" s="8"/>
      <c r="F1883" s="8"/>
      <c r="G1883" s="8">
        <v>0</v>
      </c>
      <c r="H1883" s="8"/>
      <c r="I1883" s="8"/>
      <c r="J1883" s="8"/>
      <c r="K1883" s="8"/>
      <c r="L1883" s="8"/>
      <c r="M1883" s="8"/>
      <c r="N1883" s="8"/>
      <c r="O1883" s="8"/>
      <c r="P1883" s="8"/>
      <c r="Q1883" s="45"/>
      <c r="R1883" s="45"/>
      <c r="S1883" s="8"/>
      <c r="T1883" s="8"/>
      <c r="U1883" s="8"/>
      <c r="V1883" s="8"/>
      <c r="W1883" s="8"/>
      <c r="X1883" s="8"/>
      <c r="AA1883" s="8"/>
      <c r="AB1883" s="54"/>
      <c r="AC1883" s="54"/>
      <c r="AD1883" s="54"/>
    </row>
    <row r="1884" spans="1:30">
      <c r="A1884" s="8"/>
      <c r="B1884" s="19"/>
      <c r="C1884" s="8"/>
      <c r="D1884" s="10"/>
      <c r="E1884" s="8"/>
      <c r="F1884" s="8"/>
      <c r="G1884" s="8">
        <v>0</v>
      </c>
      <c r="H1884" s="8"/>
      <c r="I1884" s="8"/>
      <c r="J1884" s="8"/>
      <c r="K1884" s="8"/>
      <c r="L1884" s="8"/>
      <c r="M1884" s="8"/>
      <c r="N1884" s="8"/>
      <c r="O1884" s="8"/>
      <c r="P1884" s="8"/>
      <c r="Q1884" s="45"/>
      <c r="R1884" s="45"/>
      <c r="S1884" s="8"/>
      <c r="T1884" s="8"/>
      <c r="U1884" s="8"/>
      <c r="V1884" s="8"/>
      <c r="W1884" s="8"/>
      <c r="X1884" s="8"/>
      <c r="AA1884" s="8"/>
      <c r="AB1884" s="54"/>
      <c r="AC1884" s="54"/>
      <c r="AD1884" s="54"/>
    </row>
    <row r="1885" spans="1:30">
      <c r="A1885" s="8"/>
      <c r="B1885" s="19"/>
      <c r="C1885" s="8"/>
      <c r="D1885" s="10"/>
      <c r="E1885" s="8"/>
      <c r="F1885" s="8"/>
      <c r="G1885" s="8">
        <v>0</v>
      </c>
      <c r="H1885" s="8"/>
      <c r="I1885" s="8"/>
      <c r="J1885" s="8"/>
      <c r="K1885" s="8"/>
      <c r="L1885" s="8"/>
      <c r="M1885" s="8"/>
      <c r="N1885" s="8"/>
      <c r="O1885" s="8"/>
      <c r="P1885" s="8"/>
      <c r="Q1885" s="45"/>
      <c r="R1885" s="45"/>
      <c r="S1885" s="8"/>
      <c r="T1885" s="8"/>
      <c r="U1885" s="8"/>
      <c r="V1885" s="8"/>
      <c r="W1885" s="8"/>
      <c r="X1885" s="8"/>
      <c r="AA1885" s="8"/>
      <c r="AB1885" s="54"/>
      <c r="AC1885" s="54"/>
      <c r="AD1885" s="54"/>
    </row>
    <row r="1886" spans="1:30">
      <c r="A1886" s="8"/>
      <c r="B1886" s="19"/>
      <c r="C1886" s="8"/>
      <c r="D1886" s="10"/>
      <c r="E1886" s="8"/>
      <c r="F1886" s="8"/>
      <c r="G1886" s="8">
        <v>0</v>
      </c>
      <c r="H1886" s="8"/>
      <c r="I1886" s="8"/>
      <c r="J1886" s="8"/>
      <c r="K1886" s="8"/>
      <c r="L1886" s="8"/>
      <c r="M1886" s="8"/>
      <c r="N1886" s="8"/>
      <c r="O1886" s="8"/>
      <c r="P1886" s="8"/>
      <c r="Q1886" s="45"/>
      <c r="R1886" s="45"/>
      <c r="S1886" s="8"/>
      <c r="T1886" s="8"/>
      <c r="U1886" s="8"/>
      <c r="V1886" s="8"/>
      <c r="W1886" s="8"/>
      <c r="X1886" s="8"/>
      <c r="AA1886" s="8"/>
      <c r="AB1886" s="54"/>
      <c r="AC1886" s="54"/>
      <c r="AD1886" s="54"/>
    </row>
    <row r="1887" spans="1:30">
      <c r="A1887" s="8"/>
      <c r="B1887" s="19"/>
      <c r="C1887" s="8"/>
      <c r="D1887" s="10"/>
      <c r="E1887" s="8"/>
      <c r="F1887" s="8"/>
      <c r="G1887" s="8">
        <v>0</v>
      </c>
      <c r="H1887" s="8"/>
      <c r="I1887" s="8"/>
      <c r="J1887" s="8"/>
      <c r="K1887" s="8"/>
      <c r="L1887" s="8"/>
      <c r="M1887" s="8"/>
      <c r="N1887" s="8"/>
      <c r="O1887" s="8"/>
      <c r="P1887" s="8"/>
      <c r="Q1887" s="45"/>
      <c r="R1887" s="45"/>
      <c r="S1887" s="8"/>
      <c r="T1887" s="8"/>
      <c r="U1887" s="8"/>
      <c r="V1887" s="8"/>
      <c r="W1887" s="8"/>
      <c r="X1887" s="8"/>
      <c r="AA1887" s="8"/>
      <c r="AB1887" s="54"/>
      <c r="AC1887" s="54"/>
      <c r="AD1887" s="54"/>
    </row>
    <row r="1888" spans="1:30">
      <c r="A1888" s="8"/>
      <c r="B1888" s="19"/>
      <c r="C1888" s="8"/>
      <c r="D1888" s="10"/>
      <c r="E1888" s="8"/>
      <c r="F1888" s="8"/>
      <c r="G1888" s="8">
        <v>0</v>
      </c>
      <c r="H1888" s="8"/>
      <c r="I1888" s="8"/>
      <c r="J1888" s="8"/>
      <c r="K1888" s="8"/>
      <c r="L1888" s="8"/>
      <c r="M1888" s="8"/>
      <c r="N1888" s="8"/>
      <c r="O1888" s="8"/>
      <c r="P1888" s="8"/>
      <c r="Q1888" s="45"/>
      <c r="R1888" s="45"/>
      <c r="S1888" s="8"/>
      <c r="T1888" s="8"/>
      <c r="U1888" s="8"/>
      <c r="V1888" s="8"/>
      <c r="W1888" s="8"/>
      <c r="X1888" s="8"/>
      <c r="AA1888" s="8"/>
      <c r="AB1888" s="54"/>
      <c r="AC1888" s="54"/>
      <c r="AD1888" s="54"/>
    </row>
    <row r="1889" spans="1:30">
      <c r="A1889" s="8"/>
      <c r="B1889" s="19"/>
      <c r="C1889" s="8"/>
      <c r="D1889" s="10"/>
      <c r="E1889" s="8"/>
      <c r="F1889" s="8"/>
      <c r="G1889" s="8">
        <v>0</v>
      </c>
      <c r="H1889" s="8"/>
      <c r="I1889" s="8"/>
      <c r="J1889" s="8"/>
      <c r="K1889" s="8"/>
      <c r="L1889" s="8"/>
      <c r="M1889" s="8"/>
      <c r="N1889" s="8"/>
      <c r="O1889" s="8"/>
      <c r="P1889" s="8"/>
      <c r="Q1889" s="45"/>
      <c r="R1889" s="45"/>
      <c r="S1889" s="8"/>
      <c r="T1889" s="8"/>
      <c r="U1889" s="8"/>
      <c r="V1889" s="8"/>
      <c r="W1889" s="8"/>
      <c r="X1889" s="8"/>
      <c r="AA1889" s="8"/>
      <c r="AB1889" s="54"/>
      <c r="AC1889" s="54"/>
      <c r="AD1889" s="54"/>
    </row>
    <row r="1890" spans="1:30">
      <c r="A1890" s="8"/>
      <c r="B1890" s="19"/>
      <c r="C1890" s="8"/>
      <c r="D1890" s="10"/>
      <c r="E1890" s="8"/>
      <c r="F1890" s="8"/>
      <c r="G1890" s="8">
        <v>0</v>
      </c>
      <c r="H1890" s="8"/>
      <c r="I1890" s="8"/>
      <c r="J1890" s="8"/>
      <c r="K1890" s="8"/>
      <c r="L1890" s="8"/>
      <c r="M1890" s="8"/>
      <c r="N1890" s="8"/>
      <c r="O1890" s="8"/>
      <c r="P1890" s="8"/>
      <c r="Q1890" s="45"/>
      <c r="R1890" s="45"/>
      <c r="S1890" s="8"/>
      <c r="T1890" s="8"/>
      <c r="U1890" s="8"/>
      <c r="V1890" s="8"/>
      <c r="W1890" s="8"/>
      <c r="X1890" s="8"/>
      <c r="AA1890" s="8"/>
      <c r="AB1890" s="54"/>
      <c r="AC1890" s="54"/>
      <c r="AD1890" s="54"/>
    </row>
    <row r="1891" spans="1:30">
      <c r="A1891" s="8"/>
      <c r="B1891" s="19"/>
      <c r="C1891" s="8"/>
      <c r="D1891" s="10"/>
      <c r="E1891" s="8"/>
      <c r="F1891" s="8"/>
      <c r="G1891" s="8">
        <v>0</v>
      </c>
      <c r="H1891" s="8"/>
      <c r="I1891" s="8"/>
      <c r="J1891" s="8"/>
      <c r="K1891" s="8"/>
      <c r="L1891" s="8"/>
      <c r="M1891" s="8"/>
      <c r="N1891" s="8"/>
      <c r="O1891" s="8"/>
      <c r="P1891" s="8"/>
      <c r="Q1891" s="45"/>
      <c r="R1891" s="45"/>
      <c r="S1891" s="8"/>
      <c r="T1891" s="8"/>
      <c r="U1891" s="8"/>
      <c r="V1891" s="8"/>
      <c r="W1891" s="8"/>
      <c r="X1891" s="8"/>
      <c r="AA1891" s="8"/>
      <c r="AB1891" s="54"/>
      <c r="AC1891" s="54"/>
      <c r="AD1891" s="54"/>
    </row>
    <row r="1892" spans="1:30">
      <c r="A1892" s="8"/>
      <c r="B1892" s="19"/>
      <c r="C1892" s="8"/>
      <c r="D1892" s="10"/>
      <c r="E1892" s="8"/>
      <c r="F1892" s="8"/>
      <c r="G1892" s="8">
        <v>0</v>
      </c>
      <c r="H1892" s="8"/>
      <c r="I1892" s="8"/>
      <c r="J1892" s="8"/>
      <c r="K1892" s="8"/>
      <c r="L1892" s="8"/>
      <c r="M1892" s="8"/>
      <c r="N1892" s="8"/>
      <c r="O1892" s="8"/>
      <c r="P1892" s="8"/>
      <c r="Q1892" s="45"/>
      <c r="R1892" s="45"/>
      <c r="S1892" s="8"/>
      <c r="T1892" s="8"/>
      <c r="U1892" s="8"/>
      <c r="V1892" s="8"/>
      <c r="W1892" s="8"/>
      <c r="X1892" s="8"/>
      <c r="AA1892" s="8"/>
      <c r="AB1892" s="54"/>
      <c r="AC1892" s="54"/>
      <c r="AD1892" s="54"/>
    </row>
    <row r="1893" spans="1:30">
      <c r="A1893" s="8"/>
      <c r="B1893" s="19"/>
      <c r="C1893" s="8"/>
      <c r="D1893" s="10"/>
      <c r="E1893" s="8"/>
      <c r="F1893" s="8"/>
      <c r="G1893" s="8">
        <v>0</v>
      </c>
      <c r="H1893" s="8"/>
      <c r="I1893" s="8"/>
      <c r="J1893" s="8"/>
      <c r="K1893" s="8"/>
      <c r="L1893" s="8"/>
      <c r="M1893" s="8"/>
      <c r="N1893" s="8"/>
      <c r="O1893" s="8"/>
      <c r="P1893" s="8"/>
      <c r="Q1893" s="45"/>
      <c r="R1893" s="45"/>
      <c r="S1893" s="8"/>
      <c r="T1893" s="8"/>
      <c r="U1893" s="8"/>
      <c r="V1893" s="8"/>
      <c r="W1893" s="8"/>
      <c r="X1893" s="8"/>
      <c r="AA1893" s="8"/>
      <c r="AB1893" s="54"/>
      <c r="AC1893" s="54"/>
      <c r="AD1893" s="54"/>
    </row>
    <row r="1894" spans="1:30">
      <c r="A1894" s="8"/>
      <c r="B1894" s="19"/>
      <c r="C1894" s="8"/>
      <c r="D1894" s="10"/>
      <c r="E1894" s="8"/>
      <c r="F1894" s="8"/>
      <c r="G1894" s="8">
        <v>0</v>
      </c>
      <c r="H1894" s="8"/>
      <c r="I1894" s="8"/>
      <c r="J1894" s="8"/>
      <c r="K1894" s="8"/>
      <c r="L1894" s="8"/>
      <c r="M1894" s="8"/>
      <c r="N1894" s="8"/>
      <c r="O1894" s="8"/>
      <c r="P1894" s="8"/>
      <c r="Q1894" s="45"/>
      <c r="R1894" s="45"/>
      <c r="S1894" s="8"/>
      <c r="T1894" s="8"/>
      <c r="U1894" s="8"/>
      <c r="V1894" s="8"/>
      <c r="W1894" s="8"/>
      <c r="X1894" s="8"/>
      <c r="AA1894" s="8"/>
      <c r="AB1894" s="54"/>
      <c r="AC1894" s="54"/>
      <c r="AD1894" s="54"/>
    </row>
    <row r="1895" spans="1:30">
      <c r="A1895" s="8"/>
      <c r="B1895" s="19"/>
      <c r="C1895" s="8"/>
      <c r="D1895" s="10"/>
      <c r="E1895" s="8"/>
      <c r="F1895" s="8"/>
      <c r="G1895" s="8">
        <v>0</v>
      </c>
      <c r="H1895" s="8"/>
      <c r="I1895" s="8"/>
      <c r="J1895" s="8"/>
      <c r="K1895" s="8"/>
      <c r="L1895" s="8"/>
      <c r="M1895" s="8"/>
      <c r="N1895" s="8"/>
      <c r="O1895" s="8"/>
      <c r="P1895" s="8"/>
      <c r="Q1895" s="45"/>
      <c r="R1895" s="45"/>
      <c r="S1895" s="8"/>
      <c r="T1895" s="8"/>
      <c r="U1895" s="8"/>
      <c r="V1895" s="8"/>
      <c r="W1895" s="8"/>
      <c r="X1895" s="8"/>
      <c r="AA1895" s="8"/>
      <c r="AB1895" s="54"/>
      <c r="AC1895" s="54"/>
      <c r="AD1895" s="54"/>
    </row>
    <row r="1896" spans="1:30">
      <c r="A1896" s="8"/>
      <c r="B1896" s="19"/>
      <c r="C1896" s="8"/>
      <c r="D1896" s="10"/>
      <c r="E1896" s="8"/>
      <c r="F1896" s="8"/>
      <c r="G1896" s="8">
        <v>0</v>
      </c>
      <c r="H1896" s="8"/>
      <c r="I1896" s="8"/>
      <c r="J1896" s="8"/>
      <c r="K1896" s="8"/>
      <c r="L1896" s="8"/>
      <c r="M1896" s="8"/>
      <c r="N1896" s="8"/>
      <c r="O1896" s="8"/>
      <c r="P1896" s="8"/>
      <c r="Q1896" s="45"/>
      <c r="R1896" s="45"/>
      <c r="S1896" s="8"/>
      <c r="T1896" s="8"/>
      <c r="U1896" s="8"/>
      <c r="V1896" s="8"/>
      <c r="W1896" s="8"/>
      <c r="X1896" s="8"/>
      <c r="AA1896" s="8"/>
      <c r="AB1896" s="54"/>
      <c r="AC1896" s="54"/>
      <c r="AD1896" s="54"/>
    </row>
    <row r="1897" spans="1:30">
      <c r="A1897" s="8"/>
      <c r="B1897" s="19"/>
      <c r="C1897" s="8"/>
      <c r="D1897" s="10"/>
      <c r="E1897" s="8"/>
      <c r="F1897" s="8"/>
      <c r="G1897" s="8">
        <v>0</v>
      </c>
      <c r="H1897" s="8"/>
      <c r="I1897" s="8"/>
      <c r="J1897" s="8"/>
      <c r="K1897" s="8"/>
      <c r="L1897" s="8"/>
      <c r="M1897" s="8"/>
      <c r="N1897" s="8"/>
      <c r="O1897" s="8"/>
      <c r="P1897" s="8"/>
      <c r="Q1897" s="45"/>
      <c r="R1897" s="45"/>
      <c r="S1897" s="8"/>
      <c r="T1897" s="8"/>
      <c r="U1897" s="8"/>
      <c r="V1897" s="8"/>
      <c r="W1897" s="8"/>
      <c r="X1897" s="8"/>
      <c r="AA1897" s="8"/>
      <c r="AB1897" s="54"/>
      <c r="AC1897" s="54"/>
      <c r="AD1897" s="54"/>
    </row>
    <row r="1898" spans="1:30">
      <c r="A1898" s="8"/>
      <c r="B1898" s="19"/>
      <c r="C1898" s="8"/>
      <c r="D1898" s="10"/>
      <c r="E1898" s="8"/>
      <c r="F1898" s="8"/>
      <c r="G1898" s="8">
        <v>0</v>
      </c>
      <c r="H1898" s="8"/>
      <c r="I1898" s="8"/>
      <c r="J1898" s="8"/>
      <c r="K1898" s="8"/>
      <c r="L1898" s="8"/>
      <c r="M1898" s="8"/>
      <c r="N1898" s="8"/>
      <c r="O1898" s="8"/>
      <c r="P1898" s="8"/>
      <c r="Q1898" s="45"/>
      <c r="R1898" s="45"/>
      <c r="S1898" s="8"/>
      <c r="T1898" s="8"/>
      <c r="U1898" s="8"/>
      <c r="V1898" s="8"/>
      <c r="W1898" s="8"/>
      <c r="X1898" s="8"/>
      <c r="AA1898" s="8"/>
      <c r="AB1898" s="54"/>
      <c r="AC1898" s="54"/>
      <c r="AD1898" s="54"/>
    </row>
    <row r="1899" spans="1:30">
      <c r="A1899" s="8"/>
      <c r="B1899" s="19"/>
      <c r="C1899" s="8"/>
      <c r="D1899" s="10"/>
      <c r="E1899" s="8"/>
      <c r="F1899" s="8"/>
      <c r="G1899" s="8">
        <v>0</v>
      </c>
      <c r="H1899" s="8"/>
      <c r="I1899" s="8"/>
      <c r="J1899" s="8"/>
      <c r="K1899" s="8"/>
      <c r="L1899" s="8"/>
      <c r="M1899" s="8"/>
      <c r="N1899" s="8"/>
      <c r="O1899" s="8"/>
      <c r="P1899" s="8"/>
      <c r="Q1899" s="45"/>
      <c r="R1899" s="45"/>
      <c r="S1899" s="8"/>
      <c r="T1899" s="8"/>
      <c r="U1899" s="8"/>
      <c r="V1899" s="8"/>
      <c r="W1899" s="8"/>
      <c r="X1899" s="8"/>
      <c r="AA1899" s="8"/>
      <c r="AB1899" s="54"/>
      <c r="AC1899" s="54"/>
      <c r="AD1899" s="54"/>
    </row>
    <row r="1900" spans="1:30">
      <c r="A1900" s="8"/>
      <c r="B1900" s="19"/>
      <c r="C1900" s="8"/>
      <c r="D1900" s="10"/>
      <c r="E1900" s="8"/>
      <c r="F1900" s="8"/>
      <c r="G1900" s="8">
        <v>0</v>
      </c>
      <c r="H1900" s="8"/>
      <c r="I1900" s="8"/>
      <c r="J1900" s="8"/>
      <c r="K1900" s="8"/>
      <c r="L1900" s="8"/>
      <c r="M1900" s="8"/>
      <c r="N1900" s="8"/>
      <c r="O1900" s="8"/>
      <c r="P1900" s="8"/>
      <c r="Q1900" s="45"/>
      <c r="R1900" s="45"/>
      <c r="S1900" s="8"/>
      <c r="T1900" s="8"/>
      <c r="U1900" s="8"/>
      <c r="V1900" s="8"/>
      <c r="W1900" s="8"/>
      <c r="X1900" s="8"/>
      <c r="AA1900" s="8"/>
      <c r="AB1900" s="54"/>
      <c r="AC1900" s="54"/>
      <c r="AD1900" s="54"/>
    </row>
    <row r="1901" spans="1:30">
      <c r="A1901" s="8"/>
      <c r="B1901" s="19"/>
      <c r="C1901" s="8"/>
      <c r="D1901" s="10"/>
      <c r="E1901" s="8"/>
      <c r="F1901" s="8"/>
      <c r="G1901" s="8">
        <v>0</v>
      </c>
      <c r="H1901" s="8"/>
      <c r="I1901" s="8"/>
      <c r="J1901" s="8"/>
      <c r="K1901" s="8"/>
      <c r="L1901" s="8"/>
      <c r="M1901" s="8"/>
      <c r="N1901" s="8"/>
      <c r="O1901" s="8"/>
      <c r="P1901" s="8"/>
      <c r="Q1901" s="45"/>
      <c r="R1901" s="45"/>
      <c r="S1901" s="8"/>
      <c r="T1901" s="8"/>
      <c r="U1901" s="8"/>
      <c r="V1901" s="8"/>
      <c r="W1901" s="8"/>
      <c r="X1901" s="8"/>
      <c r="AA1901" s="8"/>
      <c r="AB1901" s="54"/>
      <c r="AC1901" s="54"/>
      <c r="AD1901" s="54"/>
    </row>
    <row r="1902" spans="1:30">
      <c r="A1902" s="8"/>
      <c r="B1902" s="19"/>
      <c r="C1902" s="8"/>
      <c r="D1902" s="10"/>
      <c r="E1902" s="8"/>
      <c r="F1902" s="8"/>
      <c r="G1902" s="8">
        <v>0</v>
      </c>
      <c r="H1902" s="8"/>
      <c r="I1902" s="8"/>
      <c r="J1902" s="8"/>
      <c r="K1902" s="8"/>
      <c r="L1902" s="8"/>
      <c r="M1902" s="8"/>
      <c r="N1902" s="8"/>
      <c r="O1902" s="8"/>
      <c r="P1902" s="8"/>
      <c r="Q1902" s="45"/>
      <c r="R1902" s="45"/>
      <c r="S1902" s="8"/>
      <c r="T1902" s="8"/>
      <c r="U1902" s="8"/>
      <c r="V1902" s="8"/>
      <c r="W1902" s="8"/>
      <c r="X1902" s="8"/>
      <c r="AA1902" s="8"/>
      <c r="AB1902" s="54"/>
      <c r="AC1902" s="54"/>
      <c r="AD1902" s="54"/>
    </row>
    <row r="1903" spans="1:30">
      <c r="A1903" s="8"/>
      <c r="B1903" s="19"/>
      <c r="C1903" s="8"/>
      <c r="D1903" s="10"/>
      <c r="E1903" s="8"/>
      <c r="F1903" s="8"/>
      <c r="G1903" s="8">
        <v>0</v>
      </c>
      <c r="H1903" s="8"/>
      <c r="I1903" s="8"/>
      <c r="J1903" s="8"/>
      <c r="K1903" s="8"/>
      <c r="L1903" s="8"/>
      <c r="M1903" s="8"/>
      <c r="N1903" s="8"/>
      <c r="O1903" s="8"/>
      <c r="P1903" s="8"/>
      <c r="Q1903" s="45"/>
      <c r="R1903" s="45"/>
      <c r="S1903" s="8"/>
      <c r="T1903" s="8"/>
      <c r="U1903" s="8"/>
      <c r="V1903" s="8"/>
      <c r="W1903" s="8"/>
      <c r="X1903" s="8"/>
      <c r="AA1903" s="8"/>
      <c r="AB1903" s="54"/>
      <c r="AC1903" s="54"/>
      <c r="AD1903" s="54"/>
    </row>
    <row r="1904" spans="1:30">
      <c r="A1904" s="8"/>
      <c r="B1904" s="19"/>
      <c r="C1904" s="8"/>
      <c r="D1904" s="10"/>
      <c r="E1904" s="8"/>
      <c r="F1904" s="8"/>
      <c r="G1904" s="8">
        <v>0</v>
      </c>
      <c r="H1904" s="8"/>
      <c r="I1904" s="8"/>
      <c r="J1904" s="8"/>
      <c r="K1904" s="8"/>
      <c r="L1904" s="8"/>
      <c r="M1904" s="8"/>
      <c r="N1904" s="8"/>
      <c r="O1904" s="8"/>
      <c r="P1904" s="8"/>
      <c r="Q1904" s="45"/>
      <c r="R1904" s="45"/>
      <c r="S1904" s="8"/>
      <c r="T1904" s="8"/>
      <c r="U1904" s="8"/>
      <c r="V1904" s="8"/>
      <c r="W1904" s="8"/>
      <c r="X1904" s="8"/>
      <c r="AA1904" s="8"/>
      <c r="AB1904" s="54"/>
      <c r="AC1904" s="54"/>
      <c r="AD1904" s="54"/>
    </row>
    <row r="1905" spans="1:30">
      <c r="A1905" s="8"/>
      <c r="B1905" s="19"/>
      <c r="C1905" s="8"/>
      <c r="D1905" s="10"/>
      <c r="E1905" s="8"/>
      <c r="F1905" s="8"/>
      <c r="G1905" s="8">
        <v>0</v>
      </c>
      <c r="H1905" s="8"/>
      <c r="I1905" s="8"/>
      <c r="J1905" s="8"/>
      <c r="K1905" s="8"/>
      <c r="L1905" s="8"/>
      <c r="M1905" s="8"/>
      <c r="N1905" s="8"/>
      <c r="O1905" s="8"/>
      <c r="P1905" s="8"/>
      <c r="Q1905" s="45"/>
      <c r="R1905" s="45"/>
      <c r="S1905" s="8"/>
      <c r="T1905" s="8"/>
      <c r="U1905" s="8"/>
      <c r="V1905" s="8"/>
      <c r="W1905" s="8"/>
      <c r="X1905" s="8"/>
      <c r="AA1905" s="8"/>
      <c r="AB1905" s="54"/>
      <c r="AC1905" s="54"/>
      <c r="AD1905" s="54"/>
    </row>
    <row r="1906" spans="1:30">
      <c r="A1906" s="8"/>
      <c r="B1906" s="19"/>
      <c r="C1906" s="8"/>
      <c r="D1906" s="10"/>
      <c r="E1906" s="8"/>
      <c r="F1906" s="8"/>
      <c r="G1906" s="8">
        <v>0</v>
      </c>
      <c r="H1906" s="8"/>
      <c r="I1906" s="8"/>
      <c r="J1906" s="8"/>
      <c r="K1906" s="8"/>
      <c r="L1906" s="8"/>
      <c r="M1906" s="8"/>
      <c r="N1906" s="8"/>
      <c r="O1906" s="8"/>
      <c r="P1906" s="8"/>
      <c r="Q1906" s="45"/>
      <c r="R1906" s="45"/>
      <c r="S1906" s="8"/>
      <c r="T1906" s="8"/>
      <c r="U1906" s="8"/>
      <c r="V1906" s="8"/>
      <c r="W1906" s="8"/>
      <c r="X1906" s="8"/>
      <c r="AA1906" s="8"/>
      <c r="AB1906" s="54"/>
      <c r="AC1906" s="54"/>
      <c r="AD1906" s="54"/>
    </row>
    <row r="1907" spans="1:30">
      <c r="A1907" s="8"/>
      <c r="B1907" s="19"/>
      <c r="C1907" s="8"/>
      <c r="D1907" s="10"/>
      <c r="E1907" s="8"/>
      <c r="F1907" s="8"/>
      <c r="G1907" s="8">
        <v>0</v>
      </c>
      <c r="H1907" s="8"/>
      <c r="I1907" s="8"/>
      <c r="J1907" s="8"/>
      <c r="K1907" s="8"/>
      <c r="L1907" s="8"/>
      <c r="M1907" s="8"/>
      <c r="N1907" s="8"/>
      <c r="O1907" s="8"/>
      <c r="P1907" s="8"/>
      <c r="Q1907" s="45"/>
      <c r="R1907" s="45"/>
      <c r="S1907" s="8"/>
      <c r="T1907" s="8"/>
      <c r="U1907" s="8"/>
      <c r="V1907" s="8"/>
      <c r="W1907" s="8"/>
      <c r="X1907" s="8"/>
      <c r="AA1907" s="8"/>
      <c r="AB1907" s="54"/>
      <c r="AC1907" s="54"/>
      <c r="AD1907" s="54"/>
    </row>
    <row r="1908" spans="1:30">
      <c r="A1908" s="8"/>
      <c r="B1908" s="19"/>
      <c r="C1908" s="8"/>
      <c r="D1908" s="10"/>
      <c r="E1908" s="8"/>
      <c r="F1908" s="8"/>
      <c r="G1908" s="8">
        <v>0</v>
      </c>
      <c r="H1908" s="8"/>
      <c r="I1908" s="8"/>
      <c r="J1908" s="8"/>
      <c r="K1908" s="8"/>
      <c r="L1908" s="8"/>
      <c r="M1908" s="8"/>
      <c r="N1908" s="8"/>
      <c r="O1908" s="8"/>
      <c r="P1908" s="8"/>
      <c r="Q1908" s="45"/>
      <c r="R1908" s="45"/>
      <c r="S1908" s="8"/>
      <c r="T1908" s="8"/>
      <c r="U1908" s="8"/>
      <c r="V1908" s="8"/>
      <c r="W1908" s="8"/>
      <c r="X1908" s="8"/>
      <c r="AA1908" s="8"/>
      <c r="AB1908" s="54"/>
      <c r="AC1908" s="54"/>
      <c r="AD1908" s="54"/>
    </row>
    <row r="1909" spans="1:30">
      <c r="A1909" s="8"/>
      <c r="B1909" s="19"/>
      <c r="C1909" s="8"/>
      <c r="D1909" s="10"/>
      <c r="E1909" s="8"/>
      <c r="F1909" s="8"/>
      <c r="G1909" s="8">
        <v>0</v>
      </c>
      <c r="H1909" s="8"/>
      <c r="I1909" s="8"/>
      <c r="J1909" s="8"/>
      <c r="K1909" s="8"/>
      <c r="L1909" s="8"/>
      <c r="M1909" s="8"/>
      <c r="N1909" s="8"/>
      <c r="O1909" s="8"/>
      <c r="P1909" s="8"/>
      <c r="Q1909" s="45"/>
      <c r="R1909" s="45"/>
      <c r="S1909" s="8"/>
      <c r="T1909" s="8"/>
      <c r="U1909" s="8"/>
      <c r="V1909" s="8"/>
      <c r="W1909" s="8"/>
      <c r="X1909" s="8"/>
      <c r="AA1909" s="8"/>
      <c r="AB1909" s="54"/>
      <c r="AC1909" s="54"/>
      <c r="AD1909" s="54"/>
    </row>
    <row r="1910" spans="1:30">
      <c r="A1910" s="8"/>
      <c r="B1910" s="19"/>
      <c r="C1910" s="8"/>
      <c r="D1910" s="10"/>
      <c r="E1910" s="8"/>
      <c r="F1910" s="8"/>
      <c r="G1910" s="8">
        <v>0</v>
      </c>
      <c r="H1910" s="8"/>
      <c r="I1910" s="8"/>
      <c r="J1910" s="8"/>
      <c r="K1910" s="8"/>
      <c r="L1910" s="8"/>
      <c r="M1910" s="8"/>
      <c r="N1910" s="8"/>
      <c r="O1910" s="8"/>
      <c r="P1910" s="8"/>
      <c r="Q1910" s="45"/>
      <c r="R1910" s="45"/>
      <c r="S1910" s="8"/>
      <c r="T1910" s="8"/>
      <c r="U1910" s="8"/>
      <c r="V1910" s="8"/>
      <c r="W1910" s="8"/>
      <c r="X1910" s="8"/>
      <c r="AA1910" s="8"/>
      <c r="AB1910" s="54"/>
      <c r="AC1910" s="54"/>
      <c r="AD1910" s="54"/>
    </row>
    <row r="1911" spans="1:30">
      <c r="A1911" s="8"/>
      <c r="B1911" s="19"/>
      <c r="C1911" s="8"/>
      <c r="D1911" s="10"/>
      <c r="E1911" s="8"/>
      <c r="F1911" s="8"/>
      <c r="G1911" s="8">
        <v>0</v>
      </c>
      <c r="H1911" s="8"/>
      <c r="I1911" s="8"/>
      <c r="J1911" s="8"/>
      <c r="K1911" s="8"/>
      <c r="L1911" s="8"/>
      <c r="M1911" s="8"/>
      <c r="N1911" s="8"/>
      <c r="O1911" s="8"/>
      <c r="P1911" s="8"/>
      <c r="Q1911" s="45"/>
      <c r="R1911" s="45"/>
      <c r="S1911" s="8"/>
      <c r="T1911" s="8"/>
      <c r="U1911" s="8"/>
      <c r="V1911" s="8"/>
      <c r="W1911" s="8"/>
      <c r="X1911" s="8"/>
      <c r="AA1911" s="8"/>
      <c r="AB1911" s="54"/>
      <c r="AC1911" s="54"/>
      <c r="AD1911" s="54"/>
    </row>
    <row r="1912" spans="1:30">
      <c r="A1912" s="8"/>
      <c r="B1912" s="19"/>
      <c r="C1912" s="8"/>
      <c r="D1912" s="10"/>
      <c r="E1912" s="8"/>
      <c r="F1912" s="8"/>
      <c r="G1912" s="8">
        <v>0</v>
      </c>
      <c r="H1912" s="8"/>
      <c r="I1912" s="8"/>
      <c r="J1912" s="8"/>
      <c r="K1912" s="8"/>
      <c r="L1912" s="8"/>
      <c r="M1912" s="8"/>
      <c r="N1912" s="8"/>
      <c r="O1912" s="8"/>
      <c r="P1912" s="8"/>
      <c r="Q1912" s="45"/>
      <c r="R1912" s="45"/>
      <c r="S1912" s="8"/>
      <c r="T1912" s="8"/>
      <c r="U1912" s="8"/>
      <c r="V1912" s="8"/>
      <c r="W1912" s="8"/>
      <c r="X1912" s="8"/>
      <c r="AA1912" s="8"/>
      <c r="AB1912" s="54"/>
      <c r="AC1912" s="54"/>
      <c r="AD1912" s="54"/>
    </row>
    <row r="1913" spans="1:30">
      <c r="A1913" s="8"/>
      <c r="B1913" s="19"/>
      <c r="C1913" s="8"/>
      <c r="D1913" s="10"/>
      <c r="E1913" s="8"/>
      <c r="F1913" s="8"/>
      <c r="G1913" s="8">
        <v>0</v>
      </c>
      <c r="H1913" s="8"/>
      <c r="I1913" s="8"/>
      <c r="J1913" s="8"/>
      <c r="K1913" s="8"/>
      <c r="L1913" s="8"/>
      <c r="M1913" s="8"/>
      <c r="N1913" s="8"/>
      <c r="O1913" s="8"/>
      <c r="P1913" s="8"/>
      <c r="Q1913" s="45"/>
      <c r="R1913" s="45"/>
      <c r="S1913" s="8"/>
      <c r="T1913" s="8"/>
      <c r="U1913" s="8"/>
      <c r="V1913" s="8"/>
      <c r="W1913" s="8"/>
      <c r="X1913" s="8"/>
      <c r="AA1913" s="8"/>
      <c r="AB1913" s="54"/>
      <c r="AC1913" s="54"/>
      <c r="AD1913" s="54"/>
    </row>
    <row r="1914" spans="1:30">
      <c r="A1914" s="8"/>
      <c r="B1914" s="19"/>
      <c r="C1914" s="8"/>
      <c r="D1914" s="10"/>
      <c r="E1914" s="8"/>
      <c r="F1914" s="8"/>
      <c r="G1914" s="8">
        <v>0</v>
      </c>
      <c r="H1914" s="8"/>
      <c r="I1914" s="8"/>
      <c r="J1914" s="8"/>
      <c r="K1914" s="8"/>
      <c r="L1914" s="8"/>
      <c r="M1914" s="8"/>
      <c r="N1914" s="8"/>
      <c r="O1914" s="8"/>
      <c r="P1914" s="8"/>
      <c r="Q1914" s="45"/>
      <c r="R1914" s="45"/>
      <c r="S1914" s="8"/>
      <c r="T1914" s="8"/>
      <c r="U1914" s="8"/>
      <c r="V1914" s="8"/>
      <c r="W1914" s="8"/>
      <c r="X1914" s="8"/>
      <c r="AA1914" s="8"/>
      <c r="AB1914" s="54"/>
      <c r="AC1914" s="54"/>
      <c r="AD1914" s="54"/>
    </row>
    <row r="1915" spans="1:30">
      <c r="A1915" s="8"/>
      <c r="B1915" s="19"/>
      <c r="C1915" s="8"/>
      <c r="D1915" s="10"/>
      <c r="E1915" s="8"/>
      <c r="F1915" s="8"/>
      <c r="G1915" s="8">
        <v>0</v>
      </c>
      <c r="H1915" s="8"/>
      <c r="I1915" s="8"/>
      <c r="J1915" s="8"/>
      <c r="K1915" s="8"/>
      <c r="L1915" s="8"/>
      <c r="M1915" s="8"/>
      <c r="N1915" s="8"/>
      <c r="O1915" s="8"/>
      <c r="P1915" s="8"/>
      <c r="Q1915" s="45"/>
      <c r="R1915" s="45"/>
      <c r="S1915" s="8"/>
      <c r="T1915" s="8"/>
      <c r="U1915" s="8"/>
      <c r="V1915" s="8"/>
      <c r="W1915" s="8"/>
      <c r="X1915" s="8"/>
      <c r="AA1915" s="8"/>
      <c r="AB1915" s="54"/>
      <c r="AC1915" s="54"/>
      <c r="AD1915" s="54"/>
    </row>
    <row r="1916" spans="1:30">
      <c r="A1916" s="8"/>
      <c r="B1916" s="19"/>
      <c r="C1916" s="8"/>
      <c r="D1916" s="10"/>
      <c r="E1916" s="8"/>
      <c r="F1916" s="8"/>
      <c r="G1916" s="8">
        <v>0</v>
      </c>
      <c r="H1916" s="8"/>
      <c r="I1916" s="8"/>
      <c r="J1916" s="8"/>
      <c r="K1916" s="8"/>
      <c r="L1916" s="8"/>
      <c r="M1916" s="8"/>
      <c r="N1916" s="8"/>
      <c r="O1916" s="8"/>
      <c r="P1916" s="8"/>
      <c r="Q1916" s="45"/>
      <c r="R1916" s="45"/>
      <c r="S1916" s="8"/>
      <c r="T1916" s="8"/>
      <c r="U1916" s="8"/>
      <c r="V1916" s="8"/>
      <c r="W1916" s="8"/>
      <c r="X1916" s="8"/>
      <c r="AA1916" s="8"/>
      <c r="AB1916" s="54"/>
      <c r="AC1916" s="54"/>
      <c r="AD1916" s="54"/>
    </row>
    <row r="1917" spans="1:30">
      <c r="A1917" s="8"/>
      <c r="B1917" s="19"/>
      <c r="C1917" s="8"/>
      <c r="D1917" s="10"/>
      <c r="E1917" s="8"/>
      <c r="F1917" s="8"/>
      <c r="G1917" s="8">
        <v>0</v>
      </c>
      <c r="H1917" s="8"/>
      <c r="I1917" s="8"/>
      <c r="J1917" s="8"/>
      <c r="K1917" s="8"/>
      <c r="L1917" s="8"/>
      <c r="M1917" s="8"/>
      <c r="N1917" s="8"/>
      <c r="O1917" s="8"/>
      <c r="P1917" s="8"/>
      <c r="Q1917" s="45"/>
      <c r="R1917" s="45"/>
      <c r="S1917" s="8"/>
      <c r="T1917" s="8"/>
      <c r="U1917" s="8"/>
      <c r="V1917" s="8"/>
      <c r="W1917" s="8"/>
      <c r="X1917" s="8"/>
      <c r="AA1917" s="8"/>
      <c r="AB1917" s="54"/>
      <c r="AC1917" s="54"/>
      <c r="AD1917" s="54"/>
    </row>
    <row r="1918" spans="1:30">
      <c r="A1918" s="8"/>
      <c r="B1918" s="19"/>
      <c r="C1918" s="8"/>
      <c r="D1918" s="10"/>
      <c r="E1918" s="8"/>
      <c r="F1918" s="8"/>
      <c r="G1918" s="8">
        <v>0</v>
      </c>
      <c r="H1918" s="8"/>
      <c r="I1918" s="8"/>
      <c r="J1918" s="8"/>
      <c r="K1918" s="8"/>
      <c r="L1918" s="8"/>
      <c r="M1918" s="8"/>
      <c r="N1918" s="8"/>
      <c r="O1918" s="8"/>
      <c r="P1918" s="8"/>
      <c r="Q1918" s="45"/>
      <c r="R1918" s="45"/>
      <c r="S1918" s="8"/>
      <c r="T1918" s="8"/>
      <c r="U1918" s="8"/>
      <c r="V1918" s="8"/>
      <c r="W1918" s="8"/>
      <c r="X1918" s="8"/>
      <c r="AA1918" s="8"/>
      <c r="AB1918" s="54"/>
      <c r="AC1918" s="54"/>
      <c r="AD1918" s="54"/>
    </row>
    <row r="1919" spans="1:30">
      <c r="A1919" s="8"/>
      <c r="B1919" s="19"/>
      <c r="C1919" s="8"/>
      <c r="D1919" s="10"/>
      <c r="E1919" s="8"/>
      <c r="F1919" s="8"/>
      <c r="G1919" s="8">
        <v>0</v>
      </c>
      <c r="H1919" s="8"/>
      <c r="I1919" s="8"/>
      <c r="J1919" s="8"/>
      <c r="K1919" s="8"/>
      <c r="L1919" s="8"/>
      <c r="M1919" s="8"/>
      <c r="N1919" s="8"/>
      <c r="O1919" s="8"/>
      <c r="P1919" s="8"/>
      <c r="Q1919" s="45"/>
      <c r="R1919" s="45"/>
      <c r="S1919" s="8"/>
      <c r="T1919" s="8"/>
      <c r="U1919" s="8"/>
      <c r="V1919" s="8"/>
      <c r="W1919" s="8"/>
      <c r="X1919" s="8"/>
      <c r="AA1919" s="21"/>
      <c r="AB1919" s="54"/>
      <c r="AC1919" s="54"/>
      <c r="AD1919" s="54"/>
    </row>
    <row r="1920" spans="1:30">
      <c r="A1920" s="8"/>
      <c r="B1920" s="19"/>
      <c r="C1920" s="8"/>
      <c r="D1920" s="10"/>
      <c r="E1920" s="8">
        <v>5998</v>
      </c>
      <c r="F1920" s="8">
        <v>0</v>
      </c>
      <c r="G1920" s="8">
        <v>8008</v>
      </c>
      <c r="H1920" s="8">
        <v>0</v>
      </c>
      <c r="I1920" s="8">
        <v>3963</v>
      </c>
      <c r="J1920" s="8">
        <v>3925</v>
      </c>
      <c r="K1920" s="8">
        <v>0</v>
      </c>
      <c r="L1920" s="8"/>
      <c r="M1920" s="8"/>
      <c r="N1920" s="8"/>
      <c r="O1920" s="8"/>
      <c r="P1920" s="8"/>
      <c r="Q1920" s="45"/>
      <c r="R1920" s="45"/>
      <c r="S1920" s="8"/>
      <c r="T1920" s="8"/>
      <c r="U1920" s="8"/>
      <c r="V1920" s="8"/>
      <c r="W1920" s="8"/>
      <c r="X1920" s="8"/>
      <c r="AA1920" s="8"/>
      <c r="AB1920" s="54"/>
      <c r="AC1920" s="54"/>
      <c r="AD1920" s="54"/>
    </row>
    <row r="1921" spans="1:30">
      <c r="A1921" s="8"/>
      <c r="B1921" s="19"/>
      <c r="C1921" s="8"/>
      <c r="D1921" s="10"/>
      <c r="E1921" s="8">
        <v>12270</v>
      </c>
      <c r="F1921" s="8">
        <v>0</v>
      </c>
      <c r="G1921" s="8">
        <v>14280</v>
      </c>
      <c r="H1921" s="8">
        <v>0</v>
      </c>
      <c r="I1921" s="8">
        <v>8772</v>
      </c>
      <c r="J1921" s="8">
        <v>8677</v>
      </c>
      <c r="K1921" s="8">
        <v>0</v>
      </c>
      <c r="L1921" s="8"/>
      <c r="M1921" s="8"/>
      <c r="N1921" s="8"/>
      <c r="O1921" s="8"/>
      <c r="P1921" s="8"/>
      <c r="Q1921" s="45"/>
      <c r="R1921" s="45"/>
      <c r="S1921" s="8"/>
      <c r="T1921" s="8"/>
      <c r="U1921" s="8"/>
      <c r="V1921" s="8"/>
      <c r="W1921" s="8"/>
      <c r="X1921" s="8"/>
      <c r="AA1921" s="8"/>
      <c r="AB1921" s="54"/>
      <c r="AC1921" s="54"/>
      <c r="AD1921" s="54"/>
    </row>
    <row r="1922" spans="1:30">
      <c r="A1922" s="8"/>
      <c r="B1922" s="19"/>
      <c r="C1922" s="8"/>
      <c r="D1922" s="10"/>
      <c r="E1922" s="8">
        <v>88498</v>
      </c>
      <c r="F1922" s="8">
        <v>0</v>
      </c>
      <c r="G1922" s="8">
        <v>90508</v>
      </c>
      <c r="H1922" s="8">
        <v>0</v>
      </c>
      <c r="I1922" s="8">
        <v>64419</v>
      </c>
      <c r="J1922" s="8">
        <v>64030</v>
      </c>
      <c r="K1922" s="8">
        <v>0</v>
      </c>
      <c r="L1922" s="8"/>
      <c r="M1922" s="8"/>
      <c r="N1922" s="8"/>
      <c r="O1922" s="8"/>
      <c r="P1922" s="8"/>
      <c r="Q1922" s="45"/>
      <c r="R1922" s="45"/>
      <c r="S1922" s="8"/>
      <c r="T1922" s="8"/>
      <c r="U1922" s="8"/>
      <c r="V1922" s="8"/>
      <c r="W1922" s="8"/>
      <c r="X1922" s="8"/>
      <c r="AA1922" s="8"/>
      <c r="AB1922" s="54"/>
      <c r="AC1922" s="54"/>
      <c r="AD1922" s="54"/>
    </row>
    <row r="1923" spans="1:30">
      <c r="A1923" s="8"/>
      <c r="B1923" s="19"/>
      <c r="C1923" s="8"/>
      <c r="D1923" s="10"/>
      <c r="E1923" s="8">
        <v>37972</v>
      </c>
      <c r="F1923" s="8">
        <v>0</v>
      </c>
      <c r="G1923" s="8">
        <v>39982</v>
      </c>
      <c r="H1923" s="8">
        <v>0</v>
      </c>
      <c r="I1923" s="8">
        <v>28315</v>
      </c>
      <c r="J1923" s="8">
        <v>28071</v>
      </c>
      <c r="K1923" s="8">
        <v>0</v>
      </c>
      <c r="L1923" s="8"/>
      <c r="M1923" s="8"/>
      <c r="N1923" s="8"/>
      <c r="O1923" s="8"/>
      <c r="P1923" s="8"/>
      <c r="Q1923" s="45"/>
      <c r="R1923" s="45"/>
      <c r="S1923" s="8"/>
      <c r="T1923" s="8"/>
      <c r="U1923" s="8"/>
      <c r="V1923" s="8"/>
      <c r="W1923" s="8"/>
      <c r="X1923" s="8"/>
      <c r="AA1923" s="8"/>
      <c r="AB1923" s="54"/>
      <c r="AC1923" s="54"/>
      <c r="AD1923" s="54"/>
    </row>
    <row r="1924" spans="1:30">
      <c r="A1924" s="8"/>
      <c r="B1924" s="19"/>
      <c r="C1924" s="8"/>
      <c r="D1924" s="10"/>
      <c r="E1924" s="8">
        <v>45611</v>
      </c>
      <c r="F1924" s="8">
        <v>0</v>
      </c>
      <c r="G1924" s="8">
        <v>47621</v>
      </c>
      <c r="H1924" s="8">
        <v>0</v>
      </c>
      <c r="I1924" s="8">
        <v>34350</v>
      </c>
      <c r="J1924" s="8">
        <v>34079</v>
      </c>
      <c r="K1924" s="8">
        <v>0</v>
      </c>
      <c r="L1924" s="8"/>
      <c r="M1924" s="8"/>
      <c r="N1924" s="8"/>
      <c r="O1924" s="8"/>
      <c r="P1924" s="8"/>
      <c r="Q1924" s="45"/>
      <c r="R1924" s="45"/>
      <c r="S1924" s="8"/>
      <c r="T1924" s="8"/>
      <c r="U1924" s="8"/>
      <c r="V1924" s="8"/>
      <c r="W1924" s="8"/>
      <c r="X1924" s="8"/>
      <c r="AA1924" s="8"/>
      <c r="AB1924" s="54"/>
      <c r="AC1924" s="54"/>
      <c r="AD1924" s="54"/>
    </row>
    <row r="1925" spans="1:30">
      <c r="A1925" s="8"/>
      <c r="B1925" s="19"/>
      <c r="C1925" s="8"/>
      <c r="D1925" s="10"/>
      <c r="E1925" s="8">
        <v>219616</v>
      </c>
      <c r="F1925" s="8">
        <v>0</v>
      </c>
      <c r="G1925" s="8">
        <v>221626</v>
      </c>
      <c r="H1925" s="8">
        <v>0</v>
      </c>
      <c r="I1925" s="8">
        <v>150673</v>
      </c>
      <c r="J1925" s="8">
        <v>149045</v>
      </c>
      <c r="K1925" s="8">
        <v>0</v>
      </c>
      <c r="L1925" s="8"/>
      <c r="M1925" s="8"/>
      <c r="N1925" s="8"/>
      <c r="O1925" s="8"/>
      <c r="P1925" s="8"/>
      <c r="Q1925" s="45"/>
      <c r="R1925" s="45"/>
      <c r="S1925" s="8"/>
      <c r="T1925" s="8"/>
      <c r="U1925" s="8"/>
      <c r="V1925" s="8"/>
      <c r="W1925" s="8"/>
      <c r="X1925" s="8"/>
      <c r="AA1925" s="8"/>
      <c r="AB1925" s="54"/>
      <c r="AC1925" s="54"/>
      <c r="AD1925" s="54"/>
    </row>
    <row r="1926" spans="1:30">
      <c r="A1926" s="8"/>
      <c r="B1926" s="19"/>
      <c r="C1926" s="8"/>
      <c r="D1926" s="10"/>
      <c r="E1926" s="8">
        <v>2590</v>
      </c>
      <c r="F1926" s="8">
        <v>0</v>
      </c>
      <c r="G1926" s="8">
        <v>4600</v>
      </c>
      <c r="H1926" s="8">
        <v>0</v>
      </c>
      <c r="I1926" s="8">
        <v>2205</v>
      </c>
      <c r="J1926" s="8">
        <v>2196</v>
      </c>
      <c r="K1926" s="8">
        <v>0</v>
      </c>
      <c r="L1926" s="8"/>
      <c r="M1926" s="8"/>
      <c r="N1926" s="8"/>
      <c r="O1926" s="8"/>
      <c r="P1926" s="8"/>
      <c r="Q1926" s="45"/>
      <c r="R1926" s="45"/>
      <c r="S1926" s="8"/>
      <c r="T1926" s="8"/>
      <c r="U1926" s="8"/>
      <c r="V1926" s="8"/>
      <c r="W1926" s="8"/>
      <c r="X1926" s="8"/>
      <c r="AA1926" s="8"/>
      <c r="AB1926" s="54"/>
      <c r="AC1926" s="54"/>
      <c r="AD1926" s="54"/>
    </row>
    <row r="1927" spans="1:30">
      <c r="A1927" s="8"/>
      <c r="B1927" s="19"/>
      <c r="C1927" s="8"/>
      <c r="D1927" s="10"/>
      <c r="E1927" s="8">
        <v>55265</v>
      </c>
      <c r="F1927" s="8">
        <v>0</v>
      </c>
      <c r="G1927" s="8">
        <v>57275</v>
      </c>
      <c r="H1927" s="8">
        <v>0</v>
      </c>
      <c r="I1927" s="8">
        <v>37934</v>
      </c>
      <c r="J1927" s="8">
        <v>37783</v>
      </c>
      <c r="K1927" s="8">
        <v>0</v>
      </c>
      <c r="L1927" s="8"/>
      <c r="M1927" s="8"/>
      <c r="N1927" s="8"/>
      <c r="O1927" s="8"/>
      <c r="P1927" s="8"/>
      <c r="Q1927" s="45"/>
      <c r="R1927" s="45"/>
      <c r="S1927" s="8"/>
      <c r="T1927" s="8"/>
      <c r="U1927" s="8"/>
      <c r="V1927" s="8"/>
      <c r="W1927" s="8"/>
      <c r="X1927" s="8"/>
      <c r="AA1927" s="8"/>
      <c r="AB1927" s="54"/>
      <c r="AC1927" s="54"/>
      <c r="AD1927" s="54"/>
    </row>
    <row r="1928" spans="1:30">
      <c r="A1928" s="8"/>
      <c r="B1928" s="19"/>
      <c r="C1928" s="8"/>
      <c r="D1928" s="10"/>
      <c r="E1928" s="8">
        <v>18172</v>
      </c>
      <c r="F1928" s="8">
        <v>0</v>
      </c>
      <c r="G1928" s="8">
        <v>20182</v>
      </c>
      <c r="H1928" s="8">
        <v>0</v>
      </c>
      <c r="I1928" s="8">
        <v>13557</v>
      </c>
      <c r="J1928" s="8">
        <v>13458</v>
      </c>
      <c r="K1928" s="8">
        <v>0</v>
      </c>
      <c r="L1928" s="8"/>
      <c r="M1928" s="8"/>
      <c r="N1928" s="8"/>
      <c r="O1928" s="8"/>
      <c r="P1928" s="8"/>
      <c r="Q1928" s="45"/>
      <c r="R1928" s="45"/>
      <c r="S1928" s="8"/>
      <c r="T1928" s="8"/>
      <c r="U1928" s="8"/>
      <c r="V1928" s="8"/>
      <c r="W1928" s="8"/>
      <c r="X1928" s="8"/>
      <c r="AA1928" s="8"/>
      <c r="AB1928" s="54"/>
      <c r="AC1928" s="54"/>
      <c r="AD1928" s="54"/>
    </row>
    <row r="1929" spans="1:30">
      <c r="A1929" s="8"/>
      <c r="B1929" s="19"/>
      <c r="C1929" s="8"/>
      <c r="D1929" s="10"/>
      <c r="E1929" s="8">
        <v>4280</v>
      </c>
      <c r="F1929" s="8">
        <v>0</v>
      </c>
      <c r="G1929" s="8">
        <v>6290</v>
      </c>
      <c r="H1929" s="8">
        <v>0</v>
      </c>
      <c r="I1929" s="8">
        <v>3326</v>
      </c>
      <c r="J1929" s="8">
        <v>3300</v>
      </c>
      <c r="K1929" s="8">
        <v>0</v>
      </c>
      <c r="L1929" s="8"/>
      <c r="M1929" s="8"/>
      <c r="N1929" s="8"/>
      <c r="O1929" s="8"/>
      <c r="P1929" s="8"/>
      <c r="Q1929" s="45"/>
      <c r="R1929" s="45"/>
      <c r="S1929" s="8"/>
      <c r="T1929" s="8"/>
      <c r="U1929" s="8"/>
      <c r="V1929" s="8"/>
      <c r="W1929" s="8"/>
      <c r="X1929" s="8"/>
      <c r="AA1929" s="8"/>
      <c r="AB1929" s="54"/>
      <c r="AC1929" s="54"/>
      <c r="AD1929" s="54"/>
    </row>
    <row r="1930" spans="1:30">
      <c r="A1930" s="8"/>
      <c r="B1930" s="19"/>
      <c r="C1930" s="8"/>
      <c r="D1930" s="10"/>
      <c r="E1930" s="8">
        <v>25349</v>
      </c>
      <c r="F1930" s="8">
        <v>0</v>
      </c>
      <c r="G1930" s="8">
        <v>27359</v>
      </c>
      <c r="H1930" s="8">
        <v>0</v>
      </c>
      <c r="I1930" s="8">
        <v>17661</v>
      </c>
      <c r="J1930" s="8">
        <v>17557</v>
      </c>
      <c r="K1930" s="8">
        <v>0</v>
      </c>
      <c r="L1930" s="8"/>
      <c r="M1930" s="8"/>
      <c r="N1930" s="8"/>
      <c r="O1930" s="8"/>
      <c r="P1930" s="8"/>
      <c r="Q1930" s="45"/>
      <c r="R1930" s="45"/>
      <c r="S1930" s="8"/>
      <c r="T1930" s="8"/>
      <c r="U1930" s="8"/>
      <c r="V1930" s="8"/>
      <c r="W1930" s="8"/>
      <c r="X1930" s="8"/>
      <c r="AA1930" s="8"/>
      <c r="AB1930" s="54"/>
      <c r="AC1930" s="54"/>
      <c r="AD1930" s="54"/>
    </row>
    <row r="1931" spans="1:30">
      <c r="A1931" s="8"/>
      <c r="B1931" s="19"/>
      <c r="C1931" s="8"/>
      <c r="D1931" s="10"/>
      <c r="E1931" s="8">
        <v>1537</v>
      </c>
      <c r="F1931" s="8">
        <v>0</v>
      </c>
      <c r="G1931" s="8">
        <v>3547</v>
      </c>
      <c r="H1931" s="8">
        <v>0</v>
      </c>
      <c r="I1931" s="8">
        <v>1214</v>
      </c>
      <c r="J1931" s="8">
        <v>1210</v>
      </c>
      <c r="K1931" s="8">
        <v>0</v>
      </c>
      <c r="L1931" s="8"/>
      <c r="M1931" s="8"/>
      <c r="N1931" s="8"/>
      <c r="O1931" s="8"/>
      <c r="P1931" s="8"/>
      <c r="Q1931" s="45"/>
      <c r="R1931" s="45"/>
      <c r="S1931" s="8"/>
      <c r="T1931" s="8"/>
      <c r="U1931" s="8"/>
      <c r="V1931" s="8"/>
      <c r="W1931" s="8"/>
      <c r="X1931" s="8"/>
      <c r="AA1931" s="8"/>
      <c r="AB1931" s="54"/>
      <c r="AC1931" s="54"/>
      <c r="AD1931" s="54"/>
    </row>
    <row r="1932" spans="1:30">
      <c r="A1932" s="8"/>
      <c r="B1932" s="19"/>
      <c r="C1932" s="8"/>
      <c r="D1932" s="10"/>
      <c r="E1932" s="8">
        <v>33532</v>
      </c>
      <c r="F1932" s="8">
        <v>0</v>
      </c>
      <c r="G1932" s="8">
        <v>35542</v>
      </c>
      <c r="H1932" s="8">
        <v>0</v>
      </c>
      <c r="I1932" s="8">
        <v>24543</v>
      </c>
      <c r="J1932" s="8">
        <v>24425</v>
      </c>
      <c r="K1932" s="8">
        <v>0</v>
      </c>
      <c r="L1932" s="8"/>
      <c r="M1932" s="8"/>
      <c r="N1932" s="8"/>
      <c r="O1932" s="8"/>
      <c r="P1932" s="8"/>
      <c r="Q1932" s="45"/>
      <c r="R1932" s="45"/>
      <c r="S1932" s="8"/>
      <c r="T1932" s="8"/>
      <c r="U1932" s="8"/>
      <c r="V1932" s="8"/>
      <c r="W1932" s="8"/>
      <c r="X1932" s="8"/>
      <c r="AA1932" s="8"/>
      <c r="AB1932" s="54"/>
      <c r="AC1932" s="54"/>
      <c r="AD1932" s="54"/>
    </row>
    <row r="1933" spans="1:30">
      <c r="A1933" s="8"/>
      <c r="B1933" s="19"/>
      <c r="C1933" s="8"/>
      <c r="D1933" s="10"/>
      <c r="E1933" s="8">
        <v>35791</v>
      </c>
      <c r="F1933" s="8">
        <v>0</v>
      </c>
      <c r="G1933" s="8">
        <v>37801</v>
      </c>
      <c r="H1933" s="8">
        <v>0</v>
      </c>
      <c r="I1933" s="8">
        <v>26271</v>
      </c>
      <c r="J1933" s="8">
        <v>26050</v>
      </c>
      <c r="K1933" s="8">
        <v>0</v>
      </c>
      <c r="L1933" s="8"/>
      <c r="M1933" s="8"/>
      <c r="N1933" s="8"/>
      <c r="O1933" s="8"/>
      <c r="P1933" s="8"/>
      <c r="Q1933" s="45"/>
      <c r="R1933" s="45"/>
      <c r="S1933" s="8"/>
      <c r="T1933" s="8"/>
      <c r="U1933" s="8"/>
      <c r="V1933" s="8"/>
      <c r="W1933" s="8"/>
      <c r="X1933" s="8"/>
      <c r="AA1933" s="8"/>
      <c r="AB1933" s="54"/>
      <c r="AC1933" s="54"/>
      <c r="AD1933" s="54"/>
    </row>
    <row r="1934" spans="1:30">
      <c r="A1934" s="8"/>
      <c r="B1934" s="19"/>
      <c r="C1934" s="8"/>
      <c r="D1934" s="10"/>
      <c r="E1934" s="8">
        <v>47782</v>
      </c>
      <c r="F1934" s="8">
        <v>0</v>
      </c>
      <c r="G1934" s="8">
        <v>49792</v>
      </c>
      <c r="H1934" s="8">
        <v>0</v>
      </c>
      <c r="I1934" s="8">
        <v>36784</v>
      </c>
      <c r="J1934" s="8">
        <v>36513</v>
      </c>
      <c r="K1934" s="8">
        <v>0</v>
      </c>
      <c r="L1934" s="8"/>
      <c r="M1934" s="8"/>
      <c r="N1934" s="8"/>
      <c r="O1934" s="8"/>
      <c r="P1934" s="8"/>
      <c r="Q1934" s="45"/>
      <c r="R1934" s="45"/>
      <c r="S1934" s="8"/>
      <c r="T1934" s="8"/>
      <c r="U1934" s="8"/>
      <c r="V1934" s="8"/>
      <c r="W1934" s="8"/>
      <c r="X1934" s="8"/>
      <c r="AA1934" s="8"/>
      <c r="AB1934" s="54"/>
      <c r="AC1934" s="54"/>
      <c r="AD1934" s="54"/>
    </row>
    <row r="1935" spans="1:30">
      <c r="A1935" s="8"/>
      <c r="B1935" s="19"/>
      <c r="C1935" s="8"/>
      <c r="D1935" s="10"/>
      <c r="E1935" s="8">
        <v>21746</v>
      </c>
      <c r="F1935" s="8">
        <v>0</v>
      </c>
      <c r="G1935" s="8">
        <v>23756</v>
      </c>
      <c r="H1935" s="8">
        <v>0</v>
      </c>
      <c r="I1935" s="8">
        <v>17827</v>
      </c>
      <c r="J1935" s="8">
        <v>17738</v>
      </c>
      <c r="K1935" s="8">
        <v>0</v>
      </c>
      <c r="L1935" s="8"/>
      <c r="M1935" s="8"/>
      <c r="N1935" s="8"/>
      <c r="O1935" s="8"/>
      <c r="P1935" s="8"/>
      <c r="Q1935" s="45"/>
      <c r="R1935" s="45"/>
      <c r="S1935" s="8"/>
      <c r="T1935" s="8"/>
      <c r="U1935" s="8"/>
      <c r="V1935" s="8"/>
      <c r="W1935" s="8"/>
      <c r="X1935" s="8"/>
      <c r="AA1935" s="8"/>
      <c r="AB1935" s="54"/>
      <c r="AC1935" s="54"/>
      <c r="AD1935" s="54"/>
    </row>
    <row r="1936" spans="1:30">
      <c r="A1936" s="8"/>
      <c r="B1936" s="19"/>
      <c r="C1936" s="8"/>
      <c r="D1936" s="10"/>
      <c r="E1936" s="8">
        <v>1069791</v>
      </c>
      <c r="F1936" s="8">
        <v>0</v>
      </c>
      <c r="G1936" s="8">
        <v>1071801</v>
      </c>
      <c r="H1936" s="8">
        <v>0</v>
      </c>
      <c r="I1936" s="8">
        <v>786461</v>
      </c>
      <c r="J1936" s="8">
        <v>766477</v>
      </c>
      <c r="K1936" s="8">
        <v>0</v>
      </c>
      <c r="L1936" s="8"/>
      <c r="M1936" s="8"/>
      <c r="N1936" s="8"/>
      <c r="O1936" s="8"/>
      <c r="P1936" s="8"/>
      <c r="Q1936" s="45"/>
      <c r="R1936" s="45"/>
      <c r="S1936" s="8"/>
      <c r="T1936" s="8"/>
      <c r="U1936" s="8"/>
      <c r="V1936" s="8"/>
      <c r="W1936" s="8"/>
      <c r="X1936" s="8"/>
      <c r="AA1936" s="8"/>
      <c r="AB1936" s="54"/>
      <c r="AC1936" s="54"/>
      <c r="AD1936" s="54"/>
    </row>
    <row r="1937" spans="1:30">
      <c r="A1937" s="8"/>
      <c r="B1937" s="19"/>
      <c r="C1937" s="8"/>
      <c r="D1937" s="10"/>
      <c r="E1937" s="8">
        <v>143796</v>
      </c>
      <c r="F1937" s="8">
        <v>0</v>
      </c>
      <c r="G1937" s="8">
        <v>145806</v>
      </c>
      <c r="H1937" s="8">
        <v>0</v>
      </c>
      <c r="I1937" s="8">
        <v>106724</v>
      </c>
      <c r="J1937" s="8">
        <v>105747</v>
      </c>
      <c r="K1937" s="8">
        <v>0</v>
      </c>
      <c r="L1937" s="8"/>
      <c r="M1937" s="8"/>
      <c r="N1937" s="8"/>
      <c r="O1937" s="8"/>
      <c r="P1937" s="8"/>
      <c r="Q1937" s="45"/>
      <c r="R1937" s="45"/>
      <c r="S1937" s="8"/>
      <c r="T1937" s="8"/>
      <c r="U1937" s="8"/>
      <c r="V1937" s="8"/>
      <c r="W1937" s="8"/>
      <c r="X1937" s="8"/>
      <c r="AA1937" s="8"/>
      <c r="AB1937" s="54"/>
      <c r="AC1937" s="54"/>
      <c r="AD1937" s="54"/>
    </row>
    <row r="1938" spans="1:30">
      <c r="A1938" s="8"/>
      <c r="B1938" s="19"/>
      <c r="C1938" s="8"/>
      <c r="D1938" s="10"/>
      <c r="E1938" s="8">
        <v>20193</v>
      </c>
      <c r="F1938" s="8">
        <v>0</v>
      </c>
      <c r="G1938" s="8">
        <v>22203</v>
      </c>
      <c r="H1938" s="8">
        <v>0</v>
      </c>
      <c r="I1938" s="8">
        <v>15473</v>
      </c>
      <c r="J1938" s="8">
        <v>15466</v>
      </c>
      <c r="K1938" s="8">
        <v>0</v>
      </c>
      <c r="L1938" s="8"/>
      <c r="M1938" s="8"/>
      <c r="N1938" s="8"/>
      <c r="O1938" s="8"/>
      <c r="P1938" s="8"/>
      <c r="Q1938" s="45"/>
      <c r="R1938" s="45"/>
      <c r="S1938" s="8"/>
      <c r="T1938" s="8"/>
      <c r="U1938" s="8"/>
      <c r="V1938" s="8"/>
      <c r="W1938" s="8"/>
      <c r="X1938" s="8"/>
      <c r="AA1938" s="8"/>
      <c r="AB1938" s="54"/>
      <c r="AC1938" s="54"/>
      <c r="AD1938" s="54"/>
    </row>
    <row r="1939" spans="1:30">
      <c r="A1939" s="8"/>
      <c r="B1939" s="19"/>
      <c r="C1939" s="8"/>
      <c r="D1939" s="10"/>
      <c r="E1939" s="8">
        <v>12415</v>
      </c>
      <c r="F1939" s="8">
        <v>0</v>
      </c>
      <c r="G1939" s="8">
        <v>14425</v>
      </c>
      <c r="H1939" s="8">
        <v>0</v>
      </c>
      <c r="I1939" s="8">
        <v>8932</v>
      </c>
      <c r="J1939" s="8">
        <v>8905</v>
      </c>
      <c r="K1939" s="8">
        <v>0</v>
      </c>
      <c r="L1939" s="8"/>
      <c r="M1939" s="8"/>
      <c r="N1939" s="8"/>
      <c r="O1939" s="8"/>
      <c r="P1939" s="8"/>
      <c r="Q1939" s="45"/>
      <c r="R1939" s="45"/>
      <c r="S1939" s="8"/>
      <c r="T1939" s="8"/>
      <c r="U1939" s="8"/>
      <c r="V1939" s="8"/>
      <c r="W1939" s="8"/>
      <c r="X1939" s="8"/>
      <c r="AA1939" s="8"/>
      <c r="AB1939" s="54"/>
      <c r="AC1939" s="54"/>
      <c r="AD1939" s="54"/>
    </row>
    <row r="1940" spans="1:30">
      <c r="A1940" s="8"/>
      <c r="B1940" s="19"/>
      <c r="C1940" s="8"/>
      <c r="D1940" s="10"/>
      <c r="E1940" s="8">
        <v>41972</v>
      </c>
      <c r="F1940" s="8">
        <v>0</v>
      </c>
      <c r="G1940" s="8">
        <v>43982</v>
      </c>
      <c r="H1940" s="8">
        <v>0</v>
      </c>
      <c r="I1940" s="8">
        <v>31848</v>
      </c>
      <c r="J1940" s="8">
        <v>31414</v>
      </c>
      <c r="K1940" s="8">
        <v>0</v>
      </c>
      <c r="L1940" s="8"/>
      <c r="M1940" s="8"/>
      <c r="N1940" s="8"/>
      <c r="O1940" s="8"/>
      <c r="P1940" s="8"/>
      <c r="Q1940" s="45"/>
      <c r="R1940" s="45"/>
      <c r="S1940" s="8"/>
      <c r="T1940" s="8"/>
      <c r="U1940" s="8"/>
      <c r="V1940" s="8"/>
      <c r="W1940" s="8"/>
      <c r="X1940" s="8"/>
      <c r="AA1940" s="8"/>
      <c r="AB1940" s="54"/>
      <c r="AC1940" s="54"/>
      <c r="AD1940" s="54"/>
    </row>
    <row r="1941" spans="1:30">
      <c r="A1941" s="8"/>
      <c r="B1941" s="19"/>
      <c r="C1941" s="8"/>
      <c r="D1941" s="10"/>
      <c r="E1941" s="8">
        <v>6983</v>
      </c>
      <c r="F1941" s="8">
        <v>0</v>
      </c>
      <c r="G1941" s="8">
        <v>8993</v>
      </c>
      <c r="H1941" s="8">
        <v>0</v>
      </c>
      <c r="I1941" s="8">
        <v>5566</v>
      </c>
      <c r="J1941" s="8">
        <v>5536</v>
      </c>
      <c r="K1941" s="8">
        <v>0</v>
      </c>
      <c r="L1941" s="8"/>
      <c r="M1941" s="8"/>
      <c r="N1941" s="8"/>
      <c r="O1941" s="8"/>
      <c r="P1941" s="8"/>
      <c r="Q1941" s="45"/>
      <c r="R1941" s="45"/>
      <c r="S1941" s="8"/>
      <c r="T1941" s="8"/>
      <c r="U1941" s="8"/>
      <c r="V1941" s="8"/>
      <c r="W1941" s="8"/>
      <c r="X1941" s="8"/>
      <c r="AA1941" s="8"/>
      <c r="AB1941" s="54"/>
      <c r="AC1941" s="54"/>
      <c r="AD1941" s="54"/>
    </row>
    <row r="1942" spans="1:30">
      <c r="A1942" s="8"/>
      <c r="B1942" s="19"/>
      <c r="C1942" s="8"/>
      <c r="D1942" s="10"/>
      <c r="E1942" s="8">
        <v>33344</v>
      </c>
      <c r="F1942" s="8">
        <v>0</v>
      </c>
      <c r="G1942" s="8">
        <v>35354</v>
      </c>
      <c r="H1942" s="8">
        <v>0</v>
      </c>
      <c r="I1942" s="8">
        <v>25531</v>
      </c>
      <c r="J1942" s="8">
        <v>25347</v>
      </c>
      <c r="K1942" s="8">
        <v>0</v>
      </c>
      <c r="L1942" s="8"/>
      <c r="M1942" s="8"/>
      <c r="N1942" s="8"/>
      <c r="O1942" s="8"/>
      <c r="P1942" s="8"/>
      <c r="Q1942" s="45"/>
      <c r="R1942" s="45"/>
      <c r="S1942" s="8"/>
      <c r="T1942" s="8"/>
      <c r="U1942" s="8"/>
      <c r="V1942" s="8"/>
      <c r="W1942" s="8"/>
      <c r="X1942" s="8"/>
      <c r="AA1942" s="8"/>
      <c r="AB1942" s="54"/>
      <c r="AC1942" s="54"/>
      <c r="AD1942" s="54"/>
    </row>
    <row r="1943" spans="1:30">
      <c r="A1943" s="8"/>
      <c r="B1943" s="19"/>
      <c r="C1943" s="8"/>
      <c r="D1943" s="10"/>
      <c r="E1943" s="8">
        <v>20510</v>
      </c>
      <c r="F1943" s="8">
        <v>0</v>
      </c>
      <c r="G1943" s="8">
        <v>22520</v>
      </c>
      <c r="H1943" s="8">
        <v>0</v>
      </c>
      <c r="I1943" s="8">
        <v>15185</v>
      </c>
      <c r="J1943" s="8">
        <v>15043</v>
      </c>
      <c r="K1943" s="8">
        <v>0</v>
      </c>
      <c r="L1943" s="8"/>
      <c r="M1943" s="8"/>
      <c r="N1943" s="8"/>
      <c r="O1943" s="8"/>
      <c r="P1943" s="8"/>
      <c r="Q1943" s="45"/>
      <c r="R1943" s="45"/>
      <c r="S1943" s="8"/>
      <c r="T1943" s="8"/>
      <c r="U1943" s="8"/>
      <c r="V1943" s="8"/>
      <c r="W1943" s="8"/>
      <c r="X1943" s="8"/>
      <c r="AA1943" s="8"/>
      <c r="AB1943" s="54"/>
      <c r="AC1943" s="54"/>
      <c r="AD1943" s="54"/>
    </row>
    <row r="1944" spans="1:30">
      <c r="A1944" s="8"/>
      <c r="B1944" s="19"/>
      <c r="C1944" s="8"/>
      <c r="D1944" s="10"/>
      <c r="E1944" s="8">
        <v>12988</v>
      </c>
      <c r="F1944" s="8">
        <v>0</v>
      </c>
      <c r="G1944" s="8">
        <v>14998</v>
      </c>
      <c r="H1944" s="8">
        <v>0</v>
      </c>
      <c r="I1944" s="8">
        <v>10182</v>
      </c>
      <c r="J1944" s="8">
        <v>9981</v>
      </c>
      <c r="K1944" s="8">
        <v>0</v>
      </c>
      <c r="L1944" s="8"/>
      <c r="M1944" s="8"/>
      <c r="N1944" s="8"/>
      <c r="O1944" s="8"/>
      <c r="P1944" s="8"/>
      <c r="Q1944" s="45"/>
      <c r="R1944" s="45"/>
      <c r="S1944" s="8"/>
      <c r="T1944" s="8"/>
      <c r="U1944" s="8"/>
      <c r="V1944" s="8"/>
      <c r="W1944" s="8"/>
      <c r="X1944" s="8"/>
      <c r="AA1944" s="8"/>
      <c r="AB1944" s="54"/>
      <c r="AC1944" s="54"/>
      <c r="AD1944" s="54"/>
    </row>
    <row r="1945" spans="1:30">
      <c r="A1945" s="8"/>
      <c r="B1945" s="19"/>
      <c r="C1945" s="8"/>
      <c r="D1945" s="10"/>
      <c r="E1945" s="8">
        <v>7824</v>
      </c>
      <c r="F1945" s="8">
        <v>0</v>
      </c>
      <c r="G1945" s="8">
        <v>9834</v>
      </c>
      <c r="H1945" s="8">
        <v>0</v>
      </c>
      <c r="I1945" s="8">
        <v>6041</v>
      </c>
      <c r="J1945" s="8">
        <v>6007</v>
      </c>
      <c r="K1945" s="8">
        <v>0</v>
      </c>
      <c r="L1945" s="8"/>
      <c r="M1945" s="8"/>
      <c r="N1945" s="8"/>
      <c r="O1945" s="8"/>
      <c r="P1945" s="8"/>
      <c r="Q1945" s="45"/>
      <c r="R1945" s="45"/>
      <c r="S1945" s="8"/>
      <c r="T1945" s="8"/>
      <c r="U1945" s="8"/>
      <c r="V1945" s="8"/>
      <c r="W1945" s="8"/>
      <c r="X1945" s="8"/>
      <c r="AA1945" s="8"/>
      <c r="AB1945" s="54"/>
      <c r="AC1945" s="54"/>
      <c r="AD1945" s="54"/>
    </row>
    <row r="1946" spans="1:30">
      <c r="A1946" s="8"/>
      <c r="B1946" s="19"/>
      <c r="C1946" s="8"/>
      <c r="D1946" s="10"/>
      <c r="E1946" s="8">
        <v>410081</v>
      </c>
      <c r="F1946" s="8">
        <v>0</v>
      </c>
      <c r="G1946" s="8">
        <v>412091</v>
      </c>
      <c r="H1946" s="8">
        <v>0</v>
      </c>
      <c r="I1946" s="8">
        <v>272673</v>
      </c>
      <c r="J1946" s="8">
        <v>272587</v>
      </c>
      <c r="K1946" s="8">
        <v>0</v>
      </c>
      <c r="L1946" s="8"/>
      <c r="M1946" s="8"/>
      <c r="N1946" s="8"/>
      <c r="O1946" s="8"/>
      <c r="P1946" s="8"/>
      <c r="Q1946" s="45"/>
      <c r="R1946" s="45"/>
      <c r="S1946" s="8"/>
      <c r="T1946" s="8"/>
      <c r="U1946" s="8"/>
      <c r="V1946" s="8"/>
      <c r="W1946" s="8"/>
      <c r="X1946" s="8"/>
      <c r="AA1946" s="8"/>
      <c r="AB1946" s="54"/>
      <c r="AC1946" s="54"/>
      <c r="AD1946" s="54"/>
    </row>
    <row r="1947" spans="1:30">
      <c r="A1947" s="8"/>
      <c r="B1947" s="19"/>
      <c r="C1947" s="8"/>
      <c r="D1947" s="10"/>
      <c r="E1947" s="8">
        <v>11606</v>
      </c>
      <c r="F1947" s="8">
        <v>0</v>
      </c>
      <c r="G1947" s="8">
        <v>13616</v>
      </c>
      <c r="H1947" s="8">
        <v>0</v>
      </c>
      <c r="I1947" s="8">
        <v>9438</v>
      </c>
      <c r="J1947" s="8">
        <v>9382</v>
      </c>
      <c r="K1947" s="8">
        <v>0</v>
      </c>
      <c r="L1947" s="8"/>
      <c r="M1947" s="8"/>
      <c r="N1947" s="8"/>
      <c r="O1947" s="8"/>
      <c r="P1947" s="8"/>
      <c r="Q1947" s="45"/>
      <c r="R1947" s="45"/>
      <c r="S1947" s="8"/>
      <c r="T1947" s="8"/>
      <c r="U1947" s="8"/>
      <c r="V1947" s="8"/>
      <c r="W1947" s="8"/>
      <c r="X1947" s="8"/>
      <c r="AA1947" s="8"/>
      <c r="AB1947" s="54"/>
      <c r="AC1947" s="54"/>
      <c r="AD1947" s="54"/>
    </row>
    <row r="1948" spans="1:30">
      <c r="A1948" s="8"/>
      <c r="B1948" s="19"/>
      <c r="C1948" s="8"/>
      <c r="D1948" s="10"/>
      <c r="E1948" s="8">
        <v>64138</v>
      </c>
      <c r="F1948" s="8">
        <v>0</v>
      </c>
      <c r="G1948" s="8">
        <v>66148</v>
      </c>
      <c r="H1948" s="8">
        <v>0</v>
      </c>
      <c r="I1948" s="8">
        <v>49206</v>
      </c>
      <c r="J1948" s="8">
        <v>48960</v>
      </c>
      <c r="K1948" s="8">
        <v>0</v>
      </c>
      <c r="L1948" s="8"/>
      <c r="M1948" s="8"/>
      <c r="N1948" s="8"/>
      <c r="O1948" s="8"/>
      <c r="P1948" s="8"/>
      <c r="Q1948" s="45"/>
      <c r="R1948" s="45"/>
      <c r="S1948" s="8"/>
      <c r="T1948" s="8"/>
      <c r="U1948" s="8"/>
      <c r="V1948" s="8"/>
      <c r="W1948" s="8"/>
      <c r="X1948" s="8"/>
      <c r="AA1948" s="8"/>
      <c r="AB1948" s="54"/>
      <c r="AC1948" s="54"/>
      <c r="AD1948" s="54"/>
    </row>
    <row r="1949" spans="1:30">
      <c r="A1949" s="8"/>
      <c r="B1949" s="19"/>
      <c r="C1949" s="8"/>
      <c r="D1949" s="10"/>
      <c r="E1949" s="8">
        <v>6570</v>
      </c>
      <c r="F1949" s="8">
        <v>0</v>
      </c>
      <c r="G1949" s="8">
        <v>8580</v>
      </c>
      <c r="H1949" s="8">
        <v>0</v>
      </c>
      <c r="I1949" s="8">
        <v>4695</v>
      </c>
      <c r="J1949" s="8">
        <v>4666</v>
      </c>
      <c r="K1949" s="8">
        <v>0</v>
      </c>
      <c r="L1949" s="8"/>
      <c r="M1949" s="8"/>
      <c r="N1949" s="8"/>
      <c r="O1949" s="8"/>
      <c r="P1949" s="8"/>
      <c r="Q1949" s="45"/>
      <c r="R1949" s="45"/>
      <c r="S1949" s="8"/>
      <c r="T1949" s="8"/>
      <c r="U1949" s="8"/>
      <c r="V1949" s="8"/>
      <c r="W1949" s="8"/>
      <c r="X1949" s="8"/>
      <c r="AA1949" s="8"/>
      <c r="AB1949" s="54"/>
      <c r="AC1949" s="54"/>
      <c r="AD1949" s="54"/>
    </row>
    <row r="1950" spans="1:30">
      <c r="A1950" s="8"/>
      <c r="B1950" s="19"/>
      <c r="C1950" s="8"/>
      <c r="D1950" s="10"/>
      <c r="E1950" s="8">
        <v>377739</v>
      </c>
      <c r="F1950" s="8">
        <v>0</v>
      </c>
      <c r="G1950" s="8">
        <v>379749</v>
      </c>
      <c r="H1950" s="8">
        <v>0</v>
      </c>
      <c r="I1950" s="8">
        <v>273221</v>
      </c>
      <c r="J1950" s="8">
        <v>270662</v>
      </c>
      <c r="K1950" s="8">
        <v>0</v>
      </c>
      <c r="L1950" s="8"/>
      <c r="M1950" s="8"/>
      <c r="N1950" s="8"/>
      <c r="O1950" s="8"/>
      <c r="P1950" s="8"/>
      <c r="Q1950" s="45"/>
      <c r="R1950" s="45"/>
      <c r="S1950" s="8"/>
      <c r="T1950" s="8"/>
      <c r="U1950" s="8"/>
      <c r="V1950" s="8"/>
      <c r="W1950" s="8"/>
      <c r="X1950" s="8"/>
      <c r="AA1950" s="8"/>
      <c r="AB1950" s="54"/>
      <c r="AC1950" s="54"/>
      <c r="AD1950" s="54"/>
    </row>
    <row r="1951" spans="1:30">
      <c r="A1951" s="8"/>
      <c r="B1951" s="19"/>
      <c r="C1951" s="8"/>
      <c r="D1951" s="10"/>
      <c r="E1951" s="8">
        <v>261250</v>
      </c>
      <c r="F1951" s="8">
        <v>0</v>
      </c>
      <c r="G1951" s="8">
        <v>263260</v>
      </c>
      <c r="H1951" s="8">
        <v>0</v>
      </c>
      <c r="I1951" s="8">
        <v>187903</v>
      </c>
      <c r="J1951" s="8">
        <v>186250</v>
      </c>
      <c r="K1951" s="8">
        <v>0</v>
      </c>
      <c r="L1951" s="8"/>
      <c r="M1951" s="8"/>
      <c r="N1951" s="8"/>
      <c r="O1951" s="8"/>
      <c r="P1951" s="8"/>
      <c r="Q1951" s="45"/>
      <c r="R1951" s="45"/>
      <c r="S1951" s="8"/>
      <c r="T1951" s="8"/>
      <c r="U1951" s="8"/>
      <c r="V1951" s="8"/>
      <c r="W1951" s="8"/>
      <c r="X1951" s="8"/>
      <c r="AA1951" s="8"/>
      <c r="AB1951" s="54"/>
      <c r="AC1951" s="54"/>
      <c r="AD1951" s="54"/>
    </row>
    <row r="1952" spans="1:30">
      <c r="A1952" s="8"/>
      <c r="B1952" s="19"/>
      <c r="C1952" s="8"/>
      <c r="D1952" s="10"/>
      <c r="E1952" s="8">
        <v>26931</v>
      </c>
      <c r="F1952" s="8">
        <v>0</v>
      </c>
      <c r="G1952" s="8">
        <v>28941</v>
      </c>
      <c r="H1952" s="8">
        <v>0</v>
      </c>
      <c r="I1952" s="8">
        <v>20273</v>
      </c>
      <c r="J1952" s="8">
        <v>20091</v>
      </c>
      <c r="K1952" s="8">
        <v>0</v>
      </c>
      <c r="L1952" s="8"/>
      <c r="M1952" s="8"/>
      <c r="N1952" s="8"/>
      <c r="O1952" s="8"/>
      <c r="P1952" s="8"/>
      <c r="Q1952" s="45"/>
      <c r="R1952" s="45"/>
      <c r="S1952" s="8"/>
      <c r="T1952" s="8"/>
      <c r="U1952" s="8"/>
      <c r="V1952" s="8"/>
      <c r="W1952" s="8"/>
      <c r="X1952" s="8"/>
      <c r="AA1952" s="8"/>
      <c r="AB1952" s="54"/>
      <c r="AC1952" s="54"/>
      <c r="AD1952" s="54"/>
    </row>
    <row r="1953" spans="1:30">
      <c r="A1953" s="8"/>
      <c r="B1953" s="19"/>
      <c r="C1953" s="8"/>
      <c r="D1953" s="10"/>
      <c r="E1953" s="8">
        <v>149024</v>
      </c>
      <c r="F1953" s="8">
        <v>0</v>
      </c>
      <c r="G1953" s="8">
        <v>151034</v>
      </c>
      <c r="H1953" s="8">
        <v>0</v>
      </c>
      <c r="I1953" s="8">
        <v>107969</v>
      </c>
      <c r="J1953" s="8">
        <v>107344</v>
      </c>
      <c r="K1953" s="8">
        <v>0</v>
      </c>
      <c r="L1953" s="8"/>
      <c r="M1953" s="8"/>
      <c r="N1953" s="8"/>
      <c r="O1953" s="8"/>
      <c r="P1953" s="8"/>
      <c r="Q1953" s="45"/>
      <c r="R1953" s="45"/>
      <c r="S1953" s="8"/>
      <c r="T1953" s="8"/>
      <c r="U1953" s="8"/>
      <c r="V1953" s="8"/>
      <c r="W1953" s="8"/>
      <c r="X1953" s="8"/>
      <c r="AA1953" s="8"/>
      <c r="AB1953" s="54"/>
      <c r="AC1953" s="54"/>
      <c r="AD1953" s="54"/>
    </row>
    <row r="1954" spans="1:30">
      <c r="A1954" s="8"/>
      <c r="B1954" s="19"/>
      <c r="C1954" s="8"/>
      <c r="D1954" s="10"/>
      <c r="E1954" s="8">
        <v>2644</v>
      </c>
      <c r="F1954" s="8">
        <v>0</v>
      </c>
      <c r="G1954" s="8">
        <v>4654</v>
      </c>
      <c r="H1954" s="8">
        <v>0</v>
      </c>
      <c r="I1954" s="8">
        <v>2137</v>
      </c>
      <c r="J1954" s="8">
        <v>2096</v>
      </c>
      <c r="K1954" s="8">
        <v>0</v>
      </c>
      <c r="L1954" s="8"/>
      <c r="M1954" s="8"/>
      <c r="N1954" s="8"/>
      <c r="O1954" s="8"/>
      <c r="P1954" s="8"/>
      <c r="Q1954" s="45"/>
      <c r="R1954" s="45"/>
      <c r="S1954" s="8"/>
      <c r="T1954" s="8"/>
      <c r="U1954" s="8"/>
      <c r="V1954" s="8"/>
      <c r="W1954" s="8"/>
      <c r="X1954" s="8"/>
      <c r="AA1954" s="8"/>
      <c r="AB1954" s="54"/>
      <c r="AC1954" s="54"/>
      <c r="AD1954" s="54"/>
    </row>
    <row r="1955" spans="1:30">
      <c r="A1955" s="8"/>
      <c r="B1955" s="19"/>
      <c r="C1955" s="8"/>
      <c r="D1955" s="10"/>
      <c r="E1955" s="8">
        <v>30183</v>
      </c>
      <c r="F1955" s="8">
        <v>0</v>
      </c>
      <c r="G1955" s="8">
        <v>32193</v>
      </c>
      <c r="H1955" s="8">
        <v>0</v>
      </c>
      <c r="I1955" s="8">
        <v>21766</v>
      </c>
      <c r="J1955" s="8">
        <v>21598</v>
      </c>
      <c r="K1955" s="8">
        <v>0</v>
      </c>
      <c r="L1955" s="8"/>
      <c r="M1955" s="8"/>
      <c r="N1955" s="8"/>
      <c r="O1955" s="8"/>
      <c r="P1955" s="8"/>
      <c r="Q1955" s="45"/>
      <c r="R1955" s="45"/>
      <c r="S1955" s="8"/>
      <c r="T1955" s="8"/>
      <c r="U1955" s="8"/>
      <c r="V1955" s="8"/>
      <c r="W1955" s="8"/>
      <c r="X1955" s="8"/>
      <c r="AA1955" s="8"/>
      <c r="AB1955" s="54"/>
      <c r="AC1955" s="54"/>
      <c r="AD1955" s="54"/>
    </row>
    <row r="1956" spans="1:30">
      <c r="A1956" s="8"/>
      <c r="B1956" s="19"/>
      <c r="C1956" s="8"/>
      <c r="D1956" s="10"/>
      <c r="E1956" s="8">
        <v>116581</v>
      </c>
      <c r="F1956" s="8">
        <v>0</v>
      </c>
      <c r="G1956" s="8">
        <v>118591</v>
      </c>
      <c r="H1956" s="8">
        <v>0</v>
      </c>
      <c r="I1956" s="8">
        <v>88541</v>
      </c>
      <c r="J1956" s="8">
        <v>86993</v>
      </c>
      <c r="K1956" s="8">
        <v>0</v>
      </c>
      <c r="L1956" s="8"/>
      <c r="M1956" s="8"/>
      <c r="N1956" s="8"/>
      <c r="O1956" s="8"/>
      <c r="P1956" s="8"/>
      <c r="Q1956" s="45"/>
      <c r="R1956" s="45"/>
      <c r="S1956" s="8"/>
      <c r="T1956" s="8"/>
      <c r="U1956" s="8"/>
      <c r="V1956" s="8"/>
      <c r="W1956" s="8"/>
      <c r="X1956" s="8"/>
      <c r="AA1956" s="8"/>
      <c r="AB1956" s="54"/>
      <c r="AC1956" s="54"/>
      <c r="AD1956" s="54"/>
    </row>
    <row r="1957" spans="1:30">
      <c r="A1957" s="8"/>
      <c r="B1957" s="19"/>
      <c r="C1957" s="8"/>
      <c r="D1957" s="10"/>
      <c r="E1957" s="8">
        <v>19128</v>
      </c>
      <c r="F1957" s="8">
        <v>0</v>
      </c>
      <c r="G1957" s="8">
        <v>21138</v>
      </c>
      <c r="H1957" s="8">
        <v>0</v>
      </c>
      <c r="I1957" s="8">
        <v>14044</v>
      </c>
      <c r="J1957" s="8">
        <v>13817</v>
      </c>
      <c r="K1957" s="8">
        <v>0</v>
      </c>
      <c r="L1957" s="8"/>
      <c r="M1957" s="8"/>
      <c r="N1957" s="8"/>
      <c r="O1957" s="8"/>
      <c r="P1957" s="8"/>
      <c r="Q1957" s="45"/>
      <c r="R1957" s="45"/>
      <c r="S1957" s="8"/>
      <c r="T1957" s="8"/>
      <c r="U1957" s="8"/>
      <c r="V1957" s="8"/>
      <c r="W1957" s="8"/>
      <c r="X1957" s="8"/>
      <c r="AA1957" s="8"/>
      <c r="AB1957" s="54"/>
      <c r="AC1957" s="54"/>
      <c r="AD1957" s="54"/>
    </row>
    <row r="1958" spans="1:30">
      <c r="A1958" s="8"/>
      <c r="B1958" s="19"/>
      <c r="C1958" s="8"/>
      <c r="D1958" s="10"/>
      <c r="E1958" s="8">
        <v>99568</v>
      </c>
      <c r="F1958" s="8">
        <v>0</v>
      </c>
      <c r="G1958" s="8">
        <v>101578</v>
      </c>
      <c r="H1958" s="8">
        <v>0</v>
      </c>
      <c r="I1958" s="8">
        <v>63377</v>
      </c>
      <c r="J1958" s="8">
        <v>63163</v>
      </c>
      <c r="K1958" s="8">
        <v>0</v>
      </c>
      <c r="L1958" s="8"/>
      <c r="M1958" s="8"/>
      <c r="N1958" s="8"/>
      <c r="O1958" s="8"/>
      <c r="P1958" s="8"/>
      <c r="Q1958" s="45"/>
      <c r="R1958" s="45"/>
      <c r="S1958" s="8"/>
      <c r="T1958" s="8"/>
      <c r="U1958" s="8"/>
      <c r="V1958" s="8"/>
      <c r="W1958" s="8"/>
      <c r="X1958" s="8"/>
      <c r="AA1958" s="8"/>
      <c r="AB1958" s="54"/>
      <c r="AC1958" s="54"/>
      <c r="AD1958" s="54"/>
    </row>
    <row r="1959" spans="1:30">
      <c r="A1959" s="8"/>
      <c r="B1959" s="19"/>
      <c r="C1959" s="8"/>
      <c r="D1959" s="10"/>
      <c r="E1959" s="8">
        <v>3601268</v>
      </c>
      <c r="F1959" s="8">
        <v>0</v>
      </c>
      <c r="G1959" s="8">
        <v>3603278</v>
      </c>
      <c r="H1959" s="8">
        <v>0</v>
      </c>
      <c r="I1959" s="8">
        <v>2599000</v>
      </c>
      <c r="J1959" s="8">
        <v>2565589</v>
      </c>
      <c r="K1959" s="8">
        <v>0</v>
      </c>
      <c r="L1959" s="8"/>
      <c r="M1959" s="8"/>
      <c r="N1959" s="8"/>
      <c r="O1959" s="8"/>
      <c r="P1959" s="8"/>
      <c r="Q1959" s="45"/>
      <c r="R1959" s="45"/>
      <c r="S1959" s="8"/>
      <c r="T1959" s="8"/>
      <c r="U1959" s="8"/>
      <c r="V1959" s="8"/>
      <c r="W1959" s="8"/>
      <c r="X1959" s="8"/>
      <c r="AA1959" s="21"/>
      <c r="AB1959" s="54"/>
      <c r="AC1959" s="54"/>
      <c r="AD1959" s="54"/>
    </row>
    <row r="1960" spans="1:30">
      <c r="A1960" s="8"/>
      <c r="B1960" s="19"/>
      <c r="C1960" s="8"/>
      <c r="D1960" s="10"/>
      <c r="E1960" s="8">
        <v>6064</v>
      </c>
      <c r="F1960" s="8"/>
      <c r="G1960" s="8">
        <v>8074</v>
      </c>
      <c r="H1960" s="8"/>
      <c r="I1960" s="8">
        <v>2531</v>
      </c>
      <c r="J1960" s="8">
        <v>2513</v>
      </c>
      <c r="K1960" s="8"/>
      <c r="L1960" s="8"/>
      <c r="M1960" s="8"/>
      <c r="N1960" s="8"/>
      <c r="O1960" s="8"/>
      <c r="P1960" s="8"/>
      <c r="Q1960" s="45"/>
      <c r="R1960" s="45"/>
      <c r="S1960" s="8"/>
      <c r="T1960" s="8"/>
      <c r="U1960" s="8"/>
      <c r="V1960" s="8"/>
      <c r="W1960" s="8"/>
      <c r="X1960" s="8"/>
      <c r="AA1960" s="8"/>
      <c r="AB1960" s="54"/>
      <c r="AC1960" s="54"/>
      <c r="AD1960" s="54"/>
    </row>
    <row r="1961" spans="1:30">
      <c r="A1961" s="8"/>
      <c r="B1961" s="19"/>
      <c r="C1961" s="8"/>
      <c r="D1961" s="10"/>
      <c r="E1961" s="8">
        <v>12280</v>
      </c>
      <c r="F1961" s="8"/>
      <c r="G1961" s="8">
        <v>14290</v>
      </c>
      <c r="H1961" s="8"/>
      <c r="I1961" s="8">
        <v>5590</v>
      </c>
      <c r="J1961" s="8">
        <v>5590</v>
      </c>
      <c r="K1961" s="8"/>
      <c r="L1961" s="8"/>
      <c r="M1961" s="8"/>
      <c r="N1961" s="8"/>
      <c r="O1961" s="8"/>
      <c r="P1961" s="8"/>
      <c r="Q1961" s="45"/>
      <c r="R1961" s="45"/>
      <c r="S1961" s="8"/>
      <c r="T1961" s="8"/>
      <c r="U1961" s="8"/>
      <c r="V1961" s="8"/>
      <c r="W1961" s="8"/>
      <c r="X1961" s="8"/>
      <c r="AA1961" s="8"/>
      <c r="AB1961" s="54"/>
      <c r="AC1961" s="54"/>
      <c r="AD1961" s="54"/>
    </row>
    <row r="1962" spans="1:30">
      <c r="A1962" s="8"/>
      <c r="B1962" s="19"/>
      <c r="C1962" s="8"/>
      <c r="D1962" s="10"/>
      <c r="E1962" s="8">
        <v>87740</v>
      </c>
      <c r="F1962" s="8"/>
      <c r="G1962" s="8">
        <v>89750</v>
      </c>
      <c r="H1962" s="8"/>
      <c r="I1962" s="8">
        <v>38242</v>
      </c>
      <c r="J1962" s="8">
        <v>37890</v>
      </c>
      <c r="K1962" s="8"/>
      <c r="L1962" s="8"/>
      <c r="M1962" s="8"/>
      <c r="N1962" s="8"/>
      <c r="O1962" s="8"/>
      <c r="P1962" s="8"/>
      <c r="Q1962" s="45"/>
      <c r="R1962" s="45"/>
      <c r="S1962" s="8"/>
      <c r="T1962" s="8"/>
      <c r="U1962" s="8"/>
      <c r="V1962" s="8"/>
      <c r="W1962" s="8"/>
      <c r="X1962" s="8"/>
      <c r="AA1962" s="8"/>
      <c r="AB1962" s="54"/>
      <c r="AC1962" s="54"/>
      <c r="AD1962" s="54"/>
    </row>
    <row r="1963" spans="1:30">
      <c r="A1963" s="8"/>
      <c r="B1963" s="19"/>
      <c r="C1963" s="8"/>
      <c r="D1963" s="10"/>
      <c r="E1963" s="8">
        <v>38217</v>
      </c>
      <c r="F1963" s="8"/>
      <c r="G1963" s="8">
        <v>40227</v>
      </c>
      <c r="H1963" s="8"/>
      <c r="I1963" s="8">
        <v>19069</v>
      </c>
      <c r="J1963" s="8">
        <v>18881</v>
      </c>
      <c r="K1963" s="8"/>
      <c r="L1963" s="8"/>
      <c r="M1963" s="8"/>
      <c r="N1963" s="8"/>
      <c r="O1963" s="8"/>
      <c r="P1963" s="8"/>
      <c r="Q1963" s="45"/>
      <c r="R1963" s="45"/>
      <c r="S1963" s="8"/>
      <c r="T1963" s="8"/>
      <c r="U1963" s="8"/>
      <c r="V1963" s="8"/>
      <c r="W1963" s="8"/>
      <c r="X1963" s="8"/>
      <c r="AA1963" s="8"/>
      <c r="AB1963" s="54"/>
      <c r="AC1963" s="54"/>
      <c r="AD1963" s="54"/>
    </row>
    <row r="1964" spans="1:30">
      <c r="A1964" s="8"/>
      <c r="B1964" s="19"/>
      <c r="C1964" s="8"/>
      <c r="D1964" s="10"/>
      <c r="E1964" s="8">
        <v>45817</v>
      </c>
      <c r="F1964" s="8"/>
      <c r="G1964" s="8">
        <v>47827</v>
      </c>
      <c r="H1964" s="8"/>
      <c r="I1964" s="8">
        <v>25000</v>
      </c>
      <c r="J1964" s="8">
        <v>24833</v>
      </c>
      <c r="K1964" s="8"/>
      <c r="L1964" s="8"/>
      <c r="M1964" s="8"/>
      <c r="N1964" s="8"/>
      <c r="O1964" s="8"/>
      <c r="P1964" s="8"/>
      <c r="Q1964" s="45"/>
      <c r="R1964" s="45"/>
      <c r="S1964" s="8"/>
      <c r="T1964" s="8"/>
      <c r="U1964" s="8"/>
      <c r="V1964" s="8"/>
      <c r="W1964" s="8"/>
      <c r="X1964" s="8"/>
      <c r="AA1964" s="8"/>
      <c r="AB1964" s="54"/>
      <c r="AC1964" s="54"/>
      <c r="AD1964" s="54"/>
    </row>
    <row r="1965" spans="1:30">
      <c r="A1965" s="8"/>
      <c r="B1965" s="19"/>
      <c r="C1965" s="8"/>
      <c r="D1965" s="10"/>
      <c r="E1965" s="8">
        <v>218237</v>
      </c>
      <c r="F1965" s="8"/>
      <c r="G1965" s="8">
        <v>220247</v>
      </c>
      <c r="H1965" s="8"/>
      <c r="I1965" s="8">
        <v>86200</v>
      </c>
      <c r="J1965" s="8">
        <v>85091</v>
      </c>
      <c r="K1965" s="8"/>
      <c r="L1965" s="8"/>
      <c r="M1965" s="8"/>
      <c r="N1965" s="8"/>
      <c r="O1965" s="8"/>
      <c r="P1965" s="8"/>
      <c r="Q1965" s="45"/>
      <c r="R1965" s="45"/>
      <c r="S1965" s="8"/>
      <c r="T1965" s="8"/>
      <c r="U1965" s="8"/>
      <c r="V1965" s="8"/>
      <c r="W1965" s="8"/>
      <c r="X1965" s="8"/>
      <c r="AA1965" s="8"/>
      <c r="AB1965" s="54"/>
      <c r="AC1965" s="54"/>
      <c r="AD1965" s="54"/>
    </row>
    <row r="1966" spans="1:30">
      <c r="A1966" s="8"/>
      <c r="B1966" s="19"/>
      <c r="C1966" s="8"/>
      <c r="D1966" s="10"/>
      <c r="E1966" s="8">
        <v>2559</v>
      </c>
      <c r="F1966" s="8"/>
      <c r="G1966" s="8">
        <v>4569</v>
      </c>
      <c r="H1966" s="8"/>
      <c r="I1966" s="8">
        <v>1745</v>
      </c>
      <c r="J1966" s="8">
        <v>1733</v>
      </c>
      <c r="K1966" s="8"/>
      <c r="L1966" s="8"/>
      <c r="M1966" s="8"/>
      <c r="N1966" s="8"/>
      <c r="O1966" s="8"/>
      <c r="P1966" s="8"/>
      <c r="Q1966" s="45"/>
      <c r="R1966" s="45"/>
      <c r="S1966" s="8"/>
      <c r="T1966" s="8"/>
      <c r="U1966" s="8"/>
      <c r="V1966" s="8"/>
      <c r="W1966" s="8"/>
      <c r="X1966" s="8"/>
      <c r="AA1966" s="8"/>
      <c r="AB1966" s="54"/>
      <c r="AC1966" s="54"/>
      <c r="AD1966" s="54"/>
    </row>
    <row r="1967" spans="1:30">
      <c r="A1967" s="8"/>
      <c r="B1967" s="19"/>
      <c r="C1967" s="8"/>
      <c r="D1967" s="10"/>
      <c r="E1967" s="8">
        <v>55794</v>
      </c>
      <c r="F1967" s="8"/>
      <c r="G1967" s="8">
        <v>57804</v>
      </c>
      <c r="H1967" s="8"/>
      <c r="I1967" s="8">
        <v>22248</v>
      </c>
      <c r="J1967" s="8">
        <v>22121</v>
      </c>
      <c r="K1967" s="8"/>
      <c r="L1967" s="8"/>
      <c r="M1967" s="8"/>
      <c r="N1967" s="8"/>
      <c r="O1967" s="8"/>
      <c r="P1967" s="8"/>
      <c r="Q1967" s="45"/>
      <c r="R1967" s="45"/>
      <c r="S1967" s="8"/>
      <c r="T1967" s="8"/>
      <c r="U1967" s="8"/>
      <c r="V1967" s="8"/>
      <c r="W1967" s="8"/>
      <c r="X1967" s="8"/>
      <c r="AA1967" s="8"/>
      <c r="AB1967" s="54"/>
      <c r="AC1967" s="54"/>
      <c r="AD1967" s="54"/>
    </row>
    <row r="1968" spans="1:30">
      <c r="A1968" s="8"/>
      <c r="B1968" s="19"/>
      <c r="C1968" s="8"/>
      <c r="D1968" s="10"/>
      <c r="E1968" s="8">
        <v>18328</v>
      </c>
      <c r="F1968" s="8"/>
      <c r="G1968" s="8">
        <v>20338</v>
      </c>
      <c r="H1968" s="8"/>
      <c r="I1968" s="8">
        <v>8610</v>
      </c>
      <c r="J1968" s="8">
        <v>8610</v>
      </c>
      <c r="K1968" s="8"/>
      <c r="L1968" s="8"/>
      <c r="M1968" s="8"/>
      <c r="N1968" s="8"/>
      <c r="O1968" s="8"/>
      <c r="P1968" s="8"/>
      <c r="Q1968" s="45"/>
      <c r="R1968" s="45"/>
      <c r="S1968" s="8"/>
      <c r="T1968" s="8"/>
      <c r="U1968" s="8"/>
      <c r="V1968" s="8"/>
      <c r="W1968" s="8"/>
      <c r="X1968" s="8"/>
      <c r="AA1968" s="8"/>
      <c r="AB1968" s="54"/>
      <c r="AC1968" s="54"/>
      <c r="AD1968" s="54"/>
    </row>
    <row r="1969" spans="1:30">
      <c r="A1969" s="8"/>
      <c r="B1969" s="19"/>
      <c r="C1969" s="8"/>
      <c r="D1969" s="10"/>
      <c r="E1969" s="8">
        <v>4335</v>
      </c>
      <c r="F1969" s="8"/>
      <c r="G1969" s="8">
        <v>6345</v>
      </c>
      <c r="H1969" s="8"/>
      <c r="I1969" s="8">
        <v>2401</v>
      </c>
      <c r="J1969" s="8">
        <v>2395</v>
      </c>
      <c r="K1969" s="8"/>
      <c r="L1969" s="8"/>
      <c r="M1969" s="8"/>
      <c r="N1969" s="8"/>
      <c r="O1969" s="8"/>
      <c r="P1969" s="8"/>
      <c r="Q1969" s="45"/>
      <c r="R1969" s="45"/>
      <c r="S1969" s="8"/>
      <c r="T1969" s="8"/>
      <c r="U1969" s="8"/>
      <c r="V1969" s="8"/>
      <c r="W1969" s="8"/>
      <c r="X1969" s="8"/>
      <c r="AA1969" s="8"/>
      <c r="AB1969" s="54"/>
      <c r="AC1969" s="54"/>
      <c r="AD1969" s="54"/>
    </row>
    <row r="1970" spans="1:30">
      <c r="A1970" s="8"/>
      <c r="B1970" s="19"/>
      <c r="C1970" s="8"/>
      <c r="D1970" s="10"/>
      <c r="E1970" s="8">
        <v>24769</v>
      </c>
      <c r="F1970" s="8"/>
      <c r="G1970" s="8">
        <v>26779</v>
      </c>
      <c r="H1970" s="8"/>
      <c r="I1970" s="8">
        <v>10928</v>
      </c>
      <c r="J1970" s="8">
        <v>10828</v>
      </c>
      <c r="K1970" s="8"/>
      <c r="L1970" s="8"/>
      <c r="M1970" s="8"/>
      <c r="N1970" s="8"/>
      <c r="O1970" s="8"/>
      <c r="P1970" s="8"/>
      <c r="Q1970" s="45"/>
      <c r="R1970" s="45"/>
      <c r="S1970" s="8"/>
      <c r="T1970" s="8"/>
      <c r="U1970" s="8"/>
      <c r="V1970" s="8"/>
      <c r="W1970" s="8"/>
      <c r="X1970" s="8"/>
      <c r="AA1970" s="8"/>
      <c r="AB1970" s="54"/>
      <c r="AC1970" s="54"/>
      <c r="AD1970" s="54"/>
    </row>
    <row r="1971" spans="1:30">
      <c r="A1971" s="8"/>
      <c r="B1971" s="19"/>
      <c r="C1971" s="8"/>
      <c r="D1971" s="10"/>
      <c r="E1971" s="8">
        <v>1525</v>
      </c>
      <c r="F1971" s="8"/>
      <c r="G1971" s="8">
        <v>3535</v>
      </c>
      <c r="H1971" s="8"/>
      <c r="I1971" s="8">
        <v>824</v>
      </c>
      <c r="J1971" s="8">
        <v>824</v>
      </c>
      <c r="K1971" s="8"/>
      <c r="L1971" s="8"/>
      <c r="M1971" s="8"/>
      <c r="N1971" s="8"/>
      <c r="O1971" s="8"/>
      <c r="P1971" s="8"/>
      <c r="Q1971" s="45"/>
      <c r="R1971" s="45"/>
      <c r="S1971" s="8"/>
      <c r="T1971" s="8"/>
      <c r="U1971" s="8"/>
      <c r="V1971" s="8"/>
      <c r="W1971" s="8"/>
      <c r="X1971" s="8"/>
      <c r="AA1971" s="8"/>
      <c r="AB1971" s="54"/>
      <c r="AC1971" s="54"/>
      <c r="AD1971" s="54"/>
    </row>
    <row r="1972" spans="1:30">
      <c r="A1972" s="8"/>
      <c r="B1972" s="19"/>
      <c r="C1972" s="8"/>
      <c r="D1972" s="10"/>
      <c r="E1972" s="8">
        <v>33538</v>
      </c>
      <c r="F1972" s="8"/>
      <c r="G1972" s="8">
        <v>35548</v>
      </c>
      <c r="H1972" s="8"/>
      <c r="I1972" s="8">
        <v>15737</v>
      </c>
      <c r="J1972" s="8">
        <v>15658</v>
      </c>
      <c r="K1972" s="8"/>
      <c r="L1972" s="8"/>
      <c r="M1972" s="8"/>
      <c r="N1972" s="8"/>
      <c r="O1972" s="8"/>
      <c r="P1972" s="8"/>
      <c r="Q1972" s="45"/>
      <c r="R1972" s="45"/>
      <c r="S1972" s="8"/>
      <c r="T1972" s="8"/>
      <c r="U1972" s="8"/>
      <c r="V1972" s="8"/>
      <c r="W1972" s="8"/>
      <c r="X1972" s="8"/>
      <c r="AA1972" s="8"/>
      <c r="AB1972" s="54"/>
      <c r="AC1972" s="54"/>
      <c r="AD1972" s="54"/>
    </row>
    <row r="1973" spans="1:30">
      <c r="A1973" s="8"/>
      <c r="B1973" s="19"/>
      <c r="C1973" s="8"/>
      <c r="D1973" s="10"/>
      <c r="E1973" s="8">
        <v>36118</v>
      </c>
      <c r="F1973" s="8"/>
      <c r="G1973" s="8">
        <v>38128</v>
      </c>
      <c r="H1973" s="8"/>
      <c r="I1973" s="8">
        <v>16980</v>
      </c>
      <c r="J1973" s="8">
        <v>16744</v>
      </c>
      <c r="K1973" s="8"/>
      <c r="L1973" s="8"/>
      <c r="M1973" s="8"/>
      <c r="N1973" s="8"/>
      <c r="O1973" s="8"/>
      <c r="P1973" s="8"/>
      <c r="Q1973" s="45"/>
      <c r="R1973" s="45"/>
      <c r="S1973" s="8"/>
      <c r="T1973" s="8"/>
      <c r="U1973" s="8"/>
      <c r="V1973" s="8"/>
      <c r="W1973" s="8"/>
      <c r="X1973" s="8"/>
      <c r="AA1973" s="8"/>
      <c r="AB1973" s="54"/>
      <c r="AC1973" s="54"/>
      <c r="AD1973" s="54"/>
    </row>
    <row r="1974" spans="1:30">
      <c r="A1974" s="8"/>
      <c r="B1974" s="19"/>
      <c r="C1974" s="8"/>
      <c r="D1974" s="10"/>
      <c r="E1974" s="8">
        <v>47057</v>
      </c>
      <c r="F1974" s="8"/>
      <c r="G1974" s="8">
        <v>49067</v>
      </c>
      <c r="H1974" s="8"/>
      <c r="I1974" s="8">
        <v>25440</v>
      </c>
      <c r="J1974" s="8">
        <v>25138</v>
      </c>
      <c r="K1974" s="8"/>
      <c r="L1974" s="8"/>
      <c r="M1974" s="8"/>
      <c r="N1974" s="8"/>
      <c r="O1974" s="8"/>
      <c r="P1974" s="8"/>
      <c r="Q1974" s="45"/>
      <c r="R1974" s="45"/>
      <c r="S1974" s="8"/>
      <c r="T1974" s="8"/>
      <c r="U1974" s="8"/>
      <c r="V1974" s="8"/>
      <c r="W1974" s="8"/>
      <c r="X1974" s="8"/>
      <c r="AA1974" s="8"/>
      <c r="AB1974" s="54"/>
      <c r="AC1974" s="54"/>
      <c r="AD1974" s="54"/>
    </row>
    <row r="1975" spans="1:30">
      <c r="A1975" s="8"/>
      <c r="B1975" s="19"/>
      <c r="C1975" s="8"/>
      <c r="D1975" s="10"/>
      <c r="E1975" s="8">
        <v>21704</v>
      </c>
      <c r="F1975" s="8"/>
      <c r="G1975" s="8">
        <v>23714</v>
      </c>
      <c r="H1975" s="8"/>
      <c r="I1975" s="8">
        <v>12505</v>
      </c>
      <c r="J1975" s="8">
        <v>12485</v>
      </c>
      <c r="K1975" s="8"/>
      <c r="L1975" s="8"/>
      <c r="M1975" s="8"/>
      <c r="N1975" s="8"/>
      <c r="O1975" s="8"/>
      <c r="P1975" s="8"/>
      <c r="Q1975" s="45"/>
      <c r="R1975" s="45"/>
      <c r="S1975" s="8"/>
      <c r="T1975" s="8"/>
      <c r="U1975" s="8"/>
      <c r="V1975" s="8"/>
      <c r="W1975" s="8"/>
      <c r="X1975" s="8"/>
      <c r="AA1975" s="8"/>
      <c r="AB1975" s="54"/>
      <c r="AC1975" s="54"/>
      <c r="AD1975" s="54"/>
    </row>
    <row r="1976" spans="1:30">
      <c r="A1976" s="8"/>
      <c r="B1976" s="19"/>
      <c r="C1976" s="8"/>
      <c r="D1976" s="10"/>
      <c r="E1976" s="8">
        <v>1074731</v>
      </c>
      <c r="F1976" s="8"/>
      <c r="G1976" s="8">
        <v>1076741</v>
      </c>
      <c r="H1976" s="8"/>
      <c r="I1976" s="8">
        <v>421157</v>
      </c>
      <c r="J1976" s="8">
        <v>406391</v>
      </c>
      <c r="K1976" s="8"/>
      <c r="L1976" s="8"/>
      <c r="M1976" s="8"/>
      <c r="N1976" s="8"/>
      <c r="O1976" s="8"/>
      <c r="P1976" s="8"/>
      <c r="Q1976" s="45"/>
      <c r="R1976" s="45"/>
      <c r="S1976" s="8"/>
      <c r="T1976" s="8"/>
      <c r="U1976" s="8"/>
      <c r="V1976" s="8"/>
      <c r="W1976" s="8"/>
      <c r="X1976" s="8"/>
      <c r="AA1976" s="8"/>
      <c r="AB1976" s="54"/>
      <c r="AC1976" s="54"/>
      <c r="AD1976" s="54"/>
    </row>
    <row r="1977" spans="1:30">
      <c r="A1977" s="8"/>
      <c r="B1977" s="19"/>
      <c r="C1977" s="8"/>
      <c r="D1977" s="10"/>
      <c r="E1977" s="8">
        <v>143670</v>
      </c>
      <c r="F1977" s="8"/>
      <c r="G1977" s="8">
        <v>145680</v>
      </c>
      <c r="H1977" s="8"/>
      <c r="I1977" s="8">
        <v>63862</v>
      </c>
      <c r="J1977" s="8">
        <v>63037</v>
      </c>
      <c r="K1977" s="8"/>
      <c r="L1977" s="8"/>
      <c r="M1977" s="8"/>
      <c r="N1977" s="8"/>
      <c r="O1977" s="8"/>
      <c r="P1977" s="8"/>
      <c r="Q1977" s="45"/>
      <c r="R1977" s="45"/>
      <c r="S1977" s="8"/>
      <c r="T1977" s="8"/>
      <c r="U1977" s="8"/>
      <c r="V1977" s="8"/>
      <c r="W1977" s="8"/>
      <c r="X1977" s="8"/>
      <c r="AA1977" s="8"/>
      <c r="AB1977" s="54"/>
      <c r="AC1977" s="54"/>
      <c r="AD1977" s="54"/>
    </row>
    <row r="1978" spans="1:30">
      <c r="A1978" s="8"/>
      <c r="B1978" s="19"/>
      <c r="C1978" s="8"/>
      <c r="D1978" s="10"/>
      <c r="E1978" s="8">
        <v>20061</v>
      </c>
      <c r="F1978" s="8"/>
      <c r="G1978" s="8">
        <v>22071</v>
      </c>
      <c r="H1978" s="8"/>
      <c r="I1978" s="8">
        <v>9837</v>
      </c>
      <c r="J1978" s="8">
        <v>9774</v>
      </c>
      <c r="K1978" s="8"/>
      <c r="L1978" s="8"/>
      <c r="M1978" s="8"/>
      <c r="N1978" s="8"/>
      <c r="O1978" s="8"/>
      <c r="P1978" s="8"/>
      <c r="Q1978" s="45"/>
      <c r="R1978" s="45"/>
      <c r="S1978" s="8"/>
      <c r="T1978" s="8"/>
      <c r="U1978" s="8"/>
      <c r="V1978" s="8"/>
      <c r="W1978" s="8"/>
      <c r="X1978" s="8"/>
      <c r="AA1978" s="8"/>
      <c r="AB1978" s="54"/>
      <c r="AC1978" s="54"/>
      <c r="AD1978" s="54"/>
    </row>
    <row r="1979" spans="1:30">
      <c r="A1979" s="8"/>
      <c r="B1979" s="19"/>
      <c r="C1979" s="8"/>
      <c r="D1979" s="10"/>
      <c r="E1979" s="8">
        <v>12387</v>
      </c>
      <c r="F1979" s="8"/>
      <c r="G1979" s="8">
        <v>14397</v>
      </c>
      <c r="H1979" s="8"/>
      <c r="I1979" s="8">
        <v>6130</v>
      </c>
      <c r="J1979" s="8">
        <v>6081</v>
      </c>
      <c r="K1979" s="8"/>
      <c r="L1979" s="8"/>
      <c r="M1979" s="8"/>
      <c r="N1979" s="8"/>
      <c r="O1979" s="8"/>
      <c r="P1979" s="8"/>
      <c r="Q1979" s="45"/>
      <c r="R1979" s="45"/>
      <c r="S1979" s="8"/>
      <c r="T1979" s="8"/>
      <c r="U1979" s="8"/>
      <c r="V1979" s="8"/>
      <c r="W1979" s="8"/>
      <c r="X1979" s="8"/>
      <c r="AA1979" s="8"/>
      <c r="AB1979" s="54"/>
      <c r="AC1979" s="54"/>
      <c r="AD1979" s="54"/>
    </row>
    <row r="1980" spans="1:30">
      <c r="A1980" s="8"/>
      <c r="B1980" s="19"/>
      <c r="C1980" s="8"/>
      <c r="D1980" s="10"/>
      <c r="E1980" s="8">
        <v>42178</v>
      </c>
      <c r="F1980" s="8"/>
      <c r="G1980" s="8">
        <v>44188</v>
      </c>
      <c r="H1980" s="8"/>
      <c r="I1980" s="8">
        <v>20382</v>
      </c>
      <c r="J1980" s="8">
        <v>19700</v>
      </c>
      <c r="K1980" s="8"/>
      <c r="L1980" s="8"/>
      <c r="M1980" s="8"/>
      <c r="N1980" s="8"/>
      <c r="O1980" s="8"/>
      <c r="P1980" s="8"/>
      <c r="Q1980" s="45"/>
      <c r="R1980" s="45"/>
      <c r="S1980" s="8"/>
      <c r="T1980" s="8"/>
      <c r="U1980" s="8"/>
      <c r="V1980" s="8"/>
      <c r="W1980" s="8"/>
      <c r="X1980" s="8"/>
      <c r="AA1980" s="8"/>
      <c r="AB1980" s="54"/>
      <c r="AC1980" s="54"/>
      <c r="AD1980" s="54"/>
    </row>
    <row r="1981" spans="1:30">
      <c r="A1981" s="8"/>
      <c r="B1981" s="19"/>
      <c r="C1981" s="8"/>
      <c r="D1981" s="10"/>
      <c r="E1981" s="8">
        <v>6900</v>
      </c>
      <c r="F1981" s="8"/>
      <c r="G1981" s="8">
        <v>8910</v>
      </c>
      <c r="H1981" s="8"/>
      <c r="I1981" s="8">
        <v>4215</v>
      </c>
      <c r="J1981" s="8">
        <v>4214</v>
      </c>
      <c r="K1981" s="8"/>
      <c r="L1981" s="8"/>
      <c r="M1981" s="8"/>
      <c r="N1981" s="8"/>
      <c r="O1981" s="8"/>
      <c r="P1981" s="8"/>
      <c r="Q1981" s="45"/>
      <c r="R1981" s="45"/>
      <c r="S1981" s="8"/>
      <c r="T1981" s="8"/>
      <c r="U1981" s="8"/>
      <c r="V1981" s="8"/>
      <c r="W1981" s="8"/>
      <c r="X1981" s="8"/>
      <c r="AA1981" s="8"/>
      <c r="AB1981" s="54"/>
      <c r="AC1981" s="54"/>
      <c r="AD1981" s="54"/>
    </row>
    <row r="1982" spans="1:30">
      <c r="A1982" s="8"/>
      <c r="B1982" s="19"/>
      <c r="C1982" s="8"/>
      <c r="D1982" s="10"/>
      <c r="E1982" s="8">
        <v>33171</v>
      </c>
      <c r="F1982" s="8"/>
      <c r="G1982" s="8">
        <v>35181</v>
      </c>
      <c r="H1982" s="8"/>
      <c r="I1982" s="8">
        <v>17889</v>
      </c>
      <c r="J1982" s="8">
        <v>17681</v>
      </c>
      <c r="K1982" s="8"/>
      <c r="L1982" s="8"/>
      <c r="M1982" s="8"/>
      <c r="N1982" s="8"/>
      <c r="O1982" s="8"/>
      <c r="P1982" s="8"/>
      <c r="Q1982" s="45"/>
      <c r="R1982" s="45"/>
      <c r="S1982" s="8"/>
      <c r="T1982" s="8"/>
      <c r="U1982" s="8"/>
      <c r="V1982" s="8"/>
      <c r="W1982" s="8"/>
      <c r="X1982" s="8"/>
      <c r="AA1982" s="8"/>
      <c r="AB1982" s="54"/>
      <c r="AC1982" s="54"/>
      <c r="AD1982" s="54"/>
    </row>
    <row r="1983" spans="1:30">
      <c r="A1983" s="8"/>
      <c r="B1983" s="19"/>
      <c r="C1983" s="8"/>
      <c r="D1983" s="10"/>
      <c r="E1983" s="8">
        <v>20251</v>
      </c>
      <c r="F1983" s="8"/>
      <c r="G1983" s="8">
        <v>22261</v>
      </c>
      <c r="H1983" s="8"/>
      <c r="I1983" s="8">
        <v>10027</v>
      </c>
      <c r="J1983" s="8">
        <v>9863</v>
      </c>
      <c r="K1983" s="8"/>
      <c r="L1983" s="8"/>
      <c r="M1983" s="8"/>
      <c r="N1983" s="8"/>
      <c r="O1983" s="8"/>
      <c r="P1983" s="8"/>
      <c r="Q1983" s="45"/>
      <c r="R1983" s="45"/>
      <c r="S1983" s="8"/>
      <c r="T1983" s="8"/>
      <c r="U1983" s="8"/>
      <c r="V1983" s="8"/>
      <c r="W1983" s="8"/>
      <c r="X1983" s="8"/>
      <c r="AA1983" s="8"/>
      <c r="AB1983" s="54"/>
      <c r="AC1983" s="54"/>
      <c r="AD1983" s="54"/>
    </row>
    <row r="1984" spans="1:30">
      <c r="A1984" s="8"/>
      <c r="B1984" s="19"/>
      <c r="C1984" s="8"/>
      <c r="D1984" s="10"/>
      <c r="E1984" s="8">
        <v>13030</v>
      </c>
      <c r="F1984" s="8"/>
      <c r="G1984" s="8">
        <v>15040</v>
      </c>
      <c r="H1984" s="8"/>
      <c r="I1984" s="8">
        <v>8205</v>
      </c>
      <c r="J1984" s="8">
        <v>7760</v>
      </c>
      <c r="K1984" s="8"/>
      <c r="L1984" s="8"/>
      <c r="M1984" s="8"/>
      <c r="N1984" s="8"/>
      <c r="O1984" s="8"/>
      <c r="P1984" s="8"/>
      <c r="Q1984" s="45"/>
      <c r="R1984" s="45"/>
      <c r="S1984" s="8"/>
      <c r="T1984" s="8"/>
      <c r="U1984" s="8"/>
      <c r="V1984" s="8"/>
      <c r="W1984" s="8"/>
      <c r="X1984" s="8"/>
      <c r="AA1984" s="8"/>
      <c r="AB1984" s="54"/>
      <c r="AC1984" s="54"/>
      <c r="AD1984" s="54"/>
    </row>
    <row r="1985" spans="1:30">
      <c r="A1985" s="8"/>
      <c r="B1985" s="19"/>
      <c r="C1985" s="8"/>
      <c r="D1985" s="10"/>
      <c r="E1985" s="8">
        <v>7771</v>
      </c>
      <c r="F1985" s="8"/>
      <c r="G1985" s="8">
        <v>9781</v>
      </c>
      <c r="H1985" s="8"/>
      <c r="I1985" s="8">
        <v>4195</v>
      </c>
      <c r="J1985" s="8">
        <v>4151</v>
      </c>
      <c r="K1985" s="8"/>
      <c r="L1985" s="8"/>
      <c r="M1985" s="8"/>
      <c r="N1985" s="8"/>
      <c r="O1985" s="8"/>
      <c r="P1985" s="8"/>
      <c r="Q1985" s="45"/>
      <c r="R1985" s="45"/>
      <c r="S1985" s="8"/>
      <c r="T1985" s="8"/>
      <c r="U1985" s="8"/>
      <c r="V1985" s="8"/>
      <c r="W1985" s="8"/>
      <c r="X1985" s="8"/>
      <c r="AA1985" s="8"/>
      <c r="AB1985" s="54"/>
      <c r="AC1985" s="54"/>
      <c r="AD1985" s="54"/>
    </row>
    <row r="1986" spans="1:30">
      <c r="A1986" s="8"/>
      <c r="B1986" s="19"/>
      <c r="C1986" s="8"/>
      <c r="D1986" s="10"/>
      <c r="E1986" s="8">
        <v>405075</v>
      </c>
      <c r="F1986" s="8"/>
      <c r="G1986" s="8">
        <v>407085</v>
      </c>
      <c r="H1986" s="8"/>
      <c r="I1986" s="8"/>
      <c r="J1986" s="8">
        <v>145451</v>
      </c>
      <c r="K1986" s="8"/>
      <c r="L1986" s="8"/>
      <c r="M1986" s="8"/>
      <c r="N1986" s="8"/>
      <c r="O1986" s="8"/>
      <c r="P1986" s="8"/>
      <c r="Q1986" s="45"/>
      <c r="R1986" s="45"/>
      <c r="S1986" s="8"/>
      <c r="T1986" s="8"/>
      <c r="U1986" s="8"/>
      <c r="V1986" s="8"/>
      <c r="W1986" s="8"/>
      <c r="X1986" s="8"/>
      <c r="AA1986" s="8"/>
      <c r="AB1986" s="54"/>
      <c r="AC1986" s="54"/>
      <c r="AD1986" s="54"/>
    </row>
    <row r="1987" spans="1:30">
      <c r="A1987" s="8"/>
      <c r="B1987" s="19"/>
      <c r="C1987" s="8"/>
      <c r="D1987" s="10"/>
      <c r="E1987" s="8">
        <v>11491</v>
      </c>
      <c r="F1987" s="8"/>
      <c r="G1987" s="8">
        <v>13501</v>
      </c>
      <c r="H1987" s="8"/>
      <c r="I1987" s="8">
        <v>7476</v>
      </c>
      <c r="J1987" s="8">
        <v>7400</v>
      </c>
      <c r="K1987" s="8"/>
      <c r="L1987" s="8"/>
      <c r="M1987" s="8"/>
      <c r="N1987" s="8"/>
      <c r="O1987" s="8"/>
      <c r="P1987" s="8"/>
      <c r="Q1987" s="45"/>
      <c r="R1987" s="45"/>
      <c r="S1987" s="8"/>
      <c r="T1987" s="8"/>
      <c r="U1987" s="8"/>
      <c r="V1987" s="8"/>
      <c r="W1987" s="8"/>
      <c r="X1987" s="8"/>
      <c r="AA1987" s="8"/>
      <c r="AB1987" s="54"/>
      <c r="AC1987" s="54"/>
      <c r="AD1987" s="54"/>
    </row>
    <row r="1988" spans="1:30">
      <c r="A1988" s="8"/>
      <c r="B1988" s="19"/>
      <c r="C1988" s="8"/>
      <c r="D1988" s="10"/>
      <c r="E1988" s="8">
        <v>64181</v>
      </c>
      <c r="F1988" s="8"/>
      <c r="G1988" s="8">
        <v>66191</v>
      </c>
      <c r="H1988" s="8"/>
      <c r="I1988" s="8">
        <v>31035</v>
      </c>
      <c r="J1988" s="8">
        <v>30802</v>
      </c>
      <c r="K1988" s="8"/>
      <c r="L1988" s="8"/>
      <c r="M1988" s="8"/>
      <c r="N1988" s="8"/>
      <c r="O1988" s="8"/>
      <c r="P1988" s="8"/>
      <c r="Q1988" s="45"/>
      <c r="R1988" s="45"/>
      <c r="S1988" s="8"/>
      <c r="T1988" s="8"/>
      <c r="U1988" s="8"/>
      <c r="V1988" s="8"/>
      <c r="W1988" s="8"/>
      <c r="X1988" s="8"/>
      <c r="AA1988" s="8"/>
      <c r="AB1988" s="54"/>
      <c r="AC1988" s="54"/>
      <c r="AD1988" s="54"/>
    </row>
    <row r="1989" spans="1:30">
      <c r="A1989" s="8"/>
      <c r="B1989" s="19"/>
      <c r="C1989" s="8"/>
      <c r="D1989" s="10"/>
      <c r="E1989" s="8">
        <v>6626</v>
      </c>
      <c r="F1989" s="8"/>
      <c r="G1989" s="8">
        <v>8636</v>
      </c>
      <c r="H1989" s="8"/>
      <c r="I1989" s="8">
        <v>3169</v>
      </c>
      <c r="J1989" s="8">
        <v>3142</v>
      </c>
      <c r="K1989" s="8"/>
      <c r="L1989" s="8"/>
      <c r="M1989" s="8"/>
      <c r="N1989" s="8"/>
      <c r="O1989" s="8"/>
      <c r="P1989" s="8"/>
      <c r="Q1989" s="45"/>
      <c r="R1989" s="45"/>
      <c r="S1989" s="8"/>
      <c r="T1989" s="8"/>
      <c r="U1989" s="8"/>
      <c r="V1989" s="8"/>
      <c r="W1989" s="8"/>
      <c r="X1989" s="8"/>
      <c r="AA1989" s="8"/>
      <c r="AB1989" s="54"/>
      <c r="AC1989" s="54"/>
      <c r="AD1989" s="54"/>
    </row>
    <row r="1990" spans="1:30">
      <c r="A1990" s="8"/>
      <c r="B1990" s="19"/>
      <c r="C1990" s="8"/>
      <c r="D1990" s="10"/>
      <c r="E1990" s="8">
        <v>375946</v>
      </c>
      <c r="F1990" s="8"/>
      <c r="G1990" s="8">
        <v>377956</v>
      </c>
      <c r="H1990" s="8"/>
      <c r="I1990" s="8">
        <v>147391</v>
      </c>
      <c r="J1990" s="8">
        <v>145160</v>
      </c>
      <c r="K1990" s="8"/>
      <c r="L1990" s="8"/>
      <c r="M1990" s="8"/>
      <c r="N1990" s="8"/>
      <c r="O1990" s="8"/>
      <c r="P1990" s="8"/>
      <c r="Q1990" s="45"/>
      <c r="R1990" s="45"/>
      <c r="S1990" s="8"/>
      <c r="T1990" s="8"/>
      <c r="U1990" s="8"/>
      <c r="V1990" s="8"/>
      <c r="W1990" s="8"/>
      <c r="X1990" s="8"/>
      <c r="AA1990" s="8"/>
      <c r="AB1990" s="54"/>
      <c r="AC1990" s="54"/>
      <c r="AD1990" s="54"/>
    </row>
    <row r="1991" spans="1:30">
      <c r="A1991" s="8"/>
      <c r="B1991" s="19"/>
      <c r="C1991" s="8"/>
      <c r="D1991" s="10"/>
      <c r="E1991" s="8">
        <v>260202</v>
      </c>
      <c r="F1991" s="8"/>
      <c r="G1991" s="8">
        <v>262212</v>
      </c>
      <c r="H1991" s="8"/>
      <c r="I1991" s="8">
        <v>113177</v>
      </c>
      <c r="J1991" s="8">
        <v>111785</v>
      </c>
      <c r="K1991" s="8"/>
      <c r="L1991" s="8"/>
      <c r="M1991" s="8"/>
      <c r="N1991" s="8"/>
      <c r="O1991" s="8"/>
      <c r="P1991" s="8"/>
      <c r="Q1991" s="45"/>
      <c r="R1991" s="45"/>
      <c r="S1991" s="8"/>
      <c r="T1991" s="8"/>
      <c r="U1991" s="8"/>
      <c r="V1991" s="8"/>
      <c r="W1991" s="8"/>
      <c r="X1991" s="8"/>
      <c r="AA1991" s="8"/>
      <c r="AB1991" s="54"/>
      <c r="AC1991" s="54"/>
      <c r="AD1991" s="54"/>
    </row>
    <row r="1992" spans="1:30">
      <c r="A1992" s="8"/>
      <c r="B1992" s="19"/>
      <c r="C1992" s="8"/>
      <c r="D1992" s="10"/>
      <c r="E1992" s="8">
        <v>26925</v>
      </c>
      <c r="F1992" s="8"/>
      <c r="G1992" s="8">
        <v>28935</v>
      </c>
      <c r="H1992" s="8"/>
      <c r="I1992" s="8">
        <v>13354</v>
      </c>
      <c r="J1992" s="8">
        <v>13157</v>
      </c>
      <c r="K1992" s="8"/>
      <c r="L1992" s="8"/>
      <c r="M1992" s="8"/>
      <c r="N1992" s="8"/>
      <c r="O1992" s="8"/>
      <c r="P1992" s="8"/>
      <c r="Q1992" s="45"/>
      <c r="R1992" s="45"/>
      <c r="S1992" s="8"/>
      <c r="T1992" s="8"/>
      <c r="U1992" s="8"/>
      <c r="V1992" s="8"/>
      <c r="W1992" s="8"/>
      <c r="X1992" s="8"/>
      <c r="AA1992" s="8"/>
      <c r="AB1992" s="54"/>
      <c r="AC1992" s="54"/>
      <c r="AD1992" s="54"/>
    </row>
    <row r="1993" spans="1:30">
      <c r="A1993" s="8"/>
      <c r="B1993" s="19"/>
      <c r="C1993" s="8"/>
      <c r="D1993" s="10"/>
      <c r="E1993" s="8">
        <v>147782</v>
      </c>
      <c r="F1993" s="8"/>
      <c r="G1993" s="8">
        <v>149792</v>
      </c>
      <c r="H1993" s="8"/>
      <c r="I1993" s="8">
        <v>63762</v>
      </c>
      <c r="J1993" s="8">
        <v>63363</v>
      </c>
      <c r="K1993" s="8"/>
      <c r="L1993" s="8"/>
      <c r="M1993" s="8"/>
      <c r="N1993" s="8"/>
      <c r="O1993" s="8"/>
      <c r="P1993" s="8"/>
      <c r="Q1993" s="45"/>
      <c r="R1993" s="45"/>
      <c r="S1993" s="8"/>
      <c r="T1993" s="8"/>
      <c r="U1993" s="8"/>
      <c r="V1993" s="8"/>
      <c r="W1993" s="8"/>
      <c r="X1993" s="8"/>
      <c r="AA1993" s="8"/>
      <c r="AB1993" s="54"/>
      <c r="AC1993" s="54"/>
      <c r="AD1993" s="54"/>
    </row>
    <row r="1994" spans="1:30">
      <c r="A1994" s="8"/>
      <c r="B1994" s="19"/>
      <c r="C1994" s="8"/>
      <c r="D1994" s="10"/>
      <c r="E1994" s="8">
        <v>2640</v>
      </c>
      <c r="F1994" s="8"/>
      <c r="G1994" s="8">
        <v>4650</v>
      </c>
      <c r="H1994" s="8"/>
      <c r="I1994" s="8">
        <v>1706</v>
      </c>
      <c r="J1994" s="8">
        <v>1704</v>
      </c>
      <c r="K1994" s="8"/>
      <c r="L1994" s="8"/>
      <c r="M1994" s="8"/>
      <c r="N1994" s="8"/>
      <c r="O1994" s="8"/>
      <c r="P1994" s="8"/>
      <c r="Q1994" s="45"/>
      <c r="R1994" s="45"/>
      <c r="S1994" s="8"/>
      <c r="T1994" s="8"/>
      <c r="U1994" s="8"/>
      <c r="V1994" s="8"/>
      <c r="W1994" s="8"/>
      <c r="X1994" s="8"/>
      <c r="AA1994" s="8"/>
      <c r="AB1994" s="54"/>
      <c r="AC1994" s="54"/>
      <c r="AD1994" s="54"/>
    </row>
    <row r="1995" spans="1:30">
      <c r="A1995" s="8"/>
      <c r="B1995" s="19"/>
      <c r="C1995" s="8"/>
      <c r="D1995" s="10"/>
      <c r="E1995" s="8">
        <v>30352</v>
      </c>
      <c r="F1995" s="8"/>
      <c r="G1995" s="8">
        <v>32362</v>
      </c>
      <c r="H1995" s="8"/>
      <c r="I1995" s="8">
        <v>14401</v>
      </c>
      <c r="J1995" s="8">
        <v>14209</v>
      </c>
      <c r="K1995" s="8"/>
      <c r="L1995" s="8"/>
      <c r="M1995" s="8"/>
      <c r="N1995" s="8"/>
      <c r="O1995" s="8"/>
      <c r="P1995" s="8"/>
      <c r="Q1995" s="45"/>
      <c r="R1995" s="45"/>
      <c r="S1995" s="8"/>
      <c r="T1995" s="8"/>
      <c r="U1995" s="8"/>
      <c r="V1995" s="8"/>
      <c r="W1995" s="8"/>
      <c r="X1995" s="8"/>
      <c r="AA1995" s="8"/>
      <c r="AB1995" s="54"/>
      <c r="AC1995" s="54"/>
      <c r="AD1995" s="54"/>
    </row>
    <row r="1996" spans="1:30">
      <c r="A1996" s="8"/>
      <c r="B1996" s="19"/>
      <c r="C1996" s="8"/>
      <c r="D1996" s="10"/>
      <c r="E1996" s="8">
        <v>114312</v>
      </c>
      <c r="F1996" s="8"/>
      <c r="G1996" s="8">
        <v>116322</v>
      </c>
      <c r="H1996" s="8"/>
      <c r="I1996" s="8">
        <v>50485</v>
      </c>
      <c r="J1996" s="8">
        <v>50015</v>
      </c>
      <c r="K1996" s="8"/>
      <c r="L1996" s="8"/>
      <c r="M1996" s="8"/>
      <c r="N1996" s="8"/>
      <c r="O1996" s="8"/>
      <c r="P1996" s="8"/>
      <c r="Q1996" s="45"/>
      <c r="R1996" s="45"/>
      <c r="S1996" s="8"/>
      <c r="T1996" s="8"/>
      <c r="U1996" s="8"/>
      <c r="V1996" s="8"/>
      <c r="W1996" s="8"/>
      <c r="X1996" s="8"/>
      <c r="AA1996" s="8"/>
      <c r="AB1996" s="54"/>
      <c r="AC1996" s="54"/>
      <c r="AD1996" s="54"/>
    </row>
    <row r="1997" spans="1:30">
      <c r="A1997" s="8"/>
      <c r="B1997" s="19"/>
      <c r="C1997" s="8"/>
      <c r="D1997" s="10"/>
      <c r="E1997" s="8">
        <v>19253</v>
      </c>
      <c r="F1997" s="8"/>
      <c r="G1997" s="8">
        <v>21263</v>
      </c>
      <c r="H1997" s="8"/>
      <c r="I1997" s="8">
        <v>8214</v>
      </c>
      <c r="J1997" s="8">
        <v>8084</v>
      </c>
      <c r="K1997" s="8"/>
      <c r="L1997" s="8"/>
      <c r="M1997" s="8"/>
      <c r="N1997" s="8"/>
      <c r="O1997" s="8"/>
      <c r="P1997" s="8"/>
      <c r="Q1997" s="45"/>
      <c r="R1997" s="45"/>
      <c r="S1997" s="8"/>
      <c r="T1997" s="8"/>
      <c r="U1997" s="8"/>
      <c r="V1997" s="8"/>
      <c r="W1997" s="8"/>
      <c r="X1997" s="8"/>
      <c r="AA1997" s="8"/>
      <c r="AB1997" s="54"/>
      <c r="AC1997" s="54"/>
      <c r="AD1997" s="54"/>
    </row>
    <row r="1998" spans="1:30">
      <c r="A1998" s="8"/>
      <c r="B1998" s="19"/>
      <c r="C1998" s="8"/>
      <c r="D1998" s="10"/>
      <c r="E1998" s="8">
        <v>99265</v>
      </c>
      <c r="F1998" s="8"/>
      <c r="G1998" s="8">
        <v>101275</v>
      </c>
      <c r="H1998" s="8"/>
      <c r="I1998" s="8">
        <v>37594</v>
      </c>
      <c r="J1998" s="8">
        <v>37490</v>
      </c>
      <c r="K1998" s="8"/>
      <c r="L1998" s="8"/>
      <c r="M1998" s="8"/>
      <c r="N1998" s="8"/>
      <c r="O1998" s="8"/>
      <c r="P1998" s="8"/>
      <c r="Q1998" s="45"/>
      <c r="R1998" s="45"/>
      <c r="S1998" s="8"/>
      <c r="T1998" s="8"/>
      <c r="U1998" s="8"/>
      <c r="V1998" s="8"/>
      <c r="W1998" s="8"/>
      <c r="X1998" s="8"/>
      <c r="AA1998" s="8"/>
      <c r="AB1998" s="54"/>
      <c r="AC1998" s="54"/>
      <c r="AD1998" s="54"/>
    </row>
    <row r="1999" spans="1:30">
      <c r="A1999" s="8"/>
      <c r="B1999" s="19"/>
      <c r="C1999" s="8"/>
      <c r="D1999" s="10"/>
      <c r="E1999" s="8">
        <v>3592282</v>
      </c>
      <c r="F1999" s="8"/>
      <c r="G1999" s="8">
        <v>3594292</v>
      </c>
      <c r="H1999" s="8"/>
      <c r="I1999" s="8">
        <v>1351713</v>
      </c>
      <c r="J1999" s="8">
        <v>1471748</v>
      </c>
      <c r="K1999" s="8"/>
      <c r="L1999" s="8"/>
      <c r="M1999" s="8"/>
      <c r="N1999" s="8"/>
      <c r="O1999" s="8"/>
      <c r="P1999" s="8"/>
      <c r="Q1999" s="45"/>
      <c r="R1999" s="45"/>
      <c r="S1999" s="8"/>
      <c r="T1999" s="8"/>
      <c r="U1999" s="3"/>
      <c r="V1999" s="3"/>
      <c r="W1999" s="3"/>
      <c r="X1999" s="3"/>
      <c r="AA1999" s="21"/>
      <c r="AB1999" s="54"/>
      <c r="AC1999" s="54"/>
      <c r="AD1999" s="54"/>
    </row>
    <row r="2000" spans="1:30">
      <c r="A2000" s="8"/>
      <c r="B2000" s="19"/>
      <c r="C2000" s="8"/>
      <c r="D2000" s="10"/>
      <c r="E2000" s="3">
        <v>5998</v>
      </c>
      <c r="F2000" s="8">
        <v>0</v>
      </c>
      <c r="G2000" s="8">
        <v>8007</v>
      </c>
      <c r="H2000" s="8">
        <v>0</v>
      </c>
      <c r="I2000" s="3">
        <v>3963</v>
      </c>
      <c r="J2000" s="3">
        <v>3925</v>
      </c>
      <c r="K2000" s="8">
        <v>0</v>
      </c>
      <c r="L2000" s="8"/>
      <c r="M2000" s="3"/>
      <c r="N2000" s="3"/>
      <c r="O2000" s="3"/>
      <c r="P2000" s="3"/>
      <c r="Q2000" s="45"/>
      <c r="R2000" s="45"/>
      <c r="S2000" s="3"/>
      <c r="T2000" s="3"/>
      <c r="U2000" s="3"/>
      <c r="V2000" s="3"/>
      <c r="W2000" s="3"/>
      <c r="X2000" s="3"/>
      <c r="AA2000" s="3"/>
      <c r="AB2000" s="54"/>
      <c r="AC2000" s="54"/>
      <c r="AD2000" s="54"/>
    </row>
    <row r="2001" spans="1:30">
      <c r="A2001" s="8"/>
      <c r="B2001" s="19"/>
      <c r="C2001" s="8"/>
      <c r="D2001" s="10"/>
      <c r="E2001" s="3">
        <v>12270</v>
      </c>
      <c r="F2001" s="8">
        <v>0</v>
      </c>
      <c r="G2001" s="8">
        <v>14279</v>
      </c>
      <c r="H2001" s="8">
        <v>0</v>
      </c>
      <c r="I2001" s="3">
        <v>8772</v>
      </c>
      <c r="J2001" s="3">
        <v>8677</v>
      </c>
      <c r="K2001" s="8">
        <v>0</v>
      </c>
      <c r="L2001" s="8"/>
      <c r="M2001" s="3"/>
      <c r="N2001" s="3"/>
      <c r="O2001" s="3"/>
      <c r="P2001" s="3"/>
      <c r="Q2001" s="45"/>
      <c r="R2001" s="45"/>
      <c r="S2001" s="3"/>
      <c r="T2001" s="3"/>
      <c r="U2001" s="3"/>
      <c r="V2001" s="3"/>
      <c r="W2001" s="3"/>
      <c r="X2001" s="3"/>
      <c r="AA2001" s="3"/>
      <c r="AB2001" s="54"/>
      <c r="AC2001" s="54"/>
      <c r="AD2001" s="54"/>
    </row>
    <row r="2002" spans="1:30">
      <c r="A2002" s="8"/>
      <c r="B2002" s="19"/>
      <c r="C2002" s="8"/>
      <c r="D2002" s="10"/>
      <c r="E2002" s="3">
        <v>88498</v>
      </c>
      <c r="F2002" s="8">
        <v>0</v>
      </c>
      <c r="G2002" s="8">
        <v>90507</v>
      </c>
      <c r="H2002" s="8">
        <v>0</v>
      </c>
      <c r="I2002" s="3">
        <v>64419</v>
      </c>
      <c r="J2002" s="3">
        <v>64030</v>
      </c>
      <c r="K2002" s="8">
        <v>0</v>
      </c>
      <c r="L2002" s="8"/>
      <c r="M2002" s="3"/>
      <c r="N2002" s="3"/>
      <c r="O2002" s="3"/>
      <c r="P2002" s="3"/>
      <c r="Q2002" s="45"/>
      <c r="R2002" s="45"/>
      <c r="S2002" s="3"/>
      <c r="T2002" s="3"/>
      <c r="U2002" s="3"/>
      <c r="V2002" s="3"/>
      <c r="W2002" s="3"/>
      <c r="X2002" s="3"/>
      <c r="AA2002" s="3"/>
      <c r="AB2002" s="54"/>
      <c r="AC2002" s="54"/>
      <c r="AD2002" s="54"/>
    </row>
    <row r="2003" spans="1:30">
      <c r="A2003" s="8"/>
      <c r="B2003" s="19"/>
      <c r="C2003" s="8"/>
      <c r="D2003" s="10"/>
      <c r="E2003" s="3">
        <v>37972</v>
      </c>
      <c r="F2003" s="8">
        <v>0</v>
      </c>
      <c r="G2003" s="8">
        <v>39981</v>
      </c>
      <c r="H2003" s="8">
        <v>0</v>
      </c>
      <c r="I2003" s="3">
        <v>28315</v>
      </c>
      <c r="J2003" s="3">
        <v>28071</v>
      </c>
      <c r="K2003" s="8">
        <v>0</v>
      </c>
      <c r="L2003" s="8"/>
      <c r="M2003" s="3"/>
      <c r="N2003" s="3"/>
      <c r="O2003" s="3"/>
      <c r="P2003" s="3"/>
      <c r="Q2003" s="45"/>
      <c r="R2003" s="45"/>
      <c r="S2003" s="3"/>
      <c r="T2003" s="3"/>
      <c r="U2003" s="3"/>
      <c r="V2003" s="3"/>
      <c r="W2003" s="3"/>
      <c r="X2003" s="3"/>
      <c r="AA2003" s="3"/>
      <c r="AB2003" s="54"/>
      <c r="AC2003" s="54"/>
      <c r="AD2003" s="54"/>
    </row>
    <row r="2004" spans="1:30">
      <c r="A2004" s="8"/>
      <c r="B2004" s="19"/>
      <c r="C2004" s="8"/>
      <c r="D2004" s="10"/>
      <c r="E2004" s="3">
        <v>45611</v>
      </c>
      <c r="F2004" s="8">
        <v>0</v>
      </c>
      <c r="G2004" s="8">
        <v>47620</v>
      </c>
      <c r="H2004" s="8">
        <v>0</v>
      </c>
      <c r="I2004" s="3">
        <v>34350</v>
      </c>
      <c r="J2004" s="3">
        <v>34079</v>
      </c>
      <c r="K2004" s="8">
        <v>0</v>
      </c>
      <c r="L2004" s="8"/>
      <c r="M2004" s="3"/>
      <c r="N2004" s="3"/>
      <c r="O2004" s="3"/>
      <c r="P2004" s="3"/>
      <c r="Q2004" s="45"/>
      <c r="R2004" s="45"/>
      <c r="S2004" s="3"/>
      <c r="T2004" s="3"/>
      <c r="U2004" s="3"/>
      <c r="V2004" s="3"/>
      <c r="W2004" s="3"/>
      <c r="X2004" s="3"/>
      <c r="AA2004" s="3"/>
      <c r="AB2004" s="54"/>
      <c r="AC2004" s="54"/>
      <c r="AD2004" s="54"/>
    </row>
    <row r="2005" spans="1:30">
      <c r="A2005" s="8"/>
      <c r="B2005" s="19"/>
      <c r="C2005" s="8"/>
      <c r="D2005" s="10"/>
      <c r="E2005" s="3">
        <v>219616</v>
      </c>
      <c r="F2005" s="8">
        <v>0</v>
      </c>
      <c r="G2005" s="8">
        <v>221625</v>
      </c>
      <c r="H2005" s="8">
        <v>0</v>
      </c>
      <c r="I2005" s="3">
        <v>150673</v>
      </c>
      <c r="J2005" s="3">
        <v>149045</v>
      </c>
      <c r="K2005" s="8">
        <v>0</v>
      </c>
      <c r="L2005" s="8"/>
      <c r="M2005" s="3"/>
      <c r="N2005" s="3"/>
      <c r="O2005" s="3"/>
      <c r="P2005" s="3"/>
      <c r="Q2005" s="45"/>
      <c r="R2005" s="45"/>
      <c r="S2005" s="3"/>
      <c r="T2005" s="3"/>
      <c r="U2005" s="3"/>
      <c r="V2005" s="3"/>
      <c r="W2005" s="3"/>
      <c r="X2005" s="3"/>
      <c r="AA2005" s="3"/>
      <c r="AB2005" s="54"/>
      <c r="AC2005" s="54"/>
      <c r="AD2005" s="54"/>
    </row>
    <row r="2006" spans="1:30">
      <c r="A2006" s="8"/>
      <c r="B2006" s="19"/>
      <c r="C2006" s="8"/>
      <c r="D2006" s="10"/>
      <c r="E2006" s="3">
        <v>2590</v>
      </c>
      <c r="F2006" s="8">
        <v>0</v>
      </c>
      <c r="G2006" s="8">
        <v>4599</v>
      </c>
      <c r="H2006" s="8">
        <v>0</v>
      </c>
      <c r="I2006" s="3">
        <v>2205</v>
      </c>
      <c r="J2006" s="3">
        <v>2196</v>
      </c>
      <c r="K2006" s="8">
        <v>0</v>
      </c>
      <c r="L2006" s="8"/>
      <c r="M2006" s="3"/>
      <c r="N2006" s="3"/>
      <c r="O2006" s="3"/>
      <c r="P2006" s="3"/>
      <c r="Q2006" s="45"/>
      <c r="R2006" s="45"/>
      <c r="S2006" s="3"/>
      <c r="T2006" s="3"/>
      <c r="U2006" s="3"/>
      <c r="V2006" s="3"/>
      <c r="W2006" s="3"/>
      <c r="X2006" s="3"/>
      <c r="AA2006" s="3"/>
      <c r="AB2006" s="54"/>
      <c r="AC2006" s="54"/>
      <c r="AD2006" s="54"/>
    </row>
    <row r="2007" spans="1:30">
      <c r="A2007" s="8"/>
      <c r="B2007" s="19"/>
      <c r="C2007" s="8"/>
      <c r="D2007" s="10"/>
      <c r="E2007" s="3">
        <v>55265</v>
      </c>
      <c r="F2007" s="8">
        <v>0</v>
      </c>
      <c r="G2007" s="8">
        <v>57274</v>
      </c>
      <c r="H2007" s="8">
        <v>0</v>
      </c>
      <c r="I2007" s="3">
        <v>37934</v>
      </c>
      <c r="J2007" s="3">
        <v>37783</v>
      </c>
      <c r="K2007" s="8">
        <v>0</v>
      </c>
      <c r="L2007" s="8"/>
      <c r="M2007" s="3"/>
      <c r="N2007" s="3"/>
      <c r="O2007" s="3"/>
      <c r="P2007" s="3"/>
      <c r="Q2007" s="45"/>
      <c r="R2007" s="45"/>
      <c r="S2007" s="3"/>
      <c r="T2007" s="3"/>
      <c r="U2007" s="3"/>
      <c r="V2007" s="3"/>
      <c r="W2007" s="3"/>
      <c r="X2007" s="3"/>
      <c r="AA2007" s="3"/>
      <c r="AB2007" s="54"/>
      <c r="AC2007" s="54"/>
      <c r="AD2007" s="54"/>
    </row>
    <row r="2008" spans="1:30">
      <c r="A2008" s="8"/>
      <c r="B2008" s="19"/>
      <c r="C2008" s="8"/>
      <c r="D2008" s="10"/>
      <c r="E2008" s="3">
        <v>18172</v>
      </c>
      <c r="F2008" s="8">
        <v>0</v>
      </c>
      <c r="G2008" s="8">
        <v>20181</v>
      </c>
      <c r="H2008" s="8">
        <v>0</v>
      </c>
      <c r="I2008" s="3">
        <v>13557</v>
      </c>
      <c r="J2008" s="3">
        <v>13458</v>
      </c>
      <c r="K2008" s="8">
        <v>0</v>
      </c>
      <c r="L2008" s="8"/>
      <c r="M2008" s="3"/>
      <c r="N2008" s="3"/>
      <c r="O2008" s="3"/>
      <c r="P2008" s="3"/>
      <c r="Q2008" s="45"/>
      <c r="R2008" s="45"/>
      <c r="S2008" s="3"/>
      <c r="T2008" s="3"/>
      <c r="U2008" s="3"/>
      <c r="V2008" s="3"/>
      <c r="W2008" s="3"/>
      <c r="X2008" s="3"/>
      <c r="AA2008" s="3"/>
      <c r="AB2008" s="54"/>
      <c r="AC2008" s="54"/>
      <c r="AD2008" s="54"/>
    </row>
    <row r="2009" spans="1:30">
      <c r="A2009" s="8"/>
      <c r="B2009" s="19"/>
      <c r="C2009" s="8"/>
      <c r="D2009" s="10"/>
      <c r="E2009" s="3">
        <v>4280</v>
      </c>
      <c r="F2009" s="8">
        <v>0</v>
      </c>
      <c r="G2009" s="8">
        <v>6289</v>
      </c>
      <c r="H2009" s="8">
        <v>0</v>
      </c>
      <c r="I2009" s="3">
        <v>3326</v>
      </c>
      <c r="J2009" s="3">
        <v>3300</v>
      </c>
      <c r="K2009" s="8">
        <v>0</v>
      </c>
      <c r="L2009" s="8"/>
      <c r="M2009" s="3"/>
      <c r="N2009" s="3"/>
      <c r="O2009" s="3"/>
      <c r="P2009" s="3"/>
      <c r="Q2009" s="45"/>
      <c r="R2009" s="45"/>
      <c r="S2009" s="3"/>
      <c r="T2009" s="3"/>
      <c r="U2009" s="3"/>
      <c r="V2009" s="3"/>
      <c r="W2009" s="3"/>
      <c r="X2009" s="3"/>
      <c r="AA2009" s="3"/>
      <c r="AB2009" s="54"/>
      <c r="AC2009" s="54"/>
      <c r="AD2009" s="54"/>
    </row>
    <row r="2010" spans="1:30">
      <c r="A2010" s="8"/>
      <c r="B2010" s="19"/>
      <c r="C2010" s="8"/>
      <c r="D2010" s="10"/>
      <c r="E2010" s="3">
        <v>25349</v>
      </c>
      <c r="F2010" s="8">
        <v>0</v>
      </c>
      <c r="G2010" s="8">
        <v>27358</v>
      </c>
      <c r="H2010" s="8">
        <v>0</v>
      </c>
      <c r="I2010" s="3">
        <v>17661</v>
      </c>
      <c r="J2010" s="3">
        <v>17557</v>
      </c>
      <c r="K2010" s="8">
        <v>0</v>
      </c>
      <c r="L2010" s="8"/>
      <c r="M2010" s="3"/>
      <c r="N2010" s="3"/>
      <c r="O2010" s="3"/>
      <c r="P2010" s="3"/>
      <c r="Q2010" s="45"/>
      <c r="R2010" s="45"/>
      <c r="S2010" s="3"/>
      <c r="T2010" s="3"/>
      <c r="U2010" s="3"/>
      <c r="V2010" s="3"/>
      <c r="W2010" s="3"/>
      <c r="X2010" s="3"/>
      <c r="AA2010" s="3"/>
      <c r="AB2010" s="54"/>
      <c r="AC2010" s="54"/>
      <c r="AD2010" s="54"/>
    </row>
    <row r="2011" spans="1:30">
      <c r="A2011" s="8"/>
      <c r="B2011" s="19"/>
      <c r="C2011" s="8"/>
      <c r="D2011" s="10"/>
      <c r="E2011" s="3">
        <v>1537</v>
      </c>
      <c r="F2011" s="8">
        <v>0</v>
      </c>
      <c r="G2011" s="8">
        <v>3546</v>
      </c>
      <c r="H2011" s="8">
        <v>0</v>
      </c>
      <c r="I2011" s="3">
        <v>1214</v>
      </c>
      <c r="J2011" s="3">
        <v>1210</v>
      </c>
      <c r="K2011" s="8">
        <v>0</v>
      </c>
      <c r="L2011" s="8"/>
      <c r="M2011" s="3"/>
      <c r="N2011" s="3"/>
      <c r="O2011" s="3"/>
      <c r="P2011" s="3"/>
      <c r="Q2011" s="45"/>
      <c r="R2011" s="45"/>
      <c r="S2011" s="3"/>
      <c r="T2011" s="3"/>
      <c r="U2011" s="3"/>
      <c r="V2011" s="3"/>
      <c r="W2011" s="3"/>
      <c r="X2011" s="3"/>
      <c r="AA2011" s="3"/>
      <c r="AB2011" s="54"/>
      <c r="AC2011" s="54"/>
      <c r="AD2011" s="54"/>
    </row>
    <row r="2012" spans="1:30">
      <c r="A2012" s="8"/>
      <c r="B2012" s="19"/>
      <c r="C2012" s="8"/>
      <c r="D2012" s="10"/>
      <c r="E2012" s="3">
        <v>33532</v>
      </c>
      <c r="F2012" s="8">
        <v>0</v>
      </c>
      <c r="G2012" s="8">
        <v>35541</v>
      </c>
      <c r="H2012" s="8">
        <v>0</v>
      </c>
      <c r="I2012" s="3">
        <v>25543</v>
      </c>
      <c r="J2012" s="3">
        <v>25425</v>
      </c>
      <c r="K2012" s="8">
        <v>0</v>
      </c>
      <c r="L2012" s="8"/>
      <c r="M2012" s="3"/>
      <c r="N2012" s="3"/>
      <c r="O2012" s="3"/>
      <c r="P2012" s="3"/>
      <c r="Q2012" s="45"/>
      <c r="R2012" s="45"/>
      <c r="S2012" s="3"/>
      <c r="T2012" s="3"/>
      <c r="U2012" s="3"/>
      <c r="V2012" s="3"/>
      <c r="W2012" s="3"/>
      <c r="X2012" s="3"/>
      <c r="AA2012" s="3"/>
      <c r="AB2012" s="54"/>
      <c r="AC2012" s="54"/>
      <c r="AD2012" s="54"/>
    </row>
    <row r="2013" spans="1:30">
      <c r="A2013" s="8"/>
      <c r="B2013" s="19"/>
      <c r="C2013" s="8"/>
      <c r="D2013" s="10"/>
      <c r="E2013" s="3">
        <v>35791</v>
      </c>
      <c r="F2013" s="8">
        <v>0</v>
      </c>
      <c r="G2013" s="8">
        <v>37800</v>
      </c>
      <c r="H2013" s="8">
        <v>0</v>
      </c>
      <c r="I2013" s="3">
        <v>26271</v>
      </c>
      <c r="J2013" s="3">
        <v>26050</v>
      </c>
      <c r="K2013" s="8">
        <v>0</v>
      </c>
      <c r="L2013" s="8"/>
      <c r="M2013" s="3"/>
      <c r="N2013" s="3"/>
      <c r="O2013" s="3"/>
      <c r="P2013" s="3"/>
      <c r="Q2013" s="45"/>
      <c r="R2013" s="45"/>
      <c r="S2013" s="3"/>
      <c r="T2013" s="3"/>
      <c r="U2013" s="3"/>
      <c r="V2013" s="3"/>
      <c r="W2013" s="3"/>
      <c r="X2013" s="3"/>
      <c r="AA2013" s="3"/>
      <c r="AB2013" s="54"/>
      <c r="AC2013" s="54"/>
      <c r="AD2013" s="54"/>
    </row>
    <row r="2014" spans="1:30">
      <c r="A2014" s="8"/>
      <c r="B2014" s="19"/>
      <c r="C2014" s="8"/>
      <c r="D2014" s="10"/>
      <c r="E2014" s="3">
        <v>47782</v>
      </c>
      <c r="F2014" s="8">
        <v>0</v>
      </c>
      <c r="G2014" s="8">
        <v>49791</v>
      </c>
      <c r="H2014" s="8">
        <v>0</v>
      </c>
      <c r="I2014" s="3">
        <v>36784</v>
      </c>
      <c r="J2014" s="3">
        <v>36513</v>
      </c>
      <c r="K2014" s="8">
        <v>0</v>
      </c>
      <c r="L2014" s="8"/>
      <c r="M2014" s="3"/>
      <c r="N2014" s="3"/>
      <c r="O2014" s="3"/>
      <c r="P2014" s="3"/>
      <c r="Q2014" s="45"/>
      <c r="R2014" s="45"/>
      <c r="S2014" s="3"/>
      <c r="T2014" s="3"/>
      <c r="U2014" s="3"/>
      <c r="V2014" s="3"/>
      <c r="W2014" s="3"/>
      <c r="X2014" s="3"/>
      <c r="AA2014" s="3"/>
      <c r="AB2014" s="54"/>
      <c r="AC2014" s="54"/>
      <c r="AD2014" s="54"/>
    </row>
    <row r="2015" spans="1:30">
      <c r="A2015" s="8"/>
      <c r="B2015" s="19"/>
      <c r="C2015" s="8"/>
      <c r="D2015" s="10"/>
      <c r="E2015" s="3">
        <v>21746</v>
      </c>
      <c r="F2015" s="8">
        <v>0</v>
      </c>
      <c r="G2015" s="8">
        <v>23755</v>
      </c>
      <c r="H2015" s="8">
        <v>0</v>
      </c>
      <c r="I2015" s="3">
        <v>17827</v>
      </c>
      <c r="J2015" s="3">
        <v>17738</v>
      </c>
      <c r="K2015" s="8">
        <v>0</v>
      </c>
      <c r="L2015" s="8"/>
      <c r="M2015" s="3"/>
      <c r="N2015" s="3"/>
      <c r="O2015" s="3"/>
      <c r="P2015" s="3"/>
      <c r="Q2015" s="45"/>
      <c r="R2015" s="45"/>
      <c r="S2015" s="3"/>
      <c r="T2015" s="3"/>
      <c r="U2015" s="3"/>
      <c r="V2015" s="3"/>
      <c r="W2015" s="3"/>
      <c r="X2015" s="3"/>
      <c r="AA2015" s="3"/>
      <c r="AB2015" s="54"/>
      <c r="AC2015" s="54"/>
      <c r="AD2015" s="54"/>
    </row>
    <row r="2016" spans="1:30">
      <c r="A2016" s="8"/>
      <c r="B2016" s="19"/>
      <c r="C2016" s="8"/>
      <c r="D2016" s="10"/>
      <c r="E2016" s="3">
        <v>1069791</v>
      </c>
      <c r="F2016" s="8">
        <v>0</v>
      </c>
      <c r="G2016" s="8">
        <v>1071800</v>
      </c>
      <c r="H2016" s="8">
        <v>0</v>
      </c>
      <c r="I2016" s="3">
        <v>786461</v>
      </c>
      <c r="J2016" s="3">
        <v>766477</v>
      </c>
      <c r="K2016" s="8">
        <v>0</v>
      </c>
      <c r="L2016" s="8"/>
      <c r="M2016" s="3"/>
      <c r="N2016" s="3"/>
      <c r="O2016" s="3"/>
      <c r="P2016" s="3"/>
      <c r="Q2016" s="45"/>
      <c r="R2016" s="45"/>
      <c r="S2016" s="3"/>
      <c r="T2016" s="3"/>
      <c r="U2016" s="3"/>
      <c r="V2016" s="3"/>
      <c r="W2016" s="3"/>
      <c r="X2016" s="3"/>
      <c r="AA2016" s="3"/>
      <c r="AB2016" s="54"/>
      <c r="AC2016" s="54"/>
      <c r="AD2016" s="54"/>
    </row>
    <row r="2017" spans="1:30">
      <c r="A2017" s="8"/>
      <c r="B2017" s="19"/>
      <c r="C2017" s="8"/>
      <c r="D2017" s="10"/>
      <c r="E2017" s="3">
        <v>143796</v>
      </c>
      <c r="F2017" s="8">
        <v>0</v>
      </c>
      <c r="G2017" s="8">
        <v>145805</v>
      </c>
      <c r="H2017" s="8">
        <v>0</v>
      </c>
      <c r="I2017" s="3">
        <v>106724</v>
      </c>
      <c r="J2017" s="3">
        <v>105747</v>
      </c>
      <c r="K2017" s="8">
        <v>0</v>
      </c>
      <c r="L2017" s="8"/>
      <c r="M2017" s="3"/>
      <c r="N2017" s="3"/>
      <c r="O2017" s="3"/>
      <c r="P2017" s="3"/>
      <c r="Q2017" s="45"/>
      <c r="R2017" s="45"/>
      <c r="S2017" s="3"/>
      <c r="T2017" s="3"/>
      <c r="U2017" s="3"/>
      <c r="V2017" s="3"/>
      <c r="W2017" s="3"/>
      <c r="X2017" s="3"/>
      <c r="AA2017" s="3"/>
      <c r="AB2017" s="54"/>
      <c r="AC2017" s="54"/>
      <c r="AD2017" s="54"/>
    </row>
    <row r="2018" spans="1:30">
      <c r="A2018" s="8"/>
      <c r="B2018" s="19"/>
      <c r="C2018" s="8"/>
      <c r="D2018" s="10"/>
      <c r="E2018" s="3">
        <v>20193</v>
      </c>
      <c r="F2018" s="8">
        <v>0</v>
      </c>
      <c r="G2018" s="8">
        <v>22202</v>
      </c>
      <c r="H2018" s="8">
        <v>0</v>
      </c>
      <c r="I2018" s="3">
        <v>15473</v>
      </c>
      <c r="J2018" s="3">
        <v>15391</v>
      </c>
      <c r="K2018" s="8">
        <v>0</v>
      </c>
      <c r="L2018" s="8"/>
      <c r="M2018" s="3"/>
      <c r="N2018" s="3"/>
      <c r="O2018" s="3"/>
      <c r="P2018" s="3"/>
      <c r="Q2018" s="45"/>
      <c r="R2018" s="45"/>
      <c r="S2018" s="3"/>
      <c r="T2018" s="3"/>
      <c r="U2018" s="3"/>
      <c r="V2018" s="3"/>
      <c r="W2018" s="3"/>
      <c r="X2018" s="3"/>
      <c r="AA2018" s="3"/>
      <c r="AB2018" s="54"/>
      <c r="AC2018" s="54"/>
      <c r="AD2018" s="54"/>
    </row>
    <row r="2019" spans="1:30">
      <c r="A2019" s="8"/>
      <c r="B2019" s="19"/>
      <c r="C2019" s="8"/>
      <c r="D2019" s="10"/>
      <c r="E2019" s="3">
        <v>12415</v>
      </c>
      <c r="F2019" s="8">
        <v>0</v>
      </c>
      <c r="G2019" s="8">
        <v>14424</v>
      </c>
      <c r="H2019" s="8">
        <v>0</v>
      </c>
      <c r="I2019" s="3">
        <v>8932</v>
      </c>
      <c r="J2019" s="3">
        <v>8905</v>
      </c>
      <c r="K2019" s="8">
        <v>0</v>
      </c>
      <c r="L2019" s="8"/>
      <c r="M2019" s="3"/>
      <c r="N2019" s="3"/>
      <c r="O2019" s="3"/>
      <c r="P2019" s="3"/>
      <c r="Q2019" s="45"/>
      <c r="R2019" s="45"/>
      <c r="S2019" s="3"/>
      <c r="T2019" s="3"/>
      <c r="U2019" s="3"/>
      <c r="V2019" s="3"/>
      <c r="W2019" s="3"/>
      <c r="X2019" s="3"/>
      <c r="AA2019" s="3"/>
      <c r="AB2019" s="54"/>
      <c r="AC2019" s="54"/>
      <c r="AD2019" s="54"/>
    </row>
    <row r="2020" spans="1:30">
      <c r="A2020" s="8"/>
      <c r="B2020" s="19"/>
      <c r="C2020" s="8"/>
      <c r="D2020" s="10"/>
      <c r="E2020" s="3">
        <v>41972</v>
      </c>
      <c r="F2020" s="8">
        <v>0</v>
      </c>
      <c r="G2020" s="8">
        <v>43981</v>
      </c>
      <c r="H2020" s="8">
        <v>0</v>
      </c>
      <c r="I2020" s="3">
        <v>31848</v>
      </c>
      <c r="J2020" s="3">
        <v>31414</v>
      </c>
      <c r="K2020" s="8">
        <v>0</v>
      </c>
      <c r="L2020" s="8"/>
      <c r="M2020" s="3"/>
      <c r="N2020" s="3"/>
      <c r="O2020" s="3"/>
      <c r="P2020" s="3"/>
      <c r="Q2020" s="45"/>
      <c r="R2020" s="45"/>
      <c r="S2020" s="3"/>
      <c r="T2020" s="3"/>
      <c r="U2020" s="3"/>
      <c r="V2020" s="3"/>
      <c r="W2020" s="3"/>
      <c r="X2020" s="3"/>
      <c r="AA2020" s="3"/>
      <c r="AB2020" s="54"/>
      <c r="AC2020" s="54"/>
      <c r="AD2020" s="54"/>
    </row>
    <row r="2021" spans="1:30">
      <c r="A2021" s="8"/>
      <c r="B2021" s="19"/>
      <c r="C2021" s="8"/>
      <c r="D2021" s="10"/>
      <c r="E2021" s="3">
        <v>6983</v>
      </c>
      <c r="F2021" s="8">
        <v>0</v>
      </c>
      <c r="G2021" s="8">
        <v>8992</v>
      </c>
      <c r="H2021" s="8">
        <v>0</v>
      </c>
      <c r="I2021" s="3">
        <v>5566</v>
      </c>
      <c r="J2021" s="3">
        <v>5536</v>
      </c>
      <c r="K2021" s="8">
        <v>0</v>
      </c>
      <c r="L2021" s="8"/>
      <c r="M2021" s="3"/>
      <c r="N2021" s="3"/>
      <c r="O2021" s="3"/>
      <c r="P2021" s="3"/>
      <c r="Q2021" s="45"/>
      <c r="R2021" s="45"/>
      <c r="S2021" s="3"/>
      <c r="T2021" s="3"/>
      <c r="U2021" s="3"/>
      <c r="V2021" s="3"/>
      <c r="W2021" s="3"/>
      <c r="X2021" s="3"/>
      <c r="AA2021" s="3"/>
      <c r="AB2021" s="54"/>
      <c r="AC2021" s="54"/>
      <c r="AD2021" s="54"/>
    </row>
    <row r="2022" spans="1:30">
      <c r="A2022" s="8"/>
      <c r="B2022" s="19"/>
      <c r="C2022" s="8"/>
      <c r="D2022" s="10"/>
      <c r="E2022" s="3">
        <v>33344</v>
      </c>
      <c r="F2022" s="8">
        <v>0</v>
      </c>
      <c r="G2022" s="8">
        <v>35353</v>
      </c>
      <c r="H2022" s="8">
        <v>0</v>
      </c>
      <c r="I2022" s="3">
        <v>25531</v>
      </c>
      <c r="J2022" s="3">
        <v>25347</v>
      </c>
      <c r="K2022" s="8">
        <v>0</v>
      </c>
      <c r="L2022" s="8"/>
      <c r="M2022" s="3"/>
      <c r="N2022" s="3"/>
      <c r="O2022" s="3"/>
      <c r="P2022" s="3"/>
      <c r="Q2022" s="45"/>
      <c r="R2022" s="45"/>
      <c r="S2022" s="3"/>
      <c r="T2022" s="3"/>
      <c r="U2022" s="3"/>
      <c r="V2022" s="3"/>
      <c r="W2022" s="3"/>
      <c r="X2022" s="3"/>
      <c r="AA2022" s="3"/>
      <c r="AB2022" s="54"/>
      <c r="AC2022" s="54"/>
      <c r="AD2022" s="54"/>
    </row>
    <row r="2023" spans="1:30">
      <c r="A2023" s="8"/>
      <c r="B2023" s="19"/>
      <c r="C2023" s="8"/>
      <c r="D2023" s="10"/>
      <c r="E2023" s="3">
        <v>20510</v>
      </c>
      <c r="F2023" s="8">
        <v>0</v>
      </c>
      <c r="G2023" s="8">
        <v>22519</v>
      </c>
      <c r="H2023" s="8">
        <v>0</v>
      </c>
      <c r="I2023" s="3">
        <v>15185</v>
      </c>
      <c r="J2023" s="3">
        <v>15043</v>
      </c>
      <c r="K2023" s="8">
        <v>0</v>
      </c>
      <c r="L2023" s="8"/>
      <c r="M2023" s="3"/>
      <c r="N2023" s="3"/>
      <c r="O2023" s="3"/>
      <c r="P2023" s="3"/>
      <c r="Q2023" s="45"/>
      <c r="R2023" s="45"/>
      <c r="S2023" s="3"/>
      <c r="T2023" s="3"/>
      <c r="U2023" s="3"/>
      <c r="V2023" s="3"/>
      <c r="W2023" s="3"/>
      <c r="X2023" s="3"/>
      <c r="AA2023" s="3"/>
      <c r="AB2023" s="54"/>
      <c r="AC2023" s="54"/>
      <c r="AD2023" s="54"/>
    </row>
    <row r="2024" spans="1:30">
      <c r="A2024" s="8"/>
      <c r="B2024" s="19"/>
      <c r="C2024" s="8"/>
      <c r="D2024" s="10"/>
      <c r="E2024" s="3">
        <v>12988</v>
      </c>
      <c r="F2024" s="8">
        <v>0</v>
      </c>
      <c r="G2024" s="8">
        <v>14997</v>
      </c>
      <c r="H2024" s="8">
        <v>0</v>
      </c>
      <c r="I2024" s="3">
        <v>10182</v>
      </c>
      <c r="J2024" s="3">
        <v>9965</v>
      </c>
      <c r="K2024" s="8">
        <v>0</v>
      </c>
      <c r="L2024" s="8"/>
      <c r="M2024" s="3"/>
      <c r="N2024" s="3"/>
      <c r="O2024" s="3"/>
      <c r="P2024" s="3"/>
      <c r="Q2024" s="45"/>
      <c r="R2024" s="45"/>
      <c r="S2024" s="3"/>
      <c r="T2024" s="3"/>
      <c r="U2024" s="3"/>
      <c r="V2024" s="3"/>
      <c r="W2024" s="3"/>
      <c r="X2024" s="3"/>
      <c r="AA2024" s="3"/>
      <c r="AB2024" s="54"/>
      <c r="AC2024" s="54"/>
      <c r="AD2024" s="54"/>
    </row>
    <row r="2025" spans="1:30">
      <c r="A2025" s="8"/>
      <c r="B2025" s="19"/>
      <c r="C2025" s="8"/>
      <c r="D2025" s="10"/>
      <c r="E2025" s="3">
        <v>7824</v>
      </c>
      <c r="F2025" s="8">
        <v>0</v>
      </c>
      <c r="G2025" s="8">
        <v>9833</v>
      </c>
      <c r="H2025" s="8">
        <v>0</v>
      </c>
      <c r="I2025" s="3">
        <v>6041</v>
      </c>
      <c r="J2025" s="3">
        <v>6007</v>
      </c>
      <c r="K2025" s="8">
        <v>0</v>
      </c>
      <c r="L2025" s="8"/>
      <c r="M2025" s="3"/>
      <c r="N2025" s="3"/>
      <c r="O2025" s="3"/>
      <c r="P2025" s="3"/>
      <c r="Q2025" s="45"/>
      <c r="R2025" s="45"/>
      <c r="S2025" s="3"/>
      <c r="T2025" s="3"/>
      <c r="U2025" s="3"/>
      <c r="V2025" s="3"/>
      <c r="W2025" s="3"/>
      <c r="X2025" s="3"/>
      <c r="AA2025" s="3"/>
      <c r="AB2025" s="54"/>
      <c r="AC2025" s="54"/>
      <c r="AD2025" s="54"/>
    </row>
    <row r="2026" spans="1:30">
      <c r="A2026" s="8"/>
      <c r="B2026" s="19"/>
      <c r="C2026" s="8"/>
      <c r="D2026" s="10"/>
      <c r="E2026" s="3">
        <v>410081</v>
      </c>
      <c r="F2026" s="8">
        <v>0</v>
      </c>
      <c r="G2026" s="8">
        <v>412090</v>
      </c>
      <c r="H2026" s="8">
        <v>0</v>
      </c>
      <c r="I2026" s="3">
        <v>272673</v>
      </c>
      <c r="J2026" s="3">
        <v>238331</v>
      </c>
      <c r="K2026" s="8">
        <v>0</v>
      </c>
      <c r="L2026" s="8"/>
      <c r="M2026" s="3"/>
      <c r="N2026" s="3"/>
      <c r="O2026" s="3"/>
      <c r="P2026" s="3"/>
      <c r="Q2026" s="45"/>
      <c r="R2026" s="45"/>
      <c r="S2026" s="3"/>
      <c r="T2026" s="3"/>
      <c r="U2026" s="3"/>
      <c r="V2026" s="3"/>
      <c r="W2026" s="3"/>
      <c r="X2026" s="3"/>
      <c r="AA2026" s="3"/>
      <c r="AB2026" s="54"/>
      <c r="AC2026" s="54"/>
      <c r="AD2026" s="54"/>
    </row>
    <row r="2027" spans="1:30">
      <c r="A2027" s="8"/>
      <c r="B2027" s="19"/>
      <c r="C2027" s="8"/>
      <c r="D2027" s="10"/>
      <c r="E2027" s="3">
        <v>11606</v>
      </c>
      <c r="F2027" s="8">
        <v>0</v>
      </c>
      <c r="G2027" s="8">
        <v>13615</v>
      </c>
      <c r="H2027" s="8">
        <v>0</v>
      </c>
      <c r="I2027" s="3">
        <v>9438</v>
      </c>
      <c r="J2027" s="3">
        <v>9382</v>
      </c>
      <c r="K2027" s="8">
        <v>0</v>
      </c>
      <c r="L2027" s="8"/>
      <c r="M2027" s="3"/>
      <c r="N2027" s="3"/>
      <c r="O2027" s="3"/>
      <c r="P2027" s="3"/>
      <c r="Q2027" s="45"/>
      <c r="R2027" s="45"/>
      <c r="S2027" s="3"/>
      <c r="T2027" s="3"/>
      <c r="U2027" s="3"/>
      <c r="V2027" s="3"/>
      <c r="W2027" s="3"/>
      <c r="X2027" s="3"/>
      <c r="AA2027" s="3"/>
      <c r="AB2027" s="54"/>
      <c r="AC2027" s="54"/>
      <c r="AD2027" s="54"/>
    </row>
    <row r="2028" spans="1:30">
      <c r="A2028" s="8"/>
      <c r="B2028" s="19"/>
      <c r="C2028" s="8"/>
      <c r="D2028" s="10"/>
      <c r="E2028" s="3">
        <v>64138</v>
      </c>
      <c r="F2028" s="8">
        <v>0</v>
      </c>
      <c r="G2028" s="8">
        <v>66147</v>
      </c>
      <c r="H2028" s="8">
        <v>0</v>
      </c>
      <c r="I2028" s="3">
        <v>49206</v>
      </c>
      <c r="J2028" s="3">
        <v>48960</v>
      </c>
      <c r="K2028" s="8">
        <v>0</v>
      </c>
      <c r="L2028" s="8"/>
      <c r="M2028" s="3"/>
      <c r="N2028" s="3"/>
      <c r="O2028" s="3"/>
      <c r="P2028" s="3"/>
      <c r="Q2028" s="45"/>
      <c r="R2028" s="45"/>
      <c r="S2028" s="3"/>
      <c r="T2028" s="3"/>
      <c r="U2028" s="3"/>
      <c r="V2028" s="3"/>
      <c r="W2028" s="3"/>
      <c r="X2028" s="3"/>
      <c r="AA2028" s="3"/>
      <c r="AB2028" s="54"/>
      <c r="AC2028" s="54"/>
      <c r="AD2028" s="54"/>
    </row>
    <row r="2029" spans="1:30">
      <c r="A2029" s="8"/>
      <c r="B2029" s="19"/>
      <c r="C2029" s="8"/>
      <c r="D2029" s="10"/>
      <c r="E2029" s="3">
        <v>6570</v>
      </c>
      <c r="F2029" s="8">
        <v>0</v>
      </c>
      <c r="G2029" s="8">
        <v>8579</v>
      </c>
      <c r="H2029" s="8">
        <v>0</v>
      </c>
      <c r="I2029" s="3">
        <v>4695</v>
      </c>
      <c r="J2029" s="3">
        <v>4666</v>
      </c>
      <c r="K2029" s="8">
        <v>0</v>
      </c>
      <c r="L2029" s="8"/>
      <c r="M2029" s="3"/>
      <c r="N2029" s="3"/>
      <c r="O2029" s="3"/>
      <c r="P2029" s="3"/>
      <c r="Q2029" s="45"/>
      <c r="R2029" s="45"/>
      <c r="S2029" s="3"/>
      <c r="T2029" s="3"/>
      <c r="U2029" s="3"/>
      <c r="V2029" s="3"/>
      <c r="W2029" s="3"/>
      <c r="X2029" s="3"/>
      <c r="AA2029" s="3"/>
      <c r="AB2029" s="54"/>
      <c r="AC2029" s="54"/>
      <c r="AD2029" s="54"/>
    </row>
    <row r="2030" spans="1:30">
      <c r="A2030" s="8"/>
      <c r="B2030" s="19"/>
      <c r="C2030" s="8"/>
      <c r="D2030" s="10"/>
      <c r="E2030" s="3">
        <v>377739</v>
      </c>
      <c r="F2030" s="8">
        <v>0</v>
      </c>
      <c r="G2030" s="8">
        <v>379748</v>
      </c>
      <c r="H2030" s="8">
        <v>0</v>
      </c>
      <c r="I2030" s="3">
        <v>273221</v>
      </c>
      <c r="J2030" s="3">
        <v>270662</v>
      </c>
      <c r="K2030" s="8">
        <v>0</v>
      </c>
      <c r="L2030" s="8"/>
      <c r="M2030" s="3"/>
      <c r="N2030" s="3"/>
      <c r="O2030" s="3"/>
      <c r="P2030" s="3"/>
      <c r="Q2030" s="45"/>
      <c r="R2030" s="45"/>
      <c r="S2030" s="3"/>
      <c r="T2030" s="3"/>
      <c r="U2030" s="3"/>
      <c r="V2030" s="3"/>
      <c r="W2030" s="3"/>
      <c r="X2030" s="3"/>
      <c r="AA2030" s="3"/>
      <c r="AB2030" s="54"/>
      <c r="AC2030" s="54"/>
      <c r="AD2030" s="54"/>
    </row>
    <row r="2031" spans="1:30">
      <c r="A2031" s="8"/>
      <c r="B2031" s="19"/>
      <c r="C2031" s="8"/>
      <c r="D2031" s="10"/>
      <c r="E2031" s="3">
        <v>261250</v>
      </c>
      <c r="F2031" s="8">
        <v>0</v>
      </c>
      <c r="G2031" s="8">
        <v>263259</v>
      </c>
      <c r="H2031" s="8">
        <v>0</v>
      </c>
      <c r="I2031" s="3">
        <v>187903</v>
      </c>
      <c r="J2031" s="3">
        <v>186246</v>
      </c>
      <c r="K2031" s="8">
        <v>0</v>
      </c>
      <c r="L2031" s="8"/>
      <c r="M2031" s="3"/>
      <c r="N2031" s="3"/>
      <c r="O2031" s="3"/>
      <c r="P2031" s="3"/>
      <c r="Q2031" s="45"/>
      <c r="R2031" s="45"/>
      <c r="S2031" s="3"/>
      <c r="T2031" s="3"/>
      <c r="U2031" s="3"/>
      <c r="V2031" s="3"/>
      <c r="W2031" s="3"/>
      <c r="X2031" s="3"/>
      <c r="AA2031" s="3"/>
      <c r="AB2031" s="54"/>
      <c r="AC2031" s="54"/>
      <c r="AD2031" s="54"/>
    </row>
    <row r="2032" spans="1:30">
      <c r="A2032" s="8"/>
      <c r="B2032" s="19"/>
      <c r="C2032" s="8"/>
      <c r="D2032" s="10"/>
      <c r="E2032" s="3">
        <v>26931</v>
      </c>
      <c r="F2032" s="8">
        <v>0</v>
      </c>
      <c r="G2032" s="8">
        <v>28940</v>
      </c>
      <c r="H2032" s="8">
        <v>0</v>
      </c>
      <c r="I2032" s="3">
        <v>20273</v>
      </c>
      <c r="J2032" s="3">
        <v>20091</v>
      </c>
      <c r="K2032" s="8">
        <v>0</v>
      </c>
      <c r="L2032" s="8"/>
      <c r="M2032" s="3"/>
      <c r="N2032" s="3"/>
      <c r="O2032" s="3"/>
      <c r="P2032" s="3"/>
      <c r="Q2032" s="45"/>
      <c r="R2032" s="45"/>
      <c r="S2032" s="3"/>
      <c r="T2032" s="3"/>
      <c r="U2032" s="3"/>
      <c r="V2032" s="3"/>
      <c r="W2032" s="3"/>
      <c r="X2032" s="3"/>
      <c r="AA2032" s="3"/>
      <c r="AB2032" s="54"/>
      <c r="AC2032" s="54"/>
      <c r="AD2032" s="54"/>
    </row>
    <row r="2033" spans="1:30">
      <c r="A2033" s="8"/>
      <c r="B2033" s="19"/>
      <c r="C2033" s="8"/>
      <c r="D2033" s="10"/>
      <c r="E2033" s="3">
        <v>149024</v>
      </c>
      <c r="F2033" s="8">
        <v>0</v>
      </c>
      <c r="G2033" s="8">
        <v>151033</v>
      </c>
      <c r="H2033" s="8">
        <v>0</v>
      </c>
      <c r="I2033" s="3">
        <v>107969</v>
      </c>
      <c r="J2033" s="3">
        <v>107344</v>
      </c>
      <c r="K2033" s="8">
        <v>0</v>
      </c>
      <c r="L2033" s="8"/>
      <c r="M2033" s="3"/>
      <c r="N2033" s="3"/>
      <c r="O2033" s="3"/>
      <c r="P2033" s="3"/>
      <c r="Q2033" s="45"/>
      <c r="R2033" s="45"/>
      <c r="S2033" s="3"/>
      <c r="T2033" s="3"/>
      <c r="U2033" s="3"/>
      <c r="V2033" s="3"/>
      <c r="W2033" s="3"/>
      <c r="X2033" s="3"/>
      <c r="AA2033" s="3"/>
      <c r="AB2033" s="54"/>
      <c r="AC2033" s="54"/>
      <c r="AD2033" s="54"/>
    </row>
    <row r="2034" spans="1:30">
      <c r="A2034" s="8"/>
      <c r="B2034" s="19"/>
      <c r="C2034" s="8"/>
      <c r="D2034" s="10"/>
      <c r="E2034" s="3">
        <v>2644</v>
      </c>
      <c r="F2034" s="8">
        <v>0</v>
      </c>
      <c r="G2034" s="8">
        <v>4653</v>
      </c>
      <c r="H2034" s="8">
        <v>0</v>
      </c>
      <c r="I2034" s="3">
        <v>2137</v>
      </c>
      <c r="J2034" s="3">
        <v>2096</v>
      </c>
      <c r="K2034" s="8">
        <v>0</v>
      </c>
      <c r="L2034" s="8"/>
      <c r="M2034" s="3"/>
      <c r="N2034" s="3"/>
      <c r="O2034" s="3"/>
      <c r="P2034" s="3"/>
      <c r="Q2034" s="45"/>
      <c r="R2034" s="45"/>
      <c r="S2034" s="3"/>
      <c r="T2034" s="3"/>
      <c r="U2034" s="3"/>
      <c r="V2034" s="3"/>
      <c r="W2034" s="3"/>
      <c r="X2034" s="3"/>
      <c r="AA2034" s="3"/>
      <c r="AB2034" s="54"/>
      <c r="AC2034" s="54"/>
      <c r="AD2034" s="54"/>
    </row>
    <row r="2035" spans="1:30">
      <c r="A2035" s="8"/>
      <c r="B2035" s="19"/>
      <c r="C2035" s="8"/>
      <c r="D2035" s="10"/>
      <c r="E2035" s="3">
        <v>30183</v>
      </c>
      <c r="F2035" s="8">
        <v>0</v>
      </c>
      <c r="G2035" s="8">
        <v>32192</v>
      </c>
      <c r="H2035" s="8">
        <v>0</v>
      </c>
      <c r="I2035" s="3">
        <v>21766</v>
      </c>
      <c r="J2035" s="3">
        <v>21598</v>
      </c>
      <c r="K2035" s="8">
        <v>0</v>
      </c>
      <c r="L2035" s="8"/>
      <c r="M2035" s="3"/>
      <c r="N2035" s="3"/>
      <c r="O2035" s="3"/>
      <c r="P2035" s="3"/>
      <c r="Q2035" s="45"/>
      <c r="R2035" s="45"/>
      <c r="S2035" s="3"/>
      <c r="T2035" s="3"/>
      <c r="U2035" s="3"/>
      <c r="V2035" s="3"/>
      <c r="W2035" s="3"/>
      <c r="X2035" s="3"/>
      <c r="AA2035" s="3"/>
      <c r="AB2035" s="54"/>
      <c r="AC2035" s="54"/>
      <c r="AD2035" s="54"/>
    </row>
    <row r="2036" spans="1:30">
      <c r="A2036" s="8"/>
      <c r="B2036" s="19"/>
      <c r="C2036" s="8"/>
      <c r="D2036" s="10"/>
      <c r="E2036" s="3">
        <v>116581</v>
      </c>
      <c r="F2036" s="8">
        <v>0</v>
      </c>
      <c r="G2036" s="8">
        <v>118590</v>
      </c>
      <c r="H2036" s="8">
        <v>0</v>
      </c>
      <c r="I2036" s="3">
        <v>88541</v>
      </c>
      <c r="J2036" s="3">
        <v>86993</v>
      </c>
      <c r="K2036" s="8">
        <v>0</v>
      </c>
      <c r="L2036" s="8"/>
      <c r="M2036" s="3"/>
      <c r="N2036" s="3"/>
      <c r="O2036" s="3"/>
      <c r="P2036" s="3"/>
      <c r="Q2036" s="45"/>
      <c r="R2036" s="45"/>
      <c r="S2036" s="3"/>
      <c r="T2036" s="3"/>
      <c r="U2036" s="3"/>
      <c r="V2036" s="3"/>
      <c r="W2036" s="3"/>
      <c r="X2036" s="3"/>
      <c r="AA2036" s="3"/>
      <c r="AB2036" s="54"/>
      <c r="AC2036" s="54"/>
      <c r="AD2036" s="54"/>
    </row>
    <row r="2037" spans="1:30">
      <c r="A2037" s="8"/>
      <c r="B2037" s="19"/>
      <c r="C2037" s="8"/>
      <c r="D2037" s="10"/>
      <c r="E2037" s="3">
        <v>19128</v>
      </c>
      <c r="F2037" s="8">
        <v>0</v>
      </c>
      <c r="G2037" s="8">
        <v>21137</v>
      </c>
      <c r="H2037" s="8">
        <v>0</v>
      </c>
      <c r="I2037" s="3">
        <v>14044</v>
      </c>
      <c r="J2037" s="3">
        <v>13817</v>
      </c>
      <c r="K2037" s="8">
        <v>0</v>
      </c>
      <c r="L2037" s="8"/>
      <c r="M2037" s="3"/>
      <c r="N2037" s="3"/>
      <c r="O2037" s="3"/>
      <c r="P2037" s="3"/>
      <c r="Q2037" s="45"/>
      <c r="R2037" s="45"/>
      <c r="S2037" s="3"/>
      <c r="T2037" s="3"/>
      <c r="U2037" s="3"/>
      <c r="V2037" s="3"/>
      <c r="W2037" s="3"/>
      <c r="X2037" s="3"/>
      <c r="AA2037" s="3"/>
      <c r="AB2037" s="54"/>
      <c r="AC2037" s="54"/>
      <c r="AD2037" s="54"/>
    </row>
    <row r="2038" spans="1:30">
      <c r="A2038" s="8"/>
      <c r="B2038" s="19"/>
      <c r="C2038" s="8"/>
      <c r="D2038" s="10"/>
      <c r="E2038" s="3">
        <v>99568</v>
      </c>
      <c r="F2038" s="8">
        <v>0</v>
      </c>
      <c r="G2038" s="8">
        <v>101577</v>
      </c>
      <c r="H2038" s="8">
        <v>0</v>
      </c>
      <c r="I2038" s="3">
        <v>63377</v>
      </c>
      <c r="J2038" s="3">
        <v>63163</v>
      </c>
      <c r="K2038" s="8">
        <v>0</v>
      </c>
      <c r="L2038" s="8"/>
      <c r="M2038" s="3"/>
      <c r="N2038" s="3"/>
      <c r="O2038" s="3"/>
      <c r="P2038" s="3"/>
      <c r="Q2038" s="45"/>
      <c r="R2038" s="45"/>
      <c r="S2038" s="3"/>
      <c r="T2038" s="3"/>
      <c r="U2038" s="3"/>
      <c r="V2038" s="3"/>
      <c r="W2038" s="3"/>
      <c r="X2038" s="3"/>
      <c r="AA2038" s="3"/>
      <c r="AB2038" s="54"/>
      <c r="AC2038" s="54"/>
      <c r="AD2038" s="54"/>
    </row>
    <row r="2039" spans="1:30">
      <c r="A2039" s="8"/>
      <c r="B2039" s="19"/>
      <c r="C2039" s="8"/>
      <c r="D2039" s="10"/>
      <c r="E2039" s="3">
        <v>3601268</v>
      </c>
      <c r="F2039" s="8">
        <v>0</v>
      </c>
      <c r="G2039" s="8">
        <v>3603277</v>
      </c>
      <c r="H2039" s="8">
        <v>0</v>
      </c>
      <c r="I2039" s="3">
        <v>2600000</v>
      </c>
      <c r="J2039" s="3">
        <v>2532238</v>
      </c>
      <c r="K2039" s="8">
        <v>0</v>
      </c>
      <c r="L2039" s="8"/>
      <c r="M2039" s="3"/>
      <c r="N2039" s="3"/>
      <c r="O2039" s="3"/>
      <c r="P2039" s="3"/>
      <c r="Q2039" s="45"/>
      <c r="R2039" s="45"/>
      <c r="S2039" s="3"/>
      <c r="T2039" s="3"/>
      <c r="U2039" s="8"/>
      <c r="V2039" s="8"/>
      <c r="W2039" s="8"/>
      <c r="X2039" s="8"/>
      <c r="AA2039" s="29"/>
      <c r="AB2039" s="54"/>
      <c r="AC2039" s="54"/>
      <c r="AD2039" s="54"/>
    </row>
    <row r="2040" spans="1:30">
      <c r="A2040" s="8"/>
      <c r="B2040" s="19"/>
      <c r="C2040" s="8"/>
      <c r="D2040" s="10"/>
      <c r="E2040" s="8"/>
      <c r="F2040" s="8"/>
      <c r="G2040" s="8">
        <v>0</v>
      </c>
      <c r="H2040" s="8"/>
      <c r="I2040" s="8"/>
      <c r="J2040" s="8"/>
      <c r="K2040" s="8"/>
      <c r="L2040" s="8"/>
      <c r="M2040" s="8"/>
      <c r="N2040" s="8"/>
      <c r="O2040" s="8"/>
      <c r="P2040" s="8"/>
      <c r="Q2040" s="45"/>
      <c r="R2040" s="45"/>
      <c r="S2040" s="8"/>
      <c r="T2040" s="8"/>
      <c r="U2040" s="8"/>
      <c r="V2040" s="8"/>
      <c r="W2040" s="8"/>
      <c r="X2040" s="8"/>
      <c r="AA2040" s="8"/>
      <c r="AB2040" s="54"/>
      <c r="AC2040" s="54"/>
      <c r="AD2040" s="54"/>
    </row>
    <row r="2041" spans="1:30">
      <c r="A2041" s="8"/>
      <c r="B2041" s="19"/>
      <c r="C2041" s="8"/>
      <c r="D2041" s="10"/>
      <c r="E2041" s="8"/>
      <c r="F2041" s="8"/>
      <c r="G2041" s="8">
        <v>0</v>
      </c>
      <c r="H2041" s="8"/>
      <c r="I2041" s="8"/>
      <c r="J2041" s="8"/>
      <c r="K2041" s="8"/>
      <c r="L2041" s="8"/>
      <c r="M2041" s="8"/>
      <c r="N2041" s="8"/>
      <c r="O2041" s="8"/>
      <c r="P2041" s="8"/>
      <c r="Q2041" s="45"/>
      <c r="R2041" s="45"/>
      <c r="S2041" s="8"/>
      <c r="T2041" s="8"/>
      <c r="U2041" s="8"/>
      <c r="V2041" s="8"/>
      <c r="W2041" s="8"/>
      <c r="X2041" s="8"/>
      <c r="AA2041" s="8"/>
      <c r="AB2041" s="54"/>
      <c r="AC2041" s="54"/>
      <c r="AD2041" s="54"/>
    </row>
    <row r="2042" spans="1:30">
      <c r="A2042" s="8"/>
      <c r="B2042" s="19"/>
      <c r="C2042" s="8"/>
      <c r="D2042" s="10"/>
      <c r="E2042" s="8"/>
      <c r="F2042" s="8"/>
      <c r="G2042" s="8">
        <v>0</v>
      </c>
      <c r="H2042" s="8"/>
      <c r="I2042" s="8"/>
      <c r="J2042" s="8"/>
      <c r="K2042" s="8"/>
      <c r="L2042" s="8"/>
      <c r="M2042" s="8"/>
      <c r="N2042" s="8"/>
      <c r="O2042" s="8"/>
      <c r="P2042" s="8"/>
      <c r="Q2042" s="45"/>
      <c r="R2042" s="45"/>
      <c r="S2042" s="8"/>
      <c r="T2042" s="8"/>
      <c r="U2042" s="8"/>
      <c r="V2042" s="8"/>
      <c r="W2042" s="8"/>
      <c r="X2042" s="8"/>
      <c r="AA2042" s="8"/>
      <c r="AB2042" s="54"/>
      <c r="AC2042" s="54"/>
      <c r="AD2042" s="54"/>
    </row>
    <row r="2043" spans="1:30">
      <c r="A2043" s="8"/>
      <c r="B2043" s="19"/>
      <c r="C2043" s="8"/>
      <c r="D2043" s="10"/>
      <c r="E2043" s="8"/>
      <c r="F2043" s="8"/>
      <c r="G2043" s="8">
        <v>0</v>
      </c>
      <c r="H2043" s="8"/>
      <c r="I2043" s="8"/>
      <c r="J2043" s="8"/>
      <c r="K2043" s="8"/>
      <c r="L2043" s="8"/>
      <c r="M2043" s="8"/>
      <c r="N2043" s="8"/>
      <c r="O2043" s="8"/>
      <c r="P2043" s="8"/>
      <c r="Q2043" s="45"/>
      <c r="R2043" s="45"/>
      <c r="S2043" s="8"/>
      <c r="T2043" s="8"/>
      <c r="U2043" s="8"/>
      <c r="V2043" s="8"/>
      <c r="W2043" s="8"/>
      <c r="X2043" s="8"/>
      <c r="AA2043" s="8"/>
      <c r="AB2043" s="54"/>
      <c r="AC2043" s="54"/>
      <c r="AD2043" s="54"/>
    </row>
    <row r="2044" spans="1:30">
      <c r="A2044" s="8"/>
      <c r="B2044" s="19"/>
      <c r="C2044" s="8"/>
      <c r="D2044" s="10"/>
      <c r="E2044" s="8"/>
      <c r="F2044" s="8"/>
      <c r="G2044" s="8">
        <v>0</v>
      </c>
      <c r="H2044" s="8"/>
      <c r="I2044" s="8"/>
      <c r="J2044" s="8"/>
      <c r="K2044" s="8"/>
      <c r="L2044" s="8"/>
      <c r="M2044" s="8"/>
      <c r="N2044" s="8"/>
      <c r="O2044" s="8"/>
      <c r="P2044" s="8"/>
      <c r="Q2044" s="45"/>
      <c r="R2044" s="45"/>
      <c r="S2044" s="8"/>
      <c r="T2044" s="8"/>
      <c r="U2044" s="8"/>
      <c r="V2044" s="8"/>
      <c r="W2044" s="8"/>
      <c r="X2044" s="8"/>
      <c r="AA2044" s="8"/>
      <c r="AB2044" s="54"/>
      <c r="AC2044" s="54"/>
      <c r="AD2044" s="54"/>
    </row>
    <row r="2045" spans="1:30">
      <c r="A2045" s="8"/>
      <c r="B2045" s="19"/>
      <c r="C2045" s="8"/>
      <c r="D2045" s="10"/>
      <c r="E2045" s="8"/>
      <c r="F2045" s="8"/>
      <c r="G2045" s="8">
        <v>0</v>
      </c>
      <c r="H2045" s="8"/>
      <c r="I2045" s="8"/>
      <c r="J2045" s="8"/>
      <c r="K2045" s="8"/>
      <c r="L2045" s="8"/>
      <c r="M2045" s="8"/>
      <c r="N2045" s="8"/>
      <c r="O2045" s="8"/>
      <c r="P2045" s="8"/>
      <c r="Q2045" s="45"/>
      <c r="R2045" s="45"/>
      <c r="S2045" s="8"/>
      <c r="T2045" s="8"/>
      <c r="U2045" s="8"/>
      <c r="V2045" s="8"/>
      <c r="W2045" s="8"/>
      <c r="X2045" s="8"/>
      <c r="AA2045" s="8"/>
      <c r="AB2045" s="54"/>
      <c r="AC2045" s="54"/>
      <c r="AD2045" s="54"/>
    </row>
    <row r="2046" spans="1:30">
      <c r="A2046" s="8"/>
      <c r="B2046" s="19"/>
      <c r="C2046" s="8"/>
      <c r="D2046" s="10"/>
      <c r="E2046" s="8"/>
      <c r="F2046" s="8"/>
      <c r="G2046" s="8">
        <v>0</v>
      </c>
      <c r="H2046" s="8"/>
      <c r="I2046" s="8"/>
      <c r="J2046" s="8"/>
      <c r="K2046" s="8"/>
      <c r="L2046" s="8"/>
      <c r="M2046" s="8"/>
      <c r="N2046" s="8"/>
      <c r="O2046" s="8"/>
      <c r="P2046" s="8"/>
      <c r="Q2046" s="45"/>
      <c r="R2046" s="45"/>
      <c r="S2046" s="8"/>
      <c r="T2046" s="8"/>
      <c r="U2046" s="8"/>
      <c r="V2046" s="8"/>
      <c r="W2046" s="8"/>
      <c r="X2046" s="8"/>
      <c r="AA2046" s="8"/>
      <c r="AB2046" s="54"/>
      <c r="AC2046" s="54"/>
      <c r="AD2046" s="54"/>
    </row>
    <row r="2047" spans="1:30">
      <c r="A2047" s="8"/>
      <c r="B2047" s="19"/>
      <c r="C2047" s="8"/>
      <c r="D2047" s="10"/>
      <c r="E2047" s="8"/>
      <c r="F2047" s="8"/>
      <c r="G2047" s="8">
        <v>0</v>
      </c>
      <c r="H2047" s="8"/>
      <c r="I2047" s="8"/>
      <c r="J2047" s="8"/>
      <c r="K2047" s="8"/>
      <c r="L2047" s="8"/>
      <c r="M2047" s="8"/>
      <c r="N2047" s="8"/>
      <c r="O2047" s="8"/>
      <c r="P2047" s="8"/>
      <c r="Q2047" s="45"/>
      <c r="R2047" s="45"/>
      <c r="S2047" s="8"/>
      <c r="T2047" s="8"/>
      <c r="U2047" s="8"/>
      <c r="V2047" s="8"/>
      <c r="W2047" s="8"/>
      <c r="X2047" s="8"/>
      <c r="AA2047" s="8"/>
      <c r="AB2047" s="54"/>
      <c r="AC2047" s="54"/>
      <c r="AD2047" s="54"/>
    </row>
    <row r="2048" spans="1:30">
      <c r="A2048" s="8"/>
      <c r="B2048" s="19"/>
      <c r="C2048" s="8"/>
      <c r="D2048" s="10"/>
      <c r="E2048" s="8"/>
      <c r="F2048" s="8"/>
      <c r="G2048" s="8">
        <v>0</v>
      </c>
      <c r="H2048" s="8"/>
      <c r="I2048" s="8"/>
      <c r="J2048" s="8"/>
      <c r="K2048" s="8"/>
      <c r="L2048" s="8"/>
      <c r="M2048" s="8"/>
      <c r="N2048" s="8"/>
      <c r="O2048" s="8"/>
      <c r="P2048" s="8"/>
      <c r="Q2048" s="45"/>
      <c r="R2048" s="45"/>
      <c r="S2048" s="8"/>
      <c r="T2048" s="8"/>
      <c r="U2048" s="8"/>
      <c r="V2048" s="8"/>
      <c r="W2048" s="8"/>
      <c r="X2048" s="8"/>
      <c r="AA2048" s="8"/>
      <c r="AB2048" s="54"/>
      <c r="AC2048" s="54"/>
      <c r="AD2048" s="54"/>
    </row>
    <row r="2049" spans="1:30">
      <c r="A2049" s="8"/>
      <c r="B2049" s="19"/>
      <c r="C2049" s="8"/>
      <c r="D2049" s="10"/>
      <c r="E2049" s="8"/>
      <c r="F2049" s="8"/>
      <c r="G2049" s="8">
        <v>0</v>
      </c>
      <c r="H2049" s="8"/>
      <c r="I2049" s="8"/>
      <c r="J2049" s="8"/>
      <c r="K2049" s="8"/>
      <c r="L2049" s="8"/>
      <c r="M2049" s="8"/>
      <c r="N2049" s="8"/>
      <c r="O2049" s="8"/>
      <c r="P2049" s="8"/>
      <c r="Q2049" s="45"/>
      <c r="R2049" s="45"/>
      <c r="S2049" s="8"/>
      <c r="T2049" s="8"/>
      <c r="U2049" s="8"/>
      <c r="V2049" s="8"/>
      <c r="W2049" s="8"/>
      <c r="X2049" s="8"/>
      <c r="AA2049" s="8"/>
      <c r="AB2049" s="54"/>
      <c r="AC2049" s="54"/>
      <c r="AD2049" s="54"/>
    </row>
    <row r="2050" spans="1:30">
      <c r="A2050" s="8"/>
      <c r="B2050" s="19"/>
      <c r="C2050" s="8"/>
      <c r="D2050" s="10"/>
      <c r="E2050" s="8"/>
      <c r="F2050" s="8"/>
      <c r="G2050" s="8">
        <v>0</v>
      </c>
      <c r="H2050" s="8"/>
      <c r="I2050" s="8"/>
      <c r="J2050" s="8"/>
      <c r="K2050" s="8"/>
      <c r="L2050" s="8"/>
      <c r="M2050" s="8"/>
      <c r="N2050" s="8"/>
      <c r="O2050" s="8"/>
      <c r="P2050" s="8"/>
      <c r="Q2050" s="45"/>
      <c r="R2050" s="45"/>
      <c r="S2050" s="8"/>
      <c r="T2050" s="8"/>
      <c r="U2050" s="8"/>
      <c r="V2050" s="8"/>
      <c r="W2050" s="8"/>
      <c r="X2050" s="8"/>
      <c r="AA2050" s="8"/>
      <c r="AB2050" s="54"/>
      <c r="AC2050" s="54"/>
      <c r="AD2050" s="54"/>
    </row>
    <row r="2051" spans="1:30">
      <c r="A2051" s="8"/>
      <c r="B2051" s="19"/>
      <c r="C2051" s="8"/>
      <c r="D2051" s="10"/>
      <c r="E2051" s="8"/>
      <c r="F2051" s="8"/>
      <c r="G2051" s="8">
        <v>0</v>
      </c>
      <c r="H2051" s="8"/>
      <c r="I2051" s="8"/>
      <c r="J2051" s="8"/>
      <c r="K2051" s="8"/>
      <c r="L2051" s="8"/>
      <c r="M2051" s="8"/>
      <c r="N2051" s="8"/>
      <c r="O2051" s="8"/>
      <c r="P2051" s="8"/>
      <c r="Q2051" s="45"/>
      <c r="R2051" s="45"/>
      <c r="S2051" s="8"/>
      <c r="T2051" s="8"/>
      <c r="U2051" s="8"/>
      <c r="V2051" s="8"/>
      <c r="W2051" s="8"/>
      <c r="X2051" s="8"/>
      <c r="AA2051" s="8"/>
      <c r="AB2051" s="54"/>
      <c r="AC2051" s="54"/>
      <c r="AD2051" s="54"/>
    </row>
    <row r="2052" spans="1:30">
      <c r="A2052" s="8"/>
      <c r="B2052" s="19"/>
      <c r="C2052" s="8"/>
      <c r="D2052" s="10"/>
      <c r="E2052" s="8"/>
      <c r="F2052" s="8"/>
      <c r="G2052" s="8">
        <v>0</v>
      </c>
      <c r="H2052" s="8"/>
      <c r="I2052" s="8"/>
      <c r="J2052" s="8"/>
      <c r="K2052" s="8"/>
      <c r="L2052" s="8"/>
      <c r="M2052" s="8"/>
      <c r="N2052" s="8"/>
      <c r="O2052" s="8"/>
      <c r="P2052" s="8"/>
      <c r="Q2052" s="45"/>
      <c r="R2052" s="45"/>
      <c r="S2052" s="8"/>
      <c r="T2052" s="8"/>
      <c r="U2052" s="8"/>
      <c r="V2052" s="8"/>
      <c r="W2052" s="8"/>
      <c r="X2052" s="8"/>
      <c r="AA2052" s="8"/>
      <c r="AB2052" s="54"/>
      <c r="AC2052" s="54"/>
      <c r="AD2052" s="54"/>
    </row>
    <row r="2053" spans="1:30">
      <c r="A2053" s="8"/>
      <c r="B2053" s="19"/>
      <c r="C2053" s="8"/>
      <c r="D2053" s="10"/>
      <c r="E2053" s="8"/>
      <c r="F2053" s="8"/>
      <c r="G2053" s="8">
        <v>0</v>
      </c>
      <c r="H2053" s="8"/>
      <c r="I2053" s="8"/>
      <c r="J2053" s="8"/>
      <c r="K2053" s="8"/>
      <c r="L2053" s="8"/>
      <c r="M2053" s="8"/>
      <c r="N2053" s="8"/>
      <c r="O2053" s="8"/>
      <c r="P2053" s="8"/>
      <c r="Q2053" s="45"/>
      <c r="R2053" s="45"/>
      <c r="S2053" s="8"/>
      <c r="T2053" s="8"/>
      <c r="U2053" s="8"/>
      <c r="V2053" s="8"/>
      <c r="W2053" s="8"/>
      <c r="X2053" s="8"/>
      <c r="AA2053" s="8"/>
      <c r="AB2053" s="54"/>
      <c r="AC2053" s="54"/>
      <c r="AD2053" s="54"/>
    </row>
    <row r="2054" spans="1:30">
      <c r="A2054" s="8"/>
      <c r="B2054" s="19"/>
      <c r="C2054" s="8"/>
      <c r="D2054" s="10"/>
      <c r="E2054" s="8"/>
      <c r="F2054" s="8"/>
      <c r="G2054" s="8">
        <v>0</v>
      </c>
      <c r="H2054" s="8"/>
      <c r="I2054" s="8"/>
      <c r="J2054" s="8"/>
      <c r="K2054" s="8"/>
      <c r="L2054" s="8"/>
      <c r="M2054" s="8"/>
      <c r="N2054" s="8"/>
      <c r="O2054" s="8"/>
      <c r="P2054" s="8"/>
      <c r="Q2054" s="45"/>
      <c r="R2054" s="45"/>
      <c r="S2054" s="8"/>
      <c r="T2054" s="8"/>
      <c r="U2054" s="8"/>
      <c r="V2054" s="8"/>
      <c r="W2054" s="8"/>
      <c r="X2054" s="8"/>
      <c r="AA2054" s="8"/>
      <c r="AB2054" s="54"/>
      <c r="AC2054" s="54"/>
      <c r="AD2054" s="54"/>
    </row>
    <row r="2055" spans="1:30">
      <c r="A2055" s="8"/>
      <c r="B2055" s="19"/>
      <c r="C2055" s="8"/>
      <c r="D2055" s="10"/>
      <c r="E2055" s="8"/>
      <c r="F2055" s="8"/>
      <c r="G2055" s="8">
        <v>0</v>
      </c>
      <c r="H2055" s="8"/>
      <c r="I2055" s="8"/>
      <c r="J2055" s="8"/>
      <c r="K2055" s="8"/>
      <c r="L2055" s="8"/>
      <c r="M2055" s="8"/>
      <c r="N2055" s="8"/>
      <c r="O2055" s="8"/>
      <c r="P2055" s="8"/>
      <c r="Q2055" s="45"/>
      <c r="R2055" s="45"/>
      <c r="S2055" s="8"/>
      <c r="T2055" s="8"/>
      <c r="U2055" s="8"/>
      <c r="V2055" s="8"/>
      <c r="W2055" s="8"/>
      <c r="X2055" s="8"/>
      <c r="AA2055" s="8"/>
      <c r="AB2055" s="54"/>
      <c r="AC2055" s="54"/>
      <c r="AD2055" s="54"/>
    </row>
    <row r="2056" spans="1:30">
      <c r="A2056" s="8"/>
      <c r="B2056" s="19"/>
      <c r="C2056" s="8"/>
      <c r="D2056" s="10"/>
      <c r="E2056" s="8"/>
      <c r="F2056" s="8"/>
      <c r="G2056" s="8">
        <v>0</v>
      </c>
      <c r="H2056" s="8"/>
      <c r="I2056" s="8"/>
      <c r="J2056" s="8"/>
      <c r="K2056" s="8"/>
      <c r="L2056" s="8"/>
      <c r="M2056" s="8"/>
      <c r="N2056" s="8"/>
      <c r="O2056" s="8"/>
      <c r="P2056" s="8"/>
      <c r="Q2056" s="45"/>
      <c r="R2056" s="45"/>
      <c r="S2056" s="8"/>
      <c r="T2056" s="8"/>
      <c r="U2056" s="8"/>
      <c r="V2056" s="8"/>
      <c r="W2056" s="8"/>
      <c r="X2056" s="8"/>
      <c r="AA2056" s="8"/>
      <c r="AB2056" s="54"/>
      <c r="AC2056" s="54"/>
      <c r="AD2056" s="54"/>
    </row>
    <row r="2057" spans="1:30">
      <c r="A2057" s="8"/>
      <c r="B2057" s="19"/>
      <c r="C2057" s="8"/>
      <c r="D2057" s="10"/>
      <c r="E2057" s="8"/>
      <c r="F2057" s="8"/>
      <c r="G2057" s="8">
        <v>0</v>
      </c>
      <c r="H2057" s="8"/>
      <c r="I2057" s="8"/>
      <c r="J2057" s="8"/>
      <c r="K2057" s="8"/>
      <c r="L2057" s="8"/>
      <c r="M2057" s="8"/>
      <c r="N2057" s="8"/>
      <c r="O2057" s="8"/>
      <c r="P2057" s="8"/>
      <c r="Q2057" s="45"/>
      <c r="R2057" s="45"/>
      <c r="S2057" s="8"/>
      <c r="T2057" s="8"/>
      <c r="U2057" s="8"/>
      <c r="V2057" s="8"/>
      <c r="W2057" s="8"/>
      <c r="X2057" s="8"/>
      <c r="AA2057" s="8"/>
      <c r="AB2057" s="54"/>
      <c r="AC2057" s="54"/>
      <c r="AD2057" s="54"/>
    </row>
    <row r="2058" spans="1:30">
      <c r="A2058" s="8"/>
      <c r="B2058" s="19"/>
      <c r="C2058" s="8"/>
      <c r="D2058" s="10"/>
      <c r="E2058" s="8"/>
      <c r="F2058" s="8"/>
      <c r="G2058" s="8">
        <v>0</v>
      </c>
      <c r="H2058" s="8"/>
      <c r="I2058" s="8"/>
      <c r="J2058" s="8"/>
      <c r="K2058" s="8"/>
      <c r="L2058" s="8"/>
      <c r="M2058" s="8"/>
      <c r="N2058" s="8"/>
      <c r="O2058" s="8"/>
      <c r="P2058" s="8"/>
      <c r="Q2058" s="45"/>
      <c r="R2058" s="45"/>
      <c r="S2058" s="8"/>
      <c r="T2058" s="8"/>
      <c r="U2058" s="8"/>
      <c r="V2058" s="8"/>
      <c r="W2058" s="8"/>
      <c r="X2058" s="8"/>
      <c r="AA2058" s="8"/>
      <c r="AB2058" s="54"/>
      <c r="AC2058" s="54"/>
      <c r="AD2058" s="54"/>
    </row>
    <row r="2059" spans="1:30">
      <c r="A2059" s="8"/>
      <c r="B2059" s="19"/>
      <c r="C2059" s="8"/>
      <c r="D2059" s="10"/>
      <c r="E2059" s="8"/>
      <c r="F2059" s="8"/>
      <c r="G2059" s="8">
        <v>0</v>
      </c>
      <c r="H2059" s="8"/>
      <c r="I2059" s="8"/>
      <c r="J2059" s="8"/>
      <c r="K2059" s="8"/>
      <c r="L2059" s="8"/>
      <c r="M2059" s="8"/>
      <c r="N2059" s="8"/>
      <c r="O2059" s="8"/>
      <c r="P2059" s="8"/>
      <c r="Q2059" s="45"/>
      <c r="R2059" s="45"/>
      <c r="S2059" s="8"/>
      <c r="T2059" s="8"/>
      <c r="U2059" s="8"/>
      <c r="V2059" s="8"/>
      <c r="W2059" s="8"/>
      <c r="X2059" s="8"/>
      <c r="AA2059" s="8"/>
      <c r="AB2059" s="54"/>
      <c r="AC2059" s="54"/>
      <c r="AD2059" s="54"/>
    </row>
    <row r="2060" spans="1:30">
      <c r="A2060" s="8"/>
      <c r="B2060" s="19"/>
      <c r="C2060" s="8"/>
      <c r="D2060" s="10"/>
      <c r="E2060" s="8"/>
      <c r="F2060" s="8"/>
      <c r="G2060" s="8">
        <v>0</v>
      </c>
      <c r="H2060" s="8"/>
      <c r="I2060" s="8"/>
      <c r="J2060" s="8"/>
      <c r="K2060" s="8"/>
      <c r="L2060" s="8"/>
      <c r="M2060" s="8"/>
      <c r="N2060" s="8"/>
      <c r="O2060" s="8"/>
      <c r="P2060" s="8"/>
      <c r="Q2060" s="45"/>
      <c r="R2060" s="45"/>
      <c r="S2060" s="8"/>
      <c r="T2060" s="8"/>
      <c r="U2060" s="8"/>
      <c r="V2060" s="8"/>
      <c r="W2060" s="8"/>
      <c r="X2060" s="8"/>
      <c r="AA2060" s="8"/>
      <c r="AB2060" s="54"/>
      <c r="AC2060" s="54"/>
      <c r="AD2060" s="54"/>
    </row>
    <row r="2061" spans="1:30">
      <c r="A2061" s="8"/>
      <c r="B2061" s="19"/>
      <c r="C2061" s="8"/>
      <c r="D2061" s="10"/>
      <c r="E2061" s="8"/>
      <c r="F2061" s="8"/>
      <c r="G2061" s="8">
        <v>0</v>
      </c>
      <c r="H2061" s="8"/>
      <c r="I2061" s="8"/>
      <c r="J2061" s="8"/>
      <c r="K2061" s="8"/>
      <c r="L2061" s="8"/>
      <c r="M2061" s="8"/>
      <c r="N2061" s="8"/>
      <c r="O2061" s="8"/>
      <c r="P2061" s="8"/>
      <c r="Q2061" s="45"/>
      <c r="R2061" s="45"/>
      <c r="S2061" s="8"/>
      <c r="T2061" s="8"/>
      <c r="U2061" s="8"/>
      <c r="V2061" s="8"/>
      <c r="W2061" s="8"/>
      <c r="X2061" s="8"/>
      <c r="AA2061" s="8"/>
      <c r="AB2061" s="54"/>
      <c r="AC2061" s="54"/>
      <c r="AD2061" s="54"/>
    </row>
    <row r="2062" spans="1:30">
      <c r="A2062" s="8"/>
      <c r="B2062" s="19"/>
      <c r="C2062" s="8"/>
      <c r="D2062" s="10"/>
      <c r="E2062" s="8"/>
      <c r="F2062" s="8"/>
      <c r="G2062" s="8">
        <v>0</v>
      </c>
      <c r="H2062" s="8"/>
      <c r="I2062" s="8"/>
      <c r="J2062" s="8"/>
      <c r="K2062" s="8"/>
      <c r="L2062" s="8"/>
      <c r="M2062" s="8"/>
      <c r="N2062" s="8"/>
      <c r="O2062" s="8"/>
      <c r="P2062" s="8"/>
      <c r="Q2062" s="45"/>
      <c r="R2062" s="45"/>
      <c r="S2062" s="8"/>
      <c r="T2062" s="8"/>
      <c r="U2062" s="8"/>
      <c r="V2062" s="8"/>
      <c r="W2062" s="8"/>
      <c r="X2062" s="8"/>
      <c r="AA2062" s="8"/>
      <c r="AB2062" s="54"/>
      <c r="AC2062" s="54"/>
      <c r="AD2062" s="54"/>
    </row>
    <row r="2063" spans="1:30">
      <c r="A2063" s="8"/>
      <c r="B2063" s="19"/>
      <c r="C2063" s="8"/>
      <c r="D2063" s="10"/>
      <c r="E2063" s="8"/>
      <c r="F2063" s="8"/>
      <c r="G2063" s="8">
        <v>0</v>
      </c>
      <c r="H2063" s="8"/>
      <c r="I2063" s="8"/>
      <c r="J2063" s="8"/>
      <c r="K2063" s="8"/>
      <c r="L2063" s="8"/>
      <c r="M2063" s="8"/>
      <c r="N2063" s="8"/>
      <c r="O2063" s="8"/>
      <c r="P2063" s="8"/>
      <c r="Q2063" s="45"/>
      <c r="R2063" s="45"/>
      <c r="S2063" s="8"/>
      <c r="T2063" s="8"/>
      <c r="U2063" s="8"/>
      <c r="V2063" s="8"/>
      <c r="W2063" s="8"/>
      <c r="X2063" s="8"/>
      <c r="AA2063" s="8"/>
      <c r="AB2063" s="54"/>
      <c r="AC2063" s="54"/>
      <c r="AD2063" s="54"/>
    </row>
    <row r="2064" spans="1:30">
      <c r="A2064" s="8"/>
      <c r="B2064" s="19"/>
      <c r="C2064" s="8"/>
      <c r="D2064" s="10"/>
      <c r="E2064" s="8"/>
      <c r="F2064" s="8"/>
      <c r="G2064" s="8">
        <v>0</v>
      </c>
      <c r="H2064" s="8"/>
      <c r="I2064" s="8"/>
      <c r="J2064" s="8"/>
      <c r="K2064" s="8"/>
      <c r="L2064" s="8"/>
      <c r="M2064" s="8"/>
      <c r="N2064" s="8"/>
      <c r="O2064" s="8"/>
      <c r="P2064" s="8"/>
      <c r="Q2064" s="45"/>
      <c r="R2064" s="45"/>
      <c r="S2064" s="8"/>
      <c r="T2064" s="8"/>
      <c r="U2064" s="8"/>
      <c r="V2064" s="8"/>
      <c r="W2064" s="8"/>
      <c r="X2064" s="8"/>
      <c r="AA2064" s="8"/>
      <c r="AB2064" s="54"/>
      <c r="AC2064" s="54"/>
      <c r="AD2064" s="54"/>
    </row>
    <row r="2065" spans="1:30">
      <c r="A2065" s="8"/>
      <c r="B2065" s="19"/>
      <c r="C2065" s="8"/>
      <c r="D2065" s="10"/>
      <c r="E2065" s="8"/>
      <c r="F2065" s="8"/>
      <c r="G2065" s="8">
        <v>0</v>
      </c>
      <c r="H2065" s="8"/>
      <c r="I2065" s="8"/>
      <c r="J2065" s="8"/>
      <c r="K2065" s="8"/>
      <c r="L2065" s="8"/>
      <c r="M2065" s="8"/>
      <c r="N2065" s="8"/>
      <c r="O2065" s="8"/>
      <c r="P2065" s="8"/>
      <c r="Q2065" s="45"/>
      <c r="R2065" s="45"/>
      <c r="S2065" s="8"/>
      <c r="T2065" s="8"/>
      <c r="U2065" s="8"/>
      <c r="V2065" s="8"/>
      <c r="W2065" s="8"/>
      <c r="X2065" s="8"/>
      <c r="AA2065" s="8"/>
      <c r="AB2065" s="54"/>
      <c r="AC2065" s="54"/>
      <c r="AD2065" s="54"/>
    </row>
    <row r="2066" spans="1:30">
      <c r="A2066" s="8"/>
      <c r="B2066" s="19"/>
      <c r="C2066" s="8"/>
      <c r="D2066" s="10"/>
      <c r="E2066" s="8"/>
      <c r="F2066" s="8"/>
      <c r="G2066" s="8">
        <v>0</v>
      </c>
      <c r="H2066" s="8"/>
      <c r="I2066" s="8"/>
      <c r="J2066" s="8"/>
      <c r="K2066" s="8"/>
      <c r="L2066" s="8"/>
      <c r="M2066" s="8"/>
      <c r="N2066" s="8"/>
      <c r="O2066" s="8"/>
      <c r="P2066" s="8"/>
      <c r="Q2066" s="45"/>
      <c r="R2066" s="45"/>
      <c r="S2066" s="8"/>
      <c r="T2066" s="8"/>
      <c r="U2066" s="8"/>
      <c r="V2066" s="8"/>
      <c r="W2066" s="8"/>
      <c r="X2066" s="8"/>
      <c r="AA2066" s="8"/>
      <c r="AB2066" s="54"/>
      <c r="AC2066" s="54"/>
      <c r="AD2066" s="54"/>
    </row>
    <row r="2067" spans="1:30">
      <c r="A2067" s="8"/>
      <c r="B2067" s="19"/>
      <c r="C2067" s="8"/>
      <c r="D2067" s="10"/>
      <c r="E2067" s="8"/>
      <c r="F2067" s="8"/>
      <c r="G2067" s="8">
        <v>0</v>
      </c>
      <c r="H2067" s="8"/>
      <c r="I2067" s="8"/>
      <c r="J2067" s="8"/>
      <c r="K2067" s="8"/>
      <c r="L2067" s="8"/>
      <c r="M2067" s="8"/>
      <c r="N2067" s="8"/>
      <c r="O2067" s="8"/>
      <c r="P2067" s="8"/>
      <c r="Q2067" s="45"/>
      <c r="R2067" s="45"/>
      <c r="S2067" s="8"/>
      <c r="T2067" s="8"/>
      <c r="U2067" s="8"/>
      <c r="V2067" s="8"/>
      <c r="W2067" s="8"/>
      <c r="X2067" s="8"/>
      <c r="AA2067" s="8"/>
      <c r="AB2067" s="54"/>
      <c r="AC2067" s="54"/>
      <c r="AD2067" s="54"/>
    </row>
    <row r="2068" spans="1:30">
      <c r="A2068" s="8"/>
      <c r="B2068" s="19"/>
      <c r="C2068" s="8"/>
      <c r="D2068" s="10"/>
      <c r="E2068" s="8"/>
      <c r="F2068" s="8"/>
      <c r="G2068" s="8">
        <v>0</v>
      </c>
      <c r="H2068" s="8"/>
      <c r="I2068" s="8"/>
      <c r="J2068" s="8"/>
      <c r="K2068" s="8"/>
      <c r="L2068" s="8"/>
      <c r="M2068" s="8"/>
      <c r="N2068" s="8"/>
      <c r="O2068" s="8"/>
      <c r="P2068" s="8"/>
      <c r="Q2068" s="45"/>
      <c r="R2068" s="45"/>
      <c r="S2068" s="8"/>
      <c r="T2068" s="8"/>
      <c r="U2068" s="8"/>
      <c r="V2068" s="8"/>
      <c r="W2068" s="8"/>
      <c r="X2068" s="8"/>
      <c r="AA2068" s="8"/>
      <c r="AB2068" s="54"/>
      <c r="AC2068" s="54"/>
      <c r="AD2068" s="54"/>
    </row>
    <row r="2069" spans="1:30">
      <c r="A2069" s="8"/>
      <c r="B2069" s="19"/>
      <c r="C2069" s="8"/>
      <c r="D2069" s="10"/>
      <c r="E2069" s="8"/>
      <c r="F2069" s="8"/>
      <c r="G2069" s="8">
        <v>0</v>
      </c>
      <c r="H2069" s="8"/>
      <c r="I2069" s="8"/>
      <c r="J2069" s="8"/>
      <c r="K2069" s="8"/>
      <c r="L2069" s="8"/>
      <c r="M2069" s="8"/>
      <c r="N2069" s="8"/>
      <c r="O2069" s="8"/>
      <c r="P2069" s="8"/>
      <c r="Q2069" s="45"/>
      <c r="R2069" s="45"/>
      <c r="S2069" s="8"/>
      <c r="T2069" s="8"/>
      <c r="U2069" s="8"/>
      <c r="V2069" s="8"/>
      <c r="W2069" s="8"/>
      <c r="X2069" s="8"/>
      <c r="AA2069" s="8"/>
      <c r="AB2069" s="54"/>
      <c r="AC2069" s="54"/>
      <c r="AD2069" s="54"/>
    </row>
    <row r="2070" spans="1:30">
      <c r="A2070" s="8"/>
      <c r="B2070" s="19"/>
      <c r="C2070" s="8"/>
      <c r="D2070" s="10"/>
      <c r="E2070" s="8"/>
      <c r="F2070" s="8"/>
      <c r="G2070" s="8">
        <v>0</v>
      </c>
      <c r="H2070" s="8"/>
      <c r="I2070" s="8"/>
      <c r="J2070" s="8"/>
      <c r="K2070" s="8"/>
      <c r="L2070" s="8"/>
      <c r="M2070" s="8"/>
      <c r="N2070" s="8"/>
      <c r="O2070" s="8"/>
      <c r="P2070" s="8"/>
      <c r="Q2070" s="45"/>
      <c r="R2070" s="45"/>
      <c r="S2070" s="8"/>
      <c r="T2070" s="8"/>
      <c r="U2070" s="8"/>
      <c r="V2070" s="8"/>
      <c r="W2070" s="8"/>
      <c r="X2070" s="8"/>
      <c r="AA2070" s="8"/>
      <c r="AB2070" s="54"/>
      <c r="AC2070" s="54"/>
      <c r="AD2070" s="54"/>
    </row>
    <row r="2071" spans="1:30">
      <c r="A2071" s="8"/>
      <c r="B2071" s="19"/>
      <c r="C2071" s="8"/>
      <c r="D2071" s="10"/>
      <c r="E2071" s="8"/>
      <c r="F2071" s="8"/>
      <c r="G2071" s="8">
        <v>0</v>
      </c>
      <c r="H2071" s="8"/>
      <c r="I2071" s="8"/>
      <c r="J2071" s="8"/>
      <c r="K2071" s="8"/>
      <c r="L2071" s="8"/>
      <c r="M2071" s="8"/>
      <c r="N2071" s="8"/>
      <c r="O2071" s="8"/>
      <c r="P2071" s="8"/>
      <c r="Q2071" s="45"/>
      <c r="R2071" s="45"/>
      <c r="S2071" s="8"/>
      <c r="T2071" s="8"/>
      <c r="U2071" s="8"/>
      <c r="V2071" s="8"/>
      <c r="W2071" s="8"/>
      <c r="X2071" s="8"/>
      <c r="AA2071" s="8"/>
      <c r="AB2071" s="54"/>
      <c r="AC2071" s="54"/>
      <c r="AD2071" s="54"/>
    </row>
    <row r="2072" spans="1:30">
      <c r="A2072" s="8"/>
      <c r="B2072" s="19"/>
      <c r="C2072" s="8"/>
      <c r="D2072" s="10"/>
      <c r="E2072" s="8"/>
      <c r="F2072" s="8"/>
      <c r="G2072" s="8">
        <v>0</v>
      </c>
      <c r="H2072" s="8"/>
      <c r="I2072" s="8"/>
      <c r="J2072" s="8"/>
      <c r="K2072" s="8"/>
      <c r="L2072" s="8"/>
      <c r="M2072" s="8"/>
      <c r="N2072" s="8"/>
      <c r="O2072" s="8"/>
      <c r="P2072" s="8"/>
      <c r="Q2072" s="45"/>
      <c r="R2072" s="45"/>
      <c r="S2072" s="8"/>
      <c r="T2072" s="8"/>
      <c r="U2072" s="8"/>
      <c r="V2072" s="8"/>
      <c r="W2072" s="8"/>
      <c r="X2072" s="8"/>
      <c r="AA2072" s="8"/>
      <c r="AB2072" s="54"/>
      <c r="AC2072" s="54"/>
      <c r="AD2072" s="54"/>
    </row>
    <row r="2073" spans="1:30">
      <c r="A2073" s="8"/>
      <c r="B2073" s="19"/>
      <c r="C2073" s="8"/>
      <c r="D2073" s="10"/>
      <c r="E2073" s="8"/>
      <c r="F2073" s="8"/>
      <c r="G2073" s="8">
        <v>0</v>
      </c>
      <c r="H2073" s="8"/>
      <c r="I2073" s="8"/>
      <c r="J2073" s="8"/>
      <c r="K2073" s="8"/>
      <c r="L2073" s="8"/>
      <c r="M2073" s="8"/>
      <c r="N2073" s="8"/>
      <c r="O2073" s="8"/>
      <c r="P2073" s="8"/>
      <c r="Q2073" s="45"/>
      <c r="R2073" s="45"/>
      <c r="S2073" s="8"/>
      <c r="T2073" s="8"/>
      <c r="U2073" s="8"/>
      <c r="V2073" s="8"/>
      <c r="W2073" s="8"/>
      <c r="X2073" s="8"/>
      <c r="AA2073" s="8"/>
      <c r="AB2073" s="54"/>
      <c r="AC2073" s="54"/>
      <c r="AD2073" s="54"/>
    </row>
    <row r="2074" spans="1:30">
      <c r="A2074" s="8"/>
      <c r="B2074" s="19"/>
      <c r="C2074" s="8"/>
      <c r="D2074" s="10"/>
      <c r="E2074" s="8"/>
      <c r="F2074" s="8"/>
      <c r="G2074" s="8">
        <v>0</v>
      </c>
      <c r="H2074" s="8"/>
      <c r="I2074" s="8"/>
      <c r="J2074" s="8"/>
      <c r="K2074" s="8"/>
      <c r="L2074" s="8"/>
      <c r="M2074" s="8"/>
      <c r="N2074" s="8"/>
      <c r="O2074" s="8"/>
      <c r="P2074" s="8"/>
      <c r="Q2074" s="45"/>
      <c r="R2074" s="45"/>
      <c r="S2074" s="8"/>
      <c r="T2074" s="8"/>
      <c r="U2074" s="8"/>
      <c r="V2074" s="8"/>
      <c r="W2074" s="8"/>
      <c r="X2074" s="8"/>
      <c r="AA2074" s="8"/>
      <c r="AB2074" s="54"/>
      <c r="AC2074" s="54"/>
      <c r="AD2074" s="54"/>
    </row>
    <row r="2075" spans="1:30">
      <c r="A2075" s="8"/>
      <c r="B2075" s="19"/>
      <c r="C2075" s="8"/>
      <c r="D2075" s="10"/>
      <c r="E2075" s="8"/>
      <c r="F2075" s="8"/>
      <c r="G2075" s="8">
        <v>0</v>
      </c>
      <c r="H2075" s="8"/>
      <c r="I2075" s="8"/>
      <c r="J2075" s="8"/>
      <c r="K2075" s="8"/>
      <c r="L2075" s="8"/>
      <c r="M2075" s="8"/>
      <c r="N2075" s="8"/>
      <c r="O2075" s="8"/>
      <c r="P2075" s="8"/>
      <c r="Q2075" s="45"/>
      <c r="R2075" s="45"/>
      <c r="S2075" s="8"/>
      <c r="T2075" s="8"/>
      <c r="U2075" s="8"/>
      <c r="V2075" s="8"/>
      <c r="W2075" s="8"/>
      <c r="X2075" s="8"/>
      <c r="AA2075" s="8"/>
      <c r="AB2075" s="54"/>
      <c r="AC2075" s="54"/>
      <c r="AD2075" s="54"/>
    </row>
    <row r="2076" spans="1:30">
      <c r="A2076" s="8"/>
      <c r="B2076" s="19"/>
      <c r="C2076" s="8"/>
      <c r="D2076" s="10"/>
      <c r="E2076" s="8"/>
      <c r="F2076" s="8"/>
      <c r="G2076" s="8">
        <v>0</v>
      </c>
      <c r="H2076" s="8"/>
      <c r="I2076" s="8"/>
      <c r="J2076" s="8"/>
      <c r="K2076" s="8"/>
      <c r="L2076" s="8"/>
      <c r="M2076" s="8"/>
      <c r="N2076" s="8"/>
      <c r="O2076" s="8"/>
      <c r="P2076" s="8"/>
      <c r="Q2076" s="45"/>
      <c r="R2076" s="45"/>
      <c r="S2076" s="8"/>
      <c r="T2076" s="8"/>
      <c r="U2076" s="8"/>
      <c r="V2076" s="8"/>
      <c r="W2076" s="8"/>
      <c r="X2076" s="8"/>
      <c r="AA2076" s="8"/>
      <c r="AB2076" s="54"/>
      <c r="AC2076" s="54"/>
      <c r="AD2076" s="54"/>
    </row>
    <row r="2077" spans="1:30">
      <c r="A2077" s="8"/>
      <c r="B2077" s="19"/>
      <c r="C2077" s="8"/>
      <c r="D2077" s="10"/>
      <c r="E2077" s="8"/>
      <c r="F2077" s="8"/>
      <c r="G2077" s="8">
        <v>0</v>
      </c>
      <c r="H2077" s="8"/>
      <c r="I2077" s="8"/>
      <c r="J2077" s="8"/>
      <c r="K2077" s="8"/>
      <c r="L2077" s="8"/>
      <c r="M2077" s="8"/>
      <c r="N2077" s="8"/>
      <c r="O2077" s="8"/>
      <c r="P2077" s="8"/>
      <c r="Q2077" s="45"/>
      <c r="R2077" s="45"/>
      <c r="S2077" s="8"/>
      <c r="T2077" s="8"/>
      <c r="U2077" s="8"/>
      <c r="V2077" s="8"/>
      <c r="W2077" s="8"/>
      <c r="X2077" s="8"/>
      <c r="AA2077" s="8"/>
      <c r="AB2077" s="54"/>
      <c r="AC2077" s="54"/>
      <c r="AD2077" s="54"/>
    </row>
    <row r="2078" spans="1:30">
      <c r="A2078" s="8"/>
      <c r="B2078" s="19"/>
      <c r="C2078" s="8"/>
      <c r="D2078" s="10"/>
      <c r="E2078" s="8"/>
      <c r="F2078" s="8"/>
      <c r="G2078" s="8">
        <v>0</v>
      </c>
      <c r="H2078" s="8"/>
      <c r="I2078" s="8"/>
      <c r="J2078" s="8"/>
      <c r="K2078" s="8"/>
      <c r="L2078" s="8"/>
      <c r="M2078" s="8"/>
      <c r="N2078" s="8"/>
      <c r="O2078" s="8"/>
      <c r="P2078" s="8"/>
      <c r="Q2078" s="45"/>
      <c r="R2078" s="45"/>
      <c r="S2078" s="8"/>
      <c r="T2078" s="8"/>
      <c r="U2078" s="8"/>
      <c r="V2078" s="8"/>
      <c r="W2078" s="8"/>
      <c r="X2078" s="8"/>
      <c r="AA2078" s="8"/>
      <c r="AB2078" s="54"/>
      <c r="AC2078" s="54"/>
      <c r="AD2078" s="54"/>
    </row>
    <row r="2079" spans="1:30">
      <c r="A2079" s="8"/>
      <c r="B2079" s="19"/>
      <c r="C2079" s="8"/>
      <c r="D2079" s="10"/>
      <c r="E2079" s="8"/>
      <c r="F2079" s="8"/>
      <c r="G2079" s="8">
        <v>0</v>
      </c>
      <c r="H2079" s="8"/>
      <c r="I2079" s="8"/>
      <c r="J2079" s="8"/>
      <c r="K2079" s="8"/>
      <c r="L2079" s="8"/>
      <c r="M2079" s="8"/>
      <c r="N2079" s="8"/>
      <c r="O2079" s="8"/>
      <c r="P2079" s="8"/>
      <c r="Q2079" s="45"/>
      <c r="R2079" s="45"/>
      <c r="S2079" s="8"/>
      <c r="T2079" s="8"/>
      <c r="U2079" s="3"/>
      <c r="V2079" s="3"/>
      <c r="W2079" s="3"/>
      <c r="X2079" s="3"/>
      <c r="AA2079" s="21"/>
      <c r="AB2079" s="54"/>
      <c r="AC2079" s="54"/>
      <c r="AD2079" s="54"/>
    </row>
    <row r="2080" spans="1:30">
      <c r="A2080" s="8"/>
      <c r="B2080" s="19"/>
      <c r="C2080" s="8"/>
      <c r="D2080" s="10"/>
      <c r="E2080" s="3">
        <v>6191</v>
      </c>
      <c r="F2080" s="3"/>
      <c r="G2080" s="8">
        <v>8199</v>
      </c>
      <c r="H2080" s="3"/>
      <c r="I2080" s="3">
        <v>4936</v>
      </c>
      <c r="J2080" s="3">
        <v>4936</v>
      </c>
      <c r="K2080" s="3"/>
      <c r="L2080" s="3"/>
      <c r="M2080" s="3"/>
      <c r="N2080" s="3"/>
      <c r="O2080" s="3"/>
      <c r="P2080" s="3"/>
      <c r="Q2080" s="45"/>
      <c r="R2080" s="45"/>
      <c r="S2080" s="3"/>
      <c r="T2080" s="3"/>
      <c r="U2080" s="3"/>
      <c r="V2080" s="3"/>
      <c r="W2080" s="3"/>
      <c r="X2080" s="3"/>
      <c r="AA2080" s="3"/>
      <c r="AB2080" s="54"/>
      <c r="AC2080" s="54"/>
      <c r="AD2080" s="54"/>
    </row>
    <row r="2081" spans="1:30">
      <c r="A2081" s="8"/>
      <c r="B2081" s="19"/>
      <c r="C2081" s="8"/>
      <c r="D2081" s="10"/>
      <c r="E2081" s="3">
        <v>12012</v>
      </c>
      <c r="F2081" s="3"/>
      <c r="G2081" s="8">
        <v>14020</v>
      </c>
      <c r="H2081" s="3"/>
      <c r="I2081" s="3">
        <v>9941</v>
      </c>
      <c r="J2081" s="3">
        <v>9941</v>
      </c>
      <c r="K2081" s="3"/>
      <c r="L2081" s="3"/>
      <c r="M2081" s="3"/>
      <c r="N2081" s="3"/>
      <c r="O2081" s="3"/>
      <c r="P2081" s="3"/>
      <c r="Q2081" s="45"/>
      <c r="R2081" s="45"/>
      <c r="S2081" s="3"/>
      <c r="T2081" s="3"/>
      <c r="U2081" s="3"/>
      <c r="V2081" s="3"/>
      <c r="W2081" s="3"/>
      <c r="X2081" s="3"/>
      <c r="AA2081" s="3"/>
      <c r="AB2081" s="54"/>
      <c r="AC2081" s="54"/>
      <c r="AD2081" s="54"/>
    </row>
    <row r="2082" spans="1:30">
      <c r="A2082" s="8"/>
      <c r="B2082" s="19"/>
      <c r="C2082" s="8"/>
      <c r="D2082" s="10"/>
      <c r="E2082" s="3">
        <v>87059</v>
      </c>
      <c r="F2082" s="3"/>
      <c r="G2082" s="8">
        <v>89067</v>
      </c>
      <c r="H2082" s="3"/>
      <c r="I2082" s="3">
        <v>73813</v>
      </c>
      <c r="J2082" s="3">
        <v>73813</v>
      </c>
      <c r="K2082" s="3"/>
      <c r="L2082" s="3"/>
      <c r="M2082" s="3"/>
      <c r="N2082" s="3"/>
      <c r="O2082" s="3"/>
      <c r="P2082" s="3"/>
      <c r="Q2082" s="45"/>
      <c r="R2082" s="45"/>
      <c r="S2082" s="3"/>
      <c r="T2082" s="3"/>
      <c r="U2082" s="3"/>
      <c r="V2082" s="3"/>
      <c r="W2082" s="3"/>
      <c r="X2082" s="3"/>
      <c r="AA2082" s="3"/>
      <c r="AB2082" s="54"/>
      <c r="AC2082" s="54"/>
      <c r="AD2082" s="54"/>
    </row>
    <row r="2083" spans="1:30">
      <c r="A2083" s="8"/>
      <c r="B2083" s="19"/>
      <c r="C2083" s="8"/>
      <c r="D2083" s="10"/>
      <c r="E2083" s="3">
        <v>38650</v>
      </c>
      <c r="F2083" s="3"/>
      <c r="G2083" s="8">
        <v>40658</v>
      </c>
      <c r="H2083" s="3"/>
      <c r="I2083" s="3">
        <v>32392</v>
      </c>
      <c r="J2083" s="3">
        <v>32392</v>
      </c>
      <c r="K2083" s="3"/>
      <c r="L2083" s="3"/>
      <c r="M2083" s="3"/>
      <c r="N2083" s="3"/>
      <c r="O2083" s="3"/>
      <c r="P2083" s="3"/>
      <c r="Q2083" s="45"/>
      <c r="R2083" s="45"/>
      <c r="S2083" s="3"/>
      <c r="T2083" s="3"/>
      <c r="U2083" s="3"/>
      <c r="V2083" s="3"/>
      <c r="W2083" s="3"/>
      <c r="X2083" s="3"/>
      <c r="AA2083" s="3"/>
      <c r="AB2083" s="54"/>
      <c r="AC2083" s="54"/>
      <c r="AD2083" s="54"/>
    </row>
    <row r="2084" spans="1:30">
      <c r="A2084" s="8"/>
      <c r="B2084" s="19"/>
      <c r="C2084" s="8"/>
      <c r="D2084" s="10"/>
      <c r="E2084" s="3">
        <v>45766</v>
      </c>
      <c r="F2084" s="3"/>
      <c r="G2084" s="8">
        <v>47774</v>
      </c>
      <c r="H2084" s="3"/>
      <c r="I2084" s="3">
        <v>39161</v>
      </c>
      <c r="J2084" s="3">
        <v>39161</v>
      </c>
      <c r="K2084" s="3"/>
      <c r="L2084" s="3"/>
      <c r="M2084" s="3"/>
      <c r="N2084" s="3"/>
      <c r="O2084" s="3"/>
      <c r="P2084" s="3"/>
      <c r="Q2084" s="45"/>
      <c r="R2084" s="45"/>
      <c r="S2084" s="3"/>
      <c r="T2084" s="3"/>
      <c r="U2084" s="3"/>
      <c r="V2084" s="3"/>
      <c r="W2084" s="3"/>
      <c r="X2084" s="3"/>
      <c r="AA2084" s="3"/>
      <c r="AB2084" s="54"/>
      <c r="AC2084" s="54"/>
      <c r="AD2084" s="54"/>
    </row>
    <row r="2085" spans="1:30">
      <c r="A2085" s="8"/>
      <c r="B2085" s="19"/>
      <c r="C2085" s="8"/>
      <c r="D2085" s="10"/>
      <c r="E2085" s="3">
        <v>216508</v>
      </c>
      <c r="F2085" s="3"/>
      <c r="G2085" s="8">
        <v>218516</v>
      </c>
      <c r="H2085" s="3"/>
      <c r="I2085" s="3">
        <v>184698</v>
      </c>
      <c r="J2085" s="3">
        <v>184698</v>
      </c>
      <c r="K2085" s="3"/>
      <c r="L2085" s="3"/>
      <c r="M2085" s="3"/>
      <c r="N2085" s="3"/>
      <c r="O2085" s="3"/>
      <c r="P2085" s="3"/>
      <c r="Q2085" s="45"/>
      <c r="R2085" s="45"/>
      <c r="S2085" s="3"/>
      <c r="T2085" s="3"/>
      <c r="U2085" s="3"/>
      <c r="V2085" s="3"/>
      <c r="W2085" s="3"/>
      <c r="X2085" s="3"/>
      <c r="AA2085" s="3"/>
      <c r="AB2085" s="54"/>
      <c r="AC2085" s="54"/>
      <c r="AD2085" s="54"/>
    </row>
    <row r="2086" spans="1:30">
      <c r="A2086" s="8"/>
      <c r="B2086" s="19"/>
      <c r="C2086" s="8"/>
      <c r="D2086" s="10"/>
      <c r="E2086" s="3">
        <v>2585</v>
      </c>
      <c r="F2086" s="3"/>
      <c r="G2086" s="8">
        <v>4593</v>
      </c>
      <c r="H2086" s="3"/>
      <c r="I2086" s="3">
        <v>2287</v>
      </c>
      <c r="J2086" s="3">
        <v>2287</v>
      </c>
      <c r="K2086" s="3"/>
      <c r="L2086" s="3"/>
      <c r="M2086" s="3"/>
      <c r="N2086" s="3"/>
      <c r="O2086" s="3"/>
      <c r="P2086" s="3"/>
      <c r="Q2086" s="45"/>
      <c r="R2086" s="45"/>
      <c r="S2086" s="3"/>
      <c r="T2086" s="3"/>
      <c r="U2086" s="3"/>
      <c r="V2086" s="3"/>
      <c r="W2086" s="3"/>
      <c r="X2086" s="3"/>
      <c r="AA2086" s="3"/>
      <c r="AB2086" s="54"/>
      <c r="AC2086" s="54"/>
      <c r="AD2086" s="54"/>
    </row>
    <row r="2087" spans="1:30">
      <c r="A2087" s="8"/>
      <c r="B2087" s="19"/>
      <c r="C2087" s="8"/>
      <c r="D2087" s="10"/>
      <c r="E2087" s="3">
        <v>55331</v>
      </c>
      <c r="F2087" s="3"/>
      <c r="G2087" s="8">
        <v>57339</v>
      </c>
      <c r="H2087" s="3"/>
      <c r="I2087" s="3">
        <v>45793</v>
      </c>
      <c r="J2087" s="3">
        <v>45793</v>
      </c>
      <c r="K2087" s="3"/>
      <c r="L2087" s="3"/>
      <c r="M2087" s="3"/>
      <c r="N2087" s="3"/>
      <c r="O2087" s="3"/>
      <c r="P2087" s="3"/>
      <c r="Q2087" s="45"/>
      <c r="R2087" s="45"/>
      <c r="S2087" s="3"/>
      <c r="T2087" s="3"/>
      <c r="U2087" s="3"/>
      <c r="V2087" s="3"/>
      <c r="W2087" s="3"/>
      <c r="X2087" s="3"/>
      <c r="AA2087" s="3"/>
      <c r="AB2087" s="54"/>
      <c r="AC2087" s="54"/>
      <c r="AD2087" s="54"/>
    </row>
    <row r="2088" spans="1:30">
      <c r="A2088" s="8"/>
      <c r="B2088" s="19"/>
      <c r="C2088" s="8"/>
      <c r="D2088" s="10"/>
      <c r="E2088" s="3">
        <v>18936</v>
      </c>
      <c r="F2088" s="3"/>
      <c r="G2088" s="8">
        <v>20944</v>
      </c>
      <c r="H2088" s="3"/>
      <c r="I2088" s="3">
        <v>15390</v>
      </c>
      <c r="J2088" s="3">
        <v>15390</v>
      </c>
      <c r="K2088" s="3"/>
      <c r="L2088" s="3"/>
      <c r="M2088" s="3"/>
      <c r="N2088" s="3"/>
      <c r="O2088" s="3"/>
      <c r="P2088" s="3"/>
      <c r="Q2088" s="45"/>
      <c r="R2088" s="45"/>
      <c r="S2088" s="3"/>
      <c r="T2088" s="3"/>
      <c r="U2088" s="3"/>
      <c r="V2088" s="3"/>
      <c r="W2088" s="3"/>
      <c r="X2088" s="3"/>
      <c r="AA2088" s="3"/>
      <c r="AB2088" s="54"/>
      <c r="AC2088" s="54"/>
      <c r="AD2088" s="54"/>
    </row>
    <row r="2089" spans="1:30">
      <c r="A2089" s="8"/>
      <c r="B2089" s="19"/>
      <c r="C2089" s="8"/>
      <c r="D2089" s="10"/>
      <c r="E2089" s="3">
        <v>4259</v>
      </c>
      <c r="F2089" s="3"/>
      <c r="G2089" s="8">
        <v>6267</v>
      </c>
      <c r="H2089" s="3"/>
      <c r="I2089" s="3">
        <v>3575</v>
      </c>
      <c r="J2089" s="3">
        <v>3575</v>
      </c>
      <c r="K2089" s="3"/>
      <c r="L2089" s="3"/>
      <c r="M2089" s="3"/>
      <c r="N2089" s="3"/>
      <c r="O2089" s="3"/>
      <c r="P2089" s="3"/>
      <c r="Q2089" s="45"/>
      <c r="R2089" s="45"/>
      <c r="S2089" s="3"/>
      <c r="T2089" s="3"/>
      <c r="U2089" s="3"/>
      <c r="V2089" s="3"/>
      <c r="W2089" s="3"/>
      <c r="X2089" s="3"/>
      <c r="AA2089" s="3"/>
      <c r="AB2089" s="54"/>
      <c r="AC2089" s="54"/>
      <c r="AD2089" s="54"/>
    </row>
    <row r="2090" spans="1:30">
      <c r="A2090" s="8"/>
      <c r="B2090" s="19"/>
      <c r="C2090" s="8"/>
      <c r="D2090" s="10"/>
      <c r="E2090" s="3">
        <v>23530</v>
      </c>
      <c r="F2090" s="3"/>
      <c r="G2090" s="8">
        <v>25538</v>
      </c>
      <c r="H2090" s="3"/>
      <c r="I2090" s="3">
        <v>20001</v>
      </c>
      <c r="J2090" s="3">
        <v>20001</v>
      </c>
      <c r="K2090" s="3"/>
      <c r="L2090" s="3"/>
      <c r="M2090" s="3"/>
      <c r="N2090" s="3"/>
      <c r="O2090" s="3"/>
      <c r="P2090" s="3"/>
      <c r="Q2090" s="45"/>
      <c r="R2090" s="45"/>
      <c r="S2090" s="3"/>
      <c r="T2090" s="3"/>
      <c r="U2090" s="3"/>
      <c r="V2090" s="3"/>
      <c r="W2090" s="3"/>
      <c r="X2090" s="3"/>
      <c r="AA2090" s="3"/>
      <c r="AB2090" s="54"/>
      <c r="AC2090" s="54"/>
      <c r="AD2090" s="54"/>
    </row>
    <row r="2091" spans="1:30">
      <c r="A2091" s="8"/>
      <c r="B2091" s="19"/>
      <c r="C2091" s="8"/>
      <c r="D2091" s="10"/>
      <c r="E2091" s="3">
        <v>1564</v>
      </c>
      <c r="F2091" s="3"/>
      <c r="G2091" s="8">
        <v>3572</v>
      </c>
      <c r="H2091" s="3"/>
      <c r="I2091" s="3">
        <v>1396</v>
      </c>
      <c r="J2091" s="3">
        <v>1396</v>
      </c>
      <c r="K2091" s="3"/>
      <c r="L2091" s="3"/>
      <c r="M2091" s="3"/>
      <c r="N2091" s="3"/>
      <c r="O2091" s="3"/>
      <c r="P2091" s="3"/>
      <c r="Q2091" s="45"/>
      <c r="R2091" s="45"/>
      <c r="S2091" s="3"/>
      <c r="T2091" s="3"/>
      <c r="U2091" s="3"/>
      <c r="V2091" s="3"/>
      <c r="W2091" s="3"/>
      <c r="X2091" s="3"/>
      <c r="AA2091" s="3"/>
      <c r="AB2091" s="54"/>
      <c r="AC2091" s="54"/>
      <c r="AD2091" s="54"/>
    </row>
    <row r="2092" spans="1:30">
      <c r="A2092" s="8"/>
      <c r="B2092" s="19"/>
      <c r="C2092" s="8"/>
      <c r="D2092" s="10"/>
      <c r="E2092" s="3">
        <v>32910</v>
      </c>
      <c r="F2092" s="3"/>
      <c r="G2092" s="8">
        <v>34918</v>
      </c>
      <c r="H2092" s="3"/>
      <c r="I2092" s="3">
        <v>27876</v>
      </c>
      <c r="J2092" s="3">
        <v>27876</v>
      </c>
      <c r="K2092" s="3"/>
      <c r="L2092" s="3"/>
      <c r="M2092" s="3"/>
      <c r="N2092" s="3"/>
      <c r="O2092" s="3"/>
      <c r="P2092" s="3"/>
      <c r="Q2092" s="45"/>
      <c r="R2092" s="45"/>
      <c r="S2092" s="3"/>
      <c r="T2092" s="3"/>
      <c r="U2092" s="3"/>
      <c r="V2092" s="3"/>
      <c r="W2092" s="3"/>
      <c r="X2092" s="3"/>
      <c r="AA2092" s="3"/>
      <c r="AB2092" s="54"/>
      <c r="AC2092" s="54"/>
      <c r="AD2092" s="54"/>
    </row>
    <row r="2093" spans="1:30">
      <c r="A2093" s="8"/>
      <c r="B2093" s="19"/>
      <c r="C2093" s="8"/>
      <c r="D2093" s="10"/>
      <c r="E2093" s="3">
        <v>36702</v>
      </c>
      <c r="F2093" s="3"/>
      <c r="G2093" s="8">
        <v>38710</v>
      </c>
      <c r="H2093" s="3"/>
      <c r="I2093" s="3">
        <v>29709</v>
      </c>
      <c r="J2093" s="3">
        <v>29709</v>
      </c>
      <c r="K2093" s="3"/>
      <c r="L2093" s="3"/>
      <c r="M2093" s="3"/>
      <c r="N2093" s="3"/>
      <c r="O2093" s="3"/>
      <c r="P2093" s="3"/>
      <c r="Q2093" s="45"/>
      <c r="R2093" s="45"/>
      <c r="S2093" s="3"/>
      <c r="T2093" s="3"/>
      <c r="U2093" s="3"/>
      <c r="V2093" s="3"/>
      <c r="W2093" s="3"/>
      <c r="X2093" s="3"/>
      <c r="AA2093" s="3"/>
      <c r="AB2093" s="54"/>
      <c r="AC2093" s="54"/>
      <c r="AD2093" s="54"/>
    </row>
    <row r="2094" spans="1:30">
      <c r="A2094" s="8"/>
      <c r="B2094" s="19"/>
      <c r="C2094" s="8"/>
      <c r="D2094" s="10"/>
      <c r="E2094" s="3">
        <v>47629</v>
      </c>
      <c r="F2094" s="3"/>
      <c r="G2094" s="8">
        <v>49637</v>
      </c>
      <c r="H2094" s="3"/>
      <c r="I2094" s="3">
        <v>42597</v>
      </c>
      <c r="J2094" s="3">
        <v>42597</v>
      </c>
      <c r="K2094" s="3"/>
      <c r="L2094" s="3"/>
      <c r="M2094" s="3"/>
      <c r="N2094" s="3"/>
      <c r="O2094" s="3"/>
      <c r="P2094" s="3"/>
      <c r="Q2094" s="45"/>
      <c r="R2094" s="45"/>
      <c r="S2094" s="3"/>
      <c r="T2094" s="3"/>
      <c r="U2094" s="3"/>
      <c r="V2094" s="3"/>
      <c r="W2094" s="3"/>
      <c r="X2094" s="3"/>
      <c r="AA2094" s="3"/>
      <c r="AB2094" s="54"/>
      <c r="AC2094" s="54"/>
      <c r="AD2094" s="54"/>
    </row>
    <row r="2095" spans="1:30">
      <c r="A2095" s="8"/>
      <c r="B2095" s="19"/>
      <c r="C2095" s="8"/>
      <c r="D2095" s="10"/>
      <c r="E2095" s="3">
        <v>22160</v>
      </c>
      <c r="F2095" s="3"/>
      <c r="G2095" s="8">
        <v>24168</v>
      </c>
      <c r="H2095" s="3"/>
      <c r="I2095" s="3">
        <v>20225</v>
      </c>
      <c r="J2095" s="3">
        <v>20225</v>
      </c>
      <c r="K2095" s="3"/>
      <c r="L2095" s="3"/>
      <c r="M2095" s="3"/>
      <c r="N2095" s="3"/>
      <c r="O2095" s="3"/>
      <c r="P2095" s="3"/>
      <c r="Q2095" s="45"/>
      <c r="R2095" s="45"/>
      <c r="S2095" s="3"/>
      <c r="T2095" s="3"/>
      <c r="U2095" s="3"/>
      <c r="V2095" s="3"/>
      <c r="W2095" s="3"/>
      <c r="X2095" s="3"/>
      <c r="AA2095" s="3"/>
      <c r="AB2095" s="54"/>
      <c r="AC2095" s="54"/>
      <c r="AD2095" s="54"/>
    </row>
    <row r="2096" spans="1:30">
      <c r="A2096" s="8"/>
      <c r="B2096" s="19"/>
      <c r="C2096" s="8"/>
      <c r="D2096" s="10"/>
      <c r="E2096" s="3">
        <v>1108128</v>
      </c>
      <c r="F2096" s="3"/>
      <c r="G2096" s="8">
        <v>1110136</v>
      </c>
      <c r="H2096" s="3"/>
      <c r="I2096" s="3">
        <v>930038</v>
      </c>
      <c r="J2096" s="3">
        <v>930038</v>
      </c>
      <c r="K2096" s="3"/>
      <c r="L2096" s="3"/>
      <c r="M2096" s="3"/>
      <c r="N2096" s="3"/>
      <c r="O2096" s="3"/>
      <c r="P2096" s="3"/>
      <c r="Q2096" s="45"/>
      <c r="R2096" s="45"/>
      <c r="S2096" s="3"/>
      <c r="T2096" s="3"/>
      <c r="U2096" s="3"/>
      <c r="V2096" s="3"/>
      <c r="W2096" s="3"/>
      <c r="X2096" s="3"/>
      <c r="AA2096" s="3"/>
      <c r="AB2096" s="54"/>
      <c r="AC2096" s="54"/>
      <c r="AD2096" s="54"/>
    </row>
    <row r="2097" spans="1:30">
      <c r="A2097" s="8"/>
      <c r="B2097" s="19"/>
      <c r="C2097" s="8"/>
      <c r="D2097" s="10"/>
      <c r="E2097" s="3">
        <v>144690</v>
      </c>
      <c r="F2097" s="3"/>
      <c r="G2097" s="8">
        <v>146698</v>
      </c>
      <c r="H2097" s="3"/>
      <c r="I2097" s="3">
        <v>125881</v>
      </c>
      <c r="J2097" s="3">
        <v>125881</v>
      </c>
      <c r="K2097" s="3"/>
      <c r="L2097" s="3"/>
      <c r="M2097" s="3"/>
      <c r="N2097" s="3"/>
      <c r="O2097" s="3"/>
      <c r="P2097" s="3"/>
      <c r="Q2097" s="45"/>
      <c r="R2097" s="45"/>
      <c r="S2097" s="3"/>
      <c r="T2097" s="3"/>
      <c r="U2097" s="3"/>
      <c r="V2097" s="3"/>
      <c r="W2097" s="3"/>
      <c r="X2097" s="3"/>
      <c r="AA2097" s="3"/>
      <c r="AB2097" s="54"/>
      <c r="AC2097" s="54"/>
      <c r="AD2097" s="54"/>
    </row>
    <row r="2098" spans="1:30">
      <c r="A2098" s="8"/>
      <c r="B2098" s="19"/>
      <c r="C2098" s="8"/>
      <c r="D2098" s="10"/>
      <c r="E2098" s="3">
        <v>20631</v>
      </c>
      <c r="F2098" s="3"/>
      <c r="G2098" s="8">
        <v>22639</v>
      </c>
      <c r="H2098" s="3"/>
      <c r="I2098" s="3">
        <v>18087</v>
      </c>
      <c r="J2098" s="3">
        <v>18087</v>
      </c>
      <c r="K2098" s="3"/>
      <c r="L2098" s="3"/>
      <c r="M2098" s="3"/>
      <c r="N2098" s="3"/>
      <c r="O2098" s="3"/>
      <c r="P2098" s="3"/>
      <c r="Q2098" s="45"/>
      <c r="R2098" s="45"/>
      <c r="S2098" s="3"/>
      <c r="T2098" s="3"/>
      <c r="U2098" s="3"/>
      <c r="V2098" s="3"/>
      <c r="W2098" s="3"/>
      <c r="X2098" s="3"/>
      <c r="AA2098" s="3"/>
      <c r="AB2098" s="54"/>
      <c r="AC2098" s="54"/>
      <c r="AD2098" s="54"/>
    </row>
    <row r="2099" spans="1:30">
      <c r="A2099" s="8"/>
      <c r="B2099" s="19"/>
      <c r="C2099" s="8"/>
      <c r="D2099" s="10"/>
      <c r="E2099" s="3">
        <v>12171</v>
      </c>
      <c r="F2099" s="3"/>
      <c r="G2099" s="8">
        <v>14179</v>
      </c>
      <c r="H2099" s="3"/>
      <c r="I2099" s="3">
        <v>10333</v>
      </c>
      <c r="J2099" s="3">
        <v>10333</v>
      </c>
      <c r="K2099" s="3"/>
      <c r="L2099" s="3"/>
      <c r="M2099" s="3"/>
      <c r="N2099" s="3"/>
      <c r="O2099" s="3"/>
      <c r="P2099" s="3"/>
      <c r="Q2099" s="45"/>
      <c r="R2099" s="45"/>
      <c r="S2099" s="3"/>
      <c r="T2099" s="3"/>
      <c r="U2099" s="3"/>
      <c r="V2099" s="3"/>
      <c r="W2099" s="3"/>
      <c r="X2099" s="3"/>
      <c r="AA2099" s="3"/>
      <c r="AB2099" s="54"/>
      <c r="AC2099" s="54"/>
      <c r="AD2099" s="54"/>
    </row>
    <row r="2100" spans="1:30">
      <c r="A2100" s="8"/>
      <c r="B2100" s="19"/>
      <c r="C2100" s="8"/>
      <c r="D2100" s="10"/>
      <c r="E2100" s="3">
        <v>41635</v>
      </c>
      <c r="F2100" s="3"/>
      <c r="G2100" s="8">
        <v>43643</v>
      </c>
      <c r="H2100" s="3"/>
      <c r="I2100" s="3">
        <v>35225</v>
      </c>
      <c r="J2100" s="3">
        <v>35225</v>
      </c>
      <c r="K2100" s="3"/>
      <c r="L2100" s="3"/>
      <c r="M2100" s="3"/>
      <c r="N2100" s="3"/>
      <c r="O2100" s="3"/>
      <c r="P2100" s="3"/>
      <c r="Q2100" s="45"/>
      <c r="R2100" s="45"/>
      <c r="S2100" s="3"/>
      <c r="T2100" s="3"/>
      <c r="U2100" s="3"/>
      <c r="V2100" s="3"/>
      <c r="W2100" s="3"/>
      <c r="X2100" s="3"/>
      <c r="AA2100" s="3"/>
      <c r="AB2100" s="54"/>
      <c r="AC2100" s="54"/>
      <c r="AD2100" s="54"/>
    </row>
    <row r="2101" spans="1:30">
      <c r="A2101" s="8"/>
      <c r="B2101" s="19"/>
      <c r="C2101" s="8"/>
      <c r="D2101" s="10"/>
      <c r="E2101" s="3">
        <v>6899</v>
      </c>
      <c r="F2101" s="3"/>
      <c r="G2101" s="8">
        <v>8907</v>
      </c>
      <c r="H2101" s="3"/>
      <c r="I2101" s="3">
        <v>6058</v>
      </c>
      <c r="J2101" s="3">
        <v>6058</v>
      </c>
      <c r="K2101" s="3"/>
      <c r="L2101" s="3"/>
      <c r="M2101" s="3"/>
      <c r="N2101" s="3"/>
      <c r="O2101" s="3"/>
      <c r="P2101" s="3"/>
      <c r="Q2101" s="45"/>
      <c r="R2101" s="45"/>
      <c r="S2101" s="3"/>
      <c r="T2101" s="3"/>
      <c r="U2101" s="3"/>
      <c r="V2101" s="3"/>
      <c r="W2101" s="3"/>
      <c r="X2101" s="3"/>
      <c r="AA2101" s="3"/>
      <c r="AB2101" s="54"/>
      <c r="AC2101" s="54"/>
      <c r="AD2101" s="54"/>
    </row>
    <row r="2102" spans="1:30">
      <c r="A2102" s="8"/>
      <c r="B2102" s="19"/>
      <c r="C2102" s="8"/>
      <c r="D2102" s="10"/>
      <c r="E2102" s="3">
        <v>32828</v>
      </c>
      <c r="F2102" s="3"/>
      <c r="G2102" s="8">
        <v>34836</v>
      </c>
      <c r="H2102" s="3"/>
      <c r="I2102" s="3">
        <v>28698</v>
      </c>
      <c r="J2102" s="3">
        <v>28698</v>
      </c>
      <c r="K2102" s="3"/>
      <c r="L2102" s="3"/>
      <c r="M2102" s="3"/>
      <c r="N2102" s="3"/>
      <c r="O2102" s="3"/>
      <c r="P2102" s="3"/>
      <c r="Q2102" s="45"/>
      <c r="R2102" s="45"/>
      <c r="S2102" s="3"/>
      <c r="T2102" s="3"/>
      <c r="U2102" s="3"/>
      <c r="V2102" s="3"/>
      <c r="W2102" s="3"/>
      <c r="X2102" s="3"/>
      <c r="AA2102" s="3"/>
      <c r="AB2102" s="54"/>
      <c r="AC2102" s="54"/>
      <c r="AD2102" s="54"/>
    </row>
    <row r="2103" spans="1:30">
      <c r="A2103" s="8"/>
      <c r="B2103" s="19"/>
      <c r="C2103" s="8"/>
      <c r="D2103" s="10"/>
      <c r="E2103" s="3">
        <v>20562</v>
      </c>
      <c r="F2103" s="3"/>
      <c r="G2103" s="8">
        <v>22570</v>
      </c>
      <c r="H2103" s="3"/>
      <c r="I2103" s="3">
        <v>17134</v>
      </c>
      <c r="J2103" s="3">
        <v>17134</v>
      </c>
      <c r="K2103" s="3"/>
      <c r="L2103" s="3"/>
      <c r="M2103" s="3"/>
      <c r="N2103" s="3"/>
      <c r="O2103" s="3"/>
      <c r="P2103" s="3"/>
      <c r="Q2103" s="45"/>
      <c r="R2103" s="45"/>
      <c r="S2103" s="3"/>
      <c r="T2103" s="3"/>
      <c r="U2103" s="3"/>
      <c r="V2103" s="3"/>
      <c r="W2103" s="3"/>
      <c r="X2103" s="3"/>
      <c r="AA2103" s="3"/>
      <c r="AB2103" s="54"/>
      <c r="AC2103" s="54"/>
      <c r="AD2103" s="54"/>
    </row>
    <row r="2104" spans="1:30">
      <c r="A2104" s="8"/>
      <c r="B2104" s="19"/>
      <c r="C2104" s="8"/>
      <c r="D2104" s="10"/>
      <c r="E2104" s="3">
        <v>13052</v>
      </c>
      <c r="F2104" s="3"/>
      <c r="G2104" s="8">
        <v>15060</v>
      </c>
      <c r="H2104" s="3"/>
      <c r="I2104" s="3">
        <v>11145</v>
      </c>
      <c r="J2104" s="3">
        <v>11145</v>
      </c>
      <c r="K2104" s="3"/>
      <c r="L2104" s="3"/>
      <c r="M2104" s="3"/>
      <c r="N2104" s="3"/>
      <c r="O2104" s="3"/>
      <c r="P2104" s="3"/>
      <c r="Q2104" s="45"/>
      <c r="R2104" s="45"/>
      <c r="S2104" s="3"/>
      <c r="T2104" s="3"/>
      <c r="U2104" s="3"/>
      <c r="V2104" s="3"/>
      <c r="W2104" s="3"/>
      <c r="X2104" s="3"/>
      <c r="AA2104" s="3"/>
      <c r="AB2104" s="54"/>
      <c r="AC2104" s="54"/>
      <c r="AD2104" s="54"/>
    </row>
    <row r="2105" spans="1:30">
      <c r="A2105" s="8"/>
      <c r="B2105" s="19"/>
      <c r="C2105" s="8"/>
      <c r="D2105" s="10"/>
      <c r="E2105" s="3">
        <v>7799</v>
      </c>
      <c r="F2105" s="3"/>
      <c r="G2105" s="8">
        <v>9807</v>
      </c>
      <c r="H2105" s="3"/>
      <c r="I2105" s="3">
        <v>6652</v>
      </c>
      <c r="J2105" s="3">
        <v>6652</v>
      </c>
      <c r="K2105" s="3"/>
      <c r="L2105" s="3"/>
      <c r="M2105" s="3"/>
      <c r="N2105" s="3"/>
      <c r="O2105" s="3"/>
      <c r="P2105" s="3"/>
      <c r="Q2105" s="45"/>
      <c r="R2105" s="45"/>
      <c r="S2105" s="3"/>
      <c r="T2105" s="3"/>
      <c r="U2105" s="3"/>
      <c r="V2105" s="3"/>
      <c r="W2105" s="3"/>
      <c r="X2105" s="3"/>
      <c r="AA2105" s="3"/>
      <c r="AB2105" s="54"/>
      <c r="AC2105" s="54"/>
      <c r="AD2105" s="54"/>
    </row>
    <row r="2106" spans="1:30">
      <c r="A2106" s="8"/>
      <c r="B2106" s="19"/>
      <c r="C2106" s="8"/>
      <c r="D2106" s="10"/>
      <c r="E2106" s="3">
        <v>411103</v>
      </c>
      <c r="F2106" s="3"/>
      <c r="G2106" s="8">
        <v>413111</v>
      </c>
      <c r="H2106" s="3"/>
      <c r="I2106" s="3">
        <v>333824</v>
      </c>
      <c r="J2106" s="3">
        <v>333824</v>
      </c>
      <c r="K2106" s="3"/>
      <c r="L2106" s="3"/>
      <c r="M2106" s="3"/>
      <c r="N2106" s="3"/>
      <c r="O2106" s="3"/>
      <c r="P2106" s="3"/>
      <c r="Q2106" s="45"/>
      <c r="R2106" s="45"/>
      <c r="S2106" s="3"/>
      <c r="T2106" s="3"/>
      <c r="U2106" s="3"/>
      <c r="V2106" s="3"/>
      <c r="W2106" s="3"/>
      <c r="X2106" s="3"/>
      <c r="AA2106" s="3"/>
      <c r="AB2106" s="54"/>
      <c r="AC2106" s="54"/>
      <c r="AD2106" s="54"/>
    </row>
    <row r="2107" spans="1:30">
      <c r="A2107" s="8"/>
      <c r="B2107" s="19"/>
      <c r="C2107" s="8"/>
      <c r="D2107" s="10"/>
      <c r="E2107" s="3">
        <v>11624</v>
      </c>
      <c r="F2107" s="3"/>
      <c r="G2107" s="8">
        <v>13632</v>
      </c>
      <c r="H2107" s="3"/>
      <c r="I2107" s="3">
        <v>10635</v>
      </c>
      <c r="J2107" s="3">
        <v>10635</v>
      </c>
      <c r="K2107" s="3"/>
      <c r="L2107" s="3"/>
      <c r="M2107" s="3"/>
      <c r="N2107" s="3"/>
      <c r="O2107" s="3"/>
      <c r="P2107" s="3"/>
      <c r="Q2107" s="45"/>
      <c r="R2107" s="45"/>
      <c r="S2107" s="3"/>
      <c r="T2107" s="3"/>
      <c r="U2107" s="3"/>
      <c r="V2107" s="3"/>
      <c r="W2107" s="3"/>
      <c r="X2107" s="3"/>
      <c r="AA2107" s="3"/>
      <c r="AB2107" s="54"/>
      <c r="AC2107" s="54"/>
      <c r="AD2107" s="54"/>
    </row>
    <row r="2108" spans="1:30">
      <c r="A2108" s="8"/>
      <c r="B2108" s="19"/>
      <c r="C2108" s="8"/>
      <c r="D2108" s="10"/>
      <c r="E2108" s="3">
        <v>65129</v>
      </c>
      <c r="F2108" s="3"/>
      <c r="G2108" s="8">
        <v>67137</v>
      </c>
      <c r="H2108" s="3"/>
      <c r="I2108" s="3">
        <v>56632</v>
      </c>
      <c r="J2108" s="3">
        <v>56632</v>
      </c>
      <c r="K2108" s="3"/>
      <c r="L2108" s="3"/>
      <c r="M2108" s="3"/>
      <c r="N2108" s="3"/>
      <c r="O2108" s="3"/>
      <c r="P2108" s="3"/>
      <c r="Q2108" s="45"/>
      <c r="R2108" s="45"/>
      <c r="S2108" s="3"/>
      <c r="T2108" s="3"/>
      <c r="U2108" s="3"/>
      <c r="V2108" s="3"/>
      <c r="W2108" s="3"/>
      <c r="X2108" s="3"/>
      <c r="AA2108" s="3"/>
      <c r="AB2108" s="54"/>
      <c r="AC2108" s="54"/>
      <c r="AD2108" s="54"/>
    </row>
    <row r="2109" spans="1:30">
      <c r="A2109" s="8"/>
      <c r="B2109" s="19"/>
      <c r="C2109" s="8"/>
      <c r="D2109" s="10"/>
      <c r="E2109" s="3">
        <v>6650</v>
      </c>
      <c r="F2109" s="3"/>
      <c r="G2109" s="8">
        <v>8658</v>
      </c>
      <c r="H2109" s="3"/>
      <c r="I2109" s="3">
        <v>5567</v>
      </c>
      <c r="J2109" s="3">
        <v>5567</v>
      </c>
      <c r="K2109" s="3"/>
      <c r="L2109" s="3"/>
      <c r="M2109" s="3"/>
      <c r="N2109" s="3"/>
      <c r="O2109" s="3"/>
      <c r="P2109" s="3"/>
      <c r="Q2109" s="45"/>
      <c r="R2109" s="45"/>
      <c r="S2109" s="3"/>
      <c r="T2109" s="3"/>
      <c r="U2109" s="3"/>
      <c r="V2109" s="3"/>
      <c r="W2109" s="3"/>
      <c r="X2109" s="3"/>
      <c r="AA2109" s="3"/>
      <c r="AB2109" s="54"/>
      <c r="AC2109" s="54"/>
      <c r="AD2109" s="54"/>
    </row>
    <row r="2110" spans="1:30">
      <c r="A2110" s="8"/>
      <c r="B2110" s="19"/>
      <c r="C2110" s="8"/>
      <c r="D2110" s="10"/>
      <c r="E2110" s="3">
        <v>372636</v>
      </c>
      <c r="F2110" s="3"/>
      <c r="G2110" s="8">
        <v>374644</v>
      </c>
      <c r="H2110" s="3"/>
      <c r="I2110" s="3">
        <v>324179</v>
      </c>
      <c r="J2110" s="3">
        <v>324179</v>
      </c>
      <c r="K2110" s="3"/>
      <c r="L2110" s="3"/>
      <c r="M2110" s="3"/>
      <c r="N2110" s="3"/>
      <c r="O2110" s="3"/>
      <c r="P2110" s="3"/>
      <c r="Q2110" s="45"/>
      <c r="R2110" s="45"/>
      <c r="S2110" s="3"/>
      <c r="T2110" s="3"/>
      <c r="U2110" s="3"/>
      <c r="V2110" s="3"/>
      <c r="W2110" s="3"/>
      <c r="X2110" s="3"/>
      <c r="AA2110" s="3"/>
      <c r="AB2110" s="54"/>
      <c r="AC2110" s="54"/>
      <c r="AD2110" s="54"/>
    </row>
    <row r="2111" spans="1:30">
      <c r="A2111" s="8"/>
      <c r="B2111" s="19"/>
      <c r="C2111" s="8"/>
      <c r="D2111" s="10"/>
      <c r="E2111" s="3">
        <v>258952</v>
      </c>
      <c r="F2111" s="3"/>
      <c r="G2111" s="8">
        <v>260960</v>
      </c>
      <c r="H2111" s="3"/>
      <c r="I2111" s="3">
        <v>222126</v>
      </c>
      <c r="J2111" s="3">
        <v>222126</v>
      </c>
      <c r="K2111" s="3"/>
      <c r="L2111" s="3"/>
      <c r="M2111" s="3"/>
      <c r="N2111" s="3"/>
      <c r="O2111" s="3"/>
      <c r="P2111" s="3"/>
      <c r="Q2111" s="45"/>
      <c r="R2111" s="45"/>
      <c r="S2111" s="3"/>
      <c r="T2111" s="3"/>
      <c r="U2111" s="3"/>
      <c r="V2111" s="3"/>
      <c r="W2111" s="3"/>
      <c r="X2111" s="3"/>
      <c r="AA2111" s="3"/>
      <c r="AB2111" s="54"/>
      <c r="AC2111" s="54"/>
      <c r="AD2111" s="54"/>
    </row>
    <row r="2112" spans="1:30">
      <c r="A2112" s="8"/>
      <c r="B2112" s="19"/>
      <c r="C2112" s="8"/>
      <c r="D2112" s="10"/>
      <c r="E2112" s="3">
        <v>26875</v>
      </c>
      <c r="F2112" s="3"/>
      <c r="G2112" s="8">
        <v>28883</v>
      </c>
      <c r="H2112" s="3"/>
      <c r="I2112" s="3">
        <v>22756</v>
      </c>
      <c r="J2112" s="3">
        <v>22756</v>
      </c>
      <c r="K2112" s="3"/>
      <c r="L2112" s="3"/>
      <c r="M2112" s="3"/>
      <c r="N2112" s="3"/>
      <c r="O2112" s="3"/>
      <c r="P2112" s="3"/>
      <c r="Q2112" s="45"/>
      <c r="R2112" s="45"/>
      <c r="S2112" s="3"/>
      <c r="T2112" s="3"/>
      <c r="U2112" s="3"/>
      <c r="V2112" s="3"/>
      <c r="W2112" s="3"/>
      <c r="X2112" s="3"/>
      <c r="AA2112" s="3"/>
      <c r="AB2112" s="54"/>
      <c r="AC2112" s="54"/>
      <c r="AD2112" s="54"/>
    </row>
    <row r="2113" spans="1:30">
      <c r="A2113" s="8"/>
      <c r="B2113" s="19"/>
      <c r="C2113" s="8"/>
      <c r="D2113" s="10"/>
      <c r="E2113" s="3">
        <v>148911</v>
      </c>
      <c r="F2113" s="3"/>
      <c r="G2113" s="8">
        <v>150919</v>
      </c>
      <c r="H2113" s="3"/>
      <c r="I2113" s="3">
        <v>128006</v>
      </c>
      <c r="J2113" s="3">
        <v>128006</v>
      </c>
      <c r="K2113" s="3"/>
      <c r="L2113" s="3"/>
      <c r="M2113" s="3"/>
      <c r="N2113" s="3"/>
      <c r="O2113" s="3"/>
      <c r="P2113" s="3"/>
      <c r="Q2113" s="45"/>
      <c r="R2113" s="45"/>
      <c r="S2113" s="3"/>
      <c r="T2113" s="3"/>
      <c r="U2113" s="3"/>
      <c r="V2113" s="3"/>
      <c r="W2113" s="3"/>
      <c r="X2113" s="3"/>
      <c r="AA2113" s="3"/>
      <c r="AB2113" s="54"/>
      <c r="AC2113" s="54"/>
      <c r="AD2113" s="54"/>
    </row>
    <row r="2114" spans="1:30">
      <c r="A2114" s="8"/>
      <c r="B2114" s="19"/>
      <c r="C2114" s="8"/>
      <c r="D2114" s="10"/>
      <c r="E2114" s="3">
        <v>2733</v>
      </c>
      <c r="F2114" s="3"/>
      <c r="G2114" s="8">
        <v>4741</v>
      </c>
      <c r="H2114" s="3"/>
      <c r="I2114" s="3">
        <v>2343</v>
      </c>
      <c r="J2114" s="3">
        <v>2343</v>
      </c>
      <c r="K2114" s="3"/>
      <c r="L2114" s="3"/>
      <c r="M2114" s="3"/>
      <c r="N2114" s="3"/>
      <c r="O2114" s="3"/>
      <c r="P2114" s="3"/>
      <c r="Q2114" s="45"/>
      <c r="R2114" s="45"/>
      <c r="S2114" s="3"/>
      <c r="T2114" s="3"/>
      <c r="U2114" s="3"/>
      <c r="V2114" s="3"/>
      <c r="W2114" s="3"/>
      <c r="X2114" s="3"/>
      <c r="AA2114" s="3"/>
      <c r="AB2114" s="54"/>
      <c r="AC2114" s="54"/>
      <c r="AD2114" s="54"/>
    </row>
    <row r="2115" spans="1:30">
      <c r="A2115" s="8"/>
      <c r="B2115" s="19"/>
      <c r="C2115" s="8"/>
      <c r="D2115" s="10"/>
      <c r="E2115" s="3">
        <v>31606</v>
      </c>
      <c r="F2115" s="3"/>
      <c r="G2115" s="8">
        <v>33614</v>
      </c>
      <c r="H2115" s="3"/>
      <c r="I2115" s="3">
        <v>25062</v>
      </c>
      <c r="J2115" s="3">
        <v>25062</v>
      </c>
      <c r="K2115" s="3"/>
      <c r="L2115" s="3"/>
      <c r="M2115" s="3"/>
      <c r="N2115" s="3"/>
      <c r="O2115" s="3"/>
      <c r="P2115" s="3"/>
      <c r="Q2115" s="45"/>
      <c r="R2115" s="45"/>
      <c r="S2115" s="3"/>
      <c r="T2115" s="3"/>
      <c r="U2115" s="3"/>
      <c r="V2115" s="3"/>
      <c r="W2115" s="3"/>
      <c r="X2115" s="3"/>
      <c r="AA2115" s="3"/>
      <c r="AB2115" s="54"/>
      <c r="AC2115" s="54"/>
      <c r="AD2115" s="54"/>
    </row>
    <row r="2116" spans="1:30">
      <c r="A2116" s="8"/>
      <c r="B2116" s="19"/>
      <c r="C2116" s="8"/>
      <c r="D2116" s="10"/>
      <c r="E2116" s="3">
        <v>115314</v>
      </c>
      <c r="F2116" s="3"/>
      <c r="G2116" s="8">
        <v>117322</v>
      </c>
      <c r="H2116" s="3"/>
      <c r="I2116" s="3">
        <v>101399</v>
      </c>
      <c r="J2116" s="3">
        <v>101399</v>
      </c>
      <c r="K2116" s="3"/>
      <c r="L2116" s="3"/>
      <c r="M2116" s="3"/>
      <c r="N2116" s="3"/>
      <c r="O2116" s="3"/>
      <c r="P2116" s="3"/>
      <c r="Q2116" s="45"/>
      <c r="R2116" s="45"/>
      <c r="S2116" s="3"/>
      <c r="T2116" s="3"/>
      <c r="U2116" s="3"/>
      <c r="V2116" s="3"/>
      <c r="W2116" s="3"/>
      <c r="X2116" s="3"/>
      <c r="AA2116" s="3"/>
      <c r="AB2116" s="54"/>
      <c r="AC2116" s="54"/>
      <c r="AD2116" s="54"/>
    </row>
    <row r="2117" spans="1:30">
      <c r="A2117" s="8"/>
      <c r="B2117" s="19"/>
      <c r="C2117" s="8"/>
      <c r="D2117" s="10"/>
      <c r="E2117" s="3">
        <v>20542</v>
      </c>
      <c r="F2117" s="3"/>
      <c r="G2117" s="8">
        <v>22550</v>
      </c>
      <c r="H2117" s="3"/>
      <c r="I2117" s="3">
        <v>17826</v>
      </c>
      <c r="J2117" s="3">
        <v>17826</v>
      </c>
      <c r="K2117" s="3"/>
      <c r="L2117" s="3"/>
      <c r="M2117" s="3"/>
      <c r="N2117" s="3"/>
      <c r="O2117" s="3"/>
      <c r="P2117" s="3"/>
      <c r="Q2117" s="45"/>
      <c r="R2117" s="45"/>
      <c r="S2117" s="3"/>
      <c r="T2117" s="3"/>
      <c r="U2117" s="3"/>
      <c r="V2117" s="3"/>
      <c r="W2117" s="3"/>
      <c r="X2117" s="3"/>
      <c r="AA2117" s="3"/>
      <c r="AB2117" s="54"/>
      <c r="AC2117" s="54"/>
      <c r="AD2117" s="54"/>
    </row>
    <row r="2118" spans="1:30">
      <c r="A2118" s="8"/>
      <c r="B2118" s="19"/>
      <c r="C2118" s="8"/>
      <c r="D2118" s="10"/>
      <c r="E2118" s="3">
        <v>97856</v>
      </c>
      <c r="F2118" s="3"/>
      <c r="G2118" s="8">
        <v>99864</v>
      </c>
      <c r="H2118" s="3"/>
      <c r="I2118" s="3">
        <v>78191</v>
      </c>
      <c r="J2118" s="3">
        <v>78191</v>
      </c>
      <c r="K2118" s="3"/>
      <c r="L2118" s="3"/>
      <c r="M2118" s="3"/>
      <c r="N2118" s="3"/>
      <c r="O2118" s="3"/>
      <c r="P2118" s="3"/>
      <c r="Q2118" s="45"/>
      <c r="R2118" s="45"/>
      <c r="S2118" s="3"/>
      <c r="T2118" s="3"/>
      <c r="U2118" s="3"/>
      <c r="V2118" s="3"/>
      <c r="W2118" s="3"/>
      <c r="X2118" s="3"/>
      <c r="AA2118" s="3"/>
      <c r="AB2118" s="54"/>
      <c r="AC2118" s="54"/>
      <c r="AD2118" s="54"/>
    </row>
    <row r="2119" spans="1:30">
      <c r="A2119" s="8"/>
      <c r="B2119" s="19"/>
      <c r="C2119" s="8"/>
      <c r="D2119" s="10"/>
      <c r="E2119" s="3">
        <v>3630118</v>
      </c>
      <c r="F2119" s="3"/>
      <c r="G2119" s="8">
        <v>3632126</v>
      </c>
      <c r="H2119" s="3"/>
      <c r="I2119" s="3">
        <v>3071587</v>
      </c>
      <c r="J2119" s="3">
        <v>3071587</v>
      </c>
      <c r="K2119" s="3"/>
      <c r="L2119" s="3"/>
      <c r="M2119" s="3"/>
      <c r="N2119" s="3"/>
      <c r="O2119" s="3"/>
      <c r="P2119" s="3"/>
      <c r="Q2119" s="45"/>
      <c r="R2119" s="45"/>
      <c r="S2119" s="3"/>
      <c r="T2119" s="3"/>
      <c r="U2119" s="8"/>
      <c r="V2119" s="8"/>
      <c r="W2119" s="8"/>
      <c r="X2119" s="8"/>
      <c r="AA2119" s="29"/>
      <c r="AB2119" s="54"/>
      <c r="AC2119" s="54"/>
      <c r="AD2119" s="54"/>
    </row>
    <row r="2120" spans="1:30">
      <c r="A2120" s="8"/>
      <c r="B2120" s="19"/>
      <c r="C2120" s="8"/>
      <c r="D2120" s="10"/>
      <c r="E2120" s="8">
        <v>5968</v>
      </c>
      <c r="F2120" s="8"/>
      <c r="G2120" s="8">
        <v>7976</v>
      </c>
      <c r="H2120" s="8">
        <v>5949</v>
      </c>
      <c r="I2120" s="8"/>
      <c r="J2120" s="8">
        <v>2804</v>
      </c>
      <c r="K2120" s="8"/>
      <c r="L2120" s="8"/>
      <c r="M2120" s="8"/>
      <c r="N2120" s="8"/>
      <c r="O2120" s="8"/>
      <c r="P2120" s="8"/>
      <c r="Q2120" s="45"/>
      <c r="R2120" s="45"/>
      <c r="S2120" s="8"/>
      <c r="T2120" s="8"/>
      <c r="U2120" s="8"/>
      <c r="V2120" s="8"/>
      <c r="W2120" s="8"/>
      <c r="X2120" s="8"/>
      <c r="AA2120" s="8"/>
      <c r="AB2120" s="54"/>
      <c r="AC2120" s="54"/>
      <c r="AD2120" s="54"/>
    </row>
    <row r="2121" spans="1:30">
      <c r="A2121" s="8"/>
      <c r="B2121" s="19"/>
      <c r="C2121" s="8"/>
      <c r="D2121" s="10"/>
      <c r="E2121" s="8">
        <v>11824</v>
      </c>
      <c r="F2121" s="8"/>
      <c r="G2121" s="8">
        <v>13832</v>
      </c>
      <c r="H2121" s="8">
        <v>11824</v>
      </c>
      <c r="I2121" s="8"/>
      <c r="J2121" s="8">
        <v>5657</v>
      </c>
      <c r="K2121" s="8"/>
      <c r="L2121" s="8"/>
      <c r="M2121" s="8"/>
      <c r="N2121" s="8"/>
      <c r="O2121" s="8"/>
      <c r="P2121" s="8"/>
      <c r="Q2121" s="45"/>
      <c r="R2121" s="45"/>
      <c r="S2121" s="8"/>
      <c r="T2121" s="8"/>
      <c r="U2121" s="8"/>
      <c r="V2121" s="8"/>
      <c r="W2121" s="8"/>
      <c r="X2121" s="8"/>
      <c r="AA2121" s="8"/>
      <c r="AB2121" s="54"/>
      <c r="AC2121" s="54"/>
      <c r="AD2121" s="54"/>
    </row>
    <row r="2122" spans="1:30">
      <c r="A2122" s="8"/>
      <c r="B2122" s="19"/>
      <c r="C2122" s="8"/>
      <c r="D2122" s="10"/>
      <c r="E2122" s="8">
        <v>81469</v>
      </c>
      <c r="F2122" s="8"/>
      <c r="G2122" s="8">
        <v>83477</v>
      </c>
      <c r="H2122" s="8">
        <v>81044</v>
      </c>
      <c r="I2122" s="8"/>
      <c r="J2122" s="8">
        <v>40629</v>
      </c>
      <c r="K2122" s="8"/>
      <c r="L2122" s="8"/>
      <c r="M2122" s="8"/>
      <c r="N2122" s="8"/>
      <c r="O2122" s="8"/>
      <c r="P2122" s="8"/>
      <c r="Q2122" s="45"/>
      <c r="R2122" s="45"/>
      <c r="S2122" s="8"/>
      <c r="T2122" s="8"/>
      <c r="U2122" s="8"/>
      <c r="V2122" s="8"/>
      <c r="W2122" s="8"/>
      <c r="X2122" s="8"/>
      <c r="AA2122" s="8"/>
      <c r="AB2122" s="54"/>
      <c r="AC2122" s="54"/>
      <c r="AD2122" s="54"/>
    </row>
    <row r="2123" spans="1:30">
      <c r="A2123" s="8"/>
      <c r="B2123" s="19"/>
      <c r="C2123" s="8"/>
      <c r="D2123" s="10"/>
      <c r="E2123" s="8">
        <v>36970</v>
      </c>
      <c r="F2123" s="8"/>
      <c r="G2123" s="8">
        <v>38978</v>
      </c>
      <c r="H2123" s="8">
        <v>36970</v>
      </c>
      <c r="I2123" s="8"/>
      <c r="J2123" s="8">
        <v>18177</v>
      </c>
      <c r="K2123" s="8"/>
      <c r="L2123" s="8"/>
      <c r="M2123" s="8"/>
      <c r="N2123" s="8"/>
      <c r="O2123" s="8"/>
      <c r="P2123" s="8"/>
      <c r="Q2123" s="45"/>
      <c r="R2123" s="45"/>
      <c r="S2123" s="8"/>
      <c r="T2123" s="8"/>
      <c r="U2123" s="8"/>
      <c r="V2123" s="8"/>
      <c r="W2123" s="8"/>
      <c r="X2123" s="8"/>
      <c r="AA2123" s="8"/>
      <c r="AB2123" s="54"/>
      <c r="AC2123" s="54"/>
      <c r="AD2123" s="54"/>
    </row>
    <row r="2124" spans="1:30">
      <c r="A2124" s="8"/>
      <c r="B2124" s="19"/>
      <c r="C2124" s="8"/>
      <c r="D2124" s="10"/>
      <c r="E2124" s="8">
        <v>44146</v>
      </c>
      <c r="F2124" s="8"/>
      <c r="G2124" s="8">
        <v>46154</v>
      </c>
      <c r="H2124" s="8">
        <v>44146</v>
      </c>
      <c r="I2124" s="8"/>
      <c r="J2124" s="8">
        <v>23644</v>
      </c>
      <c r="K2124" s="8"/>
      <c r="L2124" s="8"/>
      <c r="M2124" s="8"/>
      <c r="N2124" s="8"/>
      <c r="O2124" s="8"/>
      <c r="P2124" s="8"/>
      <c r="Q2124" s="45"/>
      <c r="R2124" s="45"/>
      <c r="S2124" s="8"/>
      <c r="T2124" s="8"/>
      <c r="U2124" s="8"/>
      <c r="V2124" s="8"/>
      <c r="W2124" s="8"/>
      <c r="X2124" s="8"/>
      <c r="AA2124" s="8"/>
      <c r="AB2124" s="54"/>
      <c r="AC2124" s="54"/>
      <c r="AD2124" s="54"/>
    </row>
    <row r="2125" spans="1:30">
      <c r="A2125" s="8"/>
      <c r="B2125" s="19"/>
      <c r="C2125" s="8"/>
      <c r="D2125" s="10"/>
      <c r="E2125" s="8">
        <v>203100</v>
      </c>
      <c r="F2125" s="8"/>
      <c r="G2125" s="8">
        <v>205108</v>
      </c>
      <c r="H2125" s="8">
        <v>201059</v>
      </c>
      <c r="I2125" s="8"/>
      <c r="J2125" s="8">
        <v>76984</v>
      </c>
      <c r="K2125" s="8"/>
      <c r="L2125" s="8"/>
      <c r="M2125" s="8"/>
      <c r="N2125" s="8"/>
      <c r="O2125" s="8"/>
      <c r="P2125" s="8"/>
      <c r="Q2125" s="45"/>
      <c r="R2125" s="45"/>
      <c r="S2125" s="8"/>
      <c r="T2125" s="8"/>
      <c r="U2125" s="8"/>
      <c r="V2125" s="8"/>
      <c r="W2125" s="8"/>
      <c r="X2125" s="8"/>
      <c r="AA2125" s="8"/>
      <c r="AB2125" s="54"/>
      <c r="AC2125" s="54"/>
      <c r="AD2125" s="54"/>
    </row>
    <row r="2126" spans="1:30">
      <c r="A2126" s="8"/>
      <c r="B2126" s="19"/>
      <c r="C2126" s="8"/>
      <c r="D2126" s="10"/>
      <c r="E2126" s="8">
        <v>2469</v>
      </c>
      <c r="F2126" s="8"/>
      <c r="G2126" s="8">
        <v>4477</v>
      </c>
      <c r="H2126" s="8">
        <v>2512</v>
      </c>
      <c r="I2126" s="8"/>
      <c r="J2126" s="8">
        <v>1644</v>
      </c>
      <c r="K2126" s="8"/>
      <c r="L2126" s="8"/>
      <c r="M2126" s="8"/>
      <c r="N2126" s="8"/>
      <c r="O2126" s="8"/>
      <c r="P2126" s="8"/>
      <c r="Q2126" s="45"/>
      <c r="R2126" s="45"/>
      <c r="S2126" s="8"/>
      <c r="T2126" s="8"/>
      <c r="U2126" s="8"/>
      <c r="V2126" s="8"/>
      <c r="W2126" s="8"/>
      <c r="X2126" s="8"/>
      <c r="AA2126" s="8"/>
      <c r="AB2126" s="54"/>
      <c r="AC2126" s="54"/>
      <c r="AD2126" s="54"/>
    </row>
    <row r="2127" spans="1:30">
      <c r="A2127" s="8"/>
      <c r="B2127" s="19"/>
      <c r="C2127" s="8"/>
      <c r="D2127" s="10"/>
      <c r="E2127" s="8">
        <v>53724</v>
      </c>
      <c r="F2127" s="8"/>
      <c r="G2127" s="8">
        <v>55732</v>
      </c>
      <c r="H2127" s="8">
        <v>53529</v>
      </c>
      <c r="I2127" s="8"/>
      <c r="J2127" s="8">
        <v>22837</v>
      </c>
      <c r="K2127" s="8"/>
      <c r="L2127" s="8"/>
      <c r="M2127" s="8"/>
      <c r="N2127" s="8"/>
      <c r="O2127" s="8"/>
      <c r="P2127" s="8"/>
      <c r="Q2127" s="45"/>
      <c r="R2127" s="45"/>
      <c r="S2127" s="8"/>
      <c r="T2127" s="8"/>
      <c r="U2127" s="8"/>
      <c r="V2127" s="8"/>
      <c r="W2127" s="8"/>
      <c r="X2127" s="8"/>
      <c r="AA2127" s="8"/>
      <c r="AB2127" s="54"/>
      <c r="AC2127" s="54"/>
      <c r="AD2127" s="54"/>
    </row>
    <row r="2128" spans="1:30">
      <c r="A2128" s="8"/>
      <c r="B2128" s="19"/>
      <c r="C2128" s="8"/>
      <c r="D2128" s="10"/>
      <c r="E2128" s="8">
        <v>18114</v>
      </c>
      <c r="F2128" s="8"/>
      <c r="G2128" s="8">
        <v>20122</v>
      </c>
      <c r="H2128" s="8">
        <v>18114</v>
      </c>
      <c r="I2128" s="8"/>
      <c r="J2128" s="8">
        <v>8972</v>
      </c>
      <c r="K2128" s="8"/>
      <c r="L2128" s="8"/>
      <c r="M2128" s="8"/>
      <c r="N2128" s="8"/>
      <c r="O2128" s="8"/>
      <c r="P2128" s="8"/>
      <c r="Q2128" s="45"/>
      <c r="R2128" s="45"/>
      <c r="S2128" s="8"/>
      <c r="T2128" s="8"/>
      <c r="U2128" s="8"/>
      <c r="V2128" s="8"/>
      <c r="W2128" s="8"/>
      <c r="X2128" s="8"/>
      <c r="AA2128" s="8"/>
      <c r="AB2128" s="54"/>
      <c r="AC2128" s="54"/>
      <c r="AD2128" s="54"/>
    </row>
    <row r="2129" spans="1:30">
      <c r="A2129" s="8"/>
      <c r="B2129" s="19"/>
      <c r="C2129" s="8"/>
      <c r="D2129" s="10"/>
      <c r="E2129" s="8">
        <v>4060</v>
      </c>
      <c r="F2129" s="8"/>
      <c r="G2129" s="8">
        <v>6068</v>
      </c>
      <c r="H2129" s="8">
        <v>4033</v>
      </c>
      <c r="I2129" s="8"/>
      <c r="J2129" s="8">
        <v>2154</v>
      </c>
      <c r="K2129" s="8"/>
      <c r="L2129" s="8"/>
      <c r="M2129" s="8"/>
      <c r="N2129" s="8"/>
      <c r="O2129" s="8"/>
      <c r="P2129" s="8"/>
      <c r="Q2129" s="45"/>
      <c r="R2129" s="45"/>
      <c r="S2129" s="8"/>
      <c r="T2129" s="8"/>
      <c r="U2129" s="8"/>
      <c r="V2129" s="8"/>
      <c r="W2129" s="8"/>
      <c r="X2129" s="8"/>
      <c r="AA2129" s="8"/>
      <c r="AB2129" s="54"/>
      <c r="AC2129" s="54"/>
      <c r="AD2129" s="54"/>
    </row>
    <row r="2130" spans="1:30">
      <c r="A2130" s="8"/>
      <c r="B2130" s="19"/>
      <c r="C2130" s="8"/>
      <c r="D2130" s="10"/>
      <c r="E2130" s="8">
        <v>21709</v>
      </c>
      <c r="F2130" s="8"/>
      <c r="G2130" s="8">
        <v>23717</v>
      </c>
      <c r="H2130" s="8">
        <v>21709</v>
      </c>
      <c r="I2130" s="8"/>
      <c r="J2130" s="8">
        <v>11638</v>
      </c>
      <c r="K2130" s="8"/>
      <c r="L2130" s="8"/>
      <c r="M2130" s="8"/>
      <c r="N2130" s="8"/>
      <c r="O2130" s="8"/>
      <c r="P2130" s="8"/>
      <c r="Q2130" s="45"/>
      <c r="R2130" s="45"/>
      <c r="S2130" s="8"/>
      <c r="T2130" s="8"/>
      <c r="U2130" s="8"/>
      <c r="V2130" s="8"/>
      <c r="W2130" s="8"/>
      <c r="X2130" s="8"/>
      <c r="AA2130" s="8"/>
      <c r="AB2130" s="54"/>
      <c r="AC2130" s="54"/>
      <c r="AD2130" s="54"/>
    </row>
    <row r="2131" spans="1:30">
      <c r="A2131" s="8"/>
      <c r="B2131" s="19"/>
      <c r="C2131" s="8"/>
      <c r="D2131" s="10"/>
      <c r="E2131" s="8">
        <v>1479</v>
      </c>
      <c r="F2131" s="8"/>
      <c r="G2131" s="8">
        <v>3487</v>
      </c>
      <c r="H2131" s="8">
        <v>1479</v>
      </c>
      <c r="I2131" s="8"/>
      <c r="J2131" s="8">
        <v>841</v>
      </c>
      <c r="K2131" s="8"/>
      <c r="L2131" s="8"/>
      <c r="M2131" s="8"/>
      <c r="N2131" s="8"/>
      <c r="O2131" s="8"/>
      <c r="P2131" s="8"/>
      <c r="Q2131" s="45"/>
      <c r="R2131" s="45"/>
      <c r="S2131" s="8"/>
      <c r="T2131" s="8"/>
      <c r="U2131" s="8"/>
      <c r="V2131" s="8"/>
      <c r="W2131" s="8"/>
      <c r="X2131" s="8"/>
      <c r="AA2131" s="8"/>
      <c r="AB2131" s="54"/>
      <c r="AC2131" s="54"/>
      <c r="AD2131" s="54"/>
    </row>
    <row r="2132" spans="1:30">
      <c r="A2132" s="8"/>
      <c r="B2132" s="19"/>
      <c r="C2132" s="8"/>
      <c r="D2132" s="10"/>
      <c r="E2132" s="8">
        <v>31237</v>
      </c>
      <c r="F2132" s="8"/>
      <c r="G2132" s="8">
        <v>33245</v>
      </c>
      <c r="H2132" s="8">
        <v>31237</v>
      </c>
      <c r="I2132" s="8"/>
      <c r="J2132" s="8">
        <v>15710</v>
      </c>
      <c r="K2132" s="8"/>
      <c r="L2132" s="8"/>
      <c r="M2132" s="8"/>
      <c r="N2132" s="8"/>
      <c r="O2132" s="8"/>
      <c r="P2132" s="8"/>
      <c r="Q2132" s="45"/>
      <c r="R2132" s="45"/>
      <c r="S2132" s="8"/>
      <c r="T2132" s="8"/>
      <c r="U2132" s="8"/>
      <c r="V2132" s="8"/>
      <c r="W2132" s="8"/>
      <c r="X2132" s="8"/>
      <c r="AA2132" s="8"/>
      <c r="AB2132" s="54"/>
      <c r="AC2132" s="54"/>
      <c r="AD2132" s="54"/>
    </row>
    <row r="2133" spans="1:30">
      <c r="A2133" s="8"/>
      <c r="B2133" s="19"/>
      <c r="C2133" s="8"/>
      <c r="D2133" s="10"/>
      <c r="E2133" s="8">
        <v>34813</v>
      </c>
      <c r="F2133" s="8"/>
      <c r="G2133" s="8">
        <v>36821</v>
      </c>
      <c r="H2133" s="8">
        <v>34887</v>
      </c>
      <c r="I2133" s="8"/>
      <c r="J2133" s="8">
        <v>18207</v>
      </c>
      <c r="K2133" s="8"/>
      <c r="L2133" s="8"/>
      <c r="M2133" s="8"/>
      <c r="N2133" s="8"/>
      <c r="O2133" s="8"/>
      <c r="P2133" s="8"/>
      <c r="Q2133" s="45"/>
      <c r="R2133" s="45"/>
      <c r="S2133" s="8"/>
      <c r="T2133" s="8"/>
      <c r="U2133" s="8"/>
      <c r="V2133" s="8"/>
      <c r="W2133" s="8"/>
      <c r="X2133" s="8"/>
      <c r="AA2133" s="8"/>
      <c r="AB2133" s="54"/>
      <c r="AC2133" s="54"/>
      <c r="AD2133" s="54"/>
    </row>
    <row r="2134" spans="1:30">
      <c r="A2134" s="8"/>
      <c r="B2134" s="19"/>
      <c r="C2134" s="8"/>
      <c r="D2134" s="10"/>
      <c r="E2134" s="8">
        <v>44524</v>
      </c>
      <c r="F2134" s="8"/>
      <c r="G2134" s="8">
        <v>46532</v>
      </c>
      <c r="H2134" s="8">
        <v>45070</v>
      </c>
      <c r="I2134" s="8"/>
      <c r="J2134" s="8">
        <v>25813</v>
      </c>
      <c r="K2134" s="8"/>
      <c r="L2134" s="8"/>
      <c r="M2134" s="8"/>
      <c r="N2134" s="8"/>
      <c r="O2134" s="8"/>
      <c r="P2134" s="8"/>
      <c r="Q2134" s="45"/>
      <c r="R2134" s="45"/>
      <c r="S2134" s="8"/>
      <c r="T2134" s="8"/>
      <c r="U2134" s="8"/>
      <c r="V2134" s="8"/>
      <c r="W2134" s="8"/>
      <c r="X2134" s="8"/>
      <c r="AA2134" s="8"/>
      <c r="AB2134" s="54"/>
      <c r="AC2134" s="54"/>
      <c r="AD2134" s="54"/>
    </row>
    <row r="2135" spans="1:30">
      <c r="A2135" s="8"/>
      <c r="B2135" s="19"/>
      <c r="C2135" s="8"/>
      <c r="D2135" s="10"/>
      <c r="E2135" s="8">
        <v>21296</v>
      </c>
      <c r="F2135" s="8"/>
      <c r="G2135" s="8">
        <v>23304</v>
      </c>
      <c r="H2135" s="8">
        <v>21084</v>
      </c>
      <c r="I2135" s="8"/>
      <c r="J2135" s="8">
        <v>13631</v>
      </c>
      <c r="K2135" s="8"/>
      <c r="L2135" s="8"/>
      <c r="M2135" s="8"/>
      <c r="N2135" s="8"/>
      <c r="O2135" s="8"/>
      <c r="P2135" s="8"/>
      <c r="Q2135" s="45"/>
      <c r="R2135" s="45"/>
      <c r="S2135" s="8"/>
      <c r="T2135" s="8"/>
      <c r="U2135" s="8"/>
      <c r="V2135" s="8"/>
      <c r="W2135" s="8"/>
      <c r="X2135" s="8"/>
      <c r="AA2135" s="8"/>
      <c r="AB2135" s="54"/>
      <c r="AC2135" s="54"/>
      <c r="AD2135" s="54"/>
    </row>
    <row r="2136" spans="1:30">
      <c r="A2136" s="8"/>
      <c r="B2136" s="19"/>
      <c r="C2136" s="8"/>
      <c r="D2136" s="10"/>
      <c r="E2136" s="8">
        <v>1041892</v>
      </c>
      <c r="F2136" s="8"/>
      <c r="G2136" s="8">
        <v>1043900</v>
      </c>
      <c r="H2136" s="8">
        <v>676924</v>
      </c>
      <c r="I2136" s="8"/>
      <c r="J2136" s="8">
        <v>363197</v>
      </c>
      <c r="K2136" s="8"/>
      <c r="L2136" s="8"/>
      <c r="M2136" s="8"/>
      <c r="N2136" s="8"/>
      <c r="O2136" s="8"/>
      <c r="P2136" s="8"/>
      <c r="Q2136" s="45"/>
      <c r="R2136" s="45"/>
      <c r="S2136" s="8"/>
      <c r="T2136" s="8"/>
      <c r="U2136" s="8"/>
      <c r="V2136" s="8"/>
      <c r="W2136" s="8"/>
      <c r="X2136" s="8"/>
      <c r="AA2136" s="8"/>
      <c r="AB2136" s="54"/>
      <c r="AC2136" s="54"/>
      <c r="AD2136" s="54"/>
    </row>
    <row r="2137" spans="1:30">
      <c r="A2137" s="8"/>
      <c r="B2137" s="19"/>
      <c r="C2137" s="8"/>
      <c r="D2137" s="10"/>
      <c r="E2137" s="8">
        <v>137850</v>
      </c>
      <c r="F2137" s="8"/>
      <c r="G2137" s="8">
        <v>139858</v>
      </c>
      <c r="H2137" s="8">
        <v>138106</v>
      </c>
      <c r="I2137" s="8"/>
      <c r="J2137" s="8">
        <v>68468</v>
      </c>
      <c r="K2137" s="8"/>
      <c r="L2137" s="8"/>
      <c r="M2137" s="8"/>
      <c r="N2137" s="8"/>
      <c r="O2137" s="8"/>
      <c r="P2137" s="8"/>
      <c r="Q2137" s="45"/>
      <c r="R2137" s="45"/>
      <c r="S2137" s="8"/>
      <c r="T2137" s="8"/>
      <c r="U2137" s="8"/>
      <c r="V2137" s="8"/>
      <c r="W2137" s="8"/>
      <c r="X2137" s="8"/>
      <c r="AA2137" s="8"/>
      <c r="AB2137" s="54"/>
      <c r="AC2137" s="54"/>
      <c r="AD2137" s="54"/>
    </row>
    <row r="2138" spans="1:30">
      <c r="A2138" s="8"/>
      <c r="B2138" s="19"/>
      <c r="C2138" s="8"/>
      <c r="D2138" s="10"/>
      <c r="E2138" s="8">
        <v>19075</v>
      </c>
      <c r="F2138" s="8"/>
      <c r="G2138" s="8">
        <v>21083</v>
      </c>
      <c r="H2138" s="8">
        <v>19075</v>
      </c>
      <c r="I2138" s="8"/>
      <c r="J2138" s="8">
        <v>10419</v>
      </c>
      <c r="K2138" s="8"/>
      <c r="L2138" s="8"/>
      <c r="M2138" s="8"/>
      <c r="N2138" s="8"/>
      <c r="O2138" s="8"/>
      <c r="P2138" s="8"/>
      <c r="Q2138" s="45"/>
      <c r="R2138" s="45"/>
      <c r="S2138" s="8"/>
      <c r="T2138" s="8"/>
      <c r="U2138" s="8"/>
      <c r="V2138" s="8"/>
      <c r="W2138" s="8"/>
      <c r="X2138" s="8"/>
      <c r="AA2138" s="8"/>
      <c r="AB2138" s="54"/>
      <c r="AC2138" s="54"/>
      <c r="AD2138" s="54"/>
    </row>
    <row r="2139" spans="1:30">
      <c r="A2139" s="8"/>
      <c r="B2139" s="19"/>
      <c r="C2139" s="8"/>
      <c r="D2139" s="10"/>
      <c r="E2139" s="8">
        <v>11680</v>
      </c>
      <c r="F2139" s="8"/>
      <c r="G2139" s="8">
        <v>13688</v>
      </c>
      <c r="H2139" s="8">
        <v>11680</v>
      </c>
      <c r="I2139" s="8"/>
      <c r="J2139" s="8">
        <v>5551</v>
      </c>
      <c r="K2139" s="8"/>
      <c r="L2139" s="8"/>
      <c r="M2139" s="8"/>
      <c r="N2139" s="8"/>
      <c r="O2139" s="8"/>
      <c r="P2139" s="8"/>
      <c r="Q2139" s="45"/>
      <c r="R2139" s="45"/>
      <c r="S2139" s="8"/>
      <c r="T2139" s="8"/>
      <c r="U2139" s="8"/>
      <c r="V2139" s="8"/>
      <c r="W2139" s="8"/>
      <c r="X2139" s="8"/>
      <c r="AA2139" s="8"/>
      <c r="AB2139" s="54"/>
      <c r="AC2139" s="54"/>
      <c r="AD2139" s="54"/>
    </row>
    <row r="2140" spans="1:30">
      <c r="A2140" s="8"/>
      <c r="B2140" s="19"/>
      <c r="C2140" s="8"/>
      <c r="D2140" s="10"/>
      <c r="E2140" s="8">
        <v>40194</v>
      </c>
      <c r="F2140" s="8"/>
      <c r="G2140" s="8">
        <v>42202</v>
      </c>
      <c r="H2140" s="8">
        <v>40194</v>
      </c>
      <c r="I2140" s="8"/>
      <c r="J2140" s="8">
        <v>20583</v>
      </c>
      <c r="K2140" s="8"/>
      <c r="L2140" s="8"/>
      <c r="M2140" s="8"/>
      <c r="N2140" s="8"/>
      <c r="O2140" s="8"/>
      <c r="P2140" s="8"/>
      <c r="Q2140" s="45"/>
      <c r="R2140" s="45"/>
      <c r="S2140" s="8"/>
      <c r="T2140" s="8"/>
      <c r="U2140" s="8"/>
      <c r="V2140" s="8"/>
      <c r="W2140" s="8"/>
      <c r="X2140" s="8"/>
      <c r="AA2140" s="8"/>
      <c r="AB2140" s="54"/>
      <c r="AC2140" s="54"/>
      <c r="AD2140" s="54"/>
    </row>
    <row r="2141" spans="1:30">
      <c r="A2141" s="8"/>
      <c r="B2141" s="19"/>
      <c r="C2141" s="8"/>
      <c r="D2141" s="10"/>
      <c r="E2141" s="8">
        <v>6721</v>
      </c>
      <c r="F2141" s="8"/>
      <c r="G2141" s="8">
        <v>8729</v>
      </c>
      <c r="H2141" s="8">
        <v>6953</v>
      </c>
      <c r="I2141" s="8"/>
      <c r="J2141" s="8">
        <v>4206</v>
      </c>
      <c r="K2141" s="8"/>
      <c r="L2141" s="8"/>
      <c r="M2141" s="8"/>
      <c r="N2141" s="8"/>
      <c r="O2141" s="8"/>
      <c r="P2141" s="8"/>
      <c r="Q2141" s="45"/>
      <c r="R2141" s="45"/>
      <c r="S2141" s="8"/>
      <c r="T2141" s="8"/>
      <c r="U2141" s="8"/>
      <c r="V2141" s="8"/>
      <c r="W2141" s="8"/>
      <c r="X2141" s="8"/>
      <c r="AA2141" s="8"/>
      <c r="AB2141" s="54"/>
      <c r="AC2141" s="54"/>
      <c r="AD2141" s="54"/>
    </row>
    <row r="2142" spans="1:30">
      <c r="A2142" s="8"/>
      <c r="B2142" s="19"/>
      <c r="C2142" s="8"/>
      <c r="D2142" s="10"/>
      <c r="E2142" s="8">
        <v>30946</v>
      </c>
      <c r="F2142" s="8"/>
      <c r="G2142" s="8">
        <v>32954</v>
      </c>
      <c r="H2142" s="8">
        <v>31123</v>
      </c>
      <c r="I2142" s="8"/>
      <c r="J2142" s="8">
        <v>17815</v>
      </c>
      <c r="K2142" s="8"/>
      <c r="L2142" s="8"/>
      <c r="M2142" s="8"/>
      <c r="N2142" s="8"/>
      <c r="O2142" s="8"/>
      <c r="P2142" s="8"/>
      <c r="Q2142" s="45"/>
      <c r="R2142" s="45"/>
      <c r="S2142" s="8"/>
      <c r="T2142" s="8"/>
      <c r="U2142" s="8"/>
      <c r="V2142" s="8"/>
      <c r="W2142" s="8"/>
      <c r="X2142" s="8"/>
      <c r="AA2142" s="8"/>
      <c r="AB2142" s="54"/>
      <c r="AC2142" s="54"/>
      <c r="AD2142" s="54"/>
    </row>
    <row r="2143" spans="1:30">
      <c r="A2143" s="8"/>
      <c r="B2143" s="19"/>
      <c r="C2143" s="8"/>
      <c r="D2143" s="10"/>
      <c r="E2143" s="8">
        <v>19777</v>
      </c>
      <c r="F2143" s="8"/>
      <c r="G2143" s="8">
        <v>21785</v>
      </c>
      <c r="H2143" s="8">
        <v>20150</v>
      </c>
      <c r="I2143" s="8"/>
      <c r="J2143" s="8">
        <v>9328</v>
      </c>
      <c r="K2143" s="8"/>
      <c r="L2143" s="8"/>
      <c r="M2143" s="8"/>
      <c r="N2143" s="8"/>
      <c r="O2143" s="8"/>
      <c r="P2143" s="8"/>
      <c r="Q2143" s="45"/>
      <c r="R2143" s="45"/>
      <c r="S2143" s="8"/>
      <c r="T2143" s="8"/>
      <c r="U2143" s="8"/>
      <c r="V2143" s="8"/>
      <c r="W2143" s="8"/>
      <c r="X2143" s="8"/>
      <c r="AA2143" s="8"/>
      <c r="AB2143" s="54"/>
      <c r="AC2143" s="54"/>
      <c r="AD2143" s="54"/>
    </row>
    <row r="2144" spans="1:30">
      <c r="A2144" s="8"/>
      <c r="B2144" s="19"/>
      <c r="C2144" s="8"/>
      <c r="D2144" s="10"/>
      <c r="E2144" s="8">
        <v>12718</v>
      </c>
      <c r="F2144" s="8"/>
      <c r="G2144" s="8">
        <v>14726</v>
      </c>
      <c r="H2144" s="8">
        <v>12718</v>
      </c>
      <c r="I2144" s="8"/>
      <c r="J2144" s="8">
        <v>7201</v>
      </c>
      <c r="K2144" s="8"/>
      <c r="L2144" s="8"/>
      <c r="M2144" s="8"/>
      <c r="N2144" s="8"/>
      <c r="O2144" s="8"/>
      <c r="P2144" s="8"/>
      <c r="Q2144" s="45"/>
      <c r="R2144" s="45"/>
      <c r="S2144" s="8"/>
      <c r="T2144" s="8"/>
      <c r="U2144" s="8"/>
      <c r="V2144" s="8"/>
      <c r="W2144" s="8"/>
      <c r="X2144" s="8"/>
      <c r="AA2144" s="8"/>
      <c r="AB2144" s="54"/>
      <c r="AC2144" s="54"/>
      <c r="AD2144" s="54"/>
    </row>
    <row r="2145" spans="1:30">
      <c r="A2145" s="8"/>
      <c r="B2145" s="19"/>
      <c r="C2145" s="8"/>
      <c r="D2145" s="10"/>
      <c r="E2145" s="8">
        <v>7458</v>
      </c>
      <c r="F2145" s="8"/>
      <c r="G2145" s="8">
        <v>9466</v>
      </c>
      <c r="H2145" s="8">
        <v>7419</v>
      </c>
      <c r="I2145" s="8"/>
      <c r="J2145" s="8">
        <v>4074</v>
      </c>
      <c r="K2145" s="8"/>
      <c r="L2145" s="8"/>
      <c r="M2145" s="8"/>
      <c r="N2145" s="8"/>
      <c r="O2145" s="8"/>
      <c r="P2145" s="8"/>
      <c r="Q2145" s="45"/>
      <c r="R2145" s="45"/>
      <c r="S2145" s="8"/>
      <c r="T2145" s="8"/>
      <c r="U2145" s="8"/>
      <c r="V2145" s="8"/>
      <c r="W2145" s="8"/>
      <c r="X2145" s="8"/>
      <c r="AA2145" s="8"/>
      <c r="AB2145" s="54"/>
      <c r="AC2145" s="54"/>
      <c r="AD2145" s="54"/>
    </row>
    <row r="2146" spans="1:30">
      <c r="A2146" s="8"/>
      <c r="B2146" s="19"/>
      <c r="C2146" s="8"/>
      <c r="D2146" s="10"/>
      <c r="E2146" s="8">
        <v>378495</v>
      </c>
      <c r="F2146" s="8"/>
      <c r="G2146" s="8">
        <v>380503</v>
      </c>
      <c r="H2146" s="8">
        <v>293836</v>
      </c>
      <c r="I2146" s="8"/>
      <c r="J2146" s="8">
        <v>153763</v>
      </c>
      <c r="K2146" s="8"/>
      <c r="L2146" s="8"/>
      <c r="M2146" s="8"/>
      <c r="N2146" s="8"/>
      <c r="O2146" s="8"/>
      <c r="P2146" s="8"/>
      <c r="Q2146" s="45"/>
      <c r="R2146" s="45"/>
      <c r="S2146" s="8"/>
      <c r="T2146" s="8"/>
      <c r="U2146" s="8"/>
      <c r="V2146" s="8"/>
      <c r="W2146" s="8"/>
      <c r="X2146" s="8"/>
      <c r="AA2146" s="8"/>
      <c r="AB2146" s="54"/>
      <c r="AC2146" s="54"/>
      <c r="AD2146" s="54"/>
    </row>
    <row r="2147" spans="1:30">
      <c r="A2147" s="8"/>
      <c r="B2147" s="19"/>
      <c r="C2147" s="8"/>
      <c r="D2147" s="10"/>
      <c r="E2147" s="8">
        <v>11042</v>
      </c>
      <c r="F2147" s="8"/>
      <c r="G2147" s="8">
        <v>13050</v>
      </c>
      <c r="H2147" s="8">
        <v>11042</v>
      </c>
      <c r="I2147" s="8"/>
      <c r="J2147" s="8">
        <v>7267</v>
      </c>
      <c r="K2147" s="8"/>
      <c r="L2147" s="8"/>
      <c r="M2147" s="8"/>
      <c r="N2147" s="8"/>
      <c r="O2147" s="8"/>
      <c r="P2147" s="8"/>
      <c r="Q2147" s="45"/>
      <c r="R2147" s="45"/>
      <c r="S2147" s="8"/>
      <c r="T2147" s="8"/>
      <c r="U2147" s="8"/>
      <c r="V2147" s="8"/>
      <c r="W2147" s="8"/>
      <c r="X2147" s="8"/>
      <c r="AA2147" s="8"/>
      <c r="AB2147" s="54"/>
      <c r="AC2147" s="54"/>
      <c r="AD2147" s="54"/>
    </row>
    <row r="2148" spans="1:30">
      <c r="A2148" s="8"/>
      <c r="B2148" s="19"/>
      <c r="C2148" s="8"/>
      <c r="D2148" s="10"/>
      <c r="E2148" s="8">
        <v>61614</v>
      </c>
      <c r="F2148" s="8"/>
      <c r="G2148" s="8">
        <v>63622</v>
      </c>
      <c r="H2148" s="8">
        <v>61614</v>
      </c>
      <c r="I2148" s="8"/>
      <c r="J2148" s="8">
        <v>31755</v>
      </c>
      <c r="K2148" s="8"/>
      <c r="L2148" s="8"/>
      <c r="M2148" s="8"/>
      <c r="N2148" s="8"/>
      <c r="O2148" s="8"/>
      <c r="P2148" s="8"/>
      <c r="Q2148" s="45"/>
      <c r="R2148" s="45"/>
      <c r="S2148" s="8"/>
      <c r="T2148" s="8"/>
      <c r="U2148" s="8"/>
      <c r="V2148" s="8"/>
      <c r="W2148" s="8"/>
      <c r="X2148" s="8"/>
      <c r="AA2148" s="8"/>
      <c r="AB2148" s="54"/>
      <c r="AC2148" s="54"/>
      <c r="AD2148" s="54"/>
    </row>
    <row r="2149" spans="1:30">
      <c r="A2149" s="8"/>
      <c r="B2149" s="19"/>
      <c r="C2149" s="8"/>
      <c r="D2149" s="10"/>
      <c r="E2149" s="8">
        <v>6453</v>
      </c>
      <c r="F2149" s="8"/>
      <c r="G2149" s="8">
        <v>8461</v>
      </c>
      <c r="H2149" s="8">
        <v>6413</v>
      </c>
      <c r="I2149" s="8"/>
      <c r="J2149" s="8">
        <v>2611</v>
      </c>
      <c r="K2149" s="8"/>
      <c r="L2149" s="8"/>
      <c r="M2149" s="8"/>
      <c r="N2149" s="8"/>
      <c r="O2149" s="8"/>
      <c r="P2149" s="8"/>
      <c r="Q2149" s="45"/>
      <c r="R2149" s="45"/>
      <c r="S2149" s="8"/>
      <c r="T2149" s="8"/>
      <c r="U2149" s="8"/>
      <c r="V2149" s="8"/>
      <c r="W2149" s="8"/>
      <c r="X2149" s="8"/>
      <c r="AA2149" s="8"/>
      <c r="AB2149" s="54"/>
      <c r="AC2149" s="54"/>
      <c r="AD2149" s="54"/>
    </row>
    <row r="2150" spans="1:30">
      <c r="A2150" s="8"/>
      <c r="B2150" s="19"/>
      <c r="C2150" s="8"/>
      <c r="D2150" s="10"/>
      <c r="E2150" s="8">
        <v>351110</v>
      </c>
      <c r="F2150" s="8"/>
      <c r="G2150" s="8">
        <v>353118</v>
      </c>
      <c r="H2150" s="8">
        <v>351110</v>
      </c>
      <c r="I2150" s="8"/>
      <c r="J2150" s="8">
        <v>148724</v>
      </c>
      <c r="K2150" s="8"/>
      <c r="L2150" s="8"/>
      <c r="M2150" s="8"/>
      <c r="N2150" s="8"/>
      <c r="O2150" s="8"/>
      <c r="P2150" s="8"/>
      <c r="Q2150" s="45"/>
      <c r="R2150" s="45"/>
      <c r="S2150" s="8"/>
      <c r="T2150" s="8"/>
      <c r="U2150" s="8"/>
      <c r="V2150" s="8"/>
      <c r="W2150" s="8"/>
      <c r="X2150" s="8"/>
      <c r="AA2150" s="8"/>
      <c r="AB2150" s="54"/>
      <c r="AC2150" s="54"/>
      <c r="AD2150" s="54"/>
    </row>
    <row r="2151" spans="1:30">
      <c r="A2151" s="8"/>
      <c r="B2151" s="19"/>
      <c r="C2151" s="8"/>
      <c r="D2151" s="10"/>
      <c r="E2151" s="8">
        <v>245198</v>
      </c>
      <c r="F2151" s="8"/>
      <c r="G2151" s="8">
        <v>247206</v>
      </c>
      <c r="H2151" s="8">
        <v>242110</v>
      </c>
      <c r="I2151" s="8"/>
      <c r="J2151" s="8">
        <v>112288</v>
      </c>
      <c r="K2151" s="8"/>
      <c r="L2151" s="8"/>
      <c r="M2151" s="8"/>
      <c r="N2151" s="8"/>
      <c r="O2151" s="8"/>
      <c r="P2151" s="8"/>
      <c r="Q2151" s="45"/>
      <c r="R2151" s="45"/>
      <c r="S2151" s="8"/>
      <c r="T2151" s="8"/>
      <c r="U2151" s="8"/>
      <c r="V2151" s="8"/>
      <c r="W2151" s="8"/>
      <c r="X2151" s="8"/>
      <c r="AA2151" s="8"/>
      <c r="AB2151" s="54"/>
      <c r="AC2151" s="54"/>
      <c r="AD2151" s="54"/>
    </row>
    <row r="2152" spans="1:30">
      <c r="A2152" s="8"/>
      <c r="B2152" s="19"/>
      <c r="C2152" s="8"/>
      <c r="D2152" s="10"/>
      <c r="E2152" s="8">
        <v>25505</v>
      </c>
      <c r="F2152" s="8"/>
      <c r="G2152" s="8">
        <v>27513</v>
      </c>
      <c r="H2152" s="8">
        <v>25566</v>
      </c>
      <c r="I2152" s="8"/>
      <c r="J2152" s="8">
        <v>13396</v>
      </c>
      <c r="K2152" s="8"/>
      <c r="L2152" s="8"/>
      <c r="M2152" s="8"/>
      <c r="N2152" s="8"/>
      <c r="O2152" s="8"/>
      <c r="P2152" s="8"/>
      <c r="Q2152" s="45"/>
      <c r="R2152" s="45"/>
      <c r="S2152" s="8"/>
      <c r="T2152" s="8"/>
      <c r="U2152" s="8"/>
      <c r="V2152" s="8"/>
      <c r="W2152" s="8"/>
      <c r="X2152" s="8"/>
      <c r="AA2152" s="8"/>
      <c r="AB2152" s="54"/>
      <c r="AC2152" s="54"/>
      <c r="AD2152" s="54"/>
    </row>
    <row r="2153" spans="1:30">
      <c r="A2153" s="8"/>
      <c r="B2153" s="19"/>
      <c r="C2153" s="8"/>
      <c r="D2153" s="10"/>
      <c r="E2153" s="8">
        <v>139941</v>
      </c>
      <c r="F2153" s="8"/>
      <c r="G2153" s="8">
        <v>141949</v>
      </c>
      <c r="H2153" s="8">
        <v>140891</v>
      </c>
      <c r="I2153" s="8"/>
      <c r="J2153" s="8">
        <v>67866</v>
      </c>
      <c r="K2153" s="8"/>
      <c r="L2153" s="8"/>
      <c r="M2153" s="8"/>
      <c r="N2153" s="8"/>
      <c r="O2153" s="8"/>
      <c r="P2153" s="8"/>
      <c r="Q2153" s="45"/>
      <c r="R2153" s="45"/>
      <c r="S2153" s="8"/>
      <c r="T2153" s="8"/>
      <c r="U2153" s="8"/>
      <c r="V2153" s="8"/>
      <c r="W2153" s="8"/>
      <c r="X2153" s="8"/>
      <c r="AA2153" s="8"/>
      <c r="AB2153" s="54"/>
      <c r="AC2153" s="54"/>
      <c r="AD2153" s="54"/>
    </row>
    <row r="2154" spans="1:30">
      <c r="A2154" s="8"/>
      <c r="B2154" s="19"/>
      <c r="C2154" s="8"/>
      <c r="D2154" s="10"/>
      <c r="E2154" s="8">
        <v>2670</v>
      </c>
      <c r="F2154" s="8"/>
      <c r="G2154" s="8">
        <v>4678</v>
      </c>
      <c r="H2154" s="8">
        <v>2670</v>
      </c>
      <c r="I2154" s="8"/>
      <c r="J2154" s="8">
        <v>1560</v>
      </c>
      <c r="K2154" s="8"/>
      <c r="L2154" s="8"/>
      <c r="M2154" s="8"/>
      <c r="N2154" s="8"/>
      <c r="O2154" s="8"/>
      <c r="P2154" s="8"/>
      <c r="Q2154" s="45"/>
      <c r="R2154" s="45"/>
      <c r="S2154" s="8"/>
      <c r="T2154" s="8"/>
      <c r="U2154" s="8"/>
      <c r="V2154" s="8"/>
      <c r="W2154" s="8"/>
      <c r="X2154" s="8"/>
      <c r="AA2154" s="8"/>
      <c r="AB2154" s="54"/>
      <c r="AC2154" s="54"/>
      <c r="AD2154" s="54"/>
    </row>
    <row r="2155" spans="1:30">
      <c r="A2155" s="8"/>
      <c r="B2155" s="19"/>
      <c r="C2155" s="8"/>
      <c r="D2155" s="10"/>
      <c r="E2155" s="8">
        <v>29970</v>
      </c>
      <c r="F2155" s="8"/>
      <c r="G2155" s="8">
        <v>31978</v>
      </c>
      <c r="H2155" s="8">
        <v>30057</v>
      </c>
      <c r="I2155" s="8"/>
      <c r="J2155" s="8">
        <v>14432</v>
      </c>
      <c r="K2155" s="8"/>
      <c r="L2155" s="8"/>
      <c r="M2155" s="8"/>
      <c r="N2155" s="8"/>
      <c r="O2155" s="8"/>
      <c r="P2155" s="8"/>
      <c r="Q2155" s="45"/>
      <c r="R2155" s="45"/>
      <c r="S2155" s="8"/>
      <c r="T2155" s="8"/>
      <c r="U2155" s="8"/>
      <c r="V2155" s="8"/>
      <c r="W2155" s="8"/>
      <c r="X2155" s="8"/>
      <c r="AA2155" s="8"/>
      <c r="AB2155" s="54"/>
      <c r="AC2155" s="54"/>
      <c r="AD2155" s="54"/>
    </row>
    <row r="2156" spans="1:30">
      <c r="A2156" s="8"/>
      <c r="B2156" s="19"/>
      <c r="C2156" s="8"/>
      <c r="D2156" s="10"/>
      <c r="E2156" s="8">
        <v>107538</v>
      </c>
      <c r="F2156" s="8"/>
      <c r="G2156" s="8">
        <v>109546</v>
      </c>
      <c r="H2156" s="8">
        <v>107982</v>
      </c>
      <c r="I2156" s="8"/>
      <c r="J2156" s="8">
        <v>50167</v>
      </c>
      <c r="K2156" s="8"/>
      <c r="L2156" s="8"/>
      <c r="M2156" s="8"/>
      <c r="N2156" s="8"/>
      <c r="O2156" s="8"/>
      <c r="P2156" s="8"/>
      <c r="Q2156" s="45"/>
      <c r="R2156" s="45"/>
      <c r="S2156" s="8"/>
      <c r="T2156" s="8"/>
      <c r="U2156" s="8"/>
      <c r="V2156" s="8"/>
      <c r="W2156" s="8"/>
      <c r="X2156" s="8"/>
      <c r="AA2156" s="8"/>
      <c r="AB2156" s="54"/>
      <c r="AC2156" s="54"/>
      <c r="AD2156" s="54"/>
    </row>
    <row r="2157" spans="1:30">
      <c r="A2157" s="8"/>
      <c r="B2157" s="19"/>
      <c r="C2157" s="8"/>
      <c r="D2157" s="10"/>
      <c r="E2157" s="8">
        <v>18928</v>
      </c>
      <c r="F2157" s="8"/>
      <c r="G2157" s="8">
        <v>20936</v>
      </c>
      <c r="H2157" s="8">
        <v>18964</v>
      </c>
      <c r="I2157" s="8"/>
      <c r="J2157" s="8">
        <v>8659</v>
      </c>
      <c r="K2157" s="8"/>
      <c r="L2157" s="8"/>
      <c r="M2157" s="8"/>
      <c r="N2157" s="8"/>
      <c r="O2157" s="8"/>
      <c r="P2157" s="8"/>
      <c r="Q2157" s="45"/>
      <c r="R2157" s="45"/>
      <c r="S2157" s="8"/>
      <c r="T2157" s="8"/>
      <c r="U2157" s="8"/>
      <c r="V2157" s="8"/>
      <c r="W2157" s="8"/>
      <c r="X2157" s="8"/>
      <c r="AA2157" s="8"/>
      <c r="AB2157" s="54"/>
      <c r="AC2157" s="54"/>
      <c r="AD2157" s="54"/>
    </row>
    <row r="2158" spans="1:30">
      <c r="A2158" s="8"/>
      <c r="B2158" s="19"/>
      <c r="C2158" s="8"/>
      <c r="D2158" s="10"/>
      <c r="E2158" s="8">
        <v>93883</v>
      </c>
      <c r="F2158" s="8"/>
      <c r="G2158" s="8">
        <v>95891</v>
      </c>
      <c r="H2158" s="8">
        <v>93375</v>
      </c>
      <c r="I2158" s="8"/>
      <c r="J2158" s="8">
        <v>43084</v>
      </c>
      <c r="K2158" s="8"/>
      <c r="L2158" s="8"/>
      <c r="M2158" s="8"/>
      <c r="N2158" s="8"/>
      <c r="O2158" s="8"/>
      <c r="P2158" s="8"/>
      <c r="Q2158" s="45"/>
      <c r="R2158" s="45"/>
      <c r="S2158" s="8"/>
      <c r="T2158" s="8"/>
      <c r="U2158" s="8"/>
      <c r="V2158" s="8"/>
      <c r="W2158" s="8"/>
      <c r="X2158" s="8"/>
      <c r="AA2158" s="8"/>
      <c r="AB2158" s="54"/>
      <c r="AC2158" s="54"/>
      <c r="AD2158" s="54"/>
    </row>
    <row r="2159" spans="1:30">
      <c r="A2159" s="8"/>
      <c r="B2159" s="19"/>
      <c r="C2159" s="8"/>
      <c r="D2159" s="10"/>
      <c r="E2159" s="8">
        <v>3417560</v>
      </c>
      <c r="F2159" s="8"/>
      <c r="G2159" s="8">
        <v>3419568</v>
      </c>
      <c r="H2159" s="8">
        <v>2964618</v>
      </c>
      <c r="I2159" s="8"/>
      <c r="J2159" s="8">
        <v>1455756</v>
      </c>
      <c r="K2159" s="8"/>
      <c r="L2159" s="8"/>
      <c r="M2159" s="8"/>
      <c r="N2159" s="8"/>
      <c r="O2159" s="8"/>
      <c r="P2159" s="8"/>
      <c r="Q2159" s="45"/>
      <c r="R2159" s="45"/>
      <c r="S2159" s="8"/>
      <c r="T2159" s="8"/>
      <c r="U2159" s="8"/>
      <c r="V2159" s="8"/>
      <c r="W2159" s="8"/>
      <c r="X2159" s="8"/>
      <c r="AA2159" s="21"/>
      <c r="AB2159" s="54"/>
      <c r="AC2159" s="54"/>
      <c r="AD2159" s="54"/>
    </row>
    <row r="2160" spans="1:30">
      <c r="A2160" s="8"/>
      <c r="B2160" s="19"/>
      <c r="C2160" s="8"/>
      <c r="D2160" s="10"/>
      <c r="E2160" s="8">
        <v>5795</v>
      </c>
      <c r="F2160" s="8"/>
      <c r="G2160" s="8">
        <v>7803</v>
      </c>
      <c r="H2160" s="8"/>
      <c r="I2160" s="8"/>
      <c r="J2160" s="8">
        <v>3268</v>
      </c>
      <c r="K2160" s="8"/>
      <c r="L2160" s="8"/>
      <c r="M2160" s="8"/>
      <c r="N2160" s="8"/>
      <c r="O2160" s="8"/>
      <c r="P2160" s="8"/>
      <c r="Q2160" s="45"/>
      <c r="R2160" s="45"/>
      <c r="S2160" s="8"/>
      <c r="T2160" s="8"/>
      <c r="U2160" s="8"/>
      <c r="V2160" s="8"/>
      <c r="W2160" s="8"/>
      <c r="X2160" s="8"/>
      <c r="AA2160" s="8"/>
      <c r="AB2160" s="54"/>
      <c r="AC2160" s="54"/>
      <c r="AD2160" s="54"/>
    </row>
    <row r="2161" spans="1:30">
      <c r="A2161" s="8"/>
      <c r="B2161" s="19"/>
      <c r="C2161" s="8"/>
      <c r="D2161" s="10"/>
      <c r="E2161" s="8">
        <v>11439</v>
      </c>
      <c r="F2161" s="8"/>
      <c r="G2161" s="8">
        <v>13447</v>
      </c>
      <c r="H2161" s="8"/>
      <c r="I2161" s="8"/>
      <c r="J2161" s="8">
        <v>5716</v>
      </c>
      <c r="K2161" s="8"/>
      <c r="L2161" s="8"/>
      <c r="M2161" s="8"/>
      <c r="N2161" s="8"/>
      <c r="O2161" s="8"/>
      <c r="P2161" s="8"/>
      <c r="Q2161" s="45"/>
      <c r="R2161" s="45"/>
      <c r="S2161" s="8"/>
      <c r="T2161" s="8"/>
      <c r="U2161" s="8"/>
      <c r="V2161" s="8"/>
      <c r="W2161" s="8"/>
      <c r="X2161" s="8"/>
      <c r="AA2161" s="8"/>
      <c r="AB2161" s="54"/>
      <c r="AC2161" s="54"/>
      <c r="AD2161" s="54"/>
    </row>
    <row r="2162" spans="1:30">
      <c r="A2162" s="8"/>
      <c r="B2162" s="19"/>
      <c r="C2162" s="8"/>
      <c r="D2162" s="10"/>
      <c r="E2162" s="8">
        <v>78251</v>
      </c>
      <c r="F2162" s="8"/>
      <c r="G2162" s="8">
        <v>80259</v>
      </c>
      <c r="H2162" s="8"/>
      <c r="I2162" s="8"/>
      <c r="J2162" s="8">
        <v>42825</v>
      </c>
      <c r="K2162" s="8"/>
      <c r="L2162" s="8"/>
      <c r="M2162" s="8"/>
      <c r="N2162" s="8"/>
      <c r="O2162" s="8"/>
      <c r="P2162" s="8"/>
      <c r="Q2162" s="45"/>
      <c r="R2162" s="45"/>
      <c r="S2162" s="8"/>
      <c r="T2162" s="8"/>
      <c r="U2162" s="8"/>
      <c r="V2162" s="8"/>
      <c r="W2162" s="8"/>
      <c r="X2162" s="8"/>
      <c r="AA2162" s="8"/>
      <c r="AB2162" s="54"/>
      <c r="AC2162" s="54"/>
      <c r="AD2162" s="54"/>
    </row>
    <row r="2163" spans="1:30">
      <c r="A2163" s="8"/>
      <c r="B2163" s="19"/>
      <c r="C2163" s="8"/>
      <c r="D2163" s="10"/>
      <c r="E2163" s="8">
        <v>36386</v>
      </c>
      <c r="F2163" s="8"/>
      <c r="G2163" s="8">
        <v>38394</v>
      </c>
      <c r="H2163" s="8"/>
      <c r="I2163" s="8"/>
      <c r="J2163" s="8">
        <v>14449</v>
      </c>
      <c r="K2163" s="8"/>
      <c r="L2163" s="8"/>
      <c r="M2163" s="8"/>
      <c r="N2163" s="8"/>
      <c r="O2163" s="8"/>
      <c r="P2163" s="8"/>
      <c r="Q2163" s="45"/>
      <c r="R2163" s="45"/>
      <c r="S2163" s="8"/>
      <c r="T2163" s="8"/>
      <c r="U2163" s="8"/>
      <c r="V2163" s="8"/>
      <c r="W2163" s="8"/>
      <c r="X2163" s="8"/>
      <c r="AA2163" s="8"/>
      <c r="AB2163" s="54"/>
      <c r="AC2163" s="54"/>
      <c r="AD2163" s="54"/>
    </row>
    <row r="2164" spans="1:30">
      <c r="A2164" s="8"/>
      <c r="B2164" s="19"/>
      <c r="C2164" s="8"/>
      <c r="D2164" s="10"/>
      <c r="E2164" s="8">
        <v>43463</v>
      </c>
      <c r="F2164" s="8"/>
      <c r="G2164" s="8">
        <v>45471</v>
      </c>
      <c r="H2164" s="8"/>
      <c r="I2164" s="8"/>
      <c r="J2164" s="8">
        <v>19695</v>
      </c>
      <c r="K2164" s="8"/>
      <c r="L2164" s="8"/>
      <c r="M2164" s="8"/>
      <c r="N2164" s="8"/>
      <c r="O2164" s="8"/>
      <c r="P2164" s="8"/>
      <c r="Q2164" s="45"/>
      <c r="R2164" s="45"/>
      <c r="S2164" s="8"/>
      <c r="T2164" s="8"/>
      <c r="U2164" s="8"/>
      <c r="V2164" s="8"/>
      <c r="W2164" s="8"/>
      <c r="X2164" s="8"/>
      <c r="AA2164" s="8"/>
      <c r="AB2164" s="54"/>
      <c r="AC2164" s="54"/>
      <c r="AD2164" s="54"/>
    </row>
    <row r="2165" spans="1:30">
      <c r="A2165" s="8"/>
      <c r="B2165" s="19"/>
      <c r="C2165" s="8"/>
      <c r="D2165" s="10"/>
      <c r="E2165" s="8">
        <v>190979</v>
      </c>
      <c r="F2165" s="8"/>
      <c r="G2165" s="8">
        <v>192987</v>
      </c>
      <c r="H2165" s="8"/>
      <c r="I2165" s="8"/>
      <c r="J2165" s="8">
        <v>82077</v>
      </c>
      <c r="K2165" s="8"/>
      <c r="L2165" s="8"/>
      <c r="M2165" s="8"/>
      <c r="N2165" s="8"/>
      <c r="O2165" s="8"/>
      <c r="P2165" s="8"/>
      <c r="Q2165" s="45"/>
      <c r="R2165" s="45"/>
      <c r="S2165" s="8"/>
      <c r="T2165" s="8"/>
      <c r="U2165" s="8"/>
      <c r="V2165" s="8"/>
      <c r="W2165" s="8"/>
      <c r="X2165" s="8"/>
      <c r="AA2165" s="8"/>
      <c r="AB2165" s="54"/>
      <c r="AC2165" s="54"/>
      <c r="AD2165" s="54"/>
    </row>
    <row r="2166" spans="1:30">
      <c r="A2166" s="8"/>
      <c r="B2166" s="19"/>
      <c r="C2166" s="8"/>
      <c r="D2166" s="10"/>
      <c r="E2166" s="8">
        <v>2427</v>
      </c>
      <c r="F2166" s="8"/>
      <c r="G2166" s="8">
        <v>4435</v>
      </c>
      <c r="H2166" s="8"/>
      <c r="I2166" s="8"/>
      <c r="J2166" s="8">
        <v>1596</v>
      </c>
      <c r="K2166" s="8"/>
      <c r="L2166" s="8"/>
      <c r="M2166" s="8"/>
      <c r="N2166" s="8"/>
      <c r="O2166" s="8"/>
      <c r="P2166" s="8"/>
      <c r="Q2166" s="45"/>
      <c r="R2166" s="45"/>
      <c r="S2166" s="8"/>
      <c r="T2166" s="8"/>
      <c r="U2166" s="8"/>
      <c r="V2166" s="8"/>
      <c r="W2166" s="8"/>
      <c r="X2166" s="8"/>
      <c r="AA2166" s="8"/>
      <c r="AB2166" s="54"/>
      <c r="AC2166" s="54"/>
      <c r="AD2166" s="54"/>
    </row>
    <row r="2167" spans="1:30">
      <c r="A2167" s="8"/>
      <c r="B2167" s="19"/>
      <c r="C2167" s="8"/>
      <c r="D2167" s="10"/>
      <c r="E2167" s="8">
        <v>52343</v>
      </c>
      <c r="F2167" s="8"/>
      <c r="G2167" s="8">
        <v>54351</v>
      </c>
      <c r="H2167" s="8"/>
      <c r="I2167" s="8"/>
      <c r="J2167" s="8">
        <v>21740</v>
      </c>
      <c r="K2167" s="8"/>
      <c r="L2167" s="8"/>
      <c r="M2167" s="8"/>
      <c r="N2167" s="8"/>
      <c r="O2167" s="8"/>
      <c r="P2167" s="8"/>
      <c r="Q2167" s="45"/>
      <c r="R2167" s="45"/>
      <c r="S2167" s="8"/>
      <c r="T2167" s="8"/>
      <c r="U2167" s="8"/>
      <c r="V2167" s="8"/>
      <c r="W2167" s="8"/>
      <c r="X2167" s="8"/>
      <c r="AA2167" s="8"/>
      <c r="AB2167" s="54"/>
      <c r="AC2167" s="54"/>
      <c r="AD2167" s="54"/>
    </row>
    <row r="2168" spans="1:30">
      <c r="A2168" s="8"/>
      <c r="B2168" s="19"/>
      <c r="C2168" s="8"/>
      <c r="D2168" s="10"/>
      <c r="E2168" s="8">
        <v>17514</v>
      </c>
      <c r="F2168" s="8"/>
      <c r="G2168" s="8">
        <v>19522</v>
      </c>
      <c r="H2168" s="8"/>
      <c r="I2168" s="8"/>
      <c r="J2168" s="8">
        <v>7496</v>
      </c>
      <c r="K2168" s="8"/>
      <c r="L2168" s="8"/>
      <c r="M2168" s="8"/>
      <c r="N2168" s="8"/>
      <c r="O2168" s="8"/>
      <c r="P2168" s="8"/>
      <c r="Q2168" s="45"/>
      <c r="R2168" s="45"/>
      <c r="S2168" s="8"/>
      <c r="T2168" s="8"/>
      <c r="U2168" s="8"/>
      <c r="V2168" s="8"/>
      <c r="W2168" s="8"/>
      <c r="X2168" s="8"/>
      <c r="AA2168" s="8"/>
      <c r="AB2168" s="54"/>
      <c r="AC2168" s="54"/>
      <c r="AD2168" s="54"/>
    </row>
    <row r="2169" spans="1:30">
      <c r="A2169" s="8"/>
      <c r="B2169" s="19"/>
      <c r="C2169" s="8"/>
      <c r="D2169" s="10"/>
      <c r="E2169" s="8">
        <v>3970</v>
      </c>
      <c r="F2169" s="8"/>
      <c r="G2169" s="8">
        <v>5978</v>
      </c>
      <c r="H2169" s="8"/>
      <c r="I2169" s="8"/>
      <c r="J2169" s="8">
        <v>2051</v>
      </c>
      <c r="K2169" s="8"/>
      <c r="L2169" s="8"/>
      <c r="M2169" s="8"/>
      <c r="N2169" s="8"/>
      <c r="O2169" s="8"/>
      <c r="P2169" s="8"/>
      <c r="Q2169" s="45"/>
      <c r="R2169" s="45"/>
      <c r="S2169" s="8"/>
      <c r="T2169" s="8"/>
      <c r="U2169" s="8"/>
      <c r="V2169" s="8"/>
      <c r="W2169" s="8"/>
      <c r="X2169" s="8"/>
      <c r="AA2169" s="8"/>
      <c r="AB2169" s="54"/>
      <c r="AC2169" s="54"/>
      <c r="AD2169" s="54"/>
    </row>
    <row r="2170" spans="1:30">
      <c r="A2170" s="8"/>
      <c r="B2170" s="19"/>
      <c r="C2170" s="8"/>
      <c r="D2170" s="10"/>
      <c r="E2170" s="8">
        <v>20484</v>
      </c>
      <c r="F2170" s="8"/>
      <c r="G2170" s="8">
        <v>22492</v>
      </c>
      <c r="H2170" s="8"/>
      <c r="I2170" s="8"/>
      <c r="J2170" s="8">
        <v>11892</v>
      </c>
      <c r="K2170" s="8"/>
      <c r="L2170" s="8"/>
      <c r="M2170" s="8"/>
      <c r="N2170" s="8"/>
      <c r="O2170" s="8"/>
      <c r="P2170" s="8"/>
      <c r="Q2170" s="45"/>
      <c r="R2170" s="45"/>
      <c r="S2170" s="8"/>
      <c r="T2170" s="8"/>
      <c r="U2170" s="8"/>
      <c r="V2170" s="8"/>
      <c r="W2170" s="8"/>
      <c r="X2170" s="8"/>
      <c r="AA2170" s="8"/>
      <c r="AB2170" s="54"/>
      <c r="AC2170" s="54"/>
      <c r="AD2170" s="54"/>
    </row>
    <row r="2171" spans="1:30">
      <c r="A2171" s="8"/>
      <c r="B2171" s="19"/>
      <c r="C2171" s="8"/>
      <c r="D2171" s="10"/>
      <c r="E2171" s="8">
        <v>1465</v>
      </c>
      <c r="F2171" s="8"/>
      <c r="G2171" s="8">
        <v>3473</v>
      </c>
      <c r="H2171" s="8"/>
      <c r="I2171" s="8"/>
      <c r="J2171" s="8">
        <v>710</v>
      </c>
      <c r="K2171" s="8"/>
      <c r="L2171" s="8"/>
      <c r="M2171" s="8"/>
      <c r="N2171" s="8"/>
      <c r="O2171" s="8"/>
      <c r="P2171" s="8"/>
      <c r="Q2171" s="45"/>
      <c r="R2171" s="45"/>
      <c r="S2171" s="8"/>
      <c r="T2171" s="8"/>
      <c r="U2171" s="8"/>
      <c r="V2171" s="8"/>
      <c r="W2171" s="8"/>
      <c r="X2171" s="8"/>
      <c r="AA2171" s="8"/>
      <c r="AB2171" s="54"/>
      <c r="AC2171" s="54"/>
      <c r="AD2171" s="54"/>
    </row>
    <row r="2172" spans="1:30">
      <c r="A2172" s="8"/>
      <c r="B2172" s="19"/>
      <c r="C2172" s="8"/>
      <c r="D2172" s="10"/>
      <c r="E2172" s="8">
        <v>30153</v>
      </c>
      <c r="F2172" s="8"/>
      <c r="G2172" s="8">
        <v>32161</v>
      </c>
      <c r="H2172" s="8"/>
      <c r="I2172" s="8"/>
      <c r="J2172" s="8">
        <v>14260</v>
      </c>
      <c r="K2172" s="8"/>
      <c r="L2172" s="8"/>
      <c r="M2172" s="8"/>
      <c r="N2172" s="8"/>
      <c r="O2172" s="8"/>
      <c r="P2172" s="8"/>
      <c r="Q2172" s="45"/>
      <c r="R2172" s="45"/>
      <c r="S2172" s="8"/>
      <c r="T2172" s="8"/>
      <c r="U2172" s="8"/>
      <c r="V2172" s="8"/>
      <c r="W2172" s="8"/>
      <c r="X2172" s="8"/>
      <c r="AA2172" s="8"/>
      <c r="AB2172" s="54"/>
      <c r="AC2172" s="54"/>
      <c r="AD2172" s="54"/>
    </row>
    <row r="2173" spans="1:30">
      <c r="A2173" s="8"/>
      <c r="B2173" s="19"/>
      <c r="C2173" s="8"/>
      <c r="D2173" s="10"/>
      <c r="E2173" s="8">
        <v>34499</v>
      </c>
      <c r="F2173" s="8"/>
      <c r="G2173" s="8">
        <v>36507</v>
      </c>
      <c r="H2173" s="8"/>
      <c r="I2173" s="8"/>
      <c r="J2173" s="8">
        <v>18318</v>
      </c>
      <c r="K2173" s="8"/>
      <c r="L2173" s="8"/>
      <c r="M2173" s="8"/>
      <c r="N2173" s="8"/>
      <c r="O2173" s="8"/>
      <c r="P2173" s="8"/>
      <c r="Q2173" s="45"/>
      <c r="R2173" s="45"/>
      <c r="S2173" s="8"/>
      <c r="T2173" s="8"/>
      <c r="U2173" s="8"/>
      <c r="V2173" s="8"/>
      <c r="W2173" s="8"/>
      <c r="X2173" s="8"/>
      <c r="AA2173" s="8"/>
      <c r="AB2173" s="54"/>
      <c r="AC2173" s="54"/>
      <c r="AD2173" s="54"/>
    </row>
    <row r="2174" spans="1:30">
      <c r="A2174" s="8"/>
      <c r="B2174" s="19"/>
      <c r="C2174" s="8"/>
      <c r="D2174" s="10"/>
      <c r="E2174" s="8">
        <v>42922</v>
      </c>
      <c r="F2174" s="8"/>
      <c r="G2174" s="8">
        <v>44930</v>
      </c>
      <c r="H2174" s="8"/>
      <c r="I2174" s="8"/>
      <c r="J2174" s="8">
        <v>25027</v>
      </c>
      <c r="K2174" s="8"/>
      <c r="L2174" s="8"/>
      <c r="M2174" s="8"/>
      <c r="N2174" s="8"/>
      <c r="O2174" s="8"/>
      <c r="P2174" s="8"/>
      <c r="Q2174" s="45"/>
      <c r="R2174" s="45"/>
      <c r="S2174" s="8"/>
      <c r="T2174" s="8"/>
      <c r="U2174" s="8"/>
      <c r="V2174" s="8"/>
      <c r="W2174" s="8"/>
      <c r="X2174" s="8"/>
      <c r="AA2174" s="8"/>
      <c r="AB2174" s="54"/>
      <c r="AC2174" s="54"/>
      <c r="AD2174" s="54"/>
    </row>
    <row r="2175" spans="1:30">
      <c r="A2175" s="8"/>
      <c r="B2175" s="19"/>
      <c r="C2175" s="8"/>
      <c r="D2175" s="10"/>
      <c r="E2175" s="8">
        <v>20838</v>
      </c>
      <c r="F2175" s="8"/>
      <c r="G2175" s="8">
        <v>22846</v>
      </c>
      <c r="H2175" s="8"/>
      <c r="I2175" s="8"/>
      <c r="J2175" s="8">
        <v>10751</v>
      </c>
      <c r="K2175" s="8"/>
      <c r="L2175" s="8"/>
      <c r="M2175" s="8"/>
      <c r="N2175" s="8"/>
      <c r="O2175" s="8"/>
      <c r="P2175" s="8"/>
      <c r="Q2175" s="45"/>
      <c r="R2175" s="45"/>
      <c r="S2175" s="8"/>
      <c r="T2175" s="8"/>
      <c r="U2175" s="8"/>
      <c r="V2175" s="8"/>
      <c r="W2175" s="8"/>
      <c r="X2175" s="8"/>
      <c r="AA2175" s="8"/>
      <c r="AB2175" s="54"/>
      <c r="AC2175" s="54"/>
      <c r="AD2175" s="54"/>
    </row>
    <row r="2176" spans="1:30">
      <c r="A2176" s="8"/>
      <c r="B2176" s="19"/>
      <c r="C2176" s="8"/>
      <c r="D2176" s="10"/>
      <c r="E2176" s="8">
        <v>1008189</v>
      </c>
      <c r="F2176" s="8"/>
      <c r="G2176" s="8">
        <v>1010197</v>
      </c>
      <c r="H2176" s="8"/>
      <c r="I2176" s="8"/>
      <c r="J2176" s="8">
        <v>337447</v>
      </c>
      <c r="K2176" s="8"/>
      <c r="L2176" s="8"/>
      <c r="M2176" s="8"/>
      <c r="N2176" s="8"/>
      <c r="O2176" s="8"/>
      <c r="P2176" s="8"/>
      <c r="Q2176" s="45"/>
      <c r="R2176" s="45"/>
      <c r="S2176" s="8"/>
      <c r="T2176" s="8"/>
      <c r="U2176" s="8"/>
      <c r="V2176" s="8"/>
      <c r="W2176" s="8"/>
      <c r="X2176" s="8"/>
      <c r="AA2176" s="8"/>
      <c r="AB2176" s="54"/>
      <c r="AC2176" s="54"/>
      <c r="AD2176" s="54"/>
    </row>
    <row r="2177" spans="1:30">
      <c r="A2177" s="8"/>
      <c r="B2177" s="19"/>
      <c r="C2177" s="8"/>
      <c r="D2177" s="10"/>
      <c r="E2177" s="8">
        <v>133977</v>
      </c>
      <c r="F2177" s="8"/>
      <c r="G2177" s="8">
        <v>135985</v>
      </c>
      <c r="H2177" s="8"/>
      <c r="I2177" s="8"/>
      <c r="J2177" s="8">
        <v>55048</v>
      </c>
      <c r="K2177" s="8"/>
      <c r="L2177" s="8"/>
      <c r="M2177" s="8"/>
      <c r="N2177" s="8"/>
      <c r="O2177" s="8"/>
      <c r="P2177" s="8"/>
      <c r="Q2177" s="45"/>
      <c r="R2177" s="45"/>
      <c r="S2177" s="8"/>
      <c r="T2177" s="8"/>
      <c r="U2177" s="8"/>
      <c r="V2177" s="8"/>
      <c r="W2177" s="8"/>
      <c r="X2177" s="8"/>
      <c r="AA2177" s="8"/>
      <c r="AB2177" s="54"/>
      <c r="AC2177" s="54"/>
      <c r="AD2177" s="54"/>
    </row>
    <row r="2178" spans="1:30">
      <c r="A2178" s="8"/>
      <c r="B2178" s="19"/>
      <c r="C2178" s="8"/>
      <c r="D2178" s="10"/>
      <c r="E2178" s="8">
        <v>18581</v>
      </c>
      <c r="F2178" s="8"/>
      <c r="G2178" s="8">
        <v>20589</v>
      </c>
      <c r="H2178" s="8"/>
      <c r="I2178" s="8"/>
      <c r="J2178" s="8">
        <v>10193</v>
      </c>
      <c r="K2178" s="8"/>
      <c r="L2178" s="8"/>
      <c r="M2178" s="8"/>
      <c r="N2178" s="8"/>
      <c r="O2178" s="8"/>
      <c r="P2178" s="8"/>
      <c r="Q2178" s="45"/>
      <c r="R2178" s="45"/>
      <c r="S2178" s="8"/>
      <c r="T2178" s="8"/>
      <c r="U2178" s="8"/>
      <c r="V2178" s="8"/>
      <c r="W2178" s="8"/>
      <c r="X2178" s="8"/>
      <c r="AA2178" s="8"/>
      <c r="AB2178" s="54"/>
      <c r="AC2178" s="54"/>
      <c r="AD2178" s="54"/>
    </row>
    <row r="2179" spans="1:30">
      <c r="A2179" s="8"/>
      <c r="B2179" s="19"/>
      <c r="C2179" s="8"/>
      <c r="D2179" s="10"/>
      <c r="E2179" s="8">
        <v>11488</v>
      </c>
      <c r="F2179" s="8"/>
      <c r="G2179" s="8">
        <v>13496</v>
      </c>
      <c r="H2179" s="8"/>
      <c r="I2179" s="8"/>
      <c r="J2179" s="8">
        <v>6934</v>
      </c>
      <c r="K2179" s="8"/>
      <c r="L2179" s="8"/>
      <c r="M2179" s="8"/>
      <c r="N2179" s="8"/>
      <c r="O2179" s="8"/>
      <c r="P2179" s="8"/>
      <c r="Q2179" s="45"/>
      <c r="R2179" s="45"/>
      <c r="S2179" s="8"/>
      <c r="T2179" s="8"/>
      <c r="U2179" s="8"/>
      <c r="V2179" s="8"/>
      <c r="W2179" s="8"/>
      <c r="X2179" s="8"/>
      <c r="AA2179" s="8"/>
      <c r="AB2179" s="54"/>
      <c r="AC2179" s="54"/>
      <c r="AD2179" s="54"/>
    </row>
    <row r="2180" spans="1:30">
      <c r="A2180" s="8"/>
      <c r="B2180" s="19"/>
      <c r="C2180" s="8"/>
      <c r="D2180" s="10"/>
      <c r="E2180" s="8">
        <v>39260</v>
      </c>
      <c r="F2180" s="8"/>
      <c r="G2180" s="8">
        <v>41268</v>
      </c>
      <c r="H2180" s="8"/>
      <c r="I2180" s="8"/>
      <c r="J2180" s="8">
        <v>21604</v>
      </c>
      <c r="K2180" s="8"/>
      <c r="L2180" s="8"/>
      <c r="M2180" s="8"/>
      <c r="N2180" s="8"/>
      <c r="O2180" s="8"/>
      <c r="P2180" s="8"/>
      <c r="Q2180" s="45"/>
      <c r="R2180" s="45"/>
      <c r="S2180" s="8"/>
      <c r="T2180" s="8"/>
      <c r="U2180" s="8"/>
      <c r="V2180" s="8"/>
      <c r="W2180" s="8"/>
      <c r="X2180" s="8"/>
      <c r="AA2180" s="8"/>
      <c r="AB2180" s="54"/>
      <c r="AC2180" s="54"/>
      <c r="AD2180" s="54"/>
    </row>
    <row r="2181" spans="1:30">
      <c r="A2181" s="8"/>
      <c r="B2181" s="19"/>
      <c r="C2181" s="8"/>
      <c r="D2181" s="10"/>
      <c r="E2181" s="8">
        <v>6616</v>
      </c>
      <c r="F2181" s="8"/>
      <c r="G2181" s="8">
        <v>8624</v>
      </c>
      <c r="H2181" s="8"/>
      <c r="I2181" s="8"/>
      <c r="J2181" s="8">
        <v>3233</v>
      </c>
      <c r="K2181" s="8"/>
      <c r="L2181" s="8"/>
      <c r="M2181" s="8"/>
      <c r="N2181" s="8"/>
      <c r="O2181" s="8"/>
      <c r="P2181" s="8"/>
      <c r="Q2181" s="45"/>
      <c r="R2181" s="45"/>
      <c r="S2181" s="8"/>
      <c r="T2181" s="8"/>
      <c r="U2181" s="8"/>
      <c r="V2181" s="8"/>
      <c r="W2181" s="8"/>
      <c r="X2181" s="8"/>
      <c r="AA2181" s="8"/>
      <c r="AB2181" s="54"/>
      <c r="AC2181" s="54"/>
      <c r="AD2181" s="54"/>
    </row>
    <row r="2182" spans="1:30">
      <c r="A2182" s="8"/>
      <c r="B2182" s="19"/>
      <c r="C2182" s="8"/>
      <c r="D2182" s="10"/>
      <c r="E2182" s="8">
        <v>30151</v>
      </c>
      <c r="F2182" s="8"/>
      <c r="G2182" s="8">
        <v>32159</v>
      </c>
      <c r="H2182" s="8"/>
      <c r="I2182" s="8"/>
      <c r="J2182" s="8">
        <v>17535</v>
      </c>
      <c r="K2182" s="8"/>
      <c r="L2182" s="8"/>
      <c r="M2182" s="8"/>
      <c r="N2182" s="8"/>
      <c r="O2182" s="8"/>
      <c r="P2182" s="8"/>
      <c r="Q2182" s="45"/>
      <c r="R2182" s="45"/>
      <c r="S2182" s="8"/>
      <c r="T2182" s="8"/>
      <c r="U2182" s="8"/>
      <c r="V2182" s="8"/>
      <c r="W2182" s="8"/>
      <c r="X2182" s="8"/>
      <c r="AA2182" s="8"/>
      <c r="AB2182" s="54"/>
      <c r="AC2182" s="54"/>
      <c r="AD2182" s="54"/>
    </row>
    <row r="2183" spans="1:30">
      <c r="A2183" s="8"/>
      <c r="B2183" s="19"/>
      <c r="C2183" s="8"/>
      <c r="D2183" s="10"/>
      <c r="E2183" s="8">
        <v>19551</v>
      </c>
      <c r="F2183" s="8"/>
      <c r="G2183" s="8">
        <v>21559</v>
      </c>
      <c r="H2183" s="8"/>
      <c r="I2183" s="8"/>
      <c r="J2183" s="8">
        <v>9855</v>
      </c>
      <c r="K2183" s="8"/>
      <c r="L2183" s="8"/>
      <c r="M2183" s="8"/>
      <c r="N2183" s="8"/>
      <c r="O2183" s="8"/>
      <c r="P2183" s="8"/>
      <c r="Q2183" s="45"/>
      <c r="R2183" s="45"/>
      <c r="S2183" s="8"/>
      <c r="T2183" s="8"/>
      <c r="U2183" s="8"/>
      <c r="V2183" s="8"/>
      <c r="W2183" s="8"/>
      <c r="X2183" s="8"/>
      <c r="AA2183" s="8"/>
      <c r="AB2183" s="54"/>
      <c r="AC2183" s="54"/>
      <c r="AD2183" s="54"/>
    </row>
    <row r="2184" spans="1:30">
      <c r="A2184" s="8"/>
      <c r="B2184" s="19"/>
      <c r="C2184" s="8"/>
      <c r="D2184" s="10"/>
      <c r="E2184" s="8">
        <v>12449</v>
      </c>
      <c r="F2184" s="8"/>
      <c r="G2184" s="8">
        <v>14457</v>
      </c>
      <c r="H2184" s="8"/>
      <c r="I2184" s="8"/>
      <c r="J2184" s="8">
        <v>8195</v>
      </c>
      <c r="K2184" s="8"/>
      <c r="L2184" s="8"/>
      <c r="M2184" s="8"/>
      <c r="N2184" s="8"/>
      <c r="O2184" s="8"/>
      <c r="P2184" s="8"/>
      <c r="Q2184" s="45"/>
      <c r="R2184" s="45"/>
      <c r="S2184" s="8"/>
      <c r="T2184" s="8"/>
      <c r="U2184" s="8"/>
      <c r="V2184" s="8"/>
      <c r="W2184" s="8"/>
      <c r="X2184" s="8"/>
      <c r="AA2184" s="8"/>
      <c r="AB2184" s="54"/>
      <c r="AC2184" s="54"/>
      <c r="AD2184" s="54"/>
    </row>
    <row r="2185" spans="1:30">
      <c r="A2185" s="8"/>
      <c r="B2185" s="19"/>
      <c r="C2185" s="8"/>
      <c r="D2185" s="10"/>
      <c r="E2185" s="8">
        <v>7314</v>
      </c>
      <c r="F2185" s="8"/>
      <c r="G2185" s="8">
        <v>9322</v>
      </c>
      <c r="H2185" s="8"/>
      <c r="I2185" s="8"/>
      <c r="J2185" s="8">
        <v>4408</v>
      </c>
      <c r="K2185" s="8"/>
      <c r="L2185" s="8"/>
      <c r="M2185" s="8"/>
      <c r="N2185" s="8"/>
      <c r="O2185" s="8"/>
      <c r="P2185" s="8"/>
      <c r="Q2185" s="45"/>
      <c r="R2185" s="45"/>
      <c r="S2185" s="8"/>
      <c r="T2185" s="8"/>
      <c r="U2185" s="8"/>
      <c r="V2185" s="8"/>
      <c r="W2185" s="8"/>
      <c r="X2185" s="8"/>
      <c r="AA2185" s="8"/>
      <c r="AB2185" s="54"/>
      <c r="AC2185" s="54"/>
      <c r="AD2185" s="54"/>
    </row>
    <row r="2186" spans="1:30">
      <c r="A2186" s="8"/>
      <c r="B2186" s="19"/>
      <c r="C2186" s="8"/>
      <c r="D2186" s="10"/>
      <c r="E2186" s="8">
        <v>378551</v>
      </c>
      <c r="F2186" s="8"/>
      <c r="G2186" s="8">
        <v>380559</v>
      </c>
      <c r="H2186" s="8"/>
      <c r="I2186" s="8"/>
      <c r="J2186" s="8">
        <v>140005</v>
      </c>
      <c r="K2186" s="8"/>
      <c r="L2186" s="8"/>
      <c r="M2186" s="8"/>
      <c r="N2186" s="8"/>
      <c r="O2186" s="8"/>
      <c r="P2186" s="8"/>
      <c r="Q2186" s="45"/>
      <c r="R2186" s="45"/>
      <c r="S2186" s="8"/>
      <c r="T2186" s="8"/>
      <c r="U2186" s="8"/>
      <c r="V2186" s="8"/>
      <c r="W2186" s="8"/>
      <c r="X2186" s="8"/>
      <c r="AA2186" s="8"/>
      <c r="AB2186" s="54"/>
      <c r="AC2186" s="54"/>
      <c r="AD2186" s="54"/>
    </row>
    <row r="2187" spans="1:30">
      <c r="A2187" s="8"/>
      <c r="B2187" s="19"/>
      <c r="C2187" s="8"/>
      <c r="D2187" s="10"/>
      <c r="E2187" s="8">
        <v>10858</v>
      </c>
      <c r="F2187" s="8"/>
      <c r="G2187" s="8">
        <v>12866</v>
      </c>
      <c r="H2187" s="8"/>
      <c r="I2187" s="8"/>
      <c r="J2187" s="8">
        <v>7025</v>
      </c>
      <c r="K2187" s="8"/>
      <c r="L2187" s="8"/>
      <c r="M2187" s="8"/>
      <c r="N2187" s="8"/>
      <c r="O2187" s="8"/>
      <c r="P2187" s="8"/>
      <c r="Q2187" s="45"/>
      <c r="R2187" s="45"/>
      <c r="S2187" s="8"/>
      <c r="T2187" s="8"/>
      <c r="U2187" s="8"/>
      <c r="V2187" s="8"/>
      <c r="W2187" s="8"/>
      <c r="X2187" s="8"/>
      <c r="AA2187" s="8"/>
      <c r="AB2187" s="54"/>
      <c r="AC2187" s="54"/>
      <c r="AD2187" s="54"/>
    </row>
    <row r="2188" spans="1:30">
      <c r="A2188" s="8"/>
      <c r="B2188" s="19"/>
      <c r="C2188" s="8"/>
      <c r="D2188" s="10"/>
      <c r="E2188" s="8">
        <v>59600</v>
      </c>
      <c r="F2188" s="8"/>
      <c r="G2188" s="8">
        <v>61608</v>
      </c>
      <c r="H2188" s="8"/>
      <c r="I2188" s="8"/>
      <c r="J2188" s="8">
        <v>37025</v>
      </c>
      <c r="K2188" s="8"/>
      <c r="L2188" s="8"/>
      <c r="M2188" s="8"/>
      <c r="N2188" s="8"/>
      <c r="O2188" s="8"/>
      <c r="P2188" s="8"/>
      <c r="Q2188" s="45"/>
      <c r="R2188" s="45"/>
      <c r="S2188" s="8"/>
      <c r="T2188" s="8"/>
      <c r="U2188" s="8"/>
      <c r="V2188" s="8"/>
      <c r="W2188" s="8"/>
      <c r="X2188" s="8"/>
      <c r="AA2188" s="8"/>
      <c r="AB2188" s="54"/>
      <c r="AC2188" s="54"/>
      <c r="AD2188" s="54"/>
    </row>
    <row r="2189" spans="1:30">
      <c r="A2189" s="8"/>
      <c r="B2189" s="19"/>
      <c r="C2189" s="8"/>
      <c r="D2189" s="10"/>
      <c r="E2189" s="8">
        <v>6504</v>
      </c>
      <c r="F2189" s="8"/>
      <c r="G2189" s="8">
        <v>8512</v>
      </c>
      <c r="H2189" s="8"/>
      <c r="I2189" s="8"/>
      <c r="J2189" s="8">
        <v>2479</v>
      </c>
      <c r="K2189" s="8"/>
      <c r="L2189" s="8"/>
      <c r="M2189" s="8"/>
      <c r="N2189" s="8"/>
      <c r="O2189" s="8"/>
      <c r="P2189" s="8"/>
      <c r="Q2189" s="45"/>
      <c r="R2189" s="45"/>
      <c r="S2189" s="8"/>
      <c r="T2189" s="8"/>
      <c r="U2189" s="8"/>
      <c r="V2189" s="8"/>
      <c r="W2189" s="8"/>
      <c r="X2189" s="8"/>
      <c r="AA2189" s="8"/>
      <c r="AB2189" s="54"/>
      <c r="AC2189" s="54"/>
      <c r="AD2189" s="54"/>
    </row>
    <row r="2190" spans="1:30">
      <c r="A2190" s="8"/>
      <c r="B2190" s="19"/>
      <c r="C2190" s="8"/>
      <c r="D2190" s="10"/>
      <c r="E2190" s="8">
        <v>336812</v>
      </c>
      <c r="F2190" s="8"/>
      <c r="G2190" s="8">
        <v>338820</v>
      </c>
      <c r="H2190" s="8"/>
      <c r="I2190" s="8"/>
      <c r="J2190" s="8">
        <v>130716</v>
      </c>
      <c r="K2190" s="8"/>
      <c r="L2190" s="8"/>
      <c r="M2190" s="8"/>
      <c r="N2190" s="8"/>
      <c r="O2190" s="8"/>
      <c r="P2190" s="8"/>
      <c r="Q2190" s="45"/>
      <c r="R2190" s="45"/>
      <c r="S2190" s="8"/>
      <c r="T2190" s="8"/>
      <c r="U2190" s="8"/>
      <c r="V2190" s="8"/>
      <c r="W2190" s="8"/>
      <c r="X2190" s="8"/>
      <c r="AA2190" s="8"/>
      <c r="AB2190" s="54"/>
      <c r="AC2190" s="54"/>
      <c r="AD2190" s="54"/>
    </row>
    <row r="2191" spans="1:30">
      <c r="A2191" s="8"/>
      <c r="B2191" s="19"/>
      <c r="C2191" s="8"/>
      <c r="D2191" s="10"/>
      <c r="E2191" s="8">
        <v>236667</v>
      </c>
      <c r="F2191" s="8"/>
      <c r="G2191" s="8">
        <v>238675</v>
      </c>
      <c r="H2191" s="8"/>
      <c r="I2191" s="8"/>
      <c r="J2191" s="8">
        <v>113839</v>
      </c>
      <c r="K2191" s="8"/>
      <c r="L2191" s="8"/>
      <c r="M2191" s="8"/>
      <c r="N2191" s="8"/>
      <c r="O2191" s="8"/>
      <c r="P2191" s="8"/>
      <c r="Q2191" s="45"/>
      <c r="R2191" s="45"/>
      <c r="S2191" s="8"/>
      <c r="T2191" s="8"/>
      <c r="U2191" s="8"/>
      <c r="V2191" s="8"/>
      <c r="W2191" s="8"/>
      <c r="X2191" s="8"/>
      <c r="AA2191" s="8"/>
      <c r="AB2191" s="54"/>
      <c r="AC2191" s="54"/>
      <c r="AD2191" s="54"/>
    </row>
    <row r="2192" spans="1:30">
      <c r="A2192" s="8"/>
      <c r="B2192" s="19"/>
      <c r="C2192" s="8"/>
      <c r="D2192" s="10"/>
      <c r="E2192" s="8">
        <v>24265</v>
      </c>
      <c r="F2192" s="8"/>
      <c r="G2192" s="8">
        <v>26273</v>
      </c>
      <c r="H2192" s="8"/>
      <c r="I2192" s="8"/>
      <c r="J2192" s="8">
        <v>11976</v>
      </c>
      <c r="K2192" s="8"/>
      <c r="L2192" s="8"/>
      <c r="M2192" s="8"/>
      <c r="N2192" s="8"/>
      <c r="O2192" s="8"/>
      <c r="P2192" s="8"/>
      <c r="Q2192" s="45"/>
      <c r="R2192" s="45"/>
      <c r="S2192" s="8"/>
      <c r="T2192" s="8"/>
      <c r="U2192" s="8"/>
      <c r="V2192" s="8"/>
      <c r="W2192" s="8"/>
      <c r="X2192" s="8"/>
      <c r="AA2192" s="8"/>
      <c r="AB2192" s="54"/>
      <c r="AC2192" s="54"/>
      <c r="AD2192" s="54"/>
    </row>
    <row r="2193" spans="1:30">
      <c r="A2193" s="8"/>
      <c r="B2193" s="19"/>
      <c r="C2193" s="8"/>
      <c r="D2193" s="10"/>
      <c r="E2193" s="8">
        <v>134160</v>
      </c>
      <c r="F2193" s="8"/>
      <c r="G2193" s="8">
        <v>136168</v>
      </c>
      <c r="H2193" s="8"/>
      <c r="I2193" s="8"/>
      <c r="J2193" s="8">
        <v>70544</v>
      </c>
      <c r="K2193" s="8"/>
      <c r="L2193" s="8"/>
      <c r="M2193" s="8"/>
      <c r="N2193" s="8"/>
      <c r="O2193" s="8"/>
      <c r="P2193" s="8"/>
      <c r="Q2193" s="45"/>
      <c r="R2193" s="45"/>
      <c r="S2193" s="8"/>
      <c r="T2193" s="8"/>
      <c r="U2193" s="8"/>
      <c r="V2193" s="8"/>
      <c r="W2193" s="8"/>
      <c r="X2193" s="8"/>
      <c r="AA2193" s="8"/>
      <c r="AB2193" s="54"/>
      <c r="AC2193" s="54"/>
      <c r="AD2193" s="54"/>
    </row>
    <row r="2194" spans="1:30">
      <c r="A2194" s="8"/>
      <c r="B2194" s="19"/>
      <c r="C2194" s="8"/>
      <c r="D2194" s="10"/>
      <c r="E2194" s="8">
        <v>2683</v>
      </c>
      <c r="F2194" s="8"/>
      <c r="G2194" s="8">
        <v>4691</v>
      </c>
      <c r="H2194" s="8"/>
      <c r="I2194" s="8"/>
      <c r="J2194" s="8">
        <v>1223</v>
      </c>
      <c r="K2194" s="8"/>
      <c r="L2194" s="8"/>
      <c r="M2194" s="8"/>
      <c r="N2194" s="8"/>
      <c r="O2194" s="8"/>
      <c r="P2194" s="8"/>
      <c r="Q2194" s="45"/>
      <c r="R2194" s="45"/>
      <c r="S2194" s="8"/>
      <c r="T2194" s="8"/>
      <c r="U2194" s="8"/>
      <c r="V2194" s="8"/>
      <c r="W2194" s="8"/>
      <c r="X2194" s="8"/>
      <c r="AA2194" s="8"/>
      <c r="AB2194" s="54"/>
      <c r="AC2194" s="54"/>
      <c r="AD2194" s="54"/>
    </row>
    <row r="2195" spans="1:30">
      <c r="A2195" s="8"/>
      <c r="B2195" s="19"/>
      <c r="C2195" s="8"/>
      <c r="D2195" s="10"/>
      <c r="E2195" s="8">
        <v>29177</v>
      </c>
      <c r="F2195" s="8"/>
      <c r="G2195" s="8">
        <v>31185</v>
      </c>
      <c r="H2195" s="8"/>
      <c r="I2195" s="8"/>
      <c r="J2195" s="8">
        <v>16128</v>
      </c>
      <c r="K2195" s="8"/>
      <c r="L2195" s="8"/>
      <c r="M2195" s="8"/>
      <c r="N2195" s="8"/>
      <c r="O2195" s="8"/>
      <c r="P2195" s="8"/>
      <c r="Q2195" s="45"/>
      <c r="R2195" s="45"/>
      <c r="S2195" s="8"/>
      <c r="T2195" s="8"/>
      <c r="U2195" s="8"/>
      <c r="V2195" s="8"/>
      <c r="W2195" s="8"/>
      <c r="X2195" s="8"/>
      <c r="AA2195" s="8"/>
      <c r="AB2195" s="54"/>
      <c r="AC2195" s="54"/>
      <c r="AD2195" s="54"/>
    </row>
    <row r="2196" spans="1:30">
      <c r="A2196" s="8"/>
      <c r="B2196" s="19"/>
      <c r="C2196" s="8"/>
      <c r="D2196" s="10"/>
      <c r="E2196" s="8">
        <v>102274</v>
      </c>
      <c r="F2196" s="8"/>
      <c r="G2196" s="8">
        <v>104282</v>
      </c>
      <c r="H2196" s="8"/>
      <c r="I2196" s="8"/>
      <c r="J2196" s="8">
        <v>42267</v>
      </c>
      <c r="K2196" s="8"/>
      <c r="L2196" s="8"/>
      <c r="M2196" s="8"/>
      <c r="N2196" s="8"/>
      <c r="O2196" s="8"/>
      <c r="P2196" s="8"/>
      <c r="Q2196" s="45"/>
      <c r="R2196" s="45"/>
      <c r="S2196" s="8"/>
      <c r="T2196" s="8"/>
      <c r="U2196" s="8"/>
      <c r="V2196" s="8"/>
      <c r="W2196" s="8"/>
      <c r="X2196" s="8"/>
      <c r="AA2196" s="8"/>
      <c r="AB2196" s="54"/>
      <c r="AC2196" s="54"/>
      <c r="AD2196" s="54"/>
    </row>
    <row r="2197" spans="1:30">
      <c r="A2197" s="8"/>
      <c r="B2197" s="19"/>
      <c r="C2197" s="8"/>
      <c r="D2197" s="10"/>
      <c r="E2197" s="8">
        <v>17809</v>
      </c>
      <c r="F2197" s="8"/>
      <c r="G2197" s="8">
        <v>19817</v>
      </c>
      <c r="H2197" s="8"/>
      <c r="I2197" s="8"/>
      <c r="J2197" s="8">
        <v>8620</v>
      </c>
      <c r="K2197" s="8"/>
      <c r="L2197" s="8"/>
      <c r="M2197" s="8"/>
      <c r="N2197" s="8"/>
      <c r="O2197" s="8"/>
      <c r="P2197" s="8"/>
      <c r="Q2197" s="45"/>
      <c r="R2197" s="45"/>
      <c r="S2197" s="8"/>
      <c r="T2197" s="8"/>
      <c r="U2197" s="8"/>
      <c r="V2197" s="8"/>
      <c r="W2197" s="8"/>
      <c r="X2197" s="8"/>
      <c r="AA2197" s="8"/>
      <c r="AB2197" s="54"/>
      <c r="AC2197" s="54"/>
      <c r="AD2197" s="54"/>
    </row>
    <row r="2198" spans="1:30">
      <c r="A2198" s="8"/>
      <c r="B2198" s="19"/>
      <c r="C2198" s="8"/>
      <c r="D2198" s="10"/>
      <c r="E2198" s="8">
        <v>91639</v>
      </c>
      <c r="F2198" s="8"/>
      <c r="G2198" s="8">
        <v>93647</v>
      </c>
      <c r="H2198" s="8"/>
      <c r="I2198" s="8"/>
      <c r="J2198" s="8">
        <v>48531</v>
      </c>
      <c r="K2198" s="8"/>
      <c r="L2198" s="8"/>
      <c r="M2198" s="8"/>
      <c r="N2198" s="8"/>
      <c r="O2198" s="8"/>
      <c r="P2198" s="8"/>
      <c r="Q2198" s="45"/>
      <c r="R2198" s="45"/>
      <c r="S2198" s="8"/>
      <c r="T2198" s="8"/>
      <c r="U2198" s="8"/>
      <c r="V2198" s="8"/>
      <c r="W2198" s="8"/>
      <c r="X2198" s="8"/>
      <c r="AA2198" s="8"/>
      <c r="AB2198" s="54"/>
      <c r="AC2198" s="54"/>
      <c r="AD2198" s="54"/>
    </row>
    <row r="2199" spans="1:30">
      <c r="A2199" s="8"/>
      <c r="B2199" s="19"/>
      <c r="C2199" s="8"/>
      <c r="D2199" s="10"/>
      <c r="E2199" s="8">
        <v>3311503</v>
      </c>
      <c r="F2199" s="8"/>
      <c r="G2199" s="8">
        <v>3313511</v>
      </c>
      <c r="H2199" s="8"/>
      <c r="I2199" s="8"/>
      <c r="J2199" s="8">
        <v>1386701</v>
      </c>
      <c r="K2199" s="8"/>
      <c r="L2199" s="8"/>
      <c r="M2199" s="8"/>
      <c r="N2199" s="8"/>
      <c r="O2199" s="8"/>
      <c r="P2199" s="8"/>
      <c r="Q2199" s="45"/>
      <c r="R2199" s="45"/>
      <c r="S2199" s="8"/>
      <c r="T2199" s="8"/>
      <c r="U2199" s="3"/>
      <c r="V2199" s="3"/>
      <c r="W2199" s="3"/>
      <c r="X2199" s="3"/>
      <c r="AA2199" s="21"/>
      <c r="AB2199" s="54"/>
      <c r="AC2199" s="54"/>
      <c r="AD2199" s="54"/>
    </row>
    <row r="2200" spans="1:30">
      <c r="A2200" s="8"/>
      <c r="B2200" s="19"/>
      <c r="C2200" s="8"/>
      <c r="D2200" s="10"/>
      <c r="E2200" s="3">
        <v>5823</v>
      </c>
      <c r="F2200" s="3"/>
      <c r="G2200" s="8">
        <v>7830</v>
      </c>
      <c r="H2200" s="3"/>
      <c r="I2200" s="3"/>
      <c r="J2200" s="3">
        <v>3308</v>
      </c>
      <c r="K2200" s="3"/>
      <c r="L2200" s="3"/>
      <c r="M2200" s="3"/>
      <c r="N2200" s="3"/>
      <c r="O2200" s="3"/>
      <c r="P2200" s="3"/>
      <c r="Q2200" s="45"/>
      <c r="R2200" s="45"/>
      <c r="S2200" s="3"/>
      <c r="T2200" s="3"/>
      <c r="U2200" s="3"/>
      <c r="V2200" s="3"/>
      <c r="W2200" s="3"/>
      <c r="X2200" s="3"/>
      <c r="AA2200" s="3"/>
      <c r="AB2200" s="54"/>
      <c r="AC2200" s="54"/>
      <c r="AD2200" s="54"/>
    </row>
    <row r="2201" spans="1:30">
      <c r="A2201" s="8"/>
      <c r="B2201" s="19"/>
      <c r="C2201" s="8"/>
      <c r="D2201" s="10"/>
      <c r="E2201" s="3">
        <v>11564</v>
      </c>
      <c r="F2201" s="3"/>
      <c r="G2201" s="8">
        <v>13571</v>
      </c>
      <c r="H2201" s="3"/>
      <c r="I2201" s="3"/>
      <c r="J2201" s="3">
        <v>6424</v>
      </c>
      <c r="K2201" s="3"/>
      <c r="L2201" s="3"/>
      <c r="M2201" s="3"/>
      <c r="N2201" s="3"/>
      <c r="O2201" s="3"/>
      <c r="P2201" s="3"/>
      <c r="Q2201" s="45"/>
      <c r="R2201" s="45"/>
      <c r="S2201" s="3"/>
      <c r="T2201" s="3"/>
      <c r="U2201" s="3"/>
      <c r="V2201" s="3"/>
      <c r="W2201" s="3"/>
      <c r="X2201" s="3"/>
      <c r="AA2201" s="3"/>
      <c r="AB2201" s="54"/>
      <c r="AC2201" s="54"/>
      <c r="AD2201" s="54"/>
    </row>
    <row r="2202" spans="1:30">
      <c r="A2202" s="8"/>
      <c r="B2202" s="19"/>
      <c r="C2202" s="8"/>
      <c r="D2202" s="10"/>
      <c r="E2202" s="3">
        <v>78481</v>
      </c>
      <c r="F2202" s="3"/>
      <c r="G2202" s="8">
        <v>80488</v>
      </c>
      <c r="H2202" s="3"/>
      <c r="I2202" s="3"/>
      <c r="J2202" s="3">
        <v>42609</v>
      </c>
      <c r="K2202" s="3"/>
      <c r="L2202" s="3"/>
      <c r="M2202" s="3"/>
      <c r="N2202" s="3"/>
      <c r="O2202" s="3"/>
      <c r="P2202" s="3"/>
      <c r="Q2202" s="45"/>
      <c r="R2202" s="45"/>
      <c r="S2202" s="3"/>
      <c r="T2202" s="3"/>
      <c r="U2202" s="3"/>
      <c r="V2202" s="3"/>
      <c r="W2202" s="3"/>
      <c r="X2202" s="3"/>
      <c r="AA2202" s="3"/>
      <c r="AB2202" s="54"/>
      <c r="AC2202" s="54"/>
      <c r="AD2202" s="54"/>
    </row>
    <row r="2203" spans="1:30">
      <c r="A2203" s="8"/>
      <c r="B2203" s="19"/>
      <c r="C2203" s="8"/>
      <c r="D2203" s="10"/>
      <c r="E2203" s="3">
        <v>35983</v>
      </c>
      <c r="F2203" s="3"/>
      <c r="G2203" s="8">
        <v>37990</v>
      </c>
      <c r="H2203" s="3"/>
      <c r="I2203" s="3"/>
      <c r="J2203" s="3">
        <v>19174</v>
      </c>
      <c r="K2203" s="3"/>
      <c r="L2203" s="3"/>
      <c r="M2203" s="3"/>
      <c r="N2203" s="3"/>
      <c r="O2203" s="3"/>
      <c r="P2203" s="3"/>
      <c r="Q2203" s="45"/>
      <c r="R2203" s="45"/>
      <c r="S2203" s="3"/>
      <c r="T2203" s="3"/>
      <c r="U2203" s="3"/>
      <c r="V2203" s="3"/>
      <c r="W2203" s="3"/>
      <c r="X2203" s="3"/>
      <c r="AA2203" s="3"/>
      <c r="AB2203" s="54"/>
      <c r="AC2203" s="54"/>
      <c r="AD2203" s="54"/>
    </row>
    <row r="2204" spans="1:30">
      <c r="A2204" s="8"/>
      <c r="B2204" s="19"/>
      <c r="C2204" s="8"/>
      <c r="D2204" s="10"/>
      <c r="E2204" s="3">
        <v>43296</v>
      </c>
      <c r="F2204" s="3"/>
      <c r="G2204" s="8">
        <v>45303</v>
      </c>
      <c r="H2204" s="3"/>
      <c r="I2204" s="3"/>
      <c r="J2204" s="3">
        <v>25282</v>
      </c>
      <c r="K2204" s="3"/>
      <c r="L2204" s="3"/>
      <c r="M2204" s="3"/>
      <c r="N2204" s="3"/>
      <c r="O2204" s="3"/>
      <c r="P2204" s="3"/>
      <c r="Q2204" s="45"/>
      <c r="R2204" s="45"/>
      <c r="S2204" s="3"/>
      <c r="T2204" s="3"/>
      <c r="U2204" s="3"/>
      <c r="V2204" s="3"/>
      <c r="W2204" s="3"/>
      <c r="X2204" s="3"/>
      <c r="AA2204" s="3"/>
      <c r="AB2204" s="54"/>
      <c r="AC2204" s="54"/>
      <c r="AD2204" s="54"/>
    </row>
    <row r="2205" spans="1:30">
      <c r="A2205" s="8"/>
      <c r="B2205" s="19"/>
      <c r="C2205" s="8"/>
      <c r="D2205" s="10"/>
      <c r="E2205" s="3">
        <v>188946</v>
      </c>
      <c r="F2205" s="3"/>
      <c r="G2205" s="8">
        <v>190953</v>
      </c>
      <c r="H2205" s="3"/>
      <c r="I2205" s="3"/>
      <c r="J2205" s="3">
        <v>81866</v>
      </c>
      <c r="K2205" s="3"/>
      <c r="L2205" s="3"/>
      <c r="M2205" s="3"/>
      <c r="N2205" s="3"/>
      <c r="O2205" s="3"/>
      <c r="P2205" s="3"/>
      <c r="Q2205" s="45"/>
      <c r="R2205" s="45"/>
      <c r="S2205" s="3"/>
      <c r="T2205" s="3"/>
      <c r="U2205" s="3"/>
      <c r="V2205" s="3"/>
      <c r="W2205" s="3"/>
      <c r="X2205" s="3"/>
      <c r="AA2205" s="3"/>
      <c r="AB2205" s="54"/>
      <c r="AC2205" s="54"/>
      <c r="AD2205" s="54"/>
    </row>
    <row r="2206" spans="1:30">
      <c r="A2206" s="8"/>
      <c r="B2206" s="19"/>
      <c r="C2206" s="8"/>
      <c r="D2206" s="10"/>
      <c r="E2206" s="3">
        <v>2461</v>
      </c>
      <c r="F2206" s="3"/>
      <c r="G2206" s="8">
        <v>4468</v>
      </c>
      <c r="H2206" s="3"/>
      <c r="I2206" s="3"/>
      <c r="J2206" s="3">
        <v>1613</v>
      </c>
      <c r="K2206" s="3"/>
      <c r="L2206" s="3"/>
      <c r="M2206" s="3"/>
      <c r="N2206" s="3"/>
      <c r="O2206" s="3"/>
      <c r="P2206" s="3"/>
      <c r="Q2206" s="45"/>
      <c r="R2206" s="45"/>
      <c r="S2206" s="3"/>
      <c r="T2206" s="3"/>
      <c r="U2206" s="3"/>
      <c r="V2206" s="3"/>
      <c r="W2206" s="3"/>
      <c r="X2206" s="3"/>
      <c r="AA2206" s="3"/>
      <c r="AB2206" s="54"/>
      <c r="AC2206" s="54"/>
      <c r="AD2206" s="54"/>
    </row>
    <row r="2207" spans="1:30">
      <c r="A2207" s="8"/>
      <c r="B2207" s="19"/>
      <c r="C2207" s="8"/>
      <c r="D2207" s="10"/>
      <c r="E2207" s="3">
        <v>52562</v>
      </c>
      <c r="F2207" s="3"/>
      <c r="G2207" s="8">
        <v>54569</v>
      </c>
      <c r="H2207" s="3"/>
      <c r="I2207" s="3"/>
      <c r="J2207" s="3">
        <v>25744</v>
      </c>
      <c r="K2207" s="3"/>
      <c r="L2207" s="3"/>
      <c r="M2207" s="3"/>
      <c r="N2207" s="3"/>
      <c r="O2207" s="3"/>
      <c r="P2207" s="3"/>
      <c r="Q2207" s="45"/>
      <c r="R2207" s="45"/>
      <c r="S2207" s="3"/>
      <c r="T2207" s="3"/>
      <c r="U2207" s="3"/>
      <c r="V2207" s="3"/>
      <c r="W2207" s="3"/>
      <c r="X2207" s="3"/>
      <c r="AA2207" s="3"/>
      <c r="AB2207" s="54"/>
      <c r="AC2207" s="54"/>
      <c r="AD2207" s="54"/>
    </row>
    <row r="2208" spans="1:30">
      <c r="A2208" s="8"/>
      <c r="B2208" s="19"/>
      <c r="C2208" s="8"/>
      <c r="D2208" s="10"/>
      <c r="E2208" s="3">
        <v>18052</v>
      </c>
      <c r="F2208" s="3"/>
      <c r="G2208" s="8">
        <v>20059</v>
      </c>
      <c r="H2208" s="3"/>
      <c r="I2208" s="3"/>
      <c r="J2208" s="3">
        <v>9122</v>
      </c>
      <c r="K2208" s="3"/>
      <c r="L2208" s="3"/>
      <c r="M2208" s="3"/>
      <c r="N2208" s="3"/>
      <c r="O2208" s="3"/>
      <c r="P2208" s="3"/>
      <c r="Q2208" s="45"/>
      <c r="R2208" s="45"/>
      <c r="S2208" s="3"/>
      <c r="T2208" s="3"/>
      <c r="U2208" s="3"/>
      <c r="V2208" s="3"/>
      <c r="W2208" s="3"/>
      <c r="X2208" s="3"/>
      <c r="AA2208" s="3"/>
      <c r="AB2208" s="54"/>
      <c r="AC2208" s="54"/>
      <c r="AD2208" s="54"/>
    </row>
    <row r="2209" spans="1:30">
      <c r="A2209" s="8"/>
      <c r="B2209" s="19"/>
      <c r="C2209" s="8"/>
      <c r="D2209" s="10"/>
      <c r="E2209" s="3">
        <v>4052</v>
      </c>
      <c r="F2209" s="3"/>
      <c r="G2209" s="8">
        <v>6059</v>
      </c>
      <c r="H2209" s="3"/>
      <c r="I2209" s="3"/>
      <c r="J2209" s="3">
        <v>2316</v>
      </c>
      <c r="K2209" s="3"/>
      <c r="L2209" s="3"/>
      <c r="M2209" s="3"/>
      <c r="N2209" s="3"/>
      <c r="O2209" s="3"/>
      <c r="P2209" s="3"/>
      <c r="Q2209" s="45"/>
      <c r="R2209" s="45"/>
      <c r="S2209" s="3"/>
      <c r="T2209" s="3"/>
      <c r="U2209" s="3"/>
      <c r="V2209" s="3"/>
      <c r="W2209" s="3"/>
      <c r="X2209" s="3"/>
      <c r="AA2209" s="3"/>
      <c r="AB2209" s="54"/>
      <c r="AC2209" s="54"/>
      <c r="AD2209" s="54"/>
    </row>
    <row r="2210" spans="1:30">
      <c r="A2210" s="8"/>
      <c r="B2210" s="19"/>
      <c r="C2210" s="8"/>
      <c r="D2210" s="10"/>
      <c r="E2210" s="3">
        <v>20371</v>
      </c>
      <c r="F2210" s="3"/>
      <c r="G2210" s="8">
        <v>22378</v>
      </c>
      <c r="H2210" s="3"/>
      <c r="I2210" s="3"/>
      <c r="J2210" s="3">
        <v>10239</v>
      </c>
      <c r="K2210" s="3"/>
      <c r="L2210" s="3"/>
      <c r="M2210" s="3"/>
      <c r="N2210" s="3"/>
      <c r="O2210" s="3"/>
      <c r="P2210" s="3"/>
      <c r="Q2210" s="45"/>
      <c r="R2210" s="45"/>
      <c r="S2210" s="3"/>
      <c r="T2210" s="3"/>
      <c r="U2210" s="3"/>
      <c r="V2210" s="3"/>
      <c r="W2210" s="3"/>
      <c r="X2210" s="3"/>
      <c r="AA2210" s="3"/>
      <c r="AB2210" s="54"/>
      <c r="AC2210" s="54"/>
      <c r="AD2210" s="54"/>
    </row>
    <row r="2211" spans="1:30">
      <c r="A2211" s="8"/>
      <c r="B2211" s="19"/>
      <c r="C2211" s="8"/>
      <c r="D2211" s="10"/>
      <c r="E2211" s="3">
        <v>1489</v>
      </c>
      <c r="F2211" s="3"/>
      <c r="G2211" s="8">
        <v>3496</v>
      </c>
      <c r="H2211" s="3"/>
      <c r="I2211" s="3"/>
      <c r="J2211" s="3">
        <v>1037</v>
      </c>
      <c r="K2211" s="3"/>
      <c r="L2211" s="3"/>
      <c r="M2211" s="3"/>
      <c r="N2211" s="3"/>
      <c r="O2211" s="3"/>
      <c r="P2211" s="3"/>
      <c r="Q2211" s="45"/>
      <c r="R2211" s="45"/>
      <c r="S2211" s="3"/>
      <c r="T2211" s="3"/>
      <c r="U2211" s="3"/>
      <c r="V2211" s="3"/>
      <c r="W2211" s="3"/>
      <c r="X2211" s="3"/>
      <c r="AA2211" s="3"/>
      <c r="AB2211" s="54"/>
      <c r="AC2211" s="54"/>
      <c r="AD2211" s="54"/>
    </row>
    <row r="2212" spans="1:30">
      <c r="A2212" s="8"/>
      <c r="B2212" s="19"/>
      <c r="C2212" s="8"/>
      <c r="D2212" s="10"/>
      <c r="E2212" s="3">
        <v>30162</v>
      </c>
      <c r="F2212" s="3"/>
      <c r="G2212" s="8">
        <v>32169</v>
      </c>
      <c r="H2212" s="3"/>
      <c r="I2212" s="3"/>
      <c r="J2212" s="3">
        <v>16431</v>
      </c>
      <c r="K2212" s="3"/>
      <c r="L2212" s="3"/>
      <c r="M2212" s="3"/>
      <c r="N2212" s="3"/>
      <c r="O2212" s="3"/>
      <c r="P2212" s="3"/>
      <c r="Q2212" s="45"/>
      <c r="R2212" s="45"/>
      <c r="S2212" s="3"/>
      <c r="T2212" s="3"/>
      <c r="U2212" s="3"/>
      <c r="V2212" s="3"/>
      <c r="W2212" s="3"/>
      <c r="X2212" s="3"/>
      <c r="AA2212" s="3"/>
      <c r="AB2212" s="54"/>
      <c r="AC2212" s="54"/>
      <c r="AD2212" s="54"/>
    </row>
    <row r="2213" spans="1:30">
      <c r="A2213" s="8"/>
      <c r="B2213" s="19"/>
      <c r="C2213" s="8"/>
      <c r="D2213" s="10"/>
      <c r="E2213" s="3">
        <v>34358</v>
      </c>
      <c r="F2213" s="3"/>
      <c r="G2213" s="8">
        <v>36365</v>
      </c>
      <c r="H2213" s="3"/>
      <c r="I2213" s="3"/>
      <c r="J2213" s="3">
        <v>19365</v>
      </c>
      <c r="K2213" s="3"/>
      <c r="L2213" s="3"/>
      <c r="M2213" s="3"/>
      <c r="N2213" s="3"/>
      <c r="O2213" s="3"/>
      <c r="P2213" s="3"/>
      <c r="Q2213" s="45"/>
      <c r="R2213" s="45"/>
      <c r="S2213" s="3"/>
      <c r="T2213" s="3"/>
      <c r="U2213" s="3"/>
      <c r="V2213" s="3"/>
      <c r="W2213" s="3"/>
      <c r="X2213" s="3"/>
      <c r="AA2213" s="3"/>
      <c r="AB2213" s="54"/>
      <c r="AC2213" s="54"/>
      <c r="AD2213" s="54"/>
    </row>
    <row r="2214" spans="1:30">
      <c r="A2214" s="8"/>
      <c r="B2214" s="19"/>
      <c r="C2214" s="8"/>
      <c r="D2214" s="10"/>
      <c r="E2214" s="3">
        <v>42323</v>
      </c>
      <c r="F2214" s="3"/>
      <c r="G2214" s="8">
        <v>44330</v>
      </c>
      <c r="H2214" s="3"/>
      <c r="I2214" s="3"/>
      <c r="J2214" s="3">
        <v>25621</v>
      </c>
      <c r="K2214" s="3"/>
      <c r="L2214" s="3"/>
      <c r="M2214" s="3"/>
      <c r="N2214" s="3"/>
      <c r="O2214" s="3"/>
      <c r="P2214" s="3"/>
      <c r="Q2214" s="45"/>
      <c r="R2214" s="45"/>
      <c r="S2214" s="3"/>
      <c r="T2214" s="3"/>
      <c r="U2214" s="3"/>
      <c r="V2214" s="3"/>
      <c r="W2214" s="3"/>
      <c r="X2214" s="3"/>
      <c r="AA2214" s="3"/>
      <c r="AB2214" s="54"/>
      <c r="AC2214" s="54"/>
      <c r="AD2214" s="54"/>
    </row>
    <row r="2215" spans="1:30">
      <c r="A2215" s="8"/>
      <c r="B2215" s="19"/>
      <c r="C2215" s="8"/>
      <c r="D2215" s="10"/>
      <c r="E2215" s="3">
        <v>20928</v>
      </c>
      <c r="F2215" s="3"/>
      <c r="G2215" s="8">
        <v>22935</v>
      </c>
      <c r="H2215" s="3"/>
      <c r="I2215" s="3"/>
      <c r="J2215" s="3">
        <v>13013</v>
      </c>
      <c r="K2215" s="3"/>
      <c r="L2215" s="3"/>
      <c r="M2215" s="3"/>
      <c r="N2215" s="3"/>
      <c r="O2215" s="3"/>
      <c r="P2215" s="3"/>
      <c r="Q2215" s="45"/>
      <c r="R2215" s="45"/>
      <c r="S2215" s="3"/>
      <c r="T2215" s="3"/>
      <c r="U2215" s="3"/>
      <c r="V2215" s="3"/>
      <c r="W2215" s="3"/>
      <c r="X2215" s="3"/>
      <c r="AA2215" s="3"/>
      <c r="AB2215" s="54"/>
      <c r="AC2215" s="54"/>
      <c r="AD2215" s="54"/>
    </row>
    <row r="2216" spans="1:30">
      <c r="A2216" s="8"/>
      <c r="B2216" s="19"/>
      <c r="C2216" s="8"/>
      <c r="D2216" s="10"/>
      <c r="E2216" s="3">
        <v>994798</v>
      </c>
      <c r="F2216" s="3"/>
      <c r="G2216" s="8">
        <v>996805</v>
      </c>
      <c r="H2216" s="3"/>
      <c r="I2216" s="3"/>
      <c r="J2216" s="3">
        <v>465999</v>
      </c>
      <c r="K2216" s="3"/>
      <c r="L2216" s="3"/>
      <c r="M2216" s="3"/>
      <c r="N2216" s="3"/>
      <c r="O2216" s="3"/>
      <c r="P2216" s="3"/>
      <c r="Q2216" s="45"/>
      <c r="R2216" s="45"/>
      <c r="S2216" s="3"/>
      <c r="T2216" s="3"/>
      <c r="U2216" s="3"/>
      <c r="V2216" s="3"/>
      <c r="W2216" s="3"/>
      <c r="X2216" s="3"/>
      <c r="AA2216" s="3"/>
      <c r="AB2216" s="54"/>
      <c r="AC2216" s="54"/>
      <c r="AD2216" s="54"/>
    </row>
    <row r="2217" spans="1:30">
      <c r="A2217" s="8"/>
      <c r="B2217" s="19"/>
      <c r="C2217" s="8"/>
      <c r="D2217" s="10"/>
      <c r="E2217" s="3">
        <v>134081</v>
      </c>
      <c r="F2217" s="3"/>
      <c r="G2217" s="8">
        <v>136088</v>
      </c>
      <c r="H2217" s="3"/>
      <c r="I2217" s="3"/>
      <c r="J2217" s="3">
        <v>72266</v>
      </c>
      <c r="K2217" s="3"/>
      <c r="L2217" s="3"/>
      <c r="M2217" s="3"/>
      <c r="N2217" s="3"/>
      <c r="O2217" s="3"/>
      <c r="P2217" s="3"/>
      <c r="Q2217" s="45"/>
      <c r="R2217" s="45"/>
      <c r="S2217" s="3"/>
      <c r="T2217" s="3"/>
      <c r="U2217" s="3"/>
      <c r="V2217" s="3"/>
      <c r="W2217" s="3"/>
      <c r="X2217" s="3"/>
      <c r="AA2217" s="3"/>
      <c r="AB2217" s="54"/>
      <c r="AC2217" s="54"/>
      <c r="AD2217" s="54"/>
    </row>
    <row r="2218" spans="1:30">
      <c r="A2218" s="8"/>
      <c r="B2218" s="19"/>
      <c r="C2218" s="8"/>
      <c r="D2218" s="10"/>
      <c r="E2218" s="3">
        <v>18340</v>
      </c>
      <c r="F2218" s="3"/>
      <c r="G2218" s="8">
        <v>20347</v>
      </c>
      <c r="H2218" s="3"/>
      <c r="I2218" s="3"/>
      <c r="J2218" s="3">
        <v>10466</v>
      </c>
      <c r="K2218" s="3"/>
      <c r="L2218" s="3"/>
      <c r="M2218" s="3"/>
      <c r="N2218" s="3"/>
      <c r="O2218" s="3"/>
      <c r="P2218" s="3"/>
      <c r="Q2218" s="45"/>
      <c r="R2218" s="45"/>
      <c r="S2218" s="3"/>
      <c r="T2218" s="3"/>
      <c r="U2218" s="3"/>
      <c r="V2218" s="3"/>
      <c r="W2218" s="3"/>
      <c r="X2218" s="3"/>
      <c r="AA2218" s="3"/>
      <c r="AB2218" s="54"/>
      <c r="AC2218" s="54"/>
      <c r="AD2218" s="54"/>
    </row>
    <row r="2219" spans="1:30">
      <c r="A2219" s="8"/>
      <c r="B2219" s="19"/>
      <c r="C2219" s="8"/>
      <c r="D2219" s="10"/>
      <c r="E2219" s="3">
        <v>11329</v>
      </c>
      <c r="F2219" s="3"/>
      <c r="G2219" s="8">
        <v>13336</v>
      </c>
      <c r="H2219" s="3"/>
      <c r="I2219" s="3"/>
      <c r="J2219" s="3">
        <v>6510</v>
      </c>
      <c r="K2219" s="3"/>
      <c r="L2219" s="3"/>
      <c r="M2219" s="3"/>
      <c r="N2219" s="3"/>
      <c r="O2219" s="3"/>
      <c r="P2219" s="3"/>
      <c r="Q2219" s="45"/>
      <c r="R2219" s="45"/>
      <c r="S2219" s="3"/>
      <c r="T2219" s="3"/>
      <c r="U2219" s="3"/>
      <c r="V2219" s="3"/>
      <c r="W2219" s="3"/>
      <c r="X2219" s="3"/>
      <c r="AA2219" s="3"/>
      <c r="AB2219" s="54"/>
      <c r="AC2219" s="54"/>
      <c r="AD2219" s="54"/>
    </row>
    <row r="2220" spans="1:30">
      <c r="A2220" s="8"/>
      <c r="B2220" s="19"/>
      <c r="C2220" s="8"/>
      <c r="D2220" s="10"/>
      <c r="E2220" s="3">
        <v>39972</v>
      </c>
      <c r="F2220" s="3"/>
      <c r="G2220" s="8">
        <v>41979</v>
      </c>
      <c r="H2220" s="3"/>
      <c r="I2220" s="3"/>
      <c r="J2220" s="3">
        <v>22552</v>
      </c>
      <c r="K2220" s="3"/>
      <c r="L2220" s="3"/>
      <c r="M2220" s="3"/>
      <c r="N2220" s="3"/>
      <c r="O2220" s="3"/>
      <c r="P2220" s="3"/>
      <c r="Q2220" s="45"/>
      <c r="R2220" s="45"/>
      <c r="S2220" s="3"/>
      <c r="T2220" s="3"/>
      <c r="U2220" s="3"/>
      <c r="V2220" s="3"/>
      <c r="W2220" s="3"/>
      <c r="X2220" s="3"/>
      <c r="AA2220" s="3"/>
      <c r="AB2220" s="54"/>
      <c r="AC2220" s="54"/>
      <c r="AD2220" s="54"/>
    </row>
    <row r="2221" spans="1:30">
      <c r="A2221" s="8"/>
      <c r="B2221" s="19"/>
      <c r="C2221" s="8"/>
      <c r="D2221" s="10"/>
      <c r="E2221" s="3">
        <v>6596</v>
      </c>
      <c r="F2221" s="3"/>
      <c r="G2221" s="8">
        <v>8603</v>
      </c>
      <c r="H2221" s="3"/>
      <c r="I2221" s="3"/>
      <c r="J2221" s="3">
        <v>4361</v>
      </c>
      <c r="K2221" s="3"/>
      <c r="L2221" s="3"/>
      <c r="M2221" s="3"/>
      <c r="N2221" s="3"/>
      <c r="O2221" s="3"/>
      <c r="P2221" s="3"/>
      <c r="Q2221" s="45"/>
      <c r="R2221" s="45"/>
      <c r="S2221" s="3"/>
      <c r="T2221" s="3"/>
      <c r="U2221" s="3"/>
      <c r="V2221" s="3"/>
      <c r="W2221" s="3"/>
      <c r="X2221" s="3"/>
      <c r="AA2221" s="3"/>
      <c r="AB2221" s="54"/>
      <c r="AC2221" s="54"/>
      <c r="AD2221" s="54"/>
    </row>
    <row r="2222" spans="1:30">
      <c r="A2222" s="8"/>
      <c r="B2222" s="19"/>
      <c r="C2222" s="8"/>
      <c r="D2222" s="10"/>
      <c r="E2222" s="3">
        <v>30116</v>
      </c>
      <c r="F2222" s="3"/>
      <c r="G2222" s="8">
        <v>32123</v>
      </c>
      <c r="H2222" s="3"/>
      <c r="I2222" s="3"/>
      <c r="J2222" s="3">
        <v>18509</v>
      </c>
      <c r="K2222" s="3"/>
      <c r="L2222" s="3"/>
      <c r="M2222" s="3"/>
      <c r="N2222" s="3"/>
      <c r="O2222" s="3"/>
      <c r="P2222" s="3"/>
      <c r="Q2222" s="45"/>
      <c r="R2222" s="45"/>
      <c r="S2222" s="3"/>
      <c r="T2222" s="3"/>
      <c r="U2222" s="3"/>
      <c r="V2222" s="3"/>
      <c r="W2222" s="3"/>
      <c r="X2222" s="3"/>
      <c r="AA2222" s="3"/>
      <c r="AB2222" s="54"/>
      <c r="AC2222" s="54"/>
      <c r="AD2222" s="54"/>
    </row>
    <row r="2223" spans="1:30">
      <c r="A2223" s="8"/>
      <c r="B2223" s="19"/>
      <c r="C2223" s="8"/>
      <c r="D2223" s="10"/>
      <c r="E2223" s="3">
        <v>19522</v>
      </c>
      <c r="F2223" s="3"/>
      <c r="G2223" s="8">
        <v>21529</v>
      </c>
      <c r="H2223" s="3"/>
      <c r="I2223" s="3"/>
      <c r="J2223" s="3">
        <v>10163</v>
      </c>
      <c r="K2223" s="3"/>
      <c r="L2223" s="3"/>
      <c r="M2223" s="3"/>
      <c r="N2223" s="3"/>
      <c r="O2223" s="3"/>
      <c r="P2223" s="3"/>
      <c r="Q2223" s="45"/>
      <c r="R2223" s="45"/>
      <c r="S2223" s="3"/>
      <c r="T2223" s="3"/>
      <c r="U2223" s="3"/>
      <c r="V2223" s="3"/>
      <c r="W2223" s="3"/>
      <c r="X2223" s="3"/>
      <c r="AA2223" s="3"/>
      <c r="AB2223" s="54"/>
      <c r="AC2223" s="54"/>
      <c r="AD2223" s="54"/>
    </row>
    <row r="2224" spans="1:30">
      <c r="A2224" s="8"/>
      <c r="B2224" s="19"/>
      <c r="C2224" s="8"/>
      <c r="D2224" s="10"/>
      <c r="E2224" s="3">
        <v>12536</v>
      </c>
      <c r="F2224" s="3"/>
      <c r="G2224" s="8">
        <v>14543</v>
      </c>
      <c r="H2224" s="3"/>
      <c r="I2224" s="3"/>
      <c r="J2224" s="3">
        <v>7335</v>
      </c>
      <c r="K2224" s="3"/>
      <c r="L2224" s="3"/>
      <c r="M2224" s="3"/>
      <c r="N2224" s="3"/>
      <c r="O2224" s="3"/>
      <c r="P2224" s="3"/>
      <c r="Q2224" s="45"/>
      <c r="R2224" s="45"/>
      <c r="S2224" s="3"/>
      <c r="T2224" s="3"/>
      <c r="U2224" s="3"/>
      <c r="V2224" s="3"/>
      <c r="W2224" s="3"/>
      <c r="X2224" s="3"/>
      <c r="AA2224" s="3"/>
      <c r="AB2224" s="54"/>
      <c r="AC2224" s="54"/>
      <c r="AD2224" s="54"/>
    </row>
    <row r="2225" spans="1:30">
      <c r="A2225" s="8"/>
      <c r="B2225" s="19"/>
      <c r="C2225" s="8"/>
      <c r="D2225" s="10"/>
      <c r="E2225" s="3">
        <v>7200</v>
      </c>
      <c r="F2225" s="3"/>
      <c r="G2225" s="8">
        <v>9207</v>
      </c>
      <c r="H2225" s="3"/>
      <c r="I2225" s="3"/>
      <c r="J2225" s="3">
        <v>4505</v>
      </c>
      <c r="K2225" s="3"/>
      <c r="L2225" s="3"/>
      <c r="M2225" s="3"/>
      <c r="N2225" s="3"/>
      <c r="O2225" s="3"/>
      <c r="P2225" s="3"/>
      <c r="Q2225" s="45"/>
      <c r="R2225" s="45"/>
      <c r="S2225" s="3"/>
      <c r="T2225" s="3"/>
      <c r="U2225" s="3"/>
      <c r="V2225" s="3"/>
      <c r="W2225" s="3"/>
      <c r="X2225" s="3"/>
      <c r="AA2225" s="3"/>
      <c r="AB2225" s="54"/>
      <c r="AC2225" s="54"/>
      <c r="AD2225" s="54"/>
    </row>
    <row r="2226" spans="1:30">
      <c r="A2226" s="8"/>
      <c r="B2226" s="19"/>
      <c r="C2226" s="8"/>
      <c r="D2226" s="10"/>
      <c r="E2226" s="3">
        <v>373207</v>
      </c>
      <c r="F2226" s="3"/>
      <c r="G2226" s="8">
        <v>375214</v>
      </c>
      <c r="H2226" s="3"/>
      <c r="I2226" s="3"/>
      <c r="J2226" s="3">
        <v>166379</v>
      </c>
      <c r="K2226" s="3"/>
      <c r="L2226" s="3"/>
      <c r="M2226" s="3"/>
      <c r="N2226" s="3"/>
      <c r="O2226" s="3"/>
      <c r="P2226" s="3"/>
      <c r="Q2226" s="45"/>
      <c r="R2226" s="45"/>
      <c r="S2226" s="3"/>
      <c r="T2226" s="3"/>
      <c r="U2226" s="3"/>
      <c r="V2226" s="3"/>
      <c r="W2226" s="3"/>
      <c r="X2226" s="3"/>
      <c r="AA2226" s="3"/>
      <c r="AB2226" s="54"/>
      <c r="AC2226" s="54"/>
      <c r="AD2226" s="54"/>
    </row>
    <row r="2227" spans="1:30">
      <c r="A2227" s="8"/>
      <c r="B2227" s="19"/>
      <c r="C2227" s="8"/>
      <c r="D2227" s="10"/>
      <c r="E2227" s="3">
        <v>10852</v>
      </c>
      <c r="F2227" s="3"/>
      <c r="G2227" s="8">
        <v>12859</v>
      </c>
      <c r="H2227" s="3"/>
      <c r="I2227" s="3"/>
      <c r="J2227" s="3">
        <v>6690</v>
      </c>
      <c r="K2227" s="3"/>
      <c r="L2227" s="3"/>
      <c r="M2227" s="3"/>
      <c r="N2227" s="3"/>
      <c r="O2227" s="3"/>
      <c r="P2227" s="3"/>
      <c r="Q2227" s="45"/>
      <c r="R2227" s="45"/>
      <c r="S2227" s="3"/>
      <c r="T2227" s="3"/>
      <c r="U2227" s="3"/>
      <c r="V2227" s="3"/>
      <c r="W2227" s="3"/>
      <c r="X2227" s="3"/>
      <c r="AA2227" s="3"/>
      <c r="AB2227" s="54"/>
      <c r="AC2227" s="54"/>
      <c r="AD2227" s="54"/>
    </row>
    <row r="2228" spans="1:30">
      <c r="A2228" s="8"/>
      <c r="B2228" s="19"/>
      <c r="C2228" s="8"/>
      <c r="D2228" s="10"/>
      <c r="E2228" s="3">
        <v>59686</v>
      </c>
      <c r="F2228" s="3"/>
      <c r="G2228" s="8">
        <v>61693</v>
      </c>
      <c r="H2228" s="3"/>
      <c r="I2228" s="3"/>
      <c r="J2228" s="3">
        <v>33455</v>
      </c>
      <c r="K2228" s="3"/>
      <c r="L2228" s="3"/>
      <c r="M2228" s="3"/>
      <c r="N2228" s="3"/>
      <c r="O2228" s="3"/>
      <c r="P2228" s="3"/>
      <c r="Q2228" s="45"/>
      <c r="R2228" s="45"/>
      <c r="S2228" s="3"/>
      <c r="T2228" s="3"/>
      <c r="U2228" s="3"/>
      <c r="V2228" s="3"/>
      <c r="W2228" s="3"/>
      <c r="X2228" s="3"/>
      <c r="AA2228" s="3"/>
      <c r="AB2228" s="54"/>
      <c r="AC2228" s="54"/>
      <c r="AD2228" s="54"/>
    </row>
    <row r="2229" spans="1:30">
      <c r="A2229" s="8"/>
      <c r="B2229" s="19"/>
      <c r="C2229" s="8"/>
      <c r="D2229" s="10"/>
      <c r="E2229" s="3">
        <v>6393</v>
      </c>
      <c r="F2229" s="3"/>
      <c r="G2229" s="8">
        <v>8400</v>
      </c>
      <c r="H2229" s="3"/>
      <c r="I2229" s="3"/>
      <c r="J2229" s="3">
        <v>3140</v>
      </c>
      <c r="K2229" s="3"/>
      <c r="L2229" s="3"/>
      <c r="M2229" s="3"/>
      <c r="N2229" s="3"/>
      <c r="O2229" s="3"/>
      <c r="P2229" s="3"/>
      <c r="Q2229" s="45"/>
      <c r="R2229" s="45"/>
      <c r="S2229" s="3"/>
      <c r="T2229" s="3"/>
      <c r="U2229" s="3"/>
      <c r="V2229" s="3"/>
      <c r="W2229" s="3"/>
      <c r="X2229" s="3"/>
      <c r="AA2229" s="3"/>
      <c r="AB2229" s="54"/>
      <c r="AC2229" s="54"/>
      <c r="AD2229" s="54"/>
    </row>
    <row r="2230" spans="1:30">
      <c r="A2230" s="8"/>
      <c r="B2230" s="19"/>
      <c r="C2230" s="8"/>
      <c r="D2230" s="10"/>
      <c r="E2230" s="3">
        <v>333618</v>
      </c>
      <c r="F2230" s="3"/>
      <c r="G2230" s="8">
        <v>335625</v>
      </c>
      <c r="H2230" s="3"/>
      <c r="I2230" s="3"/>
      <c r="J2230" s="3">
        <v>170760</v>
      </c>
      <c r="K2230" s="3"/>
      <c r="L2230" s="3"/>
      <c r="M2230" s="3"/>
      <c r="N2230" s="3"/>
      <c r="O2230" s="3"/>
      <c r="P2230" s="3"/>
      <c r="Q2230" s="45"/>
      <c r="R2230" s="45"/>
      <c r="S2230" s="3"/>
      <c r="T2230" s="3"/>
      <c r="U2230" s="3"/>
      <c r="V2230" s="3"/>
      <c r="W2230" s="3"/>
      <c r="X2230" s="3"/>
      <c r="AA2230" s="3"/>
      <c r="AB2230" s="54"/>
      <c r="AC2230" s="54"/>
      <c r="AD2230" s="54"/>
    </row>
    <row r="2231" spans="1:30">
      <c r="A2231" s="8"/>
      <c r="B2231" s="19"/>
      <c r="C2231" s="8"/>
      <c r="D2231" s="10"/>
      <c r="E2231" s="3">
        <v>236263</v>
      </c>
      <c r="F2231" s="3"/>
      <c r="G2231" s="8">
        <v>238270</v>
      </c>
      <c r="H2231" s="3"/>
      <c r="I2231" s="3"/>
      <c r="J2231" s="3">
        <v>129406</v>
      </c>
      <c r="K2231" s="3"/>
      <c r="L2231" s="3"/>
      <c r="M2231" s="3"/>
      <c r="N2231" s="3"/>
      <c r="O2231" s="3"/>
      <c r="P2231" s="3"/>
      <c r="Q2231" s="45"/>
      <c r="R2231" s="45"/>
      <c r="S2231" s="3"/>
      <c r="T2231" s="3"/>
      <c r="U2231" s="3"/>
      <c r="V2231" s="3"/>
      <c r="W2231" s="3"/>
      <c r="X2231" s="3"/>
      <c r="AA2231" s="3"/>
      <c r="AB2231" s="54"/>
      <c r="AC2231" s="54"/>
      <c r="AD2231" s="54"/>
    </row>
    <row r="2232" spans="1:30">
      <c r="A2232" s="8"/>
      <c r="B2232" s="19"/>
      <c r="C2232" s="8"/>
      <c r="D2232" s="10"/>
      <c r="E2232" s="3">
        <v>25100</v>
      </c>
      <c r="F2232" s="3"/>
      <c r="G2232" s="8">
        <v>27107</v>
      </c>
      <c r="H2232" s="3"/>
      <c r="I2232" s="3"/>
      <c r="J2232" s="3">
        <v>14488</v>
      </c>
      <c r="K2232" s="3"/>
      <c r="L2232" s="3"/>
      <c r="M2232" s="3"/>
      <c r="N2232" s="3"/>
      <c r="O2232" s="3"/>
      <c r="P2232" s="3"/>
      <c r="Q2232" s="45"/>
      <c r="R2232" s="45"/>
      <c r="S2232" s="3"/>
      <c r="T2232" s="3"/>
      <c r="U2232" s="3"/>
      <c r="V2232" s="3"/>
      <c r="W2232" s="3"/>
      <c r="X2232" s="3"/>
      <c r="AA2232" s="3"/>
      <c r="AB2232" s="54"/>
      <c r="AC2232" s="54"/>
      <c r="AD2232" s="54"/>
    </row>
    <row r="2233" spans="1:30">
      <c r="A2233" s="8"/>
      <c r="B2233" s="19"/>
      <c r="C2233" s="8"/>
      <c r="D2233" s="10"/>
      <c r="E2233" s="3">
        <v>134615</v>
      </c>
      <c r="F2233" s="3"/>
      <c r="G2233" s="8">
        <v>136622</v>
      </c>
      <c r="H2233" s="3"/>
      <c r="I2233" s="3"/>
      <c r="J2233" s="3">
        <v>67279</v>
      </c>
      <c r="K2233" s="3"/>
      <c r="L2233" s="3"/>
      <c r="M2233" s="3"/>
      <c r="N2233" s="3"/>
      <c r="O2233" s="3"/>
      <c r="P2233" s="3"/>
      <c r="Q2233" s="45"/>
      <c r="R2233" s="45"/>
      <c r="S2233" s="3"/>
      <c r="T2233" s="3"/>
      <c r="U2233" s="3"/>
      <c r="V2233" s="3"/>
      <c r="W2233" s="3"/>
      <c r="X2233" s="3"/>
      <c r="AA2233" s="3"/>
      <c r="AB2233" s="54"/>
      <c r="AC2233" s="54"/>
      <c r="AD2233" s="54"/>
    </row>
    <row r="2234" spans="1:30">
      <c r="A2234" s="8"/>
      <c r="B2234" s="19"/>
      <c r="C2234" s="8"/>
      <c r="D2234" s="10"/>
      <c r="E2234" s="3">
        <v>2683</v>
      </c>
      <c r="F2234" s="3"/>
      <c r="G2234" s="8">
        <v>4690</v>
      </c>
      <c r="H2234" s="3"/>
      <c r="I2234" s="3"/>
      <c r="J2234" s="3">
        <v>1784</v>
      </c>
      <c r="K2234" s="3"/>
      <c r="L2234" s="3"/>
      <c r="M2234" s="3"/>
      <c r="N2234" s="3"/>
      <c r="O2234" s="3"/>
      <c r="P2234" s="3"/>
      <c r="Q2234" s="45"/>
      <c r="R2234" s="45"/>
      <c r="S2234" s="3"/>
      <c r="T2234" s="3"/>
      <c r="U2234" s="3"/>
      <c r="V2234" s="3"/>
      <c r="W2234" s="3"/>
      <c r="X2234" s="3"/>
      <c r="AA2234" s="3"/>
      <c r="AB2234" s="54"/>
      <c r="AC2234" s="54"/>
      <c r="AD2234" s="54"/>
    </row>
    <row r="2235" spans="1:30">
      <c r="A2235" s="8"/>
      <c r="B2235" s="19"/>
      <c r="C2235" s="8"/>
      <c r="D2235" s="10"/>
      <c r="E2235" s="3">
        <v>28657</v>
      </c>
      <c r="F2235" s="3"/>
      <c r="G2235" s="8">
        <v>30664</v>
      </c>
      <c r="H2235" s="3"/>
      <c r="I2235" s="3"/>
      <c r="J2235" s="3">
        <v>14409</v>
      </c>
      <c r="K2235" s="3"/>
      <c r="L2235" s="3"/>
      <c r="M2235" s="3"/>
      <c r="N2235" s="3"/>
      <c r="O2235" s="3"/>
      <c r="P2235" s="3"/>
      <c r="Q2235" s="45"/>
      <c r="R2235" s="45"/>
      <c r="S2235" s="3"/>
      <c r="T2235" s="3"/>
      <c r="U2235" s="3"/>
      <c r="V2235" s="3"/>
      <c r="W2235" s="3"/>
      <c r="X2235" s="3"/>
      <c r="AA2235" s="3"/>
      <c r="AB2235" s="54"/>
      <c r="AC2235" s="54"/>
      <c r="AD2235" s="54"/>
    </row>
    <row r="2236" spans="1:30">
      <c r="A2236" s="8"/>
      <c r="B2236" s="19"/>
      <c r="C2236" s="8"/>
      <c r="D2236" s="10"/>
      <c r="E2236" s="3">
        <v>102458</v>
      </c>
      <c r="F2236" s="3"/>
      <c r="G2236" s="8">
        <v>104465</v>
      </c>
      <c r="H2236" s="3"/>
      <c r="I2236" s="3"/>
      <c r="J2236" s="3">
        <v>55059</v>
      </c>
      <c r="K2236" s="3"/>
      <c r="L2236" s="3"/>
      <c r="M2236" s="3"/>
      <c r="N2236" s="3"/>
      <c r="O2236" s="3"/>
      <c r="P2236" s="3"/>
      <c r="Q2236" s="45"/>
      <c r="R2236" s="45"/>
      <c r="S2236" s="3"/>
      <c r="T2236" s="3"/>
      <c r="U2236" s="3"/>
      <c r="V2236" s="3"/>
      <c r="W2236" s="3"/>
      <c r="X2236" s="3"/>
      <c r="AA2236" s="3"/>
      <c r="AB2236" s="54"/>
      <c r="AC2236" s="54"/>
      <c r="AD2236" s="54"/>
    </row>
    <row r="2237" spans="1:30">
      <c r="A2237" s="8"/>
      <c r="B2237" s="19"/>
      <c r="C2237" s="8"/>
      <c r="D2237" s="10"/>
      <c r="E2237" s="3">
        <v>18536</v>
      </c>
      <c r="F2237" s="3"/>
      <c r="G2237" s="8">
        <v>20543</v>
      </c>
      <c r="H2237" s="3"/>
      <c r="I2237" s="3"/>
      <c r="J2237" s="3">
        <v>10183</v>
      </c>
      <c r="K2237" s="3"/>
      <c r="L2237" s="3"/>
      <c r="M2237" s="3"/>
      <c r="N2237" s="3"/>
      <c r="O2237" s="3"/>
      <c r="P2237" s="3"/>
      <c r="Q2237" s="45"/>
      <c r="R2237" s="45"/>
      <c r="S2237" s="3"/>
      <c r="T2237" s="3"/>
      <c r="U2237" s="3"/>
      <c r="V2237" s="3"/>
      <c r="W2237" s="3"/>
      <c r="X2237" s="3"/>
      <c r="AA2237" s="3"/>
      <c r="AB2237" s="54"/>
      <c r="AC2237" s="54"/>
      <c r="AD2237" s="54"/>
    </row>
    <row r="2238" spans="1:30">
      <c r="A2238" s="8"/>
      <c r="B2238" s="19"/>
      <c r="C2238" s="8"/>
      <c r="D2238" s="10"/>
      <c r="E2238" s="3">
        <v>91233</v>
      </c>
      <c r="F2238" s="3"/>
      <c r="G2238" s="8">
        <v>93240</v>
      </c>
      <c r="H2238" s="3"/>
      <c r="I2238" s="3"/>
      <c r="J2238" s="3">
        <v>46790</v>
      </c>
      <c r="K2238" s="3"/>
      <c r="L2238" s="3"/>
      <c r="M2238" s="3"/>
      <c r="N2238" s="3"/>
      <c r="O2238" s="3"/>
      <c r="P2238" s="3"/>
      <c r="Q2238" s="45"/>
      <c r="R2238" s="45"/>
      <c r="S2238" s="3"/>
      <c r="T2238" s="3"/>
      <c r="U2238" s="3"/>
      <c r="V2238" s="3"/>
      <c r="W2238" s="3"/>
      <c r="X2238" s="3"/>
      <c r="AA2238" s="3"/>
      <c r="AB2238" s="54"/>
      <c r="AC2238" s="54"/>
      <c r="AD2238" s="54"/>
    </row>
    <row r="2239" spans="1:30">
      <c r="A2239" s="8"/>
      <c r="B2239" s="19"/>
      <c r="C2239" s="8"/>
      <c r="D2239" s="10"/>
      <c r="E2239" s="3">
        <v>3288642</v>
      </c>
      <c r="F2239" s="3"/>
      <c r="G2239" s="8">
        <v>3290649</v>
      </c>
      <c r="H2239" s="3"/>
      <c r="I2239" s="3"/>
      <c r="J2239" s="3">
        <v>1645652</v>
      </c>
      <c r="K2239" s="3"/>
      <c r="L2239" s="3"/>
      <c r="M2239" s="3"/>
      <c r="N2239" s="3"/>
      <c r="O2239" s="3"/>
      <c r="P2239" s="3"/>
      <c r="Q2239" s="45"/>
      <c r="R2239" s="45"/>
      <c r="S2239" s="3"/>
      <c r="T2239" s="3"/>
      <c r="U2239" s="8"/>
      <c r="V2239" s="8"/>
      <c r="W2239" s="8"/>
      <c r="X2239" s="8"/>
      <c r="AA2239" s="29"/>
      <c r="AB2239" s="54"/>
      <c r="AC2239" s="54"/>
      <c r="AD2239" s="54"/>
    </row>
    <row r="2240" spans="1:30">
      <c r="A2240" s="8"/>
      <c r="B2240" s="19"/>
      <c r="C2240" s="8"/>
      <c r="D2240" s="10"/>
      <c r="E2240" s="8">
        <v>4908</v>
      </c>
      <c r="F2240" s="8"/>
      <c r="G2240" s="8">
        <v>6915</v>
      </c>
      <c r="H2240" s="8"/>
      <c r="I2240" s="8"/>
      <c r="J2240" s="8">
        <v>2009</v>
      </c>
      <c r="K2240" s="8"/>
      <c r="L2240" s="8"/>
      <c r="M2240" s="8"/>
      <c r="N2240" s="8"/>
      <c r="O2240" s="8"/>
      <c r="P2240" s="8"/>
      <c r="Q2240" s="45"/>
      <c r="R2240" s="45"/>
      <c r="S2240" s="8"/>
      <c r="T2240" s="8"/>
      <c r="U2240" s="8"/>
      <c r="V2240" s="8"/>
      <c r="W2240" s="8"/>
      <c r="X2240" s="8"/>
      <c r="AA2240" s="8"/>
      <c r="AB2240" s="54"/>
      <c r="AC2240" s="54"/>
      <c r="AD2240" s="54"/>
    </row>
    <row r="2241" spans="1:30">
      <c r="A2241" s="8"/>
      <c r="B2241" s="19"/>
      <c r="C2241" s="8"/>
      <c r="D2241" s="10"/>
      <c r="E2241" s="8"/>
      <c r="F2241" s="8"/>
      <c r="G2241" s="8">
        <v>0</v>
      </c>
      <c r="H2241" s="8"/>
      <c r="I2241" s="8"/>
      <c r="J2241" s="8"/>
      <c r="K2241" s="8"/>
      <c r="L2241" s="8"/>
      <c r="M2241" s="8"/>
      <c r="N2241" s="8"/>
      <c r="O2241" s="8"/>
      <c r="P2241" s="8"/>
      <c r="Q2241" s="45"/>
      <c r="R2241" s="45"/>
      <c r="S2241" s="8"/>
      <c r="T2241" s="8"/>
      <c r="U2241" s="8"/>
      <c r="V2241" s="8"/>
      <c r="W2241" s="8"/>
      <c r="X2241" s="8"/>
      <c r="AA2241" s="8"/>
      <c r="AB2241" s="54"/>
      <c r="AC2241" s="54"/>
      <c r="AD2241" s="54"/>
    </row>
    <row r="2242" spans="1:30">
      <c r="A2242" s="8"/>
      <c r="B2242" s="19"/>
      <c r="C2242" s="8"/>
      <c r="D2242" s="10"/>
      <c r="E2242" s="8">
        <v>71533</v>
      </c>
      <c r="F2242" s="8"/>
      <c r="G2242" s="8">
        <v>73540</v>
      </c>
      <c r="H2242" s="8"/>
      <c r="I2242" s="8"/>
      <c r="J2242" s="8">
        <v>19537</v>
      </c>
      <c r="K2242" s="8"/>
      <c r="L2242" s="8"/>
      <c r="M2242" s="8"/>
      <c r="N2242" s="8"/>
      <c r="O2242" s="8"/>
      <c r="P2242" s="8"/>
      <c r="Q2242" s="45"/>
      <c r="R2242" s="45"/>
      <c r="S2242" s="8"/>
      <c r="T2242" s="8"/>
      <c r="U2242" s="8"/>
      <c r="V2242" s="8"/>
      <c r="W2242" s="8"/>
      <c r="X2242" s="8"/>
      <c r="AA2242" s="8"/>
      <c r="AB2242" s="54"/>
      <c r="AC2242" s="54"/>
      <c r="AD2242" s="54"/>
    </row>
    <row r="2243" spans="1:30">
      <c r="A2243" s="8"/>
      <c r="B2243" s="19"/>
      <c r="C2243" s="8"/>
      <c r="D2243" s="10"/>
      <c r="E2243" s="8">
        <v>32929</v>
      </c>
      <c r="F2243" s="8"/>
      <c r="G2243" s="8">
        <v>34936</v>
      </c>
      <c r="H2243" s="8"/>
      <c r="I2243" s="8"/>
      <c r="J2243" s="8">
        <v>16309</v>
      </c>
      <c r="K2243" s="8"/>
      <c r="L2243" s="8"/>
      <c r="M2243" s="8"/>
      <c r="N2243" s="8"/>
      <c r="O2243" s="8"/>
      <c r="P2243" s="8"/>
      <c r="Q2243" s="45"/>
      <c r="R2243" s="45"/>
      <c r="S2243" s="8"/>
      <c r="T2243" s="8"/>
      <c r="U2243" s="8"/>
      <c r="V2243" s="8"/>
      <c r="W2243" s="8"/>
      <c r="X2243" s="8"/>
      <c r="AA2243" s="8"/>
      <c r="AB2243" s="54"/>
      <c r="AC2243" s="54"/>
      <c r="AD2243" s="54"/>
    </row>
    <row r="2244" spans="1:30">
      <c r="A2244" s="8"/>
      <c r="B2244" s="19"/>
      <c r="C2244" s="8"/>
      <c r="D2244" s="10"/>
      <c r="E2244" s="8">
        <v>43946</v>
      </c>
      <c r="F2244" s="8"/>
      <c r="G2244" s="8">
        <v>45953</v>
      </c>
      <c r="H2244" s="8"/>
      <c r="I2244" s="8"/>
      <c r="J2244" s="8">
        <v>16788</v>
      </c>
      <c r="K2244" s="8"/>
      <c r="L2244" s="8"/>
      <c r="M2244" s="8"/>
      <c r="N2244" s="8"/>
      <c r="O2244" s="8"/>
      <c r="P2244" s="8"/>
      <c r="Q2244" s="45"/>
      <c r="R2244" s="45"/>
      <c r="S2244" s="8"/>
      <c r="T2244" s="8"/>
      <c r="U2244" s="8"/>
      <c r="V2244" s="8"/>
      <c r="W2244" s="8"/>
      <c r="X2244" s="8"/>
      <c r="AA2244" s="8"/>
      <c r="AB2244" s="54"/>
      <c r="AC2244" s="54"/>
      <c r="AD2244" s="54"/>
    </row>
    <row r="2245" spans="1:30">
      <c r="A2245" s="8"/>
      <c r="B2245" s="19"/>
      <c r="C2245" s="8"/>
      <c r="D2245" s="10"/>
      <c r="E2245" s="8">
        <v>169081</v>
      </c>
      <c r="F2245" s="8"/>
      <c r="G2245" s="8">
        <v>171088</v>
      </c>
      <c r="H2245" s="8"/>
      <c r="I2245" s="8"/>
      <c r="J2245" s="8">
        <v>50957</v>
      </c>
      <c r="K2245" s="8"/>
      <c r="L2245" s="8"/>
      <c r="M2245" s="8"/>
      <c r="N2245" s="8"/>
      <c r="O2245" s="8"/>
      <c r="P2245" s="8"/>
      <c r="Q2245" s="45"/>
      <c r="R2245" s="45"/>
      <c r="S2245" s="8"/>
      <c r="T2245" s="8"/>
      <c r="U2245" s="8"/>
      <c r="V2245" s="8"/>
      <c r="W2245" s="8"/>
      <c r="X2245" s="8"/>
      <c r="AA2245" s="8"/>
      <c r="AB2245" s="54"/>
      <c r="AC2245" s="54"/>
      <c r="AD2245" s="54"/>
    </row>
    <row r="2246" spans="1:30">
      <c r="A2246" s="8"/>
      <c r="B2246" s="19"/>
      <c r="C2246" s="8"/>
      <c r="D2246" s="10"/>
      <c r="E2246" s="8">
        <v>2418</v>
      </c>
      <c r="F2246" s="8"/>
      <c r="G2246" s="8">
        <v>4425</v>
      </c>
      <c r="H2246" s="8"/>
      <c r="I2246" s="8"/>
      <c r="J2246" s="8">
        <v>1407</v>
      </c>
      <c r="K2246" s="8"/>
      <c r="L2246" s="8"/>
      <c r="M2246" s="8"/>
      <c r="N2246" s="8"/>
      <c r="O2246" s="8"/>
      <c r="P2246" s="8"/>
      <c r="Q2246" s="45"/>
      <c r="R2246" s="45"/>
      <c r="S2246" s="8"/>
      <c r="T2246" s="8"/>
      <c r="U2246" s="8"/>
      <c r="V2246" s="8"/>
      <c r="W2246" s="8"/>
      <c r="X2246" s="8"/>
      <c r="AA2246" s="8"/>
      <c r="AB2246" s="54"/>
      <c r="AC2246" s="54"/>
      <c r="AD2246" s="54"/>
    </row>
    <row r="2247" spans="1:30">
      <c r="A2247" s="8"/>
      <c r="B2247" s="19"/>
      <c r="C2247" s="8"/>
      <c r="D2247" s="10"/>
      <c r="E2247" s="8">
        <v>35296</v>
      </c>
      <c r="F2247" s="8"/>
      <c r="G2247" s="8">
        <v>37303</v>
      </c>
      <c r="H2247" s="8"/>
      <c r="I2247" s="8"/>
      <c r="J2247" s="8">
        <v>10701</v>
      </c>
      <c r="K2247" s="8"/>
      <c r="L2247" s="8"/>
      <c r="M2247" s="8"/>
      <c r="N2247" s="8"/>
      <c r="O2247" s="8"/>
      <c r="P2247" s="8"/>
      <c r="Q2247" s="45"/>
      <c r="R2247" s="45"/>
      <c r="S2247" s="8"/>
      <c r="T2247" s="8"/>
      <c r="U2247" s="8"/>
      <c r="V2247" s="8"/>
      <c r="W2247" s="8"/>
      <c r="X2247" s="8"/>
      <c r="AA2247" s="8"/>
      <c r="AB2247" s="54"/>
      <c r="AC2247" s="54"/>
      <c r="AD2247" s="54"/>
    </row>
    <row r="2248" spans="1:30">
      <c r="A2248" s="8"/>
      <c r="B2248" s="19"/>
      <c r="C2248" s="8"/>
      <c r="D2248" s="10"/>
      <c r="E2248" s="8">
        <v>13992</v>
      </c>
      <c r="F2248" s="8"/>
      <c r="G2248" s="8">
        <v>15999</v>
      </c>
      <c r="H2248" s="8"/>
      <c r="I2248" s="8"/>
      <c r="J2248" s="8">
        <v>3522</v>
      </c>
      <c r="K2248" s="8"/>
      <c r="L2248" s="8"/>
      <c r="M2248" s="8"/>
      <c r="N2248" s="8"/>
      <c r="O2248" s="8"/>
      <c r="P2248" s="8"/>
      <c r="Q2248" s="45"/>
      <c r="R2248" s="45"/>
      <c r="S2248" s="8"/>
      <c r="T2248" s="8"/>
      <c r="U2248" s="8"/>
      <c r="V2248" s="8"/>
      <c r="W2248" s="8"/>
      <c r="X2248" s="8"/>
      <c r="AA2248" s="8"/>
      <c r="AB2248" s="54"/>
      <c r="AC2248" s="54"/>
      <c r="AD2248" s="54"/>
    </row>
    <row r="2249" spans="1:30">
      <c r="A2249" s="8"/>
      <c r="B2249" s="19"/>
      <c r="C2249" s="8"/>
      <c r="D2249" s="10"/>
      <c r="E2249" s="8"/>
      <c r="F2249" s="8"/>
      <c r="G2249" s="8">
        <v>0</v>
      </c>
      <c r="H2249" s="8"/>
      <c r="I2249" s="8"/>
      <c r="J2249" s="8"/>
      <c r="K2249" s="8"/>
      <c r="L2249" s="8"/>
      <c r="M2249" s="8"/>
      <c r="N2249" s="8"/>
      <c r="O2249" s="8"/>
      <c r="P2249" s="8"/>
      <c r="Q2249" s="45"/>
      <c r="R2249" s="45"/>
      <c r="S2249" s="8"/>
      <c r="T2249" s="8"/>
      <c r="U2249" s="8"/>
      <c r="V2249" s="8"/>
      <c r="W2249" s="8"/>
      <c r="X2249" s="8"/>
      <c r="AA2249" s="8"/>
      <c r="AB2249" s="54"/>
      <c r="AC2249" s="54"/>
      <c r="AD2249" s="54"/>
    </row>
    <row r="2250" spans="1:30">
      <c r="A2250" s="8"/>
      <c r="B2250" s="19"/>
      <c r="C2250" s="8"/>
      <c r="D2250" s="10"/>
      <c r="E2250" s="8">
        <v>18588</v>
      </c>
      <c r="F2250" s="8"/>
      <c r="G2250" s="8">
        <v>20595</v>
      </c>
      <c r="H2250" s="8"/>
      <c r="I2250" s="8"/>
      <c r="J2250" s="8">
        <v>3653</v>
      </c>
      <c r="K2250" s="8"/>
      <c r="L2250" s="8"/>
      <c r="M2250" s="8"/>
      <c r="N2250" s="8"/>
      <c r="O2250" s="8"/>
      <c r="P2250" s="8"/>
      <c r="Q2250" s="45"/>
      <c r="R2250" s="45"/>
      <c r="S2250" s="8"/>
      <c r="T2250" s="8"/>
      <c r="U2250" s="8"/>
      <c r="V2250" s="8"/>
      <c r="W2250" s="8"/>
      <c r="X2250" s="8"/>
      <c r="AA2250" s="8"/>
      <c r="AB2250" s="54"/>
      <c r="AC2250" s="54"/>
      <c r="AD2250" s="54"/>
    </row>
    <row r="2251" spans="1:30">
      <c r="A2251" s="8"/>
      <c r="B2251" s="19"/>
      <c r="C2251" s="8"/>
      <c r="D2251" s="10"/>
      <c r="E2251" s="8"/>
      <c r="F2251" s="8"/>
      <c r="G2251" s="8">
        <v>0</v>
      </c>
      <c r="H2251" s="8"/>
      <c r="I2251" s="8"/>
      <c r="J2251" s="8"/>
      <c r="K2251" s="8"/>
      <c r="L2251" s="8"/>
      <c r="M2251" s="8"/>
      <c r="N2251" s="8"/>
      <c r="O2251" s="8"/>
      <c r="P2251" s="8"/>
      <c r="Q2251" s="45"/>
      <c r="R2251" s="45"/>
      <c r="S2251" s="8"/>
      <c r="T2251" s="8"/>
      <c r="U2251" s="8"/>
      <c r="V2251" s="8"/>
      <c r="W2251" s="8"/>
      <c r="X2251" s="8"/>
      <c r="AA2251" s="8"/>
      <c r="AB2251" s="54"/>
      <c r="AC2251" s="54"/>
      <c r="AD2251" s="54"/>
    </row>
    <row r="2252" spans="1:30">
      <c r="A2252" s="8"/>
      <c r="B2252" s="19"/>
      <c r="C2252" s="8"/>
      <c r="D2252" s="10"/>
      <c r="E2252" s="8">
        <v>8028</v>
      </c>
      <c r="F2252" s="8"/>
      <c r="G2252" s="8">
        <v>10035</v>
      </c>
      <c r="H2252" s="8"/>
      <c r="I2252" s="8"/>
      <c r="J2252" s="8">
        <v>2368</v>
      </c>
      <c r="K2252" s="8"/>
      <c r="L2252" s="8"/>
      <c r="M2252" s="8"/>
      <c r="N2252" s="8"/>
      <c r="O2252" s="8"/>
      <c r="P2252" s="8"/>
      <c r="Q2252" s="45"/>
      <c r="R2252" s="45"/>
      <c r="S2252" s="8"/>
      <c r="T2252" s="8"/>
      <c r="U2252" s="8"/>
      <c r="V2252" s="8"/>
      <c r="W2252" s="8"/>
      <c r="X2252" s="8"/>
      <c r="AA2252" s="8"/>
      <c r="AB2252" s="54"/>
      <c r="AC2252" s="54"/>
      <c r="AD2252" s="54"/>
    </row>
    <row r="2253" spans="1:30">
      <c r="A2253" s="8"/>
      <c r="B2253" s="19"/>
      <c r="C2253" s="8"/>
      <c r="D2253" s="10"/>
      <c r="E2253" s="8">
        <v>14257</v>
      </c>
      <c r="F2253" s="8"/>
      <c r="G2253" s="8">
        <v>16264</v>
      </c>
      <c r="H2253" s="8"/>
      <c r="I2253" s="8"/>
      <c r="J2253" s="8">
        <v>5799</v>
      </c>
      <c r="K2253" s="8"/>
      <c r="L2253" s="8"/>
      <c r="M2253" s="8"/>
      <c r="N2253" s="8"/>
      <c r="O2253" s="8"/>
      <c r="P2253" s="8"/>
      <c r="Q2253" s="45"/>
      <c r="R2253" s="45"/>
      <c r="S2253" s="8"/>
      <c r="T2253" s="8"/>
      <c r="U2253" s="8"/>
      <c r="V2253" s="8"/>
      <c r="W2253" s="8"/>
      <c r="X2253" s="8"/>
      <c r="AA2253" s="8"/>
      <c r="AB2253" s="54"/>
      <c r="AC2253" s="54"/>
      <c r="AD2253" s="54"/>
    </row>
    <row r="2254" spans="1:30">
      <c r="A2254" s="8"/>
      <c r="B2254" s="19"/>
      <c r="C2254" s="8"/>
      <c r="D2254" s="10"/>
      <c r="E2254" s="8">
        <v>16114</v>
      </c>
      <c r="F2254" s="8"/>
      <c r="G2254" s="8">
        <v>18121</v>
      </c>
      <c r="H2254" s="8"/>
      <c r="I2254" s="8"/>
      <c r="J2254" s="8">
        <v>7229</v>
      </c>
      <c r="K2254" s="8"/>
      <c r="L2254" s="8"/>
      <c r="M2254" s="8"/>
      <c r="N2254" s="8"/>
      <c r="O2254" s="8"/>
      <c r="P2254" s="8"/>
      <c r="Q2254" s="45"/>
      <c r="R2254" s="45"/>
      <c r="S2254" s="8"/>
      <c r="T2254" s="8"/>
      <c r="U2254" s="8"/>
      <c r="V2254" s="8"/>
      <c r="W2254" s="8"/>
      <c r="X2254" s="8"/>
      <c r="AA2254" s="8"/>
      <c r="AB2254" s="54"/>
      <c r="AC2254" s="54"/>
      <c r="AD2254" s="54"/>
    </row>
    <row r="2255" spans="1:30">
      <c r="A2255" s="8"/>
      <c r="B2255" s="19"/>
      <c r="C2255" s="8"/>
      <c r="D2255" s="10"/>
      <c r="E2255" s="8">
        <v>14223</v>
      </c>
      <c r="F2255" s="8"/>
      <c r="G2255" s="8">
        <v>16230</v>
      </c>
      <c r="H2255" s="8"/>
      <c r="I2255" s="8"/>
      <c r="J2255" s="8">
        <v>5294</v>
      </c>
      <c r="K2255" s="8"/>
      <c r="L2255" s="8"/>
      <c r="M2255" s="8"/>
      <c r="N2255" s="8"/>
      <c r="O2255" s="8"/>
      <c r="P2255" s="8"/>
      <c r="Q2255" s="45"/>
      <c r="R2255" s="45"/>
      <c r="S2255" s="8"/>
      <c r="T2255" s="8"/>
      <c r="U2255" s="8"/>
      <c r="V2255" s="8"/>
      <c r="W2255" s="8"/>
      <c r="X2255" s="8"/>
      <c r="AA2255" s="8"/>
      <c r="AB2255" s="54"/>
      <c r="AC2255" s="54"/>
      <c r="AD2255" s="54"/>
    </row>
    <row r="2256" spans="1:30">
      <c r="A2256" s="8"/>
      <c r="B2256" s="19"/>
      <c r="C2256" s="8"/>
      <c r="D2256" s="10"/>
      <c r="E2256" s="8">
        <v>999134</v>
      </c>
      <c r="F2256" s="8"/>
      <c r="G2256" s="8">
        <v>1001141</v>
      </c>
      <c r="H2256" s="8"/>
      <c r="I2256" s="8"/>
      <c r="J2256" s="8">
        <v>241321</v>
      </c>
      <c r="K2256" s="8"/>
      <c r="L2256" s="8"/>
      <c r="M2256" s="8"/>
      <c r="N2256" s="8"/>
      <c r="O2256" s="8"/>
      <c r="P2256" s="8"/>
      <c r="Q2256" s="45"/>
      <c r="R2256" s="45"/>
      <c r="S2256" s="8"/>
      <c r="T2256" s="8"/>
      <c r="U2256" s="8"/>
      <c r="V2256" s="8"/>
      <c r="W2256" s="8"/>
      <c r="X2256" s="8"/>
      <c r="AA2256" s="8"/>
      <c r="AB2256" s="54"/>
      <c r="AC2256" s="54"/>
      <c r="AD2256" s="54"/>
    </row>
    <row r="2257" spans="1:30">
      <c r="A2257" s="8"/>
      <c r="B2257" s="19"/>
      <c r="C2257" s="8"/>
      <c r="D2257" s="10"/>
      <c r="E2257" s="8">
        <v>32032</v>
      </c>
      <c r="F2257" s="8"/>
      <c r="G2257" s="8">
        <v>34039</v>
      </c>
      <c r="H2257" s="8"/>
      <c r="I2257" s="8"/>
      <c r="J2257" s="8">
        <v>10613</v>
      </c>
      <c r="K2257" s="8"/>
      <c r="L2257" s="8"/>
      <c r="M2257" s="8"/>
      <c r="N2257" s="8"/>
      <c r="O2257" s="8"/>
      <c r="P2257" s="8"/>
      <c r="Q2257" s="45"/>
      <c r="R2257" s="45"/>
      <c r="S2257" s="8"/>
      <c r="T2257" s="8"/>
      <c r="U2257" s="8"/>
      <c r="V2257" s="8"/>
      <c r="W2257" s="8"/>
      <c r="X2257" s="8"/>
      <c r="AA2257" s="8"/>
      <c r="AB2257" s="54"/>
      <c r="AC2257" s="54"/>
      <c r="AD2257" s="54"/>
    </row>
    <row r="2258" spans="1:30">
      <c r="A2258" s="8"/>
      <c r="B2258" s="19"/>
      <c r="C2258" s="8"/>
      <c r="D2258" s="10"/>
      <c r="E2258" s="8">
        <v>12227</v>
      </c>
      <c r="F2258" s="8"/>
      <c r="G2258" s="8">
        <v>14234</v>
      </c>
      <c r="H2258" s="8"/>
      <c r="I2258" s="8"/>
      <c r="J2258" s="8">
        <v>4721</v>
      </c>
      <c r="K2258" s="8"/>
      <c r="L2258" s="8"/>
      <c r="M2258" s="8"/>
      <c r="N2258" s="8"/>
      <c r="O2258" s="8"/>
      <c r="P2258" s="8"/>
      <c r="Q2258" s="45"/>
      <c r="R2258" s="45"/>
      <c r="S2258" s="8"/>
      <c r="T2258" s="8"/>
      <c r="U2258" s="8"/>
      <c r="V2258" s="8"/>
      <c r="W2258" s="8"/>
      <c r="X2258" s="8"/>
      <c r="AA2258" s="8"/>
      <c r="AB2258" s="54"/>
      <c r="AC2258" s="54"/>
      <c r="AD2258" s="54"/>
    </row>
    <row r="2259" spans="1:30">
      <c r="A2259" s="8"/>
      <c r="B2259" s="19"/>
      <c r="C2259" s="8"/>
      <c r="D2259" s="10"/>
      <c r="E2259" s="8">
        <v>6424</v>
      </c>
      <c r="F2259" s="8"/>
      <c r="G2259" s="8">
        <v>8431</v>
      </c>
      <c r="H2259" s="8"/>
      <c r="I2259" s="8"/>
      <c r="J2259" s="8">
        <v>3003</v>
      </c>
      <c r="K2259" s="8"/>
      <c r="L2259" s="8"/>
      <c r="M2259" s="8"/>
      <c r="N2259" s="8"/>
      <c r="O2259" s="8"/>
      <c r="P2259" s="8"/>
      <c r="Q2259" s="45"/>
      <c r="R2259" s="45"/>
      <c r="S2259" s="8"/>
      <c r="T2259" s="8"/>
      <c r="U2259" s="8"/>
      <c r="V2259" s="8"/>
      <c r="W2259" s="8"/>
      <c r="X2259" s="8"/>
      <c r="AA2259" s="8"/>
      <c r="AB2259" s="54"/>
      <c r="AC2259" s="54"/>
      <c r="AD2259" s="54"/>
    </row>
    <row r="2260" spans="1:30">
      <c r="A2260" s="8"/>
      <c r="B2260" s="19"/>
      <c r="C2260" s="8"/>
      <c r="D2260" s="10"/>
      <c r="E2260" s="8">
        <v>6457</v>
      </c>
      <c r="F2260" s="8"/>
      <c r="G2260" s="8">
        <v>8464</v>
      </c>
      <c r="H2260" s="8"/>
      <c r="I2260" s="8"/>
      <c r="J2260" s="8">
        <v>2242</v>
      </c>
      <c r="K2260" s="8"/>
      <c r="L2260" s="8"/>
      <c r="M2260" s="8"/>
      <c r="N2260" s="8"/>
      <c r="O2260" s="8"/>
      <c r="P2260" s="8"/>
      <c r="Q2260" s="45"/>
      <c r="R2260" s="45"/>
      <c r="S2260" s="8"/>
      <c r="T2260" s="8"/>
      <c r="U2260" s="8"/>
      <c r="V2260" s="8"/>
      <c r="W2260" s="8"/>
      <c r="X2260" s="8"/>
      <c r="AA2260" s="8"/>
      <c r="AB2260" s="54"/>
      <c r="AC2260" s="54"/>
      <c r="AD2260" s="54"/>
    </row>
    <row r="2261" spans="1:30">
      <c r="A2261" s="8"/>
      <c r="B2261" s="19"/>
      <c r="C2261" s="8"/>
      <c r="D2261" s="10"/>
      <c r="E2261" s="8">
        <v>762</v>
      </c>
      <c r="F2261" s="8"/>
      <c r="G2261" s="8">
        <v>2769</v>
      </c>
      <c r="H2261" s="8"/>
      <c r="I2261" s="8"/>
      <c r="J2261" s="8">
        <v>523</v>
      </c>
      <c r="K2261" s="8"/>
      <c r="L2261" s="8"/>
      <c r="M2261" s="8"/>
      <c r="N2261" s="8"/>
      <c r="O2261" s="8"/>
      <c r="P2261" s="8"/>
      <c r="Q2261" s="45"/>
      <c r="R2261" s="45"/>
      <c r="S2261" s="8"/>
      <c r="T2261" s="8"/>
      <c r="U2261" s="8"/>
      <c r="V2261" s="8"/>
      <c r="W2261" s="8"/>
      <c r="X2261" s="8"/>
      <c r="AA2261" s="8"/>
      <c r="AB2261" s="54"/>
      <c r="AC2261" s="54"/>
      <c r="AD2261" s="54"/>
    </row>
    <row r="2262" spans="1:30">
      <c r="A2262" s="8"/>
      <c r="B2262" s="19"/>
      <c r="C2262" s="8"/>
      <c r="D2262" s="10"/>
      <c r="E2262" s="8">
        <v>8421</v>
      </c>
      <c r="F2262" s="8"/>
      <c r="G2262" s="8">
        <v>10428</v>
      </c>
      <c r="H2262" s="8"/>
      <c r="I2262" s="8"/>
      <c r="J2262" s="8">
        <v>3693</v>
      </c>
      <c r="K2262" s="8"/>
      <c r="L2262" s="8"/>
      <c r="M2262" s="8"/>
      <c r="N2262" s="8"/>
      <c r="O2262" s="8"/>
      <c r="P2262" s="8"/>
      <c r="Q2262" s="45"/>
      <c r="R2262" s="45"/>
      <c r="S2262" s="8"/>
      <c r="T2262" s="8"/>
      <c r="U2262" s="8"/>
      <c r="V2262" s="8"/>
      <c r="W2262" s="8"/>
      <c r="X2262" s="8"/>
      <c r="AA2262" s="8"/>
      <c r="AB2262" s="54"/>
      <c r="AC2262" s="54"/>
      <c r="AD2262" s="54"/>
    </row>
    <row r="2263" spans="1:30">
      <c r="A2263" s="8"/>
      <c r="B2263" s="19"/>
      <c r="C2263" s="8"/>
      <c r="D2263" s="10"/>
      <c r="E2263" s="8">
        <v>5714</v>
      </c>
      <c r="F2263" s="8"/>
      <c r="G2263" s="8">
        <v>7721</v>
      </c>
      <c r="H2263" s="8"/>
      <c r="I2263" s="8"/>
      <c r="J2263" s="8">
        <v>3162</v>
      </c>
      <c r="K2263" s="8"/>
      <c r="L2263" s="8"/>
      <c r="M2263" s="8"/>
      <c r="N2263" s="8"/>
      <c r="O2263" s="8"/>
      <c r="P2263" s="8"/>
      <c r="Q2263" s="45"/>
      <c r="R2263" s="45"/>
      <c r="S2263" s="8"/>
      <c r="T2263" s="8"/>
      <c r="U2263" s="8"/>
      <c r="V2263" s="8"/>
      <c r="W2263" s="8"/>
      <c r="X2263" s="8"/>
      <c r="AA2263" s="8"/>
      <c r="AB2263" s="54"/>
      <c r="AC2263" s="54"/>
      <c r="AD2263" s="54"/>
    </row>
    <row r="2264" spans="1:30">
      <c r="A2264" s="8"/>
      <c r="B2264" s="19"/>
      <c r="C2264" s="8"/>
      <c r="D2264" s="10"/>
      <c r="E2264" s="8">
        <v>6676</v>
      </c>
      <c r="F2264" s="8"/>
      <c r="G2264" s="8">
        <v>8683</v>
      </c>
      <c r="H2264" s="8"/>
      <c r="I2264" s="8"/>
      <c r="J2264" s="8">
        <v>3089</v>
      </c>
      <c r="K2264" s="8"/>
      <c r="L2264" s="8"/>
      <c r="M2264" s="8"/>
      <c r="N2264" s="8"/>
      <c r="O2264" s="8"/>
      <c r="P2264" s="8"/>
      <c r="Q2264" s="45"/>
      <c r="R2264" s="45"/>
      <c r="S2264" s="8"/>
      <c r="T2264" s="8"/>
      <c r="U2264" s="8"/>
      <c r="V2264" s="8"/>
      <c r="W2264" s="8"/>
      <c r="X2264" s="8"/>
      <c r="AA2264" s="8"/>
      <c r="AB2264" s="54"/>
      <c r="AC2264" s="54"/>
      <c r="AD2264" s="54"/>
    </row>
    <row r="2265" spans="1:30">
      <c r="A2265" s="8"/>
      <c r="B2265" s="19"/>
      <c r="C2265" s="8"/>
      <c r="D2265" s="10"/>
      <c r="E2265" s="8">
        <v>5947</v>
      </c>
      <c r="F2265" s="8"/>
      <c r="G2265" s="8">
        <v>7954</v>
      </c>
      <c r="H2265" s="8"/>
      <c r="I2265" s="8"/>
      <c r="J2265" s="8">
        <v>2304</v>
      </c>
      <c r="K2265" s="8"/>
      <c r="L2265" s="8"/>
      <c r="M2265" s="8"/>
      <c r="N2265" s="8"/>
      <c r="O2265" s="8"/>
      <c r="P2265" s="8"/>
      <c r="Q2265" s="45"/>
      <c r="R2265" s="45"/>
      <c r="S2265" s="8"/>
      <c r="T2265" s="8"/>
      <c r="U2265" s="8"/>
      <c r="V2265" s="8"/>
      <c r="W2265" s="8"/>
      <c r="X2265" s="8"/>
      <c r="AA2265" s="8"/>
      <c r="AB2265" s="54"/>
      <c r="AC2265" s="54"/>
      <c r="AD2265" s="54"/>
    </row>
    <row r="2266" spans="1:30">
      <c r="A2266" s="8"/>
      <c r="B2266" s="19"/>
      <c r="C2266" s="8"/>
      <c r="D2266" s="10"/>
      <c r="E2266" s="8">
        <v>374708</v>
      </c>
      <c r="F2266" s="8"/>
      <c r="G2266" s="8">
        <v>376715</v>
      </c>
      <c r="H2266" s="8"/>
      <c r="I2266" s="8"/>
      <c r="J2266" s="8">
        <v>91385</v>
      </c>
      <c r="K2266" s="8"/>
      <c r="L2266" s="8"/>
      <c r="M2266" s="8"/>
      <c r="N2266" s="8"/>
      <c r="O2266" s="8"/>
      <c r="P2266" s="8"/>
      <c r="Q2266" s="45"/>
      <c r="R2266" s="45"/>
      <c r="S2266" s="8"/>
      <c r="T2266" s="8"/>
      <c r="U2266" s="8"/>
      <c r="V2266" s="8"/>
      <c r="W2266" s="8"/>
      <c r="X2266" s="8"/>
      <c r="AA2266" s="8"/>
      <c r="AB2266" s="54"/>
      <c r="AC2266" s="54"/>
      <c r="AD2266" s="54"/>
    </row>
    <row r="2267" spans="1:30">
      <c r="A2267" s="8"/>
      <c r="B2267" s="19"/>
      <c r="C2267" s="8"/>
      <c r="D2267" s="10"/>
      <c r="E2267" s="8"/>
      <c r="F2267" s="8"/>
      <c r="G2267" s="8">
        <v>0</v>
      </c>
      <c r="H2267" s="8"/>
      <c r="I2267" s="8"/>
      <c r="J2267" s="8"/>
      <c r="K2267" s="8"/>
      <c r="L2267" s="8"/>
      <c r="M2267" s="8"/>
      <c r="N2267" s="8"/>
      <c r="O2267" s="8"/>
      <c r="P2267" s="8"/>
      <c r="Q2267" s="45"/>
      <c r="R2267" s="45"/>
      <c r="S2267" s="8"/>
      <c r="T2267" s="8"/>
      <c r="U2267" s="8"/>
      <c r="V2267" s="8"/>
      <c r="W2267" s="8"/>
      <c r="X2267" s="8"/>
      <c r="AA2267" s="8"/>
      <c r="AB2267" s="54"/>
      <c r="AC2267" s="54"/>
      <c r="AD2267" s="54"/>
    </row>
    <row r="2268" spans="1:30">
      <c r="A2268" s="8"/>
      <c r="B2268" s="19"/>
      <c r="C2268" s="8"/>
      <c r="D2268" s="10"/>
      <c r="E2268" s="8">
        <v>12525</v>
      </c>
      <c r="F2268" s="8"/>
      <c r="G2268" s="8">
        <v>14532</v>
      </c>
      <c r="H2268" s="8"/>
      <c r="I2268" s="8"/>
      <c r="J2268" s="8">
        <v>6666</v>
      </c>
      <c r="K2268" s="8"/>
      <c r="L2268" s="8"/>
      <c r="M2268" s="8"/>
      <c r="N2268" s="8"/>
      <c r="O2268" s="8"/>
      <c r="P2268" s="8"/>
      <c r="Q2268" s="45"/>
      <c r="R2268" s="45"/>
      <c r="S2268" s="8"/>
      <c r="T2268" s="8"/>
      <c r="U2268" s="8"/>
      <c r="V2268" s="8"/>
      <c r="W2268" s="8"/>
      <c r="X2268" s="8"/>
      <c r="AA2268" s="8"/>
      <c r="AB2268" s="54"/>
      <c r="AC2268" s="54"/>
      <c r="AD2268" s="54"/>
    </row>
    <row r="2269" spans="1:30">
      <c r="A2269" s="8"/>
      <c r="B2269" s="19"/>
      <c r="C2269" s="8"/>
      <c r="D2269" s="10"/>
      <c r="E2269" s="8">
        <v>1659</v>
      </c>
      <c r="F2269" s="8"/>
      <c r="G2269" s="8">
        <v>3666</v>
      </c>
      <c r="H2269" s="8"/>
      <c r="I2269" s="8"/>
      <c r="J2269" s="8">
        <v>698</v>
      </c>
      <c r="K2269" s="8"/>
      <c r="L2269" s="8"/>
      <c r="M2269" s="8"/>
      <c r="N2269" s="8"/>
      <c r="O2269" s="8"/>
      <c r="P2269" s="8"/>
      <c r="Q2269" s="45"/>
      <c r="R2269" s="45"/>
      <c r="S2269" s="8"/>
      <c r="T2269" s="8"/>
      <c r="U2269" s="8"/>
      <c r="V2269" s="8"/>
      <c r="W2269" s="8"/>
      <c r="X2269" s="8"/>
      <c r="AA2269" s="8"/>
      <c r="AB2269" s="54"/>
      <c r="AC2269" s="54"/>
      <c r="AD2269" s="54"/>
    </row>
    <row r="2270" spans="1:30">
      <c r="A2270" s="8"/>
      <c r="B2270" s="19"/>
      <c r="C2270" s="8"/>
      <c r="D2270" s="10"/>
      <c r="E2270" s="8">
        <v>339754</v>
      </c>
      <c r="F2270" s="8"/>
      <c r="G2270" s="8">
        <v>341761</v>
      </c>
      <c r="H2270" s="8"/>
      <c r="I2270" s="8"/>
      <c r="J2270" s="8">
        <v>93597</v>
      </c>
      <c r="K2270" s="8"/>
      <c r="L2270" s="8"/>
      <c r="M2270" s="8"/>
      <c r="N2270" s="8"/>
      <c r="O2270" s="8"/>
      <c r="P2270" s="8"/>
      <c r="Q2270" s="45"/>
      <c r="R2270" s="45"/>
      <c r="S2270" s="8"/>
      <c r="T2270" s="8"/>
      <c r="U2270" s="8"/>
      <c r="V2270" s="8"/>
      <c r="W2270" s="8"/>
      <c r="X2270" s="8"/>
      <c r="AA2270" s="8"/>
      <c r="AB2270" s="54"/>
      <c r="AC2270" s="54"/>
      <c r="AD2270" s="54"/>
    </row>
    <row r="2271" spans="1:30">
      <c r="A2271" s="8"/>
      <c r="B2271" s="19"/>
      <c r="C2271" s="8"/>
      <c r="D2271" s="10"/>
      <c r="E2271" s="8">
        <v>159497</v>
      </c>
      <c r="F2271" s="8"/>
      <c r="G2271" s="8">
        <v>161504</v>
      </c>
      <c r="H2271" s="8"/>
      <c r="I2271" s="8"/>
      <c r="J2271" s="8">
        <v>52307</v>
      </c>
      <c r="K2271" s="8"/>
      <c r="L2271" s="8"/>
      <c r="M2271" s="8"/>
      <c r="N2271" s="8"/>
      <c r="O2271" s="8"/>
      <c r="P2271" s="8"/>
      <c r="Q2271" s="45"/>
      <c r="R2271" s="45"/>
      <c r="S2271" s="8"/>
      <c r="T2271" s="8"/>
      <c r="U2271" s="8"/>
      <c r="V2271" s="8"/>
      <c r="W2271" s="8"/>
      <c r="X2271" s="8"/>
      <c r="AA2271" s="8"/>
      <c r="AB2271" s="54"/>
      <c r="AC2271" s="54"/>
      <c r="AD2271" s="54"/>
    </row>
    <row r="2272" spans="1:30">
      <c r="A2272" s="8"/>
      <c r="B2272" s="19"/>
      <c r="C2272" s="8"/>
      <c r="D2272" s="10"/>
      <c r="E2272" s="8">
        <v>7727</v>
      </c>
      <c r="F2272" s="8"/>
      <c r="G2272" s="8">
        <v>9734</v>
      </c>
      <c r="H2272" s="8"/>
      <c r="I2272" s="8"/>
      <c r="J2272" s="8">
        <v>2415</v>
      </c>
      <c r="K2272" s="8"/>
      <c r="L2272" s="8"/>
      <c r="M2272" s="8"/>
      <c r="N2272" s="8"/>
      <c r="O2272" s="8"/>
      <c r="P2272" s="8"/>
      <c r="Q2272" s="45"/>
      <c r="R2272" s="45"/>
      <c r="S2272" s="8"/>
      <c r="T2272" s="8"/>
      <c r="U2272" s="8"/>
      <c r="V2272" s="8"/>
      <c r="W2272" s="8"/>
      <c r="X2272" s="8"/>
      <c r="AA2272" s="8"/>
      <c r="AB2272" s="54"/>
      <c r="AC2272" s="54"/>
      <c r="AD2272" s="54"/>
    </row>
    <row r="2273" spans="1:30">
      <c r="A2273" s="8"/>
      <c r="B2273" s="19"/>
      <c r="C2273" s="8"/>
      <c r="D2273" s="10"/>
      <c r="E2273" s="8">
        <v>88172</v>
      </c>
      <c r="F2273" s="8"/>
      <c r="G2273" s="8">
        <v>90179</v>
      </c>
      <c r="H2273" s="8"/>
      <c r="I2273" s="8"/>
      <c r="J2273" s="8">
        <v>22494</v>
      </c>
      <c r="K2273" s="8"/>
      <c r="L2273" s="8"/>
      <c r="M2273" s="8"/>
      <c r="N2273" s="8"/>
      <c r="O2273" s="8"/>
      <c r="P2273" s="8"/>
      <c r="Q2273" s="45"/>
      <c r="R2273" s="45"/>
      <c r="S2273" s="8"/>
      <c r="T2273" s="8"/>
      <c r="U2273" s="8"/>
      <c r="V2273" s="8"/>
      <c r="W2273" s="8"/>
      <c r="X2273" s="8"/>
      <c r="AA2273" s="8"/>
      <c r="AB2273" s="54"/>
      <c r="AC2273" s="54"/>
      <c r="AD2273" s="54"/>
    </row>
    <row r="2274" spans="1:30">
      <c r="A2274" s="8"/>
      <c r="B2274" s="19"/>
      <c r="C2274" s="8"/>
      <c r="D2274" s="10"/>
      <c r="E2274" s="8"/>
      <c r="F2274" s="8"/>
      <c r="G2274" s="8">
        <v>0</v>
      </c>
      <c r="H2274" s="8"/>
      <c r="I2274" s="8"/>
      <c r="J2274" s="8"/>
      <c r="K2274" s="8"/>
      <c r="L2274" s="8"/>
      <c r="M2274" s="8"/>
      <c r="N2274" s="8"/>
      <c r="O2274" s="8"/>
      <c r="P2274" s="8"/>
      <c r="Q2274" s="45"/>
      <c r="R2274" s="45"/>
      <c r="S2274" s="8"/>
      <c r="T2274" s="8"/>
      <c r="U2274" s="8"/>
      <c r="V2274" s="8"/>
      <c r="W2274" s="8"/>
      <c r="X2274" s="8"/>
      <c r="AA2274" s="8"/>
      <c r="AB2274" s="54"/>
      <c r="AC2274" s="54"/>
      <c r="AD2274" s="54"/>
    </row>
    <row r="2275" spans="1:30">
      <c r="A2275" s="8"/>
      <c r="B2275" s="19"/>
      <c r="C2275" s="8"/>
      <c r="D2275" s="10"/>
      <c r="E2275" s="8">
        <v>19297</v>
      </c>
      <c r="F2275" s="8"/>
      <c r="G2275" s="8">
        <v>21304</v>
      </c>
      <c r="H2275" s="8"/>
      <c r="I2275" s="8"/>
      <c r="J2275" s="8">
        <v>5188</v>
      </c>
      <c r="K2275" s="8"/>
      <c r="L2275" s="8"/>
      <c r="M2275" s="8"/>
      <c r="N2275" s="8"/>
      <c r="O2275" s="8"/>
      <c r="P2275" s="8"/>
      <c r="Q2275" s="45"/>
      <c r="R2275" s="45"/>
      <c r="S2275" s="8"/>
      <c r="T2275" s="8"/>
      <c r="U2275" s="8"/>
      <c r="V2275" s="8"/>
      <c r="W2275" s="8"/>
      <c r="X2275" s="8"/>
      <c r="AA2275" s="8"/>
      <c r="AB2275" s="54"/>
      <c r="AC2275" s="54"/>
      <c r="AD2275" s="54"/>
    </row>
    <row r="2276" spans="1:30">
      <c r="A2276" s="8"/>
      <c r="B2276" s="19"/>
      <c r="C2276" s="8"/>
      <c r="D2276" s="10"/>
      <c r="E2276" s="8">
        <v>76650</v>
      </c>
      <c r="F2276" s="8"/>
      <c r="G2276" s="8">
        <v>78657</v>
      </c>
      <c r="H2276" s="8"/>
      <c r="I2276" s="8"/>
      <c r="J2276" s="8">
        <v>23160</v>
      </c>
      <c r="K2276" s="8"/>
      <c r="L2276" s="8"/>
      <c r="M2276" s="8"/>
      <c r="N2276" s="8"/>
      <c r="O2276" s="8"/>
      <c r="P2276" s="8"/>
      <c r="Q2276" s="45"/>
      <c r="R2276" s="45"/>
      <c r="S2276" s="8"/>
      <c r="T2276" s="8"/>
      <c r="U2276" s="8"/>
      <c r="V2276" s="8"/>
      <c r="W2276" s="8"/>
      <c r="X2276" s="8"/>
      <c r="AA2276" s="8"/>
      <c r="AB2276" s="54"/>
      <c r="AC2276" s="54"/>
      <c r="AD2276" s="54"/>
    </row>
    <row r="2277" spans="1:30">
      <c r="A2277" s="8"/>
      <c r="B2277" s="19"/>
      <c r="C2277" s="8"/>
      <c r="D2277" s="10"/>
      <c r="E2277" s="8">
        <v>3168</v>
      </c>
      <c r="F2277" s="8"/>
      <c r="G2277" s="8">
        <v>5175</v>
      </c>
      <c r="H2277" s="8"/>
      <c r="I2277" s="8"/>
      <c r="J2277" s="8">
        <v>1375</v>
      </c>
      <c r="K2277" s="8"/>
      <c r="L2277" s="8"/>
      <c r="M2277" s="8"/>
      <c r="N2277" s="8"/>
      <c r="O2277" s="8"/>
      <c r="P2277" s="8"/>
      <c r="Q2277" s="45"/>
      <c r="R2277" s="45"/>
      <c r="S2277" s="8"/>
      <c r="T2277" s="8"/>
      <c r="U2277" s="8"/>
      <c r="V2277" s="8"/>
      <c r="W2277" s="8"/>
      <c r="X2277" s="8"/>
      <c r="AA2277" s="8"/>
      <c r="AB2277" s="54"/>
      <c r="AC2277" s="54"/>
      <c r="AD2277" s="54"/>
    </row>
    <row r="2278" spans="1:30">
      <c r="A2278" s="8"/>
      <c r="B2278" s="19"/>
      <c r="C2278" s="8"/>
      <c r="D2278" s="10"/>
      <c r="E2278" s="8">
        <v>69277</v>
      </c>
      <c r="F2278" s="8"/>
      <c r="G2278" s="8">
        <v>71284</v>
      </c>
      <c r="H2278" s="8"/>
      <c r="I2278" s="8"/>
      <c r="J2278" s="8">
        <v>24674</v>
      </c>
      <c r="K2278" s="8"/>
      <c r="L2278" s="8"/>
      <c r="M2278" s="8"/>
      <c r="N2278" s="8"/>
      <c r="O2278" s="8"/>
      <c r="P2278" s="8"/>
      <c r="Q2278" s="45"/>
      <c r="R2278" s="45"/>
      <c r="S2278" s="8"/>
      <c r="T2278" s="8"/>
      <c r="U2278" s="8"/>
      <c r="V2278" s="8"/>
      <c r="W2278" s="8"/>
      <c r="X2278" s="8"/>
      <c r="AA2278" s="8"/>
      <c r="AB2278" s="54"/>
      <c r="AC2278" s="54"/>
      <c r="AD2278" s="54"/>
    </row>
    <row r="2279" spans="1:30">
      <c r="A2279" s="8"/>
      <c r="B2279" s="19"/>
      <c r="C2279" s="8"/>
      <c r="D2279" s="10"/>
      <c r="E2279" s="8">
        <v>2681541</v>
      </c>
      <c r="F2279" s="8"/>
      <c r="G2279" s="8">
        <v>2683548</v>
      </c>
      <c r="H2279" s="8"/>
      <c r="I2279" s="8"/>
      <c r="J2279" s="8">
        <v>744203</v>
      </c>
      <c r="K2279" s="8"/>
      <c r="L2279" s="8"/>
      <c r="M2279" s="8"/>
      <c r="N2279" s="8"/>
      <c r="O2279" s="8"/>
      <c r="P2279" s="8"/>
      <c r="Q2279" s="45"/>
      <c r="R2279" s="45"/>
      <c r="S2279" s="8"/>
      <c r="T2279" s="8"/>
      <c r="U2279" s="3"/>
      <c r="V2279" s="3"/>
      <c r="W2279" s="3"/>
      <c r="X2279" s="3"/>
      <c r="AA2279" s="21"/>
      <c r="AB2279" s="54"/>
      <c r="AC2279" s="54"/>
      <c r="AD2279" s="54"/>
    </row>
    <row r="2280" spans="1:30">
      <c r="A2280" s="8"/>
      <c r="B2280" s="19"/>
      <c r="C2280" s="8"/>
      <c r="D2280" s="10"/>
      <c r="E2280" s="3">
        <v>5930</v>
      </c>
      <c r="F2280" s="3"/>
      <c r="G2280" s="8">
        <v>7936</v>
      </c>
      <c r="H2280" s="3">
        <v>5930</v>
      </c>
      <c r="I2280" s="3">
        <v>3736</v>
      </c>
      <c r="J2280" s="3">
        <v>3710</v>
      </c>
      <c r="K2280" s="3"/>
      <c r="L2280" s="3"/>
      <c r="M2280" s="3"/>
      <c r="N2280" s="3"/>
      <c r="O2280" s="3"/>
      <c r="P2280" s="3"/>
      <c r="Q2280" s="45"/>
      <c r="R2280" s="45"/>
      <c r="S2280" s="3"/>
      <c r="T2280" s="3"/>
      <c r="U2280" s="3"/>
      <c r="V2280" s="3"/>
      <c r="W2280" s="3"/>
      <c r="X2280" s="3"/>
      <c r="AA2280" s="3"/>
      <c r="AB2280" s="54"/>
      <c r="AC2280" s="54"/>
      <c r="AD2280" s="54"/>
    </row>
    <row r="2281" spans="1:30">
      <c r="A2281" s="8"/>
      <c r="B2281" s="19"/>
      <c r="C2281" s="8"/>
      <c r="D2281" s="10"/>
      <c r="E2281" s="3">
        <v>11375</v>
      </c>
      <c r="F2281" s="3"/>
      <c r="G2281" s="8">
        <v>13381</v>
      </c>
      <c r="H2281" s="3">
        <v>11484</v>
      </c>
      <c r="I2281" s="3">
        <v>7647</v>
      </c>
      <c r="J2281" s="3">
        <v>7533</v>
      </c>
      <c r="K2281" s="3"/>
      <c r="L2281" s="3"/>
      <c r="M2281" s="3"/>
      <c r="N2281" s="3"/>
      <c r="O2281" s="3"/>
      <c r="P2281" s="3"/>
      <c r="Q2281" s="45"/>
      <c r="R2281" s="45"/>
      <c r="S2281" s="3"/>
      <c r="T2281" s="3"/>
      <c r="U2281" s="3"/>
      <c r="V2281" s="3"/>
      <c r="W2281" s="3"/>
      <c r="X2281" s="3"/>
      <c r="AA2281" s="3"/>
      <c r="AB2281" s="54"/>
      <c r="AC2281" s="54"/>
      <c r="AD2281" s="54"/>
    </row>
    <row r="2282" spans="1:30">
      <c r="A2282" s="8"/>
      <c r="B2282" s="19"/>
      <c r="C2282" s="8"/>
      <c r="D2282" s="10"/>
      <c r="E2282" s="3">
        <v>76910</v>
      </c>
      <c r="F2282" s="3"/>
      <c r="G2282" s="8">
        <v>78916</v>
      </c>
      <c r="H2282" s="3">
        <v>77284</v>
      </c>
      <c r="I2282" s="3">
        <v>50625</v>
      </c>
      <c r="J2282" s="3">
        <v>50260</v>
      </c>
      <c r="K2282" s="3"/>
      <c r="L2282" s="3"/>
      <c r="M2282" s="3"/>
      <c r="N2282" s="3"/>
      <c r="O2282" s="3"/>
      <c r="P2282" s="3"/>
      <c r="Q2282" s="45"/>
      <c r="R2282" s="45"/>
      <c r="S2282" s="3"/>
      <c r="T2282" s="3"/>
      <c r="U2282" s="3"/>
      <c r="V2282" s="3"/>
      <c r="W2282" s="3"/>
      <c r="X2282" s="3"/>
      <c r="AA2282" s="3"/>
      <c r="AB2282" s="54"/>
      <c r="AC2282" s="54"/>
      <c r="AD2282" s="54"/>
    </row>
    <row r="2283" spans="1:30">
      <c r="A2283" s="8"/>
      <c r="B2283" s="19"/>
      <c r="C2283" s="8"/>
      <c r="D2283" s="10"/>
      <c r="E2283" s="3">
        <v>35314</v>
      </c>
      <c r="F2283" s="3"/>
      <c r="G2283" s="8">
        <v>37320</v>
      </c>
      <c r="H2283" s="3">
        <v>35212</v>
      </c>
      <c r="I2283" s="3">
        <v>23522</v>
      </c>
      <c r="J2283" s="3">
        <v>23358</v>
      </c>
      <c r="K2283" s="3"/>
      <c r="L2283" s="3"/>
      <c r="M2283" s="3"/>
      <c r="N2283" s="3"/>
      <c r="O2283" s="3"/>
      <c r="P2283" s="3"/>
      <c r="Q2283" s="45"/>
      <c r="R2283" s="45"/>
      <c r="S2283" s="3"/>
      <c r="T2283" s="3"/>
      <c r="U2283" s="3"/>
      <c r="V2283" s="3"/>
      <c r="W2283" s="3"/>
      <c r="X2283" s="3"/>
      <c r="AA2283" s="3"/>
      <c r="AB2283" s="54"/>
      <c r="AC2283" s="54"/>
      <c r="AD2283" s="54"/>
    </row>
    <row r="2284" spans="1:30">
      <c r="A2284" s="8"/>
      <c r="B2284" s="19"/>
      <c r="C2284" s="8"/>
      <c r="D2284" s="10"/>
      <c r="E2284" s="3">
        <v>43483</v>
      </c>
      <c r="F2284" s="3"/>
      <c r="G2284" s="8">
        <v>45489</v>
      </c>
      <c r="H2284" s="3">
        <v>43483</v>
      </c>
      <c r="I2284" s="3">
        <v>31046</v>
      </c>
      <c r="J2284" s="3">
        <v>30877</v>
      </c>
      <c r="K2284" s="3"/>
      <c r="L2284" s="3"/>
      <c r="M2284" s="3"/>
      <c r="N2284" s="3"/>
      <c r="O2284" s="3"/>
      <c r="P2284" s="3"/>
      <c r="Q2284" s="45"/>
      <c r="R2284" s="45"/>
      <c r="S2284" s="3"/>
      <c r="T2284" s="3"/>
      <c r="U2284" s="3"/>
      <c r="V2284" s="3"/>
      <c r="W2284" s="3"/>
      <c r="X2284" s="3"/>
      <c r="AA2284" s="3"/>
      <c r="AB2284" s="54"/>
      <c r="AC2284" s="54"/>
      <c r="AD2284" s="54"/>
    </row>
    <row r="2285" spans="1:30">
      <c r="A2285" s="8"/>
      <c r="B2285" s="19"/>
      <c r="C2285" s="8"/>
      <c r="D2285" s="10"/>
      <c r="E2285" s="3">
        <v>189269</v>
      </c>
      <c r="F2285" s="3"/>
      <c r="G2285" s="8">
        <v>191275</v>
      </c>
      <c r="H2285" s="3">
        <v>189238</v>
      </c>
      <c r="I2285" s="3">
        <v>117482</v>
      </c>
      <c r="J2285" s="3">
        <v>116474</v>
      </c>
      <c r="K2285" s="3"/>
      <c r="L2285" s="3"/>
      <c r="M2285" s="3"/>
      <c r="N2285" s="3"/>
      <c r="O2285" s="3"/>
      <c r="P2285" s="3"/>
      <c r="Q2285" s="45"/>
      <c r="R2285" s="45"/>
      <c r="S2285" s="3"/>
      <c r="T2285" s="3"/>
      <c r="U2285" s="3"/>
      <c r="V2285" s="3"/>
      <c r="W2285" s="3"/>
      <c r="X2285" s="3"/>
      <c r="AA2285" s="3"/>
      <c r="AB2285" s="54"/>
      <c r="AC2285" s="54"/>
      <c r="AD2285" s="54"/>
    </row>
    <row r="2286" spans="1:30">
      <c r="A2286" s="8"/>
      <c r="B2286" s="19"/>
      <c r="C2286" s="8"/>
      <c r="D2286" s="10"/>
      <c r="E2286" s="3">
        <v>2453</v>
      </c>
      <c r="F2286" s="3"/>
      <c r="G2286" s="8">
        <v>4459</v>
      </c>
      <c r="H2286" s="3">
        <v>2464</v>
      </c>
      <c r="I2286" s="3">
        <v>1994</v>
      </c>
      <c r="J2286" s="3">
        <v>1989</v>
      </c>
      <c r="K2286" s="3"/>
      <c r="L2286" s="3"/>
      <c r="M2286" s="3"/>
      <c r="N2286" s="3"/>
      <c r="O2286" s="3"/>
      <c r="P2286" s="3"/>
      <c r="Q2286" s="45"/>
      <c r="R2286" s="45"/>
      <c r="S2286" s="3"/>
      <c r="T2286" s="3"/>
      <c r="U2286" s="3"/>
      <c r="V2286" s="3"/>
      <c r="W2286" s="3"/>
      <c r="X2286" s="3"/>
      <c r="AA2286" s="3"/>
      <c r="AB2286" s="54"/>
      <c r="AC2286" s="54"/>
      <c r="AD2286" s="54"/>
    </row>
    <row r="2287" spans="1:30">
      <c r="A2287" s="8"/>
      <c r="B2287" s="19"/>
      <c r="C2287" s="8"/>
      <c r="D2287" s="10"/>
      <c r="E2287" s="3">
        <v>52299</v>
      </c>
      <c r="F2287" s="3"/>
      <c r="G2287" s="8">
        <v>54305</v>
      </c>
      <c r="H2287" s="3">
        <v>52299</v>
      </c>
      <c r="I2287" s="3">
        <v>31856</v>
      </c>
      <c r="J2287" s="3">
        <v>31643</v>
      </c>
      <c r="K2287" s="3"/>
      <c r="L2287" s="3"/>
      <c r="M2287" s="3"/>
      <c r="N2287" s="3"/>
      <c r="O2287" s="3"/>
      <c r="P2287" s="3"/>
      <c r="Q2287" s="45"/>
      <c r="R2287" s="45"/>
      <c r="S2287" s="3"/>
      <c r="T2287" s="3"/>
      <c r="U2287" s="3"/>
      <c r="V2287" s="3"/>
      <c r="W2287" s="3"/>
      <c r="X2287" s="3"/>
      <c r="AA2287" s="3"/>
      <c r="AB2287" s="54"/>
      <c r="AC2287" s="54"/>
      <c r="AD2287" s="54"/>
    </row>
    <row r="2288" spans="1:30">
      <c r="A2288" s="8"/>
      <c r="B2288" s="19"/>
      <c r="C2288" s="8"/>
      <c r="D2288" s="10"/>
      <c r="E2288" s="3">
        <v>17425</v>
      </c>
      <c r="F2288" s="3"/>
      <c r="G2288" s="8">
        <v>19431</v>
      </c>
      <c r="H2288" s="3">
        <v>17450</v>
      </c>
      <c r="I2288" s="3">
        <v>11375</v>
      </c>
      <c r="J2288" s="3">
        <v>11296</v>
      </c>
      <c r="K2288" s="3"/>
      <c r="L2288" s="3"/>
      <c r="M2288" s="3"/>
      <c r="N2288" s="3"/>
      <c r="O2288" s="3"/>
      <c r="P2288" s="3"/>
      <c r="Q2288" s="45"/>
      <c r="R2288" s="45"/>
      <c r="S2288" s="3"/>
      <c r="T2288" s="3"/>
      <c r="U2288" s="3"/>
      <c r="V2288" s="3"/>
      <c r="W2288" s="3"/>
      <c r="X2288" s="3"/>
      <c r="AA2288" s="3"/>
      <c r="AB2288" s="54"/>
      <c r="AC2288" s="54"/>
      <c r="AD2288" s="54"/>
    </row>
    <row r="2289" spans="1:30">
      <c r="A2289" s="8"/>
      <c r="B2289" s="19"/>
      <c r="C2289" s="8"/>
      <c r="D2289" s="10"/>
      <c r="E2289" s="3">
        <v>3977</v>
      </c>
      <c r="F2289" s="3"/>
      <c r="G2289" s="8">
        <v>5983</v>
      </c>
      <c r="H2289" s="3">
        <v>3977</v>
      </c>
      <c r="I2289" s="3">
        <v>2894</v>
      </c>
      <c r="J2289" s="3">
        <v>2867</v>
      </c>
      <c r="K2289" s="3"/>
      <c r="L2289" s="3"/>
      <c r="M2289" s="3"/>
      <c r="N2289" s="3"/>
      <c r="O2289" s="3"/>
      <c r="P2289" s="3"/>
      <c r="Q2289" s="45"/>
      <c r="R2289" s="45"/>
      <c r="S2289" s="3"/>
      <c r="T2289" s="3"/>
      <c r="U2289" s="3"/>
      <c r="V2289" s="3"/>
      <c r="W2289" s="3"/>
      <c r="X2289" s="3"/>
      <c r="AA2289" s="3"/>
      <c r="AB2289" s="54"/>
      <c r="AC2289" s="54"/>
      <c r="AD2289" s="54"/>
    </row>
    <row r="2290" spans="1:30">
      <c r="A2290" s="8"/>
      <c r="B2290" s="19"/>
      <c r="C2290" s="8"/>
      <c r="D2290" s="10"/>
      <c r="E2290" s="3">
        <v>19896</v>
      </c>
      <c r="F2290" s="3"/>
      <c r="G2290" s="8">
        <v>21902</v>
      </c>
      <c r="H2290" s="3">
        <v>19896</v>
      </c>
      <c r="I2290" s="3">
        <v>13087</v>
      </c>
      <c r="J2290" s="3">
        <v>12983</v>
      </c>
      <c r="K2290" s="3"/>
      <c r="L2290" s="3"/>
      <c r="M2290" s="3"/>
      <c r="N2290" s="3"/>
      <c r="O2290" s="3"/>
      <c r="P2290" s="3"/>
      <c r="Q2290" s="45"/>
      <c r="R2290" s="45"/>
      <c r="S2290" s="3"/>
      <c r="T2290" s="3"/>
      <c r="U2290" s="3"/>
      <c r="V2290" s="3"/>
      <c r="W2290" s="3"/>
      <c r="X2290" s="3"/>
      <c r="AA2290" s="3"/>
      <c r="AB2290" s="54"/>
      <c r="AC2290" s="54"/>
      <c r="AD2290" s="54"/>
    </row>
    <row r="2291" spans="1:30">
      <c r="A2291" s="8"/>
      <c r="B2291" s="19"/>
      <c r="C2291" s="8"/>
      <c r="D2291" s="10"/>
      <c r="E2291" s="3">
        <v>1470</v>
      </c>
      <c r="F2291" s="3"/>
      <c r="G2291" s="8">
        <v>3476</v>
      </c>
      <c r="H2291" s="3">
        <v>1444</v>
      </c>
      <c r="I2291" s="3">
        <v>1221</v>
      </c>
      <c r="J2291" s="3">
        <v>1218</v>
      </c>
      <c r="K2291" s="3"/>
      <c r="L2291" s="3"/>
      <c r="M2291" s="3"/>
      <c r="N2291" s="3"/>
      <c r="O2291" s="3"/>
      <c r="P2291" s="3"/>
      <c r="Q2291" s="45"/>
      <c r="R2291" s="45"/>
      <c r="S2291" s="3"/>
      <c r="T2291" s="3"/>
      <c r="U2291" s="3"/>
      <c r="V2291" s="3"/>
      <c r="W2291" s="3"/>
      <c r="X2291" s="3"/>
      <c r="AA2291" s="3"/>
      <c r="AB2291" s="54"/>
      <c r="AC2291" s="54"/>
      <c r="AD2291" s="54"/>
    </row>
    <row r="2292" spans="1:30">
      <c r="A2292" s="8"/>
      <c r="B2292" s="19"/>
      <c r="C2292" s="8"/>
      <c r="D2292" s="10"/>
      <c r="E2292" s="3">
        <v>30050</v>
      </c>
      <c r="F2292" s="3"/>
      <c r="G2292" s="8">
        <v>32056</v>
      </c>
      <c r="H2292" s="3">
        <v>30050</v>
      </c>
      <c r="I2292" s="3">
        <v>20267</v>
      </c>
      <c r="J2292" s="3">
        <v>20146</v>
      </c>
      <c r="K2292" s="3"/>
      <c r="L2292" s="3"/>
      <c r="M2292" s="3"/>
      <c r="N2292" s="3"/>
      <c r="O2292" s="3"/>
      <c r="P2292" s="3"/>
      <c r="Q2292" s="45"/>
      <c r="R2292" s="45"/>
      <c r="S2292" s="3"/>
      <c r="T2292" s="3"/>
      <c r="U2292" s="3"/>
      <c r="V2292" s="3"/>
      <c r="W2292" s="3"/>
      <c r="X2292" s="3"/>
      <c r="AA2292" s="3"/>
      <c r="AB2292" s="54"/>
      <c r="AC2292" s="54"/>
      <c r="AD2292" s="54"/>
    </row>
    <row r="2293" spans="1:30">
      <c r="A2293" s="8"/>
      <c r="B2293" s="19"/>
      <c r="C2293" s="8"/>
      <c r="D2293" s="10"/>
      <c r="E2293" s="3">
        <v>34164</v>
      </c>
      <c r="F2293" s="3"/>
      <c r="G2293" s="8">
        <v>36170</v>
      </c>
      <c r="H2293" s="3">
        <v>34317</v>
      </c>
      <c r="I2293" s="3">
        <v>22501</v>
      </c>
      <c r="J2293" s="3">
        <v>22296</v>
      </c>
      <c r="K2293" s="3"/>
      <c r="L2293" s="3"/>
      <c r="M2293" s="3"/>
      <c r="N2293" s="3"/>
      <c r="O2293" s="3"/>
      <c r="P2293" s="3"/>
      <c r="Q2293" s="45"/>
      <c r="R2293" s="45"/>
      <c r="S2293" s="3"/>
      <c r="T2293" s="3"/>
      <c r="U2293" s="3"/>
      <c r="V2293" s="3"/>
      <c r="W2293" s="3"/>
      <c r="X2293" s="3"/>
      <c r="AA2293" s="3"/>
      <c r="AB2293" s="54"/>
      <c r="AC2293" s="54"/>
      <c r="AD2293" s="54"/>
    </row>
    <row r="2294" spans="1:30">
      <c r="A2294" s="8"/>
      <c r="B2294" s="19"/>
      <c r="C2294" s="8"/>
      <c r="D2294" s="10"/>
      <c r="E2294" s="3">
        <v>44065</v>
      </c>
      <c r="F2294" s="3"/>
      <c r="G2294" s="8">
        <v>46071</v>
      </c>
      <c r="H2294" s="3">
        <v>32009</v>
      </c>
      <c r="I2294" s="3">
        <v>24148</v>
      </c>
      <c r="J2294" s="3">
        <v>23997</v>
      </c>
      <c r="K2294" s="3"/>
      <c r="L2294" s="3"/>
      <c r="M2294" s="3"/>
      <c r="N2294" s="3"/>
      <c r="O2294" s="3"/>
      <c r="P2294" s="3"/>
      <c r="Q2294" s="45"/>
      <c r="R2294" s="45"/>
      <c r="S2294" s="3"/>
      <c r="T2294" s="3"/>
      <c r="U2294" s="3"/>
      <c r="V2294" s="3"/>
      <c r="W2294" s="3"/>
      <c r="X2294" s="3"/>
      <c r="AA2294" s="3"/>
      <c r="AB2294" s="54"/>
      <c r="AC2294" s="54"/>
      <c r="AD2294" s="54"/>
    </row>
    <row r="2295" spans="1:30">
      <c r="A2295" s="8"/>
      <c r="B2295" s="19"/>
      <c r="C2295" s="8"/>
      <c r="D2295" s="10"/>
      <c r="E2295" s="3">
        <v>20973</v>
      </c>
      <c r="F2295" s="3"/>
      <c r="G2295" s="8">
        <v>22979</v>
      </c>
      <c r="H2295" s="3">
        <v>20973</v>
      </c>
      <c r="I2295" s="3">
        <v>16271</v>
      </c>
      <c r="J2295" s="3">
        <v>16259</v>
      </c>
      <c r="K2295" s="3"/>
      <c r="L2295" s="3"/>
      <c r="M2295" s="3"/>
      <c r="N2295" s="3"/>
      <c r="O2295" s="3"/>
      <c r="P2295" s="3"/>
      <c r="Q2295" s="45"/>
      <c r="R2295" s="45"/>
      <c r="S2295" s="3"/>
      <c r="T2295" s="3"/>
      <c r="U2295" s="3"/>
      <c r="V2295" s="3"/>
      <c r="W2295" s="3"/>
      <c r="X2295" s="3"/>
      <c r="AA2295" s="3"/>
      <c r="AB2295" s="54"/>
      <c r="AC2295" s="54"/>
      <c r="AD2295" s="54"/>
    </row>
    <row r="2296" spans="1:30">
      <c r="A2296" s="8"/>
      <c r="B2296" s="19"/>
      <c r="C2296" s="8"/>
      <c r="D2296" s="10"/>
      <c r="E2296" s="3">
        <v>974340</v>
      </c>
      <c r="F2296" s="3"/>
      <c r="G2296" s="8">
        <v>976346</v>
      </c>
      <c r="H2296" s="3">
        <v>622656</v>
      </c>
      <c r="I2296" s="3">
        <v>451373</v>
      </c>
      <c r="J2296" s="3">
        <v>442874</v>
      </c>
      <c r="K2296" s="3"/>
      <c r="L2296" s="3"/>
      <c r="M2296" s="3"/>
      <c r="N2296" s="3"/>
      <c r="O2296" s="3"/>
      <c r="P2296" s="3"/>
      <c r="Q2296" s="45"/>
      <c r="R2296" s="45"/>
      <c r="S2296" s="3"/>
      <c r="T2296" s="3"/>
      <c r="U2296" s="3"/>
      <c r="V2296" s="3"/>
      <c r="W2296" s="3"/>
      <c r="X2296" s="3"/>
      <c r="AA2296" s="3"/>
      <c r="AB2296" s="54"/>
      <c r="AC2296" s="54"/>
      <c r="AD2296" s="54"/>
    </row>
    <row r="2297" spans="1:30">
      <c r="A2297" s="8"/>
      <c r="B2297" s="19"/>
      <c r="C2297" s="8"/>
      <c r="D2297" s="10"/>
      <c r="E2297" s="3">
        <v>133484</v>
      </c>
      <c r="F2297" s="3"/>
      <c r="G2297" s="8">
        <v>135490</v>
      </c>
      <c r="H2297" s="3">
        <v>134317</v>
      </c>
      <c r="I2297" s="3">
        <v>91468</v>
      </c>
      <c r="J2297" s="3">
        <v>90786</v>
      </c>
      <c r="K2297" s="3"/>
      <c r="L2297" s="3"/>
      <c r="M2297" s="3"/>
      <c r="N2297" s="3"/>
      <c r="O2297" s="3"/>
      <c r="P2297" s="3"/>
      <c r="Q2297" s="45"/>
      <c r="R2297" s="45"/>
      <c r="S2297" s="3"/>
      <c r="T2297" s="3"/>
      <c r="U2297" s="3"/>
      <c r="V2297" s="3"/>
      <c r="W2297" s="3"/>
      <c r="X2297" s="3"/>
      <c r="AA2297" s="3"/>
      <c r="AB2297" s="54"/>
      <c r="AC2297" s="54"/>
      <c r="AD2297" s="54"/>
    </row>
    <row r="2298" spans="1:30">
      <c r="A2298" s="8"/>
      <c r="B2298" s="19"/>
      <c r="C2298" s="8"/>
      <c r="D2298" s="10"/>
      <c r="E2298" s="3">
        <v>18246</v>
      </c>
      <c r="F2298" s="3"/>
      <c r="G2298" s="8">
        <v>20252</v>
      </c>
      <c r="H2298" s="3">
        <v>13055</v>
      </c>
      <c r="I2298" s="3">
        <v>9855</v>
      </c>
      <c r="J2298" s="3">
        <v>9781</v>
      </c>
      <c r="K2298" s="3"/>
      <c r="L2298" s="3"/>
      <c r="M2298" s="3"/>
      <c r="N2298" s="3"/>
      <c r="O2298" s="3"/>
      <c r="P2298" s="3"/>
      <c r="Q2298" s="45"/>
      <c r="R2298" s="45"/>
      <c r="S2298" s="3"/>
      <c r="T2298" s="3"/>
      <c r="U2298" s="3"/>
      <c r="V2298" s="3"/>
      <c r="W2298" s="3"/>
      <c r="X2298" s="3"/>
      <c r="AA2298" s="3"/>
      <c r="AB2298" s="54"/>
      <c r="AC2298" s="54"/>
      <c r="AD2298" s="54"/>
    </row>
    <row r="2299" spans="1:30">
      <c r="A2299" s="8"/>
      <c r="B2299" s="19"/>
      <c r="C2299" s="8"/>
      <c r="D2299" s="10"/>
      <c r="E2299" s="3">
        <v>11109</v>
      </c>
      <c r="F2299" s="3"/>
      <c r="G2299" s="8">
        <v>13115</v>
      </c>
      <c r="H2299" s="3">
        <v>7613</v>
      </c>
      <c r="I2299" s="3">
        <v>5825</v>
      </c>
      <c r="J2299" s="3">
        <v>5756</v>
      </c>
      <c r="K2299" s="3"/>
      <c r="L2299" s="3"/>
      <c r="M2299" s="3"/>
      <c r="N2299" s="3"/>
      <c r="O2299" s="3"/>
      <c r="P2299" s="3"/>
      <c r="Q2299" s="45"/>
      <c r="R2299" s="45"/>
      <c r="S2299" s="3"/>
      <c r="T2299" s="3"/>
      <c r="U2299" s="3"/>
      <c r="V2299" s="3"/>
      <c r="W2299" s="3"/>
      <c r="X2299" s="3"/>
      <c r="AA2299" s="3"/>
      <c r="AB2299" s="54"/>
      <c r="AC2299" s="54"/>
      <c r="AD2299" s="54"/>
    </row>
    <row r="2300" spans="1:30">
      <c r="A2300" s="8"/>
      <c r="B2300" s="19"/>
      <c r="C2300" s="8"/>
      <c r="D2300" s="10"/>
      <c r="E2300" s="3">
        <v>38852</v>
      </c>
      <c r="F2300" s="3"/>
      <c r="G2300" s="8">
        <v>40858</v>
      </c>
      <c r="H2300" s="3">
        <v>39101</v>
      </c>
      <c r="I2300" s="3">
        <v>25830</v>
      </c>
      <c r="J2300" s="3">
        <v>25641</v>
      </c>
      <c r="K2300" s="3"/>
      <c r="L2300" s="3"/>
      <c r="M2300" s="3"/>
      <c r="N2300" s="3"/>
      <c r="O2300" s="3"/>
      <c r="P2300" s="3"/>
      <c r="Q2300" s="45"/>
      <c r="R2300" s="45"/>
      <c r="S2300" s="3"/>
      <c r="T2300" s="3"/>
      <c r="U2300" s="3"/>
      <c r="V2300" s="3"/>
      <c r="W2300" s="3"/>
      <c r="X2300" s="3"/>
      <c r="AA2300" s="3"/>
      <c r="AB2300" s="54"/>
      <c r="AC2300" s="54"/>
      <c r="AD2300" s="54"/>
    </row>
    <row r="2301" spans="1:30">
      <c r="A2301" s="8"/>
      <c r="B2301" s="19"/>
      <c r="C2301" s="8"/>
      <c r="D2301" s="10"/>
      <c r="E2301" s="3">
        <v>6415</v>
      </c>
      <c r="F2301" s="3"/>
      <c r="G2301" s="8">
        <v>8421</v>
      </c>
      <c r="H2301" s="3">
        <v>6415</v>
      </c>
      <c r="I2301" s="3">
        <v>4913</v>
      </c>
      <c r="J2301" s="3">
        <v>4893</v>
      </c>
      <c r="K2301" s="3"/>
      <c r="L2301" s="3"/>
      <c r="M2301" s="3"/>
      <c r="N2301" s="3"/>
      <c r="O2301" s="3"/>
      <c r="P2301" s="3"/>
      <c r="Q2301" s="45"/>
      <c r="R2301" s="45"/>
      <c r="S2301" s="3"/>
      <c r="T2301" s="3"/>
      <c r="U2301" s="3"/>
      <c r="V2301" s="3"/>
      <c r="W2301" s="3"/>
      <c r="X2301" s="3"/>
      <c r="AA2301" s="3"/>
      <c r="AB2301" s="54"/>
      <c r="AC2301" s="54"/>
      <c r="AD2301" s="54"/>
    </row>
    <row r="2302" spans="1:30">
      <c r="A2302" s="8"/>
      <c r="B2302" s="19"/>
      <c r="C2302" s="8"/>
      <c r="D2302" s="10"/>
      <c r="E2302" s="3">
        <v>30571</v>
      </c>
      <c r="F2302" s="3"/>
      <c r="G2302" s="8">
        <v>32577</v>
      </c>
      <c r="H2302" s="3">
        <v>30571</v>
      </c>
      <c r="I2302" s="3">
        <v>21635</v>
      </c>
      <c r="J2302" s="3">
        <v>21504</v>
      </c>
      <c r="K2302" s="3"/>
      <c r="L2302" s="3"/>
      <c r="M2302" s="3"/>
      <c r="N2302" s="3"/>
      <c r="O2302" s="3"/>
      <c r="P2302" s="3"/>
      <c r="Q2302" s="45"/>
      <c r="R2302" s="45"/>
      <c r="S2302" s="3"/>
      <c r="T2302" s="3"/>
      <c r="U2302" s="3"/>
      <c r="V2302" s="3"/>
      <c r="W2302" s="3"/>
      <c r="X2302" s="3"/>
      <c r="AA2302" s="3"/>
      <c r="AB2302" s="54"/>
      <c r="AC2302" s="54"/>
      <c r="AD2302" s="54"/>
    </row>
    <row r="2303" spans="1:30">
      <c r="A2303" s="8"/>
      <c r="B2303" s="19"/>
      <c r="C2303" s="8"/>
      <c r="D2303" s="10"/>
      <c r="E2303" s="3">
        <v>19521</v>
      </c>
      <c r="F2303" s="3"/>
      <c r="G2303" s="8">
        <v>21527</v>
      </c>
      <c r="H2303" s="3">
        <v>19672</v>
      </c>
      <c r="I2303" s="3">
        <v>13231</v>
      </c>
      <c r="J2303" s="3">
        <v>13145</v>
      </c>
      <c r="K2303" s="3"/>
      <c r="L2303" s="3"/>
      <c r="M2303" s="3"/>
      <c r="N2303" s="3"/>
      <c r="O2303" s="3"/>
      <c r="P2303" s="3"/>
      <c r="Q2303" s="45"/>
      <c r="R2303" s="45"/>
      <c r="S2303" s="3"/>
      <c r="T2303" s="3"/>
      <c r="U2303" s="3"/>
      <c r="V2303" s="3"/>
      <c r="W2303" s="3"/>
      <c r="X2303" s="3"/>
      <c r="AA2303" s="3"/>
      <c r="AB2303" s="54"/>
      <c r="AC2303" s="54"/>
      <c r="AD2303" s="54"/>
    </row>
    <row r="2304" spans="1:30">
      <c r="A2304" s="8"/>
      <c r="B2304" s="19"/>
      <c r="C2304" s="8"/>
      <c r="D2304" s="10"/>
      <c r="E2304" s="3">
        <v>12387</v>
      </c>
      <c r="F2304" s="3"/>
      <c r="G2304" s="8">
        <v>14393</v>
      </c>
      <c r="H2304" s="3">
        <v>12387</v>
      </c>
      <c r="I2304" s="3">
        <v>9075</v>
      </c>
      <c r="J2304" s="3">
        <v>8847</v>
      </c>
      <c r="K2304" s="3"/>
      <c r="L2304" s="3"/>
      <c r="M2304" s="3"/>
      <c r="N2304" s="3"/>
      <c r="O2304" s="3"/>
      <c r="P2304" s="3"/>
      <c r="Q2304" s="45"/>
      <c r="R2304" s="45"/>
      <c r="S2304" s="3"/>
      <c r="T2304" s="3"/>
      <c r="U2304" s="3"/>
      <c r="V2304" s="3"/>
      <c r="W2304" s="3"/>
      <c r="X2304" s="3"/>
      <c r="AA2304" s="3"/>
      <c r="AB2304" s="54"/>
      <c r="AC2304" s="54"/>
      <c r="AD2304" s="54"/>
    </row>
    <row r="2305" spans="1:30">
      <c r="A2305" s="8"/>
      <c r="B2305" s="19"/>
      <c r="C2305" s="8"/>
      <c r="D2305" s="10"/>
      <c r="E2305" s="3">
        <v>7383</v>
      </c>
      <c r="F2305" s="3"/>
      <c r="G2305" s="8">
        <v>9389</v>
      </c>
      <c r="H2305" s="3">
        <v>7383</v>
      </c>
      <c r="I2305" s="3">
        <v>5311</v>
      </c>
      <c r="J2305" s="3">
        <v>5297</v>
      </c>
      <c r="K2305" s="3"/>
      <c r="L2305" s="3"/>
      <c r="M2305" s="3"/>
      <c r="N2305" s="3"/>
      <c r="O2305" s="3"/>
      <c r="P2305" s="3"/>
      <c r="Q2305" s="45"/>
      <c r="R2305" s="45"/>
      <c r="S2305" s="3"/>
      <c r="T2305" s="3"/>
      <c r="U2305" s="3"/>
      <c r="V2305" s="3"/>
      <c r="W2305" s="3"/>
      <c r="X2305" s="3"/>
      <c r="AA2305" s="3"/>
      <c r="AB2305" s="54"/>
      <c r="AC2305" s="54"/>
      <c r="AD2305" s="54"/>
    </row>
    <row r="2306" spans="1:30">
      <c r="A2306" s="8"/>
      <c r="B2306" s="19"/>
      <c r="C2306" s="8"/>
      <c r="D2306" s="10"/>
      <c r="E2306" s="3">
        <v>373909</v>
      </c>
      <c r="F2306" s="3"/>
      <c r="G2306" s="8">
        <v>375915</v>
      </c>
      <c r="H2306" s="3">
        <v>279542</v>
      </c>
      <c r="I2306" s="3">
        <v>182277</v>
      </c>
      <c r="J2306" s="3">
        <v>181395</v>
      </c>
      <c r="K2306" s="3"/>
      <c r="L2306" s="3"/>
      <c r="M2306" s="3"/>
      <c r="N2306" s="3"/>
      <c r="O2306" s="3"/>
      <c r="P2306" s="3"/>
      <c r="Q2306" s="45"/>
      <c r="R2306" s="45"/>
      <c r="S2306" s="3"/>
      <c r="T2306" s="3"/>
      <c r="U2306" s="3"/>
      <c r="V2306" s="3"/>
      <c r="W2306" s="3"/>
      <c r="X2306" s="3"/>
      <c r="AA2306" s="3"/>
      <c r="AB2306" s="54"/>
      <c r="AC2306" s="54"/>
      <c r="AD2306" s="54"/>
    </row>
    <row r="2307" spans="1:30">
      <c r="A2307" s="8"/>
      <c r="B2307" s="19"/>
      <c r="C2307" s="8"/>
      <c r="D2307" s="10"/>
      <c r="E2307" s="3">
        <v>10656</v>
      </c>
      <c r="F2307" s="3"/>
      <c r="G2307" s="8">
        <v>12662</v>
      </c>
      <c r="H2307" s="3">
        <v>10656</v>
      </c>
      <c r="I2307" s="3">
        <v>8387</v>
      </c>
      <c r="J2307" s="3">
        <v>8292</v>
      </c>
      <c r="K2307" s="3"/>
      <c r="L2307" s="3"/>
      <c r="M2307" s="3"/>
      <c r="N2307" s="3"/>
      <c r="O2307" s="3"/>
      <c r="P2307" s="3"/>
      <c r="Q2307" s="45"/>
      <c r="R2307" s="45"/>
      <c r="S2307" s="3"/>
      <c r="T2307" s="3"/>
      <c r="U2307" s="3"/>
      <c r="V2307" s="3"/>
      <c r="W2307" s="3"/>
      <c r="X2307" s="3"/>
      <c r="AA2307" s="3"/>
      <c r="AB2307" s="54"/>
      <c r="AC2307" s="54"/>
      <c r="AD2307" s="54"/>
    </row>
    <row r="2308" spans="1:30">
      <c r="A2308" s="8"/>
      <c r="B2308" s="19"/>
      <c r="C2308" s="8"/>
      <c r="D2308" s="10"/>
      <c r="E2308" s="3">
        <v>59949</v>
      </c>
      <c r="F2308" s="3"/>
      <c r="G2308" s="8">
        <v>61955</v>
      </c>
      <c r="H2308" s="3">
        <v>59949</v>
      </c>
      <c r="I2308" s="3">
        <v>41971</v>
      </c>
      <c r="J2308" s="3">
        <v>41641</v>
      </c>
      <c r="K2308" s="3"/>
      <c r="L2308" s="3"/>
      <c r="M2308" s="3"/>
      <c r="N2308" s="3"/>
      <c r="O2308" s="3"/>
      <c r="P2308" s="3"/>
      <c r="Q2308" s="45"/>
      <c r="R2308" s="45"/>
      <c r="S2308" s="3"/>
      <c r="T2308" s="3"/>
      <c r="U2308" s="3"/>
      <c r="V2308" s="3"/>
      <c r="W2308" s="3"/>
      <c r="X2308" s="3"/>
      <c r="AA2308" s="3"/>
      <c r="AB2308" s="54"/>
      <c r="AC2308" s="54"/>
      <c r="AD2308" s="54"/>
    </row>
    <row r="2309" spans="1:30">
      <c r="A2309" s="8"/>
      <c r="B2309" s="19"/>
      <c r="C2309" s="8"/>
      <c r="D2309" s="10"/>
      <c r="E2309" s="3">
        <v>6301</v>
      </c>
      <c r="F2309" s="3"/>
      <c r="G2309" s="8">
        <v>8307</v>
      </c>
      <c r="H2309" s="3">
        <v>6304</v>
      </c>
      <c r="I2309" s="3">
        <v>4170</v>
      </c>
      <c r="J2309" s="3">
        <v>4149</v>
      </c>
      <c r="K2309" s="3"/>
      <c r="L2309" s="3"/>
      <c r="M2309" s="3"/>
      <c r="N2309" s="3"/>
      <c r="O2309" s="3"/>
      <c r="P2309" s="3"/>
      <c r="Q2309" s="45"/>
      <c r="R2309" s="45"/>
      <c r="S2309" s="3"/>
      <c r="T2309" s="3"/>
      <c r="U2309" s="3"/>
      <c r="V2309" s="3"/>
      <c r="W2309" s="3"/>
      <c r="X2309" s="3"/>
      <c r="AA2309" s="3"/>
      <c r="AB2309" s="54"/>
      <c r="AC2309" s="54"/>
      <c r="AD2309" s="54"/>
    </row>
    <row r="2310" spans="1:30">
      <c r="A2310" s="8"/>
      <c r="B2310" s="19"/>
      <c r="C2310" s="8"/>
      <c r="D2310" s="10"/>
      <c r="E2310" s="3">
        <v>334369</v>
      </c>
      <c r="F2310" s="3"/>
      <c r="G2310" s="8">
        <v>336375</v>
      </c>
      <c r="H2310" s="3">
        <v>335673</v>
      </c>
      <c r="I2310" s="3">
        <v>209279</v>
      </c>
      <c r="J2310" s="3">
        <v>206911</v>
      </c>
      <c r="K2310" s="3"/>
      <c r="L2310" s="3"/>
      <c r="M2310" s="3"/>
      <c r="N2310" s="3"/>
      <c r="O2310" s="3"/>
      <c r="P2310" s="3"/>
      <c r="Q2310" s="45"/>
      <c r="R2310" s="45"/>
      <c r="S2310" s="3"/>
      <c r="T2310" s="3"/>
      <c r="U2310" s="3"/>
      <c r="V2310" s="3"/>
      <c r="W2310" s="3"/>
      <c r="X2310" s="3"/>
      <c r="AA2310" s="3"/>
      <c r="AB2310" s="54"/>
      <c r="AC2310" s="54"/>
      <c r="AD2310" s="54"/>
    </row>
    <row r="2311" spans="1:30">
      <c r="A2311" s="8"/>
      <c r="B2311" s="19"/>
      <c r="C2311" s="8"/>
      <c r="D2311" s="10"/>
      <c r="E2311" s="3">
        <v>235535</v>
      </c>
      <c r="F2311" s="3"/>
      <c r="G2311" s="8">
        <v>237541</v>
      </c>
      <c r="H2311" s="3">
        <v>234380</v>
      </c>
      <c r="I2311" s="3">
        <v>159206</v>
      </c>
      <c r="J2311" s="3">
        <v>155717</v>
      </c>
      <c r="K2311" s="3"/>
      <c r="L2311" s="3"/>
      <c r="M2311" s="3"/>
      <c r="N2311" s="3"/>
      <c r="O2311" s="3"/>
      <c r="P2311" s="3"/>
      <c r="Q2311" s="45"/>
      <c r="R2311" s="45"/>
      <c r="S2311" s="3"/>
      <c r="T2311" s="3"/>
      <c r="U2311" s="3"/>
      <c r="V2311" s="3"/>
      <c r="W2311" s="3"/>
      <c r="X2311" s="3"/>
      <c r="AA2311" s="3"/>
      <c r="AB2311" s="54"/>
      <c r="AC2311" s="54"/>
      <c r="AD2311" s="54"/>
    </row>
    <row r="2312" spans="1:30">
      <c r="A2312" s="8"/>
      <c r="B2312" s="19"/>
      <c r="C2312" s="8"/>
      <c r="D2312" s="10"/>
      <c r="E2312" s="3">
        <v>25439</v>
      </c>
      <c r="F2312" s="3"/>
      <c r="G2312" s="8">
        <v>27445</v>
      </c>
      <c r="H2312" s="3">
        <v>25439</v>
      </c>
      <c r="I2312" s="3">
        <v>17519</v>
      </c>
      <c r="J2312" s="3">
        <v>17380</v>
      </c>
      <c r="K2312" s="3"/>
      <c r="L2312" s="3"/>
      <c r="M2312" s="3"/>
      <c r="N2312" s="3"/>
      <c r="O2312" s="3"/>
      <c r="P2312" s="3"/>
      <c r="Q2312" s="45"/>
      <c r="R2312" s="45"/>
      <c r="S2312" s="3"/>
      <c r="T2312" s="3"/>
      <c r="U2312" s="3"/>
      <c r="V2312" s="3"/>
      <c r="W2312" s="3"/>
      <c r="X2312" s="3"/>
      <c r="AA2312" s="3"/>
      <c r="AB2312" s="54"/>
      <c r="AC2312" s="54"/>
      <c r="AD2312" s="54"/>
    </row>
    <row r="2313" spans="1:30">
      <c r="A2313" s="8"/>
      <c r="B2313" s="19"/>
      <c r="C2313" s="8"/>
      <c r="D2313" s="10"/>
      <c r="E2313" s="3">
        <v>134907</v>
      </c>
      <c r="F2313" s="3"/>
      <c r="G2313" s="8">
        <v>136913</v>
      </c>
      <c r="H2313" s="3">
        <v>134907</v>
      </c>
      <c r="I2313" s="3">
        <v>85377</v>
      </c>
      <c r="J2313" s="3">
        <v>84938</v>
      </c>
      <c r="K2313" s="3"/>
      <c r="L2313" s="3"/>
      <c r="M2313" s="3"/>
      <c r="N2313" s="3"/>
      <c r="O2313" s="3"/>
      <c r="P2313" s="3"/>
      <c r="Q2313" s="45"/>
      <c r="R2313" s="45"/>
      <c r="S2313" s="3"/>
      <c r="T2313" s="3"/>
      <c r="U2313" s="3"/>
      <c r="V2313" s="3"/>
      <c r="W2313" s="3"/>
      <c r="X2313" s="3"/>
      <c r="AA2313" s="3"/>
      <c r="AB2313" s="54"/>
      <c r="AC2313" s="54"/>
      <c r="AD2313" s="54"/>
    </row>
    <row r="2314" spans="1:30">
      <c r="A2314" s="8"/>
      <c r="B2314" s="19"/>
      <c r="C2314" s="8"/>
      <c r="D2314" s="10"/>
      <c r="E2314" s="3">
        <v>2655</v>
      </c>
      <c r="F2314" s="3"/>
      <c r="G2314" s="8">
        <v>4661</v>
      </c>
      <c r="H2314" s="3">
        <v>2655</v>
      </c>
      <c r="I2314" s="3">
        <v>1931</v>
      </c>
      <c r="J2314" s="3">
        <v>1871</v>
      </c>
      <c r="K2314" s="3"/>
      <c r="L2314" s="3"/>
      <c r="M2314" s="3"/>
      <c r="N2314" s="3"/>
      <c r="O2314" s="3"/>
      <c r="P2314" s="3"/>
      <c r="Q2314" s="45"/>
      <c r="R2314" s="45"/>
      <c r="S2314" s="3"/>
      <c r="T2314" s="3"/>
      <c r="U2314" s="3"/>
      <c r="V2314" s="3"/>
      <c r="W2314" s="3"/>
      <c r="X2314" s="3"/>
      <c r="AA2314" s="3"/>
      <c r="AB2314" s="54"/>
      <c r="AC2314" s="54"/>
      <c r="AD2314" s="54"/>
    </row>
    <row r="2315" spans="1:30">
      <c r="A2315" s="8"/>
      <c r="B2315" s="19"/>
      <c r="C2315" s="8"/>
      <c r="D2315" s="10"/>
      <c r="E2315" s="3">
        <v>26921</v>
      </c>
      <c r="F2315" s="3"/>
      <c r="G2315" s="8">
        <v>28927</v>
      </c>
      <c r="H2315" s="3">
        <v>30579</v>
      </c>
      <c r="I2315" s="3">
        <v>18441</v>
      </c>
      <c r="J2315" s="3">
        <v>18302</v>
      </c>
      <c r="K2315" s="3"/>
      <c r="L2315" s="3"/>
      <c r="M2315" s="3"/>
      <c r="N2315" s="3"/>
      <c r="O2315" s="3"/>
      <c r="P2315" s="3"/>
      <c r="Q2315" s="45"/>
      <c r="R2315" s="45"/>
      <c r="S2315" s="3"/>
      <c r="T2315" s="3"/>
      <c r="U2315" s="3"/>
      <c r="V2315" s="3"/>
      <c r="W2315" s="3"/>
      <c r="X2315" s="3"/>
      <c r="AA2315" s="3"/>
      <c r="AB2315" s="54"/>
      <c r="AC2315" s="54"/>
      <c r="AD2315" s="54"/>
    </row>
    <row r="2316" spans="1:30">
      <c r="A2316" s="8"/>
      <c r="B2316" s="19"/>
      <c r="C2316" s="8"/>
      <c r="D2316" s="10"/>
      <c r="E2316" s="3">
        <v>102819</v>
      </c>
      <c r="F2316" s="3"/>
      <c r="G2316" s="8">
        <v>104825</v>
      </c>
      <c r="H2316" s="3">
        <v>104916</v>
      </c>
      <c r="I2316" s="3">
        <v>71910</v>
      </c>
      <c r="J2316" s="3">
        <v>69735</v>
      </c>
      <c r="K2316" s="3"/>
      <c r="L2316" s="3"/>
      <c r="M2316" s="3"/>
      <c r="N2316" s="3"/>
      <c r="O2316" s="3"/>
      <c r="P2316" s="3"/>
      <c r="Q2316" s="45"/>
      <c r="R2316" s="45"/>
      <c r="S2316" s="3"/>
      <c r="T2316" s="3"/>
      <c r="U2316" s="3"/>
      <c r="V2316" s="3"/>
      <c r="W2316" s="3"/>
      <c r="X2316" s="3"/>
      <c r="AA2316" s="3"/>
      <c r="AB2316" s="54"/>
      <c r="AC2316" s="54"/>
      <c r="AD2316" s="54"/>
    </row>
    <row r="2317" spans="1:30">
      <c r="A2317" s="8"/>
      <c r="B2317" s="19"/>
      <c r="C2317" s="8"/>
      <c r="D2317" s="10"/>
      <c r="E2317" s="3">
        <v>17968</v>
      </c>
      <c r="F2317" s="3"/>
      <c r="G2317" s="8">
        <v>19974</v>
      </c>
      <c r="H2317" s="3">
        <v>18362</v>
      </c>
      <c r="I2317" s="3">
        <v>13105</v>
      </c>
      <c r="J2317" s="3">
        <v>13039</v>
      </c>
      <c r="K2317" s="3"/>
      <c r="L2317" s="3"/>
      <c r="M2317" s="3"/>
      <c r="N2317" s="3"/>
      <c r="O2317" s="3"/>
      <c r="P2317" s="3"/>
      <c r="Q2317" s="45"/>
      <c r="R2317" s="45"/>
      <c r="S2317" s="3"/>
      <c r="T2317" s="3"/>
      <c r="U2317" s="3"/>
      <c r="V2317" s="3"/>
      <c r="W2317" s="3"/>
      <c r="X2317" s="3"/>
      <c r="AA2317" s="3"/>
      <c r="AB2317" s="54"/>
      <c r="AC2317" s="54"/>
      <c r="AD2317" s="54"/>
    </row>
    <row r="2318" spans="1:30">
      <c r="A2318" s="8"/>
      <c r="B2318" s="19"/>
      <c r="C2318" s="8"/>
      <c r="D2318" s="10"/>
      <c r="E2318" s="3">
        <v>91722</v>
      </c>
      <c r="F2318" s="3"/>
      <c r="G2318" s="8">
        <v>93728</v>
      </c>
      <c r="H2318" s="3">
        <v>91722</v>
      </c>
      <c r="I2318" s="3">
        <v>55773</v>
      </c>
      <c r="J2318" s="3">
        <v>55517</v>
      </c>
      <c r="K2318" s="3"/>
      <c r="L2318" s="3"/>
      <c r="M2318" s="3"/>
      <c r="N2318" s="3"/>
      <c r="O2318" s="3"/>
      <c r="P2318" s="3"/>
      <c r="Q2318" s="45"/>
      <c r="R2318" s="45"/>
      <c r="S2318" s="3"/>
      <c r="T2318" s="3"/>
      <c r="U2318" s="3"/>
      <c r="V2318" s="3"/>
      <c r="W2318" s="3"/>
      <c r="X2318" s="3"/>
      <c r="AA2318" s="3"/>
      <c r="AB2318" s="54"/>
      <c r="AC2318" s="54"/>
      <c r="AD2318" s="54"/>
    </row>
    <row r="2319" spans="1:30">
      <c r="A2319" s="8"/>
      <c r="B2319" s="19"/>
      <c r="C2319" s="8"/>
      <c r="D2319" s="10"/>
      <c r="E2319" s="3">
        <v>3264511</v>
      </c>
      <c r="F2319" s="3"/>
      <c r="G2319" s="8">
        <v>3266517</v>
      </c>
      <c r="H2319" s="3">
        <v>2805764</v>
      </c>
      <c r="I2319" s="3">
        <v>1887534</v>
      </c>
      <c r="J2319" s="3">
        <v>1864317</v>
      </c>
      <c r="K2319" s="3"/>
      <c r="L2319" s="3"/>
      <c r="M2319" s="3"/>
      <c r="N2319" s="3"/>
      <c r="O2319" s="3"/>
      <c r="P2319" s="3"/>
      <c r="Q2319" s="45"/>
      <c r="R2319" s="45"/>
      <c r="S2319" s="3"/>
      <c r="T2319" s="3"/>
      <c r="U2319" s="8"/>
      <c r="V2319" s="8"/>
      <c r="W2319" s="8"/>
      <c r="X2319" s="8"/>
      <c r="AA2319" s="29"/>
      <c r="AB2319" s="54"/>
      <c r="AC2319" s="54"/>
      <c r="AD2319" s="54"/>
    </row>
    <row r="2320" spans="1:30">
      <c r="A2320" s="8"/>
      <c r="B2320" s="19"/>
      <c r="C2320" s="8"/>
      <c r="D2320" s="10"/>
      <c r="E2320" s="8">
        <v>6036</v>
      </c>
      <c r="F2320" s="8"/>
      <c r="G2320" s="8">
        <v>8042</v>
      </c>
      <c r="H2320" s="8"/>
      <c r="I2320" s="8"/>
      <c r="J2320" s="8">
        <v>2425</v>
      </c>
      <c r="K2320" s="8"/>
      <c r="L2320" s="8"/>
      <c r="M2320" s="8"/>
      <c r="N2320" s="8"/>
      <c r="O2320" s="8"/>
      <c r="P2320" s="8"/>
      <c r="Q2320" s="45"/>
      <c r="R2320" s="45"/>
      <c r="S2320" s="8"/>
      <c r="T2320" s="8"/>
      <c r="U2320" s="8"/>
      <c r="V2320" s="8"/>
      <c r="W2320" s="8"/>
      <c r="X2320" s="8"/>
      <c r="AA2320" s="8"/>
      <c r="AB2320" s="54"/>
      <c r="AC2320" s="54"/>
      <c r="AD2320" s="54"/>
    </row>
    <row r="2321" spans="1:30">
      <c r="A2321" s="8"/>
      <c r="B2321" s="19"/>
      <c r="C2321" s="8"/>
      <c r="D2321" s="10"/>
      <c r="E2321" s="8">
        <v>11367</v>
      </c>
      <c r="F2321" s="8"/>
      <c r="G2321" s="8">
        <v>13373</v>
      </c>
      <c r="H2321" s="8"/>
      <c r="I2321" s="8"/>
      <c r="J2321" s="8">
        <v>5502</v>
      </c>
      <c r="K2321" s="8"/>
      <c r="L2321" s="8"/>
      <c r="M2321" s="8"/>
      <c r="N2321" s="8"/>
      <c r="O2321" s="8"/>
      <c r="P2321" s="8"/>
      <c r="Q2321" s="45"/>
      <c r="R2321" s="45"/>
      <c r="S2321" s="8"/>
      <c r="T2321" s="8"/>
      <c r="U2321" s="8"/>
      <c r="V2321" s="8"/>
      <c r="W2321" s="8"/>
      <c r="X2321" s="8"/>
      <c r="AA2321" s="8"/>
      <c r="AB2321" s="54"/>
      <c r="AC2321" s="54"/>
      <c r="AD2321" s="54"/>
    </row>
    <row r="2322" spans="1:30">
      <c r="A2322" s="8"/>
      <c r="B2322" s="19"/>
      <c r="C2322" s="8"/>
      <c r="D2322" s="10"/>
      <c r="E2322" s="8">
        <v>75947</v>
      </c>
      <c r="F2322" s="8"/>
      <c r="G2322" s="8">
        <v>77953</v>
      </c>
      <c r="H2322" s="8"/>
      <c r="I2322" s="8"/>
      <c r="J2322" s="8">
        <v>29037</v>
      </c>
      <c r="K2322" s="8"/>
      <c r="L2322" s="8"/>
      <c r="M2322" s="8"/>
      <c r="N2322" s="8"/>
      <c r="O2322" s="8"/>
      <c r="P2322" s="8"/>
      <c r="Q2322" s="45"/>
      <c r="R2322" s="45"/>
      <c r="S2322" s="8"/>
      <c r="T2322" s="8"/>
      <c r="U2322" s="8"/>
      <c r="V2322" s="8"/>
      <c r="W2322" s="8"/>
      <c r="X2322" s="8"/>
      <c r="AA2322" s="8"/>
      <c r="AB2322" s="54"/>
      <c r="AC2322" s="54"/>
      <c r="AD2322" s="54"/>
    </row>
    <row r="2323" spans="1:30">
      <c r="A2323" s="8"/>
      <c r="B2323" s="19"/>
      <c r="C2323" s="8"/>
      <c r="D2323" s="10"/>
      <c r="E2323" s="8">
        <v>35215</v>
      </c>
      <c r="F2323" s="8"/>
      <c r="G2323" s="8">
        <v>37221</v>
      </c>
      <c r="H2323" s="8"/>
      <c r="I2323" s="8"/>
      <c r="J2323" s="8">
        <v>15545</v>
      </c>
      <c r="K2323" s="8"/>
      <c r="L2323" s="8"/>
      <c r="M2323" s="8"/>
      <c r="N2323" s="8"/>
      <c r="O2323" s="8"/>
      <c r="P2323" s="8"/>
      <c r="Q2323" s="45"/>
      <c r="R2323" s="45"/>
      <c r="S2323" s="8"/>
      <c r="T2323" s="8"/>
      <c r="U2323" s="8"/>
      <c r="V2323" s="8"/>
      <c r="W2323" s="8"/>
      <c r="X2323" s="8"/>
      <c r="AA2323" s="8"/>
      <c r="AB2323" s="54"/>
      <c r="AC2323" s="54"/>
      <c r="AD2323" s="54"/>
    </row>
    <row r="2324" spans="1:30">
      <c r="A2324" s="8"/>
      <c r="B2324" s="19"/>
      <c r="C2324" s="8"/>
      <c r="D2324" s="10"/>
      <c r="E2324" s="8">
        <v>42800</v>
      </c>
      <c r="F2324" s="8"/>
      <c r="G2324" s="8">
        <v>44806</v>
      </c>
      <c r="H2324" s="8"/>
      <c r="I2324" s="8"/>
      <c r="J2324" s="8">
        <v>19918</v>
      </c>
      <c r="K2324" s="8"/>
      <c r="L2324" s="8"/>
      <c r="M2324" s="8"/>
      <c r="N2324" s="8"/>
      <c r="O2324" s="8"/>
      <c r="P2324" s="8"/>
      <c r="Q2324" s="45"/>
      <c r="R2324" s="45"/>
      <c r="S2324" s="8"/>
      <c r="T2324" s="8"/>
      <c r="U2324" s="8"/>
      <c r="V2324" s="8"/>
      <c r="W2324" s="8"/>
      <c r="X2324" s="8"/>
      <c r="AA2324" s="8"/>
      <c r="AB2324" s="54"/>
      <c r="AC2324" s="54"/>
      <c r="AD2324" s="54"/>
    </row>
    <row r="2325" spans="1:30">
      <c r="A2325" s="8"/>
      <c r="B2325" s="19"/>
      <c r="C2325" s="8"/>
      <c r="D2325" s="10"/>
      <c r="E2325" s="8">
        <v>187861</v>
      </c>
      <c r="F2325" s="8"/>
      <c r="G2325" s="8">
        <v>189867</v>
      </c>
      <c r="H2325" s="8"/>
      <c r="I2325" s="8"/>
      <c r="J2325" s="8">
        <v>67149</v>
      </c>
      <c r="K2325" s="8"/>
      <c r="L2325" s="8"/>
      <c r="M2325" s="8"/>
      <c r="N2325" s="8"/>
      <c r="O2325" s="8"/>
      <c r="P2325" s="8"/>
      <c r="Q2325" s="45"/>
      <c r="R2325" s="45"/>
      <c r="S2325" s="8"/>
      <c r="T2325" s="8"/>
      <c r="U2325" s="8"/>
      <c r="V2325" s="8"/>
      <c r="W2325" s="8"/>
      <c r="X2325" s="8"/>
      <c r="AA2325" s="8"/>
      <c r="AB2325" s="54"/>
      <c r="AC2325" s="54"/>
      <c r="AD2325" s="54"/>
    </row>
    <row r="2326" spans="1:30">
      <c r="A2326" s="8"/>
      <c r="B2326" s="19"/>
      <c r="C2326" s="8"/>
      <c r="D2326" s="10"/>
      <c r="E2326" s="8">
        <v>2469</v>
      </c>
      <c r="F2326" s="8"/>
      <c r="G2326" s="8">
        <v>4475</v>
      </c>
      <c r="H2326" s="8"/>
      <c r="I2326" s="8"/>
      <c r="J2326" s="8">
        <v>1354</v>
      </c>
      <c r="K2326" s="8"/>
      <c r="L2326" s="8"/>
      <c r="M2326" s="8"/>
      <c r="N2326" s="8"/>
      <c r="O2326" s="8"/>
      <c r="P2326" s="8"/>
      <c r="Q2326" s="45"/>
      <c r="R2326" s="45"/>
      <c r="S2326" s="8"/>
      <c r="T2326" s="8"/>
      <c r="U2326" s="8"/>
      <c r="V2326" s="8"/>
      <c r="W2326" s="8"/>
      <c r="X2326" s="8"/>
      <c r="AA2326" s="8"/>
      <c r="AB2326" s="54"/>
      <c r="AC2326" s="54"/>
      <c r="AD2326" s="54"/>
    </row>
    <row r="2327" spans="1:30">
      <c r="A2327" s="8"/>
      <c r="B2327" s="19"/>
      <c r="C2327" s="8"/>
      <c r="D2327" s="10"/>
      <c r="E2327" s="8">
        <v>53466</v>
      </c>
      <c r="F2327" s="8"/>
      <c r="G2327" s="8">
        <v>55472</v>
      </c>
      <c r="H2327" s="8"/>
      <c r="I2327" s="8"/>
      <c r="J2327" s="8">
        <v>17336</v>
      </c>
      <c r="K2327" s="8"/>
      <c r="L2327" s="8"/>
      <c r="M2327" s="8"/>
      <c r="N2327" s="8"/>
      <c r="O2327" s="8"/>
      <c r="P2327" s="8"/>
      <c r="Q2327" s="45"/>
      <c r="R2327" s="45"/>
      <c r="S2327" s="8"/>
      <c r="T2327" s="8"/>
      <c r="U2327" s="8"/>
      <c r="V2327" s="8"/>
      <c r="W2327" s="8"/>
      <c r="X2327" s="8"/>
      <c r="AA2327" s="8"/>
      <c r="AB2327" s="54"/>
      <c r="AC2327" s="54"/>
      <c r="AD2327" s="54"/>
    </row>
    <row r="2328" spans="1:30">
      <c r="A2328" s="8"/>
      <c r="B2328" s="19"/>
      <c r="C2328" s="8"/>
      <c r="D2328" s="10"/>
      <c r="E2328" s="8">
        <v>17137</v>
      </c>
      <c r="F2328" s="8"/>
      <c r="G2328" s="8">
        <v>19143</v>
      </c>
      <c r="H2328" s="8"/>
      <c r="I2328" s="8"/>
      <c r="J2328" s="8">
        <v>8673</v>
      </c>
      <c r="K2328" s="8"/>
      <c r="L2328" s="8"/>
      <c r="M2328" s="8"/>
      <c r="N2328" s="8"/>
      <c r="O2328" s="8"/>
      <c r="P2328" s="8"/>
      <c r="Q2328" s="45"/>
      <c r="R2328" s="45"/>
      <c r="S2328" s="8"/>
      <c r="T2328" s="8"/>
      <c r="U2328" s="8"/>
      <c r="V2328" s="8"/>
      <c r="W2328" s="8"/>
      <c r="X2328" s="8"/>
      <c r="AA2328" s="8"/>
      <c r="AB2328" s="54"/>
      <c r="AC2328" s="54"/>
      <c r="AD2328" s="54"/>
    </row>
    <row r="2329" spans="1:30">
      <c r="A2329" s="8"/>
      <c r="B2329" s="19"/>
      <c r="C2329" s="8"/>
      <c r="D2329" s="10"/>
      <c r="E2329" s="8">
        <v>4001</v>
      </c>
      <c r="F2329" s="8"/>
      <c r="G2329" s="8">
        <v>6007</v>
      </c>
      <c r="H2329" s="8"/>
      <c r="I2329" s="8"/>
      <c r="J2329" s="8">
        <v>2120</v>
      </c>
      <c r="K2329" s="8"/>
      <c r="L2329" s="8"/>
      <c r="M2329" s="8"/>
      <c r="N2329" s="8"/>
      <c r="O2329" s="8"/>
      <c r="P2329" s="8"/>
      <c r="Q2329" s="45"/>
      <c r="R2329" s="45"/>
      <c r="S2329" s="8"/>
      <c r="T2329" s="8"/>
      <c r="U2329" s="8"/>
      <c r="V2329" s="8"/>
      <c r="W2329" s="8"/>
      <c r="X2329" s="8"/>
      <c r="AA2329" s="8"/>
      <c r="AB2329" s="54"/>
      <c r="AC2329" s="54"/>
      <c r="AD2329" s="54"/>
    </row>
    <row r="2330" spans="1:30">
      <c r="A2330" s="8"/>
      <c r="B2330" s="19"/>
      <c r="C2330" s="8"/>
      <c r="D2330" s="10"/>
      <c r="E2330" s="8">
        <v>20274</v>
      </c>
      <c r="F2330" s="8"/>
      <c r="G2330" s="8">
        <v>22280</v>
      </c>
      <c r="H2330" s="8"/>
      <c r="I2330" s="8"/>
      <c r="J2330" s="8">
        <v>8172</v>
      </c>
      <c r="K2330" s="8"/>
      <c r="L2330" s="8"/>
      <c r="M2330" s="8"/>
      <c r="N2330" s="8"/>
      <c r="O2330" s="8"/>
      <c r="P2330" s="8"/>
      <c r="Q2330" s="45"/>
      <c r="R2330" s="45"/>
      <c r="S2330" s="8"/>
      <c r="T2330" s="8"/>
      <c r="U2330" s="8"/>
      <c r="V2330" s="8"/>
      <c r="W2330" s="8"/>
      <c r="X2330" s="8"/>
      <c r="AA2330" s="8"/>
      <c r="AB2330" s="54"/>
      <c r="AC2330" s="54"/>
      <c r="AD2330" s="54"/>
    </row>
    <row r="2331" spans="1:30">
      <c r="A2331" s="8"/>
      <c r="B2331" s="19"/>
      <c r="C2331" s="8"/>
      <c r="D2331" s="10"/>
      <c r="E2331" s="8">
        <v>1534</v>
      </c>
      <c r="F2331" s="8"/>
      <c r="G2331" s="8">
        <v>3540</v>
      </c>
      <c r="H2331" s="8"/>
      <c r="I2331" s="8"/>
      <c r="J2331" s="8">
        <v>880</v>
      </c>
      <c r="K2331" s="8"/>
      <c r="L2331" s="8"/>
      <c r="M2331" s="8"/>
      <c r="N2331" s="8"/>
      <c r="O2331" s="8"/>
      <c r="P2331" s="8"/>
      <c r="Q2331" s="45"/>
      <c r="R2331" s="45"/>
      <c r="S2331" s="8"/>
      <c r="T2331" s="8"/>
      <c r="U2331" s="8"/>
      <c r="V2331" s="8"/>
      <c r="W2331" s="8"/>
      <c r="X2331" s="8"/>
      <c r="AA2331" s="8"/>
      <c r="AB2331" s="54"/>
      <c r="AC2331" s="54"/>
      <c r="AD2331" s="54"/>
    </row>
    <row r="2332" spans="1:30">
      <c r="A2332" s="8"/>
      <c r="B2332" s="19"/>
      <c r="C2332" s="8"/>
      <c r="D2332" s="10"/>
      <c r="E2332" s="8">
        <v>30412</v>
      </c>
      <c r="F2332" s="8"/>
      <c r="G2332" s="8">
        <v>32418</v>
      </c>
      <c r="H2332" s="8"/>
      <c r="I2332" s="8"/>
      <c r="J2332" s="8">
        <v>12919</v>
      </c>
      <c r="K2332" s="8"/>
      <c r="L2332" s="8"/>
      <c r="M2332" s="8"/>
      <c r="N2332" s="8"/>
      <c r="O2332" s="8"/>
      <c r="P2332" s="8"/>
      <c r="Q2332" s="45"/>
      <c r="R2332" s="45"/>
      <c r="S2332" s="8"/>
      <c r="T2332" s="8"/>
      <c r="U2332" s="8"/>
      <c r="V2332" s="8"/>
      <c r="W2332" s="8"/>
      <c r="X2332" s="8"/>
      <c r="AA2332" s="8"/>
      <c r="AB2332" s="54"/>
      <c r="AC2332" s="54"/>
      <c r="AD2332" s="54"/>
    </row>
    <row r="2333" spans="1:30">
      <c r="A2333" s="8"/>
      <c r="B2333" s="19"/>
      <c r="C2333" s="8"/>
      <c r="D2333" s="10"/>
      <c r="E2333" s="8">
        <v>34178</v>
      </c>
      <c r="F2333" s="8"/>
      <c r="G2333" s="8">
        <v>36184</v>
      </c>
      <c r="H2333" s="8"/>
      <c r="I2333" s="8"/>
      <c r="J2333" s="8">
        <v>14594</v>
      </c>
      <c r="K2333" s="8"/>
      <c r="L2333" s="8"/>
      <c r="M2333" s="8"/>
      <c r="N2333" s="8"/>
      <c r="O2333" s="8"/>
      <c r="P2333" s="8"/>
      <c r="Q2333" s="45"/>
      <c r="R2333" s="45"/>
      <c r="S2333" s="8"/>
      <c r="T2333" s="8"/>
      <c r="U2333" s="8"/>
      <c r="V2333" s="8"/>
      <c r="W2333" s="8"/>
      <c r="X2333" s="8"/>
      <c r="AA2333" s="8"/>
      <c r="AB2333" s="54"/>
      <c r="AC2333" s="54"/>
      <c r="AD2333" s="54"/>
    </row>
    <row r="2334" spans="1:30">
      <c r="A2334" s="8"/>
      <c r="B2334" s="19"/>
      <c r="C2334" s="8"/>
      <c r="D2334" s="10"/>
      <c r="E2334" s="8">
        <v>44011</v>
      </c>
      <c r="F2334" s="8"/>
      <c r="G2334" s="8">
        <v>46017</v>
      </c>
      <c r="H2334" s="8"/>
      <c r="I2334" s="8"/>
      <c r="J2334" s="8">
        <v>19943</v>
      </c>
      <c r="K2334" s="8"/>
      <c r="L2334" s="8"/>
      <c r="M2334" s="8"/>
      <c r="N2334" s="8"/>
      <c r="O2334" s="8"/>
      <c r="P2334" s="8"/>
      <c r="Q2334" s="45"/>
      <c r="R2334" s="45"/>
      <c r="S2334" s="8"/>
      <c r="T2334" s="8"/>
      <c r="U2334" s="8"/>
      <c r="V2334" s="8"/>
      <c r="W2334" s="8"/>
      <c r="X2334" s="8"/>
      <c r="AA2334" s="8"/>
      <c r="AB2334" s="54"/>
      <c r="AC2334" s="54"/>
      <c r="AD2334" s="54"/>
    </row>
    <row r="2335" spans="1:30">
      <c r="A2335" s="8"/>
      <c r="B2335" s="19"/>
      <c r="C2335" s="8"/>
      <c r="D2335" s="10"/>
      <c r="E2335" s="8">
        <v>20848</v>
      </c>
      <c r="F2335" s="8"/>
      <c r="G2335" s="8">
        <v>22854</v>
      </c>
      <c r="H2335" s="8"/>
      <c r="I2335" s="8"/>
      <c r="J2335" s="8">
        <v>11640</v>
      </c>
      <c r="K2335" s="8"/>
      <c r="L2335" s="8"/>
      <c r="M2335" s="8"/>
      <c r="N2335" s="8"/>
      <c r="O2335" s="8"/>
      <c r="P2335" s="8"/>
      <c r="Q2335" s="45"/>
      <c r="R2335" s="45"/>
      <c r="S2335" s="8"/>
      <c r="T2335" s="8"/>
      <c r="U2335" s="8"/>
      <c r="V2335" s="8"/>
      <c r="W2335" s="8"/>
      <c r="X2335" s="8"/>
      <c r="AA2335" s="8"/>
      <c r="AB2335" s="54"/>
      <c r="AC2335" s="54"/>
      <c r="AD2335" s="54"/>
    </row>
    <row r="2336" spans="1:30">
      <c r="A2336" s="8"/>
      <c r="B2336" s="19"/>
      <c r="C2336" s="8"/>
      <c r="D2336" s="10"/>
      <c r="E2336" s="8">
        <v>955132</v>
      </c>
      <c r="F2336" s="8"/>
      <c r="G2336" s="8">
        <v>957138</v>
      </c>
      <c r="H2336" s="8"/>
      <c r="I2336" s="8"/>
      <c r="J2336" s="8">
        <v>342195</v>
      </c>
      <c r="K2336" s="8"/>
      <c r="L2336" s="8"/>
      <c r="M2336" s="8"/>
      <c r="N2336" s="8"/>
      <c r="O2336" s="8"/>
      <c r="P2336" s="8"/>
      <c r="Q2336" s="45"/>
      <c r="R2336" s="45"/>
      <c r="S2336" s="8"/>
      <c r="T2336" s="8"/>
      <c r="U2336" s="8"/>
      <c r="V2336" s="8"/>
      <c r="W2336" s="8"/>
      <c r="X2336" s="8"/>
      <c r="AA2336" s="8"/>
      <c r="AB2336" s="54"/>
      <c r="AC2336" s="54"/>
      <c r="AD2336" s="54"/>
    </row>
    <row r="2337" spans="1:30">
      <c r="A2337" s="8"/>
      <c r="B2337" s="19"/>
      <c r="C2337" s="8"/>
      <c r="D2337" s="10"/>
      <c r="E2337" s="8">
        <v>133505</v>
      </c>
      <c r="F2337" s="8"/>
      <c r="G2337" s="8">
        <v>135511</v>
      </c>
      <c r="H2337" s="8"/>
      <c r="I2337" s="8"/>
      <c r="J2337" s="8">
        <v>61714</v>
      </c>
      <c r="K2337" s="8"/>
      <c r="L2337" s="8"/>
      <c r="M2337" s="8"/>
      <c r="N2337" s="8"/>
      <c r="O2337" s="8"/>
      <c r="P2337" s="8"/>
      <c r="Q2337" s="45"/>
      <c r="R2337" s="45"/>
      <c r="S2337" s="8"/>
      <c r="T2337" s="8"/>
      <c r="U2337" s="8"/>
      <c r="V2337" s="8"/>
      <c r="W2337" s="8"/>
      <c r="X2337" s="8"/>
      <c r="AA2337" s="8"/>
      <c r="AB2337" s="54"/>
      <c r="AC2337" s="54"/>
      <c r="AD2337" s="54"/>
    </row>
    <row r="2338" spans="1:30">
      <c r="A2338" s="8"/>
      <c r="B2338" s="19"/>
      <c r="C2338" s="8"/>
      <c r="D2338" s="10"/>
      <c r="E2338" s="8">
        <v>17963</v>
      </c>
      <c r="F2338" s="8"/>
      <c r="G2338" s="8">
        <v>19969</v>
      </c>
      <c r="H2338" s="8"/>
      <c r="I2338" s="8"/>
      <c r="J2338" s="8">
        <v>8355</v>
      </c>
      <c r="K2338" s="8"/>
      <c r="L2338" s="8"/>
      <c r="M2338" s="8"/>
      <c r="N2338" s="8"/>
      <c r="O2338" s="8"/>
      <c r="P2338" s="8"/>
      <c r="Q2338" s="45"/>
      <c r="R2338" s="45"/>
      <c r="S2338" s="8"/>
      <c r="T2338" s="8"/>
      <c r="U2338" s="8"/>
      <c r="V2338" s="8"/>
      <c r="W2338" s="8"/>
      <c r="X2338" s="8"/>
      <c r="AA2338" s="8"/>
      <c r="AB2338" s="54"/>
      <c r="AC2338" s="54"/>
      <c r="AD2338" s="54"/>
    </row>
    <row r="2339" spans="1:30">
      <c r="A2339" s="8"/>
      <c r="B2339" s="19"/>
      <c r="C2339" s="8"/>
      <c r="D2339" s="10"/>
      <c r="E2339" s="8">
        <v>11468</v>
      </c>
      <c r="F2339" s="8"/>
      <c r="G2339" s="8">
        <v>13474</v>
      </c>
      <c r="H2339" s="8"/>
      <c r="I2339" s="8"/>
      <c r="J2339" s="8">
        <v>4916</v>
      </c>
      <c r="K2339" s="8"/>
      <c r="L2339" s="8"/>
      <c r="M2339" s="8"/>
      <c r="N2339" s="8"/>
      <c r="O2339" s="8"/>
      <c r="P2339" s="8"/>
      <c r="Q2339" s="45"/>
      <c r="R2339" s="45"/>
      <c r="S2339" s="8"/>
      <c r="T2339" s="8"/>
      <c r="U2339" s="8"/>
      <c r="V2339" s="8"/>
      <c r="W2339" s="8"/>
      <c r="X2339" s="8"/>
      <c r="AA2339" s="8"/>
      <c r="AB2339" s="54"/>
      <c r="AC2339" s="54"/>
      <c r="AD2339" s="54"/>
    </row>
    <row r="2340" spans="1:30">
      <c r="A2340" s="8"/>
      <c r="B2340" s="19"/>
      <c r="C2340" s="8"/>
      <c r="D2340" s="10"/>
      <c r="E2340" s="8">
        <v>39296</v>
      </c>
      <c r="F2340" s="8"/>
      <c r="G2340" s="8">
        <v>41302</v>
      </c>
      <c r="H2340" s="8"/>
      <c r="I2340" s="8"/>
      <c r="J2340" s="8">
        <v>16262</v>
      </c>
      <c r="K2340" s="8"/>
      <c r="L2340" s="8"/>
      <c r="M2340" s="8"/>
      <c r="N2340" s="8"/>
      <c r="O2340" s="8"/>
      <c r="P2340" s="8"/>
      <c r="Q2340" s="45"/>
      <c r="R2340" s="45"/>
      <c r="S2340" s="8"/>
      <c r="T2340" s="8"/>
      <c r="U2340" s="8"/>
      <c r="V2340" s="8"/>
      <c r="W2340" s="8"/>
      <c r="X2340" s="8"/>
      <c r="AA2340" s="8"/>
      <c r="AB2340" s="54"/>
      <c r="AC2340" s="54"/>
      <c r="AD2340" s="54"/>
    </row>
    <row r="2341" spans="1:30">
      <c r="A2341" s="8"/>
      <c r="B2341" s="19"/>
      <c r="C2341" s="8"/>
      <c r="D2341" s="10"/>
      <c r="E2341" s="8">
        <v>6521</v>
      </c>
      <c r="F2341" s="8"/>
      <c r="G2341" s="8">
        <v>8527</v>
      </c>
      <c r="H2341" s="8"/>
      <c r="I2341" s="8"/>
      <c r="J2341" s="8">
        <v>3913</v>
      </c>
      <c r="K2341" s="8"/>
      <c r="L2341" s="8"/>
      <c r="M2341" s="8"/>
      <c r="N2341" s="8"/>
      <c r="O2341" s="8"/>
      <c r="P2341" s="8"/>
      <c r="Q2341" s="45"/>
      <c r="R2341" s="45"/>
      <c r="S2341" s="8"/>
      <c r="T2341" s="8"/>
      <c r="U2341" s="8"/>
      <c r="V2341" s="8"/>
      <c r="W2341" s="8"/>
      <c r="X2341" s="8"/>
      <c r="AA2341" s="8"/>
      <c r="AB2341" s="54"/>
      <c r="AC2341" s="54"/>
      <c r="AD2341" s="54"/>
    </row>
    <row r="2342" spans="1:30">
      <c r="A2342" s="8"/>
      <c r="B2342" s="19"/>
      <c r="C2342" s="8"/>
      <c r="D2342" s="10"/>
      <c r="E2342" s="8">
        <v>30010</v>
      </c>
      <c r="F2342" s="8"/>
      <c r="G2342" s="8">
        <v>32016</v>
      </c>
      <c r="H2342" s="8"/>
      <c r="I2342" s="8"/>
      <c r="J2342" s="8">
        <v>14969</v>
      </c>
      <c r="K2342" s="8"/>
      <c r="L2342" s="8"/>
      <c r="M2342" s="8"/>
      <c r="N2342" s="8"/>
      <c r="O2342" s="8"/>
      <c r="P2342" s="8"/>
      <c r="Q2342" s="45"/>
      <c r="R2342" s="45"/>
      <c r="S2342" s="8"/>
      <c r="T2342" s="8"/>
      <c r="U2342" s="8"/>
      <c r="V2342" s="8"/>
      <c r="W2342" s="8"/>
      <c r="X2342" s="8"/>
      <c r="AA2342" s="8"/>
      <c r="AB2342" s="54"/>
      <c r="AC2342" s="54"/>
      <c r="AD2342" s="54"/>
    </row>
    <row r="2343" spans="1:30">
      <c r="A2343" s="8"/>
      <c r="B2343" s="19"/>
      <c r="C2343" s="8"/>
      <c r="D2343" s="10"/>
      <c r="E2343" s="8">
        <v>19687</v>
      </c>
      <c r="F2343" s="8"/>
      <c r="G2343" s="8">
        <v>21693</v>
      </c>
      <c r="H2343" s="8"/>
      <c r="I2343" s="8"/>
      <c r="J2343" s="8">
        <v>7850</v>
      </c>
      <c r="K2343" s="8"/>
      <c r="L2343" s="8"/>
      <c r="M2343" s="8"/>
      <c r="N2343" s="8"/>
      <c r="O2343" s="8"/>
      <c r="P2343" s="8"/>
      <c r="Q2343" s="45"/>
      <c r="R2343" s="45"/>
      <c r="S2343" s="8"/>
      <c r="T2343" s="8"/>
      <c r="U2343" s="8"/>
      <c r="V2343" s="8"/>
      <c r="W2343" s="8"/>
      <c r="X2343" s="8"/>
      <c r="AA2343" s="8"/>
      <c r="AB2343" s="54"/>
      <c r="AC2343" s="54"/>
      <c r="AD2343" s="54"/>
    </row>
    <row r="2344" spans="1:30">
      <c r="A2344" s="8"/>
      <c r="B2344" s="19"/>
      <c r="C2344" s="8"/>
      <c r="D2344" s="10"/>
      <c r="E2344" s="8">
        <v>12558</v>
      </c>
      <c r="F2344" s="8"/>
      <c r="G2344" s="8">
        <v>14564</v>
      </c>
      <c r="H2344" s="8"/>
      <c r="I2344" s="8"/>
      <c r="J2344" s="8">
        <v>6648</v>
      </c>
      <c r="K2344" s="8"/>
      <c r="L2344" s="8"/>
      <c r="M2344" s="8"/>
      <c r="N2344" s="8"/>
      <c r="O2344" s="8"/>
      <c r="P2344" s="8"/>
      <c r="Q2344" s="45"/>
      <c r="R2344" s="45"/>
      <c r="S2344" s="8"/>
      <c r="T2344" s="8"/>
      <c r="U2344" s="8"/>
      <c r="V2344" s="8"/>
      <c r="W2344" s="8"/>
      <c r="X2344" s="8"/>
      <c r="AA2344" s="8"/>
      <c r="AB2344" s="54"/>
      <c r="AC2344" s="54"/>
      <c r="AD2344" s="54"/>
    </row>
    <row r="2345" spans="1:30">
      <c r="A2345" s="8"/>
      <c r="B2345" s="19"/>
      <c r="C2345" s="8"/>
      <c r="D2345" s="10"/>
      <c r="E2345" s="8">
        <v>7489</v>
      </c>
      <c r="F2345" s="8"/>
      <c r="G2345" s="8">
        <v>9495</v>
      </c>
      <c r="H2345" s="8"/>
      <c r="I2345" s="8"/>
      <c r="J2345" s="8">
        <v>3572</v>
      </c>
      <c r="K2345" s="8"/>
      <c r="L2345" s="8"/>
      <c r="M2345" s="8"/>
      <c r="N2345" s="8"/>
      <c r="O2345" s="8"/>
      <c r="P2345" s="8"/>
      <c r="Q2345" s="45"/>
      <c r="R2345" s="45"/>
      <c r="S2345" s="8"/>
      <c r="T2345" s="8"/>
      <c r="U2345" s="8"/>
      <c r="V2345" s="8"/>
      <c r="W2345" s="8"/>
      <c r="X2345" s="8"/>
      <c r="AA2345" s="8"/>
      <c r="AB2345" s="54"/>
      <c r="AC2345" s="54"/>
      <c r="AD2345" s="54"/>
    </row>
    <row r="2346" spans="1:30">
      <c r="A2346" s="8"/>
      <c r="B2346" s="19"/>
      <c r="C2346" s="8"/>
      <c r="D2346" s="10"/>
      <c r="E2346" s="8">
        <v>371777</v>
      </c>
      <c r="F2346" s="8"/>
      <c r="G2346" s="8">
        <v>373783</v>
      </c>
      <c r="H2346" s="8"/>
      <c r="I2346" s="8"/>
      <c r="J2346" s="8">
        <v>129746</v>
      </c>
      <c r="K2346" s="8"/>
      <c r="L2346" s="8"/>
      <c r="M2346" s="8"/>
      <c r="N2346" s="8"/>
      <c r="O2346" s="8"/>
      <c r="P2346" s="8"/>
      <c r="Q2346" s="45"/>
      <c r="R2346" s="45"/>
      <c r="S2346" s="8"/>
      <c r="T2346" s="8"/>
      <c r="U2346" s="8"/>
      <c r="V2346" s="8"/>
      <c r="W2346" s="8"/>
      <c r="X2346" s="8"/>
      <c r="AA2346" s="8"/>
      <c r="AB2346" s="54"/>
      <c r="AC2346" s="54"/>
      <c r="AD2346" s="54"/>
    </row>
    <row r="2347" spans="1:30">
      <c r="A2347" s="8"/>
      <c r="B2347" s="19"/>
      <c r="C2347" s="8"/>
      <c r="D2347" s="10"/>
      <c r="E2347" s="8">
        <v>10531</v>
      </c>
      <c r="F2347" s="8"/>
      <c r="G2347" s="8">
        <v>12537</v>
      </c>
      <c r="H2347" s="8"/>
      <c r="I2347" s="8"/>
      <c r="J2347" s="8">
        <v>5824</v>
      </c>
      <c r="K2347" s="8"/>
      <c r="L2347" s="8"/>
      <c r="M2347" s="8"/>
      <c r="N2347" s="8"/>
      <c r="O2347" s="8"/>
      <c r="P2347" s="8"/>
      <c r="Q2347" s="45"/>
      <c r="R2347" s="45"/>
      <c r="S2347" s="8"/>
      <c r="T2347" s="8"/>
      <c r="U2347" s="8"/>
      <c r="V2347" s="8"/>
      <c r="W2347" s="8"/>
      <c r="X2347" s="8"/>
      <c r="AA2347" s="8"/>
      <c r="AB2347" s="54"/>
      <c r="AC2347" s="54"/>
      <c r="AD2347" s="54"/>
    </row>
    <row r="2348" spans="1:30">
      <c r="A2348" s="8"/>
      <c r="B2348" s="19"/>
      <c r="C2348" s="8"/>
      <c r="D2348" s="10"/>
      <c r="E2348" s="8">
        <v>59037</v>
      </c>
      <c r="F2348" s="8"/>
      <c r="G2348" s="8">
        <v>61043</v>
      </c>
      <c r="H2348" s="8"/>
      <c r="I2348" s="8"/>
      <c r="J2348" s="8">
        <v>27166</v>
      </c>
      <c r="K2348" s="8"/>
      <c r="L2348" s="8"/>
      <c r="M2348" s="8"/>
      <c r="N2348" s="8"/>
      <c r="O2348" s="8"/>
      <c r="P2348" s="8"/>
      <c r="Q2348" s="45"/>
      <c r="R2348" s="45"/>
      <c r="S2348" s="8"/>
      <c r="T2348" s="8"/>
      <c r="U2348" s="8"/>
      <c r="V2348" s="8"/>
      <c r="W2348" s="8"/>
      <c r="X2348" s="8"/>
      <c r="AA2348" s="8"/>
      <c r="AB2348" s="54"/>
      <c r="AC2348" s="54"/>
      <c r="AD2348" s="54"/>
    </row>
    <row r="2349" spans="1:30">
      <c r="A2349" s="8"/>
      <c r="B2349" s="19"/>
      <c r="C2349" s="8"/>
      <c r="D2349" s="10"/>
      <c r="E2349" s="8">
        <v>6204</v>
      </c>
      <c r="F2349" s="8"/>
      <c r="G2349" s="8">
        <v>8210</v>
      </c>
      <c r="H2349" s="8"/>
      <c r="I2349" s="8"/>
      <c r="J2349" s="8">
        <v>2467</v>
      </c>
      <c r="K2349" s="8"/>
      <c r="L2349" s="8"/>
      <c r="M2349" s="8"/>
      <c r="N2349" s="8"/>
      <c r="O2349" s="8"/>
      <c r="P2349" s="8"/>
      <c r="Q2349" s="45"/>
      <c r="R2349" s="45"/>
      <c r="S2349" s="8"/>
      <c r="T2349" s="8"/>
      <c r="U2349" s="8"/>
      <c r="V2349" s="8"/>
      <c r="W2349" s="8"/>
      <c r="X2349" s="8"/>
      <c r="AA2349" s="8"/>
      <c r="AB2349" s="54"/>
      <c r="AC2349" s="54"/>
      <c r="AD2349" s="54"/>
    </row>
    <row r="2350" spans="1:30">
      <c r="A2350" s="8"/>
      <c r="B2350" s="19"/>
      <c r="C2350" s="8"/>
      <c r="D2350" s="10"/>
      <c r="E2350" s="8">
        <v>337599</v>
      </c>
      <c r="F2350" s="8"/>
      <c r="G2350" s="8">
        <v>339605</v>
      </c>
      <c r="H2350" s="8"/>
      <c r="I2350" s="8"/>
      <c r="J2350" s="8">
        <v>130171</v>
      </c>
      <c r="K2350" s="8"/>
      <c r="L2350" s="8"/>
      <c r="M2350" s="8"/>
      <c r="N2350" s="8"/>
      <c r="O2350" s="8"/>
      <c r="P2350" s="8"/>
      <c r="Q2350" s="45"/>
      <c r="R2350" s="45"/>
      <c r="S2350" s="8"/>
      <c r="T2350" s="8"/>
      <c r="U2350" s="8"/>
      <c r="V2350" s="8"/>
      <c r="W2350" s="8"/>
      <c r="X2350" s="8"/>
      <c r="AA2350" s="8"/>
      <c r="AB2350" s="54"/>
      <c r="AC2350" s="54"/>
      <c r="AD2350" s="54"/>
    </row>
    <row r="2351" spans="1:30">
      <c r="A2351" s="8"/>
      <c r="B2351" s="19"/>
      <c r="C2351" s="8"/>
      <c r="D2351" s="10"/>
      <c r="E2351" s="8">
        <v>238354</v>
      </c>
      <c r="F2351" s="8"/>
      <c r="G2351" s="8">
        <v>240360</v>
      </c>
      <c r="H2351" s="8"/>
      <c r="I2351" s="8"/>
      <c r="J2351" s="8">
        <v>101671</v>
      </c>
      <c r="K2351" s="8"/>
      <c r="L2351" s="8"/>
      <c r="M2351" s="8"/>
      <c r="N2351" s="8"/>
      <c r="O2351" s="8"/>
      <c r="P2351" s="8"/>
      <c r="Q2351" s="45"/>
      <c r="R2351" s="45"/>
      <c r="S2351" s="8"/>
      <c r="T2351" s="8"/>
      <c r="U2351" s="8"/>
      <c r="V2351" s="8"/>
      <c r="W2351" s="8"/>
      <c r="X2351" s="8"/>
      <c r="AA2351" s="8"/>
      <c r="AB2351" s="54"/>
      <c r="AC2351" s="54"/>
      <c r="AD2351" s="54"/>
    </row>
    <row r="2352" spans="1:30">
      <c r="A2352" s="8"/>
      <c r="B2352" s="19"/>
      <c r="C2352" s="8"/>
      <c r="D2352" s="10"/>
      <c r="E2352" s="8">
        <v>25262</v>
      </c>
      <c r="F2352" s="8"/>
      <c r="G2352" s="8">
        <v>27268</v>
      </c>
      <c r="H2352" s="8"/>
      <c r="I2352" s="8"/>
      <c r="J2352" s="8">
        <v>11543</v>
      </c>
      <c r="K2352" s="8"/>
      <c r="L2352" s="8"/>
      <c r="M2352" s="8"/>
      <c r="N2352" s="8"/>
      <c r="O2352" s="8"/>
      <c r="P2352" s="8"/>
      <c r="Q2352" s="45"/>
      <c r="R2352" s="45"/>
      <c r="S2352" s="8"/>
      <c r="T2352" s="8"/>
      <c r="U2352" s="8"/>
      <c r="V2352" s="8"/>
      <c r="W2352" s="8"/>
      <c r="X2352" s="8"/>
      <c r="AA2352" s="8"/>
      <c r="AB2352" s="54"/>
      <c r="AC2352" s="54"/>
      <c r="AD2352" s="54"/>
    </row>
    <row r="2353" spans="1:30">
      <c r="A2353" s="8"/>
      <c r="B2353" s="19"/>
      <c r="C2353" s="8"/>
      <c r="D2353" s="10"/>
      <c r="E2353" s="8">
        <v>137294</v>
      </c>
      <c r="F2353" s="8"/>
      <c r="G2353" s="8">
        <v>139300</v>
      </c>
      <c r="H2353" s="8"/>
      <c r="I2353" s="8"/>
      <c r="J2353" s="8">
        <v>51844</v>
      </c>
      <c r="K2353" s="8"/>
      <c r="L2353" s="8"/>
      <c r="M2353" s="8"/>
      <c r="N2353" s="8"/>
      <c r="O2353" s="8"/>
      <c r="P2353" s="8"/>
      <c r="Q2353" s="45"/>
      <c r="R2353" s="45"/>
      <c r="S2353" s="8"/>
      <c r="T2353" s="8"/>
      <c r="U2353" s="8"/>
      <c r="V2353" s="8"/>
      <c r="W2353" s="8"/>
      <c r="X2353" s="8"/>
      <c r="AA2353" s="8"/>
      <c r="AB2353" s="54"/>
      <c r="AC2353" s="54"/>
      <c r="AD2353" s="54"/>
    </row>
    <row r="2354" spans="1:30">
      <c r="A2354" s="8"/>
      <c r="B2354" s="19"/>
      <c r="C2354" s="8"/>
      <c r="D2354" s="10"/>
      <c r="E2354" s="8">
        <v>2667</v>
      </c>
      <c r="F2354" s="8"/>
      <c r="G2354" s="8">
        <v>4673</v>
      </c>
      <c r="H2354" s="8"/>
      <c r="I2354" s="8"/>
      <c r="J2354" s="8">
        <v>1299</v>
      </c>
      <c r="K2354" s="8"/>
      <c r="L2354" s="8"/>
      <c r="M2354" s="8"/>
      <c r="N2354" s="8"/>
      <c r="O2354" s="8"/>
      <c r="P2354" s="8"/>
      <c r="Q2354" s="45"/>
      <c r="R2354" s="45"/>
      <c r="S2354" s="8"/>
      <c r="T2354" s="8"/>
      <c r="U2354" s="8"/>
      <c r="V2354" s="8"/>
      <c r="W2354" s="8"/>
      <c r="X2354" s="8"/>
      <c r="AA2354" s="8"/>
      <c r="AB2354" s="54"/>
      <c r="AC2354" s="54"/>
      <c r="AD2354" s="54"/>
    </row>
    <row r="2355" spans="1:30">
      <c r="A2355" s="8"/>
      <c r="B2355" s="19"/>
      <c r="C2355" s="8"/>
      <c r="D2355" s="10"/>
      <c r="E2355" s="8">
        <v>27120</v>
      </c>
      <c r="F2355" s="8"/>
      <c r="G2355" s="8">
        <v>29126</v>
      </c>
      <c r="H2355" s="8"/>
      <c r="I2355" s="8"/>
      <c r="J2355" s="8">
        <v>10460</v>
      </c>
      <c r="K2355" s="8"/>
      <c r="L2355" s="8"/>
      <c r="M2355" s="8"/>
      <c r="N2355" s="8"/>
      <c r="O2355" s="8"/>
      <c r="P2355" s="8"/>
      <c r="Q2355" s="45"/>
      <c r="R2355" s="45"/>
      <c r="S2355" s="8"/>
      <c r="T2355" s="8"/>
      <c r="U2355" s="8"/>
      <c r="V2355" s="8"/>
      <c r="W2355" s="8"/>
      <c r="X2355" s="8"/>
      <c r="AA2355" s="8"/>
      <c r="AB2355" s="54"/>
      <c r="AC2355" s="54"/>
      <c r="AD2355" s="54"/>
    </row>
    <row r="2356" spans="1:30">
      <c r="A2356" s="8"/>
      <c r="B2356" s="19"/>
      <c r="C2356" s="8"/>
      <c r="D2356" s="10"/>
      <c r="E2356" s="8">
        <v>102620</v>
      </c>
      <c r="F2356" s="8"/>
      <c r="G2356" s="8">
        <v>104626</v>
      </c>
      <c r="H2356" s="8"/>
      <c r="I2356" s="8"/>
      <c r="J2356" s="8">
        <v>41455</v>
      </c>
      <c r="K2356" s="8"/>
      <c r="L2356" s="8"/>
      <c r="M2356" s="8"/>
      <c r="N2356" s="8"/>
      <c r="O2356" s="8"/>
      <c r="P2356" s="8"/>
      <c r="Q2356" s="45"/>
      <c r="R2356" s="45"/>
      <c r="S2356" s="8"/>
      <c r="T2356" s="8"/>
      <c r="U2356" s="8"/>
      <c r="V2356" s="8"/>
      <c r="W2356" s="8"/>
      <c r="X2356" s="8"/>
      <c r="AA2356" s="8"/>
      <c r="AB2356" s="54"/>
      <c r="AC2356" s="54"/>
      <c r="AD2356" s="54"/>
    </row>
    <row r="2357" spans="1:30">
      <c r="A2357" s="8"/>
      <c r="B2357" s="19"/>
      <c r="C2357" s="8"/>
      <c r="D2357" s="10"/>
      <c r="E2357" s="8">
        <v>18032</v>
      </c>
      <c r="F2357" s="8"/>
      <c r="G2357" s="8">
        <v>20038</v>
      </c>
      <c r="H2357" s="8"/>
      <c r="I2357" s="8"/>
      <c r="J2357" s="8">
        <v>8467</v>
      </c>
      <c r="K2357" s="8"/>
      <c r="L2357" s="8"/>
      <c r="M2357" s="8"/>
      <c r="N2357" s="8"/>
      <c r="O2357" s="8"/>
      <c r="P2357" s="8"/>
      <c r="Q2357" s="45"/>
      <c r="R2357" s="45"/>
      <c r="S2357" s="8"/>
      <c r="T2357" s="8"/>
      <c r="U2357" s="8"/>
      <c r="V2357" s="8"/>
      <c r="W2357" s="8"/>
      <c r="X2357" s="8"/>
      <c r="AA2357" s="8"/>
      <c r="AB2357" s="54"/>
      <c r="AC2357" s="54"/>
      <c r="AD2357" s="54"/>
    </row>
    <row r="2358" spans="1:30">
      <c r="A2358" s="8"/>
      <c r="B2358" s="19"/>
      <c r="C2358" s="8"/>
      <c r="D2358" s="10"/>
      <c r="E2358" s="8">
        <v>92534</v>
      </c>
      <c r="F2358" s="8"/>
      <c r="G2358" s="8">
        <v>94540</v>
      </c>
      <c r="H2358" s="8"/>
      <c r="I2358" s="8"/>
      <c r="J2358" s="8">
        <v>31316</v>
      </c>
      <c r="K2358" s="8"/>
      <c r="L2358" s="8"/>
      <c r="M2358" s="8"/>
      <c r="N2358" s="8"/>
      <c r="O2358" s="8"/>
      <c r="P2358" s="8"/>
      <c r="Q2358" s="45"/>
      <c r="R2358" s="45"/>
      <c r="S2358" s="8"/>
      <c r="T2358" s="8"/>
      <c r="U2358" s="8"/>
      <c r="V2358" s="8"/>
      <c r="W2358" s="8"/>
      <c r="X2358" s="8"/>
      <c r="AA2358" s="8"/>
      <c r="AB2358" s="54"/>
      <c r="AC2358" s="54"/>
      <c r="AD2358" s="54"/>
    </row>
    <row r="2359" spans="1:30">
      <c r="A2359" s="8"/>
      <c r="B2359" s="19"/>
      <c r="C2359" s="8"/>
      <c r="D2359" s="10"/>
      <c r="E2359" s="8">
        <v>3250216</v>
      </c>
      <c r="F2359" s="8"/>
      <c r="G2359" s="8">
        <v>3252222</v>
      </c>
      <c r="H2359" s="8"/>
      <c r="I2359" s="8"/>
      <c r="J2359" s="8">
        <v>1261030</v>
      </c>
      <c r="K2359" s="8"/>
      <c r="L2359" s="8"/>
      <c r="M2359" s="8"/>
      <c r="N2359" s="8"/>
      <c r="O2359" s="8"/>
      <c r="P2359" s="8"/>
      <c r="Q2359" s="45"/>
      <c r="R2359" s="45"/>
      <c r="S2359" s="8"/>
      <c r="T2359" s="8"/>
      <c r="U2359" s="3"/>
      <c r="V2359" s="3"/>
      <c r="W2359" s="3"/>
      <c r="X2359" s="3"/>
      <c r="AA2359" s="21"/>
      <c r="AB2359" s="54"/>
      <c r="AC2359" s="54"/>
      <c r="AD2359" s="54"/>
    </row>
    <row r="2360" spans="1:30">
      <c r="A2360" s="8"/>
      <c r="B2360" s="19"/>
      <c r="C2360" s="8"/>
      <c r="D2360" s="10"/>
      <c r="E2360" s="3"/>
      <c r="F2360" s="3"/>
      <c r="G2360" s="8">
        <v>0</v>
      </c>
      <c r="H2360" s="3"/>
      <c r="I2360" s="3"/>
      <c r="J2360" s="3"/>
      <c r="K2360" s="3"/>
      <c r="L2360" s="3"/>
      <c r="M2360" s="3"/>
      <c r="N2360" s="3"/>
      <c r="O2360" s="3"/>
      <c r="P2360" s="3"/>
      <c r="Q2360" s="45"/>
      <c r="R2360" s="45"/>
      <c r="S2360" s="3"/>
      <c r="T2360" s="3"/>
      <c r="U2360" s="3"/>
      <c r="V2360" s="3"/>
      <c r="W2360" s="3"/>
      <c r="X2360" s="3"/>
      <c r="AA2360" s="3"/>
      <c r="AB2360" s="54"/>
      <c r="AC2360" s="54"/>
      <c r="AD2360" s="54"/>
    </row>
    <row r="2361" spans="1:30">
      <c r="A2361" s="8"/>
      <c r="B2361" s="19"/>
      <c r="C2361" s="8"/>
      <c r="D2361" s="10"/>
      <c r="E2361" s="3">
        <v>4574</v>
      </c>
      <c r="F2361" s="3">
        <v>121</v>
      </c>
      <c r="G2361" s="8">
        <v>6458</v>
      </c>
      <c r="H2361" s="3"/>
      <c r="I2361" s="3"/>
      <c r="J2361" s="3">
        <v>1754</v>
      </c>
      <c r="K2361" s="3"/>
      <c r="L2361" s="3"/>
      <c r="M2361" s="3"/>
      <c r="N2361" s="3"/>
      <c r="O2361" s="3"/>
      <c r="P2361" s="3"/>
      <c r="Q2361" s="45"/>
      <c r="R2361" s="45"/>
      <c r="S2361" s="3"/>
      <c r="T2361" s="3"/>
      <c r="U2361" s="3"/>
      <c r="V2361" s="3"/>
      <c r="W2361" s="3"/>
      <c r="X2361" s="3"/>
      <c r="AA2361" s="3"/>
      <c r="AB2361" s="54"/>
      <c r="AC2361" s="54"/>
      <c r="AD2361" s="54"/>
    </row>
    <row r="2362" spans="1:30">
      <c r="A2362" s="8"/>
      <c r="B2362" s="19"/>
      <c r="C2362" s="8"/>
      <c r="D2362" s="10"/>
      <c r="E2362" s="3" t="s">
        <v>1249</v>
      </c>
      <c r="F2362" s="3"/>
      <c r="G2362" s="8" t="e">
        <v>#VALUE!</v>
      </c>
      <c r="H2362" s="3"/>
      <c r="I2362" s="3"/>
      <c r="J2362" s="3">
        <v>0</v>
      </c>
      <c r="K2362" s="3"/>
      <c r="L2362" s="3"/>
      <c r="M2362" s="3"/>
      <c r="N2362" s="3"/>
      <c r="O2362" s="3"/>
      <c r="P2362" s="3"/>
      <c r="Q2362" s="45"/>
      <c r="R2362" s="45"/>
      <c r="S2362" s="3"/>
      <c r="T2362" s="3"/>
      <c r="U2362" s="3"/>
      <c r="V2362" s="3"/>
      <c r="W2362" s="3"/>
      <c r="X2362" s="3"/>
      <c r="AA2362" s="3"/>
      <c r="AB2362" s="54"/>
      <c r="AC2362" s="54"/>
      <c r="AD2362" s="54"/>
    </row>
    <row r="2363" spans="1:30">
      <c r="A2363" s="8"/>
      <c r="B2363" s="19"/>
      <c r="C2363" s="8"/>
      <c r="D2363" s="10"/>
      <c r="E2363" s="3"/>
      <c r="F2363" s="3"/>
      <c r="G2363" s="8">
        <v>0</v>
      </c>
      <c r="H2363" s="3"/>
      <c r="I2363" s="3"/>
      <c r="J2363" s="3">
        <v>0</v>
      </c>
      <c r="K2363" s="3"/>
      <c r="L2363" s="3"/>
      <c r="M2363" s="3"/>
      <c r="N2363" s="3"/>
      <c r="O2363" s="3"/>
      <c r="P2363" s="3"/>
      <c r="Q2363" s="45"/>
      <c r="R2363" s="45"/>
      <c r="S2363" s="3"/>
      <c r="T2363" s="3"/>
      <c r="U2363" s="3"/>
      <c r="V2363" s="3"/>
      <c r="W2363" s="3"/>
      <c r="X2363" s="3"/>
      <c r="AA2363" s="3"/>
      <c r="AB2363" s="54"/>
      <c r="AC2363" s="54"/>
      <c r="AD2363" s="54"/>
    </row>
    <row r="2364" spans="1:30">
      <c r="A2364" s="8"/>
      <c r="B2364" s="19"/>
      <c r="C2364" s="8"/>
      <c r="D2364" s="10"/>
      <c r="E2364" s="3">
        <v>23006</v>
      </c>
      <c r="F2364" s="3">
        <v>1641</v>
      </c>
      <c r="G2364" s="8">
        <v>23370</v>
      </c>
      <c r="H2364" s="3"/>
      <c r="I2364" s="3"/>
      <c r="J2364" s="3">
        <v>7980</v>
      </c>
      <c r="K2364" s="3"/>
      <c r="L2364" s="3"/>
      <c r="M2364" s="3"/>
      <c r="N2364" s="3"/>
      <c r="O2364" s="3"/>
      <c r="P2364" s="3"/>
      <c r="Q2364" s="45"/>
      <c r="R2364" s="45"/>
      <c r="S2364" s="3"/>
      <c r="T2364" s="3"/>
      <c r="U2364" s="3"/>
      <c r="V2364" s="3"/>
      <c r="W2364" s="3"/>
      <c r="X2364" s="3"/>
      <c r="AA2364" s="3"/>
      <c r="AB2364" s="54"/>
      <c r="AC2364" s="54"/>
      <c r="AD2364" s="54"/>
    </row>
    <row r="2365" spans="1:30">
      <c r="A2365" s="8"/>
      <c r="B2365" s="19"/>
      <c r="C2365" s="8"/>
      <c r="D2365" s="10"/>
      <c r="E2365" s="3">
        <v>176617</v>
      </c>
      <c r="F2365" s="3">
        <v>30727</v>
      </c>
      <c r="G2365" s="8">
        <v>147895</v>
      </c>
      <c r="H2365" s="3"/>
      <c r="I2365" s="3"/>
      <c r="J2365" s="3">
        <v>0</v>
      </c>
      <c r="K2365" s="3"/>
      <c r="L2365" s="3"/>
      <c r="M2365" s="3"/>
      <c r="N2365" s="3"/>
      <c r="O2365" s="3"/>
      <c r="P2365" s="3"/>
      <c r="Q2365" s="45"/>
      <c r="R2365" s="45"/>
      <c r="S2365" s="3"/>
      <c r="T2365" s="3"/>
      <c r="U2365" s="3"/>
      <c r="V2365" s="3"/>
      <c r="W2365" s="3"/>
      <c r="X2365" s="3"/>
      <c r="AA2365" s="3"/>
      <c r="AB2365" s="54"/>
      <c r="AC2365" s="54"/>
      <c r="AD2365" s="54"/>
    </row>
    <row r="2366" spans="1:30">
      <c r="A2366" s="8"/>
      <c r="B2366" s="19"/>
      <c r="C2366" s="8"/>
      <c r="D2366" s="10"/>
      <c r="E2366" s="3"/>
      <c r="F2366" s="3"/>
      <c r="G2366" s="8">
        <v>0</v>
      </c>
      <c r="H2366" s="3"/>
      <c r="I2366" s="3"/>
      <c r="J2366" s="3">
        <v>0</v>
      </c>
      <c r="K2366" s="3"/>
      <c r="L2366" s="3"/>
      <c r="M2366" s="3"/>
      <c r="N2366" s="3"/>
      <c r="O2366" s="3"/>
      <c r="P2366" s="3"/>
      <c r="Q2366" s="45"/>
      <c r="R2366" s="45"/>
      <c r="S2366" s="3"/>
      <c r="T2366" s="3"/>
      <c r="U2366" s="3"/>
      <c r="V2366" s="3"/>
      <c r="W2366" s="3"/>
      <c r="X2366" s="3"/>
      <c r="AA2366" s="3"/>
      <c r="AB2366" s="54"/>
      <c r="AC2366" s="54"/>
      <c r="AD2366" s="54"/>
    </row>
    <row r="2367" spans="1:30">
      <c r="A2367" s="8"/>
      <c r="B2367" s="19"/>
      <c r="C2367" s="8"/>
      <c r="D2367" s="10"/>
      <c r="E2367" s="3">
        <v>54049</v>
      </c>
      <c r="F2367" s="3">
        <v>3430</v>
      </c>
      <c r="G2367" s="8">
        <v>52624</v>
      </c>
      <c r="H2367" s="3"/>
      <c r="I2367" s="3"/>
      <c r="J2367" s="3">
        <v>24310</v>
      </c>
      <c r="K2367" s="3"/>
      <c r="L2367" s="3"/>
      <c r="M2367" s="3"/>
      <c r="N2367" s="3"/>
      <c r="O2367" s="3"/>
      <c r="P2367" s="3"/>
      <c r="Q2367" s="45"/>
      <c r="R2367" s="45"/>
      <c r="S2367" s="3"/>
      <c r="T2367" s="3"/>
      <c r="U2367" s="3"/>
      <c r="V2367" s="3"/>
      <c r="W2367" s="3"/>
      <c r="X2367" s="3"/>
      <c r="AA2367" s="3"/>
      <c r="AB2367" s="54"/>
      <c r="AC2367" s="54"/>
      <c r="AD2367" s="54"/>
    </row>
    <row r="2368" spans="1:30">
      <c r="A2368" s="8"/>
      <c r="B2368" s="19"/>
      <c r="C2368" s="8"/>
      <c r="D2368" s="10"/>
      <c r="E2368" s="3">
        <v>197</v>
      </c>
      <c r="F2368" s="3">
        <v>29</v>
      </c>
      <c r="G2368" s="8">
        <v>2173</v>
      </c>
      <c r="H2368" s="3"/>
      <c r="I2368" s="3"/>
      <c r="J2368" s="3">
        <v>93</v>
      </c>
      <c r="K2368" s="3"/>
      <c r="L2368" s="3"/>
      <c r="M2368" s="3"/>
      <c r="N2368" s="3"/>
      <c r="O2368" s="3"/>
      <c r="P2368" s="3"/>
      <c r="Q2368" s="45"/>
      <c r="R2368" s="45"/>
      <c r="S2368" s="3"/>
      <c r="T2368" s="3"/>
      <c r="U2368" s="3"/>
      <c r="V2368" s="3"/>
      <c r="W2368" s="3"/>
      <c r="X2368" s="3"/>
      <c r="AA2368" s="3"/>
      <c r="AB2368" s="54"/>
      <c r="AC2368" s="54"/>
      <c r="AD2368" s="54"/>
    </row>
    <row r="2369" spans="1:30">
      <c r="A2369" s="8"/>
      <c r="B2369" s="19"/>
      <c r="C2369" s="8"/>
      <c r="D2369" s="10"/>
      <c r="E2369" s="3"/>
      <c r="F2369" s="3"/>
      <c r="G2369" s="8">
        <v>0</v>
      </c>
      <c r="H2369" s="3"/>
      <c r="I2369" s="3"/>
      <c r="J2369" s="3">
        <v>0</v>
      </c>
      <c r="K2369" s="3"/>
      <c r="L2369" s="3"/>
      <c r="M2369" s="3"/>
      <c r="N2369" s="3"/>
      <c r="O2369" s="3"/>
      <c r="P2369" s="3"/>
      <c r="Q2369" s="45"/>
      <c r="R2369" s="45"/>
      <c r="S2369" s="3"/>
      <c r="T2369" s="3"/>
      <c r="U2369" s="3"/>
      <c r="V2369" s="3"/>
      <c r="W2369" s="3"/>
      <c r="X2369" s="3"/>
      <c r="AA2369" s="3"/>
      <c r="AB2369" s="54"/>
      <c r="AC2369" s="54"/>
      <c r="AD2369" s="54"/>
    </row>
    <row r="2370" spans="1:30">
      <c r="A2370" s="8"/>
      <c r="B2370" s="19"/>
      <c r="C2370" s="8"/>
      <c r="D2370" s="10"/>
      <c r="E2370" s="3"/>
      <c r="F2370" s="3"/>
      <c r="G2370" s="8">
        <v>0</v>
      </c>
      <c r="H2370" s="3"/>
      <c r="I2370" s="3"/>
      <c r="J2370" s="3">
        <v>0</v>
      </c>
      <c r="K2370" s="3"/>
      <c r="L2370" s="3"/>
      <c r="M2370" s="3"/>
      <c r="N2370" s="3"/>
      <c r="O2370" s="3"/>
      <c r="P2370" s="3"/>
      <c r="Q2370" s="45"/>
      <c r="R2370" s="45"/>
      <c r="S2370" s="3"/>
      <c r="T2370" s="3"/>
      <c r="U2370" s="3"/>
      <c r="V2370" s="3"/>
      <c r="W2370" s="3"/>
      <c r="X2370" s="3"/>
      <c r="AA2370" s="3"/>
      <c r="AB2370" s="54"/>
      <c r="AC2370" s="54"/>
      <c r="AD2370" s="54"/>
    </row>
    <row r="2371" spans="1:30">
      <c r="A2371" s="8"/>
      <c r="B2371" s="19"/>
      <c r="C2371" s="8"/>
      <c r="D2371" s="10"/>
      <c r="E2371" s="3"/>
      <c r="F2371" s="3"/>
      <c r="G2371" s="8">
        <v>0</v>
      </c>
      <c r="H2371" s="3"/>
      <c r="I2371" s="3"/>
      <c r="J2371" s="3">
        <v>0</v>
      </c>
      <c r="K2371" s="3"/>
      <c r="L2371" s="3"/>
      <c r="M2371" s="3"/>
      <c r="N2371" s="3"/>
      <c r="O2371" s="3"/>
      <c r="P2371" s="3"/>
      <c r="Q2371" s="45"/>
      <c r="R2371" s="45"/>
      <c r="S2371" s="3"/>
      <c r="T2371" s="3"/>
      <c r="U2371" s="3"/>
      <c r="V2371" s="3"/>
      <c r="W2371" s="3"/>
      <c r="X2371" s="3"/>
      <c r="AA2371" s="3"/>
      <c r="AB2371" s="54"/>
      <c r="AC2371" s="54"/>
      <c r="AD2371" s="54"/>
    </row>
    <row r="2372" spans="1:30">
      <c r="A2372" s="8"/>
      <c r="B2372" s="19"/>
      <c r="C2372" s="8"/>
      <c r="D2372" s="10"/>
      <c r="E2372" s="3"/>
      <c r="F2372" s="3"/>
      <c r="G2372" s="8">
        <v>0</v>
      </c>
      <c r="H2372" s="3"/>
      <c r="I2372" s="3"/>
      <c r="J2372" s="3">
        <v>0</v>
      </c>
      <c r="K2372" s="3"/>
      <c r="L2372" s="3"/>
      <c r="M2372" s="3"/>
      <c r="N2372" s="3"/>
      <c r="O2372" s="3"/>
      <c r="P2372" s="3"/>
      <c r="Q2372" s="45"/>
      <c r="R2372" s="45"/>
      <c r="S2372" s="3"/>
      <c r="T2372" s="3"/>
      <c r="U2372" s="3"/>
      <c r="V2372" s="3"/>
      <c r="W2372" s="3"/>
      <c r="X2372" s="3"/>
      <c r="AA2372" s="3"/>
      <c r="AB2372" s="54"/>
      <c r="AC2372" s="54"/>
      <c r="AD2372" s="54"/>
    </row>
    <row r="2373" spans="1:30">
      <c r="A2373" s="8"/>
      <c r="B2373" s="19"/>
      <c r="C2373" s="8"/>
      <c r="D2373" s="10"/>
      <c r="E2373" s="3"/>
      <c r="F2373" s="3"/>
      <c r="G2373" s="8">
        <v>0</v>
      </c>
      <c r="H2373" s="3"/>
      <c r="I2373" s="3"/>
      <c r="J2373" s="3">
        <v>0</v>
      </c>
      <c r="K2373" s="3"/>
      <c r="L2373" s="3"/>
      <c r="M2373" s="3"/>
      <c r="N2373" s="3"/>
      <c r="O2373" s="3"/>
      <c r="P2373" s="3"/>
      <c r="Q2373" s="45"/>
      <c r="R2373" s="45"/>
      <c r="S2373" s="3"/>
      <c r="T2373" s="3"/>
      <c r="U2373" s="3"/>
      <c r="V2373" s="3"/>
      <c r="W2373" s="3"/>
      <c r="X2373" s="3"/>
      <c r="AA2373" s="3"/>
      <c r="AB2373" s="54"/>
      <c r="AC2373" s="54"/>
      <c r="AD2373" s="54"/>
    </row>
    <row r="2374" spans="1:30">
      <c r="A2374" s="8"/>
      <c r="B2374" s="19"/>
      <c r="C2374" s="8"/>
      <c r="D2374" s="10"/>
      <c r="E2374" s="3">
        <v>44538</v>
      </c>
      <c r="F2374" s="3">
        <v>6706</v>
      </c>
      <c r="G2374" s="8">
        <v>39837</v>
      </c>
      <c r="H2374" s="3"/>
      <c r="I2374" s="3"/>
      <c r="J2374" s="3">
        <v>12459</v>
      </c>
      <c r="K2374" s="3"/>
      <c r="L2374" s="3"/>
      <c r="M2374" s="3"/>
      <c r="N2374" s="3"/>
      <c r="O2374" s="3"/>
      <c r="P2374" s="3"/>
      <c r="Q2374" s="45"/>
      <c r="R2374" s="45"/>
      <c r="S2374" s="3"/>
      <c r="T2374" s="3"/>
      <c r="U2374" s="3"/>
      <c r="V2374" s="3"/>
      <c r="W2374" s="3"/>
      <c r="X2374" s="3"/>
      <c r="AA2374" s="3"/>
      <c r="AB2374" s="54"/>
      <c r="AC2374" s="54"/>
      <c r="AD2374" s="54"/>
    </row>
    <row r="2375" spans="1:30">
      <c r="A2375" s="8"/>
      <c r="B2375" s="19"/>
      <c r="C2375" s="8"/>
      <c r="D2375" s="10"/>
      <c r="E2375" s="3">
        <v>21128</v>
      </c>
      <c r="F2375" s="3">
        <v>873</v>
      </c>
      <c r="G2375" s="8">
        <v>22260</v>
      </c>
      <c r="H2375" s="3"/>
      <c r="I2375" s="3"/>
      <c r="J2375" s="3">
        <v>10174</v>
      </c>
      <c r="K2375" s="3"/>
      <c r="L2375" s="3"/>
      <c r="M2375" s="3"/>
      <c r="N2375" s="3"/>
      <c r="O2375" s="3"/>
      <c r="P2375" s="3"/>
      <c r="Q2375" s="45"/>
      <c r="R2375" s="45"/>
      <c r="S2375" s="3"/>
      <c r="T2375" s="3"/>
      <c r="U2375" s="3"/>
      <c r="V2375" s="3"/>
      <c r="W2375" s="3"/>
      <c r="X2375" s="3"/>
      <c r="AA2375" s="3"/>
      <c r="AB2375" s="54"/>
      <c r="AC2375" s="54"/>
      <c r="AD2375" s="54"/>
    </row>
    <row r="2376" spans="1:30">
      <c r="A2376" s="8"/>
      <c r="B2376" s="19"/>
      <c r="C2376" s="8"/>
      <c r="D2376" s="10"/>
      <c r="E2376" s="3"/>
      <c r="F2376" s="3"/>
      <c r="G2376" s="8">
        <v>0</v>
      </c>
      <c r="H2376" s="3"/>
      <c r="I2376" s="3"/>
      <c r="J2376" s="3">
        <v>0</v>
      </c>
      <c r="K2376" s="3"/>
      <c r="L2376" s="3"/>
      <c r="M2376" s="3"/>
      <c r="N2376" s="3"/>
      <c r="O2376" s="3"/>
      <c r="P2376" s="3"/>
      <c r="Q2376" s="45"/>
      <c r="R2376" s="45"/>
      <c r="S2376" s="3"/>
      <c r="T2376" s="3"/>
      <c r="U2376" s="3"/>
      <c r="V2376" s="3"/>
      <c r="W2376" s="3"/>
      <c r="X2376" s="3"/>
      <c r="AA2376" s="3"/>
      <c r="AB2376" s="54"/>
      <c r="AC2376" s="54"/>
      <c r="AD2376" s="54"/>
    </row>
    <row r="2377" spans="1:30">
      <c r="A2377" s="8"/>
      <c r="B2377" s="19"/>
      <c r="C2377" s="8"/>
      <c r="D2377" s="10"/>
      <c r="E2377" s="3">
        <v>134921</v>
      </c>
      <c r="F2377" s="3">
        <v>12360</v>
      </c>
      <c r="G2377" s="8">
        <v>124566</v>
      </c>
      <c r="H2377" s="3"/>
      <c r="I2377" s="3"/>
      <c r="J2377" s="3">
        <v>60956</v>
      </c>
      <c r="K2377" s="3"/>
      <c r="L2377" s="3"/>
      <c r="M2377" s="3"/>
      <c r="N2377" s="3"/>
      <c r="O2377" s="3"/>
      <c r="P2377" s="3"/>
      <c r="Q2377" s="45"/>
      <c r="R2377" s="45"/>
      <c r="S2377" s="3"/>
      <c r="T2377" s="3"/>
      <c r="U2377" s="3"/>
      <c r="V2377" s="3"/>
      <c r="W2377" s="3"/>
      <c r="X2377" s="3"/>
      <c r="AA2377" s="3"/>
      <c r="AB2377" s="54"/>
      <c r="AC2377" s="54"/>
      <c r="AD2377" s="54"/>
    </row>
    <row r="2378" spans="1:30">
      <c r="A2378" s="8"/>
      <c r="B2378" s="19"/>
      <c r="C2378" s="8"/>
      <c r="D2378" s="10"/>
      <c r="E2378" s="3"/>
      <c r="F2378" s="3"/>
      <c r="G2378" s="8">
        <v>0</v>
      </c>
      <c r="H2378" s="3"/>
      <c r="I2378" s="3"/>
      <c r="J2378" s="3">
        <v>1535</v>
      </c>
      <c r="K2378" s="3"/>
      <c r="L2378" s="3"/>
      <c r="M2378" s="3"/>
      <c r="N2378" s="3"/>
      <c r="O2378" s="3"/>
      <c r="P2378" s="3"/>
      <c r="Q2378" s="45"/>
      <c r="R2378" s="45"/>
      <c r="S2378" s="3"/>
      <c r="T2378" s="3"/>
      <c r="U2378" s="3"/>
      <c r="V2378" s="3"/>
      <c r="W2378" s="3"/>
      <c r="X2378" s="3"/>
      <c r="AA2378" s="3"/>
      <c r="AB2378" s="54"/>
      <c r="AC2378" s="54"/>
      <c r="AD2378" s="54"/>
    </row>
    <row r="2379" spans="1:30">
      <c r="A2379" s="8"/>
      <c r="B2379" s="19"/>
      <c r="C2379" s="8"/>
      <c r="D2379" s="10"/>
      <c r="E2379" s="3"/>
      <c r="F2379" s="3"/>
      <c r="G2379" s="8">
        <v>0</v>
      </c>
      <c r="H2379" s="3"/>
      <c r="I2379" s="3"/>
      <c r="J2379" s="3">
        <v>0</v>
      </c>
      <c r="K2379" s="3"/>
      <c r="L2379" s="3"/>
      <c r="M2379" s="3"/>
      <c r="N2379" s="3"/>
      <c r="O2379" s="3"/>
      <c r="P2379" s="3"/>
      <c r="Q2379" s="45"/>
      <c r="R2379" s="45"/>
      <c r="S2379" s="3"/>
      <c r="T2379" s="3"/>
      <c r="U2379" s="3"/>
      <c r="V2379" s="3"/>
      <c r="W2379" s="3"/>
      <c r="X2379" s="3"/>
      <c r="AA2379" s="3"/>
      <c r="AB2379" s="54"/>
      <c r="AC2379" s="54"/>
      <c r="AD2379" s="54"/>
    </row>
    <row r="2380" spans="1:30">
      <c r="A2380" s="8"/>
      <c r="B2380" s="19"/>
      <c r="C2380" s="8"/>
      <c r="D2380" s="10"/>
      <c r="E2380" s="3">
        <v>9268</v>
      </c>
      <c r="F2380" s="3">
        <v>685</v>
      </c>
      <c r="G2380" s="8">
        <v>10588</v>
      </c>
      <c r="H2380" s="3"/>
      <c r="I2380" s="3"/>
      <c r="J2380" s="3">
        <v>4349</v>
      </c>
      <c r="K2380" s="3"/>
      <c r="L2380" s="3"/>
      <c r="M2380" s="3"/>
      <c r="N2380" s="3"/>
      <c r="O2380" s="3"/>
      <c r="P2380" s="3"/>
      <c r="Q2380" s="45"/>
      <c r="R2380" s="45"/>
      <c r="S2380" s="3"/>
      <c r="T2380" s="3"/>
      <c r="U2380" s="3"/>
      <c r="V2380" s="3"/>
      <c r="W2380" s="3"/>
      <c r="X2380" s="3"/>
      <c r="AA2380" s="3"/>
      <c r="AB2380" s="54"/>
      <c r="AC2380" s="54"/>
      <c r="AD2380" s="54"/>
    </row>
    <row r="2381" spans="1:30">
      <c r="A2381" s="8"/>
      <c r="B2381" s="19"/>
      <c r="C2381" s="8"/>
      <c r="D2381" s="10"/>
      <c r="E2381" s="3">
        <v>530</v>
      </c>
      <c r="F2381" s="3">
        <v>24</v>
      </c>
      <c r="G2381" s="8">
        <v>2511</v>
      </c>
      <c r="H2381" s="3"/>
      <c r="I2381" s="3"/>
      <c r="J2381" s="3">
        <v>241</v>
      </c>
      <c r="K2381" s="3"/>
      <c r="L2381" s="3"/>
      <c r="M2381" s="3"/>
      <c r="N2381" s="3"/>
      <c r="O2381" s="3"/>
      <c r="P2381" s="3"/>
      <c r="Q2381" s="45"/>
      <c r="R2381" s="45"/>
      <c r="S2381" s="3"/>
      <c r="T2381" s="3"/>
      <c r="U2381" s="3"/>
      <c r="V2381" s="3"/>
      <c r="W2381" s="3"/>
      <c r="X2381" s="3"/>
      <c r="AA2381" s="3"/>
      <c r="AB2381" s="54"/>
      <c r="AC2381" s="54"/>
      <c r="AD2381" s="54"/>
    </row>
    <row r="2382" spans="1:30">
      <c r="A2382" s="8"/>
      <c r="B2382" s="19"/>
      <c r="C2382" s="8"/>
      <c r="D2382" s="10"/>
      <c r="E2382" s="3">
        <v>3897</v>
      </c>
      <c r="F2382" s="3">
        <v>630</v>
      </c>
      <c r="G2382" s="8">
        <v>5272</v>
      </c>
      <c r="H2382" s="3"/>
      <c r="I2382" s="3"/>
      <c r="J2382" s="3">
        <v>1451</v>
      </c>
      <c r="K2382" s="3"/>
      <c r="L2382" s="3"/>
      <c r="M2382" s="3"/>
      <c r="N2382" s="3"/>
      <c r="O2382" s="3"/>
      <c r="P2382" s="3"/>
      <c r="Q2382" s="45"/>
      <c r="R2382" s="45"/>
      <c r="S2382" s="3"/>
      <c r="T2382" s="3"/>
      <c r="U2382" s="3"/>
      <c r="V2382" s="3"/>
      <c r="W2382" s="3"/>
      <c r="X2382" s="3"/>
      <c r="AA2382" s="3"/>
      <c r="AB2382" s="54"/>
      <c r="AC2382" s="54"/>
      <c r="AD2382" s="54"/>
    </row>
    <row r="2383" spans="1:30">
      <c r="A2383" s="8"/>
      <c r="B2383" s="19"/>
      <c r="C2383" s="8"/>
      <c r="D2383" s="10"/>
      <c r="E2383" s="3">
        <v>9980</v>
      </c>
      <c r="F2383" s="3">
        <v>268</v>
      </c>
      <c r="G2383" s="8">
        <v>11717</v>
      </c>
      <c r="H2383" s="3"/>
      <c r="I2383" s="3"/>
      <c r="J2383" s="3">
        <v>4272</v>
      </c>
      <c r="K2383" s="3"/>
      <c r="L2383" s="3"/>
      <c r="M2383" s="3"/>
      <c r="N2383" s="3"/>
      <c r="O2383" s="3"/>
      <c r="P2383" s="3"/>
      <c r="Q2383" s="45"/>
      <c r="R2383" s="45"/>
      <c r="S2383" s="3"/>
      <c r="T2383" s="3"/>
      <c r="U2383" s="3"/>
      <c r="V2383" s="3"/>
      <c r="W2383" s="3"/>
      <c r="X2383" s="3"/>
      <c r="AA2383" s="3"/>
      <c r="AB2383" s="54"/>
      <c r="AC2383" s="54"/>
      <c r="AD2383" s="54"/>
    </row>
    <row r="2384" spans="1:30">
      <c r="A2384" s="8"/>
      <c r="B2384" s="19"/>
      <c r="C2384" s="8"/>
      <c r="D2384" s="10"/>
      <c r="E2384" s="3">
        <v>7324</v>
      </c>
      <c r="F2384" s="3">
        <v>153</v>
      </c>
      <c r="G2384" s="8">
        <v>9176</v>
      </c>
      <c r="H2384" s="3"/>
      <c r="I2384" s="3"/>
      <c r="J2384" s="3">
        <v>3924</v>
      </c>
      <c r="K2384" s="3"/>
      <c r="L2384" s="3"/>
      <c r="M2384" s="3"/>
      <c r="N2384" s="3"/>
      <c r="O2384" s="3"/>
      <c r="P2384" s="3"/>
      <c r="Q2384" s="45"/>
      <c r="R2384" s="45"/>
      <c r="S2384" s="3"/>
      <c r="T2384" s="3"/>
      <c r="U2384" s="3"/>
      <c r="V2384" s="3"/>
      <c r="W2384" s="3"/>
      <c r="X2384" s="3"/>
      <c r="AA2384" s="3"/>
      <c r="AB2384" s="54"/>
      <c r="AC2384" s="54"/>
      <c r="AD2384" s="54"/>
    </row>
    <row r="2385" spans="1:30">
      <c r="A2385" s="8"/>
      <c r="B2385" s="19"/>
      <c r="C2385" s="8"/>
      <c r="D2385" s="10"/>
      <c r="E2385" s="3"/>
      <c r="F2385" s="3"/>
      <c r="G2385" s="8">
        <v>0</v>
      </c>
      <c r="H2385" s="3"/>
      <c r="I2385" s="3"/>
      <c r="J2385" s="3">
        <v>0</v>
      </c>
      <c r="K2385" s="3"/>
      <c r="L2385" s="3"/>
      <c r="M2385" s="3"/>
      <c r="N2385" s="3"/>
      <c r="O2385" s="3"/>
      <c r="P2385" s="3"/>
      <c r="Q2385" s="45"/>
      <c r="R2385" s="45"/>
      <c r="S2385" s="3"/>
      <c r="T2385" s="3"/>
      <c r="U2385" s="3"/>
      <c r="V2385" s="3"/>
      <c r="W2385" s="3"/>
      <c r="X2385" s="3"/>
      <c r="AA2385" s="3"/>
      <c r="AB2385" s="54"/>
      <c r="AC2385" s="54"/>
      <c r="AD2385" s="54"/>
    </row>
    <row r="2386" spans="1:30">
      <c r="A2386" s="8"/>
      <c r="B2386" s="19"/>
      <c r="C2386" s="8"/>
      <c r="D2386" s="10"/>
      <c r="E2386" s="3">
        <v>399800</v>
      </c>
      <c r="F2386" s="3">
        <v>23488</v>
      </c>
      <c r="G2386" s="8">
        <v>378317</v>
      </c>
      <c r="H2386" s="3"/>
      <c r="I2386" s="3"/>
      <c r="J2386" s="3">
        <v>106497</v>
      </c>
      <c r="K2386" s="3"/>
      <c r="L2386" s="3"/>
      <c r="M2386" s="3"/>
      <c r="N2386" s="3"/>
      <c r="O2386" s="3"/>
      <c r="P2386" s="3"/>
      <c r="Q2386" s="45"/>
      <c r="R2386" s="45"/>
      <c r="S2386" s="3"/>
      <c r="T2386" s="3"/>
      <c r="U2386" s="3"/>
      <c r="V2386" s="3"/>
      <c r="W2386" s="3"/>
      <c r="X2386" s="3"/>
      <c r="AA2386" s="3"/>
      <c r="AB2386" s="54"/>
      <c r="AC2386" s="54"/>
      <c r="AD2386" s="54"/>
    </row>
    <row r="2387" spans="1:30">
      <c r="A2387" s="8"/>
      <c r="B2387" s="19"/>
      <c r="C2387" s="8"/>
      <c r="D2387" s="10"/>
      <c r="E2387" s="3">
        <v>57683</v>
      </c>
      <c r="F2387" s="3">
        <v>7897</v>
      </c>
      <c r="G2387" s="8">
        <v>51791</v>
      </c>
      <c r="H2387" s="3"/>
      <c r="I2387" s="3"/>
      <c r="J2387" s="3">
        <v>19246</v>
      </c>
      <c r="K2387" s="3"/>
      <c r="L2387" s="3"/>
      <c r="M2387" s="3"/>
      <c r="N2387" s="3"/>
      <c r="O2387" s="3"/>
      <c r="P2387" s="3"/>
      <c r="Q2387" s="45"/>
      <c r="R2387" s="45"/>
      <c r="S2387" s="3"/>
      <c r="T2387" s="3"/>
      <c r="U2387" s="3"/>
      <c r="V2387" s="3"/>
      <c r="W2387" s="3"/>
      <c r="X2387" s="3"/>
      <c r="AA2387" s="3"/>
      <c r="AB2387" s="54"/>
      <c r="AC2387" s="54"/>
      <c r="AD2387" s="54"/>
    </row>
    <row r="2388" spans="1:30">
      <c r="A2388" s="8"/>
      <c r="B2388" s="19"/>
      <c r="C2388" s="8"/>
      <c r="D2388" s="10"/>
      <c r="E2388" s="3"/>
      <c r="F2388" s="3"/>
      <c r="G2388" s="8">
        <v>0</v>
      </c>
      <c r="H2388" s="3"/>
      <c r="I2388" s="3"/>
      <c r="J2388" s="3">
        <v>0</v>
      </c>
      <c r="K2388" s="3"/>
      <c r="L2388" s="3"/>
      <c r="M2388" s="3"/>
      <c r="N2388" s="3"/>
      <c r="O2388" s="3"/>
      <c r="P2388" s="3"/>
      <c r="Q2388" s="45"/>
      <c r="R2388" s="45"/>
      <c r="S2388" s="3"/>
      <c r="T2388" s="3"/>
      <c r="U2388" s="3"/>
      <c r="V2388" s="3"/>
      <c r="W2388" s="3"/>
      <c r="X2388" s="3"/>
      <c r="AA2388" s="3"/>
      <c r="AB2388" s="54"/>
      <c r="AC2388" s="54"/>
      <c r="AD2388" s="54"/>
    </row>
    <row r="2389" spans="1:30">
      <c r="A2389" s="8"/>
      <c r="B2389" s="19"/>
      <c r="C2389" s="8"/>
      <c r="D2389" s="10"/>
      <c r="E2389" s="3">
        <v>1683</v>
      </c>
      <c r="F2389" s="3">
        <v>129</v>
      </c>
      <c r="G2389" s="8">
        <v>3559</v>
      </c>
      <c r="H2389" s="3"/>
      <c r="I2389" s="3"/>
      <c r="J2389" s="3">
        <v>707</v>
      </c>
      <c r="K2389" s="3"/>
      <c r="L2389" s="3"/>
      <c r="M2389" s="3"/>
      <c r="N2389" s="3"/>
      <c r="O2389" s="3"/>
      <c r="P2389" s="3"/>
      <c r="Q2389" s="45"/>
      <c r="R2389" s="45"/>
      <c r="S2389" s="3"/>
      <c r="T2389" s="3"/>
      <c r="U2389" s="3"/>
      <c r="V2389" s="3"/>
      <c r="W2389" s="3"/>
      <c r="X2389" s="3"/>
      <c r="AA2389" s="3"/>
      <c r="AB2389" s="54"/>
      <c r="AC2389" s="54"/>
      <c r="AD2389" s="54"/>
    </row>
    <row r="2390" spans="1:30">
      <c r="A2390" s="8"/>
      <c r="B2390" s="19"/>
      <c r="C2390" s="8"/>
      <c r="D2390" s="10"/>
      <c r="E2390" s="3"/>
      <c r="F2390" s="3"/>
      <c r="G2390" s="8">
        <v>0</v>
      </c>
      <c r="H2390" s="3"/>
      <c r="I2390" s="3"/>
      <c r="J2390" s="3">
        <v>0</v>
      </c>
      <c r="K2390" s="3"/>
      <c r="L2390" s="3"/>
      <c r="M2390" s="3"/>
      <c r="N2390" s="3"/>
      <c r="O2390" s="3"/>
      <c r="P2390" s="3"/>
      <c r="Q2390" s="45"/>
      <c r="R2390" s="45"/>
      <c r="S2390" s="3"/>
      <c r="T2390" s="3"/>
      <c r="U2390" s="3"/>
      <c r="V2390" s="3"/>
      <c r="W2390" s="3"/>
      <c r="X2390" s="3"/>
      <c r="AA2390" s="3"/>
      <c r="AB2390" s="54"/>
      <c r="AC2390" s="54"/>
      <c r="AD2390" s="54"/>
    </row>
    <row r="2391" spans="1:30">
      <c r="A2391" s="8"/>
      <c r="B2391" s="19"/>
      <c r="C2391" s="8"/>
      <c r="D2391" s="10"/>
      <c r="E2391" s="3"/>
      <c r="F2391" s="3"/>
      <c r="G2391" s="8">
        <v>0</v>
      </c>
      <c r="H2391" s="3"/>
      <c r="I2391" s="3"/>
      <c r="J2391" s="3">
        <v>0</v>
      </c>
      <c r="K2391" s="3"/>
      <c r="L2391" s="3"/>
      <c r="M2391" s="3"/>
      <c r="N2391" s="3"/>
      <c r="O2391" s="3"/>
      <c r="P2391" s="3"/>
      <c r="Q2391" s="45"/>
      <c r="R2391" s="45"/>
      <c r="S2391" s="3"/>
      <c r="T2391" s="3"/>
      <c r="U2391" s="3"/>
      <c r="V2391" s="3"/>
      <c r="W2391" s="3"/>
      <c r="X2391" s="3"/>
      <c r="AA2391" s="3"/>
      <c r="AB2391" s="54"/>
      <c r="AC2391" s="54"/>
      <c r="AD2391" s="54"/>
    </row>
    <row r="2392" spans="1:30">
      <c r="A2392" s="8"/>
      <c r="B2392" s="19"/>
      <c r="C2392" s="8"/>
      <c r="D2392" s="10"/>
      <c r="E2392" s="3">
        <v>24308</v>
      </c>
      <c r="F2392" s="3">
        <v>4209</v>
      </c>
      <c r="G2392" s="8">
        <v>22104</v>
      </c>
      <c r="H2392" s="3"/>
      <c r="I2392" s="3"/>
      <c r="J2392" s="3">
        <v>16179</v>
      </c>
      <c r="K2392" s="3"/>
      <c r="L2392" s="3"/>
      <c r="M2392" s="3"/>
      <c r="N2392" s="3"/>
      <c r="O2392" s="3"/>
      <c r="P2392" s="3"/>
      <c r="Q2392" s="45"/>
      <c r="R2392" s="45"/>
      <c r="S2392" s="3"/>
      <c r="T2392" s="3"/>
      <c r="U2392" s="3"/>
      <c r="V2392" s="3"/>
      <c r="W2392" s="3"/>
      <c r="X2392" s="3"/>
      <c r="AA2392" s="3"/>
      <c r="AB2392" s="54"/>
      <c r="AC2392" s="54"/>
      <c r="AD2392" s="54"/>
    </row>
    <row r="2393" spans="1:30">
      <c r="A2393" s="8"/>
      <c r="B2393" s="19"/>
      <c r="C2393" s="8"/>
      <c r="D2393" s="10"/>
      <c r="E2393" s="3"/>
      <c r="F2393" s="3"/>
      <c r="G2393" s="8">
        <v>0</v>
      </c>
      <c r="H2393" s="3"/>
      <c r="I2393" s="3"/>
      <c r="J2393" s="3">
        <v>0</v>
      </c>
      <c r="K2393" s="3"/>
      <c r="L2393" s="3"/>
      <c r="M2393" s="3"/>
      <c r="N2393" s="3"/>
      <c r="O2393" s="3"/>
      <c r="P2393" s="3"/>
      <c r="Q2393" s="45"/>
      <c r="R2393" s="45"/>
      <c r="S2393" s="3"/>
      <c r="T2393" s="3"/>
      <c r="U2393" s="3"/>
      <c r="V2393" s="3"/>
      <c r="W2393" s="3"/>
      <c r="X2393" s="3"/>
      <c r="AA2393" s="3"/>
      <c r="AB2393" s="54"/>
      <c r="AC2393" s="54"/>
      <c r="AD2393" s="54"/>
    </row>
    <row r="2394" spans="1:30">
      <c r="A2394" s="8"/>
      <c r="B2394" s="19"/>
      <c r="C2394" s="8"/>
      <c r="D2394" s="10"/>
      <c r="E2394" s="3"/>
      <c r="F2394" s="3"/>
      <c r="G2394" s="8">
        <v>0</v>
      </c>
      <c r="H2394" s="3"/>
      <c r="I2394" s="3"/>
      <c r="J2394" s="3">
        <v>0</v>
      </c>
      <c r="K2394" s="3"/>
      <c r="L2394" s="3"/>
      <c r="M2394" s="3"/>
      <c r="N2394" s="3"/>
      <c r="O2394" s="3"/>
      <c r="P2394" s="3"/>
      <c r="Q2394" s="45"/>
      <c r="R2394" s="45"/>
      <c r="S2394" s="3"/>
      <c r="T2394" s="3"/>
      <c r="U2394" s="3"/>
      <c r="V2394" s="3"/>
      <c r="W2394" s="3"/>
      <c r="X2394" s="3"/>
      <c r="AA2394" s="3"/>
      <c r="AB2394" s="54"/>
      <c r="AC2394" s="54"/>
      <c r="AD2394" s="54"/>
    </row>
    <row r="2395" spans="1:30">
      <c r="A2395" s="8"/>
      <c r="B2395" s="19"/>
      <c r="C2395" s="8"/>
      <c r="D2395" s="10"/>
      <c r="E2395" s="3">
        <v>13959</v>
      </c>
      <c r="F2395" s="3">
        <v>658</v>
      </c>
      <c r="G2395" s="8">
        <v>15306</v>
      </c>
      <c r="H2395" s="3"/>
      <c r="I2395" s="3"/>
      <c r="J2395" s="3">
        <v>3039</v>
      </c>
      <c r="K2395" s="3"/>
      <c r="L2395" s="3"/>
      <c r="M2395" s="3"/>
      <c r="N2395" s="3"/>
      <c r="O2395" s="3"/>
      <c r="P2395" s="3"/>
      <c r="Q2395" s="45"/>
      <c r="R2395" s="45"/>
      <c r="S2395" s="3"/>
      <c r="T2395" s="3"/>
      <c r="U2395" s="3"/>
      <c r="V2395" s="3"/>
      <c r="W2395" s="3"/>
      <c r="X2395" s="3"/>
      <c r="AA2395" s="3"/>
      <c r="AB2395" s="54"/>
      <c r="AC2395" s="54"/>
      <c r="AD2395" s="54"/>
    </row>
    <row r="2396" spans="1:30">
      <c r="A2396" s="8"/>
      <c r="B2396" s="19"/>
      <c r="C2396" s="8"/>
      <c r="D2396" s="10"/>
      <c r="E2396" s="3"/>
      <c r="F2396" s="3"/>
      <c r="G2396" s="8">
        <v>0</v>
      </c>
      <c r="H2396" s="3"/>
      <c r="I2396" s="3"/>
      <c r="J2396" s="3">
        <v>0</v>
      </c>
      <c r="K2396" s="3"/>
      <c r="L2396" s="3"/>
      <c r="M2396" s="3"/>
      <c r="N2396" s="3"/>
      <c r="O2396" s="3"/>
      <c r="P2396" s="3"/>
      <c r="Q2396" s="45"/>
      <c r="R2396" s="45"/>
      <c r="S2396" s="3"/>
      <c r="T2396" s="3"/>
      <c r="U2396" s="3"/>
      <c r="V2396" s="3"/>
      <c r="W2396" s="3"/>
      <c r="X2396" s="3"/>
      <c r="AA2396" s="3"/>
      <c r="AB2396" s="54"/>
      <c r="AC2396" s="54"/>
      <c r="AD2396" s="54"/>
    </row>
    <row r="2397" spans="1:30">
      <c r="A2397" s="8"/>
      <c r="B2397" s="19"/>
      <c r="C2397" s="8"/>
      <c r="D2397" s="10"/>
      <c r="E2397" s="3"/>
      <c r="F2397" s="3"/>
      <c r="G2397" s="8">
        <v>0</v>
      </c>
      <c r="H2397" s="3"/>
      <c r="I2397" s="3"/>
      <c r="J2397" s="3">
        <v>0</v>
      </c>
      <c r="K2397" s="3"/>
      <c r="L2397" s="3"/>
      <c r="M2397" s="3"/>
      <c r="N2397" s="3"/>
      <c r="O2397" s="3"/>
      <c r="P2397" s="3"/>
      <c r="Q2397" s="45"/>
      <c r="R2397" s="45"/>
      <c r="S2397" s="3"/>
      <c r="T2397" s="3"/>
      <c r="U2397" s="3"/>
      <c r="V2397" s="3"/>
      <c r="W2397" s="3"/>
      <c r="X2397" s="3"/>
      <c r="AA2397" s="3"/>
      <c r="AB2397" s="54"/>
      <c r="AC2397" s="54"/>
      <c r="AD2397" s="54"/>
    </row>
    <row r="2398" spans="1:30">
      <c r="A2398" s="8"/>
      <c r="B2398" s="19"/>
      <c r="C2398" s="8"/>
      <c r="D2398" s="10"/>
      <c r="E2398" s="3">
        <v>47966</v>
      </c>
      <c r="F2398" s="3">
        <v>6893</v>
      </c>
      <c r="G2398" s="8">
        <v>43078</v>
      </c>
      <c r="H2398" s="3"/>
      <c r="I2398" s="3"/>
      <c r="J2398" s="3">
        <v>17247</v>
      </c>
      <c r="K2398" s="3"/>
      <c r="L2398" s="3"/>
      <c r="M2398" s="3"/>
      <c r="N2398" s="3"/>
      <c r="O2398" s="3"/>
      <c r="P2398" s="3"/>
      <c r="Q2398" s="45"/>
      <c r="R2398" s="45"/>
      <c r="S2398" s="3"/>
      <c r="T2398" s="3"/>
      <c r="U2398" s="3"/>
      <c r="V2398" s="3"/>
      <c r="W2398" s="3"/>
      <c r="X2398" s="3"/>
      <c r="AA2398" s="3"/>
      <c r="AB2398" s="54"/>
      <c r="AC2398" s="54"/>
      <c r="AD2398" s="54"/>
    </row>
    <row r="2399" spans="1:30">
      <c r="A2399" s="8"/>
      <c r="B2399" s="19"/>
      <c r="C2399" s="8"/>
      <c r="D2399" s="10"/>
      <c r="E2399" s="3">
        <v>1035428</v>
      </c>
      <c r="F2399" s="3">
        <v>100921</v>
      </c>
      <c r="G2399" s="3" t="e">
        <v>#VALUE!</v>
      </c>
      <c r="H2399" s="3">
        <v>0</v>
      </c>
      <c r="I2399" s="3">
        <v>0</v>
      </c>
      <c r="J2399" s="3">
        <v>296413</v>
      </c>
      <c r="K2399" s="3">
        <v>0</v>
      </c>
      <c r="L2399" s="3">
        <v>0</v>
      </c>
      <c r="M2399" s="3"/>
      <c r="N2399" s="3"/>
      <c r="O2399" s="3"/>
      <c r="P2399" s="3"/>
      <c r="Q2399" s="45"/>
      <c r="R2399" s="45"/>
      <c r="S2399" s="3"/>
      <c r="T2399" s="3"/>
      <c r="U2399" s="8"/>
      <c r="V2399" s="8"/>
      <c r="W2399" s="8"/>
      <c r="X2399" s="8"/>
      <c r="AA2399" s="29"/>
      <c r="AB2399" s="54"/>
      <c r="AC2399" s="54"/>
      <c r="AD2399" s="54"/>
    </row>
    <row r="2400" spans="1:30">
      <c r="A2400" s="8"/>
      <c r="B2400" s="19"/>
      <c r="C2400" s="8"/>
      <c r="D2400" s="10"/>
      <c r="E2400" s="8"/>
      <c r="F2400" s="8"/>
      <c r="G2400" s="8">
        <v>0</v>
      </c>
      <c r="H2400" s="8"/>
      <c r="I2400" s="8"/>
      <c r="J2400" s="8"/>
      <c r="K2400" s="8"/>
      <c r="L2400" s="8"/>
      <c r="M2400" s="8"/>
      <c r="N2400" s="8"/>
      <c r="O2400" s="8"/>
      <c r="P2400" s="8"/>
      <c r="Q2400" s="45"/>
      <c r="R2400" s="45"/>
      <c r="S2400" s="8"/>
      <c r="T2400" s="8"/>
      <c r="U2400" s="8"/>
      <c r="V2400" s="8"/>
      <c r="W2400" s="8"/>
      <c r="X2400" s="8"/>
      <c r="AA2400" s="8"/>
      <c r="AB2400" s="54"/>
      <c r="AC2400" s="54"/>
      <c r="AD2400" s="54"/>
    </row>
    <row r="2401" spans="1:30">
      <c r="A2401" s="8"/>
      <c r="B2401" s="19"/>
      <c r="C2401" s="8"/>
      <c r="D2401" s="10"/>
      <c r="E2401" s="8">
        <v>4574</v>
      </c>
      <c r="F2401" s="8">
        <v>121</v>
      </c>
      <c r="G2401" s="8">
        <v>6458</v>
      </c>
      <c r="H2401" s="8">
        <v>4727</v>
      </c>
      <c r="I2401" s="8">
        <v>1839</v>
      </c>
      <c r="J2401" s="8">
        <v>1754</v>
      </c>
      <c r="K2401" s="8"/>
      <c r="L2401" s="8"/>
      <c r="M2401" s="8"/>
      <c r="N2401" s="8"/>
      <c r="O2401" s="8"/>
      <c r="P2401" s="8"/>
      <c r="Q2401" s="45"/>
      <c r="R2401" s="45"/>
      <c r="S2401" s="8"/>
      <c r="T2401" s="8"/>
      <c r="U2401" s="8"/>
      <c r="V2401" s="8"/>
      <c r="W2401" s="8"/>
      <c r="X2401" s="8"/>
      <c r="AA2401" s="8"/>
      <c r="AB2401" s="54"/>
      <c r="AC2401" s="54"/>
      <c r="AD2401" s="54"/>
    </row>
    <row r="2402" spans="1:30">
      <c r="A2402" s="8"/>
      <c r="B2402" s="19"/>
      <c r="C2402" s="8"/>
      <c r="D2402" s="10"/>
      <c r="E2402" s="8" t="s">
        <v>1249</v>
      </c>
      <c r="F2402" s="8"/>
      <c r="G2402" s="8" t="e">
        <v>#VALUE!</v>
      </c>
      <c r="H2402" s="8"/>
      <c r="I2402" s="8"/>
      <c r="J2402" s="8"/>
      <c r="K2402" s="8"/>
      <c r="L2402" s="8"/>
      <c r="M2402" s="8"/>
      <c r="N2402" s="8"/>
      <c r="O2402" s="8"/>
      <c r="P2402" s="8"/>
      <c r="Q2402" s="45"/>
      <c r="R2402" s="45"/>
      <c r="S2402" s="8"/>
      <c r="T2402" s="8"/>
      <c r="U2402" s="8"/>
      <c r="V2402" s="8"/>
      <c r="W2402" s="8"/>
      <c r="X2402" s="8"/>
      <c r="AA2402" s="8"/>
      <c r="AB2402" s="54"/>
      <c r="AC2402" s="54"/>
      <c r="AD2402" s="54"/>
    </row>
    <row r="2403" spans="1:30">
      <c r="A2403" s="8"/>
      <c r="B2403" s="19"/>
      <c r="C2403" s="8"/>
      <c r="D2403" s="10"/>
      <c r="E2403" s="8"/>
      <c r="F2403" s="8"/>
      <c r="G2403" s="8">
        <v>0</v>
      </c>
      <c r="H2403" s="8"/>
      <c r="I2403" s="8"/>
      <c r="J2403" s="8"/>
      <c r="K2403" s="8"/>
      <c r="L2403" s="8"/>
      <c r="M2403" s="8"/>
      <c r="N2403" s="8"/>
      <c r="O2403" s="8"/>
      <c r="P2403" s="8"/>
      <c r="Q2403" s="45"/>
      <c r="R2403" s="45"/>
      <c r="S2403" s="8"/>
      <c r="T2403" s="8"/>
      <c r="U2403" s="8"/>
      <c r="V2403" s="8"/>
      <c r="W2403" s="8"/>
      <c r="X2403" s="8"/>
      <c r="AA2403" s="8"/>
      <c r="AB2403" s="54"/>
      <c r="AC2403" s="54"/>
      <c r="AD2403" s="54"/>
    </row>
    <row r="2404" spans="1:30">
      <c r="A2404" s="8"/>
      <c r="B2404" s="19"/>
      <c r="C2404" s="8"/>
      <c r="D2404" s="10"/>
      <c r="E2404" s="8">
        <v>23006</v>
      </c>
      <c r="F2404" s="8">
        <v>1641</v>
      </c>
      <c r="G2404" s="8">
        <v>23370</v>
      </c>
      <c r="H2404" s="8">
        <v>23000</v>
      </c>
      <c r="I2404" s="8">
        <v>8059</v>
      </c>
      <c r="J2404" s="8">
        <v>7980</v>
      </c>
      <c r="K2404" s="8"/>
      <c r="L2404" s="8"/>
      <c r="M2404" s="8"/>
      <c r="N2404" s="8"/>
      <c r="O2404" s="8"/>
      <c r="P2404" s="8"/>
      <c r="Q2404" s="45"/>
      <c r="R2404" s="45"/>
      <c r="S2404" s="8"/>
      <c r="T2404" s="8"/>
      <c r="U2404" s="8"/>
      <c r="V2404" s="8"/>
      <c r="W2404" s="8"/>
      <c r="X2404" s="8"/>
      <c r="AA2404" s="8"/>
      <c r="AB2404" s="54"/>
      <c r="AC2404" s="54"/>
      <c r="AD2404" s="54"/>
    </row>
    <row r="2405" spans="1:30">
      <c r="A2405" s="8"/>
      <c r="B2405" s="19"/>
      <c r="C2405" s="8"/>
      <c r="D2405" s="10"/>
      <c r="E2405" s="8">
        <v>176617</v>
      </c>
      <c r="F2405" s="8">
        <v>30727</v>
      </c>
      <c r="G2405" s="8">
        <v>147895</v>
      </c>
      <c r="H2405" s="8"/>
      <c r="I2405" s="8"/>
      <c r="J2405" s="8"/>
      <c r="K2405" s="8"/>
      <c r="L2405" s="8"/>
      <c r="M2405" s="8"/>
      <c r="N2405" s="8"/>
      <c r="O2405" s="8"/>
      <c r="P2405" s="8"/>
      <c r="Q2405" s="45"/>
      <c r="R2405" s="45"/>
      <c r="S2405" s="8"/>
      <c r="T2405" s="8"/>
      <c r="U2405" s="8"/>
      <c r="V2405" s="8"/>
      <c r="W2405" s="8"/>
      <c r="X2405" s="8"/>
      <c r="AA2405" s="8"/>
      <c r="AB2405" s="54"/>
      <c r="AC2405" s="54"/>
      <c r="AD2405" s="54"/>
    </row>
    <row r="2406" spans="1:30">
      <c r="A2406" s="8"/>
      <c r="B2406" s="19"/>
      <c r="C2406" s="8"/>
      <c r="D2406" s="10"/>
      <c r="E2406" s="8"/>
      <c r="F2406" s="8"/>
      <c r="G2406" s="8">
        <v>0</v>
      </c>
      <c r="H2406" s="8"/>
      <c r="I2406" s="8"/>
      <c r="J2406" s="8"/>
      <c r="K2406" s="8"/>
      <c r="L2406" s="8"/>
      <c r="M2406" s="8"/>
      <c r="N2406" s="8"/>
      <c r="O2406" s="8"/>
      <c r="P2406" s="8"/>
      <c r="Q2406" s="45"/>
      <c r="R2406" s="45"/>
      <c r="S2406" s="8"/>
      <c r="T2406" s="8"/>
      <c r="U2406" s="8"/>
      <c r="V2406" s="8"/>
      <c r="W2406" s="8"/>
      <c r="X2406" s="8"/>
      <c r="AA2406" s="8"/>
      <c r="AB2406" s="54"/>
      <c r="AC2406" s="54"/>
      <c r="AD2406" s="54"/>
    </row>
    <row r="2407" spans="1:30">
      <c r="A2407" s="8"/>
      <c r="B2407" s="19"/>
      <c r="C2407" s="8"/>
      <c r="D2407" s="10"/>
      <c r="E2407" s="8">
        <v>54049</v>
      </c>
      <c r="F2407" s="8">
        <v>3430</v>
      </c>
      <c r="G2407" s="8">
        <v>52624</v>
      </c>
      <c r="H2407" s="8">
        <v>54464</v>
      </c>
      <c r="I2407" s="8">
        <v>24572</v>
      </c>
      <c r="J2407" s="8">
        <v>24310</v>
      </c>
      <c r="K2407" s="8"/>
      <c r="L2407" s="8"/>
      <c r="M2407" s="8"/>
      <c r="N2407" s="8"/>
      <c r="O2407" s="8"/>
      <c r="P2407" s="8"/>
      <c r="Q2407" s="45"/>
      <c r="R2407" s="45"/>
      <c r="S2407" s="8"/>
      <c r="T2407" s="8"/>
      <c r="U2407" s="8"/>
      <c r="V2407" s="8"/>
      <c r="W2407" s="8"/>
      <c r="X2407" s="8"/>
      <c r="AA2407" s="8"/>
      <c r="AB2407" s="54"/>
      <c r="AC2407" s="54"/>
      <c r="AD2407" s="54"/>
    </row>
    <row r="2408" spans="1:30">
      <c r="A2408" s="8"/>
      <c r="B2408" s="19"/>
      <c r="C2408" s="8"/>
      <c r="D2408" s="10"/>
      <c r="E2408" s="8">
        <v>197</v>
      </c>
      <c r="F2408" s="8">
        <v>29</v>
      </c>
      <c r="G2408" s="8">
        <v>2173</v>
      </c>
      <c r="H2408" s="8">
        <v>197</v>
      </c>
      <c r="I2408" s="8">
        <v>93</v>
      </c>
      <c r="J2408" s="8">
        <v>93</v>
      </c>
      <c r="K2408" s="8"/>
      <c r="L2408" s="8"/>
      <c r="M2408" s="8"/>
      <c r="N2408" s="8"/>
      <c r="O2408" s="8"/>
      <c r="P2408" s="8"/>
      <c r="Q2408" s="45"/>
      <c r="R2408" s="45"/>
      <c r="S2408" s="8"/>
      <c r="T2408" s="8"/>
      <c r="U2408" s="8"/>
      <c r="V2408" s="8"/>
      <c r="W2408" s="8"/>
      <c r="X2408" s="8"/>
      <c r="AA2408" s="8"/>
      <c r="AB2408" s="54"/>
      <c r="AC2408" s="54"/>
      <c r="AD2408" s="54"/>
    </row>
    <row r="2409" spans="1:30">
      <c r="A2409" s="8"/>
      <c r="B2409" s="19"/>
      <c r="C2409" s="8"/>
      <c r="D2409" s="10"/>
      <c r="E2409" s="8"/>
      <c r="F2409" s="8"/>
      <c r="G2409" s="8">
        <v>0</v>
      </c>
      <c r="H2409" s="8"/>
      <c r="I2409" s="8"/>
      <c r="J2409" s="8"/>
      <c r="K2409" s="8"/>
      <c r="L2409" s="8"/>
      <c r="M2409" s="8"/>
      <c r="N2409" s="8"/>
      <c r="O2409" s="8"/>
      <c r="P2409" s="8"/>
      <c r="Q2409" s="45"/>
      <c r="R2409" s="45"/>
      <c r="S2409" s="8"/>
      <c r="T2409" s="8"/>
      <c r="U2409" s="8"/>
      <c r="V2409" s="8"/>
      <c r="W2409" s="8"/>
      <c r="X2409" s="8"/>
      <c r="AA2409" s="8"/>
      <c r="AB2409" s="54"/>
      <c r="AC2409" s="54"/>
      <c r="AD2409" s="54"/>
    </row>
    <row r="2410" spans="1:30">
      <c r="A2410" s="8"/>
      <c r="B2410" s="19"/>
      <c r="C2410" s="8"/>
      <c r="D2410" s="10"/>
      <c r="E2410" s="8"/>
      <c r="F2410" s="8"/>
      <c r="G2410" s="8">
        <v>0</v>
      </c>
      <c r="H2410" s="8"/>
      <c r="I2410" s="8"/>
      <c r="J2410" s="8"/>
      <c r="K2410" s="8"/>
      <c r="L2410" s="8"/>
      <c r="M2410" s="8"/>
      <c r="N2410" s="8"/>
      <c r="O2410" s="8"/>
      <c r="P2410" s="8"/>
      <c r="Q2410" s="45"/>
      <c r="R2410" s="45"/>
      <c r="S2410" s="8"/>
      <c r="T2410" s="8"/>
      <c r="U2410" s="8"/>
      <c r="V2410" s="8"/>
      <c r="W2410" s="8"/>
      <c r="X2410" s="8"/>
      <c r="AA2410" s="8"/>
      <c r="AB2410" s="54"/>
      <c r="AC2410" s="54"/>
      <c r="AD2410" s="54"/>
    </row>
    <row r="2411" spans="1:30">
      <c r="A2411" s="8"/>
      <c r="B2411" s="19"/>
      <c r="C2411" s="8"/>
      <c r="D2411" s="10"/>
      <c r="E2411" s="8"/>
      <c r="F2411" s="8"/>
      <c r="G2411" s="8">
        <v>0</v>
      </c>
      <c r="H2411" s="8"/>
      <c r="I2411" s="8"/>
      <c r="J2411" s="8"/>
      <c r="K2411" s="8"/>
      <c r="L2411" s="8"/>
      <c r="M2411" s="8"/>
      <c r="N2411" s="8"/>
      <c r="O2411" s="8"/>
      <c r="P2411" s="8"/>
      <c r="Q2411" s="45"/>
      <c r="R2411" s="45"/>
      <c r="S2411" s="8"/>
      <c r="T2411" s="8"/>
      <c r="U2411" s="8"/>
      <c r="V2411" s="8"/>
      <c r="W2411" s="8"/>
      <c r="X2411" s="8"/>
      <c r="AA2411" s="8"/>
      <c r="AB2411" s="54"/>
      <c r="AC2411" s="54"/>
      <c r="AD2411" s="54"/>
    </row>
    <row r="2412" spans="1:30">
      <c r="A2412" s="8"/>
      <c r="B2412" s="19"/>
      <c r="C2412" s="8"/>
      <c r="D2412" s="10"/>
      <c r="E2412" s="8"/>
      <c r="F2412" s="8"/>
      <c r="G2412" s="8">
        <v>0</v>
      </c>
      <c r="H2412" s="8"/>
      <c r="I2412" s="8"/>
      <c r="J2412" s="8"/>
      <c r="K2412" s="8"/>
      <c r="L2412" s="8"/>
      <c r="M2412" s="8"/>
      <c r="N2412" s="8"/>
      <c r="O2412" s="8"/>
      <c r="P2412" s="8"/>
      <c r="Q2412" s="45"/>
      <c r="R2412" s="45"/>
      <c r="S2412" s="8"/>
      <c r="T2412" s="8"/>
      <c r="U2412" s="8"/>
      <c r="V2412" s="8"/>
      <c r="W2412" s="8"/>
      <c r="X2412" s="8"/>
      <c r="AA2412" s="8"/>
      <c r="AB2412" s="54"/>
      <c r="AC2412" s="54"/>
      <c r="AD2412" s="54"/>
    </row>
    <row r="2413" spans="1:30">
      <c r="A2413" s="8"/>
      <c r="B2413" s="19"/>
      <c r="C2413" s="8"/>
      <c r="D2413" s="10"/>
      <c r="E2413" s="8"/>
      <c r="F2413" s="8"/>
      <c r="G2413" s="8">
        <v>0</v>
      </c>
      <c r="H2413" s="8"/>
      <c r="I2413" s="8"/>
      <c r="J2413" s="8"/>
      <c r="K2413" s="8"/>
      <c r="L2413" s="8"/>
      <c r="M2413" s="8"/>
      <c r="N2413" s="8"/>
      <c r="O2413" s="8"/>
      <c r="P2413" s="8"/>
      <c r="Q2413" s="45"/>
      <c r="R2413" s="45"/>
      <c r="S2413" s="8"/>
      <c r="T2413" s="8"/>
      <c r="U2413" s="8"/>
      <c r="V2413" s="8"/>
      <c r="W2413" s="8"/>
      <c r="X2413" s="8"/>
      <c r="AA2413" s="8"/>
      <c r="AB2413" s="54"/>
      <c r="AC2413" s="54"/>
      <c r="AD2413" s="54"/>
    </row>
    <row r="2414" spans="1:30">
      <c r="A2414" s="8"/>
      <c r="B2414" s="19"/>
      <c r="C2414" s="8"/>
      <c r="D2414" s="10"/>
      <c r="E2414" s="8">
        <v>44538</v>
      </c>
      <c r="F2414" s="8">
        <v>6706</v>
      </c>
      <c r="G2414" s="8">
        <v>39837</v>
      </c>
      <c r="H2414" s="8">
        <v>29233</v>
      </c>
      <c r="I2414" s="8">
        <v>12608</v>
      </c>
      <c r="J2414" s="8">
        <v>12459</v>
      </c>
      <c r="K2414" s="8"/>
      <c r="L2414" s="8"/>
      <c r="M2414" s="8"/>
      <c r="N2414" s="8"/>
      <c r="O2414" s="8"/>
      <c r="P2414" s="8"/>
      <c r="Q2414" s="45"/>
      <c r="R2414" s="45"/>
      <c r="S2414" s="8"/>
      <c r="T2414" s="8"/>
      <c r="U2414" s="8"/>
      <c r="V2414" s="8"/>
      <c r="W2414" s="8"/>
      <c r="X2414" s="8"/>
      <c r="AA2414" s="8"/>
      <c r="AB2414" s="54"/>
      <c r="AC2414" s="54"/>
      <c r="AD2414" s="54"/>
    </row>
    <row r="2415" spans="1:30">
      <c r="A2415" s="8"/>
      <c r="B2415" s="19"/>
      <c r="C2415" s="8"/>
      <c r="D2415" s="10"/>
      <c r="E2415" s="8">
        <v>21128</v>
      </c>
      <c r="F2415" s="8">
        <v>873</v>
      </c>
      <c r="G2415" s="8">
        <v>22260</v>
      </c>
      <c r="H2415" s="8">
        <v>21128</v>
      </c>
      <c r="I2415" s="8">
        <v>10192</v>
      </c>
      <c r="J2415" s="8">
        <v>10174</v>
      </c>
      <c r="K2415" s="8"/>
      <c r="L2415" s="8"/>
      <c r="M2415" s="8"/>
      <c r="N2415" s="8"/>
      <c r="O2415" s="8"/>
      <c r="P2415" s="8"/>
      <c r="Q2415" s="45"/>
      <c r="R2415" s="45"/>
      <c r="S2415" s="8"/>
      <c r="T2415" s="8"/>
      <c r="U2415" s="8"/>
      <c r="V2415" s="8"/>
      <c r="W2415" s="8"/>
      <c r="X2415" s="8"/>
      <c r="AA2415" s="8"/>
      <c r="AB2415" s="54"/>
      <c r="AC2415" s="54"/>
      <c r="AD2415" s="54"/>
    </row>
    <row r="2416" spans="1:30">
      <c r="A2416" s="8"/>
      <c r="B2416" s="19"/>
      <c r="C2416" s="8"/>
      <c r="D2416" s="10"/>
      <c r="E2416" s="8"/>
      <c r="F2416" s="8"/>
      <c r="G2416" s="8">
        <v>0</v>
      </c>
      <c r="H2416" s="8"/>
      <c r="I2416" s="8"/>
      <c r="J2416" s="8"/>
      <c r="K2416" s="8"/>
      <c r="L2416" s="8"/>
      <c r="M2416" s="8"/>
      <c r="N2416" s="8"/>
      <c r="O2416" s="8"/>
      <c r="P2416" s="8"/>
      <c r="Q2416" s="45"/>
      <c r="R2416" s="45"/>
      <c r="S2416" s="8"/>
      <c r="T2416" s="8"/>
      <c r="U2416" s="8"/>
      <c r="V2416" s="8"/>
      <c r="W2416" s="8"/>
      <c r="X2416" s="8"/>
      <c r="AA2416" s="8"/>
      <c r="AB2416" s="54"/>
      <c r="AC2416" s="54"/>
      <c r="AD2416" s="54"/>
    </row>
    <row r="2417" spans="1:30">
      <c r="A2417" s="8"/>
      <c r="B2417" s="19"/>
      <c r="C2417" s="8"/>
      <c r="D2417" s="10"/>
      <c r="E2417" s="8">
        <v>134921</v>
      </c>
      <c r="F2417" s="8">
        <v>12360</v>
      </c>
      <c r="G2417" s="8">
        <v>124566</v>
      </c>
      <c r="H2417" s="8">
        <v>135067</v>
      </c>
      <c r="I2417" s="8">
        <v>61699</v>
      </c>
      <c r="J2417" s="8">
        <v>60956</v>
      </c>
      <c r="K2417" s="8"/>
      <c r="L2417" s="8"/>
      <c r="M2417" s="8"/>
      <c r="N2417" s="8"/>
      <c r="O2417" s="8"/>
      <c r="P2417" s="8"/>
      <c r="Q2417" s="45"/>
      <c r="R2417" s="45"/>
      <c r="S2417" s="8"/>
      <c r="T2417" s="8"/>
      <c r="U2417" s="8"/>
      <c r="V2417" s="8"/>
      <c r="W2417" s="8"/>
      <c r="X2417" s="8"/>
      <c r="AA2417" s="8"/>
      <c r="AB2417" s="54"/>
      <c r="AC2417" s="54"/>
      <c r="AD2417" s="54"/>
    </row>
    <row r="2418" spans="1:30">
      <c r="A2418" s="8"/>
      <c r="B2418" s="19"/>
      <c r="C2418" s="8"/>
      <c r="D2418" s="10"/>
      <c r="E2418" s="8"/>
      <c r="F2418" s="8"/>
      <c r="G2418" s="8">
        <v>0</v>
      </c>
      <c r="H2418" s="8" t="s">
        <v>1250</v>
      </c>
      <c r="I2418" s="8">
        <v>3426</v>
      </c>
      <c r="J2418" s="8"/>
      <c r="K2418" s="8"/>
      <c r="L2418" s="8"/>
      <c r="M2418" s="8"/>
      <c r="N2418" s="8"/>
      <c r="O2418" s="8"/>
      <c r="P2418" s="8"/>
      <c r="Q2418" s="45"/>
      <c r="R2418" s="45"/>
      <c r="S2418" s="8"/>
      <c r="T2418" s="8"/>
      <c r="U2418" s="8"/>
      <c r="V2418" s="8"/>
      <c r="W2418" s="8"/>
      <c r="X2418" s="8"/>
      <c r="AA2418" s="8"/>
      <c r="AB2418" s="54"/>
      <c r="AC2418" s="54"/>
      <c r="AD2418" s="54"/>
    </row>
    <row r="2419" spans="1:30">
      <c r="A2419" s="8"/>
      <c r="B2419" s="19"/>
      <c r="C2419" s="8"/>
      <c r="D2419" s="10"/>
      <c r="E2419" s="8"/>
      <c r="F2419" s="8"/>
      <c r="G2419" s="8">
        <v>0</v>
      </c>
      <c r="H2419" s="8"/>
      <c r="I2419" s="8"/>
      <c r="J2419" s="8"/>
      <c r="K2419" s="8"/>
      <c r="L2419" s="8"/>
      <c r="M2419" s="8"/>
      <c r="N2419" s="8"/>
      <c r="O2419" s="8"/>
      <c r="P2419" s="8"/>
      <c r="Q2419" s="45"/>
      <c r="R2419" s="45"/>
      <c r="S2419" s="8"/>
      <c r="T2419" s="8"/>
      <c r="U2419" s="8"/>
      <c r="V2419" s="8"/>
      <c r="W2419" s="8"/>
      <c r="X2419" s="8"/>
      <c r="AA2419" s="8"/>
      <c r="AB2419" s="54"/>
      <c r="AC2419" s="54"/>
      <c r="AD2419" s="54"/>
    </row>
    <row r="2420" spans="1:30">
      <c r="A2420" s="8"/>
      <c r="B2420" s="19"/>
      <c r="C2420" s="8"/>
      <c r="D2420" s="10"/>
      <c r="E2420" s="8">
        <v>9268</v>
      </c>
      <c r="F2420" s="8">
        <v>685</v>
      </c>
      <c r="G2420" s="8">
        <v>10588</v>
      </c>
      <c r="H2420" s="8">
        <v>9268</v>
      </c>
      <c r="I2420" s="8">
        <v>4395</v>
      </c>
      <c r="J2420" s="8">
        <v>4349</v>
      </c>
      <c r="K2420" s="8"/>
      <c r="L2420" s="8"/>
      <c r="M2420" s="8"/>
      <c r="N2420" s="8"/>
      <c r="O2420" s="8"/>
      <c r="P2420" s="8"/>
      <c r="Q2420" s="45"/>
      <c r="R2420" s="45"/>
      <c r="S2420" s="8"/>
      <c r="T2420" s="8"/>
      <c r="U2420" s="8"/>
      <c r="V2420" s="8"/>
      <c r="W2420" s="8"/>
      <c r="X2420" s="8"/>
      <c r="AA2420" s="8"/>
      <c r="AB2420" s="54"/>
      <c r="AC2420" s="54"/>
      <c r="AD2420" s="54"/>
    </row>
    <row r="2421" spans="1:30">
      <c r="A2421" s="8"/>
      <c r="B2421" s="19"/>
      <c r="C2421" s="8"/>
      <c r="D2421" s="10"/>
      <c r="E2421" s="8">
        <v>530</v>
      </c>
      <c r="F2421" s="8">
        <v>24</v>
      </c>
      <c r="G2421" s="8">
        <v>2511</v>
      </c>
      <c r="H2421" s="8">
        <v>234</v>
      </c>
      <c r="I2421" s="8">
        <v>138</v>
      </c>
      <c r="J2421" s="8">
        <v>241</v>
      </c>
      <c r="K2421" s="8"/>
      <c r="L2421" s="8"/>
      <c r="M2421" s="8"/>
      <c r="N2421" s="8"/>
      <c r="O2421" s="8"/>
      <c r="P2421" s="8"/>
      <c r="Q2421" s="45"/>
      <c r="R2421" s="45"/>
      <c r="S2421" s="8"/>
      <c r="T2421" s="8"/>
      <c r="U2421" s="8"/>
      <c r="V2421" s="8"/>
      <c r="W2421" s="8"/>
      <c r="X2421" s="8"/>
      <c r="AA2421" s="8"/>
      <c r="AB2421" s="54"/>
      <c r="AC2421" s="54"/>
      <c r="AD2421" s="54"/>
    </row>
    <row r="2422" spans="1:30">
      <c r="A2422" s="8"/>
      <c r="B2422" s="19"/>
      <c r="C2422" s="8"/>
      <c r="D2422" s="10"/>
      <c r="E2422" s="8">
        <v>3897</v>
      </c>
      <c r="F2422" s="8">
        <v>630</v>
      </c>
      <c r="G2422" s="8">
        <v>5272</v>
      </c>
      <c r="H2422" s="8">
        <v>3907</v>
      </c>
      <c r="I2422" s="8">
        <v>1471</v>
      </c>
      <c r="J2422" s="8">
        <v>1451</v>
      </c>
      <c r="K2422" s="8"/>
      <c r="L2422" s="8"/>
      <c r="M2422" s="8"/>
      <c r="N2422" s="8"/>
      <c r="O2422" s="8"/>
      <c r="P2422" s="8"/>
      <c r="Q2422" s="45"/>
      <c r="R2422" s="45"/>
      <c r="S2422" s="8"/>
      <c r="T2422" s="8"/>
      <c r="U2422" s="8"/>
      <c r="V2422" s="8"/>
      <c r="W2422" s="8"/>
      <c r="X2422" s="8"/>
      <c r="AA2422" s="8"/>
      <c r="AB2422" s="54"/>
      <c r="AC2422" s="54"/>
      <c r="AD2422" s="54"/>
    </row>
    <row r="2423" spans="1:30">
      <c r="A2423" s="8"/>
      <c r="B2423" s="19"/>
      <c r="C2423" s="8"/>
      <c r="D2423" s="10"/>
      <c r="E2423" s="8">
        <v>9980</v>
      </c>
      <c r="F2423" s="8">
        <v>268</v>
      </c>
      <c r="G2423" s="8">
        <v>11717</v>
      </c>
      <c r="H2423" s="8">
        <v>10248</v>
      </c>
      <c r="I2423" s="8">
        <v>4335</v>
      </c>
      <c r="J2423" s="8">
        <v>4272</v>
      </c>
      <c r="K2423" s="8"/>
      <c r="L2423" s="8"/>
      <c r="M2423" s="8"/>
      <c r="N2423" s="8"/>
      <c r="O2423" s="8"/>
      <c r="P2423" s="8"/>
      <c r="Q2423" s="45"/>
      <c r="R2423" s="45"/>
      <c r="S2423" s="8"/>
      <c r="T2423" s="8"/>
      <c r="U2423" s="8"/>
      <c r="V2423" s="8"/>
      <c r="W2423" s="8"/>
      <c r="X2423" s="8"/>
      <c r="AA2423" s="8"/>
      <c r="AB2423" s="54"/>
      <c r="AC2423" s="54"/>
      <c r="AD2423" s="54"/>
    </row>
    <row r="2424" spans="1:30">
      <c r="A2424" s="8"/>
      <c r="B2424" s="19"/>
      <c r="C2424" s="8"/>
      <c r="D2424" s="10"/>
      <c r="E2424" s="8">
        <v>7324</v>
      </c>
      <c r="F2424" s="8">
        <v>153</v>
      </c>
      <c r="G2424" s="8">
        <v>9176</v>
      </c>
      <c r="H2424" s="8">
        <v>7324</v>
      </c>
      <c r="I2424" s="8">
        <v>4352</v>
      </c>
      <c r="J2424" s="8">
        <v>3924</v>
      </c>
      <c r="K2424" s="8"/>
      <c r="L2424" s="8"/>
      <c r="M2424" s="8"/>
      <c r="N2424" s="8"/>
      <c r="O2424" s="8"/>
      <c r="P2424" s="8"/>
      <c r="Q2424" s="45"/>
      <c r="R2424" s="45"/>
      <c r="S2424" s="8"/>
      <c r="T2424" s="8"/>
      <c r="U2424" s="8"/>
      <c r="V2424" s="8"/>
      <c r="W2424" s="8"/>
      <c r="X2424" s="8"/>
      <c r="AA2424" s="8"/>
      <c r="AB2424" s="54"/>
      <c r="AC2424" s="54"/>
      <c r="AD2424" s="54"/>
    </row>
    <row r="2425" spans="1:30">
      <c r="A2425" s="8"/>
      <c r="B2425" s="19"/>
      <c r="C2425" s="8"/>
      <c r="D2425" s="10"/>
      <c r="E2425" s="8"/>
      <c r="F2425" s="8"/>
      <c r="G2425" s="8">
        <v>0</v>
      </c>
      <c r="H2425" s="8"/>
      <c r="I2425" s="8"/>
      <c r="J2425" s="8"/>
      <c r="K2425" s="8"/>
      <c r="L2425" s="8"/>
      <c r="M2425" s="8"/>
      <c r="N2425" s="8"/>
      <c r="O2425" s="8"/>
      <c r="P2425" s="8"/>
      <c r="Q2425" s="45"/>
      <c r="R2425" s="45"/>
      <c r="S2425" s="8"/>
      <c r="T2425" s="8"/>
      <c r="U2425" s="8"/>
      <c r="V2425" s="8"/>
      <c r="W2425" s="8"/>
      <c r="X2425" s="8"/>
      <c r="AA2425" s="8"/>
      <c r="AB2425" s="54"/>
      <c r="AC2425" s="54"/>
      <c r="AD2425" s="54"/>
    </row>
    <row r="2426" spans="1:30">
      <c r="A2426" s="8"/>
      <c r="B2426" s="19"/>
      <c r="C2426" s="8"/>
      <c r="D2426" s="10"/>
      <c r="E2426" s="8">
        <v>399800</v>
      </c>
      <c r="F2426" s="8">
        <v>23488</v>
      </c>
      <c r="G2426" s="8">
        <v>378317</v>
      </c>
      <c r="H2426" s="8">
        <v>286388</v>
      </c>
      <c r="I2426" s="8">
        <v>97483</v>
      </c>
      <c r="J2426" s="8">
        <v>106497</v>
      </c>
      <c r="K2426" s="8"/>
      <c r="L2426" s="8"/>
      <c r="M2426" s="8"/>
      <c r="N2426" s="8"/>
      <c r="O2426" s="8"/>
      <c r="P2426" s="8"/>
      <c r="Q2426" s="45"/>
      <c r="R2426" s="45"/>
      <c r="S2426" s="8"/>
      <c r="T2426" s="8"/>
      <c r="U2426" s="8"/>
      <c r="V2426" s="8"/>
      <c r="W2426" s="8"/>
      <c r="X2426" s="8"/>
      <c r="AA2426" s="8"/>
      <c r="AB2426" s="54"/>
      <c r="AC2426" s="54"/>
      <c r="AD2426" s="54"/>
    </row>
    <row r="2427" spans="1:30">
      <c r="A2427" s="8"/>
      <c r="B2427" s="19"/>
      <c r="C2427" s="8"/>
      <c r="D2427" s="10"/>
      <c r="E2427" s="8">
        <v>57683</v>
      </c>
      <c r="F2427" s="8">
        <v>7897</v>
      </c>
      <c r="G2427" s="8">
        <v>51791</v>
      </c>
      <c r="H2427" s="8">
        <v>57460</v>
      </c>
      <c r="I2427" s="8">
        <v>19450</v>
      </c>
      <c r="J2427" s="8">
        <v>19246</v>
      </c>
      <c r="K2427" s="8"/>
      <c r="L2427" s="8"/>
      <c r="M2427" s="8"/>
      <c r="N2427" s="8"/>
      <c r="O2427" s="8"/>
      <c r="P2427" s="8"/>
      <c r="Q2427" s="45"/>
      <c r="R2427" s="45"/>
      <c r="S2427" s="8"/>
      <c r="T2427" s="8"/>
      <c r="U2427" s="8"/>
      <c r="V2427" s="8"/>
      <c r="W2427" s="8"/>
      <c r="X2427" s="8"/>
      <c r="AA2427" s="8"/>
      <c r="AB2427" s="54"/>
      <c r="AC2427" s="54"/>
      <c r="AD2427" s="54"/>
    </row>
    <row r="2428" spans="1:30">
      <c r="A2428" s="8"/>
      <c r="B2428" s="19"/>
      <c r="C2428" s="8"/>
      <c r="D2428" s="10"/>
      <c r="E2428" s="8"/>
      <c r="F2428" s="8"/>
      <c r="G2428" s="8">
        <v>0</v>
      </c>
      <c r="H2428" s="8"/>
      <c r="I2428" s="8"/>
      <c r="J2428" s="8"/>
      <c r="K2428" s="8"/>
      <c r="L2428" s="8"/>
      <c r="M2428" s="8"/>
      <c r="N2428" s="8"/>
      <c r="O2428" s="8"/>
      <c r="P2428" s="8"/>
      <c r="Q2428" s="45"/>
      <c r="R2428" s="45"/>
      <c r="S2428" s="8"/>
      <c r="T2428" s="8"/>
      <c r="U2428" s="8"/>
      <c r="V2428" s="8"/>
      <c r="W2428" s="8"/>
      <c r="X2428" s="8"/>
      <c r="AA2428" s="8"/>
      <c r="AB2428" s="54"/>
      <c r="AC2428" s="54"/>
      <c r="AD2428" s="54"/>
    </row>
    <row r="2429" spans="1:30">
      <c r="A2429" s="8"/>
      <c r="B2429" s="19"/>
      <c r="C2429" s="8"/>
      <c r="D2429" s="10"/>
      <c r="E2429" s="8">
        <v>1683</v>
      </c>
      <c r="F2429" s="8">
        <v>129</v>
      </c>
      <c r="G2429" s="8">
        <v>3559</v>
      </c>
      <c r="H2429" s="8">
        <v>1666</v>
      </c>
      <c r="I2429" s="8">
        <v>714</v>
      </c>
      <c r="J2429" s="8">
        <v>707</v>
      </c>
      <c r="K2429" s="8"/>
      <c r="L2429" s="8"/>
      <c r="M2429" s="8"/>
      <c r="N2429" s="8"/>
      <c r="O2429" s="8"/>
      <c r="P2429" s="8"/>
      <c r="Q2429" s="45"/>
      <c r="R2429" s="45"/>
      <c r="S2429" s="8"/>
      <c r="T2429" s="8"/>
      <c r="U2429" s="8"/>
      <c r="V2429" s="8"/>
      <c r="W2429" s="8"/>
      <c r="X2429" s="8"/>
      <c r="AA2429" s="8"/>
      <c r="AB2429" s="54"/>
      <c r="AC2429" s="54"/>
      <c r="AD2429" s="54"/>
    </row>
    <row r="2430" spans="1:30">
      <c r="A2430" s="8"/>
      <c r="B2430" s="19"/>
      <c r="C2430" s="8"/>
      <c r="D2430" s="10"/>
      <c r="E2430" s="8"/>
      <c r="F2430" s="8"/>
      <c r="G2430" s="8">
        <v>0</v>
      </c>
      <c r="H2430" s="8"/>
      <c r="I2430" s="8"/>
      <c r="J2430" s="8"/>
      <c r="K2430" s="8"/>
      <c r="L2430" s="8"/>
      <c r="M2430" s="8"/>
      <c r="N2430" s="8"/>
      <c r="O2430" s="8"/>
      <c r="P2430" s="8"/>
      <c r="Q2430" s="45"/>
      <c r="R2430" s="45"/>
      <c r="S2430" s="8"/>
      <c r="T2430" s="8"/>
      <c r="U2430" s="8"/>
      <c r="V2430" s="8"/>
      <c r="W2430" s="8"/>
      <c r="X2430" s="8"/>
      <c r="AA2430" s="8"/>
      <c r="AB2430" s="54"/>
      <c r="AC2430" s="54"/>
      <c r="AD2430" s="54"/>
    </row>
    <row r="2431" spans="1:30">
      <c r="A2431" s="8"/>
      <c r="B2431" s="19"/>
      <c r="C2431" s="8"/>
      <c r="D2431" s="10"/>
      <c r="E2431" s="8"/>
      <c r="F2431" s="8"/>
      <c r="G2431" s="8">
        <v>0</v>
      </c>
      <c r="H2431" s="8"/>
      <c r="I2431" s="8"/>
      <c r="J2431" s="8"/>
      <c r="K2431" s="8"/>
      <c r="L2431" s="8"/>
      <c r="M2431" s="8"/>
      <c r="N2431" s="8"/>
      <c r="O2431" s="8"/>
      <c r="P2431" s="8"/>
      <c r="Q2431" s="45"/>
      <c r="R2431" s="45"/>
      <c r="S2431" s="8"/>
      <c r="T2431" s="8"/>
      <c r="U2431" s="8"/>
      <c r="V2431" s="8"/>
      <c r="W2431" s="8"/>
      <c r="X2431" s="8"/>
      <c r="AA2431" s="8"/>
      <c r="AB2431" s="54"/>
      <c r="AC2431" s="54"/>
      <c r="AD2431" s="54"/>
    </row>
    <row r="2432" spans="1:30">
      <c r="A2432" s="8"/>
      <c r="B2432" s="19"/>
      <c r="C2432" s="8"/>
      <c r="D2432" s="10"/>
      <c r="E2432" s="8">
        <v>1840</v>
      </c>
      <c r="F2432" s="8">
        <v>119</v>
      </c>
      <c r="G2432" s="8">
        <v>3726</v>
      </c>
      <c r="H2432" s="8">
        <v>1959</v>
      </c>
      <c r="I2432" s="8">
        <v>923</v>
      </c>
      <c r="J2432" s="8">
        <v>900</v>
      </c>
      <c r="K2432" s="8"/>
      <c r="L2432" s="8"/>
      <c r="M2432" s="8"/>
      <c r="N2432" s="8"/>
      <c r="O2432" s="8"/>
      <c r="P2432" s="8"/>
      <c r="Q2432" s="45"/>
      <c r="R2432" s="45"/>
      <c r="S2432" s="8"/>
      <c r="T2432" s="8"/>
      <c r="U2432" s="8"/>
      <c r="V2432" s="8"/>
      <c r="W2432" s="8"/>
      <c r="X2432" s="8"/>
      <c r="AA2432" s="8"/>
      <c r="AB2432" s="54"/>
      <c r="AC2432" s="54"/>
      <c r="AD2432" s="54"/>
    </row>
    <row r="2433" spans="1:30">
      <c r="A2433" s="8"/>
      <c r="B2433" s="19"/>
      <c r="C2433" s="8"/>
      <c r="D2433" s="10"/>
      <c r="E2433" s="8"/>
      <c r="F2433" s="8"/>
      <c r="G2433" s="8">
        <v>0</v>
      </c>
      <c r="H2433" s="8"/>
      <c r="I2433" s="8"/>
      <c r="J2433" s="8"/>
      <c r="K2433" s="8"/>
      <c r="L2433" s="8"/>
      <c r="M2433" s="8"/>
      <c r="N2433" s="8"/>
      <c r="O2433" s="8"/>
      <c r="P2433" s="8"/>
      <c r="Q2433" s="45"/>
      <c r="R2433" s="45"/>
      <c r="S2433" s="8"/>
      <c r="T2433" s="8"/>
      <c r="U2433" s="8"/>
      <c r="V2433" s="8"/>
      <c r="W2433" s="8"/>
      <c r="X2433" s="8"/>
      <c r="AA2433" s="8"/>
      <c r="AB2433" s="54"/>
      <c r="AC2433" s="54"/>
      <c r="AD2433" s="54"/>
    </row>
    <row r="2434" spans="1:30">
      <c r="A2434" s="8"/>
      <c r="B2434" s="19"/>
      <c r="C2434" s="8"/>
      <c r="D2434" s="10"/>
      <c r="E2434" s="8"/>
      <c r="F2434" s="8"/>
      <c r="G2434" s="8">
        <v>0</v>
      </c>
      <c r="H2434" s="8"/>
      <c r="I2434" s="8"/>
      <c r="J2434" s="8"/>
      <c r="K2434" s="8"/>
      <c r="L2434" s="8"/>
      <c r="M2434" s="8"/>
      <c r="N2434" s="8"/>
      <c r="O2434" s="8"/>
      <c r="P2434" s="8"/>
      <c r="Q2434" s="45"/>
      <c r="R2434" s="45"/>
      <c r="S2434" s="8"/>
      <c r="T2434" s="8"/>
      <c r="U2434" s="8"/>
      <c r="V2434" s="8"/>
      <c r="W2434" s="8"/>
      <c r="X2434" s="8"/>
      <c r="AA2434" s="8"/>
      <c r="AB2434" s="54"/>
      <c r="AC2434" s="54"/>
      <c r="AD2434" s="54"/>
    </row>
    <row r="2435" spans="1:30">
      <c r="A2435" s="8"/>
      <c r="B2435" s="19"/>
      <c r="C2435" s="8"/>
      <c r="D2435" s="10"/>
      <c r="E2435" s="8">
        <v>13959</v>
      </c>
      <c r="F2435" s="8">
        <v>658</v>
      </c>
      <c r="G2435" s="8">
        <v>15306</v>
      </c>
      <c r="H2435" s="8">
        <v>7961</v>
      </c>
      <c r="I2435" s="8">
        <v>2964</v>
      </c>
      <c r="J2435" s="8">
        <v>3039</v>
      </c>
      <c r="K2435" s="8"/>
      <c r="L2435" s="8"/>
      <c r="M2435" s="8"/>
      <c r="N2435" s="8"/>
      <c r="O2435" s="8"/>
      <c r="P2435" s="8"/>
      <c r="Q2435" s="45"/>
      <c r="R2435" s="45"/>
      <c r="S2435" s="8"/>
      <c r="T2435" s="8"/>
      <c r="U2435" s="8"/>
      <c r="V2435" s="8"/>
      <c r="W2435" s="8"/>
      <c r="X2435" s="8"/>
      <c r="AA2435" s="8"/>
      <c r="AB2435" s="54"/>
      <c r="AC2435" s="54"/>
      <c r="AD2435" s="54"/>
    </row>
    <row r="2436" spans="1:30">
      <c r="A2436" s="8"/>
      <c r="B2436" s="19"/>
      <c r="C2436" s="8"/>
      <c r="D2436" s="10"/>
      <c r="E2436" s="8"/>
      <c r="F2436" s="8"/>
      <c r="G2436" s="8">
        <v>0</v>
      </c>
      <c r="H2436" s="8"/>
      <c r="I2436" s="8"/>
      <c r="J2436" s="8"/>
      <c r="K2436" s="8"/>
      <c r="L2436" s="8"/>
      <c r="M2436" s="8"/>
      <c r="N2436" s="8"/>
      <c r="O2436" s="8"/>
      <c r="P2436" s="8"/>
      <c r="Q2436" s="45"/>
      <c r="R2436" s="45"/>
      <c r="S2436" s="8"/>
      <c r="T2436" s="8"/>
      <c r="U2436" s="8"/>
      <c r="V2436" s="8"/>
      <c r="W2436" s="8"/>
      <c r="X2436" s="8"/>
      <c r="AA2436" s="8"/>
      <c r="AB2436" s="54"/>
      <c r="AC2436" s="54"/>
      <c r="AD2436" s="54"/>
    </row>
    <row r="2437" spans="1:30">
      <c r="A2437" s="8"/>
      <c r="B2437" s="19"/>
      <c r="C2437" s="8"/>
      <c r="D2437" s="10"/>
      <c r="E2437" s="8"/>
      <c r="F2437" s="8"/>
      <c r="G2437" s="8">
        <v>0</v>
      </c>
      <c r="H2437" s="8"/>
      <c r="I2437" s="8"/>
      <c r="J2437" s="8"/>
      <c r="K2437" s="8"/>
      <c r="L2437" s="8"/>
      <c r="M2437" s="8"/>
      <c r="N2437" s="8"/>
      <c r="O2437" s="8"/>
      <c r="P2437" s="8"/>
      <c r="Q2437" s="45"/>
      <c r="R2437" s="45"/>
      <c r="S2437" s="8"/>
      <c r="T2437" s="8"/>
      <c r="U2437" s="8"/>
      <c r="V2437" s="8"/>
      <c r="W2437" s="8"/>
      <c r="X2437" s="8"/>
      <c r="AA2437" s="8"/>
      <c r="AB2437" s="54"/>
      <c r="AC2437" s="54"/>
      <c r="AD2437" s="54"/>
    </row>
    <row r="2438" spans="1:30">
      <c r="A2438" s="8"/>
      <c r="B2438" s="19"/>
      <c r="C2438" s="8"/>
      <c r="D2438" s="10"/>
      <c r="E2438" s="8">
        <v>47966</v>
      </c>
      <c r="F2438" s="8">
        <v>6893</v>
      </c>
      <c r="G2438" s="8">
        <v>43078</v>
      </c>
      <c r="H2438" s="8">
        <v>46696</v>
      </c>
      <c r="I2438" s="8">
        <v>17203</v>
      </c>
      <c r="J2438" s="8">
        <v>17247</v>
      </c>
      <c r="K2438" s="8"/>
      <c r="L2438" s="8"/>
      <c r="M2438" s="8"/>
      <c r="N2438" s="8"/>
      <c r="O2438" s="8"/>
      <c r="P2438" s="8"/>
      <c r="Q2438" s="45"/>
      <c r="R2438" s="45"/>
      <c r="S2438" s="8"/>
      <c r="T2438" s="8"/>
      <c r="U2438" s="8"/>
      <c r="V2438" s="8"/>
      <c r="W2438" s="8"/>
      <c r="X2438" s="8"/>
      <c r="AA2438" s="8"/>
      <c r="AB2438" s="54"/>
      <c r="AC2438" s="54"/>
      <c r="AD2438" s="54"/>
    </row>
    <row r="2439" spans="1:30">
      <c r="A2439" s="8"/>
      <c r="B2439" s="19"/>
      <c r="C2439" s="8"/>
      <c r="D2439" s="10"/>
      <c r="E2439" s="8">
        <v>1012960</v>
      </c>
      <c r="F2439" s="8">
        <v>96831</v>
      </c>
      <c r="G2439" s="8">
        <v>918134</v>
      </c>
      <c r="H2439" s="8">
        <v>700927</v>
      </c>
      <c r="I2439" s="8">
        <v>275916</v>
      </c>
      <c r="J2439" s="8">
        <v>284460</v>
      </c>
      <c r="K2439" s="8"/>
      <c r="L2439" s="8"/>
      <c r="M2439" s="8"/>
      <c r="N2439" s="8"/>
      <c r="O2439" s="8"/>
      <c r="P2439" s="8"/>
      <c r="Q2439" s="45"/>
      <c r="R2439" s="45"/>
      <c r="S2439" s="8"/>
      <c r="T2439" s="8"/>
      <c r="U2439" s="8"/>
      <c r="V2439" s="8"/>
      <c r="W2439" s="8"/>
      <c r="X2439" s="8"/>
      <c r="AA2439" s="21"/>
      <c r="AB2439" s="54"/>
      <c r="AC2439" s="54"/>
      <c r="AD2439" s="54"/>
    </row>
  </sheetData>
  <sortState xmlns:xlrd2="http://schemas.microsoft.com/office/spreadsheetml/2017/richdata2" ref="A2:T2439">
    <sortCondition descending="1" ref="B2:B2439"/>
    <sortCondition ref="A2:A2439"/>
  </sortState>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5799D-2585-4C2D-990C-309152C2DFAB}">
  <dimension ref="A1:G44"/>
  <sheetViews>
    <sheetView workbookViewId="0">
      <selection activeCell="D8" sqref="D8"/>
    </sheetView>
  </sheetViews>
  <sheetFormatPr defaultRowHeight="14.45"/>
  <cols>
    <col min="1" max="1" width="13.140625" bestFit="1" customWidth="1"/>
    <col min="2" max="2" width="16.140625" bestFit="1" customWidth="1"/>
    <col min="3" max="4" width="11.5703125" bestFit="1" customWidth="1"/>
    <col min="5" max="5" width="13.7109375" bestFit="1" customWidth="1"/>
    <col min="6" max="7" width="13.28515625" bestFit="1" customWidth="1"/>
    <col min="8" max="81" width="4.85546875" customWidth="1"/>
    <col min="82" max="100" width="3" bestFit="1" customWidth="1"/>
    <col min="101" max="358" width="4" bestFit="1" customWidth="1"/>
    <col min="359" max="446" width="5" bestFit="1" customWidth="1"/>
    <col min="447" max="462" width="6" bestFit="1" customWidth="1"/>
    <col min="463" max="463" width="7.28515625" bestFit="1" customWidth="1"/>
    <col min="464" max="464" width="11.28515625" bestFit="1" customWidth="1"/>
  </cols>
  <sheetData>
    <row r="1" spans="1:7">
      <c r="A1" s="55" t="s">
        <v>25</v>
      </c>
      <c r="B1" s="57">
        <v>45601</v>
      </c>
    </row>
    <row r="3" spans="1:7" s="34" customFormat="1" ht="87">
      <c r="A3" s="61" t="s">
        <v>1258</v>
      </c>
      <c r="B3" s="34" t="s">
        <v>1259</v>
      </c>
      <c r="C3" s="34" t="s">
        <v>1260</v>
      </c>
      <c r="D3" s="34" t="s">
        <v>1261</v>
      </c>
      <c r="E3" s="34" t="s">
        <v>1262</v>
      </c>
      <c r="F3" s="34" t="s">
        <v>1263</v>
      </c>
      <c r="G3" s="34" t="s">
        <v>1264</v>
      </c>
    </row>
    <row r="4" spans="1:7">
      <c r="A4" s="56" t="s">
        <v>155</v>
      </c>
      <c r="B4" s="58">
        <v>0.67918349222208341</v>
      </c>
      <c r="C4" s="58">
        <v>0.31412791585140781</v>
      </c>
      <c r="D4" s="58">
        <v>6.6885919265087489E-3</v>
      </c>
      <c r="E4">
        <v>59</v>
      </c>
      <c r="F4" s="58">
        <v>8.1872805739422448E-4</v>
      </c>
      <c r="G4" s="58">
        <v>5.5977229601518026E-2</v>
      </c>
    </row>
    <row r="5" spans="1:7">
      <c r="A5" s="56" t="s">
        <v>141</v>
      </c>
      <c r="B5" s="58">
        <v>0.627758970886933</v>
      </c>
      <c r="C5" s="58">
        <v>0.36872037914691941</v>
      </c>
      <c r="D5" s="58">
        <v>3.5206499661475966E-3</v>
      </c>
      <c r="E5">
        <v>5</v>
      </c>
      <c r="F5" s="58">
        <v>6.770480704129993E-4</v>
      </c>
      <c r="G5" s="58">
        <v>3.7593984962406013E-2</v>
      </c>
    </row>
    <row r="6" spans="1:7">
      <c r="A6" s="56" t="s">
        <v>117</v>
      </c>
      <c r="B6" s="58">
        <v>0.54521593891672637</v>
      </c>
      <c r="C6" s="58">
        <v>0.45430684800763543</v>
      </c>
      <c r="D6" s="58">
        <v>4.7721307563827249E-4</v>
      </c>
      <c r="E6">
        <v>0</v>
      </c>
      <c r="F6" s="58">
        <v>0</v>
      </c>
      <c r="G6" s="58">
        <v>0</v>
      </c>
    </row>
    <row r="7" spans="1:7">
      <c r="A7" s="56" t="s">
        <v>163</v>
      </c>
      <c r="B7" s="58">
        <v>0.5</v>
      </c>
      <c r="C7" s="58">
        <v>0.4958637469586375</v>
      </c>
      <c r="D7" s="58">
        <v>4.13625304136253E-3</v>
      </c>
      <c r="E7">
        <v>28</v>
      </c>
      <c r="F7" s="58">
        <v>9.7323600973236014E-4</v>
      </c>
      <c r="G7" s="58">
        <v>0.13526570048309178</v>
      </c>
    </row>
    <row r="8" spans="1:7">
      <c r="A8" s="56" t="s">
        <v>149</v>
      </c>
      <c r="B8" s="58">
        <v>0.49713105347716319</v>
      </c>
      <c r="C8" s="58">
        <v>0.5</v>
      </c>
      <c r="D8" s="58">
        <v>2.8689465228368145E-3</v>
      </c>
      <c r="E8">
        <v>5</v>
      </c>
      <c r="F8" s="58">
        <v>5.7378930456736287E-4</v>
      </c>
      <c r="G8" s="58">
        <v>0.20833333333333334</v>
      </c>
    </row>
    <row r="9" spans="1:7">
      <c r="A9" s="56" t="s">
        <v>176</v>
      </c>
      <c r="B9" s="58">
        <v>0.47192046072415361</v>
      </c>
      <c r="C9" s="58">
        <v>0.52506130782631855</v>
      </c>
      <c r="D9" s="58">
        <v>3.0182314495278465E-3</v>
      </c>
      <c r="E9">
        <v>122</v>
      </c>
      <c r="F9" s="58">
        <v>1.3537655766264606E-3</v>
      </c>
      <c r="G9" s="58">
        <v>0.22344322344322345</v>
      </c>
    </row>
    <row r="10" spans="1:7">
      <c r="A10" s="56" t="s">
        <v>145</v>
      </c>
      <c r="B10" s="58">
        <v>0.44401526214141035</v>
      </c>
      <c r="C10" s="58">
        <v>0.55471289274106172</v>
      </c>
      <c r="D10" s="58">
        <v>1.2718451175279099E-3</v>
      </c>
      <c r="E10">
        <v>15</v>
      </c>
      <c r="F10" s="58">
        <v>7.0658062084883887E-4</v>
      </c>
      <c r="G10" s="58">
        <v>8.0645161290322578E-2</v>
      </c>
    </row>
    <row r="11" spans="1:7">
      <c r="A11" s="56" t="s">
        <v>174</v>
      </c>
      <c r="B11" s="58">
        <v>0.44167153142634752</v>
      </c>
      <c r="C11" s="58">
        <v>0.55832846857365248</v>
      </c>
      <c r="D11" s="58">
        <v>0</v>
      </c>
      <c r="E11">
        <v>20</v>
      </c>
      <c r="F11" s="58">
        <v>9.7295193617435299E-4</v>
      </c>
      <c r="G11" s="58">
        <v>6.8493150684931503E-2</v>
      </c>
    </row>
    <row r="12" spans="1:7">
      <c r="A12" s="56" t="s">
        <v>161</v>
      </c>
      <c r="B12" s="58">
        <v>0.43820899208638769</v>
      </c>
      <c r="C12" s="58">
        <v>0.55799027864010731</v>
      </c>
      <c r="D12" s="58">
        <v>3.8007292735050065E-3</v>
      </c>
      <c r="E12">
        <v>391</v>
      </c>
      <c r="F12" s="58">
        <v>1.3412320811736981E-3</v>
      </c>
      <c r="G12" s="58">
        <v>0.19559779889944973</v>
      </c>
    </row>
    <row r="13" spans="1:7">
      <c r="A13" s="56" t="s">
        <v>147</v>
      </c>
      <c r="B13" s="58">
        <v>0.43381334810301858</v>
      </c>
      <c r="C13" s="58">
        <v>0.56362503461644975</v>
      </c>
      <c r="D13" s="58">
        <v>2.5616172805317085E-3</v>
      </c>
      <c r="E13">
        <v>14</v>
      </c>
      <c r="F13" s="58">
        <v>9.6926059263361948E-4</v>
      </c>
      <c r="G13" s="58">
        <v>0.16091954022988506</v>
      </c>
    </row>
    <row r="14" spans="1:7">
      <c r="A14" s="56" t="s">
        <v>123</v>
      </c>
      <c r="B14" s="58">
        <v>0.42700496238194335</v>
      </c>
      <c r="C14" s="58">
        <v>0.57062056453764476</v>
      </c>
      <c r="D14" s="58">
        <v>2.3744730804119312E-3</v>
      </c>
      <c r="E14">
        <v>77</v>
      </c>
      <c r="F14" s="58">
        <v>2.0543194066485245E-3</v>
      </c>
      <c r="G14" s="58">
        <v>0.11079136690647481</v>
      </c>
    </row>
    <row r="15" spans="1:7">
      <c r="A15" s="56" t="s">
        <v>125</v>
      </c>
      <c r="B15" s="58">
        <v>0.39842919723165454</v>
      </c>
      <c r="C15" s="58">
        <v>0.59908240234324373</v>
      </c>
      <c r="D15" s="58">
        <v>2.4884004251017394E-3</v>
      </c>
      <c r="E15">
        <v>37</v>
      </c>
      <c r="F15" s="58">
        <v>9.5907099717462869E-4</v>
      </c>
      <c r="G15" s="58">
        <v>0.14396887159533073</v>
      </c>
    </row>
    <row r="16" spans="1:7">
      <c r="A16" s="56" t="s">
        <v>129</v>
      </c>
      <c r="B16" s="58">
        <v>0.38666560268124328</v>
      </c>
      <c r="C16" s="58">
        <v>0.60308023780074216</v>
      </c>
      <c r="D16" s="58">
        <v>1.0254159518014604E-2</v>
      </c>
      <c r="E16">
        <v>10</v>
      </c>
      <c r="F16" s="58">
        <v>3.9899453377488731E-4</v>
      </c>
      <c r="G16" s="58">
        <v>7.1428571428571425E-2</v>
      </c>
    </row>
    <row r="17" spans="1:7">
      <c r="A17" s="56" t="s">
        <v>139</v>
      </c>
      <c r="B17" s="58">
        <v>0.37471338957386979</v>
      </c>
      <c r="C17" s="58">
        <v>0.62227990482370754</v>
      </c>
      <c r="D17" s="58">
        <v>3.0067056024226692E-3</v>
      </c>
      <c r="E17">
        <v>36</v>
      </c>
      <c r="F17" s="58">
        <v>7.7871512005191429E-4</v>
      </c>
      <c r="G17" s="58">
        <v>7.6271186440677971E-2</v>
      </c>
    </row>
    <row r="18" spans="1:7">
      <c r="A18" s="56" t="s">
        <v>98</v>
      </c>
      <c r="B18" s="58">
        <v>0.33626887131560029</v>
      </c>
      <c r="C18" s="58">
        <v>0.66211358734723225</v>
      </c>
      <c r="D18" s="58">
        <v>1.6175413371675054E-3</v>
      </c>
      <c r="E18">
        <v>6</v>
      </c>
      <c r="F18" s="58">
        <v>1.0783608914450035E-3</v>
      </c>
      <c r="G18" s="58">
        <v>4.0816326530612242E-2</v>
      </c>
    </row>
    <row r="19" spans="1:7">
      <c r="A19" s="56" t="s">
        <v>143</v>
      </c>
      <c r="B19" s="58">
        <v>0.32918792517006801</v>
      </c>
      <c r="C19" s="58">
        <v>0.6668792517006803</v>
      </c>
      <c r="D19" s="58">
        <v>3.9328231292517007E-3</v>
      </c>
      <c r="E19">
        <v>21</v>
      </c>
      <c r="F19" s="58">
        <v>5.5803571428571425E-4</v>
      </c>
      <c r="G19" s="58">
        <v>7.7490774907749083E-2</v>
      </c>
    </row>
    <row r="20" spans="1:7">
      <c r="A20" s="56" t="s">
        <v>178</v>
      </c>
      <c r="B20" s="58">
        <v>0.32887235868761938</v>
      </c>
      <c r="C20" s="58">
        <v>0.66336234576667474</v>
      </c>
      <c r="D20" s="58">
        <v>7.7652955457058765E-3</v>
      </c>
      <c r="E20">
        <v>4600</v>
      </c>
      <c r="F20" s="58">
        <v>1.1480847076864021E-3</v>
      </c>
      <c r="G20" s="58">
        <v>0.12165450121654502</v>
      </c>
    </row>
    <row r="21" spans="1:7">
      <c r="A21" s="56" t="s">
        <v>111</v>
      </c>
      <c r="B21" s="58">
        <v>0.32536837913181998</v>
      </c>
      <c r="C21" s="58">
        <v>0.67264038231780165</v>
      </c>
      <c r="D21" s="58">
        <v>1.9912385503783351E-3</v>
      </c>
      <c r="E21">
        <v>1</v>
      </c>
      <c r="F21" s="58">
        <v>3.9824771007566706E-4</v>
      </c>
      <c r="G21" s="58">
        <v>0.1</v>
      </c>
    </row>
    <row r="22" spans="1:7">
      <c r="A22" s="56" t="s">
        <v>168</v>
      </c>
      <c r="B22" s="58">
        <v>0.32266325224071701</v>
      </c>
      <c r="C22" s="58">
        <v>0.67413572343149808</v>
      </c>
      <c r="D22" s="58">
        <v>3.201024327784891E-3</v>
      </c>
      <c r="E22">
        <v>3</v>
      </c>
      <c r="F22" s="58">
        <v>9.6030729833546731E-4</v>
      </c>
      <c r="G22" s="58">
        <v>0.14285714285714285</v>
      </c>
    </row>
    <row r="23" spans="1:7">
      <c r="A23" s="56" t="s">
        <v>131</v>
      </c>
      <c r="B23" s="58">
        <v>0.32011240514301981</v>
      </c>
      <c r="C23" s="58">
        <v>0.66704648392179056</v>
      </c>
      <c r="D23" s="58">
        <v>1.2841110935189678E-2</v>
      </c>
      <c r="E23">
        <v>1445</v>
      </c>
      <c r="F23" s="58">
        <v>1.2501957486423048E-3</v>
      </c>
      <c r="G23" s="58">
        <v>0.1080373831775701</v>
      </c>
    </row>
    <row r="24" spans="1:7">
      <c r="A24" s="56" t="s">
        <v>151</v>
      </c>
      <c r="B24" s="58">
        <v>0.31905351718208869</v>
      </c>
      <c r="C24" s="58">
        <v>0.67502376399527597</v>
      </c>
      <c r="D24" s="58">
        <v>5.9227188226352884E-3</v>
      </c>
      <c r="E24">
        <v>653</v>
      </c>
      <c r="F24" s="58">
        <v>1.4468894093456204E-3</v>
      </c>
      <c r="G24" s="58">
        <v>0.19662752183077387</v>
      </c>
    </row>
    <row r="25" spans="1:7">
      <c r="A25" s="56" t="s">
        <v>159</v>
      </c>
      <c r="B25" s="58">
        <v>0.31140592030752889</v>
      </c>
      <c r="C25" s="58">
        <v>0.68302763718731352</v>
      </c>
      <c r="D25" s="58">
        <v>5.5664425051575941E-3</v>
      </c>
      <c r="E25">
        <v>533</v>
      </c>
      <c r="F25" s="58">
        <v>1.2523908211266347E-3</v>
      </c>
      <c r="G25" s="58">
        <v>0.15943763087047563</v>
      </c>
    </row>
    <row r="26" spans="1:7">
      <c r="A26" s="56" t="s">
        <v>153</v>
      </c>
      <c r="B26" s="58">
        <v>0.30612090489521071</v>
      </c>
      <c r="C26" s="58">
        <v>0.67541802224407954</v>
      </c>
      <c r="D26" s="58">
        <v>1.8461072860709693E-2</v>
      </c>
      <c r="E26">
        <v>17</v>
      </c>
      <c r="F26" s="58">
        <v>1.2862222894756753E-3</v>
      </c>
      <c r="G26" s="58">
        <v>0.22368421052631579</v>
      </c>
    </row>
    <row r="27" spans="1:7">
      <c r="A27" s="56" t="s">
        <v>109</v>
      </c>
      <c r="B27" s="58">
        <v>0.30225271153142463</v>
      </c>
      <c r="C27" s="58">
        <v>0.69261376353101256</v>
      </c>
      <c r="D27" s="58">
        <v>5.1335249375628368E-3</v>
      </c>
      <c r="E27">
        <v>265</v>
      </c>
      <c r="F27" s="58">
        <v>9.4144228958764826E-4</v>
      </c>
      <c r="G27" s="58">
        <v>0.10243525318902204</v>
      </c>
    </row>
    <row r="28" spans="1:7">
      <c r="A28" s="56" t="s">
        <v>105</v>
      </c>
      <c r="B28" s="58">
        <v>0.29221576302197927</v>
      </c>
      <c r="C28" s="58">
        <v>0.70287421543877526</v>
      </c>
      <c r="D28" s="58">
        <v>4.9100215392454318E-3</v>
      </c>
      <c r="E28">
        <v>56</v>
      </c>
      <c r="F28" s="58">
        <v>1.2969868216874726E-3</v>
      </c>
      <c r="G28" s="58">
        <v>0.10108303249097472</v>
      </c>
    </row>
    <row r="29" spans="1:7">
      <c r="A29" s="56" t="s">
        <v>127</v>
      </c>
      <c r="B29" s="58">
        <v>0.29043064887424902</v>
      </c>
      <c r="C29" s="58">
        <v>0.69652448952855084</v>
      </c>
      <c r="D29" s="58">
        <v>1.3044861597200128E-2</v>
      </c>
      <c r="E29">
        <v>24</v>
      </c>
      <c r="F29" s="58">
        <v>4.4917744380603021E-4</v>
      </c>
      <c r="G29" s="58">
        <v>6.2337662337662338E-2</v>
      </c>
    </row>
    <row r="30" spans="1:7">
      <c r="A30" s="56" t="s">
        <v>119</v>
      </c>
      <c r="B30" s="58">
        <v>0.28954505286893989</v>
      </c>
      <c r="C30" s="58">
        <v>0.7077429381113447</v>
      </c>
      <c r="D30" s="58">
        <v>2.7120090197153912E-3</v>
      </c>
      <c r="E30">
        <v>49</v>
      </c>
      <c r="F30" s="58">
        <v>1.493128561416339E-3</v>
      </c>
      <c r="G30" s="58">
        <v>8.7656529516994638E-2</v>
      </c>
    </row>
    <row r="31" spans="1:7">
      <c r="A31" s="56" t="s">
        <v>170</v>
      </c>
      <c r="B31" s="58">
        <v>0.28312081974234787</v>
      </c>
      <c r="C31" s="58">
        <v>0.7134855523705973</v>
      </c>
      <c r="D31" s="58">
        <v>3.3936278870547922E-3</v>
      </c>
      <c r="E31">
        <v>26</v>
      </c>
      <c r="F31" s="58">
        <v>8.5664393265460776E-4</v>
      </c>
      <c r="G31" s="58">
        <v>7.7611940298507459E-2</v>
      </c>
    </row>
    <row r="32" spans="1:7">
      <c r="A32" s="56" t="s">
        <v>101</v>
      </c>
      <c r="B32" s="58">
        <v>0.28060875512995898</v>
      </c>
      <c r="C32" s="58">
        <v>0.71691176470588236</v>
      </c>
      <c r="D32" s="58">
        <v>2.4794801641586867E-3</v>
      </c>
      <c r="E32">
        <v>12</v>
      </c>
      <c r="F32" s="58">
        <v>1.0259917920656635E-3</v>
      </c>
      <c r="G32" s="58">
        <v>0.10714285714285714</v>
      </c>
    </row>
    <row r="33" spans="1:7">
      <c r="A33" s="56" t="s">
        <v>113</v>
      </c>
      <c r="B33" s="58">
        <v>0.27916922209882478</v>
      </c>
      <c r="C33" s="58">
        <v>0.71773110775912086</v>
      </c>
      <c r="D33" s="58">
        <v>3.0996701420544018E-3</v>
      </c>
      <c r="E33">
        <v>41</v>
      </c>
      <c r="F33" s="58">
        <v>6.796068225894677E-4</v>
      </c>
      <c r="G33" s="58">
        <v>8.0867850098619326E-2</v>
      </c>
    </row>
    <row r="34" spans="1:7">
      <c r="A34" s="56" t="s">
        <v>115</v>
      </c>
      <c r="B34" s="58">
        <v>0.2779588416053636</v>
      </c>
      <c r="C34" s="58">
        <v>0.71952695781730147</v>
      </c>
      <c r="D34" s="58">
        <v>2.5142005773349475E-3</v>
      </c>
      <c r="E34">
        <v>29</v>
      </c>
      <c r="F34" s="58">
        <v>1.3502188285687681E-3</v>
      </c>
      <c r="G34" s="58">
        <v>0.31868131868131866</v>
      </c>
    </row>
    <row r="35" spans="1:7">
      <c r="A35" s="56" t="s">
        <v>121</v>
      </c>
      <c r="B35" s="58">
        <v>0.27473309608540925</v>
      </c>
      <c r="C35" s="58">
        <v>0.72384341637010674</v>
      </c>
      <c r="D35" s="58">
        <v>1.4234875444839859E-3</v>
      </c>
      <c r="E35">
        <v>2</v>
      </c>
      <c r="F35" s="58">
        <v>1.4234875444839859E-3</v>
      </c>
      <c r="G35" s="58">
        <v>0.15384615384615385</v>
      </c>
    </row>
    <row r="36" spans="1:7">
      <c r="A36" s="56" t="s">
        <v>103</v>
      </c>
      <c r="B36" s="58">
        <v>0.27226698924940979</v>
      </c>
      <c r="C36" s="58">
        <v>0.72457222016272216</v>
      </c>
      <c r="D36" s="58">
        <v>3.1607905878680274E-3</v>
      </c>
      <c r="E36">
        <v>119</v>
      </c>
      <c r="F36" s="58">
        <v>1.1609076541860964E-3</v>
      </c>
      <c r="G36" s="58">
        <v>0.13934426229508196</v>
      </c>
    </row>
    <row r="37" spans="1:7">
      <c r="A37" s="56" t="s">
        <v>166</v>
      </c>
      <c r="B37" s="58">
        <v>0.26937490272140607</v>
      </c>
      <c r="C37" s="58">
        <v>0.72544089651952159</v>
      </c>
      <c r="D37" s="58">
        <v>5.1842007590723509E-3</v>
      </c>
      <c r="E37">
        <v>172</v>
      </c>
      <c r="F37" s="58">
        <v>1.029656501801899E-3</v>
      </c>
      <c r="G37" s="58">
        <v>0.17916666666666667</v>
      </c>
    </row>
    <row r="38" spans="1:7">
      <c r="A38" s="56" t="s">
        <v>157</v>
      </c>
      <c r="B38" s="58">
        <v>0.26258467259928275</v>
      </c>
      <c r="C38" s="58">
        <v>0.73130561827599949</v>
      </c>
      <c r="D38" s="58">
        <v>6.1097091247177583E-3</v>
      </c>
      <c r="E38">
        <v>3</v>
      </c>
      <c r="F38" s="58">
        <v>3.9845929074246248E-4</v>
      </c>
      <c r="G38" s="58">
        <v>4.6875E-2</v>
      </c>
    </row>
    <row r="39" spans="1:7">
      <c r="A39" s="56" t="s">
        <v>133</v>
      </c>
      <c r="B39" s="58">
        <v>0.25102979923553642</v>
      </c>
      <c r="C39" s="58">
        <v>0.73741665738919604</v>
      </c>
      <c r="D39" s="58">
        <v>1.1553543375267501E-2</v>
      </c>
      <c r="E39">
        <v>89</v>
      </c>
      <c r="F39" s="58">
        <v>5.5046325503148156E-4</v>
      </c>
      <c r="G39" s="58">
        <v>3.9785426911041574E-2</v>
      </c>
    </row>
    <row r="40" spans="1:7">
      <c r="A40" s="56" t="s">
        <v>137</v>
      </c>
      <c r="B40" s="58">
        <v>0.24881003894418</v>
      </c>
      <c r="C40" s="58">
        <v>0.74599740372133272</v>
      </c>
      <c r="D40" s="58">
        <v>5.1925573344872352E-3</v>
      </c>
      <c r="E40">
        <v>15</v>
      </c>
      <c r="F40" s="58">
        <v>1.0817827780181739E-3</v>
      </c>
      <c r="G40" s="58">
        <v>0.1744186046511628</v>
      </c>
    </row>
    <row r="41" spans="1:7">
      <c r="A41" s="56" t="s">
        <v>135</v>
      </c>
      <c r="B41" s="58">
        <v>0.2167736191995252</v>
      </c>
      <c r="C41" s="58">
        <v>0.77907192403279057</v>
      </c>
      <c r="D41" s="58">
        <v>4.1544567676842616E-3</v>
      </c>
      <c r="E41">
        <v>25</v>
      </c>
      <c r="F41" s="58">
        <v>9.2733409992952259E-4</v>
      </c>
      <c r="G41" s="58">
        <v>0.11904761904761904</v>
      </c>
    </row>
    <row r="42" spans="1:7">
      <c r="A42" s="56" t="s">
        <v>172</v>
      </c>
      <c r="B42" s="58">
        <v>0.21456826200064147</v>
      </c>
      <c r="C42" s="58">
        <v>0.77335804140978581</v>
      </c>
      <c r="D42" s="58">
        <v>1.2073696589572717E-2</v>
      </c>
      <c r="E42">
        <v>155</v>
      </c>
      <c r="F42" s="58">
        <v>1.1047361106161576E-3</v>
      </c>
      <c r="G42" s="58">
        <v>0.12653061224489795</v>
      </c>
    </row>
    <row r="43" spans="1:7">
      <c r="A43" s="56" t="s">
        <v>107</v>
      </c>
      <c r="B43" s="58">
        <v>0.20929715751833369</v>
      </c>
      <c r="C43" s="58">
        <v>0.78395523141881651</v>
      </c>
      <c r="D43" s="58">
        <v>6.7476110628497546E-3</v>
      </c>
      <c r="E43">
        <v>20</v>
      </c>
      <c r="F43" s="58">
        <v>4.0404856663770985E-4</v>
      </c>
      <c r="G43" s="58">
        <v>5.6980056980056981E-2</v>
      </c>
    </row>
    <row r="44" spans="1:7">
      <c r="A44" s="56" t="s">
        <v>1265</v>
      </c>
      <c r="B44" s="58">
        <v>0.35198815220883561</v>
      </c>
      <c r="C44" s="58">
        <v>0.64299548445856836</v>
      </c>
      <c r="D44" s="58">
        <v>5.0163633325962043E-3</v>
      </c>
      <c r="E44">
        <v>9200</v>
      </c>
      <c r="F44" s="58">
        <v>9.5326247978639645E-4</v>
      </c>
      <c r="G44" s="58">
        <v>0.11782863644037597</v>
      </c>
    </row>
  </sheetData>
  <sortState xmlns:xlrd2="http://schemas.microsoft.com/office/spreadsheetml/2017/richdata2" ref="A3:D44">
    <sortCondition descending="1" ref="B5"/>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FF74D7-C2BE-449E-9F0F-165E1CA9EBF6}">
  <dimension ref="A3:G244"/>
  <sheetViews>
    <sheetView workbookViewId="0">
      <selection activeCell="C114" sqref="C114"/>
    </sheetView>
  </sheetViews>
  <sheetFormatPr defaultRowHeight="14.45"/>
  <cols>
    <col min="1" max="1" width="14.28515625" bestFit="1" customWidth="1"/>
    <col min="2" max="2" width="11.140625" bestFit="1" customWidth="1"/>
    <col min="3" max="4" width="11.5703125" bestFit="1" customWidth="1"/>
    <col min="5" max="5" width="10" bestFit="1" customWidth="1"/>
    <col min="6" max="7" width="11.42578125" bestFit="1" customWidth="1"/>
    <col min="8" max="11" width="2" bestFit="1" customWidth="1"/>
    <col min="12" max="100" width="3" bestFit="1" customWidth="1"/>
    <col min="101" max="358" width="4" bestFit="1" customWidth="1"/>
    <col min="359" max="446" width="5" bestFit="1" customWidth="1"/>
    <col min="447" max="462" width="6" bestFit="1" customWidth="1"/>
    <col min="463" max="463" width="7.28515625" bestFit="1" customWidth="1"/>
    <col min="464" max="464" width="11.28515625" bestFit="1" customWidth="1"/>
  </cols>
  <sheetData>
    <row r="3" spans="1:7" s="34" customFormat="1" ht="101.45">
      <c r="A3" s="61" t="s">
        <v>1258</v>
      </c>
      <c r="B3" s="34" t="s">
        <v>1259</v>
      </c>
      <c r="C3" s="34" t="s">
        <v>1260</v>
      </c>
      <c r="D3" s="34" t="s">
        <v>1261</v>
      </c>
      <c r="E3" s="34" t="s">
        <v>1262</v>
      </c>
      <c r="F3" s="34" t="s">
        <v>1263</v>
      </c>
      <c r="G3" s="34" t="s">
        <v>1264</v>
      </c>
    </row>
    <row r="4" spans="1:7">
      <c r="A4" s="56" t="s">
        <v>119</v>
      </c>
      <c r="B4" s="58">
        <v>0.38126674077259803</v>
      </c>
      <c r="C4" s="58">
        <v>0.61774950586631794</v>
      </c>
      <c r="D4" s="58">
        <v>9.8375336108400815E-4</v>
      </c>
      <c r="E4">
        <v>848</v>
      </c>
      <c r="F4" s="58">
        <v>1.2823331512198355E-2</v>
      </c>
      <c r="G4" s="58">
        <v>0.43991652550036536</v>
      </c>
    </row>
    <row r="5" spans="1:7">
      <c r="A5" s="59">
        <v>45965</v>
      </c>
      <c r="B5" s="58">
        <v>0.39128680919725695</v>
      </c>
      <c r="C5" s="58">
        <v>0.60830980233965304</v>
      </c>
      <c r="D5" s="58">
        <v>4.0338846308995562E-4</v>
      </c>
      <c r="E5">
        <v>416</v>
      </c>
      <c r="F5" s="58">
        <v>3.3561920129084308E-2</v>
      </c>
      <c r="G5" s="58">
        <v>0.79087452471482889</v>
      </c>
    </row>
    <row r="6" spans="1:7">
      <c r="A6" s="59">
        <v>45601</v>
      </c>
      <c r="B6" s="58">
        <v>0.28954505286893989</v>
      </c>
      <c r="C6" s="58">
        <v>0.7077429381113447</v>
      </c>
      <c r="D6" s="58">
        <v>2.7120090197153912E-3</v>
      </c>
      <c r="E6">
        <v>49</v>
      </c>
      <c r="F6" s="58">
        <v>1.493128561416339E-3</v>
      </c>
      <c r="G6" s="58">
        <v>8.7656529516994638E-2</v>
      </c>
    </row>
    <row r="7" spans="1:7">
      <c r="A7" s="59">
        <v>45237</v>
      </c>
      <c r="B7" s="58">
        <v>0.42550443906376112</v>
      </c>
      <c r="C7" s="58">
        <v>0.57409200968523</v>
      </c>
      <c r="D7" s="58">
        <v>4.0355125100887811E-4</v>
      </c>
      <c r="E7">
        <v>94</v>
      </c>
      <c r="F7" s="58">
        <v>7.5867635189669092E-3</v>
      </c>
      <c r="G7" s="58">
        <v>0.49735449735449733</v>
      </c>
    </row>
    <row r="8" spans="1:7">
      <c r="A8" s="59">
        <v>44873</v>
      </c>
      <c r="B8" s="58">
        <v>0.36046768144716523</v>
      </c>
      <c r="C8" s="58">
        <v>0.63829693359805872</v>
      </c>
      <c r="D8" s="58">
        <v>1.2353849547760865E-3</v>
      </c>
      <c r="E8">
        <v>60</v>
      </c>
      <c r="F8" s="58">
        <v>2.6472534745201853E-3</v>
      </c>
      <c r="G8" s="58">
        <v>0.20477815699658702</v>
      </c>
    </row>
    <row r="9" spans="1:7">
      <c r="A9" s="59">
        <v>44502</v>
      </c>
      <c r="B9" s="58">
        <v>0.43952972128586698</v>
      </c>
      <c r="C9" s="58">
        <v>0.56030584559730334</v>
      </c>
      <c r="D9" s="58">
        <v>1.644331168297295E-4</v>
      </c>
      <c r="E9">
        <v>229</v>
      </c>
      <c r="F9" s="58">
        <v>1.882759187700403E-2</v>
      </c>
      <c r="G9" s="58">
        <v>0.61891891891891893</v>
      </c>
    </row>
    <row r="10" spans="1:7">
      <c r="A10" s="56" t="s">
        <v>176</v>
      </c>
      <c r="B10" s="58">
        <v>0.59284844118968483</v>
      </c>
      <c r="C10" s="58">
        <v>0.40603508243842079</v>
      </c>
      <c r="D10" s="58">
        <v>1.1164763718944065E-3</v>
      </c>
      <c r="E10">
        <v>2345</v>
      </c>
      <c r="F10" s="58">
        <v>1.1373392167072102E-2</v>
      </c>
      <c r="G10" s="58">
        <v>0.5957567419372809</v>
      </c>
    </row>
    <row r="11" spans="1:7">
      <c r="A11" s="59">
        <v>45965</v>
      </c>
      <c r="B11" s="58">
        <v>0.5345371759714389</v>
      </c>
      <c r="C11" s="58">
        <v>0.46486780152118795</v>
      </c>
      <c r="D11" s="58">
        <v>5.9502250737310497E-4</v>
      </c>
      <c r="E11">
        <v>1406</v>
      </c>
      <c r="F11" s="58">
        <v>3.6373984581155899E-2</v>
      </c>
      <c r="G11" s="58">
        <v>0.91298701298701301</v>
      </c>
    </row>
    <row r="12" spans="1:7">
      <c r="A12" s="59">
        <v>45601</v>
      </c>
      <c r="B12" s="58">
        <v>0.47192046072415361</v>
      </c>
      <c r="C12" s="58">
        <v>0.52506130782631855</v>
      </c>
      <c r="D12" s="58">
        <v>3.0182314495278465E-3</v>
      </c>
      <c r="E12">
        <v>122</v>
      </c>
      <c r="F12" s="58">
        <v>1.3537655766264606E-3</v>
      </c>
      <c r="G12" s="58">
        <v>0.22344322344322345</v>
      </c>
    </row>
    <row r="13" spans="1:7">
      <c r="A13" s="59">
        <v>45237</v>
      </c>
      <c r="B13" s="58">
        <v>0.67584543939033104</v>
      </c>
      <c r="C13" s="58">
        <v>0.32385687068349606</v>
      </c>
      <c r="D13" s="58">
        <v>2.9768992617289832E-4</v>
      </c>
      <c r="E13">
        <v>235</v>
      </c>
      <c r="F13" s="58">
        <v>6.9957132650631101E-3</v>
      </c>
      <c r="G13" s="58">
        <v>0.53047404063205417</v>
      </c>
    </row>
    <row r="14" spans="1:7">
      <c r="A14" s="59">
        <v>44873</v>
      </c>
      <c r="B14" s="58">
        <v>0.59934328824955041</v>
      </c>
      <c r="C14" s="58">
        <v>0.39942146821984209</v>
      </c>
      <c r="D14" s="58">
        <v>1.2352435306074584E-3</v>
      </c>
      <c r="E14">
        <v>228</v>
      </c>
      <c r="F14" s="58">
        <v>3.5650066452974746E-3</v>
      </c>
      <c r="G14" s="58">
        <v>0.47499999999999998</v>
      </c>
    </row>
    <row r="15" spans="1:7">
      <c r="A15" s="59">
        <v>44502</v>
      </c>
      <c r="B15" s="58">
        <v>0.68259584161295017</v>
      </c>
      <c r="C15" s="58">
        <v>0.31696796394125915</v>
      </c>
      <c r="D15" s="58">
        <v>4.3619444579072361E-4</v>
      </c>
      <c r="E15">
        <v>354</v>
      </c>
      <c r="F15" s="58">
        <v>8.5784907672175649E-3</v>
      </c>
      <c r="G15" s="58">
        <v>0.83687943262411346</v>
      </c>
    </row>
    <row r="16" spans="1:7">
      <c r="A16" s="56" t="s">
        <v>174</v>
      </c>
      <c r="B16" s="58">
        <v>0.48540068934903752</v>
      </c>
      <c r="C16" s="58">
        <v>0.51432859833200806</v>
      </c>
      <c r="D16" s="58">
        <v>2.7071231895450467E-4</v>
      </c>
      <c r="E16">
        <v>543</v>
      </c>
      <c r="F16" s="58">
        <v>9.8401490120747885E-3</v>
      </c>
      <c r="G16" s="58">
        <v>0.54564946005573067</v>
      </c>
    </row>
    <row r="17" spans="1:7">
      <c r="A17" s="59">
        <v>45965</v>
      </c>
      <c r="B17" s="58">
        <v>0.49375827501418573</v>
      </c>
      <c r="C17" s="58">
        <v>0.50586343862303762</v>
      </c>
      <c r="D17" s="58">
        <v>3.7828636277662192E-4</v>
      </c>
      <c r="E17">
        <v>315</v>
      </c>
      <c r="F17" s="58">
        <v>2.9790051068658976E-2</v>
      </c>
      <c r="G17" s="58">
        <v>0.92647058823529416</v>
      </c>
    </row>
    <row r="18" spans="1:7">
      <c r="A18" s="59">
        <v>45601</v>
      </c>
      <c r="B18" s="58">
        <v>0.44167153142634752</v>
      </c>
      <c r="C18" s="58">
        <v>0.55832846857365248</v>
      </c>
      <c r="D18" s="58">
        <v>0</v>
      </c>
      <c r="E18">
        <v>20</v>
      </c>
      <c r="F18" s="58">
        <v>9.7295193617435299E-4</v>
      </c>
      <c r="G18" s="58">
        <v>6.8493150684931503E-2</v>
      </c>
    </row>
    <row r="19" spans="1:7">
      <c r="A19" s="59">
        <v>45237</v>
      </c>
      <c r="B19" s="58">
        <v>0.4117182876306964</v>
      </c>
      <c r="C19" s="58">
        <v>0.58788715723022289</v>
      </c>
      <c r="D19" s="58">
        <v>3.9455513908068652E-4</v>
      </c>
      <c r="E19">
        <v>78</v>
      </c>
      <c r="F19" s="58">
        <v>7.6938252120733871E-3</v>
      </c>
      <c r="G19" s="58">
        <v>0.64462809917355368</v>
      </c>
    </row>
    <row r="20" spans="1:7">
      <c r="A20" s="59">
        <v>44873</v>
      </c>
      <c r="B20" s="58">
        <v>0.5156857824068265</v>
      </c>
      <c r="C20" s="58">
        <v>0.48431421759317356</v>
      </c>
      <c r="D20" s="58">
        <v>0</v>
      </c>
      <c r="E20">
        <v>54</v>
      </c>
      <c r="F20" s="58">
        <v>3.3881289998745137E-3</v>
      </c>
      <c r="G20" s="58">
        <v>0.45</v>
      </c>
    </row>
    <row r="21" spans="1:7">
      <c r="A21" s="59">
        <v>44502</v>
      </c>
      <c r="B21" s="58">
        <v>0.56416957026713122</v>
      </c>
      <c r="C21" s="58">
        <v>0.43524970963995352</v>
      </c>
      <c r="D21" s="58">
        <v>5.8072009291521487E-4</v>
      </c>
      <c r="E21">
        <v>76</v>
      </c>
      <c r="F21" s="58">
        <v>7.3557878435927216E-3</v>
      </c>
      <c r="G21" s="58">
        <v>0.6386554621848739</v>
      </c>
    </row>
    <row r="22" spans="1:7">
      <c r="A22" s="56" t="s">
        <v>123</v>
      </c>
      <c r="B22" s="58">
        <v>0.4898651815901246</v>
      </c>
      <c r="C22" s="58">
        <v>0.50926174575587768</v>
      </c>
      <c r="D22" s="58">
        <v>8.7307265399759839E-4</v>
      </c>
      <c r="E22">
        <v>855</v>
      </c>
      <c r="F22" s="58">
        <v>9.4063870148355794E-3</v>
      </c>
      <c r="G22" s="58">
        <v>0.47224847992715846</v>
      </c>
    </row>
    <row r="23" spans="1:7">
      <c r="A23" s="59">
        <v>45965</v>
      </c>
      <c r="B23" s="58">
        <v>0.5132397803538743</v>
      </c>
      <c r="C23" s="58">
        <v>0.48633312995729105</v>
      </c>
      <c r="D23" s="58">
        <v>4.2708968883465529E-4</v>
      </c>
      <c r="E23">
        <v>325</v>
      </c>
      <c r="F23" s="58">
        <v>1.9829164124466139E-2</v>
      </c>
      <c r="G23" s="58">
        <v>0.7142857142857143</v>
      </c>
    </row>
    <row r="24" spans="1:7">
      <c r="A24" s="59">
        <v>45601</v>
      </c>
      <c r="B24" s="58">
        <v>0.42700496238194335</v>
      </c>
      <c r="C24" s="58">
        <v>0.57062056453764476</v>
      </c>
      <c r="D24" s="58">
        <v>2.3744730804119312E-3</v>
      </c>
      <c r="E24">
        <v>77</v>
      </c>
      <c r="F24" s="58">
        <v>2.0543194066485245E-3</v>
      </c>
      <c r="G24" s="58">
        <v>0.11079136690647481</v>
      </c>
    </row>
    <row r="25" spans="1:7">
      <c r="A25" s="59">
        <v>45237</v>
      </c>
      <c r="B25" s="58">
        <v>0.5378431773281559</v>
      </c>
      <c r="C25" s="58">
        <v>0.46181620001362489</v>
      </c>
      <c r="D25" s="58">
        <v>3.4062265821922474E-4</v>
      </c>
      <c r="E25">
        <v>165</v>
      </c>
      <c r="F25" s="58">
        <v>1.1240547721234416E-2</v>
      </c>
      <c r="G25" s="58">
        <v>0.47550432276657062</v>
      </c>
    </row>
    <row r="26" spans="1:7">
      <c r="A26" s="59">
        <v>44873</v>
      </c>
      <c r="B26" s="58">
        <v>0.40026939459026539</v>
      </c>
      <c r="C26" s="58">
        <v>0.59892970257381051</v>
      </c>
      <c r="D26" s="58">
        <v>8.0090283592413269E-4</v>
      </c>
      <c r="E26">
        <v>79</v>
      </c>
      <c r="F26" s="58">
        <v>2.8759692744548399E-3</v>
      </c>
      <c r="G26" s="58">
        <v>0.37089201877934275</v>
      </c>
    </row>
    <row r="27" spans="1:7">
      <c r="A27" s="59">
        <v>44502</v>
      </c>
      <c r="B27" s="58">
        <v>0.57096859329638427</v>
      </c>
      <c r="C27" s="58">
        <v>0.4286091316970177</v>
      </c>
      <c r="D27" s="58">
        <v>4.2227500659804698E-4</v>
      </c>
      <c r="E27">
        <v>209</v>
      </c>
      <c r="F27" s="58">
        <v>1.1031934547373978E-2</v>
      </c>
      <c r="G27" s="58">
        <v>0.68976897689768979</v>
      </c>
    </row>
    <row r="28" spans="1:7">
      <c r="A28" s="56" t="s">
        <v>98</v>
      </c>
      <c r="B28" s="58">
        <v>0.40941085427059709</v>
      </c>
      <c r="C28" s="58">
        <v>0.5900483684426423</v>
      </c>
      <c r="D28" s="58">
        <v>5.4077728676064083E-4</v>
      </c>
      <c r="E28">
        <v>130</v>
      </c>
      <c r="F28" s="58">
        <v>8.8768757101408378E-3</v>
      </c>
      <c r="G28" s="58">
        <v>0.37828625278376116</v>
      </c>
    </row>
    <row r="29" spans="1:7">
      <c r="A29" s="59">
        <v>45965</v>
      </c>
      <c r="B29" s="58">
        <v>0.39830208701804032</v>
      </c>
      <c r="C29" s="58">
        <v>0.60169791298195963</v>
      </c>
      <c r="D29" s="58">
        <v>0</v>
      </c>
      <c r="E29">
        <v>66</v>
      </c>
      <c r="F29" s="58">
        <v>2.3346303501945526E-2</v>
      </c>
      <c r="G29" s="58">
        <v>0.76744186046511631</v>
      </c>
    </row>
    <row r="30" spans="1:7">
      <c r="A30" s="59">
        <v>45601</v>
      </c>
      <c r="B30" s="58">
        <v>0.33626887131560029</v>
      </c>
      <c r="C30" s="58">
        <v>0.66211358734723225</v>
      </c>
      <c r="D30" s="58">
        <v>1.6175413371675054E-3</v>
      </c>
      <c r="E30">
        <v>6</v>
      </c>
      <c r="F30" s="58">
        <v>1.0783608914450035E-3</v>
      </c>
      <c r="G30" s="58">
        <v>4.0816326530612242E-2</v>
      </c>
    </row>
    <row r="31" spans="1:7">
      <c r="A31" s="59">
        <v>45237</v>
      </c>
      <c r="B31" s="58">
        <v>0.42916352675207237</v>
      </c>
      <c r="C31" s="58">
        <v>0.57045968349660892</v>
      </c>
      <c r="D31" s="58">
        <v>3.7678975131876413E-4</v>
      </c>
      <c r="E31">
        <v>26</v>
      </c>
      <c r="F31" s="58">
        <v>9.7965335342878671E-3</v>
      </c>
      <c r="G31" s="58">
        <v>0.40625</v>
      </c>
    </row>
    <row r="32" spans="1:7">
      <c r="A32" s="59">
        <v>44873</v>
      </c>
      <c r="B32" s="58">
        <v>0.40444654683065279</v>
      </c>
      <c r="C32" s="58">
        <v>0.59484389782403024</v>
      </c>
      <c r="D32" s="58">
        <v>7.0955534531693472E-4</v>
      </c>
      <c r="E32">
        <v>14</v>
      </c>
      <c r="F32" s="58">
        <v>3.3112582781456954E-3</v>
      </c>
      <c r="G32" s="58">
        <v>0.2153846153846154</v>
      </c>
    </row>
    <row r="33" spans="1:7">
      <c r="A33" s="59">
        <v>44502</v>
      </c>
      <c r="B33" s="58">
        <v>0.47887323943661969</v>
      </c>
      <c r="C33" s="58">
        <v>0.52112676056338025</v>
      </c>
      <c r="D33" s="58">
        <v>0</v>
      </c>
      <c r="E33">
        <v>18</v>
      </c>
      <c r="F33" s="58">
        <v>6.8519223448800914E-3</v>
      </c>
      <c r="G33" s="58">
        <v>0.46153846153846156</v>
      </c>
    </row>
    <row r="34" spans="1:7">
      <c r="A34" s="56" t="s">
        <v>153</v>
      </c>
      <c r="B34" s="58">
        <v>0.37113693778001899</v>
      </c>
      <c r="C34" s="58">
        <v>0.62186169191996998</v>
      </c>
      <c r="D34" s="58">
        <v>7.0013703000109413E-3</v>
      </c>
      <c r="E34">
        <v>336</v>
      </c>
      <c r="F34" s="58">
        <v>8.2300972030288997E-3</v>
      </c>
      <c r="G34" s="58">
        <v>0.49907638389212716</v>
      </c>
    </row>
    <row r="35" spans="1:7">
      <c r="A35" s="59">
        <v>45965</v>
      </c>
      <c r="B35" s="58">
        <v>0.34712563745943442</v>
      </c>
      <c r="C35" s="58">
        <v>0.64731108020398698</v>
      </c>
      <c r="D35" s="58">
        <v>5.5632823365785811E-3</v>
      </c>
      <c r="E35">
        <v>41</v>
      </c>
      <c r="F35" s="58">
        <v>4.7519703291608716E-3</v>
      </c>
      <c r="G35" s="58">
        <v>0.51249999999999996</v>
      </c>
    </row>
    <row r="36" spans="1:7">
      <c r="A36" s="59">
        <v>45601</v>
      </c>
      <c r="B36" s="58">
        <v>0.30612090489521071</v>
      </c>
      <c r="C36" s="58">
        <v>0.67541802224407954</v>
      </c>
      <c r="D36" s="58">
        <v>1.8461072860709693E-2</v>
      </c>
      <c r="E36">
        <v>17</v>
      </c>
      <c r="F36" s="58">
        <v>1.2862222894756753E-3</v>
      </c>
      <c r="G36" s="58">
        <v>0.22368421052631579</v>
      </c>
    </row>
    <row r="37" spans="1:7">
      <c r="A37" s="59">
        <v>45237</v>
      </c>
      <c r="B37" s="58">
        <v>0.43920096527684677</v>
      </c>
      <c r="C37" s="58">
        <v>0.5585199088349645</v>
      </c>
      <c r="D37" s="58">
        <v>2.2791258881887651E-3</v>
      </c>
      <c r="E37">
        <v>164</v>
      </c>
      <c r="F37" s="58">
        <v>2.1986861509585735E-2</v>
      </c>
      <c r="G37" s="58">
        <v>0.8159203980099502</v>
      </c>
    </row>
    <row r="38" spans="1:7">
      <c r="A38" s="59">
        <v>44873</v>
      </c>
      <c r="B38" s="58">
        <v>0.38327253778009379</v>
      </c>
      <c r="C38" s="58">
        <v>0.61073475768629493</v>
      </c>
      <c r="D38" s="58">
        <v>5.9927045336112556E-3</v>
      </c>
      <c r="E38">
        <v>10</v>
      </c>
      <c r="F38" s="58">
        <v>8.6850790342192117E-4</v>
      </c>
      <c r="G38" s="58">
        <v>0.17857142857142858</v>
      </c>
    </row>
    <row r="39" spans="1:7">
      <c r="A39" s="59">
        <v>44502</v>
      </c>
      <c r="B39" s="58">
        <v>0.37996464348850911</v>
      </c>
      <c r="C39" s="58">
        <v>0.61732469063052442</v>
      </c>
      <c r="D39" s="58">
        <v>2.7106658809664115E-3</v>
      </c>
      <c r="E39">
        <v>104</v>
      </c>
      <c r="F39" s="58">
        <v>1.2256923983500295E-2</v>
      </c>
      <c r="G39" s="58">
        <v>0.76470588235294112</v>
      </c>
    </row>
    <row r="40" spans="1:7">
      <c r="A40" s="56" t="s">
        <v>103</v>
      </c>
      <c r="B40" s="58">
        <v>0.33574090897623349</v>
      </c>
      <c r="C40" s="58">
        <v>0.66293865032179533</v>
      </c>
      <c r="D40" s="58">
        <v>1.32044070197115E-3</v>
      </c>
      <c r="E40">
        <v>1985</v>
      </c>
      <c r="F40" s="58">
        <v>8.0705669455142272E-3</v>
      </c>
      <c r="G40" s="58">
        <v>0.4837939817441379</v>
      </c>
    </row>
    <row r="41" spans="1:7">
      <c r="A41" s="59">
        <v>45965</v>
      </c>
      <c r="B41" s="58">
        <v>0.38955080952274906</v>
      </c>
      <c r="C41" s="58">
        <v>0.6093356791305703</v>
      </c>
      <c r="D41" s="58">
        <v>1.1135113466806228E-3</v>
      </c>
      <c r="E41">
        <v>968</v>
      </c>
      <c r="F41" s="58">
        <v>2.1557579671736854E-2</v>
      </c>
      <c r="G41" s="58">
        <v>0.87050359712230219</v>
      </c>
    </row>
    <row r="42" spans="1:7">
      <c r="A42" s="59">
        <v>45601</v>
      </c>
      <c r="B42" s="58">
        <v>0.27226698924940979</v>
      </c>
      <c r="C42" s="58">
        <v>0.72457222016272216</v>
      </c>
      <c r="D42" s="58">
        <v>3.1607905878680274E-3</v>
      </c>
      <c r="E42">
        <v>119</v>
      </c>
      <c r="F42" s="58">
        <v>1.1609076541860964E-3</v>
      </c>
      <c r="G42" s="58">
        <v>0.13934426229508196</v>
      </c>
    </row>
    <row r="43" spans="1:7">
      <c r="A43" s="59">
        <v>45237</v>
      </c>
      <c r="B43" s="58">
        <v>0.36865187264275062</v>
      </c>
      <c r="C43" s="58">
        <v>0.63075607402859402</v>
      </c>
      <c r="D43" s="58">
        <v>5.9205332865538106E-4</v>
      </c>
      <c r="E43">
        <v>334</v>
      </c>
      <c r="F43" s="58">
        <v>7.323918954477677E-3</v>
      </c>
      <c r="G43" s="58">
        <v>0.60397830018083187</v>
      </c>
    </row>
    <row r="44" spans="1:7">
      <c r="A44" s="59">
        <v>44873</v>
      </c>
      <c r="B44" s="58">
        <v>0.31566374553716325</v>
      </c>
      <c r="C44" s="58">
        <v>0.68284323271665048</v>
      </c>
      <c r="D44" s="58">
        <v>1.493021746186303E-3</v>
      </c>
      <c r="E44">
        <v>152</v>
      </c>
      <c r="F44" s="58">
        <v>1.973385264524505E-3</v>
      </c>
      <c r="G44" s="58">
        <v>0.22157434402332363</v>
      </c>
    </row>
    <row r="45" spans="1:7">
      <c r="A45" s="59">
        <v>44502</v>
      </c>
      <c r="B45" s="58">
        <v>0.33257112792909466</v>
      </c>
      <c r="C45" s="58">
        <v>0.66718604557043992</v>
      </c>
      <c r="D45" s="58">
        <v>2.4282650046541745E-4</v>
      </c>
      <c r="E45">
        <v>412</v>
      </c>
      <c r="F45" s="58">
        <v>8.3370431826459996E-3</v>
      </c>
      <c r="G45" s="58">
        <v>0.58356940509915012</v>
      </c>
    </row>
    <row r="46" spans="1:7">
      <c r="A46" s="56" t="s">
        <v>170</v>
      </c>
      <c r="B46" s="58">
        <v>0.35734247714979206</v>
      </c>
      <c r="C46" s="58">
        <v>0.64049210681203506</v>
      </c>
      <c r="D46" s="58">
        <v>2.1654160381728601E-3</v>
      </c>
      <c r="E46">
        <v>649</v>
      </c>
      <c r="F46" s="58">
        <v>8.0652923046491878E-3</v>
      </c>
      <c r="G46" s="58">
        <v>0.42384195920679152</v>
      </c>
    </row>
    <row r="47" spans="1:7">
      <c r="A47" s="59">
        <v>45965</v>
      </c>
      <c r="B47" s="58">
        <v>0.38431850497664027</v>
      </c>
      <c r="C47" s="58">
        <v>0.61466585415397113</v>
      </c>
      <c r="D47" s="58">
        <v>1.0156408693885843E-3</v>
      </c>
      <c r="E47">
        <v>318</v>
      </c>
      <c r="F47" s="58">
        <v>2.1531586431037985E-2</v>
      </c>
      <c r="G47" s="58">
        <v>0.77372262773722633</v>
      </c>
    </row>
    <row r="48" spans="1:7">
      <c r="A48" s="59">
        <v>45601</v>
      </c>
      <c r="B48" s="58">
        <v>0.28312081974234787</v>
      </c>
      <c r="C48" s="58">
        <v>0.7134855523705973</v>
      </c>
      <c r="D48" s="58">
        <v>3.3936278870547922E-3</v>
      </c>
      <c r="E48">
        <v>26</v>
      </c>
      <c r="F48" s="58">
        <v>8.5664393265460776E-4</v>
      </c>
      <c r="G48" s="58">
        <v>7.7611940298507459E-2</v>
      </c>
    </row>
    <row r="49" spans="1:7">
      <c r="A49" s="59">
        <v>45237</v>
      </c>
      <c r="B49" s="58">
        <v>0.41246702762737747</v>
      </c>
      <c r="C49" s="58">
        <v>0.58302096348743582</v>
      </c>
      <c r="D49" s="58">
        <v>4.5120088851867274E-3</v>
      </c>
      <c r="E49">
        <v>58</v>
      </c>
      <c r="F49" s="58">
        <v>4.0261002360127722E-3</v>
      </c>
      <c r="G49" s="58">
        <v>0.37662337662337664</v>
      </c>
    </row>
    <row r="50" spans="1:7">
      <c r="A50" s="59">
        <v>44873</v>
      </c>
      <c r="B50" s="58">
        <v>0.33049817739975701</v>
      </c>
      <c r="C50" s="58">
        <v>0.66824625354394496</v>
      </c>
      <c r="D50" s="58">
        <v>1.2555690562980964E-3</v>
      </c>
      <c r="E50">
        <v>37</v>
      </c>
      <c r="F50" s="58">
        <v>1.4985824220332118E-3</v>
      </c>
      <c r="G50" s="58">
        <v>0.17452830188679244</v>
      </c>
    </row>
    <row r="51" spans="1:7">
      <c r="A51" s="59">
        <v>44502</v>
      </c>
      <c r="B51" s="58">
        <v>0.37630785600283739</v>
      </c>
      <c r="C51" s="58">
        <v>0.62304191050422653</v>
      </c>
      <c r="D51" s="58">
        <v>6.5023349293609977E-4</v>
      </c>
      <c r="E51">
        <v>210</v>
      </c>
      <c r="F51" s="58">
        <v>1.241354850150736E-2</v>
      </c>
      <c r="G51" s="58">
        <v>0.71672354948805461</v>
      </c>
    </row>
    <row r="52" spans="1:7">
      <c r="A52" s="56" t="s">
        <v>145</v>
      </c>
      <c r="B52" s="58">
        <v>0.58229832022186934</v>
      </c>
      <c r="C52" s="58">
        <v>0.41725864253929734</v>
      </c>
      <c r="D52" s="58">
        <v>4.4303723883336863E-4</v>
      </c>
      <c r="E52">
        <v>456</v>
      </c>
      <c r="F52" s="58">
        <v>7.935660905042944E-3</v>
      </c>
      <c r="G52" s="58">
        <v>0.42159811364630795</v>
      </c>
    </row>
    <row r="53" spans="1:7">
      <c r="A53" s="59">
        <v>45965</v>
      </c>
      <c r="B53" s="58">
        <v>0.57728971962616826</v>
      </c>
      <c r="C53" s="58">
        <v>0.42271028037383179</v>
      </c>
      <c r="D53" s="58">
        <v>0</v>
      </c>
      <c r="E53">
        <v>190</v>
      </c>
      <c r="F53" s="58">
        <v>1.7757009345794394E-2</v>
      </c>
      <c r="G53" s="58">
        <v>0.80168776371308015</v>
      </c>
    </row>
    <row r="54" spans="1:7">
      <c r="A54" s="59">
        <v>45601</v>
      </c>
      <c r="B54" s="58">
        <v>0.44401526214141035</v>
      </c>
      <c r="C54" s="58">
        <v>0.55471289274106172</v>
      </c>
      <c r="D54" s="58">
        <v>1.2718451175279099E-3</v>
      </c>
      <c r="E54">
        <v>15</v>
      </c>
      <c r="F54" s="58">
        <v>7.0658062084883887E-4</v>
      </c>
      <c r="G54" s="58">
        <v>8.0645161290322578E-2</v>
      </c>
    </row>
    <row r="55" spans="1:7">
      <c r="A55" s="59">
        <v>45237</v>
      </c>
      <c r="B55" s="58">
        <v>0.58911159263271939</v>
      </c>
      <c r="C55" s="58">
        <v>0.41061755146262191</v>
      </c>
      <c r="D55" s="58">
        <v>2.7085590465872155E-4</v>
      </c>
      <c r="E55">
        <v>84</v>
      </c>
      <c r="F55" s="58">
        <v>7.5839653304442039E-3</v>
      </c>
      <c r="G55" s="58">
        <v>0.44680851063829785</v>
      </c>
    </row>
    <row r="56" spans="1:7">
      <c r="A56" s="59">
        <v>44873</v>
      </c>
      <c r="B56" s="58">
        <v>0.58966244725738393</v>
      </c>
      <c r="C56" s="58">
        <v>0.41004453820909514</v>
      </c>
      <c r="D56" s="58">
        <v>2.9301453352086266E-4</v>
      </c>
      <c r="E56">
        <v>61</v>
      </c>
      <c r="F56" s="58">
        <v>3.5747773089545242E-3</v>
      </c>
      <c r="G56" s="58">
        <v>0.22676579925650558</v>
      </c>
    </row>
    <row r="57" spans="1:7">
      <c r="A57" s="59">
        <v>44502</v>
      </c>
      <c r="B57" s="58">
        <v>0.71141257945166492</v>
      </c>
      <c r="C57" s="58">
        <v>0.28820794990987575</v>
      </c>
      <c r="D57" s="58">
        <v>3.7947063845934922E-4</v>
      </c>
      <c r="E57">
        <v>106</v>
      </c>
      <c r="F57" s="58">
        <v>1.0055971919172754E-2</v>
      </c>
      <c r="G57" s="58">
        <v>0.55208333333333337</v>
      </c>
    </row>
    <row r="58" spans="1:7">
      <c r="A58" s="56" t="s">
        <v>163</v>
      </c>
      <c r="B58" s="58">
        <v>0.66178871155364616</v>
      </c>
      <c r="C58" s="58">
        <v>0.33701365093437696</v>
      </c>
      <c r="D58" s="58">
        <v>1.1976375119768829E-3</v>
      </c>
      <c r="E58">
        <v>601</v>
      </c>
      <c r="F58" s="58">
        <v>7.7466568293858467E-3</v>
      </c>
      <c r="G58" s="58">
        <v>0.45398949513816422</v>
      </c>
    </row>
    <row r="59" spans="1:7">
      <c r="A59" s="59">
        <v>45965</v>
      </c>
      <c r="B59" s="58">
        <v>0.63943306619174833</v>
      </c>
      <c r="C59" s="58">
        <v>0.36027010982487384</v>
      </c>
      <c r="D59" s="58">
        <v>2.9682398337785694E-4</v>
      </c>
      <c r="E59">
        <v>248</v>
      </c>
      <c r="F59" s="58">
        <v>1.8403086969427131E-2</v>
      </c>
      <c r="G59" s="58">
        <v>0.81045751633986929</v>
      </c>
    </row>
    <row r="60" spans="1:7">
      <c r="A60" s="59">
        <v>45601</v>
      </c>
      <c r="B60" s="58">
        <v>0.5</v>
      </c>
      <c r="C60" s="58">
        <v>0.4958637469586375</v>
      </c>
      <c r="D60" s="58">
        <v>4.13625304136253E-3</v>
      </c>
      <c r="E60">
        <v>28</v>
      </c>
      <c r="F60" s="58">
        <v>9.7323600973236014E-4</v>
      </c>
      <c r="G60" s="58">
        <v>0.13526570048309178</v>
      </c>
    </row>
    <row r="61" spans="1:7">
      <c r="A61" s="59">
        <v>45237</v>
      </c>
      <c r="B61" s="58">
        <v>0.7137195955179011</v>
      </c>
      <c r="C61" s="58">
        <v>0.2860754304454769</v>
      </c>
      <c r="D61" s="58">
        <v>2.0497403662202789E-4</v>
      </c>
      <c r="E61">
        <v>107</v>
      </c>
      <c r="F61" s="58">
        <v>7.3107406395189947E-3</v>
      </c>
      <c r="G61" s="58">
        <v>0.44398340248962653</v>
      </c>
    </row>
    <row r="62" spans="1:7">
      <c r="A62" s="59">
        <v>44873</v>
      </c>
      <c r="B62" s="58">
        <v>0.69864071008961881</v>
      </c>
      <c r="C62" s="58">
        <v>0.30020153509712277</v>
      </c>
      <c r="D62" s="58">
        <v>1.1577548132584367E-3</v>
      </c>
      <c r="E62">
        <v>91</v>
      </c>
      <c r="F62" s="58">
        <v>3.9020625187599161E-3</v>
      </c>
      <c r="G62" s="58">
        <v>0.34210526315789475</v>
      </c>
    </row>
    <row r="63" spans="1:7">
      <c r="A63" s="59">
        <v>44502</v>
      </c>
      <c r="B63" s="58">
        <v>0.75715018596896244</v>
      </c>
      <c r="C63" s="58">
        <v>0.24265743234577403</v>
      </c>
      <c r="D63" s="58">
        <v>1.9238168526356292E-4</v>
      </c>
      <c r="E63">
        <v>127</v>
      </c>
      <c r="F63" s="58">
        <v>8.1441580094908303E-3</v>
      </c>
      <c r="G63" s="58">
        <v>0.53813559322033899</v>
      </c>
    </row>
    <row r="64" spans="1:7">
      <c r="A64" s="56" t="s">
        <v>105</v>
      </c>
      <c r="B64" s="58">
        <v>0.34327658856308524</v>
      </c>
      <c r="C64" s="58">
        <v>0.65490070806839484</v>
      </c>
      <c r="D64" s="58">
        <v>1.8227033685198654E-3</v>
      </c>
      <c r="E64">
        <v>805</v>
      </c>
      <c r="F64" s="58">
        <v>7.2836670896966301E-3</v>
      </c>
      <c r="G64" s="58">
        <v>0.3772041326664558</v>
      </c>
    </row>
    <row r="65" spans="1:7">
      <c r="A65" s="59">
        <v>45965</v>
      </c>
      <c r="B65" s="58">
        <v>0.37523001431200165</v>
      </c>
      <c r="C65" s="58">
        <v>0.62369658556532404</v>
      </c>
      <c r="D65" s="58">
        <v>1.0734001226742997E-3</v>
      </c>
      <c r="E65">
        <v>501</v>
      </c>
      <c r="F65" s="58">
        <v>2.5608260069515436E-2</v>
      </c>
      <c r="G65" s="58">
        <v>0.80676328502415462</v>
      </c>
    </row>
    <row r="66" spans="1:7">
      <c r="A66" s="59">
        <v>45601</v>
      </c>
      <c r="B66" s="58">
        <v>0.29221576302197927</v>
      </c>
      <c r="C66" s="58">
        <v>0.70287421543877526</v>
      </c>
      <c r="D66" s="58">
        <v>4.9100215392454318E-3</v>
      </c>
      <c r="E66">
        <v>56</v>
      </c>
      <c r="F66" s="58">
        <v>1.2969868216874726E-3</v>
      </c>
      <c r="G66" s="58">
        <v>0.10108303249097472</v>
      </c>
    </row>
    <row r="67" spans="1:7">
      <c r="A67" s="59">
        <v>45237</v>
      </c>
      <c r="B67" s="58">
        <v>0.36299672537392691</v>
      </c>
      <c r="C67" s="58">
        <v>0.63633949907071419</v>
      </c>
      <c r="D67" s="58">
        <v>6.637755553588813E-4</v>
      </c>
      <c r="E67">
        <v>78</v>
      </c>
      <c r="F67" s="58">
        <v>3.451632887866183E-3</v>
      </c>
      <c r="G67" s="58">
        <v>0.34666666666666668</v>
      </c>
    </row>
    <row r="68" spans="1:7">
      <c r="A68" s="59">
        <v>44873</v>
      </c>
      <c r="B68" s="58">
        <v>0.32370785873733615</v>
      </c>
      <c r="C68" s="58">
        <v>0.67457501001659892</v>
      </c>
      <c r="D68" s="58">
        <v>1.7171312460649076E-3</v>
      </c>
      <c r="E68">
        <v>78</v>
      </c>
      <c r="F68" s="58">
        <v>2.2322706198843797E-3</v>
      </c>
      <c r="G68" s="58">
        <v>0.19548872180451127</v>
      </c>
    </row>
    <row r="69" spans="1:7">
      <c r="A69" s="59">
        <v>44502</v>
      </c>
      <c r="B69" s="58">
        <v>0.36223258137018233</v>
      </c>
      <c r="C69" s="58">
        <v>0.63701823025056192</v>
      </c>
      <c r="D69" s="58">
        <v>7.4918837925580625E-4</v>
      </c>
      <c r="E69">
        <v>92</v>
      </c>
      <c r="F69" s="58">
        <v>3.8291850495296761E-3</v>
      </c>
      <c r="G69" s="58">
        <v>0.43601895734597157</v>
      </c>
    </row>
    <row r="70" spans="1:7">
      <c r="A70" s="56" t="s">
        <v>115</v>
      </c>
      <c r="B70" s="58">
        <v>0.35407759578711551</v>
      </c>
      <c r="C70" s="58">
        <v>0.64506975399030875</v>
      </c>
      <c r="D70" s="58">
        <v>8.5265022257580028E-4</v>
      </c>
      <c r="E70">
        <v>387</v>
      </c>
      <c r="F70" s="58">
        <v>7.2292733450442003E-3</v>
      </c>
      <c r="G70" s="58">
        <v>0.59708343453275803</v>
      </c>
    </row>
    <row r="71" spans="1:7">
      <c r="A71" s="59">
        <v>45965</v>
      </c>
      <c r="B71" s="58">
        <v>0.34699180491704978</v>
      </c>
      <c r="C71" s="58">
        <v>0.65270837497501499</v>
      </c>
      <c r="D71" s="58">
        <v>2.9982010793523883E-4</v>
      </c>
      <c r="E71">
        <v>226</v>
      </c>
      <c r="F71" s="58">
        <v>2.2586448131121328E-2</v>
      </c>
      <c r="G71" s="58">
        <v>0.88976377952755903</v>
      </c>
    </row>
    <row r="72" spans="1:7">
      <c r="A72" s="59">
        <v>45601</v>
      </c>
      <c r="B72" s="58">
        <v>0.2779588416053636</v>
      </c>
      <c r="C72" s="58">
        <v>0.71952695781730147</v>
      </c>
      <c r="D72" s="58">
        <v>2.5142005773349475E-3</v>
      </c>
      <c r="E72">
        <v>29</v>
      </c>
      <c r="F72" s="58">
        <v>1.3502188285687681E-3</v>
      </c>
      <c r="G72" s="58">
        <v>0.31868131868131866</v>
      </c>
    </row>
    <row r="73" spans="1:7">
      <c r="A73" s="59">
        <v>45237</v>
      </c>
      <c r="B73" s="58">
        <v>0.39670468948035487</v>
      </c>
      <c r="C73" s="58">
        <v>0.60318969159273339</v>
      </c>
      <c r="D73" s="58">
        <v>1.0561892691170258E-4</v>
      </c>
      <c r="E73">
        <v>38</v>
      </c>
      <c r="F73" s="58">
        <v>4.0135192226446979E-3</v>
      </c>
      <c r="G73" s="58">
        <v>0.55072463768115942</v>
      </c>
    </row>
    <row r="74" spans="1:7">
      <c r="A74" s="59">
        <v>44873</v>
      </c>
      <c r="B74" s="58">
        <v>0.31993135572444226</v>
      </c>
      <c r="C74" s="58">
        <v>0.67902672223584215</v>
      </c>
      <c r="D74" s="58">
        <v>1.0419220397156167E-3</v>
      </c>
      <c r="E74">
        <v>32</v>
      </c>
      <c r="F74" s="58">
        <v>1.9612650159352781E-3</v>
      </c>
      <c r="G74" s="58">
        <v>0.42105263157894735</v>
      </c>
    </row>
    <row r="75" spans="1:7">
      <c r="A75" s="59">
        <v>44502</v>
      </c>
      <c r="B75" s="58">
        <v>0.42880128720836685</v>
      </c>
      <c r="C75" s="58">
        <v>0.57089702333065162</v>
      </c>
      <c r="D75" s="58">
        <v>3.0168946098149636E-4</v>
      </c>
      <c r="E75">
        <v>62</v>
      </c>
      <c r="F75" s="58">
        <v>6.2349155269509253E-3</v>
      </c>
      <c r="G75" s="58">
        <v>0.80519480519480524</v>
      </c>
    </row>
    <row r="76" spans="1:7">
      <c r="A76" s="56" t="s">
        <v>147</v>
      </c>
      <c r="B76" s="58">
        <v>0.52439874635832229</v>
      </c>
      <c r="C76" s="58">
        <v>0.4746077845378453</v>
      </c>
      <c r="D76" s="58">
        <v>9.9346910383245183E-4</v>
      </c>
      <c r="E76">
        <v>239</v>
      </c>
      <c r="F76" s="58">
        <v>5.7602172057879984E-3</v>
      </c>
      <c r="G76" s="58">
        <v>0.42998556118426379</v>
      </c>
    </row>
    <row r="77" spans="1:7">
      <c r="A77" s="59">
        <v>45965</v>
      </c>
      <c r="B77" s="58">
        <v>0.47979987492182613</v>
      </c>
      <c r="C77" s="58">
        <v>0.51982489055659786</v>
      </c>
      <c r="D77" s="58">
        <v>3.7523452157598499E-4</v>
      </c>
      <c r="E77">
        <v>118</v>
      </c>
      <c r="F77" s="58">
        <v>1.4759224515322076E-2</v>
      </c>
      <c r="G77" s="58">
        <v>0.81944444444444442</v>
      </c>
    </row>
    <row r="78" spans="1:7">
      <c r="A78" s="59">
        <v>45601</v>
      </c>
      <c r="B78" s="58">
        <v>0.43381334810301858</v>
      </c>
      <c r="C78" s="58">
        <v>0.56362503461644975</v>
      </c>
      <c r="D78" s="58">
        <v>2.5616172805317085E-3</v>
      </c>
      <c r="E78">
        <v>14</v>
      </c>
      <c r="F78" s="58">
        <v>9.6926059263361948E-4</v>
      </c>
      <c r="G78" s="58">
        <v>0.16091954022988506</v>
      </c>
    </row>
    <row r="79" spans="1:7">
      <c r="A79" s="59">
        <v>45237</v>
      </c>
      <c r="B79" s="58">
        <v>0.59989193570174248</v>
      </c>
      <c r="C79" s="58">
        <v>0.399702823179792</v>
      </c>
      <c r="D79" s="58">
        <v>4.0524111846548696E-4</v>
      </c>
      <c r="E79">
        <v>30</v>
      </c>
      <c r="F79" s="58">
        <v>4.0524111846548701E-3</v>
      </c>
      <c r="G79" s="58">
        <v>0.40540540540540543</v>
      </c>
    </row>
    <row r="80" spans="1:7">
      <c r="A80" s="59">
        <v>44873</v>
      </c>
      <c r="B80" s="58">
        <v>0.51684746877054566</v>
      </c>
      <c r="C80" s="58">
        <v>0.48216633793556868</v>
      </c>
      <c r="D80" s="58">
        <v>9.8619329388560163E-4</v>
      </c>
      <c r="E80">
        <v>18</v>
      </c>
      <c r="F80" s="58">
        <v>1.4792899408284023E-3</v>
      </c>
      <c r="G80" s="58">
        <v>0.18</v>
      </c>
    </row>
    <row r="81" spans="1:7">
      <c r="A81" s="59">
        <v>44502</v>
      </c>
      <c r="B81" s="58">
        <v>0.59164110429447858</v>
      </c>
      <c r="C81" s="58">
        <v>0.40771983640081799</v>
      </c>
      <c r="D81" s="58">
        <v>6.3905930470347652E-4</v>
      </c>
      <c r="E81">
        <v>59</v>
      </c>
      <c r="F81" s="58">
        <v>7.5408997955010229E-3</v>
      </c>
      <c r="G81" s="58">
        <v>0.58415841584158412</v>
      </c>
    </row>
    <row r="82" spans="1:7">
      <c r="A82" s="56" t="s">
        <v>137</v>
      </c>
      <c r="B82" s="58">
        <v>0.29794288699898414</v>
      </c>
      <c r="C82" s="58">
        <v>0.69999566361593768</v>
      </c>
      <c r="D82" s="58">
        <v>2.0614493850781529E-3</v>
      </c>
      <c r="E82">
        <v>204</v>
      </c>
      <c r="F82" s="58">
        <v>5.6777535013948516E-3</v>
      </c>
      <c r="G82" s="58">
        <v>0.43155670586621014</v>
      </c>
    </row>
    <row r="83" spans="1:7">
      <c r="A83" s="59">
        <v>45965</v>
      </c>
      <c r="B83" s="58">
        <v>0.33615775689416116</v>
      </c>
      <c r="C83" s="58">
        <v>0.66260976737020494</v>
      </c>
      <c r="D83" s="58">
        <v>1.2324757356339548E-3</v>
      </c>
      <c r="E83">
        <v>91</v>
      </c>
      <c r="F83" s="58">
        <v>1.4019411492836234E-2</v>
      </c>
      <c r="G83" s="58">
        <v>0.74590163934426235</v>
      </c>
    </row>
    <row r="84" spans="1:7">
      <c r="A84" s="59">
        <v>45601</v>
      </c>
      <c r="B84" s="58">
        <v>0.24881003894418</v>
      </c>
      <c r="C84" s="58">
        <v>0.74599740372133272</v>
      </c>
      <c r="D84" s="58">
        <v>5.1925573344872352E-3</v>
      </c>
      <c r="E84">
        <v>15</v>
      </c>
      <c r="F84" s="58">
        <v>1.0817827780181739E-3</v>
      </c>
      <c r="G84" s="58">
        <v>0.1744186046511628</v>
      </c>
    </row>
    <row r="85" spans="1:7">
      <c r="A85" s="59">
        <v>45237</v>
      </c>
      <c r="B85" s="58">
        <v>0.3321772032161438</v>
      </c>
      <c r="C85" s="58">
        <v>0.66656156392874033</v>
      </c>
      <c r="D85" s="58">
        <v>1.2612328551158758E-3</v>
      </c>
      <c r="E85">
        <v>23</v>
      </c>
      <c r="F85" s="58">
        <v>3.6260444584581427E-3</v>
      </c>
      <c r="G85" s="58">
        <v>0.52272727272727271</v>
      </c>
    </row>
    <row r="86" spans="1:7">
      <c r="A86" s="59">
        <v>44873</v>
      </c>
      <c r="B86" s="58">
        <v>0.22949553877831161</v>
      </c>
      <c r="C86" s="58">
        <v>0.76844543582704183</v>
      </c>
      <c r="D86" s="58">
        <v>2.0590253946465341E-3</v>
      </c>
      <c r="E86">
        <v>16</v>
      </c>
      <c r="F86" s="58">
        <v>1.3726835964310226E-3</v>
      </c>
      <c r="G86" s="58">
        <v>0.29629629629629628</v>
      </c>
    </row>
    <row r="87" spans="1:7">
      <c r="A87" s="59">
        <v>44502</v>
      </c>
      <c r="B87" s="58">
        <v>0.34307389716212422</v>
      </c>
      <c r="C87" s="58">
        <v>0.65636414723236869</v>
      </c>
      <c r="D87" s="58">
        <v>5.6195560550716497E-4</v>
      </c>
      <c r="E87">
        <v>59</v>
      </c>
      <c r="F87" s="58">
        <v>8.2888451812306828E-3</v>
      </c>
      <c r="G87" s="58">
        <v>0.41843971631205673</v>
      </c>
    </row>
    <row r="88" spans="1:7">
      <c r="A88" s="56" t="s">
        <v>159</v>
      </c>
      <c r="B88" s="58">
        <v>0.36064365428468204</v>
      </c>
      <c r="C88" s="58">
        <v>0.63720780213054962</v>
      </c>
      <c r="D88" s="58">
        <v>2.1485435847683689E-3</v>
      </c>
      <c r="E88">
        <v>6020</v>
      </c>
      <c r="F88" s="58">
        <v>5.6173136689590484E-3</v>
      </c>
      <c r="G88" s="58">
        <v>0.44810051299596632</v>
      </c>
    </row>
    <row r="89" spans="1:7">
      <c r="A89" s="59">
        <v>45965</v>
      </c>
      <c r="B89" s="58">
        <v>0.30470840716471892</v>
      </c>
      <c r="C89" s="58">
        <v>0.69372229699183652</v>
      </c>
      <c r="D89" s="58">
        <v>1.5692958434445523E-3</v>
      </c>
      <c r="E89">
        <v>1250</v>
      </c>
      <c r="F89" s="58">
        <v>6.4954298155817563E-3</v>
      </c>
      <c r="G89" s="58">
        <v>0.64102564102564108</v>
      </c>
    </row>
    <row r="90" spans="1:7">
      <c r="A90" s="59">
        <v>45601</v>
      </c>
      <c r="B90" s="58">
        <v>0.31140592030752889</v>
      </c>
      <c r="C90" s="58">
        <v>0.68302763718731352</v>
      </c>
      <c r="D90" s="58">
        <v>5.5664425051575941E-3</v>
      </c>
      <c r="E90">
        <v>533</v>
      </c>
      <c r="F90" s="58">
        <v>1.2523908211266347E-3</v>
      </c>
      <c r="G90" s="58">
        <v>0.15943763087047563</v>
      </c>
    </row>
    <row r="91" spans="1:7">
      <c r="A91" s="59">
        <v>45237</v>
      </c>
      <c r="B91" s="58">
        <v>0.39547935522616512</v>
      </c>
      <c r="C91" s="58">
        <v>0.60330358898591085</v>
      </c>
      <c r="D91" s="58">
        <v>1.2170557879240429E-3</v>
      </c>
      <c r="E91">
        <v>1657</v>
      </c>
      <c r="F91" s="58">
        <v>8.8063818366381618E-3</v>
      </c>
      <c r="G91" s="58">
        <v>0.68442792234613792</v>
      </c>
    </row>
    <row r="92" spans="1:7">
      <c r="A92" s="59">
        <v>44873</v>
      </c>
      <c r="B92" s="58">
        <v>0.36370988246177788</v>
      </c>
      <c r="C92" s="58">
        <v>0.6344613367560431</v>
      </c>
      <c r="D92" s="58">
        <v>1.8287807821790367E-3</v>
      </c>
      <c r="E92">
        <v>1024</v>
      </c>
      <c r="F92" s="58">
        <v>3.1368032176739258E-3</v>
      </c>
      <c r="G92" s="58">
        <v>0.23780771017185323</v>
      </c>
    </row>
    <row r="93" spans="1:7">
      <c r="A93" s="59">
        <v>44502</v>
      </c>
      <c r="B93" s="58">
        <v>0.42791470626321926</v>
      </c>
      <c r="C93" s="58">
        <v>0.5715241507316442</v>
      </c>
      <c r="D93" s="58">
        <v>5.6114300513661678E-4</v>
      </c>
      <c r="E93">
        <v>1556</v>
      </c>
      <c r="F93" s="58">
        <v>8.3955626537747657E-3</v>
      </c>
      <c r="G93" s="58">
        <v>0.5178036605657238</v>
      </c>
    </row>
    <row r="94" spans="1:7">
      <c r="A94" s="56" t="s">
        <v>101</v>
      </c>
      <c r="B94" s="58">
        <v>0.38387969666488314</v>
      </c>
      <c r="C94" s="58">
        <v>0.6151190295414769</v>
      </c>
      <c r="D94" s="58">
        <v>1.0012737936399411E-3</v>
      </c>
      <c r="E94">
        <v>182</v>
      </c>
      <c r="F94" s="58">
        <v>5.5343271046667383E-3</v>
      </c>
      <c r="G94" s="58">
        <v>0.36521903866144523</v>
      </c>
    </row>
    <row r="95" spans="1:7">
      <c r="A95" s="59">
        <v>45965</v>
      </c>
      <c r="B95" s="58">
        <v>0.3675106148765529</v>
      </c>
      <c r="C95" s="58">
        <v>0.63186035540179275</v>
      </c>
      <c r="D95" s="58">
        <v>6.2902972165434817E-4</v>
      </c>
      <c r="E95">
        <v>116</v>
      </c>
      <c r="F95" s="58">
        <v>1.8241861927976097E-2</v>
      </c>
      <c r="G95" s="58">
        <v>0.79452054794520544</v>
      </c>
    </row>
    <row r="96" spans="1:7">
      <c r="A96" s="59">
        <v>45601</v>
      </c>
      <c r="B96" s="58">
        <v>0.28060875512995898</v>
      </c>
      <c r="C96" s="58">
        <v>0.71691176470588236</v>
      </c>
      <c r="D96" s="58">
        <v>2.4794801641586867E-3</v>
      </c>
      <c r="E96">
        <v>12</v>
      </c>
      <c r="F96" s="58">
        <v>1.0259917920656635E-3</v>
      </c>
      <c r="G96" s="58">
        <v>0.10714285714285714</v>
      </c>
    </row>
    <row r="97" spans="1:7">
      <c r="A97" s="59">
        <v>45237</v>
      </c>
      <c r="B97" s="58">
        <v>0.4590068159688413</v>
      </c>
      <c r="C97" s="58">
        <v>0.54040895813047707</v>
      </c>
      <c r="D97" s="58">
        <v>5.8422590068159686E-4</v>
      </c>
      <c r="E97">
        <v>15</v>
      </c>
      <c r="F97" s="58">
        <v>2.9211295034079843E-3</v>
      </c>
      <c r="G97" s="58">
        <v>0.27777777777777779</v>
      </c>
    </row>
    <row r="98" spans="1:7">
      <c r="A98" s="59">
        <v>44873</v>
      </c>
      <c r="B98" s="58">
        <v>0.41587117924983125</v>
      </c>
      <c r="C98" s="58">
        <v>0.58316459357824701</v>
      </c>
      <c r="D98" s="58">
        <v>9.6422717192170475E-4</v>
      </c>
      <c r="E98">
        <v>17</v>
      </c>
      <c r="F98" s="58">
        <v>1.6391861922668981E-3</v>
      </c>
      <c r="G98" s="58">
        <v>0.19767441860465115</v>
      </c>
    </row>
    <row r="99" spans="1:7">
      <c r="A99" s="59">
        <v>44502</v>
      </c>
      <c r="B99" s="58">
        <v>0.39640111809923129</v>
      </c>
      <c r="C99" s="58">
        <v>0.60324947589098532</v>
      </c>
      <c r="D99" s="58">
        <v>3.4940600978336826E-4</v>
      </c>
      <c r="E99">
        <v>22</v>
      </c>
      <c r="F99" s="58">
        <v>3.8434661076170509E-3</v>
      </c>
      <c r="G99" s="58">
        <v>0.44897959183673469</v>
      </c>
    </row>
    <row r="100" spans="1:7">
      <c r="A100" s="56" t="s">
        <v>109</v>
      </c>
      <c r="B100" s="58">
        <v>0.40991886109021436</v>
      </c>
      <c r="C100" s="58">
        <v>0.58796621542062677</v>
      </c>
      <c r="D100" s="58">
        <v>2.1149234891587824E-3</v>
      </c>
      <c r="E100">
        <v>3290</v>
      </c>
      <c r="F100" s="58">
        <v>5.2784173400064706E-3</v>
      </c>
      <c r="G100" s="58">
        <v>0.37893831673142048</v>
      </c>
    </row>
    <row r="101" spans="1:7">
      <c r="A101" s="59">
        <v>45965</v>
      </c>
      <c r="B101" s="58">
        <v>0.37052844387038802</v>
      </c>
      <c r="C101" s="58">
        <v>0.62826015451387496</v>
      </c>
      <c r="D101" s="58">
        <v>1.2114016157369894E-3</v>
      </c>
      <c r="E101">
        <v>643</v>
      </c>
      <c r="F101" s="58">
        <v>5.1584850259528752E-3</v>
      </c>
      <c r="G101" s="58">
        <v>0.52106969205834686</v>
      </c>
    </row>
    <row r="102" spans="1:7">
      <c r="A102" s="59">
        <v>45601</v>
      </c>
      <c r="B102" s="58">
        <v>0.30225271153142463</v>
      </c>
      <c r="C102" s="58">
        <v>0.69261376353101256</v>
      </c>
      <c r="D102" s="58">
        <v>5.1335249375628368E-3</v>
      </c>
      <c r="E102">
        <v>265</v>
      </c>
      <c r="F102" s="58">
        <v>9.4144228958764826E-4</v>
      </c>
      <c r="G102" s="58">
        <v>0.10243525318902204</v>
      </c>
    </row>
    <row r="103" spans="1:7">
      <c r="A103" s="59">
        <v>45237</v>
      </c>
      <c r="B103" s="58">
        <v>0.52087739306633596</v>
      </c>
      <c r="C103" s="58">
        <v>0.47809285484924652</v>
      </c>
      <c r="D103" s="58">
        <v>1.0297520844175258E-3</v>
      </c>
      <c r="E103">
        <v>882</v>
      </c>
      <c r="F103" s="58">
        <v>9.7660358973791148E-3</v>
      </c>
      <c r="G103" s="58">
        <v>0.59715639810426535</v>
      </c>
    </row>
    <row r="104" spans="1:7">
      <c r="A104" s="59">
        <v>44873</v>
      </c>
      <c r="B104" s="58">
        <v>0.38167605613748651</v>
      </c>
      <c r="C104" s="58">
        <v>0.61596510629007528</v>
      </c>
      <c r="D104" s="58">
        <v>2.3588375724381458E-3</v>
      </c>
      <c r="E104">
        <v>632</v>
      </c>
      <c r="F104" s="58">
        <v>2.9995681001627932E-3</v>
      </c>
      <c r="G104" s="58">
        <v>0.19500154273372416</v>
      </c>
    </row>
    <row r="105" spans="1:7">
      <c r="A105" s="59">
        <v>44502</v>
      </c>
      <c r="B105" s="58">
        <v>0.47425970084543678</v>
      </c>
      <c r="C105" s="58">
        <v>0.52489919791892481</v>
      </c>
      <c r="D105" s="58">
        <v>8.4110123563841321E-4</v>
      </c>
      <c r="E105">
        <v>868</v>
      </c>
      <c r="F105" s="58">
        <v>7.5265553869499242E-3</v>
      </c>
      <c r="G105" s="58">
        <v>0.47902869757174393</v>
      </c>
    </row>
    <row r="106" spans="1:7">
      <c r="A106" s="56" t="s">
        <v>141</v>
      </c>
      <c r="B106" s="58">
        <v>0.7336057419277745</v>
      </c>
      <c r="C106" s="58">
        <v>0.26525480686264613</v>
      </c>
      <c r="D106" s="58">
        <v>1.1394512095792338E-3</v>
      </c>
      <c r="E106">
        <v>101</v>
      </c>
      <c r="F106" s="58">
        <v>4.9394464470277916E-3</v>
      </c>
      <c r="G106" s="58">
        <v>0.32036060038050307</v>
      </c>
    </row>
    <row r="107" spans="1:7">
      <c r="A107" s="59">
        <v>45965</v>
      </c>
      <c r="B107" s="58">
        <v>0.74462640736949848</v>
      </c>
      <c r="C107" s="58">
        <v>0.25486182190378709</v>
      </c>
      <c r="D107" s="58">
        <v>5.1177072671443195E-4</v>
      </c>
      <c r="E107">
        <v>37</v>
      </c>
      <c r="F107" s="58">
        <v>9.467758444216991E-3</v>
      </c>
      <c r="G107" s="58">
        <v>0.51388888888888884</v>
      </c>
    </row>
    <row r="108" spans="1:7">
      <c r="A108" s="59">
        <v>45601</v>
      </c>
      <c r="B108" s="58">
        <v>0.627758970886933</v>
      </c>
      <c r="C108" s="58">
        <v>0.36872037914691941</v>
      </c>
      <c r="D108" s="58">
        <v>3.5206499661475966E-3</v>
      </c>
      <c r="E108">
        <v>5</v>
      </c>
      <c r="F108" s="58">
        <v>6.770480704129993E-4</v>
      </c>
      <c r="G108" s="58">
        <v>3.7593984962406013E-2</v>
      </c>
    </row>
    <row r="109" spans="1:7">
      <c r="A109" s="59">
        <v>45237</v>
      </c>
      <c r="B109" s="58">
        <v>0.81428160092139357</v>
      </c>
      <c r="C109" s="58">
        <v>0.18543046357615894</v>
      </c>
      <c r="D109" s="58">
        <v>2.8793550244745177E-4</v>
      </c>
      <c r="E109">
        <v>20</v>
      </c>
      <c r="F109" s="58">
        <v>5.7587100489490351E-3</v>
      </c>
      <c r="G109" s="58">
        <v>0.40816326530612246</v>
      </c>
    </row>
    <row r="110" spans="1:7">
      <c r="A110" s="59">
        <v>44873</v>
      </c>
      <c r="B110" s="58">
        <v>0.70168736071314863</v>
      </c>
      <c r="C110" s="58">
        <v>0.29719834447628146</v>
      </c>
      <c r="D110" s="58">
        <v>1.1142948105698821E-3</v>
      </c>
      <c r="E110">
        <v>14</v>
      </c>
      <c r="F110" s="58">
        <v>2.2285896211397642E-3</v>
      </c>
      <c r="G110" s="58">
        <v>0.27450980392156865</v>
      </c>
    </row>
    <row r="111" spans="1:7">
      <c r="A111" s="59">
        <v>44502</v>
      </c>
      <c r="B111" s="58">
        <v>0.77967436974789917</v>
      </c>
      <c r="C111" s="58">
        <v>0.22006302521008403</v>
      </c>
      <c r="D111" s="58">
        <v>2.6260504201680671E-4</v>
      </c>
      <c r="E111">
        <v>25</v>
      </c>
      <c r="F111" s="58">
        <v>6.5651260504201682E-3</v>
      </c>
      <c r="G111" s="58">
        <v>0.36764705882352944</v>
      </c>
    </row>
    <row r="112" spans="1:7">
      <c r="A112" s="56" t="s">
        <v>178</v>
      </c>
      <c r="B112" s="58">
        <v>0.38691794417893632</v>
      </c>
      <c r="C112" s="58">
        <v>0.6096625505402028</v>
      </c>
      <c r="D112" s="58">
        <v>3.4195052808608795E-3</v>
      </c>
      <c r="E112">
        <v>52553</v>
      </c>
      <c r="F112" s="58">
        <v>4.9086068016018893E-3</v>
      </c>
      <c r="G112" s="58">
        <v>0.41417595946751007</v>
      </c>
    </row>
    <row r="113" spans="1:7">
      <c r="A113" s="59">
        <v>45965</v>
      </c>
      <c r="B113" s="58">
        <v>0.34612158076622834</v>
      </c>
      <c r="C113" s="58">
        <v>0.65141257639101136</v>
      </c>
      <c r="D113" s="58">
        <v>2.4658428427603023E-3</v>
      </c>
      <c r="E113">
        <v>14741</v>
      </c>
      <c r="F113" s="58">
        <v>7.2785321075549891E-3</v>
      </c>
      <c r="G113" s="58">
        <v>0.64509211850684867</v>
      </c>
    </row>
    <row r="114" spans="1:7">
      <c r="A114" s="59">
        <v>45601</v>
      </c>
      <c r="B114" s="58">
        <v>0.32887235868761938</v>
      </c>
      <c r="C114" s="58">
        <v>0.66336234576667474</v>
      </c>
      <c r="D114" s="58">
        <v>7.7652955457058765E-3</v>
      </c>
      <c r="E114">
        <v>4600</v>
      </c>
      <c r="F114" s="58">
        <v>1.1480847076864021E-3</v>
      </c>
      <c r="G114" s="58">
        <v>0.12165450121654502</v>
      </c>
    </row>
    <row r="115" spans="1:7">
      <c r="A115" s="59">
        <v>45237</v>
      </c>
      <c r="B115" s="58">
        <v>0.43878040532569973</v>
      </c>
      <c r="C115" s="58">
        <v>0.55951472813698255</v>
      </c>
      <c r="D115" s="58">
        <v>1.7048665373177591E-3</v>
      </c>
      <c r="E115">
        <v>11911</v>
      </c>
      <c r="F115" s="58">
        <v>6.6908287729791852E-3</v>
      </c>
      <c r="G115" s="58">
        <v>0.55100152657630563</v>
      </c>
    </row>
    <row r="116" spans="1:7">
      <c r="A116" s="59">
        <v>44873</v>
      </c>
      <c r="B116" s="58">
        <v>0.38582704017764219</v>
      </c>
      <c r="C116" s="58">
        <v>0.61061921563467281</v>
      </c>
      <c r="D116" s="58">
        <v>3.5537441876850508E-3</v>
      </c>
      <c r="E116">
        <v>8358</v>
      </c>
      <c r="F116" s="58">
        <v>2.6889547275639738E-3</v>
      </c>
      <c r="G116" s="58">
        <v>0.21858409394042419</v>
      </c>
    </row>
    <row r="117" spans="1:7">
      <c r="A117" s="59">
        <v>44502</v>
      </c>
      <c r="B117" s="58">
        <v>0.43498833593749187</v>
      </c>
      <c r="C117" s="58">
        <v>0.56340388677167275</v>
      </c>
      <c r="D117" s="58">
        <v>1.6077772908354093E-3</v>
      </c>
      <c r="E117">
        <v>12943</v>
      </c>
      <c r="F117" s="58">
        <v>6.7366336922248951E-3</v>
      </c>
      <c r="G117" s="58">
        <v>0.53454755709742696</v>
      </c>
    </row>
    <row r="118" spans="1:7">
      <c r="A118" s="56" t="s">
        <v>131</v>
      </c>
      <c r="B118" s="58">
        <v>0.38232683034661186</v>
      </c>
      <c r="C118" s="58">
        <v>0.61184773675559312</v>
      </c>
      <c r="D118" s="58">
        <v>5.825432897795078E-3</v>
      </c>
      <c r="E118">
        <v>16062</v>
      </c>
      <c r="F118" s="58">
        <v>4.8522080368000901E-3</v>
      </c>
      <c r="G118" s="58">
        <v>0.39410293819190556</v>
      </c>
    </row>
    <row r="119" spans="1:7">
      <c r="A119" s="59">
        <v>45965</v>
      </c>
      <c r="B119" s="58">
        <v>0.3270545847268041</v>
      </c>
      <c r="C119" s="58">
        <v>0.66883269124015499</v>
      </c>
      <c r="D119" s="58">
        <v>4.1127240330409501E-3</v>
      </c>
      <c r="E119">
        <v>3662</v>
      </c>
      <c r="F119" s="58">
        <v>5.5390935671187792E-3</v>
      </c>
      <c r="G119" s="58">
        <v>0.57425121530500234</v>
      </c>
    </row>
    <row r="120" spans="1:7">
      <c r="A120" s="59">
        <v>45601</v>
      </c>
      <c r="B120" s="58">
        <v>0.32011240514301981</v>
      </c>
      <c r="C120" s="58">
        <v>0.66704648392179056</v>
      </c>
      <c r="D120" s="58">
        <v>1.2841110935189678E-2</v>
      </c>
      <c r="E120">
        <v>1445</v>
      </c>
      <c r="F120" s="58">
        <v>1.2501957486423048E-3</v>
      </c>
      <c r="G120" s="58">
        <v>0.1080373831775701</v>
      </c>
    </row>
    <row r="121" spans="1:7">
      <c r="A121" s="59">
        <v>45237</v>
      </c>
      <c r="B121" s="58">
        <v>0.44725690771034965</v>
      </c>
      <c r="C121" s="58">
        <v>0.54977205464566603</v>
      </c>
      <c r="D121" s="58">
        <v>2.971037643984366E-3</v>
      </c>
      <c r="E121">
        <v>3940</v>
      </c>
      <c r="F121" s="58">
        <v>7.5375971135211864E-3</v>
      </c>
      <c r="G121" s="58">
        <v>0.58797194448589762</v>
      </c>
    </row>
    <row r="122" spans="1:7">
      <c r="A122" s="59">
        <v>44873</v>
      </c>
      <c r="B122" s="58">
        <v>0.3932073451422578</v>
      </c>
      <c r="C122" s="58">
        <v>0.60042632367687165</v>
      </c>
      <c r="D122" s="58">
        <v>6.3663311808705081E-3</v>
      </c>
      <c r="E122">
        <v>2762</v>
      </c>
      <c r="F122" s="58">
        <v>3.0301235087996452E-3</v>
      </c>
      <c r="G122" s="58">
        <v>0.17828556674412599</v>
      </c>
    </row>
    <row r="123" spans="1:7">
      <c r="A123" s="59">
        <v>44502</v>
      </c>
      <c r="B123" s="58">
        <v>0.42400290901062793</v>
      </c>
      <c r="C123" s="58">
        <v>0.57316113029348215</v>
      </c>
      <c r="D123" s="58">
        <v>2.8359606958898863E-3</v>
      </c>
      <c r="E123">
        <v>4253</v>
      </c>
      <c r="F123" s="58">
        <v>6.9040302459185384E-3</v>
      </c>
      <c r="G123" s="58">
        <v>0.5219685812469318</v>
      </c>
    </row>
    <row r="124" spans="1:7">
      <c r="A124" s="56" t="s">
        <v>157</v>
      </c>
      <c r="B124" s="58">
        <v>0.30565046283183472</v>
      </c>
      <c r="C124" s="58">
        <v>0.69161089565853129</v>
      </c>
      <c r="D124" s="58">
        <v>2.7386415096339557E-3</v>
      </c>
      <c r="E124">
        <v>88</v>
      </c>
      <c r="F124" s="58">
        <v>4.7916621042944033E-3</v>
      </c>
      <c r="G124" s="58">
        <v>0.42544386657101863</v>
      </c>
    </row>
    <row r="125" spans="1:7">
      <c r="A125" s="59">
        <v>45965</v>
      </c>
      <c r="B125" s="58">
        <v>0.30719906732730984</v>
      </c>
      <c r="C125" s="58">
        <v>0.69163509180996796</v>
      </c>
      <c r="D125" s="58">
        <v>1.1658408627222385E-3</v>
      </c>
      <c r="E125">
        <v>25</v>
      </c>
      <c r="F125" s="58">
        <v>7.2865053920139903E-3</v>
      </c>
      <c r="G125" s="58">
        <v>0.6097560975609756</v>
      </c>
    </row>
    <row r="126" spans="1:7">
      <c r="A126" s="59">
        <v>45601</v>
      </c>
      <c r="B126" s="58">
        <v>0.26258467259928275</v>
      </c>
      <c r="C126" s="58">
        <v>0.73130561827599949</v>
      </c>
      <c r="D126" s="58">
        <v>6.1097091247177583E-3</v>
      </c>
      <c r="E126">
        <v>3</v>
      </c>
      <c r="F126" s="58">
        <v>3.9845929074246248E-4</v>
      </c>
      <c r="G126" s="58">
        <v>4.6875E-2</v>
      </c>
    </row>
    <row r="127" spans="1:7">
      <c r="A127" s="59">
        <v>45237</v>
      </c>
      <c r="B127" s="58">
        <v>0.34013109978150036</v>
      </c>
      <c r="C127" s="58">
        <v>0.65768390386016018</v>
      </c>
      <c r="D127" s="58">
        <v>2.1849963583394027E-3</v>
      </c>
      <c r="E127">
        <v>16</v>
      </c>
      <c r="F127" s="58">
        <v>5.826656955571741E-3</v>
      </c>
      <c r="G127" s="58">
        <v>0.47058823529411764</v>
      </c>
    </row>
    <row r="128" spans="1:7">
      <c r="A128" s="59">
        <v>44873</v>
      </c>
      <c r="B128" s="58">
        <v>0.27809910895732376</v>
      </c>
      <c r="C128" s="58">
        <v>0.71908707206503053</v>
      </c>
      <c r="D128" s="58">
        <v>2.8138189776457712E-3</v>
      </c>
      <c r="E128">
        <v>16</v>
      </c>
      <c r="F128" s="58">
        <v>2.501172424574019E-3</v>
      </c>
      <c r="G128" s="58">
        <v>0.36363636363636365</v>
      </c>
    </row>
    <row r="129" spans="1:7">
      <c r="A129" s="59">
        <v>44502</v>
      </c>
      <c r="B129" s="58">
        <v>0.34023836549375708</v>
      </c>
      <c r="C129" s="58">
        <v>0.65834279228149828</v>
      </c>
      <c r="D129" s="58">
        <v>1.4188422247446084E-3</v>
      </c>
      <c r="E129">
        <v>28</v>
      </c>
      <c r="F129" s="58">
        <v>7.9455164585698068E-3</v>
      </c>
      <c r="G129" s="58">
        <v>0.63636363636363635</v>
      </c>
    </row>
    <row r="130" spans="1:7">
      <c r="A130" s="56" t="s">
        <v>139</v>
      </c>
      <c r="B130" s="58">
        <v>0.47729246074107845</v>
      </c>
      <c r="C130" s="58">
        <v>0.5215630200301119</v>
      </c>
      <c r="D130" s="58">
        <v>1.1445192288096744E-3</v>
      </c>
      <c r="E130">
        <v>548</v>
      </c>
      <c r="F130" s="58">
        <v>4.6820403448425167E-3</v>
      </c>
      <c r="G130" s="58">
        <v>0.36500802979229691</v>
      </c>
    </row>
    <row r="131" spans="1:7">
      <c r="A131" s="59">
        <v>45965</v>
      </c>
      <c r="B131" s="58">
        <v>0.49134881015848397</v>
      </c>
      <c r="C131" s="58">
        <v>0.50806959724712841</v>
      </c>
      <c r="D131" s="58">
        <v>5.8159259438763148E-4</v>
      </c>
      <c r="E131">
        <v>148</v>
      </c>
      <c r="F131" s="58">
        <v>7.172975330780788E-3</v>
      </c>
      <c r="G131" s="58">
        <v>0.60655737704918034</v>
      </c>
    </row>
    <row r="132" spans="1:7">
      <c r="A132" s="59">
        <v>45601</v>
      </c>
      <c r="B132" s="58">
        <v>0.37471338957386979</v>
      </c>
      <c r="C132" s="58">
        <v>0.62227990482370754</v>
      </c>
      <c r="D132" s="58">
        <v>3.0067056024226692E-3</v>
      </c>
      <c r="E132">
        <v>36</v>
      </c>
      <c r="F132" s="58">
        <v>7.7871512005191429E-4</v>
      </c>
      <c r="G132" s="58">
        <v>7.6271186440677971E-2</v>
      </c>
    </row>
    <row r="133" spans="1:7">
      <c r="A133" s="59">
        <v>45237</v>
      </c>
      <c r="B133" s="58">
        <v>0.54564844197055606</v>
      </c>
      <c r="C133" s="58">
        <v>0.45403943193049995</v>
      </c>
      <c r="D133" s="58">
        <v>3.1212609894397338E-4</v>
      </c>
      <c r="E133">
        <v>104</v>
      </c>
      <c r="F133" s="58">
        <v>5.4101857150288717E-3</v>
      </c>
      <c r="G133" s="58">
        <v>0.30498533724340177</v>
      </c>
    </row>
    <row r="134" spans="1:7">
      <c r="A134" s="59">
        <v>44873</v>
      </c>
      <c r="B134" s="58">
        <v>0.43655391004972949</v>
      </c>
      <c r="C134" s="58">
        <v>0.56205257117875296</v>
      </c>
      <c r="D134" s="58">
        <v>1.3935187715175693E-3</v>
      </c>
      <c r="E134">
        <v>115</v>
      </c>
      <c r="F134" s="58">
        <v>3.1422482102847148E-3</v>
      </c>
      <c r="G134" s="58">
        <v>0.3248587570621469</v>
      </c>
    </row>
    <row r="135" spans="1:7">
      <c r="A135" s="59">
        <v>44502</v>
      </c>
      <c r="B135" s="58">
        <v>0.53819775195275288</v>
      </c>
      <c r="C135" s="58">
        <v>0.46137359497047059</v>
      </c>
      <c r="D135" s="58">
        <v>4.2865307677652885E-4</v>
      </c>
      <c r="E135">
        <v>145</v>
      </c>
      <c r="F135" s="58">
        <v>6.9060773480662981E-3</v>
      </c>
      <c r="G135" s="58">
        <v>0.51236749116607772</v>
      </c>
    </row>
    <row r="136" spans="1:7">
      <c r="A136" s="56" t="s">
        <v>125</v>
      </c>
      <c r="B136" s="58">
        <v>0.55755386743029622</v>
      </c>
      <c r="C136" s="58">
        <v>0.44169264770565297</v>
      </c>
      <c r="D136" s="58">
        <v>7.5348486405081778E-4</v>
      </c>
      <c r="E136">
        <v>448</v>
      </c>
      <c r="F136" s="58">
        <v>4.6751250737919765E-3</v>
      </c>
      <c r="G136" s="58">
        <v>0.47711152595140327</v>
      </c>
    </row>
    <row r="137" spans="1:7">
      <c r="A137" s="59">
        <v>45965</v>
      </c>
      <c r="B137" s="58">
        <v>0.43845208845208844</v>
      </c>
      <c r="C137" s="58">
        <v>0.56093366093366093</v>
      </c>
      <c r="D137" s="58">
        <v>6.1425061425061424E-4</v>
      </c>
      <c r="E137">
        <v>102</v>
      </c>
      <c r="F137" s="58">
        <v>6.2653562653562653E-3</v>
      </c>
      <c r="G137" s="58">
        <v>0.63354037267080743</v>
      </c>
    </row>
    <row r="138" spans="1:7">
      <c r="A138" s="59">
        <v>45601</v>
      </c>
      <c r="B138" s="58">
        <v>0.39842919723165454</v>
      </c>
      <c r="C138" s="58">
        <v>0.59908240234324373</v>
      </c>
      <c r="D138" s="58">
        <v>2.4884004251017394E-3</v>
      </c>
      <c r="E138">
        <v>37</v>
      </c>
      <c r="F138" s="58">
        <v>9.5907099717462869E-4</v>
      </c>
      <c r="G138" s="58">
        <v>0.14396887159533073</v>
      </c>
    </row>
    <row r="139" spans="1:7">
      <c r="A139" s="59">
        <v>45237</v>
      </c>
      <c r="B139" s="58">
        <v>0.56885215104264508</v>
      </c>
      <c r="C139" s="58">
        <v>0.4310852276285303</v>
      </c>
      <c r="D139" s="58">
        <v>6.262132882459766E-5</v>
      </c>
      <c r="E139">
        <v>92</v>
      </c>
      <c r="F139" s="58">
        <v>5.7611622518629847E-3</v>
      </c>
      <c r="G139" s="58">
        <v>0.60927152317880795</v>
      </c>
    </row>
    <row r="140" spans="1:7">
      <c r="A140" s="59">
        <v>44873</v>
      </c>
      <c r="B140" s="58">
        <v>0.8145065398335315</v>
      </c>
      <c r="C140" s="58">
        <v>0.18516316554366494</v>
      </c>
      <c r="D140" s="58">
        <v>3.3029462280354075E-4</v>
      </c>
      <c r="E140">
        <v>66</v>
      </c>
      <c r="F140" s="58">
        <v>2.1799445105033688E-3</v>
      </c>
      <c r="G140" s="58">
        <v>0.21639344262295082</v>
      </c>
    </row>
    <row r="141" spans="1:7">
      <c r="A141" s="59">
        <v>44502</v>
      </c>
      <c r="B141" s="58">
        <v>0.56752936059156156</v>
      </c>
      <c r="C141" s="58">
        <v>0.43219878207916484</v>
      </c>
      <c r="D141" s="58">
        <v>2.7185732927359724E-4</v>
      </c>
      <c r="E141">
        <v>151</v>
      </c>
      <c r="F141" s="58">
        <v>8.2100913440626352E-3</v>
      </c>
      <c r="G141" s="58">
        <v>0.78238341968911918</v>
      </c>
    </row>
    <row r="142" spans="1:7">
      <c r="A142" s="56" t="s">
        <v>111</v>
      </c>
      <c r="B142" s="58">
        <v>0.36625436788627935</v>
      </c>
      <c r="C142" s="58">
        <v>0.63279113013956567</v>
      </c>
      <c r="D142" s="58">
        <v>9.5450197415486383E-4</v>
      </c>
      <c r="E142">
        <v>38</v>
      </c>
      <c r="F142" s="58">
        <v>4.533457734121709E-3</v>
      </c>
      <c r="G142" s="58">
        <v>0.52843045843045844</v>
      </c>
    </row>
    <row r="143" spans="1:7">
      <c r="A143" s="59">
        <v>45965</v>
      </c>
      <c r="B143" s="58">
        <v>0.35275080906148865</v>
      </c>
      <c r="C143" s="58">
        <v>0.64595469255663429</v>
      </c>
      <c r="D143" s="58">
        <v>1.2944983818770227E-3</v>
      </c>
      <c r="E143">
        <v>13</v>
      </c>
      <c r="F143" s="58">
        <v>8.4142394822006479E-3</v>
      </c>
      <c r="G143" s="58">
        <v>0.72222222222222221</v>
      </c>
    </row>
    <row r="144" spans="1:7">
      <c r="A144" s="59">
        <v>45601</v>
      </c>
      <c r="B144" s="58">
        <v>0.32536837913181998</v>
      </c>
      <c r="C144" s="58">
        <v>0.67264038231780165</v>
      </c>
      <c r="D144" s="58">
        <v>1.9912385503783351E-3</v>
      </c>
      <c r="E144">
        <v>1</v>
      </c>
      <c r="F144" s="58">
        <v>3.9824771007566706E-4</v>
      </c>
      <c r="G144" s="58">
        <v>0.1</v>
      </c>
    </row>
    <row r="145" spans="1:7">
      <c r="A145" s="59">
        <v>45237</v>
      </c>
      <c r="B145" s="58">
        <v>0.39446153846153847</v>
      </c>
      <c r="C145" s="58">
        <v>0.60553846153846158</v>
      </c>
      <c r="D145" s="58">
        <v>0</v>
      </c>
      <c r="E145">
        <v>16</v>
      </c>
      <c r="F145" s="58">
        <v>9.8461538461538465E-3</v>
      </c>
      <c r="G145" s="58">
        <v>0.61538461538461542</v>
      </c>
    </row>
    <row r="146" spans="1:7">
      <c r="A146" s="59">
        <v>44873</v>
      </c>
      <c r="B146" s="58">
        <v>0.35320686540198737</v>
      </c>
      <c r="C146" s="58">
        <v>0.64588979223125564</v>
      </c>
      <c r="D146" s="58">
        <v>9.0334236675700087E-4</v>
      </c>
      <c r="E146">
        <v>5</v>
      </c>
      <c r="F146" s="58">
        <v>2.2583559168925021E-3</v>
      </c>
      <c r="G146" s="58">
        <v>0.45454545454545453</v>
      </c>
    </row>
    <row r="147" spans="1:7">
      <c r="A147" s="59">
        <v>44502</v>
      </c>
      <c r="B147" s="58">
        <v>0.4054842473745624</v>
      </c>
      <c r="C147" s="58">
        <v>0.59393232205367563</v>
      </c>
      <c r="D147" s="58">
        <v>5.8343057176196028E-4</v>
      </c>
      <c r="E147">
        <v>3</v>
      </c>
      <c r="F147" s="58">
        <v>1.750291715285881E-3</v>
      </c>
      <c r="G147" s="58">
        <v>0.75</v>
      </c>
    </row>
    <row r="148" spans="1:7">
      <c r="A148" s="56" t="s">
        <v>151</v>
      </c>
      <c r="B148" s="58">
        <v>0.34918145393584937</v>
      </c>
      <c r="C148" s="58">
        <v>0.64801325264912735</v>
      </c>
      <c r="D148" s="58">
        <v>2.8052934150233234E-3</v>
      </c>
      <c r="E148">
        <v>4885</v>
      </c>
      <c r="F148" s="58">
        <v>4.4833522783640223E-3</v>
      </c>
      <c r="G148" s="58">
        <v>0.48923749398125072</v>
      </c>
    </row>
    <row r="149" spans="1:7">
      <c r="A149" s="59">
        <v>45965</v>
      </c>
      <c r="B149" s="58">
        <v>0.30002270057935826</v>
      </c>
      <c r="C149" s="58">
        <v>0.69781580947305044</v>
      </c>
      <c r="D149" s="58">
        <v>2.161489947591271E-3</v>
      </c>
      <c r="E149">
        <v>1151</v>
      </c>
      <c r="F149" s="58">
        <v>5.6800797481222675E-3</v>
      </c>
      <c r="G149" s="58">
        <v>0.69884638737097748</v>
      </c>
    </row>
    <row r="150" spans="1:7">
      <c r="A150" s="59">
        <v>45601</v>
      </c>
      <c r="B150" s="58">
        <v>0.31905351718208869</v>
      </c>
      <c r="C150" s="58">
        <v>0.67502376399527597</v>
      </c>
      <c r="D150" s="58">
        <v>5.9227188226352884E-3</v>
      </c>
      <c r="E150">
        <v>653</v>
      </c>
      <c r="F150" s="58">
        <v>1.4468894093456204E-3</v>
      </c>
      <c r="G150" s="58">
        <v>0.19662752183077387</v>
      </c>
    </row>
    <row r="151" spans="1:7">
      <c r="A151" s="59">
        <v>45237</v>
      </c>
      <c r="B151" s="58">
        <v>0.40484579428276135</v>
      </c>
      <c r="C151" s="58">
        <v>0.59387992389542665</v>
      </c>
      <c r="D151" s="58">
        <v>1.2742818218119466E-3</v>
      </c>
      <c r="E151">
        <v>1177</v>
      </c>
      <c r="F151" s="58">
        <v>6.9116576233763183E-3</v>
      </c>
      <c r="G151" s="58">
        <v>0.7203182374541004</v>
      </c>
    </row>
    <row r="152" spans="1:7">
      <c r="A152" s="59">
        <v>44873</v>
      </c>
      <c r="B152" s="58">
        <v>0.34012715809950833</v>
      </c>
      <c r="C152" s="58">
        <v>0.65776441352478221</v>
      </c>
      <c r="D152" s="58">
        <v>2.1084283757094816E-3</v>
      </c>
      <c r="E152">
        <v>833</v>
      </c>
      <c r="F152" s="58">
        <v>2.4702121476315024E-3</v>
      </c>
      <c r="G152" s="58">
        <v>0.26819059884095298</v>
      </c>
    </row>
    <row r="153" spans="1:7">
      <c r="A153" s="59">
        <v>44502</v>
      </c>
      <c r="B153" s="58">
        <v>0.38185809953553029</v>
      </c>
      <c r="C153" s="58">
        <v>0.61558235235710113</v>
      </c>
      <c r="D153" s="58">
        <v>2.5595481073686301E-3</v>
      </c>
      <c r="E153">
        <v>1071</v>
      </c>
      <c r="F153" s="58">
        <v>5.9079224633444023E-3</v>
      </c>
      <c r="G153" s="58">
        <v>0.5622047244094488</v>
      </c>
    </row>
    <row r="154" spans="1:7">
      <c r="A154" s="56" t="s">
        <v>161</v>
      </c>
      <c r="B154" s="58">
        <v>0.52488719638720993</v>
      </c>
      <c r="C154" s="58">
        <v>0.47355914204520244</v>
      </c>
      <c r="D154" s="58">
        <v>1.5536615675875085E-3</v>
      </c>
      <c r="E154">
        <v>3648</v>
      </c>
      <c r="F154" s="58">
        <v>4.3924654079066199E-3</v>
      </c>
      <c r="G154" s="58">
        <v>0.45903003812070986</v>
      </c>
    </row>
    <row r="155" spans="1:7">
      <c r="A155" s="59">
        <v>45965</v>
      </c>
      <c r="B155" s="58">
        <v>0.47462522533389623</v>
      </c>
      <c r="C155" s="58">
        <v>0.52425564423714843</v>
      </c>
      <c r="D155" s="58">
        <v>1.1191304289553219E-3</v>
      </c>
      <c r="E155">
        <v>746</v>
      </c>
      <c r="F155" s="58">
        <v>4.9992293413213783E-3</v>
      </c>
      <c r="G155" s="58">
        <v>0.64365832614322693</v>
      </c>
    </row>
    <row r="156" spans="1:7">
      <c r="A156" s="59">
        <v>45601</v>
      </c>
      <c r="B156" s="58">
        <v>0.43820899208638769</v>
      </c>
      <c r="C156" s="58">
        <v>0.55799027864010731</v>
      </c>
      <c r="D156" s="58">
        <v>3.8007292735050065E-3</v>
      </c>
      <c r="E156">
        <v>391</v>
      </c>
      <c r="F156" s="58">
        <v>1.3412320811736981E-3</v>
      </c>
      <c r="G156" s="58">
        <v>0.19559779889944973</v>
      </c>
    </row>
    <row r="157" spans="1:7">
      <c r="A157" s="59">
        <v>45237</v>
      </c>
      <c r="B157" s="58">
        <v>0.57996130546481017</v>
      </c>
      <c r="C157" s="58">
        <v>0.41925211709854421</v>
      </c>
      <c r="D157" s="58">
        <v>7.8657743664562786E-4</v>
      </c>
      <c r="E157">
        <v>878</v>
      </c>
      <c r="F157" s="58">
        <v>5.5694757207650101E-3</v>
      </c>
      <c r="G157" s="58">
        <v>0.46479618845950238</v>
      </c>
    </row>
    <row r="158" spans="1:7">
      <c r="A158" s="59">
        <v>44873</v>
      </c>
      <c r="B158" s="58">
        <v>0.53885722662236413</v>
      </c>
      <c r="C158" s="58">
        <v>0.4594059142053758</v>
      </c>
      <c r="D158" s="58">
        <v>1.7368591722600048E-3</v>
      </c>
      <c r="E158">
        <v>735</v>
      </c>
      <c r="F158" s="58">
        <v>3.2649398762432313E-3</v>
      </c>
      <c r="G158" s="58">
        <v>0.3008595988538682</v>
      </c>
    </row>
    <row r="159" spans="1:7">
      <c r="A159" s="59">
        <v>44502</v>
      </c>
      <c r="B159" s="58">
        <v>0.59278323242859199</v>
      </c>
      <c r="C159" s="58">
        <v>0.40689175604483646</v>
      </c>
      <c r="D159" s="58">
        <v>3.2501152657158191E-4</v>
      </c>
      <c r="E159">
        <v>898</v>
      </c>
      <c r="F159" s="58">
        <v>6.7874500200297803E-3</v>
      </c>
      <c r="G159" s="58">
        <v>0.69023827824750195</v>
      </c>
    </row>
    <row r="160" spans="1:7">
      <c r="A160" s="56" t="s">
        <v>149</v>
      </c>
      <c r="B160" s="58">
        <v>0.5729321932067889</v>
      </c>
      <c r="C160" s="58">
        <v>0.42598025811958629</v>
      </c>
      <c r="D160" s="58">
        <v>1.0875486736247526E-3</v>
      </c>
      <c r="E160">
        <v>96</v>
      </c>
      <c r="F160" s="58">
        <v>4.3818793147825516E-3</v>
      </c>
      <c r="G160" s="58">
        <v>0.4709239130434783</v>
      </c>
    </row>
    <row r="161" spans="1:7">
      <c r="A161" s="59">
        <v>45965</v>
      </c>
      <c r="B161" s="58">
        <v>0.57475083056478404</v>
      </c>
      <c r="C161" s="58">
        <v>0.42499361104012268</v>
      </c>
      <c r="D161" s="58">
        <v>2.5555839509327881E-4</v>
      </c>
      <c r="E161">
        <v>23</v>
      </c>
      <c r="F161" s="58">
        <v>5.8778430871454131E-3</v>
      </c>
      <c r="G161" s="58">
        <v>0.71875</v>
      </c>
    </row>
    <row r="162" spans="1:7">
      <c r="A162" s="59">
        <v>45601</v>
      </c>
      <c r="B162" s="58">
        <v>0.49713105347716319</v>
      </c>
      <c r="C162" s="58">
        <v>0.5</v>
      </c>
      <c r="D162" s="58">
        <v>2.8689465228368145E-3</v>
      </c>
      <c r="E162">
        <v>5</v>
      </c>
      <c r="F162" s="58">
        <v>5.7378930456736287E-4</v>
      </c>
      <c r="G162" s="58">
        <v>0.20833333333333334</v>
      </c>
    </row>
    <row r="163" spans="1:7">
      <c r="A163" s="59">
        <v>45237</v>
      </c>
      <c r="B163" s="58">
        <v>0.64998416217928412</v>
      </c>
      <c r="C163" s="58">
        <v>0.34938232499208111</v>
      </c>
      <c r="D163" s="58">
        <v>6.3351282863477985E-4</v>
      </c>
      <c r="E163">
        <v>11</v>
      </c>
      <c r="F163" s="58">
        <v>3.4843205574912892E-3</v>
      </c>
      <c r="G163" s="58">
        <v>0.5</v>
      </c>
    </row>
    <row r="164" spans="1:7">
      <c r="A164" s="59">
        <v>44873</v>
      </c>
      <c r="B164" s="58">
        <v>0.5418050541516245</v>
      </c>
      <c r="C164" s="58">
        <v>0.45675090252707579</v>
      </c>
      <c r="D164" s="58">
        <v>1.4440433212996389E-3</v>
      </c>
      <c r="E164">
        <v>16</v>
      </c>
      <c r="F164" s="58">
        <v>2.3104693140794225E-3</v>
      </c>
      <c r="G164" s="58">
        <v>0.33333333333333331</v>
      </c>
    </row>
    <row r="165" spans="1:7">
      <c r="A165" s="59">
        <v>44502</v>
      </c>
      <c r="B165" s="58">
        <v>0.60098986566108881</v>
      </c>
      <c r="C165" s="58">
        <v>0.39877445203865192</v>
      </c>
      <c r="D165" s="58">
        <v>2.3568230025925054E-4</v>
      </c>
      <c r="E165">
        <v>41</v>
      </c>
      <c r="F165" s="58">
        <v>9.6629743106292718E-3</v>
      </c>
      <c r="G165" s="58">
        <v>0.59420289855072461</v>
      </c>
    </row>
    <row r="166" spans="1:7">
      <c r="A166" s="56" t="s">
        <v>127</v>
      </c>
      <c r="B166" s="58">
        <v>0.3588080969044114</v>
      </c>
      <c r="C166" s="58">
        <v>0.63636735705335112</v>
      </c>
      <c r="D166" s="58">
        <v>4.8245460422374747E-3</v>
      </c>
      <c r="E166">
        <v>635</v>
      </c>
      <c r="F166" s="58">
        <v>4.12707999157847E-3</v>
      </c>
      <c r="G166" s="58">
        <v>0.39073697554156278</v>
      </c>
    </row>
    <row r="167" spans="1:7">
      <c r="A167" s="59">
        <v>45965</v>
      </c>
      <c r="B167" s="58">
        <v>0.34775888717156106</v>
      </c>
      <c r="C167" s="58">
        <v>0.64955472142489146</v>
      </c>
      <c r="D167" s="58">
        <v>2.6863914035475086E-3</v>
      </c>
      <c r="E167">
        <v>140</v>
      </c>
      <c r="F167" s="58">
        <v>5.1519835136527563E-3</v>
      </c>
      <c r="G167" s="58">
        <v>0.56000000000000005</v>
      </c>
    </row>
    <row r="168" spans="1:7">
      <c r="A168" s="59">
        <v>45601</v>
      </c>
      <c r="B168" s="58">
        <v>0.29043064887424902</v>
      </c>
      <c r="C168" s="58">
        <v>0.69652448952855084</v>
      </c>
      <c r="D168" s="58">
        <v>1.3044861597200128E-2</v>
      </c>
      <c r="E168">
        <v>24</v>
      </c>
      <c r="F168" s="58">
        <v>4.4917744380603021E-4</v>
      </c>
      <c r="G168" s="58">
        <v>6.2337662337662338E-2</v>
      </c>
    </row>
    <row r="169" spans="1:7">
      <c r="A169" s="59">
        <v>45237</v>
      </c>
      <c r="B169" s="58">
        <v>0.37771065938168119</v>
      </c>
      <c r="C169" s="58">
        <v>0.62049071843078696</v>
      </c>
      <c r="D169" s="58">
        <v>1.7986221875318153E-3</v>
      </c>
      <c r="E169">
        <v>293</v>
      </c>
      <c r="F169" s="58">
        <v>9.9433264329589037E-3</v>
      </c>
      <c r="G169" s="58">
        <v>0.71116504854368934</v>
      </c>
    </row>
    <row r="170" spans="1:7">
      <c r="A170" s="59">
        <v>44873</v>
      </c>
      <c r="B170" s="58">
        <v>0.36921497033318118</v>
      </c>
      <c r="C170" s="58">
        <v>0.62663167503423089</v>
      </c>
      <c r="D170" s="58">
        <v>4.1533546325878594E-3</v>
      </c>
      <c r="E170">
        <v>72</v>
      </c>
      <c r="F170" s="58">
        <v>1.6430853491556368E-3</v>
      </c>
      <c r="G170" s="58">
        <v>0.24161073825503357</v>
      </c>
    </row>
    <row r="171" spans="1:7">
      <c r="A171" s="59">
        <v>44502</v>
      </c>
      <c r="B171" s="58">
        <v>0.40892531876138433</v>
      </c>
      <c r="C171" s="58">
        <v>0.58863518084829558</v>
      </c>
      <c r="D171" s="58">
        <v>2.4395003903200626E-3</v>
      </c>
      <c r="E171">
        <v>106</v>
      </c>
      <c r="F171" s="58">
        <v>3.4478272183190218E-3</v>
      </c>
      <c r="G171" s="58">
        <v>0.37857142857142856</v>
      </c>
    </row>
    <row r="172" spans="1:7">
      <c r="A172" s="56" t="s">
        <v>172</v>
      </c>
      <c r="B172" s="58">
        <v>0.2673080604684504</v>
      </c>
      <c r="C172" s="58">
        <v>0.7275544346744377</v>
      </c>
      <c r="D172" s="58">
        <v>5.1375048571118643E-3</v>
      </c>
      <c r="E172">
        <v>1651</v>
      </c>
      <c r="F172" s="58">
        <v>3.8134156170928453E-3</v>
      </c>
      <c r="G172" s="58">
        <v>0.43886899366964371</v>
      </c>
    </row>
    <row r="173" spans="1:7">
      <c r="A173" s="59">
        <v>45965</v>
      </c>
      <c r="B173" s="58">
        <v>0.24471978995563717</v>
      </c>
      <c r="C173" s="58">
        <v>0.75173635811011807</v>
      </c>
      <c r="D173" s="58">
        <v>3.5438519342447326E-3</v>
      </c>
      <c r="E173">
        <v>455</v>
      </c>
      <c r="F173" s="58">
        <v>5.8848636134355963E-3</v>
      </c>
      <c r="G173" s="58">
        <v>0.6509298998569385</v>
      </c>
    </row>
    <row r="174" spans="1:7">
      <c r="A174" s="59">
        <v>45601</v>
      </c>
      <c r="B174" s="58">
        <v>0.21456826200064147</v>
      </c>
      <c r="C174" s="58">
        <v>0.77335804140978581</v>
      </c>
      <c r="D174" s="58">
        <v>1.2073696589572717E-2</v>
      </c>
      <c r="E174">
        <v>155</v>
      </c>
      <c r="F174" s="58">
        <v>1.1047361106161576E-3</v>
      </c>
      <c r="G174" s="58">
        <v>0.12653061224489795</v>
      </c>
    </row>
    <row r="175" spans="1:7">
      <c r="A175" s="59">
        <v>45237</v>
      </c>
      <c r="B175" s="58">
        <v>0.28377498613555807</v>
      </c>
      <c r="C175" s="58">
        <v>0.71363296602608928</v>
      </c>
      <c r="D175" s="58">
        <v>2.592047838352663E-3</v>
      </c>
      <c r="E175">
        <v>430</v>
      </c>
      <c r="F175" s="58">
        <v>5.184095676705326E-3</v>
      </c>
      <c r="G175" s="58">
        <v>0.47619047619047616</v>
      </c>
    </row>
    <row r="176" spans="1:7">
      <c r="A176" s="59">
        <v>44873</v>
      </c>
      <c r="B176" s="58">
        <v>0.29710125579615337</v>
      </c>
      <c r="C176" s="58">
        <v>0.69698021520305453</v>
      </c>
      <c r="D176" s="58">
        <v>5.9185290007921039E-3</v>
      </c>
      <c r="E176">
        <v>246</v>
      </c>
      <c r="F176" s="58">
        <v>2.1894107281125678E-3</v>
      </c>
      <c r="G176" s="58">
        <v>0.43233743409490333</v>
      </c>
    </row>
    <row r="177" spans="1:7">
      <c r="A177" s="59">
        <v>44502</v>
      </c>
      <c r="B177" s="58">
        <v>0.29637600845426193</v>
      </c>
      <c r="C177" s="58">
        <v>0.70206459262314092</v>
      </c>
      <c r="D177" s="58">
        <v>1.5593989225971081E-3</v>
      </c>
      <c r="E177">
        <v>365</v>
      </c>
      <c r="F177" s="58">
        <v>4.7039719565945817E-3</v>
      </c>
      <c r="G177" s="58">
        <v>0.50835654596100277</v>
      </c>
    </row>
    <row r="178" spans="1:7">
      <c r="A178" s="56" t="s">
        <v>113</v>
      </c>
      <c r="B178" s="58">
        <v>0.30884473509246585</v>
      </c>
      <c r="C178" s="58">
        <v>0.68969142645542925</v>
      </c>
      <c r="D178" s="58">
        <v>1.4638384521049228E-3</v>
      </c>
      <c r="E178">
        <v>522</v>
      </c>
      <c r="F178" s="58">
        <v>3.6562161661396002E-3</v>
      </c>
      <c r="G178" s="58">
        <v>0.3428427984318233</v>
      </c>
    </row>
    <row r="179" spans="1:7">
      <c r="A179" s="59">
        <v>45965</v>
      </c>
      <c r="B179" s="58">
        <v>0.31863361133325718</v>
      </c>
      <c r="C179" s="58">
        <v>0.68041433413305918</v>
      </c>
      <c r="D179" s="58">
        <v>9.5205453368368939E-4</v>
      </c>
      <c r="E179">
        <v>135</v>
      </c>
      <c r="F179" s="58">
        <v>5.1410944818919228E-3</v>
      </c>
      <c r="G179" s="58">
        <v>0.55785123966942152</v>
      </c>
    </row>
    <row r="180" spans="1:7">
      <c r="A180" s="59">
        <v>45601</v>
      </c>
      <c r="B180" s="58">
        <v>0.27916922209882478</v>
      </c>
      <c r="C180" s="58">
        <v>0.71773110775912086</v>
      </c>
      <c r="D180" s="58">
        <v>3.0996701420544018E-3</v>
      </c>
      <c r="E180">
        <v>41</v>
      </c>
      <c r="F180" s="58">
        <v>6.796068225894677E-4</v>
      </c>
      <c r="G180" s="58">
        <v>8.0867850098619326E-2</v>
      </c>
    </row>
    <row r="181" spans="1:7">
      <c r="A181" s="59">
        <v>45237</v>
      </c>
      <c r="B181" s="58">
        <v>0.33543480029284961</v>
      </c>
      <c r="C181" s="58">
        <v>0.66387374928821286</v>
      </c>
      <c r="D181" s="58">
        <v>6.9145041893760675E-4</v>
      </c>
      <c r="E181">
        <v>104</v>
      </c>
      <c r="F181" s="58">
        <v>4.2300496217359471E-3</v>
      </c>
      <c r="G181" s="58">
        <v>0.37681159420289856</v>
      </c>
    </row>
    <row r="182" spans="1:7">
      <c r="A182" s="59">
        <v>44873</v>
      </c>
      <c r="B182" s="58">
        <v>0.26905329455245258</v>
      </c>
      <c r="C182" s="58">
        <v>0.72921906094867361</v>
      </c>
      <c r="D182" s="58">
        <v>1.7276444988737507E-3</v>
      </c>
      <c r="E182">
        <v>66</v>
      </c>
      <c r="F182" s="58">
        <v>1.4433485686793362E-3</v>
      </c>
      <c r="G182" s="58">
        <v>0.14347826086956522</v>
      </c>
    </row>
    <row r="183" spans="1:7">
      <c r="A183" s="59">
        <v>44502</v>
      </c>
      <c r="B183" s="58">
        <v>0.34193274718494526</v>
      </c>
      <c r="C183" s="58">
        <v>0.65721888014807961</v>
      </c>
      <c r="D183" s="58">
        <v>8.4837266697516587E-4</v>
      </c>
      <c r="E183">
        <v>176</v>
      </c>
      <c r="F183" s="58">
        <v>6.7869813358013269E-3</v>
      </c>
      <c r="G183" s="58">
        <v>0.55520504731861198</v>
      </c>
    </row>
    <row r="184" spans="1:7">
      <c r="A184" s="56" t="s">
        <v>166</v>
      </c>
      <c r="B184" s="58">
        <v>0.30576402412383091</v>
      </c>
      <c r="C184" s="58">
        <v>0.6919247830420806</v>
      </c>
      <c r="D184" s="58">
        <v>2.3111928340884382E-3</v>
      </c>
      <c r="E184">
        <v>1580</v>
      </c>
      <c r="F184" s="58">
        <v>3.5079448465553651E-3</v>
      </c>
      <c r="G184" s="58">
        <v>0.43441412746380265</v>
      </c>
    </row>
    <row r="185" spans="1:7">
      <c r="A185" s="59">
        <v>45965</v>
      </c>
      <c r="B185" s="58">
        <v>0.27939768880588306</v>
      </c>
      <c r="C185" s="58">
        <v>0.71902649702346211</v>
      </c>
      <c r="D185" s="58">
        <v>1.5758141706548384E-3</v>
      </c>
      <c r="E185">
        <v>416</v>
      </c>
      <c r="F185" s="58">
        <v>4.8558421851289833E-3</v>
      </c>
      <c r="G185" s="58">
        <v>0.58591549295774648</v>
      </c>
    </row>
    <row r="186" spans="1:7">
      <c r="A186" s="59">
        <v>45601</v>
      </c>
      <c r="B186" s="58">
        <v>0.26937490272140607</v>
      </c>
      <c r="C186" s="58">
        <v>0.72544089651952159</v>
      </c>
      <c r="D186" s="58">
        <v>5.1842007590723509E-3</v>
      </c>
      <c r="E186">
        <v>172</v>
      </c>
      <c r="F186" s="58">
        <v>1.029656501801899E-3</v>
      </c>
      <c r="G186" s="58">
        <v>0.17916666666666667</v>
      </c>
    </row>
    <row r="187" spans="1:7">
      <c r="A187" s="59">
        <v>45237</v>
      </c>
      <c r="B187" s="58">
        <v>0.34146685111179426</v>
      </c>
      <c r="C187" s="58">
        <v>0.65753407111384365</v>
      </c>
      <c r="D187" s="58">
        <v>9.9907777436212728E-4</v>
      </c>
      <c r="E187">
        <v>408</v>
      </c>
      <c r="F187" s="58">
        <v>5.2259452812788197E-3</v>
      </c>
      <c r="G187" s="58">
        <v>0.63255813953488371</v>
      </c>
    </row>
    <row r="188" spans="1:7">
      <c r="A188" s="59">
        <v>44873</v>
      </c>
      <c r="B188" s="58">
        <v>0.29516603089237697</v>
      </c>
      <c r="C188" s="58">
        <v>0.70179319617284719</v>
      </c>
      <c r="D188" s="58">
        <v>3.0407729347758112E-3</v>
      </c>
      <c r="E188">
        <v>242</v>
      </c>
      <c r="F188" s="58">
        <v>1.8916890751047464E-3</v>
      </c>
      <c r="G188" s="58">
        <v>0.24419778002018164</v>
      </c>
    </row>
    <row r="189" spans="1:7">
      <c r="A189" s="59">
        <v>44502</v>
      </c>
      <c r="B189" s="58">
        <v>0.34341464708769415</v>
      </c>
      <c r="C189" s="58">
        <v>0.65582925438072881</v>
      </c>
      <c r="D189" s="58">
        <v>7.5609853157706239E-4</v>
      </c>
      <c r="E189">
        <v>342</v>
      </c>
      <c r="F189" s="58">
        <v>4.5365911894623741E-3</v>
      </c>
      <c r="G189" s="58">
        <v>0.53023255813953485</v>
      </c>
    </row>
    <row r="190" spans="1:7">
      <c r="A190" s="56" t="s">
        <v>135</v>
      </c>
      <c r="B190" s="58">
        <v>0.29124978643913862</v>
      </c>
      <c r="C190" s="58">
        <v>0.70693544033713573</v>
      </c>
      <c r="D190" s="58">
        <v>1.8147732237256519E-3</v>
      </c>
      <c r="E190">
        <v>242</v>
      </c>
      <c r="F190" s="58">
        <v>3.3478603150817708E-3</v>
      </c>
      <c r="G190" s="58">
        <v>0.26775032140985439</v>
      </c>
    </row>
    <row r="191" spans="1:7">
      <c r="A191" s="59">
        <v>45965</v>
      </c>
      <c r="B191" s="58">
        <v>0.26325841045982079</v>
      </c>
      <c r="C191" s="58">
        <v>0.73512560599382992</v>
      </c>
      <c r="D191" s="58">
        <v>1.6159835463493463E-3</v>
      </c>
      <c r="E191">
        <v>84</v>
      </c>
      <c r="F191" s="58">
        <v>6.1701189951520498E-3</v>
      </c>
      <c r="G191" s="58">
        <v>0.53164556962025311</v>
      </c>
    </row>
    <row r="192" spans="1:7">
      <c r="A192" s="59">
        <v>45601</v>
      </c>
      <c r="B192" s="58">
        <v>0.2167736191995252</v>
      </c>
      <c r="C192" s="58">
        <v>0.77907192403279057</v>
      </c>
      <c r="D192" s="58">
        <v>4.1544567676842616E-3</v>
      </c>
      <c r="E192">
        <v>25</v>
      </c>
      <c r="F192" s="58">
        <v>9.2733409992952259E-4</v>
      </c>
      <c r="G192" s="58">
        <v>0.11904761904761904</v>
      </c>
    </row>
    <row r="193" spans="1:7">
      <c r="A193" s="59">
        <v>45237</v>
      </c>
      <c r="B193" s="58">
        <v>0.34307735689444496</v>
      </c>
      <c r="C193" s="58">
        <v>0.65635868032709843</v>
      </c>
      <c r="D193" s="58">
        <v>5.6396277845662186E-4</v>
      </c>
      <c r="E193">
        <v>38</v>
      </c>
      <c r="F193" s="58">
        <v>3.5717642635586053E-3</v>
      </c>
      <c r="G193" s="58">
        <v>0.21965317919075145</v>
      </c>
    </row>
    <row r="194" spans="1:7">
      <c r="A194" s="59">
        <v>44873</v>
      </c>
      <c r="B194" s="58">
        <v>0.28907134767836917</v>
      </c>
      <c r="C194" s="58">
        <v>0.70889958474896186</v>
      </c>
      <c r="D194" s="58">
        <v>2.0290675726689317E-3</v>
      </c>
      <c r="E194">
        <v>45</v>
      </c>
      <c r="F194" s="58">
        <v>2.1234428086070213E-3</v>
      </c>
      <c r="G194" s="58">
        <v>0.18907563025210083</v>
      </c>
    </row>
    <row r="195" spans="1:7">
      <c r="A195" s="59">
        <v>44502</v>
      </c>
      <c r="B195" s="58">
        <v>0.34406819796353305</v>
      </c>
      <c r="C195" s="58">
        <v>0.65522140658299788</v>
      </c>
      <c r="D195" s="58">
        <v>7.1039545346909783E-4</v>
      </c>
      <c r="E195">
        <v>50</v>
      </c>
      <c r="F195" s="58">
        <v>3.9466414081616545E-3</v>
      </c>
      <c r="G195" s="58">
        <v>0.27932960893854747</v>
      </c>
    </row>
    <row r="196" spans="1:7">
      <c r="A196" s="56" t="s">
        <v>155</v>
      </c>
      <c r="B196" s="58">
        <v>0.39616090191370018</v>
      </c>
      <c r="C196" s="58">
        <v>0.60130700984165253</v>
      </c>
      <c r="D196" s="58">
        <v>2.5320882446472999E-3</v>
      </c>
      <c r="E196">
        <v>658</v>
      </c>
      <c r="F196" s="58">
        <v>3.2711790797248499E-3</v>
      </c>
      <c r="G196" s="58">
        <v>0.2916698539113578</v>
      </c>
    </row>
    <row r="197" spans="1:7">
      <c r="A197" s="59">
        <v>45965</v>
      </c>
      <c r="B197" s="58">
        <v>0.30435738227375131</v>
      </c>
      <c r="C197" s="58">
        <v>0.69407659761525353</v>
      </c>
      <c r="D197" s="58">
        <v>1.5660201109951096E-3</v>
      </c>
      <c r="E197">
        <v>142</v>
      </c>
      <c r="F197" s="58">
        <v>3.9013132589702732E-3</v>
      </c>
      <c r="G197" s="58">
        <v>0.47176079734219267</v>
      </c>
    </row>
    <row r="198" spans="1:7">
      <c r="A198" s="59">
        <v>45601</v>
      </c>
      <c r="B198" s="58">
        <v>0.67918349222208341</v>
      </c>
      <c r="C198" s="58">
        <v>0.31412791585140781</v>
      </c>
      <c r="D198" s="58">
        <v>6.6885919265087489E-3</v>
      </c>
      <c r="E198">
        <v>59</v>
      </c>
      <c r="F198" s="58">
        <v>8.1872805739422448E-4</v>
      </c>
      <c r="G198" s="58">
        <v>5.5977229601518026E-2</v>
      </c>
    </row>
    <row r="199" spans="1:7">
      <c r="A199" s="59">
        <v>45237</v>
      </c>
      <c r="B199" s="58">
        <v>0.36327980234712787</v>
      </c>
      <c r="C199" s="58">
        <v>0.63579369981470046</v>
      </c>
      <c r="D199" s="58">
        <v>9.2649783817171094E-4</v>
      </c>
      <c r="E199">
        <v>144</v>
      </c>
      <c r="F199" s="58">
        <v>4.4471896232242125E-3</v>
      </c>
      <c r="G199" s="58">
        <v>0.37795275590551181</v>
      </c>
    </row>
    <row r="200" spans="1:7">
      <c r="A200" s="59">
        <v>44873</v>
      </c>
      <c r="B200" s="58">
        <v>0.28415187427763117</v>
      </c>
      <c r="C200" s="58">
        <v>0.71317428280632755</v>
      </c>
      <c r="D200" s="58">
        <v>2.6738429160413323E-3</v>
      </c>
      <c r="E200">
        <v>143</v>
      </c>
      <c r="F200" s="58">
        <v>2.4668357225413585E-3</v>
      </c>
      <c r="G200" s="58">
        <v>0.21932515337423314</v>
      </c>
    </row>
    <row r="201" spans="1:7">
      <c r="A201" s="59">
        <v>44502</v>
      </c>
      <c r="B201" s="58">
        <v>0.3498319584479071</v>
      </c>
      <c r="C201" s="58">
        <v>0.64936255312057334</v>
      </c>
      <c r="D201" s="58">
        <v>8.0548843151959559E-4</v>
      </c>
      <c r="E201">
        <v>170</v>
      </c>
      <c r="F201" s="58">
        <v>4.7218287364941807E-3</v>
      </c>
      <c r="G201" s="58">
        <v>0.33333333333333331</v>
      </c>
    </row>
    <row r="202" spans="1:7">
      <c r="A202" s="56" t="s">
        <v>121</v>
      </c>
      <c r="B202" s="58">
        <v>0.3234902128880292</v>
      </c>
      <c r="C202" s="58">
        <v>0.67607616927544933</v>
      </c>
      <c r="D202" s="58">
        <v>4.3361783652151798E-4</v>
      </c>
      <c r="E202">
        <v>17</v>
      </c>
      <c r="F202" s="58">
        <v>3.2559996004086996E-3</v>
      </c>
      <c r="G202" s="58">
        <v>0.26106334841628959</v>
      </c>
    </row>
    <row r="203" spans="1:7">
      <c r="A203" s="59">
        <v>45965</v>
      </c>
      <c r="B203" s="58">
        <v>0.32039800995024875</v>
      </c>
      <c r="C203" s="58">
        <v>0.67960199004975119</v>
      </c>
      <c r="D203" s="58">
        <v>0</v>
      </c>
      <c r="E203">
        <v>9</v>
      </c>
      <c r="F203" s="58">
        <v>8.9552238805970154E-3</v>
      </c>
      <c r="G203" s="58">
        <v>0.6</v>
      </c>
    </row>
    <row r="204" spans="1:7">
      <c r="A204" s="59">
        <v>45601</v>
      </c>
      <c r="B204" s="58">
        <v>0.27473309608540925</v>
      </c>
      <c r="C204" s="58">
        <v>0.72384341637010674</v>
      </c>
      <c r="D204" s="58">
        <v>1.4234875444839859E-3</v>
      </c>
      <c r="E204">
        <v>2</v>
      </c>
      <c r="F204" s="58">
        <v>1.4234875444839859E-3</v>
      </c>
      <c r="G204" s="58">
        <v>0.15384615384615385</v>
      </c>
    </row>
    <row r="205" spans="1:7">
      <c r="A205" s="59">
        <v>45237</v>
      </c>
      <c r="B205" s="58">
        <v>0.36430317848410759</v>
      </c>
      <c r="C205" s="58">
        <v>0.63569682151589246</v>
      </c>
      <c r="D205" s="58">
        <v>0</v>
      </c>
      <c r="E205">
        <v>3</v>
      </c>
      <c r="F205" s="58">
        <v>3.667481662591687E-3</v>
      </c>
      <c r="G205" s="58">
        <v>0.375</v>
      </c>
    </row>
    <row r="206" spans="1:7">
      <c r="A206" s="59">
        <v>44873</v>
      </c>
      <c r="B206" s="58">
        <v>0.31943410275502604</v>
      </c>
      <c r="C206" s="58">
        <v>0.67982129560685034</v>
      </c>
      <c r="D206" s="58">
        <v>7.4460163812360388E-4</v>
      </c>
      <c r="E206">
        <v>3</v>
      </c>
      <c r="F206" s="58">
        <v>2.2338049143708115E-3</v>
      </c>
      <c r="G206" s="58">
        <v>0.17647058823529413</v>
      </c>
    </row>
    <row r="207" spans="1:7">
      <c r="A207" s="59">
        <v>44502</v>
      </c>
      <c r="B207" s="58">
        <v>0.33858267716535434</v>
      </c>
      <c r="C207" s="58">
        <v>0.66141732283464572</v>
      </c>
      <c r="D207" s="58">
        <v>0</v>
      </c>
      <c r="E207">
        <v>0</v>
      </c>
      <c r="F207" s="58">
        <v>0</v>
      </c>
      <c r="G207" s="58">
        <v>0</v>
      </c>
    </row>
    <row r="208" spans="1:7">
      <c r="A208" s="56" t="s">
        <v>143</v>
      </c>
      <c r="B208" s="58">
        <v>0.40935813863257159</v>
      </c>
      <c r="C208" s="58">
        <v>0.58894136499136263</v>
      </c>
      <c r="D208" s="58">
        <v>1.7004963760658873E-3</v>
      </c>
      <c r="E208">
        <v>316</v>
      </c>
      <c r="F208" s="58">
        <v>3.2221304338221463E-3</v>
      </c>
      <c r="G208" s="58">
        <v>0.38022690187693875</v>
      </c>
    </row>
    <row r="209" spans="1:7">
      <c r="A209" s="59">
        <v>45965</v>
      </c>
      <c r="B209" s="58">
        <v>0.40483661545120103</v>
      </c>
      <c r="C209" s="58">
        <v>0.59343215754165768</v>
      </c>
      <c r="D209" s="58">
        <v>1.7312270071413113E-3</v>
      </c>
      <c r="E209">
        <v>94</v>
      </c>
      <c r="F209" s="58">
        <v>5.0854793334776018E-3</v>
      </c>
      <c r="G209" s="58">
        <v>0.6619718309859155</v>
      </c>
    </row>
    <row r="210" spans="1:7">
      <c r="A210" s="59">
        <v>45601</v>
      </c>
      <c r="B210" s="58">
        <v>0.32918792517006801</v>
      </c>
      <c r="C210" s="58">
        <v>0.6668792517006803</v>
      </c>
      <c r="D210" s="58">
        <v>3.9328231292517007E-3</v>
      </c>
      <c r="E210">
        <v>21</v>
      </c>
      <c r="F210" s="58">
        <v>5.5803571428571425E-4</v>
      </c>
      <c r="G210" s="58">
        <v>7.7490774907749083E-2</v>
      </c>
    </row>
    <row r="211" spans="1:7">
      <c r="A211" s="59">
        <v>45237</v>
      </c>
      <c r="B211" s="58">
        <v>0.4619435736677116</v>
      </c>
      <c r="C211" s="58">
        <v>0.53717868338557995</v>
      </c>
      <c r="D211" s="58">
        <v>8.7774294670846394E-4</v>
      </c>
      <c r="E211">
        <v>60</v>
      </c>
      <c r="F211" s="58">
        <v>3.761755485893417E-3</v>
      </c>
      <c r="G211" s="58">
        <v>0.35502958579881655</v>
      </c>
    </row>
    <row r="212" spans="1:7">
      <c r="A212" s="59">
        <v>44873</v>
      </c>
      <c r="B212" s="58">
        <v>0.37781414924176632</v>
      </c>
      <c r="C212" s="58">
        <v>0.62061593960852424</v>
      </c>
      <c r="D212" s="58">
        <v>1.5699111497093994E-3</v>
      </c>
      <c r="E212">
        <v>52</v>
      </c>
      <c r="F212" s="58">
        <v>1.7369229741465695E-3</v>
      </c>
      <c r="G212" s="58">
        <v>0.26395939086294418</v>
      </c>
    </row>
    <row r="213" spans="1:7">
      <c r="A213" s="59">
        <v>44502</v>
      </c>
      <c r="B213" s="58">
        <v>0.47300842963211076</v>
      </c>
      <c r="C213" s="58">
        <v>0.52660079272037064</v>
      </c>
      <c r="D213" s="58">
        <v>3.9077764751856197E-4</v>
      </c>
      <c r="E213">
        <v>89</v>
      </c>
      <c r="F213" s="58">
        <v>4.9684586613074301E-3</v>
      </c>
      <c r="G213" s="58">
        <v>0.54268292682926833</v>
      </c>
    </row>
    <row r="214" spans="1:7">
      <c r="A214" s="56" t="s">
        <v>129</v>
      </c>
      <c r="B214" s="58">
        <v>0.50414657473956326</v>
      </c>
      <c r="C214" s="58">
        <v>0.49198986223790769</v>
      </c>
      <c r="D214" s="58">
        <v>3.8635630225290337E-3</v>
      </c>
      <c r="E214">
        <v>237</v>
      </c>
      <c r="F214" s="58">
        <v>3.0951561927344252E-3</v>
      </c>
      <c r="G214" s="58">
        <v>0.34009338606181438</v>
      </c>
    </row>
    <row r="215" spans="1:7">
      <c r="A215" s="59">
        <v>45965</v>
      </c>
      <c r="B215" s="58">
        <v>0.44980257621852548</v>
      </c>
      <c r="C215" s="58">
        <v>0.54793190497766842</v>
      </c>
      <c r="D215" s="58">
        <v>2.2655188038060714E-3</v>
      </c>
      <c r="E215">
        <v>40</v>
      </c>
      <c r="F215" s="58">
        <v>2.5891643472069391E-3</v>
      </c>
      <c r="G215" s="58">
        <v>0.41666666666666669</v>
      </c>
    </row>
    <row r="216" spans="1:7">
      <c r="A216" s="59">
        <v>45601</v>
      </c>
      <c r="B216" s="58">
        <v>0.38666560268124328</v>
      </c>
      <c r="C216" s="58">
        <v>0.60308023780074216</v>
      </c>
      <c r="D216" s="58">
        <v>1.0254159518014604E-2</v>
      </c>
      <c r="E216">
        <v>10</v>
      </c>
      <c r="F216" s="58">
        <v>3.9899453377488731E-4</v>
      </c>
      <c r="G216" s="58">
        <v>7.1428571428571425E-2</v>
      </c>
    </row>
    <row r="217" spans="1:7">
      <c r="A217" s="59">
        <v>45237</v>
      </c>
      <c r="B217" s="58">
        <v>0.55332415580208927</v>
      </c>
      <c r="C217" s="58">
        <v>0.44489432342699814</v>
      </c>
      <c r="D217" s="58">
        <v>1.7815207709126245E-3</v>
      </c>
      <c r="E217">
        <v>49</v>
      </c>
      <c r="F217" s="58">
        <v>3.9679326261235727E-3</v>
      </c>
      <c r="G217" s="58">
        <v>0.39516129032258063</v>
      </c>
    </row>
    <row r="218" spans="1:7">
      <c r="A218" s="59">
        <v>44873</v>
      </c>
      <c r="B218" s="58">
        <v>0.51867450363308187</v>
      </c>
      <c r="C218" s="58">
        <v>0.47660480399870414</v>
      </c>
      <c r="D218" s="58">
        <v>4.7206923682140047E-3</v>
      </c>
      <c r="E218">
        <v>61</v>
      </c>
      <c r="F218" s="58">
        <v>2.8231591613828854E-3</v>
      </c>
      <c r="G218" s="58">
        <v>0.27111111111111114</v>
      </c>
    </row>
    <row r="219" spans="1:7">
      <c r="A219" s="59">
        <v>44502</v>
      </c>
      <c r="B219" s="58">
        <v>0.61226603536287638</v>
      </c>
      <c r="C219" s="58">
        <v>0.38743804098542578</v>
      </c>
      <c r="D219" s="58">
        <v>2.9592365169786193E-4</v>
      </c>
      <c r="E219">
        <v>77</v>
      </c>
      <c r="F219" s="58">
        <v>5.6965302951838426E-3</v>
      </c>
      <c r="G219" s="58">
        <v>0.54609929078014185</v>
      </c>
    </row>
    <row r="220" spans="1:7">
      <c r="A220" s="56" t="s">
        <v>168</v>
      </c>
      <c r="B220" s="58">
        <v>0.40846002258783526</v>
      </c>
      <c r="C220" s="58">
        <v>0.59060706936416851</v>
      </c>
      <c r="D220" s="58">
        <v>9.3290804799618914E-4</v>
      </c>
      <c r="E220">
        <v>28</v>
      </c>
      <c r="F220" s="58">
        <v>2.7106529819276469E-3</v>
      </c>
      <c r="G220" s="58">
        <v>0.23526167319270769</v>
      </c>
    </row>
    <row r="221" spans="1:7">
      <c r="A221" s="59">
        <v>45965</v>
      </c>
      <c r="B221" s="58">
        <v>0.34784735812133072</v>
      </c>
      <c r="C221" s="58">
        <v>0.65166340508806264</v>
      </c>
      <c r="D221" s="58">
        <v>4.8923679060665359E-4</v>
      </c>
      <c r="E221">
        <v>5</v>
      </c>
      <c r="F221" s="58">
        <v>2.446183953033268E-3</v>
      </c>
      <c r="G221" s="58">
        <v>0.17241379310344829</v>
      </c>
    </row>
    <row r="222" spans="1:7">
      <c r="A222" s="59">
        <v>45601</v>
      </c>
      <c r="B222" s="58">
        <v>0.32266325224071701</v>
      </c>
      <c r="C222" s="58">
        <v>0.67413572343149808</v>
      </c>
      <c r="D222" s="58">
        <v>3.201024327784891E-3</v>
      </c>
      <c r="E222">
        <v>3</v>
      </c>
      <c r="F222" s="58">
        <v>9.6030729833546731E-4</v>
      </c>
      <c r="G222" s="58">
        <v>0.14285714285714285</v>
      </c>
    </row>
    <row r="223" spans="1:7">
      <c r="A223" s="59">
        <v>45237</v>
      </c>
      <c r="B223" s="58">
        <v>0.48011869436201782</v>
      </c>
      <c r="C223" s="58">
        <v>0.51928783382789323</v>
      </c>
      <c r="D223" s="58">
        <v>5.9347181008902075E-4</v>
      </c>
      <c r="E223">
        <v>7</v>
      </c>
      <c r="F223" s="58">
        <v>4.154302670623145E-3</v>
      </c>
      <c r="G223" s="58">
        <v>0.3888888888888889</v>
      </c>
    </row>
    <row r="224" spans="1:7">
      <c r="A224" s="59">
        <v>44873</v>
      </c>
      <c r="B224" s="58">
        <v>0.39908606245239908</v>
      </c>
      <c r="C224" s="58">
        <v>0.60053313023610055</v>
      </c>
      <c r="D224" s="58">
        <v>3.8080731150038082E-4</v>
      </c>
      <c r="E224">
        <v>6</v>
      </c>
      <c r="F224" s="58">
        <v>2.284843869002285E-3</v>
      </c>
      <c r="G224" s="58">
        <v>0.23076923076923078</v>
      </c>
    </row>
    <row r="225" spans="1:7">
      <c r="A225" s="59">
        <v>44502</v>
      </c>
      <c r="B225" s="58">
        <v>0.49258474576271188</v>
      </c>
      <c r="C225" s="58">
        <v>0.50741525423728817</v>
      </c>
      <c r="D225" s="58">
        <v>0</v>
      </c>
      <c r="E225">
        <v>7</v>
      </c>
      <c r="F225" s="58">
        <v>3.7076271186440679E-3</v>
      </c>
      <c r="G225" s="58">
        <v>0.2413793103448276</v>
      </c>
    </row>
    <row r="226" spans="1:7">
      <c r="A226" s="56" t="s">
        <v>107</v>
      </c>
      <c r="B226" s="58">
        <v>0.26568938120637137</v>
      </c>
      <c r="C226" s="58">
        <v>0.73156792182232644</v>
      </c>
      <c r="D226" s="58">
        <v>2.7426969713021058E-3</v>
      </c>
      <c r="E226">
        <v>251</v>
      </c>
      <c r="F226" s="58">
        <v>1.6740610521247339E-3</v>
      </c>
      <c r="G226" s="58">
        <v>0.22373739280029586</v>
      </c>
    </row>
    <row r="227" spans="1:7">
      <c r="A227" s="59">
        <v>45965</v>
      </c>
      <c r="B227" s="58">
        <v>0.2447931325640304</v>
      </c>
      <c r="C227" s="58">
        <v>0.75362369828314102</v>
      </c>
      <c r="D227" s="58">
        <v>1.5831691528285956E-3</v>
      </c>
      <c r="E227">
        <v>76</v>
      </c>
      <c r="F227" s="58">
        <v>2.6737967914438501E-3</v>
      </c>
      <c r="G227" s="58">
        <v>0.39790575916230364</v>
      </c>
    </row>
    <row r="228" spans="1:7">
      <c r="A228" s="59">
        <v>45601</v>
      </c>
      <c r="B228" s="58">
        <v>0.20929715751833369</v>
      </c>
      <c r="C228" s="58">
        <v>0.78395523141881651</v>
      </c>
      <c r="D228" s="58">
        <v>6.7476110628497546E-3</v>
      </c>
      <c r="E228">
        <v>20</v>
      </c>
      <c r="F228" s="58">
        <v>4.0404856663770985E-4</v>
      </c>
      <c r="G228" s="58">
        <v>5.6980056980056981E-2</v>
      </c>
    </row>
    <row r="229" spans="1:7">
      <c r="A229" s="59">
        <v>45237</v>
      </c>
      <c r="B229" s="58">
        <v>0.31748778893119495</v>
      </c>
      <c r="C229" s="58">
        <v>0.68116610899580787</v>
      </c>
      <c r="D229" s="58">
        <v>1.3461020729971923E-3</v>
      </c>
      <c r="E229">
        <v>53</v>
      </c>
      <c r="F229" s="58">
        <v>2.0383831391100342E-3</v>
      </c>
      <c r="G229" s="58">
        <v>0.27179487179487177</v>
      </c>
    </row>
    <row r="230" spans="1:7">
      <c r="A230" s="59">
        <v>44873</v>
      </c>
      <c r="B230" s="58">
        <v>0.25444017322758017</v>
      </c>
      <c r="C230" s="58">
        <v>0.74264026081455892</v>
      </c>
      <c r="D230" s="58">
        <v>2.9195659578609315E-3</v>
      </c>
      <c r="E230">
        <v>36</v>
      </c>
      <c r="F230" s="58">
        <v>8.7586978735827942E-4</v>
      </c>
      <c r="G230" s="58">
        <v>0.12040133779264214</v>
      </c>
    </row>
    <row r="231" spans="1:7">
      <c r="A231" s="59">
        <v>44502</v>
      </c>
      <c r="B231" s="58">
        <v>0.30242865379071776</v>
      </c>
      <c r="C231" s="58">
        <v>0.69645430959930821</v>
      </c>
      <c r="D231" s="58">
        <v>1.1170366099740559E-3</v>
      </c>
      <c r="E231">
        <v>66</v>
      </c>
      <c r="F231" s="58">
        <v>2.3782069760737963E-3</v>
      </c>
      <c r="G231" s="58">
        <v>0.27160493827160492</v>
      </c>
    </row>
    <row r="232" spans="1:7">
      <c r="A232" s="56" t="s">
        <v>117</v>
      </c>
      <c r="B232" s="58">
        <v>0.63042336612452954</v>
      </c>
      <c r="C232" s="58">
        <v>0.36918349613193352</v>
      </c>
      <c r="D232" s="58">
        <v>3.9313774353690463E-4</v>
      </c>
      <c r="E232">
        <v>22</v>
      </c>
      <c r="F232" s="58">
        <v>1.5833747821446854E-3</v>
      </c>
      <c r="G232" s="58">
        <v>0.25098039215686274</v>
      </c>
    </row>
    <row r="233" spans="1:7">
      <c r="A233" s="59">
        <v>45965</v>
      </c>
      <c r="B233" s="58">
        <v>0.65153010858835148</v>
      </c>
      <c r="C233" s="58">
        <v>0.34797630799605134</v>
      </c>
      <c r="D233" s="58">
        <v>4.935834155972359E-4</v>
      </c>
      <c r="E233">
        <v>0</v>
      </c>
      <c r="F233" s="58">
        <v>0</v>
      </c>
      <c r="G233" s="58">
        <v>0</v>
      </c>
    </row>
    <row r="234" spans="1:7">
      <c r="A234" s="59">
        <v>45601</v>
      </c>
      <c r="B234" s="58">
        <v>0.54521593891672637</v>
      </c>
      <c r="C234" s="58">
        <v>0.45430684800763543</v>
      </c>
      <c r="D234" s="58">
        <v>4.7721307563827249E-4</v>
      </c>
      <c r="E234">
        <v>0</v>
      </c>
      <c r="F234" s="58">
        <v>0</v>
      </c>
      <c r="G234" s="58">
        <v>0</v>
      </c>
    </row>
    <row r="235" spans="1:7">
      <c r="A235" s="59">
        <v>45237</v>
      </c>
      <c r="B235" s="58">
        <v>0.65434880576836418</v>
      </c>
      <c r="C235" s="58">
        <v>0.34565119423163587</v>
      </c>
      <c r="D235" s="58">
        <v>0</v>
      </c>
      <c r="E235">
        <v>0</v>
      </c>
      <c r="F235" s="58">
        <v>0</v>
      </c>
      <c r="G235" s="58">
        <v>0</v>
      </c>
    </row>
    <row r="236" spans="1:7">
      <c r="A236" s="59">
        <v>44873</v>
      </c>
      <c r="B236" s="58">
        <v>0.62510772766446421</v>
      </c>
      <c r="C236" s="58">
        <v>0.37431772479172654</v>
      </c>
      <c r="D236" s="58">
        <v>5.7454754380925025E-4</v>
      </c>
      <c r="E236">
        <v>10</v>
      </c>
      <c r="F236" s="58">
        <v>2.8727377190462511E-3</v>
      </c>
      <c r="G236" s="58">
        <v>0.58823529411764708</v>
      </c>
    </row>
    <row r="237" spans="1:7">
      <c r="A237" s="59">
        <v>44502</v>
      </c>
      <c r="B237" s="58">
        <v>0.67591424968474145</v>
      </c>
      <c r="C237" s="58">
        <v>0.32366540563261875</v>
      </c>
      <c r="D237" s="58">
        <v>4.2034468263976461E-4</v>
      </c>
      <c r="E237">
        <v>12</v>
      </c>
      <c r="F237" s="58">
        <v>5.0441361916771753E-3</v>
      </c>
      <c r="G237" s="58">
        <v>0.66666666666666663</v>
      </c>
    </row>
    <row r="238" spans="1:7">
      <c r="A238" s="56" t="s">
        <v>133</v>
      </c>
      <c r="B238" s="58">
        <v>0.31047342171443976</v>
      </c>
      <c r="C238" s="58">
        <v>0.68467778082616559</v>
      </c>
      <c r="D238" s="58">
        <v>4.8487974593944229E-3</v>
      </c>
      <c r="E238">
        <v>605</v>
      </c>
      <c r="F238" s="58">
        <v>1.2605609475711966E-3</v>
      </c>
      <c r="G238" s="58">
        <v>0.12030183250453193</v>
      </c>
    </row>
    <row r="239" spans="1:7">
      <c r="A239" s="59">
        <v>45965</v>
      </c>
      <c r="B239" s="58">
        <v>0.28230595945115705</v>
      </c>
      <c r="C239" s="58">
        <v>0.71438323435046758</v>
      </c>
      <c r="D239" s="58">
        <v>3.3108061983753156E-3</v>
      </c>
      <c r="E239">
        <v>0</v>
      </c>
      <c r="F239" s="58">
        <v>0</v>
      </c>
      <c r="G239" s="58">
        <v>0</v>
      </c>
    </row>
    <row r="240" spans="1:7">
      <c r="A240" s="59">
        <v>45601</v>
      </c>
      <c r="B240" s="58">
        <v>0.25102979923553642</v>
      </c>
      <c r="C240" s="58">
        <v>0.73741665738919604</v>
      </c>
      <c r="D240" s="58">
        <v>1.1553543375267501E-2</v>
      </c>
      <c r="E240">
        <v>89</v>
      </c>
      <c r="F240" s="58">
        <v>5.5046325503148156E-4</v>
      </c>
      <c r="G240" s="58">
        <v>3.9785426911041574E-2</v>
      </c>
    </row>
    <row r="241" spans="1:7">
      <c r="A241" s="59">
        <v>45237</v>
      </c>
      <c r="B241" s="58">
        <v>0.34799829035475138</v>
      </c>
      <c r="C241" s="58">
        <v>0.64969368855962384</v>
      </c>
      <c r="D241" s="58">
        <v>2.3080210856247329E-3</v>
      </c>
      <c r="E241">
        <v>0</v>
      </c>
      <c r="F241" s="58">
        <v>0</v>
      </c>
      <c r="G241" s="58">
        <v>0</v>
      </c>
    </row>
    <row r="242" spans="1:7">
      <c r="A242" s="59">
        <v>44873</v>
      </c>
      <c r="B242" s="58">
        <v>0.27742728065308708</v>
      </c>
      <c r="C242" s="58">
        <v>0.71733375604343341</v>
      </c>
      <c r="D242" s="58">
        <v>5.2389633034794327E-3</v>
      </c>
      <c r="E242">
        <v>211</v>
      </c>
      <c r="F242" s="58">
        <v>1.6723468336371562E-3</v>
      </c>
      <c r="G242" s="58">
        <v>0.14334239130434784</v>
      </c>
    </row>
    <row r="243" spans="1:7">
      <c r="A243" s="59">
        <v>44502</v>
      </c>
      <c r="B243" s="58">
        <v>0.39360577887766707</v>
      </c>
      <c r="C243" s="58">
        <v>0.60456156778810777</v>
      </c>
      <c r="D243" s="58">
        <v>1.8326533342251355E-3</v>
      </c>
      <c r="E243">
        <v>305</v>
      </c>
      <c r="F243" s="58">
        <v>4.0799946491873454E-3</v>
      </c>
      <c r="G243" s="58">
        <v>0.41838134430727025</v>
      </c>
    </row>
    <row r="244" spans="1:7">
      <c r="A244" s="56" t="s">
        <v>1265</v>
      </c>
      <c r="B244" s="58">
        <v>0.41945041335772193</v>
      </c>
      <c r="C244" s="58">
        <v>0.57851636393068739</v>
      </c>
      <c r="D244" s="58">
        <v>2.0332227115902875E-3</v>
      </c>
      <c r="E244">
        <v>105106</v>
      </c>
      <c r="F244" s="58">
        <v>5.4978813602484678E-3</v>
      </c>
      <c r="G244" s="58">
        <v>0.40160044794595889</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FB808-C157-4D74-A97E-43028AF12D1E}">
  <dimension ref="A1:G34"/>
  <sheetViews>
    <sheetView workbookViewId="0">
      <selection activeCell="E13" sqref="E13"/>
    </sheetView>
  </sheetViews>
  <sheetFormatPr defaultRowHeight="14.45"/>
  <cols>
    <col min="1" max="1" width="13.42578125" bestFit="1" customWidth="1"/>
    <col min="2" max="2" width="17.85546875" bestFit="1" customWidth="1"/>
    <col min="3" max="4" width="11.5703125" bestFit="1" customWidth="1"/>
    <col min="5" max="5" width="10" bestFit="1" customWidth="1"/>
    <col min="6" max="7" width="13.28515625" customWidth="1"/>
  </cols>
  <sheetData>
    <row r="1" spans="1:7">
      <c r="A1" s="55" t="s">
        <v>24</v>
      </c>
      <c r="B1" t="s">
        <v>178</v>
      </c>
    </row>
    <row r="2" spans="1:7">
      <c r="A2" s="55" t="s">
        <v>27</v>
      </c>
      <c r="B2" t="s">
        <v>1266</v>
      </c>
    </row>
    <row r="4" spans="1:7" s="34" customFormat="1" ht="98.25" customHeight="1">
      <c r="A4" s="61" t="s">
        <v>1258</v>
      </c>
      <c r="B4" s="34" t="s">
        <v>1259</v>
      </c>
      <c r="C4" s="34" t="s">
        <v>1260</v>
      </c>
      <c r="D4" s="34" t="s">
        <v>1261</v>
      </c>
      <c r="E4" s="34" t="s">
        <v>1262</v>
      </c>
      <c r="F4" s="34" t="s">
        <v>1263</v>
      </c>
      <c r="G4" s="34" t="s">
        <v>1264</v>
      </c>
    </row>
    <row r="5" spans="1:7">
      <c r="A5" s="56" t="s">
        <v>1267</v>
      </c>
      <c r="B5" s="58"/>
      <c r="C5" s="58"/>
      <c r="D5" s="58"/>
      <c r="F5" s="58"/>
      <c r="G5" s="58"/>
    </row>
    <row r="6" spans="1:7">
      <c r="A6" s="59">
        <v>46063</v>
      </c>
      <c r="B6" s="58">
        <v>0.44511755795155111</v>
      </c>
      <c r="C6" s="58">
        <v>0.55361075397482085</v>
      </c>
      <c r="D6" s="58">
        <v>1.2716880736280663E-3</v>
      </c>
      <c r="E6">
        <v>10486</v>
      </c>
      <c r="F6" s="58">
        <v>1.3348269409473376E-2</v>
      </c>
      <c r="G6" s="58">
        <v>0.73803490990990994</v>
      </c>
    </row>
    <row r="7" spans="1:7">
      <c r="A7" s="56" t="s">
        <v>1268</v>
      </c>
      <c r="B7" s="58"/>
      <c r="C7" s="58"/>
      <c r="D7" s="58"/>
      <c r="F7" s="58"/>
      <c r="G7" s="58"/>
    </row>
    <row r="8" spans="1:7">
      <c r="A8" s="59">
        <v>45699</v>
      </c>
      <c r="B8" s="58">
        <v>0.50462495084726455</v>
      </c>
      <c r="C8" s="58">
        <v>0.49306165498638421</v>
      </c>
      <c r="D8" s="58">
        <v>2.3133941663512317E-3</v>
      </c>
      <c r="E8">
        <v>4379</v>
      </c>
      <c r="F8" s="58">
        <v>8.0463487326862936E-3</v>
      </c>
      <c r="G8" s="58">
        <v>0.57595685913455219</v>
      </c>
    </row>
    <row r="9" spans="1:7">
      <c r="A9" s="59">
        <v>45769</v>
      </c>
      <c r="B9" s="58">
        <v>0.55210896038706192</v>
      </c>
      <c r="C9" s="58">
        <v>0.44576274666128318</v>
      </c>
      <c r="D9" s="58">
        <v>2.128292951654902E-3</v>
      </c>
      <c r="E9">
        <v>5437</v>
      </c>
      <c r="F9" s="58">
        <v>9.3018720081573161E-3</v>
      </c>
      <c r="G9" s="58">
        <v>0.68013510132599453</v>
      </c>
    </row>
    <row r="10" spans="1:7">
      <c r="A10" s="59">
        <v>45874</v>
      </c>
      <c r="B10" s="58">
        <v>0.46203153830648286</v>
      </c>
      <c r="C10" s="58">
        <v>0.53623649078194535</v>
      </c>
      <c r="D10" s="58">
        <v>1.7319709115717985E-3</v>
      </c>
      <c r="E10">
        <v>19368</v>
      </c>
      <c r="F10" s="58">
        <v>1.5015583086536523E-2</v>
      </c>
      <c r="G10" s="58">
        <v>0.79256864590579856</v>
      </c>
    </row>
    <row r="11" spans="1:7">
      <c r="A11" s="59">
        <v>45965</v>
      </c>
      <c r="B11" s="58">
        <v>0.34612158076622834</v>
      </c>
      <c r="C11" s="58">
        <v>0.65141257639101136</v>
      </c>
      <c r="D11" s="58">
        <v>2.4658428427603023E-3</v>
      </c>
      <c r="E11">
        <v>14741</v>
      </c>
      <c r="F11" s="58">
        <v>7.2785321075549891E-3</v>
      </c>
      <c r="G11" s="58">
        <v>0.64509211850684867</v>
      </c>
    </row>
    <row r="12" spans="1:7">
      <c r="A12" s="56" t="s">
        <v>1269</v>
      </c>
      <c r="B12" s="58"/>
      <c r="C12" s="58"/>
      <c r="D12" s="58"/>
      <c r="F12" s="58"/>
      <c r="G12" s="58"/>
    </row>
    <row r="13" spans="1:7">
      <c r="A13" s="59">
        <v>45335</v>
      </c>
      <c r="B13" s="58">
        <v>0.54832199836884354</v>
      </c>
      <c r="C13" s="58">
        <v>0.45073840160149903</v>
      </c>
      <c r="D13" s="58">
        <v>9.3960002965738979E-4</v>
      </c>
      <c r="E13">
        <v>5829</v>
      </c>
      <c r="F13" s="58">
        <v>7.8578602193298784E-3</v>
      </c>
      <c r="G13" s="58">
        <v>0.55130994041426273</v>
      </c>
    </row>
    <row r="14" spans="1:7">
      <c r="A14" s="59">
        <v>45363</v>
      </c>
      <c r="B14" s="58">
        <v>0.51165580790828658</v>
      </c>
      <c r="C14" s="58">
        <v>0.48612633929315313</v>
      </c>
      <c r="D14" s="58">
        <v>2.2178527985603118E-3</v>
      </c>
      <c r="E14">
        <v>12613</v>
      </c>
      <c r="F14" s="58">
        <v>7.0057043196196378E-3</v>
      </c>
      <c r="G14" s="58">
        <v>0.13745191417019931</v>
      </c>
    </row>
    <row r="15" spans="1:7">
      <c r="A15" s="59">
        <v>45405</v>
      </c>
      <c r="B15" s="58">
        <v>0.56556125356125353</v>
      </c>
      <c r="C15" s="58">
        <v>0.43379601139601137</v>
      </c>
      <c r="D15" s="58">
        <v>6.4273504273504268E-4</v>
      </c>
      <c r="E15">
        <v>1877</v>
      </c>
      <c r="F15" s="58">
        <v>8.5561253561253561E-3</v>
      </c>
      <c r="G15" s="58">
        <v>0.59323640960809099</v>
      </c>
    </row>
    <row r="16" spans="1:7">
      <c r="A16" s="59">
        <v>45510</v>
      </c>
      <c r="B16" s="58">
        <v>0.41342784535279309</v>
      </c>
      <c r="C16" s="58">
        <v>0.58425128759584222</v>
      </c>
      <c r="D16" s="58">
        <v>2.3208670513646611E-3</v>
      </c>
      <c r="E16">
        <v>16131</v>
      </c>
      <c r="F16" s="58">
        <v>7.989309945702806E-3</v>
      </c>
      <c r="G16" s="58">
        <v>0.68674698795180722</v>
      </c>
    </row>
    <row r="17" spans="1:7">
      <c r="A17" s="59">
        <v>45601</v>
      </c>
      <c r="B17" s="58">
        <v>0.32887235868761938</v>
      </c>
      <c r="C17" s="58">
        <v>0.66336234576667474</v>
      </c>
      <c r="D17" s="58">
        <v>7.7652955457058765E-3</v>
      </c>
      <c r="E17">
        <v>4600</v>
      </c>
      <c r="F17" s="58">
        <v>1.1480847076864021E-3</v>
      </c>
      <c r="G17" s="58">
        <v>0.12165450121654502</v>
      </c>
    </row>
    <row r="18" spans="1:7">
      <c r="A18" s="56" t="s">
        <v>1270</v>
      </c>
      <c r="B18" s="58"/>
      <c r="C18" s="58"/>
      <c r="D18" s="58"/>
      <c r="F18" s="58"/>
      <c r="G18" s="58"/>
    </row>
    <row r="19" spans="1:7">
      <c r="A19" s="59">
        <v>44971</v>
      </c>
      <c r="B19" s="58">
        <v>0.5845211188482291</v>
      </c>
      <c r="C19" s="58">
        <v>0.41382839275527045</v>
      </c>
      <c r="D19" s="58">
        <v>1.6504883965004419E-3</v>
      </c>
      <c r="E19">
        <v>3728</v>
      </c>
      <c r="F19" s="58">
        <v>8.117441612339904E-3</v>
      </c>
      <c r="G19" s="58">
        <v>0.51427783142502415</v>
      </c>
    </row>
    <row r="20" spans="1:7">
      <c r="A20" s="59">
        <v>45041</v>
      </c>
      <c r="B20" s="58">
        <v>0.56973706895752652</v>
      </c>
      <c r="C20" s="58">
        <v>0.42824409225481491</v>
      </c>
      <c r="D20" s="58">
        <v>2.0188387876585736E-3</v>
      </c>
      <c r="E20">
        <v>4944</v>
      </c>
      <c r="F20" s="58">
        <v>9.165416865182725E-3</v>
      </c>
      <c r="G20" s="58">
        <v>0.54902831760133264</v>
      </c>
    </row>
    <row r="21" spans="1:7">
      <c r="A21" s="59">
        <v>45139</v>
      </c>
      <c r="B21" s="58">
        <v>0.50206746156619364</v>
      </c>
      <c r="C21" s="58">
        <v>0.49649047187132817</v>
      </c>
      <c r="D21" s="58">
        <v>1.442066562478239E-3</v>
      </c>
      <c r="E21">
        <v>11407</v>
      </c>
      <c r="F21" s="58">
        <v>1.0054800292291732E-2</v>
      </c>
      <c r="G21" s="58">
        <v>0.6533592989289192</v>
      </c>
    </row>
    <row r="22" spans="1:7">
      <c r="A22" s="59">
        <v>45237</v>
      </c>
      <c r="B22" s="58">
        <v>0.43878040532569973</v>
      </c>
      <c r="C22" s="58">
        <v>0.55951472813698255</v>
      </c>
      <c r="D22" s="58">
        <v>1.7048665373177591E-3</v>
      </c>
      <c r="E22">
        <v>11911</v>
      </c>
      <c r="F22" s="58">
        <v>6.6908287729791852E-3</v>
      </c>
      <c r="G22" s="58">
        <v>0.55100152657630563</v>
      </c>
    </row>
    <row r="23" spans="1:7">
      <c r="A23" s="56" t="s">
        <v>1271</v>
      </c>
      <c r="B23" s="58"/>
      <c r="C23" s="58"/>
      <c r="D23" s="58"/>
      <c r="F23" s="58"/>
      <c r="G23" s="58"/>
    </row>
    <row r="24" spans="1:7">
      <c r="A24" s="59">
        <v>44600</v>
      </c>
      <c r="B24" s="58">
        <v>0.57002201789973705</v>
      </c>
      <c r="C24" s="58">
        <v>0.4285570120894579</v>
      </c>
      <c r="D24" s="58">
        <v>1.4209700108050805E-3</v>
      </c>
      <c r="E24">
        <v>7009</v>
      </c>
      <c r="F24" s="58">
        <v>7.1446045952172233E-3</v>
      </c>
      <c r="G24" s="58">
        <v>0.50326703525525962</v>
      </c>
    </row>
    <row r="25" spans="1:7">
      <c r="A25" s="59">
        <v>44677</v>
      </c>
      <c r="B25" s="58">
        <v>0.63279832576350181</v>
      </c>
      <c r="C25" s="58">
        <v>0.36646858144497096</v>
      </c>
      <c r="D25" s="58">
        <v>7.3309279152724931E-4</v>
      </c>
      <c r="E25">
        <v>2057</v>
      </c>
      <c r="F25" s="58">
        <v>8.4244238668801791E-3</v>
      </c>
      <c r="G25" s="58">
        <v>0.52461106860494777</v>
      </c>
    </row>
    <row r="26" spans="1:7">
      <c r="A26" s="59">
        <v>44775</v>
      </c>
      <c r="B26" s="58">
        <v>0.45093264540594802</v>
      </c>
      <c r="C26" s="58">
        <v>0.54744227332730055</v>
      </c>
      <c r="D26" s="58">
        <v>1.625081266751355E-3</v>
      </c>
      <c r="E26">
        <v>14574</v>
      </c>
      <c r="F26" s="58">
        <v>7.3966066151262486E-3</v>
      </c>
      <c r="G26" s="58">
        <v>0.52171111508859858</v>
      </c>
    </row>
    <row r="27" spans="1:7">
      <c r="A27" s="59">
        <v>44873</v>
      </c>
      <c r="B27" s="58">
        <v>0.38582704017764219</v>
      </c>
      <c r="C27" s="58">
        <v>0.61061921563467281</v>
      </c>
      <c r="D27" s="58">
        <v>3.5537441876850508E-3</v>
      </c>
      <c r="E27">
        <v>8358</v>
      </c>
      <c r="F27" s="58">
        <v>2.6889547275639738E-3</v>
      </c>
      <c r="G27" s="58">
        <v>0.21858409394042419</v>
      </c>
    </row>
    <row r="28" spans="1:7">
      <c r="A28" s="56" t="s">
        <v>1272</v>
      </c>
      <c r="B28" s="58"/>
      <c r="C28" s="58"/>
      <c r="D28" s="58"/>
      <c r="F28" s="58"/>
      <c r="G28" s="58"/>
    </row>
    <row r="29" spans="1:7">
      <c r="A29" s="59">
        <v>44236</v>
      </c>
      <c r="B29" s="58">
        <v>0.65968234736343045</v>
      </c>
      <c r="C29" s="58">
        <v>0.33971184744244853</v>
      </c>
      <c r="D29" s="58">
        <v>6.0580519412105566E-4</v>
      </c>
      <c r="E29">
        <v>1572</v>
      </c>
      <c r="F29" s="58">
        <v>5.175683506295106E-3</v>
      </c>
      <c r="G29" s="58">
        <v>0.46481371969248964</v>
      </c>
    </row>
    <row r="30" spans="1:7">
      <c r="A30" s="59">
        <v>44313</v>
      </c>
      <c r="B30" s="58">
        <v>0.63460723742277136</v>
      </c>
      <c r="C30" s="58">
        <v>0.36451015004413062</v>
      </c>
      <c r="D30" s="58">
        <v>8.8261253309797002E-4</v>
      </c>
      <c r="E30">
        <v>852</v>
      </c>
      <c r="F30" s="58">
        <v>7.5198587819947042E-3</v>
      </c>
      <c r="G30" s="58">
        <v>0.54755784061696655</v>
      </c>
    </row>
    <row r="31" spans="1:7">
      <c r="A31" s="59">
        <v>44411</v>
      </c>
      <c r="B31" s="58">
        <v>0.49997260966026846</v>
      </c>
      <c r="C31" s="58">
        <v>0.49848972710091516</v>
      </c>
      <c r="D31" s="58">
        <v>1.5376632388163722E-3</v>
      </c>
      <c r="E31">
        <v>11482</v>
      </c>
      <c r="F31" s="58">
        <v>8.7359966888122635E-3</v>
      </c>
      <c r="G31" s="58">
        <v>0.58854887487826135</v>
      </c>
    </row>
    <row r="32" spans="1:7">
      <c r="A32" s="59">
        <v>44502</v>
      </c>
      <c r="B32" s="58">
        <v>0.43498833593749187</v>
      </c>
      <c r="C32" s="58">
        <v>0.56340388677167275</v>
      </c>
      <c r="D32" s="58">
        <v>1.6077772908354093E-3</v>
      </c>
      <c r="E32">
        <v>12943</v>
      </c>
      <c r="F32" s="58">
        <v>6.7366336922248951E-3</v>
      </c>
      <c r="G32" s="58">
        <v>0.53454755709742696</v>
      </c>
    </row>
    <row r="33" spans="1:7">
      <c r="A33" s="56" t="s">
        <v>1273</v>
      </c>
      <c r="B33" s="58">
        <v>0.51329699679670782</v>
      </c>
      <c r="C33" s="58">
        <v>0.48381938987038503</v>
      </c>
      <c r="D33" s="58">
        <v>2.8836133329071508E-3</v>
      </c>
      <c r="E33">
        <v>42774</v>
      </c>
      <c r="F33" s="58">
        <v>5.8223046171102565E-3</v>
      </c>
      <c r="G33" s="58">
        <v>0.37057526151987213</v>
      </c>
    </row>
    <row r="34" spans="1:7">
      <c r="A34" s="56" t="s">
        <v>1265</v>
      </c>
      <c r="B34" s="58">
        <v>0.50400983149812462</v>
      </c>
      <c r="C34" s="58">
        <v>0.49387910876572289</v>
      </c>
      <c r="D34" s="58">
        <v>2.1110597361525883E-3</v>
      </c>
      <c r="E34">
        <v>229072</v>
      </c>
      <c r="F34" s="58">
        <v>7.500387518345631E-3</v>
      </c>
      <c r="G34" s="58">
        <v>0.50171748057219734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978ED-B1E5-4D20-A42A-601121F3B56E}">
  <dimension ref="A2:G43"/>
  <sheetViews>
    <sheetView topLeftCell="A4" workbookViewId="0">
      <selection activeCell="J10" sqref="J10"/>
    </sheetView>
  </sheetViews>
  <sheetFormatPr defaultRowHeight="14.45"/>
  <cols>
    <col min="1" max="1" width="21.140625" bestFit="1" customWidth="1"/>
    <col min="2" max="2" width="16.140625" bestFit="1" customWidth="1"/>
    <col min="3" max="4" width="11.5703125" bestFit="1" customWidth="1"/>
    <col min="5" max="5" width="10" bestFit="1" customWidth="1"/>
    <col min="6" max="7" width="13.28515625" customWidth="1"/>
  </cols>
  <sheetData>
    <row r="2" spans="1:7">
      <c r="A2" s="55" t="s">
        <v>24</v>
      </c>
      <c r="B2" t="s">
        <v>178</v>
      </c>
    </row>
    <row r="4" spans="1:7" s="34" customFormat="1" ht="87">
      <c r="A4" s="55" t="s">
        <v>1258</v>
      </c>
      <c r="B4" s="34" t="s">
        <v>1259</v>
      </c>
      <c r="C4" s="34" t="s">
        <v>1260</v>
      </c>
      <c r="D4" s="34" t="s">
        <v>1261</v>
      </c>
      <c r="E4" s="34" t="s">
        <v>1262</v>
      </c>
      <c r="F4" s="34" t="s">
        <v>1263</v>
      </c>
      <c r="G4" s="34" t="s">
        <v>1264</v>
      </c>
    </row>
    <row r="5" spans="1:7">
      <c r="A5" s="56" t="s">
        <v>99</v>
      </c>
      <c r="B5" s="58">
        <v>0.58559951060095117</v>
      </c>
      <c r="C5" s="58">
        <v>0.41315752737934386</v>
      </c>
      <c r="D5" s="58">
        <v>1.236966226060236E-3</v>
      </c>
      <c r="E5">
        <v>54146</v>
      </c>
      <c r="F5" s="58">
        <v>9.1148669609198221E-3</v>
      </c>
      <c r="G5" s="58">
        <v>0.56170266435117822</v>
      </c>
    </row>
    <row r="6" spans="1:7">
      <c r="A6" s="59">
        <v>43134</v>
      </c>
      <c r="B6" s="58">
        <v>0.58695723995753513</v>
      </c>
      <c r="C6" s="58">
        <v>0.41235446740466319</v>
      </c>
      <c r="D6" s="58">
        <v>6.3433049499803974E-4</v>
      </c>
      <c r="E6">
        <v>4781</v>
      </c>
      <c r="F6" s="58">
        <v>5.2651633621278266E-3</v>
      </c>
      <c r="G6" s="58">
        <v>0.43550737839314996</v>
      </c>
    </row>
    <row r="7" spans="1:7">
      <c r="A7" s="59">
        <v>43508</v>
      </c>
      <c r="B7" s="58">
        <v>0.74201160916659503</v>
      </c>
      <c r="C7" s="58">
        <v>0.25653953171848959</v>
      </c>
      <c r="D7" s="58">
        <v>1.4488591149153826E-3</v>
      </c>
      <c r="E7">
        <v>10910</v>
      </c>
      <c r="F7" s="58">
        <v>1.9958400181473261E-2</v>
      </c>
      <c r="G7" s="58">
        <v>0.76771515023573289</v>
      </c>
    </row>
    <row r="8" spans="1:7">
      <c r="A8" s="59">
        <v>43872</v>
      </c>
      <c r="B8" s="58">
        <v>0.62913675500537403</v>
      </c>
      <c r="C8" s="58">
        <v>0.37001568444106059</v>
      </c>
      <c r="D8" s="58">
        <v>8.4756055356543516E-4</v>
      </c>
      <c r="E8">
        <v>5452</v>
      </c>
      <c r="F8" s="58">
        <v>7.1200310293355207E-3</v>
      </c>
      <c r="G8" s="58">
        <v>0.50444115470022211</v>
      </c>
    </row>
    <row r="9" spans="1:7">
      <c r="A9" s="59">
        <v>44236</v>
      </c>
      <c r="B9" s="58">
        <v>0.65968234736343045</v>
      </c>
      <c r="C9" s="58">
        <v>0.33971184744244853</v>
      </c>
      <c r="D9" s="58">
        <v>6.0580519412105566E-4</v>
      </c>
      <c r="E9">
        <v>1572</v>
      </c>
      <c r="F9" s="58">
        <v>5.175683506295106E-3</v>
      </c>
      <c r="G9" s="58">
        <v>0.46481371969248964</v>
      </c>
    </row>
    <row r="10" spans="1:7">
      <c r="A10" s="59">
        <v>44600</v>
      </c>
      <c r="B10" s="58">
        <v>0.57002201789973705</v>
      </c>
      <c r="C10" s="58">
        <v>0.4285570120894579</v>
      </c>
      <c r="D10" s="58">
        <v>1.4209700108050805E-3</v>
      </c>
      <c r="E10">
        <v>7009</v>
      </c>
      <c r="F10" s="58">
        <v>7.1446045952172233E-3</v>
      </c>
      <c r="G10" s="58">
        <v>0.50326703525525962</v>
      </c>
    </row>
    <row r="11" spans="1:7">
      <c r="A11" s="59">
        <v>44971</v>
      </c>
      <c r="B11" s="58">
        <v>0.5845211188482291</v>
      </c>
      <c r="C11" s="58">
        <v>0.41382839275527045</v>
      </c>
      <c r="D11" s="58">
        <v>1.6504883965004419E-3</v>
      </c>
      <c r="E11">
        <v>3728</v>
      </c>
      <c r="F11" s="58">
        <v>8.117441612339904E-3</v>
      </c>
      <c r="G11" s="58">
        <v>0.51427783142502415</v>
      </c>
    </row>
    <row r="12" spans="1:7">
      <c r="A12" s="59">
        <v>45335</v>
      </c>
      <c r="B12" s="58">
        <v>0.54832199836884354</v>
      </c>
      <c r="C12" s="58">
        <v>0.45073840160149903</v>
      </c>
      <c r="D12" s="58">
        <v>9.3960002965738979E-4</v>
      </c>
      <c r="E12">
        <v>5829</v>
      </c>
      <c r="F12" s="58">
        <v>7.8578602193298784E-3</v>
      </c>
      <c r="G12" s="58">
        <v>0.55130994041426273</v>
      </c>
    </row>
    <row r="13" spans="1:7">
      <c r="A13" s="59">
        <v>45699</v>
      </c>
      <c r="B13" s="58">
        <v>0.50462495084726455</v>
      </c>
      <c r="C13" s="58">
        <v>0.49306165498638421</v>
      </c>
      <c r="D13" s="58">
        <v>2.3133941663512317E-3</v>
      </c>
      <c r="E13">
        <v>4379</v>
      </c>
      <c r="F13" s="58">
        <v>8.0463487326862936E-3</v>
      </c>
      <c r="G13" s="58">
        <v>0.57595685913455219</v>
      </c>
    </row>
    <row r="14" spans="1:7">
      <c r="A14" s="59">
        <v>46063</v>
      </c>
      <c r="B14" s="58">
        <v>0.44511755795155111</v>
      </c>
      <c r="C14" s="58">
        <v>0.55361075397482085</v>
      </c>
      <c r="D14" s="58">
        <v>1.2716880736280663E-3</v>
      </c>
      <c r="E14">
        <v>10486</v>
      </c>
      <c r="F14" s="58">
        <v>1.3348269409473376E-2</v>
      </c>
      <c r="G14" s="58">
        <v>0.73803490990990994</v>
      </c>
    </row>
    <row r="15" spans="1:7">
      <c r="A15" s="56" t="s">
        <v>258</v>
      </c>
      <c r="B15" s="58">
        <v>0.59619901033308509</v>
      </c>
      <c r="C15" s="58">
        <v>0.4026872773632108</v>
      </c>
      <c r="D15" s="58">
        <v>1.1137123037040623E-3</v>
      </c>
      <c r="E15">
        <v>15354</v>
      </c>
      <c r="F15" s="58">
        <v>8.3932642608654986E-3</v>
      </c>
      <c r="G15" s="58">
        <v>0.58200213786903354</v>
      </c>
    </row>
    <row r="16" spans="1:7">
      <c r="A16" s="59">
        <v>43949</v>
      </c>
      <c r="B16" s="58">
        <v>0.62238121590639572</v>
      </c>
      <c r="C16" s="58">
        <v>0.37734208237805361</v>
      </c>
      <c r="D16" s="58">
        <v>2.7670171555063639E-4</v>
      </c>
      <c r="E16">
        <v>187</v>
      </c>
      <c r="F16" s="58">
        <v>7.3918886868527154E-3</v>
      </c>
      <c r="G16" s="58">
        <v>0.597444089456869</v>
      </c>
    </row>
    <row r="17" spans="1:7">
      <c r="A17" s="59">
        <v>44313</v>
      </c>
      <c r="B17" s="58">
        <v>0.63460723742277136</v>
      </c>
      <c r="C17" s="58">
        <v>0.36451015004413062</v>
      </c>
      <c r="D17" s="58">
        <v>8.8261253309797002E-4</v>
      </c>
      <c r="E17">
        <v>852</v>
      </c>
      <c r="F17" s="58">
        <v>7.5198587819947042E-3</v>
      </c>
      <c r="G17" s="58">
        <v>0.54755784061696655</v>
      </c>
    </row>
    <row r="18" spans="1:7">
      <c r="A18" s="59">
        <v>44677</v>
      </c>
      <c r="B18" s="58">
        <v>0.63279832576350181</v>
      </c>
      <c r="C18" s="58">
        <v>0.36646858144497096</v>
      </c>
      <c r="D18" s="58">
        <v>7.3309279152724931E-4</v>
      </c>
      <c r="E18">
        <v>2057</v>
      </c>
      <c r="F18" s="58">
        <v>8.4244238668801791E-3</v>
      </c>
      <c r="G18" s="58">
        <v>0.52461106860494777</v>
      </c>
    </row>
    <row r="19" spans="1:7">
      <c r="A19" s="59">
        <v>45041</v>
      </c>
      <c r="B19" s="58">
        <v>0.56973706895752652</v>
      </c>
      <c r="C19" s="58">
        <v>0.42824409225481491</v>
      </c>
      <c r="D19" s="58">
        <v>2.0188387876585736E-3</v>
      </c>
      <c r="E19">
        <v>4944</v>
      </c>
      <c r="F19" s="58">
        <v>9.165416865182725E-3</v>
      </c>
      <c r="G19" s="58">
        <v>0.54902831760133264</v>
      </c>
    </row>
    <row r="20" spans="1:7">
      <c r="A20" s="59">
        <v>45405</v>
      </c>
      <c r="B20" s="58">
        <v>0.56556125356125353</v>
      </c>
      <c r="C20" s="58">
        <v>0.43379601139601137</v>
      </c>
      <c r="D20" s="58">
        <v>6.4273504273504268E-4</v>
      </c>
      <c r="E20">
        <v>1877</v>
      </c>
      <c r="F20" s="58">
        <v>8.5561253561253561E-3</v>
      </c>
      <c r="G20" s="58">
        <v>0.59323640960809099</v>
      </c>
    </row>
    <row r="21" spans="1:7">
      <c r="A21" s="59">
        <v>45769</v>
      </c>
      <c r="B21" s="58">
        <v>0.55210896038706192</v>
      </c>
      <c r="C21" s="58">
        <v>0.44576274666128318</v>
      </c>
      <c r="D21" s="58">
        <v>2.128292951654902E-3</v>
      </c>
      <c r="E21">
        <v>5437</v>
      </c>
      <c r="F21" s="58">
        <v>9.3018720081573161E-3</v>
      </c>
      <c r="G21" s="58">
        <v>0.68013510132599453</v>
      </c>
    </row>
    <row r="22" spans="1:7">
      <c r="A22" s="56" t="s">
        <v>179</v>
      </c>
      <c r="B22" s="58">
        <v>0.40728548040973933</v>
      </c>
      <c r="C22" s="58">
        <v>0.58899704299901767</v>
      </c>
      <c r="D22" s="58">
        <v>3.716767244607992E-3</v>
      </c>
      <c r="E22">
        <v>78755</v>
      </c>
      <c r="F22" s="58">
        <v>4.3817888562259974E-3</v>
      </c>
      <c r="G22" s="58">
        <v>0.37306299184101749</v>
      </c>
    </row>
    <row r="23" spans="1:7">
      <c r="A23" s="59">
        <v>43411</v>
      </c>
      <c r="B23" s="58">
        <v>0.54673443606784888</v>
      </c>
      <c r="C23" s="58">
        <v>0.44972103761334176</v>
      </c>
      <c r="D23" s="58">
        <v>3.5388515457293705E-3</v>
      </c>
      <c r="E23">
        <v>9379</v>
      </c>
      <c r="F23" s="58">
        <v>2.9568720398570839E-3</v>
      </c>
      <c r="G23" s="58">
        <v>0.27242360869060067</v>
      </c>
    </row>
    <row r="24" spans="1:7">
      <c r="A24" s="59">
        <v>43774</v>
      </c>
      <c r="B24" s="58">
        <v>0.51508033513041929</v>
      </c>
      <c r="C24" s="58">
        <v>0.48333930960261123</v>
      </c>
      <c r="D24" s="58">
        <v>1.5803552669694104E-3</v>
      </c>
      <c r="E24">
        <v>14337</v>
      </c>
      <c r="F24" s="58">
        <v>6.956571526724113E-3</v>
      </c>
      <c r="G24" s="58">
        <v>0.56431551601983787</v>
      </c>
    </row>
    <row r="25" spans="1:7">
      <c r="A25" s="59">
        <v>44138</v>
      </c>
      <c r="B25" s="58">
        <v>0.26187935118496519</v>
      </c>
      <c r="C25" s="58">
        <v>0.73060324407517407</v>
      </c>
      <c r="D25" s="58">
        <v>7.5174047398607622E-3</v>
      </c>
      <c r="E25">
        <v>2486</v>
      </c>
      <c r="F25" s="58">
        <v>5.9783327521733382E-4</v>
      </c>
      <c r="G25" s="58">
        <v>7.6885012680150924E-2</v>
      </c>
    </row>
    <row r="26" spans="1:7">
      <c r="A26" s="59">
        <v>44502</v>
      </c>
      <c r="B26" s="58">
        <v>0.43498833593749187</v>
      </c>
      <c r="C26" s="58">
        <v>0.56340388677167275</v>
      </c>
      <c r="D26" s="58">
        <v>1.6077772908354093E-3</v>
      </c>
      <c r="E26">
        <v>12943</v>
      </c>
      <c r="F26" s="58">
        <v>6.7366336922248951E-3</v>
      </c>
      <c r="G26" s="58">
        <v>0.53454755709742696</v>
      </c>
    </row>
    <row r="27" spans="1:7">
      <c r="A27" s="59">
        <v>44873</v>
      </c>
      <c r="B27" s="58">
        <v>0.38582704017764219</v>
      </c>
      <c r="C27" s="58">
        <v>0.61061921563467281</v>
      </c>
      <c r="D27" s="58">
        <v>3.5537441876850508E-3</v>
      </c>
      <c r="E27">
        <v>8358</v>
      </c>
      <c r="F27" s="58">
        <v>2.6889547275639738E-3</v>
      </c>
      <c r="G27" s="58">
        <v>0.21858409394042419</v>
      </c>
    </row>
    <row r="28" spans="1:7">
      <c r="A28" s="59">
        <v>45237</v>
      </c>
      <c r="B28" s="58">
        <v>0.43878040532569973</v>
      </c>
      <c r="C28" s="58">
        <v>0.55951472813698255</v>
      </c>
      <c r="D28" s="58">
        <v>1.7048665373177591E-3</v>
      </c>
      <c r="E28">
        <v>11911</v>
      </c>
      <c r="F28" s="58">
        <v>6.6908287729791852E-3</v>
      </c>
      <c r="G28" s="58">
        <v>0.55100152657630563</v>
      </c>
    </row>
    <row r="29" spans="1:7">
      <c r="A29" s="59">
        <v>45601</v>
      </c>
      <c r="B29" s="58">
        <v>0.32887235868761938</v>
      </c>
      <c r="C29" s="58">
        <v>0.66336234576667474</v>
      </c>
      <c r="D29" s="58">
        <v>7.7652955457058765E-3</v>
      </c>
      <c r="E29">
        <v>4600</v>
      </c>
      <c r="F29" s="58">
        <v>1.1480847076864021E-3</v>
      </c>
      <c r="G29" s="58">
        <v>0.12165450121654502</v>
      </c>
    </row>
    <row r="30" spans="1:7">
      <c r="A30" s="59">
        <v>45965</v>
      </c>
      <c r="B30" s="58">
        <v>0.34612158076622834</v>
      </c>
      <c r="C30" s="58">
        <v>0.65141257639101136</v>
      </c>
      <c r="D30" s="58">
        <v>2.4658428427603023E-3</v>
      </c>
      <c r="E30">
        <v>14741</v>
      </c>
      <c r="F30" s="58">
        <v>7.2785321075549891E-3</v>
      </c>
      <c r="G30" s="58">
        <v>0.64509211850684867</v>
      </c>
    </row>
    <row r="31" spans="1:7">
      <c r="A31" s="56" t="s">
        <v>394</v>
      </c>
      <c r="B31" s="58">
        <v>0.54612917907988356</v>
      </c>
      <c r="C31" s="58">
        <v>0.45118318158095788</v>
      </c>
      <c r="D31" s="58">
        <v>2.6876393391585852E-3</v>
      </c>
      <c r="E31">
        <v>25583</v>
      </c>
      <c r="F31" s="58">
        <v>6.2590652208171175E-3</v>
      </c>
      <c r="G31" s="58">
        <v>0.13680208477638989</v>
      </c>
    </row>
    <row r="32" spans="1:7">
      <c r="A32" s="59">
        <v>43900</v>
      </c>
      <c r="B32" s="58">
        <v>0.58060255025148055</v>
      </c>
      <c r="C32" s="58">
        <v>0.41624002386876263</v>
      </c>
      <c r="D32" s="58">
        <v>3.1574258797568582E-3</v>
      </c>
      <c r="E32">
        <v>12970</v>
      </c>
      <c r="F32" s="58">
        <v>5.512426122014598E-3</v>
      </c>
      <c r="G32" s="58">
        <v>0.13615225538258049</v>
      </c>
    </row>
    <row r="33" spans="1:7">
      <c r="A33" s="59">
        <v>45363</v>
      </c>
      <c r="B33" s="58">
        <v>0.51165580790828658</v>
      </c>
      <c r="C33" s="58">
        <v>0.48612633929315313</v>
      </c>
      <c r="D33" s="58">
        <v>2.2178527985603118E-3</v>
      </c>
      <c r="E33">
        <v>12613</v>
      </c>
      <c r="F33" s="58">
        <v>7.0057043196196378E-3</v>
      </c>
      <c r="G33" s="58">
        <v>0.13745191417019931</v>
      </c>
    </row>
    <row r="34" spans="1:7">
      <c r="A34" s="56" t="s">
        <v>220</v>
      </c>
      <c r="B34" s="58">
        <v>0.50242697013826887</v>
      </c>
      <c r="C34" s="58">
        <v>0.49603273703669037</v>
      </c>
      <c r="D34" s="58">
        <v>1.760578638522275E-3</v>
      </c>
      <c r="E34">
        <v>124360</v>
      </c>
      <c r="F34" s="58">
        <v>9.7254797408077732E-3</v>
      </c>
      <c r="G34" s="58">
        <v>0.62740318348853175</v>
      </c>
    </row>
    <row r="35" spans="1:7">
      <c r="A35" s="59">
        <v>43319</v>
      </c>
      <c r="B35" s="58">
        <v>0.60686484070152691</v>
      </c>
      <c r="C35" s="58">
        <v>0.39306673187837193</v>
      </c>
      <c r="D35" s="58">
        <v>1.8307139279526573E-3</v>
      </c>
      <c r="E35">
        <v>17167</v>
      </c>
      <c r="F35" s="58">
        <v>9.6286354170230602E-3</v>
      </c>
      <c r="G35" s="58">
        <v>0.58968810112668313</v>
      </c>
    </row>
    <row r="36" spans="1:7">
      <c r="A36" s="59">
        <v>43683</v>
      </c>
      <c r="B36" s="58">
        <v>0.61163370847761422</v>
      </c>
      <c r="C36" s="58">
        <v>0.3873889991489447</v>
      </c>
      <c r="D36" s="58">
        <v>9.7729237344105569E-4</v>
      </c>
      <c r="E36">
        <v>12552</v>
      </c>
      <c r="F36" s="58">
        <v>1.0493561908838435E-2</v>
      </c>
      <c r="G36" s="58">
        <v>0.64864864864864868</v>
      </c>
    </row>
    <row r="37" spans="1:7">
      <c r="A37" s="59">
        <v>44047</v>
      </c>
      <c r="B37" s="58">
        <v>0.47248511163532358</v>
      </c>
      <c r="C37" s="58">
        <v>0.52489591458887441</v>
      </c>
      <c r="D37" s="58">
        <v>2.6189737758020607E-3</v>
      </c>
      <c r="E37">
        <v>21679</v>
      </c>
      <c r="F37" s="58">
        <v>8.4893439721311116E-3</v>
      </c>
      <c r="G37" s="58">
        <v>0.53795379537953791</v>
      </c>
    </row>
    <row r="38" spans="1:7">
      <c r="A38" s="59">
        <v>44411</v>
      </c>
      <c r="B38" s="58">
        <v>0.49997260966026846</v>
      </c>
      <c r="C38" s="58">
        <v>0.49848972710091516</v>
      </c>
      <c r="D38" s="58">
        <v>1.5376632388163722E-3</v>
      </c>
      <c r="E38">
        <v>11482</v>
      </c>
      <c r="F38" s="58">
        <v>8.7359966888122635E-3</v>
      </c>
      <c r="G38" s="58">
        <v>0.58854887487826135</v>
      </c>
    </row>
    <row r="39" spans="1:7">
      <c r="A39" s="59">
        <v>44775</v>
      </c>
      <c r="B39" s="58">
        <v>0.45093264540594802</v>
      </c>
      <c r="C39" s="58">
        <v>0.54744227332730055</v>
      </c>
      <c r="D39" s="58">
        <v>1.625081266751355E-3</v>
      </c>
      <c r="E39">
        <v>14574</v>
      </c>
      <c r="F39" s="58">
        <v>7.3966066151262486E-3</v>
      </c>
      <c r="G39" s="58">
        <v>0.52171111508859858</v>
      </c>
    </row>
    <row r="40" spans="1:7">
      <c r="A40" s="59">
        <v>45139</v>
      </c>
      <c r="B40" s="58">
        <v>0.50206746156619364</v>
      </c>
      <c r="C40" s="58">
        <v>0.49649047187132817</v>
      </c>
      <c r="D40" s="58">
        <v>1.442066562478239E-3</v>
      </c>
      <c r="E40">
        <v>11407</v>
      </c>
      <c r="F40" s="58">
        <v>1.0054800292291732E-2</v>
      </c>
      <c r="G40" s="58">
        <v>0.6533592989289192</v>
      </c>
    </row>
    <row r="41" spans="1:7">
      <c r="A41" s="59">
        <v>45510</v>
      </c>
      <c r="B41" s="58">
        <v>0.41342784535279309</v>
      </c>
      <c r="C41" s="58">
        <v>0.58425128759584222</v>
      </c>
      <c r="D41" s="58">
        <v>2.3208670513646611E-3</v>
      </c>
      <c r="E41">
        <v>16131</v>
      </c>
      <c r="F41" s="58">
        <v>7.989309945702806E-3</v>
      </c>
      <c r="G41" s="58">
        <v>0.68674698795180722</v>
      </c>
    </row>
    <row r="42" spans="1:7">
      <c r="A42" s="59">
        <v>45874</v>
      </c>
      <c r="B42" s="58">
        <v>0.46203153830648286</v>
      </c>
      <c r="C42" s="58">
        <v>0.53623649078194535</v>
      </c>
      <c r="D42" s="58">
        <v>1.7319709115717985E-3</v>
      </c>
      <c r="E42">
        <v>19368</v>
      </c>
      <c r="F42" s="58">
        <v>1.5015583086536523E-2</v>
      </c>
      <c r="G42" s="58">
        <v>0.79256864590579856</v>
      </c>
    </row>
    <row r="43" spans="1:7">
      <c r="A43" s="56" t="s">
        <v>1265</v>
      </c>
      <c r="B43" s="58">
        <v>0.52174386727123945</v>
      </c>
      <c r="C43" s="58">
        <v>0.47627715194063452</v>
      </c>
      <c r="D43" s="58">
        <v>2.0305762303068427E-3</v>
      </c>
      <c r="E43">
        <v>298198</v>
      </c>
      <c r="F43" s="58">
        <v>7.8112020433750247E-3</v>
      </c>
      <c r="G43" s="58">
        <v>0.50983849632012057</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docProps/app.xml><?xml version="1.0" encoding="utf-8"?>
<Properties xmlns="http://schemas.openxmlformats.org/officeDocument/2006/extended-properties" xmlns:vt="http://schemas.openxmlformats.org/officeDocument/2006/docPropsVTypes">
  <Application>Microsoft Excel Online</Application>
  <Manager/>
  <Company>HP Inc.</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Seely, Eric</dc:creator>
  <cp:keywords/>
  <dc:description/>
  <cp:lastModifiedBy/>
  <cp:revision/>
  <dcterms:created xsi:type="dcterms:W3CDTF">2019-08-29T23:14:13Z</dcterms:created>
  <dcterms:modified xsi:type="dcterms:W3CDTF">2026-05-26T16:29:40Z</dcterms:modified>
  <cp:category/>
  <cp:contentStatus/>
</cp:coreProperties>
</file>